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charts/style9.xml" ContentType="application/vnd.ms-office.chart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3.xml" ContentType="application/vnd.openxmlformats-officedocument.drawingml.chart+xml"/>
  <Override PartName="/xl/charts/colors9.xml" ContentType="application/vnd.ms-office.chartcolorstyle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6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1" documentId="8_{17848A4F-2BEC-4BCA-A7B0-1778129C8B05}" xr6:coauthVersionLast="47" xr6:coauthVersionMax="47" xr10:uidLastSave="{35FDF42A-2E29-4957-8760-F42A77039F79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RNR" sheetId="70" r:id="rId17"/>
    <sheet name="S" sheetId="57" r:id="rId18"/>
    <sheet name="Slakteri per MÅNED" sheetId="68" r:id="rId19"/>
    <sheet name="SM" sheetId="69" r:id="rId20"/>
    <sheet name="Klasse" sheetId="48" r:id="rId21"/>
    <sheet name="K" sheetId="63" r:id="rId22"/>
    <sheet name="Kjøtt%" sheetId="49" r:id="rId23"/>
    <sheet name="KPRO" sheetId="66" r:id="rId24"/>
    <sheet name="Vektgrupper" sheetId="50" r:id="rId25"/>
    <sheet name="V" sheetId="53" r:id="rId26"/>
    <sheet name="Variant" sheetId="47" r:id="rId27"/>
    <sheet name="VA" sheetId="67" r:id="rId28"/>
    <sheet name="Fylker" sheetId="51" r:id="rId29"/>
    <sheet name="F" sheetId="56" r:id="rId30"/>
    <sheet name="Ark2" sheetId="65" state="hidden" r:id="rId31"/>
    <sheet name="Variant per måned" sheetId="52" r:id="rId32"/>
  </sheets>
  <externalReferences>
    <externalReference r:id="rId33"/>
  </externalReferences>
  <definedNames>
    <definedName name="__123Graph_ADIAGRAM1" localSheetId="13" hidden="1">Uke!#REF!</definedName>
    <definedName name="__123Graph_ADIAGRAM1" localSheetId="29" hidden="1">Uke!#REF!</definedName>
    <definedName name="__123Graph_ADIAGRAM1" localSheetId="28" hidden="1">Uke!#REF!</definedName>
    <definedName name="__123Graph_ADIAGRAM1" localSheetId="22" hidden="1">Uke!#REF!</definedName>
    <definedName name="__123Graph_ADIAGRAM1" localSheetId="20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7" hidden="1">Uke!#REF!</definedName>
    <definedName name="__123Graph_ADIAGRAM1" localSheetId="15" hidden="1">Uke!#REF!</definedName>
    <definedName name="__123Graph_ADIAGRAM1" localSheetId="18" hidden="1">[1]Uke!#REF!</definedName>
    <definedName name="__123Graph_ADIAGRAM1" localSheetId="25" hidden="1">Uke!#REF!</definedName>
    <definedName name="__123Graph_ADIAGRAM1" localSheetId="26" hidden="1">Uke!#REF!</definedName>
    <definedName name="__123Graph_ADIAGRAM1" localSheetId="31" hidden="1">Uke!#REF!</definedName>
    <definedName name="__123Graph_ADIAGRAM1" localSheetId="24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9" hidden="1">Uke!#REF!</definedName>
    <definedName name="__123Graph_ADIAGRAM2" localSheetId="28" hidden="1">Uke!#REF!</definedName>
    <definedName name="__123Graph_ADIAGRAM2" localSheetId="22" hidden="1">Uke!#REF!</definedName>
    <definedName name="__123Graph_ADIAGRAM2" localSheetId="20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7" hidden="1">Uke!#REF!</definedName>
    <definedName name="__123Graph_ADIAGRAM2" localSheetId="15" hidden="1">Uke!#REF!</definedName>
    <definedName name="__123Graph_ADIAGRAM2" localSheetId="18" hidden="1">[1]Uke!#REF!</definedName>
    <definedName name="__123Graph_ADIAGRAM2" localSheetId="25" hidden="1">Uke!#REF!</definedName>
    <definedName name="__123Graph_ADIAGRAM2" localSheetId="26" hidden="1">Uke!#REF!</definedName>
    <definedName name="__123Graph_ADIAGRAM2" localSheetId="31" hidden="1">Uke!#REF!</definedName>
    <definedName name="__123Graph_ADIAGRAM2" localSheetId="24" hidden="1">Uke!#REF!</definedName>
    <definedName name="__123Graph_ADIAGRAM2" localSheetId="2" hidden="1">Uke!#REF!</definedName>
    <definedName name="__123Graph_ADIAGRAM2" hidden="1">Uke!#REF!</definedName>
    <definedName name="__123Graph_ADIAGRAM3" localSheetId="29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7" hidden="1">Uke!#REF!</definedName>
    <definedName name="__123Graph_ADIAGRAM3" localSheetId="18" hidden="1">[1]Uke!#REF!</definedName>
    <definedName name="__123Graph_ADIAGRAM3" localSheetId="25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9" hidden="1">Uke!#REF!</definedName>
    <definedName name="__123Graph_ADIAGRAM4" localSheetId="28" hidden="1">Uke!#REF!</definedName>
    <definedName name="__123Graph_ADIAGRAM4" localSheetId="22" hidden="1">Uke!#REF!</definedName>
    <definedName name="__123Graph_ADIAGRAM4" localSheetId="20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7" hidden="1">Uke!#REF!</definedName>
    <definedName name="__123Graph_ADIAGRAM4" localSheetId="15" hidden="1">Uke!#REF!</definedName>
    <definedName name="__123Graph_ADIAGRAM4" localSheetId="18" hidden="1">[1]Uke!#REF!</definedName>
    <definedName name="__123Graph_ADIAGRAM4" localSheetId="25" hidden="1">Uke!#REF!</definedName>
    <definedName name="__123Graph_ADIAGRAM4" localSheetId="26" hidden="1">Uke!#REF!</definedName>
    <definedName name="__123Graph_ADIAGRAM4" localSheetId="31" hidden="1">Uke!#REF!</definedName>
    <definedName name="__123Graph_ADIAGRAM4" localSheetId="24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9" hidden="1">Uke!#REF!</definedName>
    <definedName name="__123Graph_ADIAGRAM5" localSheetId="28" hidden="1">Uke!#REF!</definedName>
    <definedName name="__123Graph_ADIAGRAM5" localSheetId="22" hidden="1">Uke!#REF!</definedName>
    <definedName name="__123Graph_ADIAGRAM5" localSheetId="20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7" hidden="1">Uke!#REF!</definedName>
    <definedName name="__123Graph_ADIAGRAM5" localSheetId="15" hidden="1">Uke!#REF!</definedName>
    <definedName name="__123Graph_ADIAGRAM5" localSheetId="18" hidden="1">[1]Uke!#REF!</definedName>
    <definedName name="__123Graph_ADIAGRAM5" localSheetId="25" hidden="1">Uke!#REF!</definedName>
    <definedName name="__123Graph_ADIAGRAM5" localSheetId="26" hidden="1">Uke!#REF!</definedName>
    <definedName name="__123Graph_ADIAGRAM5" localSheetId="31" hidden="1">Uke!#REF!</definedName>
    <definedName name="__123Graph_ADIAGRAM5" localSheetId="24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9" hidden="1">Uke!#REF!</definedName>
    <definedName name="__123Graph_BDIAGRAM1" localSheetId="28" hidden="1">Uke!#REF!</definedName>
    <definedName name="__123Graph_BDIAGRAM1" localSheetId="22" hidden="1">Uke!#REF!</definedName>
    <definedName name="__123Graph_BDIAGRAM1" localSheetId="20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7" hidden="1">Uke!#REF!</definedName>
    <definedName name="__123Graph_BDIAGRAM1" localSheetId="15" hidden="1">Uke!#REF!</definedName>
    <definedName name="__123Graph_BDIAGRAM1" localSheetId="18" hidden="1">[1]Uke!#REF!</definedName>
    <definedName name="__123Graph_BDIAGRAM1" localSheetId="25" hidden="1">Uke!#REF!</definedName>
    <definedName name="__123Graph_BDIAGRAM1" localSheetId="26" hidden="1">Uke!#REF!</definedName>
    <definedName name="__123Graph_BDIAGRAM1" localSheetId="31" hidden="1">Uke!#REF!</definedName>
    <definedName name="__123Graph_BDIAGRAM1" localSheetId="24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9" hidden="1">Uke!#REF!</definedName>
    <definedName name="__123Graph_BDIAGRAM2" localSheetId="28" hidden="1">Uke!#REF!</definedName>
    <definedName name="__123Graph_BDIAGRAM2" localSheetId="22" hidden="1">Uke!#REF!</definedName>
    <definedName name="__123Graph_BDIAGRAM2" localSheetId="20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7" hidden="1">Uke!#REF!</definedName>
    <definedName name="__123Graph_BDIAGRAM2" localSheetId="15" hidden="1">Uke!#REF!</definedName>
    <definedName name="__123Graph_BDIAGRAM2" localSheetId="18" hidden="1">[1]Uke!#REF!</definedName>
    <definedName name="__123Graph_BDIAGRAM2" localSheetId="25" hidden="1">Uke!#REF!</definedName>
    <definedName name="__123Graph_BDIAGRAM2" localSheetId="26" hidden="1">Uke!#REF!</definedName>
    <definedName name="__123Graph_BDIAGRAM2" localSheetId="31" hidden="1">Uke!#REF!</definedName>
    <definedName name="__123Graph_BDIAGRAM2" localSheetId="24" hidden="1">Uke!#REF!</definedName>
    <definedName name="__123Graph_BDIAGRAM2" localSheetId="2" hidden="1">Uke!#REF!</definedName>
    <definedName name="__123Graph_BDIAGRAM2" hidden="1">Uke!#REF!</definedName>
    <definedName name="__123Graph_BDIAGRAM3" localSheetId="29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7" hidden="1">Uke!#REF!</definedName>
    <definedName name="__123Graph_BDIAGRAM3" localSheetId="18" hidden="1">[1]Uke!#REF!</definedName>
    <definedName name="__123Graph_BDIAGRAM3" localSheetId="25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9" hidden="1">Uke!#REF!</definedName>
    <definedName name="__123Graph_BDIAGRAM4" localSheetId="28" hidden="1">Uke!#REF!</definedName>
    <definedName name="__123Graph_BDIAGRAM4" localSheetId="22" hidden="1">Uke!#REF!</definedName>
    <definedName name="__123Graph_BDIAGRAM4" localSheetId="20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7" hidden="1">Uke!#REF!</definedName>
    <definedName name="__123Graph_BDIAGRAM4" localSheetId="15" hidden="1">Uke!#REF!</definedName>
    <definedName name="__123Graph_BDIAGRAM4" localSheetId="18" hidden="1">[1]Uke!#REF!</definedName>
    <definedName name="__123Graph_BDIAGRAM4" localSheetId="25" hidden="1">Uke!#REF!</definedName>
    <definedName name="__123Graph_BDIAGRAM4" localSheetId="26" hidden="1">Uke!#REF!</definedName>
    <definedName name="__123Graph_BDIAGRAM4" localSheetId="31" hidden="1">Uke!#REF!</definedName>
    <definedName name="__123Graph_BDIAGRAM4" localSheetId="24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9" hidden="1">Uke!#REF!</definedName>
    <definedName name="__123Graph_CDIAGRAM5" localSheetId="28" hidden="1">Uke!#REF!</definedName>
    <definedName name="__123Graph_CDIAGRAM5" localSheetId="22" hidden="1">Uke!#REF!</definedName>
    <definedName name="__123Graph_CDIAGRAM5" localSheetId="20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7" hidden="1">Uke!#REF!</definedName>
    <definedName name="__123Graph_CDIAGRAM5" localSheetId="15" hidden="1">Uke!#REF!</definedName>
    <definedName name="__123Graph_CDIAGRAM5" localSheetId="18" hidden="1">[1]Uke!#REF!</definedName>
    <definedName name="__123Graph_CDIAGRAM5" localSheetId="25" hidden="1">Uke!#REF!</definedName>
    <definedName name="__123Graph_CDIAGRAM5" localSheetId="26" hidden="1">Uke!#REF!</definedName>
    <definedName name="__123Graph_CDIAGRAM5" localSheetId="31" hidden="1">Uke!#REF!</definedName>
    <definedName name="__123Graph_CDIAGRAM5" localSheetId="24" hidden="1">Uke!#REF!</definedName>
    <definedName name="__123Graph_CDIAGRAM5" localSheetId="2" hidden="1">Uke!#REF!</definedName>
    <definedName name="__123Graph_CDIAGRAM5" hidden="1">Uke!#REF!</definedName>
    <definedName name="__123Graph_XDIAGRAM1" localSheetId="29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7" hidden="1">Uke!#REF!</definedName>
    <definedName name="__123Graph_XDIAGRAM1" localSheetId="18" hidden="1">[1]Uke!#REF!</definedName>
    <definedName name="__123Graph_XDIAGRAM1" localSheetId="25" hidden="1">Uke!#REF!</definedName>
    <definedName name="__123Graph_XDIAGRAM1" localSheetId="2" hidden="1">Uke!#REF!</definedName>
    <definedName name="__123Graph_XDIAGRAM1" hidden="1">Uke!#REF!</definedName>
    <definedName name="__123Graph_XDIAGRAM2" localSheetId="29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7" hidden="1">Uke!#REF!</definedName>
    <definedName name="__123Graph_XDIAGRAM2" localSheetId="18" hidden="1">[1]Uke!#REF!</definedName>
    <definedName name="__123Graph_XDIAGRAM2" localSheetId="25" hidden="1">Uke!#REF!</definedName>
    <definedName name="__123Graph_XDIAGRAM2" localSheetId="2" hidden="1">Uke!#REF!</definedName>
    <definedName name="__123Graph_XDIAGRAM2" hidden="1">Uke!#REF!</definedName>
    <definedName name="__123Graph_XDIAGRAM3" localSheetId="29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7" hidden="1">Uke!#REF!</definedName>
    <definedName name="__123Graph_XDIAGRAM3" localSheetId="18" hidden="1">[1]Uke!#REF!</definedName>
    <definedName name="__123Graph_XDIAGRAM3" localSheetId="25" hidden="1">Uke!#REF!</definedName>
    <definedName name="__123Graph_XDIAGRAM3" localSheetId="2" hidden="1">Uke!#REF!</definedName>
    <definedName name="__123Graph_XDIAGRAM3" hidden="1">Uke!#REF!</definedName>
    <definedName name="__123Graph_XDIAGRAM4" localSheetId="29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7" hidden="1">Uke!#REF!</definedName>
    <definedName name="__123Graph_XDIAGRAM4" localSheetId="18" hidden="1">[1]Uke!#REF!</definedName>
    <definedName name="__123Graph_XDIAGRAM4" localSheetId="25" hidden="1">Uke!#REF!</definedName>
    <definedName name="__123Graph_XDIAGRAM4" localSheetId="2" hidden="1">Uke!#REF!</definedName>
    <definedName name="__123Graph_XDIAGRAM4" hidden="1">Uke!#REF!</definedName>
    <definedName name="__123Graph_XDIAGRAM5" localSheetId="29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7" hidden="1">Uke!#REF!</definedName>
    <definedName name="__123Graph_XDIAGRAM5" localSheetId="18" hidden="1">[1]Uke!#REF!</definedName>
    <definedName name="__123Graph_XDIAGRAM5" localSheetId="25" hidden="1">Uke!#REF!</definedName>
    <definedName name="__123Graph_XDIAGRAM5" localSheetId="2" hidden="1">Uke!#REF!</definedName>
    <definedName name="__123Graph_XDIAGRAM5" hidden="1">Uke!#REF!</definedName>
    <definedName name="a" localSheetId="29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7" hidden="1">Uke!#REF!</definedName>
    <definedName name="a" localSheetId="18" hidden="1">[1]Uke!#REF!</definedName>
    <definedName name="a" localSheetId="25" hidden="1">Uke!#REF!</definedName>
    <definedName name="a" localSheetId="2" hidden="1">Uke!#REF!</definedName>
    <definedName name="a" hidden="1">Uke!#REF!</definedName>
    <definedName name="Ark1">'Ark1'!$A$1:$AC$4035</definedName>
    <definedName name="BBB" localSheetId="29" hidden="1">Uke!#REF!</definedName>
    <definedName name="BBB" localSheetId="28" hidden="1">Uke!#REF!</definedName>
    <definedName name="BBB" localSheetId="22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7" hidden="1">Uke!#REF!</definedName>
    <definedName name="BBB" localSheetId="18" hidden="1">[1]Uke!#REF!</definedName>
    <definedName name="BBB" localSheetId="25" hidden="1">Uke!#REF!</definedName>
    <definedName name="BBB" localSheetId="31" hidden="1">Uke!#REF!</definedName>
    <definedName name="BBB" localSheetId="24" hidden="1">Uke!#REF!</definedName>
    <definedName name="BBB" localSheetId="2" hidden="1">Uke!#REF!</definedName>
    <definedName name="BBB" hidden="1">Uke!#REF!</definedName>
    <definedName name="BNM" localSheetId="29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7" hidden="1">Uke!#REF!</definedName>
    <definedName name="BNM" localSheetId="18" hidden="1">[1]Uke!#REF!</definedName>
    <definedName name="BNM" localSheetId="25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29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7" hidden="1">Uke!#REF!</definedName>
    <definedName name="cc" localSheetId="18" hidden="1">[1]Uke!#REF!</definedName>
    <definedName name="cc" localSheetId="25" hidden="1">Uke!#REF!</definedName>
    <definedName name="cc" localSheetId="2" hidden="1">Uke!#REF!</definedName>
    <definedName name="cc" hidden="1">Uke!#REF!</definedName>
    <definedName name="CFE" localSheetId="29" hidden="1">Uke!#REF!</definedName>
    <definedName name="CFE" localSheetId="28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7" hidden="1">Uke!#REF!</definedName>
    <definedName name="CFE" localSheetId="18" hidden="1">[1]Uke!#REF!</definedName>
    <definedName name="CFE" localSheetId="25" hidden="1">Uke!#REF!</definedName>
    <definedName name="CFE" localSheetId="31" hidden="1">Uke!#REF!</definedName>
    <definedName name="CFE" localSheetId="24" hidden="1">Uke!#REF!</definedName>
    <definedName name="CFE" localSheetId="2" hidden="1">Uke!#REF!</definedName>
    <definedName name="CFE" hidden="1">Uke!#REF!</definedName>
    <definedName name="d" localSheetId="29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7" hidden="1">Uke!#REF!</definedName>
    <definedName name="d" localSheetId="18" hidden="1">[1]Uke!#REF!</definedName>
    <definedName name="d" localSheetId="25" hidden="1">Uke!#REF!</definedName>
    <definedName name="d" localSheetId="2" hidden="1">Uke!#REF!</definedName>
    <definedName name="d" hidden="1">Uke!#REF!</definedName>
    <definedName name="DDD" localSheetId="29" hidden="1">Uke!#REF!</definedName>
    <definedName name="DDD" localSheetId="28" hidden="1">Uke!#REF!</definedName>
    <definedName name="DDD" localSheetId="22" hidden="1">Uke!#REF!</definedName>
    <definedName name="DDD" localSheetId="20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7" hidden="1">Uke!#REF!</definedName>
    <definedName name="DDD" localSheetId="15" hidden="1">Uke!#REF!</definedName>
    <definedName name="DDD" localSheetId="18" hidden="1">[1]Uke!#REF!</definedName>
    <definedName name="DDD" localSheetId="25" hidden="1">Uke!#REF!</definedName>
    <definedName name="DDD" localSheetId="26" hidden="1">Uke!#REF!</definedName>
    <definedName name="DDD" localSheetId="31" hidden="1">Uke!#REF!</definedName>
    <definedName name="DDD" localSheetId="24" hidden="1">Uke!#REF!</definedName>
    <definedName name="DDD" localSheetId="2" hidden="1">Uke!#REF!</definedName>
    <definedName name="DDD" hidden="1">Uke!#REF!</definedName>
    <definedName name="EEE" localSheetId="29" hidden="1">Uke!#REF!</definedName>
    <definedName name="EEE" localSheetId="28" hidden="1">Uke!#REF!</definedName>
    <definedName name="EEE" localSheetId="22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7" hidden="1">Uke!#REF!</definedName>
    <definedName name="EEE" localSheetId="18" hidden="1">[1]Uke!#REF!</definedName>
    <definedName name="EEE" localSheetId="25" hidden="1">Uke!#REF!</definedName>
    <definedName name="EEE" localSheetId="31" hidden="1">Uke!#REF!</definedName>
    <definedName name="EEE" localSheetId="24" hidden="1">Uke!#REF!</definedName>
    <definedName name="EEE" localSheetId="2" hidden="1">Uke!#REF!</definedName>
    <definedName name="EEE" hidden="1">Uke!#REF!</definedName>
    <definedName name="f" localSheetId="29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7" hidden="1">Uke!#REF!</definedName>
    <definedName name="f" localSheetId="18" hidden="1">[1]Uke!#REF!</definedName>
    <definedName name="f" localSheetId="25" hidden="1">Uke!#REF!</definedName>
    <definedName name="f" localSheetId="2" hidden="1">Uke!#REF!</definedName>
    <definedName name="f" hidden="1">Uke!#REF!</definedName>
    <definedName name="FF" localSheetId="29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7" hidden="1">Uke!#REF!</definedName>
    <definedName name="FF" localSheetId="18" hidden="1">[1]Uke!#REF!</definedName>
    <definedName name="FF" localSheetId="25" hidden="1">Uke!#REF!</definedName>
    <definedName name="FF" localSheetId="2" hidden="1">Uke!#REF!</definedName>
    <definedName name="FF" hidden="1">Uke!#REF!</definedName>
    <definedName name="GGG" localSheetId="29" hidden="1">Uke!#REF!</definedName>
    <definedName name="GGG" localSheetId="28" hidden="1">Uke!#REF!</definedName>
    <definedName name="GGG" localSheetId="22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7" hidden="1">Uke!#REF!</definedName>
    <definedName name="GGG" localSheetId="18" hidden="1">[1]Uke!#REF!</definedName>
    <definedName name="GGG" localSheetId="25" hidden="1">Uke!#REF!</definedName>
    <definedName name="GGG" localSheetId="31" hidden="1">Uke!#REF!</definedName>
    <definedName name="GGG" localSheetId="24" hidden="1">Uke!#REF!</definedName>
    <definedName name="GGG" localSheetId="2" hidden="1">Uke!#REF!</definedName>
    <definedName name="GGG" hidden="1">Uke!#REF!</definedName>
    <definedName name="GH" localSheetId="29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7" hidden="1">Uke!#REF!</definedName>
    <definedName name="GH" localSheetId="18" hidden="1">[1]Uke!#REF!</definedName>
    <definedName name="GH" localSheetId="25" hidden="1">Uke!#REF!</definedName>
    <definedName name="GH" localSheetId="2" hidden="1">Uke!#REF!</definedName>
    <definedName name="GH" hidden="1">Uke!#REF!</definedName>
    <definedName name="GI" localSheetId="29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7" hidden="1">Uke!#REF!</definedName>
    <definedName name="GI" localSheetId="18" hidden="1">[1]Uke!#REF!</definedName>
    <definedName name="GI" localSheetId="25" hidden="1">Uke!#REF!</definedName>
    <definedName name="GI" localSheetId="2" hidden="1">Uke!#REF!</definedName>
    <definedName name="GI" hidden="1">Uke!#REF!</definedName>
    <definedName name="HG" localSheetId="29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7" hidden="1">Uke!#REF!</definedName>
    <definedName name="HG" localSheetId="18" hidden="1">[1]Uke!#REF!</definedName>
    <definedName name="HG" localSheetId="25" hidden="1">Uke!#REF!</definedName>
    <definedName name="HG" localSheetId="2" hidden="1">Uke!#REF!</definedName>
    <definedName name="HG" hidden="1">Uke!#REF!</definedName>
    <definedName name="HT" localSheetId="29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7" hidden="1">Uke!#REF!</definedName>
    <definedName name="HT" localSheetId="18" hidden="1">[1]Uke!#REF!</definedName>
    <definedName name="HT" localSheetId="25" hidden="1">Uke!#REF!</definedName>
    <definedName name="HT" localSheetId="2" hidden="1">Uke!#REF!</definedName>
    <definedName name="HT" hidden="1">Uke!#REF!</definedName>
    <definedName name="JHK" localSheetId="29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7" hidden="1">Uke!#REF!</definedName>
    <definedName name="JHK" localSheetId="18" hidden="1">[1]Uke!#REF!</definedName>
    <definedName name="JHK" localSheetId="25" hidden="1">Uke!#REF!</definedName>
    <definedName name="JHK" localSheetId="2" hidden="1">Uke!#REF!</definedName>
    <definedName name="JHK" hidden="1">Uke!#REF!</definedName>
    <definedName name="JLK" localSheetId="29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7" hidden="1">Uke!#REF!</definedName>
    <definedName name="JLK" localSheetId="18" hidden="1">[1]Uke!#REF!</definedName>
    <definedName name="JLK" localSheetId="25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29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7" hidden="1">Uke!#REF!</definedName>
    <definedName name="JLKJ" localSheetId="18" hidden="1">[1]Uke!#REF!</definedName>
    <definedName name="JLKJ" localSheetId="25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29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7" hidden="1">Uke!#REF!</definedName>
    <definedName name="JLKJLK" localSheetId="18" hidden="1">[1]Uke!#REF!</definedName>
    <definedName name="JLKJLK" localSheetId="25" hidden="1">Uke!#REF!</definedName>
    <definedName name="JLKJLK" localSheetId="2" hidden="1">Uke!#REF!</definedName>
    <definedName name="JLKJLK" hidden="1">Uke!#REF!</definedName>
    <definedName name="KJH" localSheetId="29" hidden="1">Uke!#REF!</definedName>
    <definedName name="KJH" localSheetId="28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7" hidden="1">Uke!#REF!</definedName>
    <definedName name="KJH" localSheetId="18" hidden="1">[1]Uke!#REF!</definedName>
    <definedName name="KJH" localSheetId="25" hidden="1">Uke!#REF!</definedName>
    <definedName name="KJH" localSheetId="31" hidden="1">Uke!#REF!</definedName>
    <definedName name="KJH" localSheetId="24" hidden="1">Uke!#REF!</definedName>
    <definedName name="KJH" localSheetId="2" hidden="1">Uke!#REF!</definedName>
    <definedName name="KJH" hidden="1">Uke!#REF!</definedName>
    <definedName name="KJHK" localSheetId="29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7" hidden="1">Uke!#REF!</definedName>
    <definedName name="KJHK" localSheetId="18" hidden="1">[1]Uke!#REF!</definedName>
    <definedName name="KJHK" localSheetId="25" hidden="1">Uke!#REF!</definedName>
    <definedName name="KJHK" localSheetId="2" hidden="1">Uke!#REF!</definedName>
    <definedName name="KJHK" hidden="1">Uke!#REF!</definedName>
    <definedName name="kkk" localSheetId="29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7" hidden="1">Uke!#REF!</definedName>
    <definedName name="kkk" localSheetId="18" hidden="1">[1]Uke!#REF!</definedName>
    <definedName name="kkk" localSheetId="25" hidden="1">Uke!#REF!</definedName>
    <definedName name="kkk" localSheetId="2" hidden="1">Uke!#REF!</definedName>
    <definedName name="kkk" hidden="1">Uke!#REF!</definedName>
    <definedName name="LKH" localSheetId="29" hidden="1">Uke!#REF!</definedName>
    <definedName name="LKH" localSheetId="28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7" hidden="1">Uke!#REF!</definedName>
    <definedName name="LKH" localSheetId="18" hidden="1">[1]Uke!#REF!</definedName>
    <definedName name="LKH" localSheetId="25" hidden="1">Uke!#REF!</definedName>
    <definedName name="LKH" localSheetId="31" hidden="1">Uke!#REF!</definedName>
    <definedName name="LKH" localSheetId="24" hidden="1">Uke!#REF!</definedName>
    <definedName name="LKH" localSheetId="2" hidden="1">Uke!#REF!</definedName>
    <definedName name="LKH" hidden="1">Uke!#REF!</definedName>
    <definedName name="lll" localSheetId="29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7" hidden="1">Uke!#REF!</definedName>
    <definedName name="lll" localSheetId="18" hidden="1">[1]Uke!#REF!</definedName>
    <definedName name="lll" localSheetId="25" hidden="1">Uke!#REF!</definedName>
    <definedName name="lll" localSheetId="2" hidden="1">Uke!#REF!</definedName>
    <definedName name="lll" hidden="1">Uke!#REF!</definedName>
    <definedName name="MM" localSheetId="29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7" hidden="1">Uke!#REF!</definedName>
    <definedName name="MM" localSheetId="18" hidden="1">[1]Uke!#REF!</definedName>
    <definedName name="MM" localSheetId="25" hidden="1">Uke!#REF!</definedName>
    <definedName name="MM" localSheetId="2" hidden="1">Uke!#REF!</definedName>
    <definedName name="MM" hidden="1">Uke!#REF!</definedName>
    <definedName name="mmm" localSheetId="29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7" hidden="1">Uke!#REF!</definedName>
    <definedName name="mmm" localSheetId="18" hidden="1">[1]Uke!#REF!</definedName>
    <definedName name="mmm" localSheetId="25" hidden="1">Uke!#REF!</definedName>
    <definedName name="mmm" localSheetId="2" hidden="1">Uke!#REF!</definedName>
    <definedName name="mmm" hidden="1">Uke!#REF!</definedName>
    <definedName name="nn" localSheetId="29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7" hidden="1">Uke!#REF!</definedName>
    <definedName name="nn" localSheetId="18" hidden="1">[1]Uke!#REF!</definedName>
    <definedName name="nn" localSheetId="25" hidden="1">Uke!#REF!</definedName>
    <definedName name="nn" localSheetId="2" hidden="1">Uke!#REF!</definedName>
    <definedName name="nn" hidden="1">Uke!#REF!</definedName>
    <definedName name="NVN" localSheetId="29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7" hidden="1">Uke!#REF!</definedName>
    <definedName name="NVN" localSheetId="18" hidden="1">[1]Uke!#REF!</definedName>
    <definedName name="NVN" localSheetId="25" hidden="1">Uke!#REF!</definedName>
    <definedName name="NVN" localSheetId="2" hidden="1">Uke!#REF!</definedName>
    <definedName name="NVN" hidden="1">Uke!#REF!</definedName>
    <definedName name="q" localSheetId="29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7" hidden="1">Uke!#REF!</definedName>
    <definedName name="q" localSheetId="18" hidden="1">[1]Uke!#REF!</definedName>
    <definedName name="q" localSheetId="25" hidden="1">Uke!#REF!</definedName>
    <definedName name="q" localSheetId="2" hidden="1">Uke!#REF!</definedName>
    <definedName name="q" hidden="1">Uke!#REF!</definedName>
    <definedName name="rr" localSheetId="29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7" hidden="1">Uke!#REF!</definedName>
    <definedName name="rr" localSheetId="18" hidden="1">[1]Uke!#REF!</definedName>
    <definedName name="rr" localSheetId="25" hidden="1">Uke!#REF!</definedName>
    <definedName name="rr" localSheetId="2" hidden="1">Uke!#REF!</definedName>
    <definedName name="rr" hidden="1">Uke!#REF!</definedName>
    <definedName name="SSS" localSheetId="29" hidden="1">Uke!#REF!</definedName>
    <definedName name="SSS" localSheetId="28" hidden="1">Uke!#REF!</definedName>
    <definedName name="SSS" localSheetId="22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7" hidden="1">Uke!#REF!</definedName>
    <definedName name="SSS" localSheetId="18" hidden="1">[1]Uke!#REF!</definedName>
    <definedName name="SSS" localSheetId="25" hidden="1">Uke!#REF!</definedName>
    <definedName name="SSS" localSheetId="31" hidden="1">Uke!#REF!</definedName>
    <definedName name="SSS" localSheetId="24" hidden="1">Uke!#REF!</definedName>
    <definedName name="SSS" localSheetId="2" hidden="1">Uke!#REF!</definedName>
    <definedName name="SSS" hidden="1">Uke!#REF!</definedName>
    <definedName name="SSSS" localSheetId="29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7" hidden="1">Uke!#REF!</definedName>
    <definedName name="SSSS" localSheetId="18" hidden="1">[1]Uke!#REF!</definedName>
    <definedName name="SSSS" localSheetId="25" hidden="1">Uke!#REF!</definedName>
    <definedName name="SSSS" localSheetId="2" hidden="1">Uke!#REF!</definedName>
    <definedName name="SSSS" hidden="1">Uke!#REF!</definedName>
    <definedName name="T" localSheetId="29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7" hidden="1">Uke!#REF!</definedName>
    <definedName name="T" localSheetId="18" hidden="1">[1]Uke!#REF!</definedName>
    <definedName name="T" localSheetId="25" hidden="1">Uke!#REF!</definedName>
    <definedName name="T" localSheetId="2" hidden="1">Uke!#REF!</definedName>
    <definedName name="T" hidden="1">Uke!#REF!</definedName>
    <definedName name="TT" localSheetId="29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7" hidden="1">Uke!#REF!</definedName>
    <definedName name="TT" localSheetId="18" hidden="1">[1]Uke!#REF!</definedName>
    <definedName name="TT" localSheetId="25" hidden="1">Uke!#REF!</definedName>
    <definedName name="TT" localSheetId="2" hidden="1">Uke!#REF!</definedName>
    <definedName name="TT" hidden="1">Uke!#REF!</definedName>
    <definedName name="TTT" localSheetId="29" hidden="1">Uke!#REF!</definedName>
    <definedName name="TTT" localSheetId="28" hidden="1">Uke!#REF!</definedName>
    <definedName name="TTT" localSheetId="22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7" hidden="1">Uke!#REF!</definedName>
    <definedName name="TTT" localSheetId="18" hidden="1">[1]Uke!#REF!</definedName>
    <definedName name="TTT" localSheetId="25" hidden="1">Uke!#REF!</definedName>
    <definedName name="TTT" localSheetId="31" hidden="1">Uke!#REF!</definedName>
    <definedName name="TTT" localSheetId="24" hidden="1">Uke!#REF!</definedName>
    <definedName name="TTT" localSheetId="2" hidden="1">Uke!#REF!</definedName>
    <definedName name="TTT" hidden="1">Uke!#REF!</definedName>
    <definedName name="u" localSheetId="29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7" hidden="1">Uke!#REF!</definedName>
    <definedName name="u" localSheetId="18" hidden="1">[1]Uke!#REF!</definedName>
    <definedName name="u" localSheetId="25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År!$A$3:$U$35</definedName>
    <definedName name="v" localSheetId="29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7" hidden="1">Uke!#REF!</definedName>
    <definedName name="v" localSheetId="18" hidden="1">[1]Uke!#REF!</definedName>
    <definedName name="v" localSheetId="25" hidden="1">Uke!#REF!</definedName>
    <definedName name="v" localSheetId="2" hidden="1">Uke!#REF!</definedName>
    <definedName name="v" hidden="1">Uke!#REF!</definedName>
    <definedName name="vv" localSheetId="29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7" hidden="1">Uke!#REF!</definedName>
    <definedName name="vv" localSheetId="18" hidden="1">[1]Uke!#REF!</definedName>
    <definedName name="vv" localSheetId="25" hidden="1">Uke!#REF!</definedName>
    <definedName name="vv" localSheetId="2" hidden="1">Uke!#REF!</definedName>
    <definedName name="vv" hidden="1">Uke!#REF!</definedName>
    <definedName name="VVV" localSheetId="29" hidden="1">Uke!#REF!</definedName>
    <definedName name="VVV" localSheetId="28" hidden="1">Uke!#REF!</definedName>
    <definedName name="VVV" localSheetId="22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7" hidden="1">Uke!#REF!</definedName>
    <definedName name="VVV" localSheetId="18" hidden="1">[1]Uke!#REF!</definedName>
    <definedName name="VVV" localSheetId="25" hidden="1">Uke!#REF!</definedName>
    <definedName name="VVV" localSheetId="31" hidden="1">Uke!#REF!</definedName>
    <definedName name="VVV" localSheetId="24" hidden="1">Uke!#REF!</definedName>
    <definedName name="VVV" localSheetId="2" hidden="1">Uke!#REF!</definedName>
    <definedName name="VVV" hidden="1">Uke!#REF!</definedName>
    <definedName name="w" localSheetId="29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7" hidden="1">Uke!#REF!</definedName>
    <definedName name="w" localSheetId="18" hidden="1">[1]Uke!#REF!</definedName>
    <definedName name="w" localSheetId="25" hidden="1">Uke!#REF!</definedName>
    <definedName name="w" localSheetId="2" hidden="1">Uke!#REF!</definedName>
    <definedName name="w" hidden="1">Uke!#REF!</definedName>
    <definedName name="XCV" localSheetId="29" hidden="1">Uke!#REF!</definedName>
    <definedName name="XCV" localSheetId="28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7" hidden="1">Uke!#REF!</definedName>
    <definedName name="XCV" localSheetId="18" hidden="1">[1]Uke!#REF!</definedName>
    <definedName name="XCV" localSheetId="25" hidden="1">Uke!#REF!</definedName>
    <definedName name="XCV" localSheetId="31" hidden="1">Uke!#REF!</definedName>
    <definedName name="XCV" localSheetId="24" hidden="1">Uke!#REF!</definedName>
    <definedName name="XCV" localSheetId="2" hidden="1">Uke!#REF!</definedName>
    <definedName name="XCV" hidden="1">Uke!#REF!</definedName>
    <definedName name="XGXGF" localSheetId="29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7" hidden="1">Uke!#REF!</definedName>
    <definedName name="XGXGF" localSheetId="18" hidden="1">[1]Uke!#REF!</definedName>
    <definedName name="XGXGF" localSheetId="25" hidden="1">Uke!#REF!</definedName>
    <definedName name="XGXGF" localSheetId="2" hidden="1">Uke!#REF!</definedName>
    <definedName name="XGXGF" hidden="1">Uke!#REF!</definedName>
    <definedName name="XXX" localSheetId="29" hidden="1">Uke!#REF!</definedName>
    <definedName name="XXX" localSheetId="28" hidden="1">Uke!#REF!</definedName>
    <definedName name="XXX" localSheetId="22" hidden="1">Uke!#REF!</definedName>
    <definedName name="XXX" localSheetId="20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7" hidden="1">Uke!#REF!</definedName>
    <definedName name="XXX" localSheetId="15" hidden="1">Uke!#REF!</definedName>
    <definedName name="XXX" localSheetId="18" hidden="1">[1]Uke!#REF!</definedName>
    <definedName name="XXX" localSheetId="25" hidden="1">Uke!#REF!</definedName>
    <definedName name="XXX" localSheetId="26" hidden="1">Uke!#REF!</definedName>
    <definedName name="XXX" localSheetId="31" hidden="1">Uke!#REF!</definedName>
    <definedName name="XXX" localSheetId="24" hidden="1">Uke!#REF!</definedName>
    <definedName name="XXX" localSheetId="2" hidden="1">Uke!#REF!</definedName>
    <definedName name="XXX" hidden="1">Uke!#REF!</definedName>
    <definedName name="YUT" localSheetId="29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7" hidden="1">Uke!#REF!</definedName>
    <definedName name="YUT" localSheetId="18" hidden="1">[1]Uke!#REF!</definedName>
    <definedName name="YUT" localSheetId="25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29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7" hidden="1">Uke!#REF!</definedName>
    <definedName name="YY" localSheetId="18" hidden="1">[1]Uke!#REF!</definedName>
    <definedName name="YY" localSheetId="25" hidden="1">Uke!#REF!</definedName>
    <definedName name="YY" localSheetId="2" hidden="1">Uke!#REF!</definedName>
    <definedName name="YY" hidden="1">Uke!#REF!</definedName>
    <definedName name="YYY" localSheetId="29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7" hidden="1">Uke!#REF!</definedName>
    <definedName name="YYY" localSheetId="18" hidden="1">[1]Uke!#REF!</definedName>
    <definedName name="YYY" localSheetId="25" hidden="1">Uke!#REF!</definedName>
    <definedName name="YYY" localSheetId="2" hidden="1">Uke!#REF!</definedName>
    <definedName name="YYY" hidden="1">Uke!#REF!</definedName>
    <definedName name="YYYY" localSheetId="29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7" hidden="1">Uke!#REF!</definedName>
    <definedName name="YYYY" localSheetId="18" hidden="1">[1]Uke!#REF!</definedName>
    <definedName name="YYYY" localSheetId="25" hidden="1">Uke!#REF!</definedName>
    <definedName name="YYYY" localSheetId="2" hidden="1">Uke!#REF!</definedName>
    <definedName name="YYYY" hidden="1">Uke!#REF!</definedName>
    <definedName name="zz" localSheetId="29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7" hidden="1">Uke!#REF!</definedName>
    <definedName name="zz" localSheetId="18" hidden="1">[1]Uke!#REF!</definedName>
    <definedName name="zz" localSheetId="25" hidden="1">Uke!#REF!</definedName>
    <definedName name="zz" localSheetId="2" hidden="1">Uke!#REF!</definedName>
    <definedName name="zz" hidden="1">Uke!#REF!</definedName>
    <definedName name="øøø" localSheetId="29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7" hidden="1">Uke!#REF!</definedName>
    <definedName name="øøø" localSheetId="18" hidden="1">[1]Uke!#REF!</definedName>
    <definedName name="øøø" localSheetId="25" hidden="1">Uke!#REF!</definedName>
    <definedName name="øøø" localSheetId="2" hidden="1">Uke!#REF!</definedName>
    <definedName name="øøø" hidden="1">Uke!#REF!</definedName>
    <definedName name="aa" localSheetId="29" hidden="1">Uke!#REF!</definedName>
    <definedName name="aa" localSheetId="28" hidden="1">Uke!#REF!</definedName>
    <definedName name="aa" localSheetId="22" hidden="1">Uke!#REF!</definedName>
    <definedName name="aa" localSheetId="20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7" hidden="1">Uke!#REF!</definedName>
    <definedName name="aa" localSheetId="18" hidden="1">[1]Uke!#REF!</definedName>
    <definedName name="aa" localSheetId="25" hidden="1">Uke!#REF!</definedName>
    <definedName name="aa" localSheetId="26" hidden="1">Uke!#REF!</definedName>
    <definedName name="aa" localSheetId="31" hidden="1">Uke!#REF!</definedName>
    <definedName name="aa" localSheetId="24" hidden="1">Uke!#REF!</definedName>
    <definedName name="aa" localSheetId="2" hidden="1">Uke!#REF!</definedName>
    <definedName name="aa" hidden="1">Uke!#REF!</definedName>
    <definedName name="aaa" localSheetId="29" hidden="1">Uke!#REF!</definedName>
    <definedName name="aaa" localSheetId="28" hidden="1">Uke!#REF!</definedName>
    <definedName name="aaa" localSheetId="22" hidden="1">Uke!#REF!</definedName>
    <definedName name="aaa" localSheetId="20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7" hidden="1">Uke!#REF!</definedName>
    <definedName name="aaa" localSheetId="18" hidden="1">[1]Uke!#REF!</definedName>
    <definedName name="aaa" localSheetId="25" hidden="1">Uke!#REF!</definedName>
    <definedName name="aaa" localSheetId="31" hidden="1">Uke!#REF!</definedName>
    <definedName name="aaa" localSheetId="24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4" i="52" l="1"/>
  <c r="G44" i="52"/>
  <c r="H44" i="52" s="1"/>
  <c r="B45" i="52"/>
  <c r="G45" i="52"/>
  <c r="I45" i="52" s="1"/>
  <c r="G43" i="52"/>
  <c r="N43" i="52" s="1"/>
  <c r="B43" i="52"/>
  <c r="G42" i="52"/>
  <c r="Q42" i="52" s="1"/>
  <c r="B42" i="52"/>
  <c r="G41" i="52"/>
  <c r="O41" i="52" s="1"/>
  <c r="B41" i="52"/>
  <c r="G40" i="52"/>
  <c r="M40" i="52" s="1"/>
  <c r="D40" i="52"/>
  <c r="B40" i="52"/>
  <c r="G39" i="52"/>
  <c r="R39" i="52" s="1"/>
  <c r="B39" i="52"/>
  <c r="G38" i="52"/>
  <c r="M38" i="52" s="1"/>
  <c r="B38" i="52"/>
  <c r="G37" i="52"/>
  <c r="N37" i="52" s="1"/>
  <c r="D37" i="52"/>
  <c r="B37" i="52"/>
  <c r="B474" i="68"/>
  <c r="C474" i="68"/>
  <c r="D474" i="68" s="1"/>
  <c r="E474" i="68"/>
  <c r="F474" i="68" s="1"/>
  <c r="G474" i="68"/>
  <c r="H474" i="68"/>
  <c r="I474" i="68" s="1"/>
  <c r="N474" i="68" s="1"/>
  <c r="W474" i="68"/>
  <c r="B475" i="68"/>
  <c r="C475" i="68"/>
  <c r="D475" i="68" s="1"/>
  <c r="E475" i="68"/>
  <c r="F475" i="68" s="1"/>
  <c r="G475" i="68"/>
  <c r="H475" i="68"/>
  <c r="K475" i="68" s="1"/>
  <c r="W475" i="68"/>
  <c r="B476" i="68"/>
  <c r="C476" i="68"/>
  <c r="D476" i="68" s="1"/>
  <c r="E476" i="68"/>
  <c r="F476" i="68" s="1"/>
  <c r="G476" i="68"/>
  <c r="H476" i="68"/>
  <c r="S476" i="68" s="1"/>
  <c r="W476" i="68"/>
  <c r="B477" i="68"/>
  <c r="C477" i="68"/>
  <c r="D477" i="68" s="1"/>
  <c r="E477" i="68"/>
  <c r="F477" i="68" s="1"/>
  <c r="G477" i="68"/>
  <c r="H477" i="68"/>
  <c r="P477" i="68" s="1"/>
  <c r="W477" i="68"/>
  <c r="F387" i="68"/>
  <c r="D387" i="68"/>
  <c r="B18" i="68"/>
  <c r="C18" i="68"/>
  <c r="D18" i="68" s="1"/>
  <c r="E18" i="68"/>
  <c r="F18" i="68" s="1"/>
  <c r="G18" i="68"/>
  <c r="H18" i="68"/>
  <c r="I18" i="68" s="1"/>
  <c r="W18" i="68"/>
  <c r="B19" i="68"/>
  <c r="C19" i="68"/>
  <c r="D19" i="68" s="1"/>
  <c r="E19" i="68"/>
  <c r="F19" i="68" s="1"/>
  <c r="G19" i="68"/>
  <c r="H19" i="68"/>
  <c r="M19" i="68" s="1"/>
  <c r="W19" i="68"/>
  <c r="B20" i="68"/>
  <c r="C20" i="68"/>
  <c r="D20" i="68" s="1"/>
  <c r="E20" i="68"/>
  <c r="F20" i="68" s="1"/>
  <c r="G20" i="68"/>
  <c r="H20" i="68"/>
  <c r="M20" i="68" s="1"/>
  <c r="W20" i="68"/>
  <c r="B21" i="68"/>
  <c r="C21" i="68"/>
  <c r="D21" i="68" s="1"/>
  <c r="E21" i="68"/>
  <c r="F21" i="68" s="1"/>
  <c r="G21" i="68"/>
  <c r="H21" i="68"/>
  <c r="M21" i="68" s="1"/>
  <c r="W21" i="68"/>
  <c r="G36" i="52"/>
  <c r="Q36" i="52" s="1"/>
  <c r="B36" i="52"/>
  <c r="G35" i="52"/>
  <c r="O35" i="52" s="1"/>
  <c r="B35" i="52"/>
  <c r="G34" i="52"/>
  <c r="L34" i="52" s="1"/>
  <c r="D34" i="52"/>
  <c r="B34" i="52"/>
  <c r="G33" i="52"/>
  <c r="R33" i="52" s="1"/>
  <c r="B33" i="52"/>
  <c r="G32" i="52"/>
  <c r="I32" i="52" s="1"/>
  <c r="B32" i="52"/>
  <c r="G31" i="52"/>
  <c r="N31" i="52" s="1"/>
  <c r="D31" i="52"/>
  <c r="B31" i="52"/>
  <c r="G30" i="52"/>
  <c r="R30" i="52" s="1"/>
  <c r="B30" i="52"/>
  <c r="G29" i="52"/>
  <c r="I29" i="52" s="1"/>
  <c r="B29" i="52"/>
  <c r="G28" i="52"/>
  <c r="N28" i="52" s="1"/>
  <c r="D28" i="52"/>
  <c r="B28" i="52"/>
  <c r="G27" i="52"/>
  <c r="O27" i="52" s="1"/>
  <c r="B27" i="52"/>
  <c r="G26" i="52"/>
  <c r="M26" i="52" s="1"/>
  <c r="B26" i="52"/>
  <c r="G25" i="52"/>
  <c r="K25" i="52" s="1"/>
  <c r="D25" i="52"/>
  <c r="B25" i="52"/>
  <c r="G24" i="52"/>
  <c r="R24" i="52" s="1"/>
  <c r="B24" i="52"/>
  <c r="G23" i="52"/>
  <c r="I23" i="52" s="1"/>
  <c r="B23" i="52"/>
  <c r="G22" i="52"/>
  <c r="N22" i="52" s="1"/>
  <c r="D22" i="52"/>
  <c r="B22" i="52"/>
  <c r="G21" i="52"/>
  <c r="R21" i="52" s="1"/>
  <c r="B21" i="52"/>
  <c r="G20" i="52"/>
  <c r="N20" i="52" s="1"/>
  <c r="B20" i="52"/>
  <c r="G19" i="52"/>
  <c r="N19" i="52" s="1"/>
  <c r="D19" i="52"/>
  <c r="B19" i="52"/>
  <c r="F10" i="46"/>
  <c r="F11" i="46"/>
  <c r="F12" i="46"/>
  <c r="L41" i="52" l="1"/>
  <c r="M474" i="68"/>
  <c r="K38" i="52"/>
  <c r="Q38" i="52"/>
  <c r="I41" i="52"/>
  <c r="K41" i="52"/>
  <c r="F39" i="52"/>
  <c r="M39" i="52"/>
  <c r="J41" i="52"/>
  <c r="N39" i="52"/>
  <c r="R44" i="52"/>
  <c r="Q44" i="52"/>
  <c r="L38" i="52"/>
  <c r="L44" i="52"/>
  <c r="J42" i="52"/>
  <c r="O44" i="52"/>
  <c r="I38" i="52"/>
  <c r="K39" i="52"/>
  <c r="H41" i="52"/>
  <c r="M42" i="52"/>
  <c r="M44" i="52"/>
  <c r="V474" i="68"/>
  <c r="F44" i="52"/>
  <c r="P44" i="52" s="1"/>
  <c r="S474" i="68"/>
  <c r="P474" i="68"/>
  <c r="F42" i="52"/>
  <c r="N44" i="52"/>
  <c r="O474" i="68"/>
  <c r="O45" i="52"/>
  <c r="H45" i="52"/>
  <c r="K474" i="68"/>
  <c r="F40" i="52"/>
  <c r="K42" i="52"/>
  <c r="J44" i="52"/>
  <c r="I44" i="52"/>
  <c r="T475" i="68"/>
  <c r="P476" i="68"/>
  <c r="R475" i="68"/>
  <c r="T474" i="68"/>
  <c r="N40" i="52"/>
  <c r="M41" i="52"/>
  <c r="N42" i="52"/>
  <c r="Q41" i="52"/>
  <c r="R42" i="52"/>
  <c r="R474" i="68"/>
  <c r="N45" i="52"/>
  <c r="F45" i="52"/>
  <c r="M45" i="52"/>
  <c r="K44" i="52"/>
  <c r="K45" i="52"/>
  <c r="R45" i="52"/>
  <c r="J45" i="52"/>
  <c r="L45" i="52"/>
  <c r="Q45" i="52"/>
  <c r="O43" i="52"/>
  <c r="R43" i="52"/>
  <c r="J43" i="52"/>
  <c r="L43" i="52"/>
  <c r="M43" i="52"/>
  <c r="H43" i="52"/>
  <c r="Q43" i="52"/>
  <c r="I43" i="52"/>
  <c r="K43" i="52"/>
  <c r="F43" i="52"/>
  <c r="O40" i="52"/>
  <c r="H40" i="52"/>
  <c r="R41" i="52"/>
  <c r="L42" i="52"/>
  <c r="J40" i="52"/>
  <c r="R40" i="52"/>
  <c r="K40" i="52"/>
  <c r="O42" i="52"/>
  <c r="Q40" i="52"/>
  <c r="L40" i="52"/>
  <c r="F41" i="52"/>
  <c r="N41" i="52"/>
  <c r="H42" i="52"/>
  <c r="I40" i="52"/>
  <c r="I42" i="52"/>
  <c r="O37" i="52"/>
  <c r="H37" i="52"/>
  <c r="J38" i="52"/>
  <c r="R38" i="52"/>
  <c r="L39" i="52"/>
  <c r="I37" i="52"/>
  <c r="O39" i="52"/>
  <c r="J37" i="52"/>
  <c r="R37" i="52"/>
  <c r="L37" i="52"/>
  <c r="F38" i="52"/>
  <c r="N38" i="52"/>
  <c r="H39" i="52"/>
  <c r="M37" i="52"/>
  <c r="O38" i="52"/>
  <c r="I39" i="52"/>
  <c r="Q39" i="52"/>
  <c r="Q37" i="52"/>
  <c r="K37" i="52"/>
  <c r="F37" i="52"/>
  <c r="H38" i="52"/>
  <c r="J39" i="52"/>
  <c r="M475" i="68"/>
  <c r="I475" i="68"/>
  <c r="N475" i="68" s="1"/>
  <c r="T476" i="68"/>
  <c r="S477" i="68"/>
  <c r="R476" i="68"/>
  <c r="K476" i="68"/>
  <c r="S475" i="68"/>
  <c r="O476" i="68"/>
  <c r="M476" i="68"/>
  <c r="V476" i="68"/>
  <c r="I476" i="68"/>
  <c r="N476" i="68" s="1"/>
  <c r="O477" i="68"/>
  <c r="M477" i="68"/>
  <c r="V477" i="68"/>
  <c r="K477" i="68"/>
  <c r="P475" i="68"/>
  <c r="T477" i="68"/>
  <c r="I477" i="68"/>
  <c r="N477" i="68" s="1"/>
  <c r="O475" i="68"/>
  <c r="R477" i="68"/>
  <c r="V475" i="68"/>
  <c r="S21" i="68"/>
  <c r="K20" i="68"/>
  <c r="R18" i="68"/>
  <c r="S18" i="68"/>
  <c r="P21" i="68"/>
  <c r="O20" i="68"/>
  <c r="P19" i="68"/>
  <c r="T18" i="68"/>
  <c r="T20" i="68"/>
  <c r="S20" i="68"/>
  <c r="R20" i="68"/>
  <c r="P20" i="68"/>
  <c r="T21" i="68"/>
  <c r="O19" i="68"/>
  <c r="R21" i="68"/>
  <c r="I19" i="68"/>
  <c r="O21" i="68"/>
  <c r="I20" i="68"/>
  <c r="T19" i="68"/>
  <c r="P18" i="68"/>
  <c r="S19" i="68"/>
  <c r="O18" i="68"/>
  <c r="I21" i="68"/>
  <c r="N21" i="68" s="1"/>
  <c r="R19" i="68"/>
  <c r="N18" i="68"/>
  <c r="V18" i="68"/>
  <c r="M18" i="68"/>
  <c r="M34" i="52"/>
  <c r="R34" i="52"/>
  <c r="L35" i="52"/>
  <c r="F34" i="52"/>
  <c r="F36" i="52"/>
  <c r="Q34" i="52"/>
  <c r="R36" i="52"/>
  <c r="I34" i="52"/>
  <c r="J36" i="52"/>
  <c r="J34" i="52"/>
  <c r="H35" i="52"/>
  <c r="M36" i="52"/>
  <c r="K34" i="52"/>
  <c r="K35" i="52"/>
  <c r="N36" i="52"/>
  <c r="N34" i="52"/>
  <c r="M35" i="52"/>
  <c r="O34" i="52"/>
  <c r="I35" i="52"/>
  <c r="Q35" i="52"/>
  <c r="K36" i="52"/>
  <c r="H34" i="52"/>
  <c r="J35" i="52"/>
  <c r="R35" i="52"/>
  <c r="L36" i="52"/>
  <c r="O36" i="52"/>
  <c r="F35" i="52"/>
  <c r="N35" i="52"/>
  <c r="H36" i="52"/>
  <c r="P36" i="52" s="1"/>
  <c r="I36" i="52"/>
  <c r="M32" i="52"/>
  <c r="Q32" i="52"/>
  <c r="K33" i="52"/>
  <c r="M33" i="52"/>
  <c r="H31" i="52"/>
  <c r="J32" i="52"/>
  <c r="R32" i="52"/>
  <c r="L33" i="52"/>
  <c r="I31" i="52"/>
  <c r="Q31" i="52"/>
  <c r="K32" i="52"/>
  <c r="J31" i="52"/>
  <c r="R31" i="52"/>
  <c r="L32" i="52"/>
  <c r="F33" i="52"/>
  <c r="N33" i="52"/>
  <c r="O33" i="52"/>
  <c r="O31" i="52"/>
  <c r="L31" i="52"/>
  <c r="F32" i="52"/>
  <c r="N32" i="52"/>
  <c r="H33" i="52"/>
  <c r="O32" i="52"/>
  <c r="I33" i="52"/>
  <c r="Q33" i="52"/>
  <c r="K31" i="52"/>
  <c r="M31" i="52"/>
  <c r="F31" i="52"/>
  <c r="H32" i="52"/>
  <c r="J33" i="52"/>
  <c r="M19" i="52"/>
  <c r="F25" i="52"/>
  <c r="Q19" i="52"/>
  <c r="K29" i="52"/>
  <c r="M29" i="52"/>
  <c r="Q29" i="52"/>
  <c r="K30" i="52"/>
  <c r="M30" i="52"/>
  <c r="H28" i="52"/>
  <c r="J29" i="52"/>
  <c r="R29" i="52"/>
  <c r="L30" i="52"/>
  <c r="J28" i="52"/>
  <c r="R28" i="52"/>
  <c r="L29" i="52"/>
  <c r="F30" i="52"/>
  <c r="N30" i="52"/>
  <c r="O30" i="52"/>
  <c r="K28" i="52"/>
  <c r="L28" i="52"/>
  <c r="F29" i="52"/>
  <c r="N29" i="52"/>
  <c r="H30" i="52"/>
  <c r="O28" i="52"/>
  <c r="I28" i="52"/>
  <c r="O29" i="52"/>
  <c r="I30" i="52"/>
  <c r="Q30" i="52"/>
  <c r="Q28" i="52"/>
  <c r="M28" i="52"/>
  <c r="F28" i="52"/>
  <c r="H29" i="52"/>
  <c r="J30" i="52"/>
  <c r="L24" i="52"/>
  <c r="R19" i="52"/>
  <c r="J23" i="52"/>
  <c r="I19" i="52"/>
  <c r="Q23" i="52"/>
  <c r="K19" i="52"/>
  <c r="M21" i="52"/>
  <c r="M25" i="52"/>
  <c r="J27" i="52"/>
  <c r="F20" i="52"/>
  <c r="K24" i="52"/>
  <c r="F26" i="52"/>
  <c r="H21" i="52"/>
  <c r="I27" i="52"/>
  <c r="J19" i="52"/>
  <c r="F21" i="52"/>
  <c r="F27" i="52"/>
  <c r="K20" i="52"/>
  <c r="R23" i="52"/>
  <c r="K27" i="52"/>
  <c r="L19" i="52"/>
  <c r="L20" i="52"/>
  <c r="I25" i="52"/>
  <c r="N26" i="52"/>
  <c r="M27" i="52"/>
  <c r="L25" i="52"/>
  <c r="N27" i="52"/>
  <c r="N25" i="52"/>
  <c r="Q27" i="52"/>
  <c r="Q25" i="52"/>
  <c r="H27" i="52"/>
  <c r="R27" i="52"/>
  <c r="O26" i="52"/>
  <c r="H26" i="52"/>
  <c r="O25" i="52"/>
  <c r="I26" i="52"/>
  <c r="Q26" i="52"/>
  <c r="H25" i="52"/>
  <c r="J26" i="52"/>
  <c r="R26" i="52"/>
  <c r="L27" i="52"/>
  <c r="K26" i="52"/>
  <c r="J25" i="52"/>
  <c r="R25" i="52"/>
  <c r="L26" i="52"/>
  <c r="O22" i="52"/>
  <c r="I22" i="52"/>
  <c r="Q22" i="52"/>
  <c r="K23" i="52"/>
  <c r="M24" i="52"/>
  <c r="J22" i="52"/>
  <c r="R22" i="52"/>
  <c r="L23" i="52"/>
  <c r="F24" i="52"/>
  <c r="N24" i="52"/>
  <c r="K22" i="52"/>
  <c r="M23" i="52"/>
  <c r="O24" i="52"/>
  <c r="L22" i="52"/>
  <c r="F23" i="52"/>
  <c r="N23" i="52"/>
  <c r="H24" i="52"/>
  <c r="P24" i="52" s="1"/>
  <c r="H22" i="52"/>
  <c r="M22" i="52"/>
  <c r="O23" i="52"/>
  <c r="I24" i="52"/>
  <c r="Q24" i="52"/>
  <c r="F22" i="52"/>
  <c r="H23" i="52"/>
  <c r="J24" i="52"/>
  <c r="O19" i="52"/>
  <c r="I20" i="52"/>
  <c r="Q20" i="52"/>
  <c r="K21" i="52"/>
  <c r="H19" i="52"/>
  <c r="J20" i="52"/>
  <c r="R20" i="52"/>
  <c r="L21" i="52"/>
  <c r="N21" i="52"/>
  <c r="M20" i="52"/>
  <c r="O21" i="52"/>
  <c r="O20" i="52"/>
  <c r="I21" i="52"/>
  <c r="Q21" i="52"/>
  <c r="F19" i="52"/>
  <c r="H20" i="52"/>
  <c r="J21" i="52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P35" i="52" l="1"/>
  <c r="P39" i="52"/>
  <c r="V21" i="68"/>
  <c r="P38" i="52"/>
  <c r="P41" i="52"/>
  <c r="P42" i="52"/>
  <c r="P45" i="52"/>
  <c r="P43" i="52"/>
  <c r="P37" i="52"/>
  <c r="P40" i="52"/>
  <c r="N20" i="68"/>
  <c r="V20" i="68"/>
  <c r="N19" i="68"/>
  <c r="V19" i="68"/>
  <c r="P34" i="52"/>
  <c r="P31" i="52"/>
  <c r="P33" i="52"/>
  <c r="P30" i="52"/>
  <c r="P32" i="52"/>
  <c r="P29" i="52"/>
  <c r="P25" i="52"/>
  <c r="P21" i="52"/>
  <c r="P22" i="52"/>
  <c r="P28" i="52"/>
  <c r="P23" i="52"/>
  <c r="P20" i="52"/>
  <c r="P26" i="52"/>
  <c r="P27" i="52"/>
  <c r="P19" i="52"/>
  <c r="B30" i="46"/>
  <c r="C30" i="46"/>
  <c r="D30" i="46"/>
  <c r="E30" i="46" s="1"/>
  <c r="F30" i="46"/>
  <c r="H30" i="46"/>
  <c r="I30" i="46"/>
  <c r="J30" i="46"/>
  <c r="K30" i="46"/>
  <c r="M30" i="46"/>
  <c r="P30" i="46"/>
  <c r="R30" i="46"/>
  <c r="S30" i="46"/>
  <c r="T30" i="46"/>
  <c r="V30" i="46"/>
  <c r="B31" i="46"/>
  <c r="C31" i="46"/>
  <c r="D31" i="46"/>
  <c r="E31" i="46" s="1"/>
  <c r="F31" i="46"/>
  <c r="H31" i="46"/>
  <c r="I31" i="46"/>
  <c r="J31" i="46"/>
  <c r="K31" i="46"/>
  <c r="M31" i="46"/>
  <c r="P31" i="46"/>
  <c r="R31" i="46"/>
  <c r="S31" i="46"/>
  <c r="T31" i="46"/>
  <c r="V31" i="46"/>
  <c r="B32" i="46"/>
  <c r="C32" i="46"/>
  <c r="D32" i="46"/>
  <c r="E32" i="46" s="1"/>
  <c r="F32" i="46"/>
  <c r="H32" i="46"/>
  <c r="I32" i="46"/>
  <c r="J32" i="46"/>
  <c r="K32" i="46"/>
  <c r="M32" i="46"/>
  <c r="P32" i="46"/>
  <c r="R32" i="46"/>
  <c r="S32" i="46"/>
  <c r="T32" i="46"/>
  <c r="V32" i="46"/>
  <c r="B33" i="46"/>
  <c r="C33" i="46"/>
  <c r="D33" i="46"/>
  <c r="E33" i="46" s="1"/>
  <c r="F33" i="46"/>
  <c r="H33" i="46"/>
  <c r="I33" i="46"/>
  <c r="J33" i="46"/>
  <c r="K33" i="46"/>
  <c r="M33" i="46"/>
  <c r="P33" i="46"/>
  <c r="R33" i="46"/>
  <c r="S33" i="46"/>
  <c r="T33" i="46"/>
  <c r="V33" i="46"/>
  <c r="B34" i="46"/>
  <c r="C34" i="46"/>
  <c r="D34" i="46"/>
  <c r="E34" i="46" s="1"/>
  <c r="F34" i="46"/>
  <c r="H34" i="46"/>
  <c r="I34" i="46"/>
  <c r="J34" i="46"/>
  <c r="K34" i="46"/>
  <c r="M34" i="46"/>
  <c r="P34" i="46"/>
  <c r="R34" i="46"/>
  <c r="S34" i="46"/>
  <c r="T34" i="46"/>
  <c r="V34" i="46"/>
  <c r="B35" i="46"/>
  <c r="C35" i="46"/>
  <c r="D35" i="46"/>
  <c r="E35" i="46" s="1"/>
  <c r="F35" i="46"/>
  <c r="H35" i="46"/>
  <c r="I35" i="46"/>
  <c r="J35" i="46"/>
  <c r="K35" i="46"/>
  <c r="M35" i="46"/>
  <c r="P35" i="46"/>
  <c r="R35" i="46"/>
  <c r="S35" i="46"/>
  <c r="T35" i="46"/>
  <c r="V35" i="46"/>
  <c r="B36" i="46"/>
  <c r="C36" i="46"/>
  <c r="D36" i="46"/>
  <c r="E36" i="46" s="1"/>
  <c r="F36" i="46"/>
  <c r="H36" i="46"/>
  <c r="I36" i="46"/>
  <c r="J36" i="46"/>
  <c r="K36" i="46"/>
  <c r="M36" i="46"/>
  <c r="P36" i="46"/>
  <c r="R36" i="46"/>
  <c r="S36" i="46"/>
  <c r="T36" i="46"/>
  <c r="V36" i="46"/>
  <c r="B37" i="46"/>
  <c r="C37" i="46"/>
  <c r="D37" i="46"/>
  <c r="E37" i="46" s="1"/>
  <c r="F37" i="46"/>
  <c r="H37" i="46"/>
  <c r="I37" i="46"/>
  <c r="J37" i="46"/>
  <c r="K37" i="46"/>
  <c r="M37" i="46"/>
  <c r="P37" i="46"/>
  <c r="R37" i="46"/>
  <c r="S37" i="46"/>
  <c r="T37" i="46"/>
  <c r="V37" i="46"/>
  <c r="B38" i="46"/>
  <c r="C38" i="46"/>
  <c r="D38" i="46"/>
  <c r="E38" i="46" s="1"/>
  <c r="F38" i="46"/>
  <c r="H38" i="46"/>
  <c r="I38" i="46"/>
  <c r="J38" i="46"/>
  <c r="K38" i="46"/>
  <c r="M38" i="46"/>
  <c r="P38" i="46"/>
  <c r="R38" i="46"/>
  <c r="S38" i="46"/>
  <c r="T38" i="46"/>
  <c r="V38" i="46"/>
  <c r="B39" i="46"/>
  <c r="C39" i="46"/>
  <c r="D39" i="46"/>
  <c r="E39" i="46" s="1"/>
  <c r="F39" i="46"/>
  <c r="H39" i="46"/>
  <c r="I39" i="46"/>
  <c r="J39" i="46"/>
  <c r="K39" i="46"/>
  <c r="M39" i="46"/>
  <c r="P39" i="46"/>
  <c r="R39" i="46"/>
  <c r="S39" i="46"/>
  <c r="T39" i="46"/>
  <c r="V39" i="46"/>
  <c r="B40" i="46"/>
  <c r="C40" i="46"/>
  <c r="D40" i="46"/>
  <c r="E40" i="46" s="1"/>
  <c r="F40" i="46"/>
  <c r="H40" i="46"/>
  <c r="I40" i="46"/>
  <c r="J40" i="46"/>
  <c r="K40" i="46"/>
  <c r="M40" i="46"/>
  <c r="P40" i="46"/>
  <c r="R40" i="46"/>
  <c r="S40" i="46"/>
  <c r="T40" i="46"/>
  <c r="V40" i="46"/>
  <c r="B41" i="46"/>
  <c r="C41" i="46"/>
  <c r="D41" i="46"/>
  <c r="E41" i="46" s="1"/>
  <c r="F41" i="46"/>
  <c r="H41" i="46"/>
  <c r="I41" i="46"/>
  <c r="J41" i="46"/>
  <c r="K41" i="46"/>
  <c r="M41" i="46"/>
  <c r="P41" i="46"/>
  <c r="R41" i="46"/>
  <c r="S41" i="46"/>
  <c r="T41" i="46"/>
  <c r="V41" i="46"/>
  <c r="B42" i="46"/>
  <c r="C42" i="46"/>
  <c r="D42" i="46"/>
  <c r="E42" i="46" s="1"/>
  <c r="F42" i="46"/>
  <c r="H42" i="46"/>
  <c r="I42" i="46"/>
  <c r="J42" i="46"/>
  <c r="K42" i="46"/>
  <c r="M42" i="46"/>
  <c r="P42" i="46"/>
  <c r="R42" i="46"/>
  <c r="S42" i="46"/>
  <c r="T42" i="46"/>
  <c r="V42" i="46"/>
  <c r="B43" i="46"/>
  <c r="C43" i="46"/>
  <c r="D43" i="46"/>
  <c r="E43" i="46" s="1"/>
  <c r="F43" i="46"/>
  <c r="H43" i="46"/>
  <c r="I43" i="46"/>
  <c r="J43" i="46"/>
  <c r="K43" i="46"/>
  <c r="M43" i="46"/>
  <c r="P43" i="46"/>
  <c r="R43" i="46"/>
  <c r="S43" i="46"/>
  <c r="T43" i="46"/>
  <c r="V43" i="46"/>
  <c r="B44" i="46"/>
  <c r="C44" i="46"/>
  <c r="D44" i="46"/>
  <c r="E44" i="46" s="1"/>
  <c r="F44" i="46"/>
  <c r="H44" i="46"/>
  <c r="I44" i="46"/>
  <c r="J44" i="46"/>
  <c r="K44" i="46"/>
  <c r="M44" i="46"/>
  <c r="P44" i="46"/>
  <c r="R44" i="46"/>
  <c r="S44" i="46"/>
  <c r="T44" i="46"/>
  <c r="V44" i="46"/>
  <c r="B45" i="46"/>
  <c r="C45" i="46"/>
  <c r="D45" i="46"/>
  <c r="E45" i="46" s="1"/>
  <c r="F45" i="46"/>
  <c r="H45" i="46"/>
  <c r="I45" i="46"/>
  <c r="J45" i="46"/>
  <c r="K45" i="46"/>
  <c r="M45" i="46"/>
  <c r="P45" i="46"/>
  <c r="R45" i="46"/>
  <c r="S45" i="46"/>
  <c r="T45" i="46"/>
  <c r="V45" i="46"/>
  <c r="B46" i="46"/>
  <c r="C46" i="46"/>
  <c r="D46" i="46"/>
  <c r="E46" i="46" s="1"/>
  <c r="F46" i="46"/>
  <c r="H46" i="46"/>
  <c r="I46" i="46"/>
  <c r="J46" i="46"/>
  <c r="K46" i="46"/>
  <c r="M46" i="46"/>
  <c r="P46" i="46"/>
  <c r="R46" i="46"/>
  <c r="S46" i="46"/>
  <c r="T46" i="46"/>
  <c r="V46" i="46"/>
  <c r="B49" i="46"/>
  <c r="C49" i="46"/>
  <c r="D49" i="46"/>
  <c r="E49" i="46" s="1"/>
  <c r="F49" i="46"/>
  <c r="H49" i="46"/>
  <c r="I49" i="46"/>
  <c r="J49" i="46"/>
  <c r="K49" i="46"/>
  <c r="M49" i="46"/>
  <c r="P49" i="46"/>
  <c r="R49" i="46"/>
  <c r="S49" i="46"/>
  <c r="T49" i="46"/>
  <c r="V49" i="46"/>
  <c r="B50" i="46"/>
  <c r="C50" i="46"/>
  <c r="D50" i="46"/>
  <c r="E50" i="46" s="1"/>
  <c r="F50" i="46"/>
  <c r="H50" i="46"/>
  <c r="I50" i="46"/>
  <c r="J50" i="46"/>
  <c r="K50" i="46"/>
  <c r="M50" i="46"/>
  <c r="P50" i="46"/>
  <c r="R50" i="46"/>
  <c r="S50" i="46"/>
  <c r="T50" i="46"/>
  <c r="V50" i="46"/>
  <c r="B51" i="46"/>
  <c r="C51" i="46"/>
  <c r="D51" i="46"/>
  <c r="E51" i="46" s="1"/>
  <c r="F51" i="46"/>
  <c r="H51" i="46"/>
  <c r="I51" i="46"/>
  <c r="J51" i="46"/>
  <c r="K51" i="46"/>
  <c r="M51" i="46"/>
  <c r="P51" i="46"/>
  <c r="R51" i="46"/>
  <c r="S51" i="46"/>
  <c r="T51" i="46"/>
  <c r="V51" i="46"/>
  <c r="B52" i="46"/>
  <c r="C52" i="46"/>
  <c r="D52" i="46"/>
  <c r="E52" i="46" s="1"/>
  <c r="F52" i="46"/>
  <c r="H52" i="46"/>
  <c r="I52" i="46"/>
  <c r="J52" i="46"/>
  <c r="K52" i="46"/>
  <c r="M52" i="46"/>
  <c r="P52" i="46"/>
  <c r="R52" i="46"/>
  <c r="S52" i="46"/>
  <c r="T52" i="46"/>
  <c r="V52" i="46"/>
  <c r="B53" i="46"/>
  <c r="C53" i="46"/>
  <c r="D53" i="46"/>
  <c r="E53" i="46" s="1"/>
  <c r="F53" i="46"/>
  <c r="H53" i="46"/>
  <c r="I53" i="46"/>
  <c r="J53" i="46"/>
  <c r="K53" i="46"/>
  <c r="M53" i="46"/>
  <c r="P53" i="46"/>
  <c r="R53" i="46"/>
  <c r="S53" i="46"/>
  <c r="T53" i="46"/>
  <c r="V53" i="46"/>
  <c r="B54" i="46"/>
  <c r="C54" i="46"/>
  <c r="D54" i="46"/>
  <c r="E54" i="46" s="1"/>
  <c r="F54" i="46"/>
  <c r="H54" i="46"/>
  <c r="I54" i="46"/>
  <c r="J54" i="46"/>
  <c r="K54" i="46"/>
  <c r="M54" i="46"/>
  <c r="P54" i="46"/>
  <c r="R54" i="46"/>
  <c r="S54" i="46"/>
  <c r="T54" i="46"/>
  <c r="V54" i="46"/>
  <c r="B55" i="46"/>
  <c r="C55" i="46"/>
  <c r="D55" i="46"/>
  <c r="E55" i="46" s="1"/>
  <c r="F55" i="46"/>
  <c r="H55" i="46"/>
  <c r="I55" i="46"/>
  <c r="J55" i="46"/>
  <c r="K55" i="46"/>
  <c r="M55" i="46"/>
  <c r="P55" i="46"/>
  <c r="R55" i="46"/>
  <c r="S55" i="46"/>
  <c r="T55" i="46"/>
  <c r="V55" i="46"/>
  <c r="B56" i="46"/>
  <c r="C56" i="46"/>
  <c r="D56" i="46"/>
  <c r="E56" i="46" s="1"/>
  <c r="F56" i="46"/>
  <c r="H56" i="46"/>
  <c r="I56" i="46"/>
  <c r="J56" i="46"/>
  <c r="K56" i="46"/>
  <c r="M56" i="46"/>
  <c r="P56" i="46"/>
  <c r="R56" i="46"/>
  <c r="S56" i="46"/>
  <c r="T56" i="46"/>
  <c r="V56" i="46"/>
  <c r="B57" i="46"/>
  <c r="C57" i="46"/>
  <c r="D57" i="46"/>
  <c r="E57" i="46" s="1"/>
  <c r="F57" i="46"/>
  <c r="H57" i="46"/>
  <c r="I57" i="46"/>
  <c r="J57" i="46"/>
  <c r="K57" i="46"/>
  <c r="M57" i="46"/>
  <c r="P57" i="46"/>
  <c r="R57" i="46"/>
  <c r="S57" i="46"/>
  <c r="T57" i="46"/>
  <c r="V57" i="46"/>
  <c r="B58" i="46"/>
  <c r="C58" i="46"/>
  <c r="D58" i="46"/>
  <c r="E58" i="46" s="1"/>
  <c r="F58" i="46"/>
  <c r="H58" i="46"/>
  <c r="I58" i="46"/>
  <c r="J58" i="46"/>
  <c r="K58" i="46"/>
  <c r="M58" i="46"/>
  <c r="P58" i="46"/>
  <c r="R58" i="46"/>
  <c r="S58" i="46"/>
  <c r="T58" i="46"/>
  <c r="V58" i="46"/>
  <c r="B59" i="46"/>
  <c r="C59" i="46"/>
  <c r="D59" i="46"/>
  <c r="E59" i="46" s="1"/>
  <c r="F59" i="46"/>
  <c r="H59" i="46"/>
  <c r="I59" i="46"/>
  <c r="J59" i="46"/>
  <c r="K59" i="46"/>
  <c r="M59" i="46"/>
  <c r="P59" i="46"/>
  <c r="R59" i="46"/>
  <c r="S59" i="46"/>
  <c r="T59" i="46"/>
  <c r="V59" i="46"/>
  <c r="B60" i="46"/>
  <c r="C60" i="46"/>
  <c r="D60" i="46"/>
  <c r="E60" i="46" s="1"/>
  <c r="F60" i="46"/>
  <c r="H60" i="46"/>
  <c r="I60" i="46"/>
  <c r="J60" i="46"/>
  <c r="K60" i="46"/>
  <c r="M60" i="46"/>
  <c r="P60" i="46"/>
  <c r="R60" i="46"/>
  <c r="S60" i="46"/>
  <c r="T60" i="46"/>
  <c r="V60" i="46"/>
  <c r="B61" i="46"/>
  <c r="C61" i="46"/>
  <c r="D61" i="46"/>
  <c r="E61" i="46" s="1"/>
  <c r="F61" i="46"/>
  <c r="H61" i="46"/>
  <c r="I61" i="46"/>
  <c r="J61" i="46"/>
  <c r="K61" i="46"/>
  <c r="M61" i="46"/>
  <c r="P61" i="46"/>
  <c r="R61" i="46"/>
  <c r="S61" i="46"/>
  <c r="T61" i="46"/>
  <c r="V61" i="46"/>
  <c r="B62" i="46"/>
  <c r="C62" i="46"/>
  <c r="D62" i="46"/>
  <c r="E62" i="46" s="1"/>
  <c r="F62" i="46"/>
  <c r="H62" i="46"/>
  <c r="I62" i="46"/>
  <c r="J62" i="46"/>
  <c r="K62" i="46"/>
  <c r="M62" i="46"/>
  <c r="P62" i="46"/>
  <c r="R62" i="46"/>
  <c r="S62" i="46"/>
  <c r="T62" i="46"/>
  <c r="V62" i="46"/>
  <c r="B63" i="46"/>
  <c r="C63" i="46"/>
  <c r="D63" i="46"/>
  <c r="E63" i="46" s="1"/>
  <c r="F63" i="46"/>
  <c r="H63" i="46"/>
  <c r="I63" i="46"/>
  <c r="J63" i="46"/>
  <c r="K63" i="46"/>
  <c r="M63" i="46"/>
  <c r="P63" i="46"/>
  <c r="R63" i="46"/>
  <c r="S63" i="46"/>
  <c r="T63" i="46"/>
  <c r="V63" i="46"/>
  <c r="B64" i="46"/>
  <c r="C64" i="46"/>
  <c r="D64" i="46"/>
  <c r="E64" i="46" s="1"/>
  <c r="F64" i="46"/>
  <c r="H64" i="46"/>
  <c r="I64" i="46"/>
  <c r="J64" i="46"/>
  <c r="K64" i="46"/>
  <c r="M64" i="46"/>
  <c r="P64" i="46"/>
  <c r="R64" i="46"/>
  <c r="S64" i="46"/>
  <c r="T64" i="46"/>
  <c r="V64" i="46"/>
  <c r="B65" i="46"/>
  <c r="C65" i="46"/>
  <c r="D65" i="46"/>
  <c r="E65" i="46" s="1"/>
  <c r="F65" i="46"/>
  <c r="H65" i="46"/>
  <c r="I65" i="46"/>
  <c r="J65" i="46"/>
  <c r="K65" i="46"/>
  <c r="M65" i="46"/>
  <c r="P65" i="46"/>
  <c r="R65" i="46"/>
  <c r="S65" i="46"/>
  <c r="T65" i="46"/>
  <c r="V65" i="46"/>
  <c r="B29" i="46"/>
  <c r="C29" i="46"/>
  <c r="D29" i="46"/>
  <c r="E29" i="46" s="1"/>
  <c r="F29" i="46"/>
  <c r="H29" i="46"/>
  <c r="I29" i="46"/>
  <c r="J29" i="46"/>
  <c r="K29" i="46"/>
  <c r="M29" i="46"/>
  <c r="P29" i="46"/>
  <c r="R29" i="46"/>
  <c r="S29" i="46"/>
  <c r="T29" i="46"/>
  <c r="V29" i="46"/>
  <c r="B33" i="2"/>
  <c r="F33" i="2"/>
  <c r="H33" i="2"/>
  <c r="J33" i="2"/>
  <c r="L33" i="2"/>
  <c r="N33" i="2"/>
  <c r="O33" i="2"/>
  <c r="P33" i="2"/>
  <c r="B34" i="2"/>
  <c r="F34" i="2"/>
  <c r="H34" i="2"/>
  <c r="J34" i="2"/>
  <c r="L34" i="2"/>
  <c r="N34" i="2"/>
  <c r="O34" i="2"/>
  <c r="P34" i="2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H68" i="16"/>
  <c r="I68" i="16"/>
  <c r="K68" i="16"/>
  <c r="L68" i="16"/>
  <c r="M68" i="16"/>
  <c r="N68" i="16"/>
  <c r="O68" i="16"/>
  <c r="P68" i="16"/>
  <c r="R68" i="16"/>
  <c r="S68" i="16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H70" i="16"/>
  <c r="I70" i="16"/>
  <c r="K70" i="16"/>
  <c r="L70" i="16"/>
  <c r="M70" i="16"/>
  <c r="N70" i="16"/>
  <c r="O70" i="16"/>
  <c r="P70" i="16"/>
  <c r="R70" i="16"/>
  <c r="S70" i="16"/>
  <c r="B40" i="16"/>
  <c r="C40" i="16"/>
  <c r="E40" i="16"/>
  <c r="F40" i="16"/>
  <c r="H40" i="16"/>
  <c r="I40" i="16"/>
  <c r="K40" i="16"/>
  <c r="L40" i="16"/>
  <c r="M40" i="16"/>
  <c r="N40" i="16"/>
  <c r="O40" i="16"/>
  <c r="P40" i="16"/>
  <c r="R40" i="16"/>
  <c r="S40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J12" i="16" l="1"/>
  <c r="J11" i="16"/>
  <c r="U30" i="46"/>
  <c r="Q33" i="2"/>
  <c r="U39" i="46"/>
  <c r="U31" i="46"/>
  <c r="U46" i="46"/>
  <c r="U38" i="46"/>
  <c r="U65" i="46"/>
  <c r="U61" i="46"/>
  <c r="U44" i="46"/>
  <c r="U40" i="46"/>
  <c r="U37" i="46"/>
  <c r="U33" i="46"/>
  <c r="M34" i="2"/>
  <c r="Q41" i="16"/>
  <c r="U60" i="46"/>
  <c r="G69" i="16"/>
  <c r="G70" i="16"/>
  <c r="U35" i="46"/>
  <c r="G41" i="16"/>
  <c r="U59" i="46"/>
  <c r="U51" i="46"/>
  <c r="U36" i="46"/>
  <c r="U32" i="46"/>
  <c r="U29" i="46"/>
  <c r="U62" i="46"/>
  <c r="U54" i="46"/>
  <c r="U43" i="46"/>
  <c r="U34" i="46"/>
  <c r="U63" i="46"/>
  <c r="U55" i="46"/>
  <c r="U45" i="46"/>
  <c r="U64" i="46"/>
  <c r="U56" i="46"/>
  <c r="U41" i="46"/>
  <c r="E34" i="2"/>
  <c r="U42" i="46"/>
  <c r="U57" i="46"/>
  <c r="U52" i="46"/>
  <c r="C34" i="2"/>
  <c r="U58" i="46"/>
  <c r="U53" i="46"/>
  <c r="U49" i="46"/>
  <c r="U50" i="46"/>
  <c r="Q40" i="16"/>
  <c r="I34" i="2"/>
  <c r="Q34" i="2"/>
  <c r="G34" i="2"/>
  <c r="R34" i="2"/>
  <c r="R33" i="2"/>
  <c r="Q70" i="16"/>
  <c r="Q69" i="16"/>
  <c r="Q68" i="16"/>
  <c r="Q67" i="16"/>
  <c r="B59" i="1"/>
  <c r="C59" i="1"/>
  <c r="E59" i="1"/>
  <c r="D59" i="1" s="1"/>
  <c r="Q59" i="1" s="1"/>
  <c r="H59" i="1"/>
  <c r="I59" i="1"/>
  <c r="B60" i="1"/>
  <c r="C60" i="1"/>
  <c r="E60" i="1"/>
  <c r="J60" i="1" s="1"/>
  <c r="H60" i="1"/>
  <c r="I60" i="1"/>
  <c r="S34" i="2" l="1"/>
  <c r="P60" i="1"/>
  <c r="N59" i="1"/>
  <c r="J59" i="1"/>
  <c r="R59" i="1"/>
  <c r="P59" i="1"/>
  <c r="O59" i="1"/>
  <c r="O60" i="1"/>
  <c r="D60" i="1"/>
  <c r="Q60" i="1" s="1"/>
  <c r="N60" i="1"/>
  <c r="L60" i="1"/>
  <c r="G60" i="1"/>
  <c r="G59" i="1"/>
  <c r="R60" i="1"/>
  <c r="L59" i="1"/>
  <c r="B103" i="6"/>
  <c r="C103" i="6"/>
  <c r="E103" i="6"/>
  <c r="G103" i="6"/>
  <c r="I103" i="6"/>
  <c r="J103" i="6"/>
  <c r="L103" i="6"/>
  <c r="N103" i="6"/>
  <c r="P103" i="6"/>
  <c r="R103" i="6"/>
  <c r="S103" i="6"/>
  <c r="T103" i="6"/>
  <c r="V103" i="6"/>
  <c r="B104" i="6"/>
  <c r="C104" i="6"/>
  <c r="E104" i="6"/>
  <c r="G104" i="6"/>
  <c r="I104" i="6"/>
  <c r="J104" i="6"/>
  <c r="L104" i="6"/>
  <c r="N104" i="6"/>
  <c r="P104" i="6"/>
  <c r="R104" i="6"/>
  <c r="S104" i="6"/>
  <c r="T104" i="6"/>
  <c r="V104" i="6"/>
  <c r="B105" i="6"/>
  <c r="C105" i="6"/>
  <c r="E105" i="6"/>
  <c r="G105" i="6"/>
  <c r="I105" i="6"/>
  <c r="J105" i="6"/>
  <c r="L105" i="6"/>
  <c r="N105" i="6"/>
  <c r="P105" i="6"/>
  <c r="R105" i="6"/>
  <c r="S105" i="6"/>
  <c r="T105" i="6"/>
  <c r="V105" i="6"/>
  <c r="B106" i="6"/>
  <c r="C106" i="6"/>
  <c r="E106" i="6"/>
  <c r="G106" i="6"/>
  <c r="I106" i="6"/>
  <c r="J106" i="6"/>
  <c r="L106" i="6"/>
  <c r="N106" i="6"/>
  <c r="P106" i="6"/>
  <c r="R106" i="6"/>
  <c r="S106" i="6"/>
  <c r="T106" i="6"/>
  <c r="V106" i="6"/>
  <c r="B107" i="6"/>
  <c r="C107" i="6"/>
  <c r="E107" i="6"/>
  <c r="G107" i="6"/>
  <c r="I107" i="6"/>
  <c r="J107" i="6"/>
  <c r="L107" i="6"/>
  <c r="N107" i="6"/>
  <c r="P107" i="6"/>
  <c r="R107" i="6"/>
  <c r="S107" i="6"/>
  <c r="T107" i="6"/>
  <c r="V107" i="6"/>
  <c r="B109" i="6"/>
  <c r="C109" i="6"/>
  <c r="E109" i="6"/>
  <c r="G109" i="6"/>
  <c r="I109" i="6"/>
  <c r="J109" i="6"/>
  <c r="L109" i="6"/>
  <c r="N109" i="6"/>
  <c r="P109" i="6"/>
  <c r="R109" i="6"/>
  <c r="S109" i="6"/>
  <c r="T109" i="6"/>
  <c r="V109" i="6"/>
  <c r="B110" i="6"/>
  <c r="C110" i="6"/>
  <c r="E110" i="6"/>
  <c r="G110" i="6"/>
  <c r="I110" i="6"/>
  <c r="J110" i="6"/>
  <c r="L110" i="6"/>
  <c r="N110" i="6"/>
  <c r="P110" i="6"/>
  <c r="R110" i="6"/>
  <c r="S110" i="6"/>
  <c r="T110" i="6"/>
  <c r="V110" i="6"/>
  <c r="B111" i="6"/>
  <c r="C111" i="6"/>
  <c r="E111" i="6"/>
  <c r="G111" i="6"/>
  <c r="I111" i="6"/>
  <c r="J111" i="6"/>
  <c r="L111" i="6"/>
  <c r="N111" i="6"/>
  <c r="P111" i="6"/>
  <c r="R111" i="6"/>
  <c r="S111" i="6"/>
  <c r="T111" i="6"/>
  <c r="V111" i="6"/>
  <c r="B112" i="6"/>
  <c r="C112" i="6"/>
  <c r="E112" i="6"/>
  <c r="G112" i="6"/>
  <c r="I112" i="6"/>
  <c r="J112" i="6"/>
  <c r="L112" i="6"/>
  <c r="N112" i="6"/>
  <c r="P112" i="6"/>
  <c r="R112" i="6"/>
  <c r="S112" i="6"/>
  <c r="T112" i="6"/>
  <c r="V112" i="6"/>
  <c r="B114" i="6"/>
  <c r="C114" i="6"/>
  <c r="E114" i="6"/>
  <c r="G114" i="6"/>
  <c r="I114" i="6"/>
  <c r="J114" i="6"/>
  <c r="L114" i="6"/>
  <c r="N114" i="6"/>
  <c r="P114" i="6"/>
  <c r="R114" i="6"/>
  <c r="S114" i="6"/>
  <c r="T114" i="6"/>
  <c r="V114" i="6"/>
  <c r="B115" i="6"/>
  <c r="C115" i="6"/>
  <c r="E115" i="6"/>
  <c r="G115" i="6"/>
  <c r="I115" i="6"/>
  <c r="J115" i="6"/>
  <c r="L115" i="6"/>
  <c r="N115" i="6"/>
  <c r="P115" i="6"/>
  <c r="R115" i="6"/>
  <c r="S115" i="6"/>
  <c r="T115" i="6"/>
  <c r="V115" i="6"/>
  <c r="B116" i="6"/>
  <c r="C116" i="6"/>
  <c r="E116" i="6"/>
  <c r="G116" i="6"/>
  <c r="I116" i="6"/>
  <c r="J116" i="6"/>
  <c r="L116" i="6"/>
  <c r="N116" i="6"/>
  <c r="P116" i="6"/>
  <c r="R116" i="6"/>
  <c r="S116" i="6"/>
  <c r="T116" i="6"/>
  <c r="V116" i="6"/>
  <c r="B117" i="6"/>
  <c r="C117" i="6"/>
  <c r="E117" i="6"/>
  <c r="G117" i="6"/>
  <c r="I117" i="6"/>
  <c r="J117" i="6"/>
  <c r="L117" i="6"/>
  <c r="N117" i="6"/>
  <c r="P117" i="6"/>
  <c r="R117" i="6"/>
  <c r="S117" i="6"/>
  <c r="T117" i="6"/>
  <c r="V117" i="6"/>
  <c r="B118" i="6"/>
  <c r="C118" i="6"/>
  <c r="E118" i="6"/>
  <c r="G118" i="6"/>
  <c r="I118" i="6"/>
  <c r="J118" i="6"/>
  <c r="L118" i="6"/>
  <c r="N118" i="6"/>
  <c r="P118" i="6"/>
  <c r="R118" i="6"/>
  <c r="S118" i="6"/>
  <c r="T118" i="6"/>
  <c r="V118" i="6"/>
  <c r="B119" i="6"/>
  <c r="C119" i="6"/>
  <c r="E119" i="6"/>
  <c r="G119" i="6"/>
  <c r="I119" i="6"/>
  <c r="J119" i="6"/>
  <c r="L119" i="6"/>
  <c r="N119" i="6"/>
  <c r="P119" i="6"/>
  <c r="R119" i="6"/>
  <c r="S119" i="6"/>
  <c r="T119" i="6"/>
  <c r="V119" i="6"/>
  <c r="B120" i="6"/>
  <c r="C120" i="6"/>
  <c r="E120" i="6"/>
  <c r="G120" i="6"/>
  <c r="I120" i="6"/>
  <c r="J120" i="6"/>
  <c r="L120" i="6"/>
  <c r="N120" i="6"/>
  <c r="P120" i="6"/>
  <c r="R120" i="6"/>
  <c r="S120" i="6"/>
  <c r="T120" i="6"/>
  <c r="V120" i="6"/>
  <c r="B121" i="6"/>
  <c r="C121" i="6"/>
  <c r="E121" i="6"/>
  <c r="G121" i="6"/>
  <c r="I121" i="6"/>
  <c r="J121" i="6"/>
  <c r="L121" i="6"/>
  <c r="N121" i="6"/>
  <c r="P121" i="6"/>
  <c r="R121" i="6"/>
  <c r="S121" i="6"/>
  <c r="T121" i="6"/>
  <c r="V121" i="6"/>
  <c r="B122" i="6"/>
  <c r="C122" i="6"/>
  <c r="E122" i="6"/>
  <c r="G122" i="6"/>
  <c r="I122" i="6"/>
  <c r="J122" i="6"/>
  <c r="L122" i="6"/>
  <c r="N122" i="6"/>
  <c r="P122" i="6"/>
  <c r="R122" i="6"/>
  <c r="S122" i="6"/>
  <c r="T122" i="6"/>
  <c r="V122" i="6"/>
  <c r="B123" i="6"/>
  <c r="C123" i="6"/>
  <c r="E123" i="6"/>
  <c r="G123" i="6"/>
  <c r="I123" i="6"/>
  <c r="J123" i="6"/>
  <c r="L123" i="6"/>
  <c r="N123" i="6"/>
  <c r="P123" i="6"/>
  <c r="R123" i="6"/>
  <c r="S123" i="6"/>
  <c r="T123" i="6"/>
  <c r="V123" i="6"/>
  <c r="B124" i="6"/>
  <c r="C124" i="6"/>
  <c r="E124" i="6"/>
  <c r="G124" i="6"/>
  <c r="I124" i="6"/>
  <c r="J124" i="6"/>
  <c r="L124" i="6"/>
  <c r="N124" i="6"/>
  <c r="P124" i="6"/>
  <c r="R124" i="6"/>
  <c r="S124" i="6"/>
  <c r="T124" i="6"/>
  <c r="V124" i="6"/>
  <c r="B125" i="6"/>
  <c r="C125" i="6"/>
  <c r="E125" i="6"/>
  <c r="G125" i="6"/>
  <c r="I125" i="6"/>
  <c r="J125" i="6"/>
  <c r="L125" i="6"/>
  <c r="N125" i="6"/>
  <c r="P125" i="6"/>
  <c r="R125" i="6"/>
  <c r="S125" i="6"/>
  <c r="T125" i="6"/>
  <c r="V125" i="6"/>
  <c r="B72" i="6"/>
  <c r="C72" i="6"/>
  <c r="E72" i="6"/>
  <c r="G72" i="6"/>
  <c r="I72" i="6"/>
  <c r="J72" i="6"/>
  <c r="L72" i="6"/>
  <c r="N72" i="6"/>
  <c r="P72" i="6"/>
  <c r="R72" i="6"/>
  <c r="S72" i="6"/>
  <c r="T72" i="6"/>
  <c r="V72" i="6"/>
  <c r="B73" i="6"/>
  <c r="C73" i="6"/>
  <c r="E73" i="6"/>
  <c r="G73" i="6"/>
  <c r="I73" i="6"/>
  <c r="J73" i="6"/>
  <c r="L73" i="6"/>
  <c r="N73" i="6"/>
  <c r="P73" i="6"/>
  <c r="R73" i="6"/>
  <c r="S73" i="6"/>
  <c r="T73" i="6"/>
  <c r="V73" i="6"/>
  <c r="B74" i="6"/>
  <c r="C74" i="6"/>
  <c r="E74" i="6"/>
  <c r="G74" i="6"/>
  <c r="I74" i="6"/>
  <c r="J74" i="6"/>
  <c r="L74" i="6"/>
  <c r="N74" i="6"/>
  <c r="P74" i="6"/>
  <c r="R74" i="6"/>
  <c r="S74" i="6"/>
  <c r="T74" i="6"/>
  <c r="V74" i="6"/>
  <c r="B75" i="6"/>
  <c r="C75" i="6"/>
  <c r="E75" i="6"/>
  <c r="G75" i="6"/>
  <c r="I75" i="6"/>
  <c r="J75" i="6"/>
  <c r="L75" i="6"/>
  <c r="N75" i="6"/>
  <c r="P75" i="6"/>
  <c r="R75" i="6"/>
  <c r="S75" i="6"/>
  <c r="T75" i="6"/>
  <c r="V75" i="6"/>
  <c r="B76" i="6"/>
  <c r="C76" i="6"/>
  <c r="E76" i="6"/>
  <c r="G76" i="6"/>
  <c r="I76" i="6"/>
  <c r="J76" i="6"/>
  <c r="L76" i="6"/>
  <c r="N76" i="6"/>
  <c r="P76" i="6"/>
  <c r="R76" i="6"/>
  <c r="S76" i="6"/>
  <c r="T76" i="6"/>
  <c r="V76" i="6"/>
  <c r="B77" i="6"/>
  <c r="C77" i="6"/>
  <c r="E77" i="6"/>
  <c r="G77" i="6"/>
  <c r="I77" i="6"/>
  <c r="J77" i="6"/>
  <c r="L77" i="6"/>
  <c r="N77" i="6"/>
  <c r="P77" i="6"/>
  <c r="R77" i="6"/>
  <c r="S77" i="6"/>
  <c r="T77" i="6"/>
  <c r="V77" i="6"/>
  <c r="B78" i="6"/>
  <c r="C78" i="6"/>
  <c r="E78" i="6"/>
  <c r="G78" i="6"/>
  <c r="I78" i="6"/>
  <c r="J78" i="6"/>
  <c r="L78" i="6"/>
  <c r="N78" i="6"/>
  <c r="P78" i="6"/>
  <c r="R78" i="6"/>
  <c r="S78" i="6"/>
  <c r="T78" i="6"/>
  <c r="V78" i="6"/>
  <c r="B79" i="6"/>
  <c r="C79" i="6"/>
  <c r="E79" i="6"/>
  <c r="G79" i="6"/>
  <c r="I79" i="6"/>
  <c r="J79" i="6"/>
  <c r="L79" i="6"/>
  <c r="N79" i="6"/>
  <c r="P79" i="6"/>
  <c r="R79" i="6"/>
  <c r="S79" i="6"/>
  <c r="T79" i="6"/>
  <c r="V79" i="6"/>
  <c r="B80" i="6"/>
  <c r="C80" i="6"/>
  <c r="E80" i="6"/>
  <c r="G80" i="6"/>
  <c r="I80" i="6"/>
  <c r="J80" i="6"/>
  <c r="L80" i="6"/>
  <c r="N80" i="6"/>
  <c r="P80" i="6"/>
  <c r="R80" i="6"/>
  <c r="S80" i="6"/>
  <c r="T80" i="6"/>
  <c r="V80" i="6"/>
  <c r="B81" i="6"/>
  <c r="C81" i="6"/>
  <c r="E81" i="6"/>
  <c r="G81" i="6"/>
  <c r="I81" i="6"/>
  <c r="J81" i="6"/>
  <c r="L81" i="6"/>
  <c r="N81" i="6"/>
  <c r="P81" i="6"/>
  <c r="R81" i="6"/>
  <c r="S81" i="6"/>
  <c r="T81" i="6"/>
  <c r="V81" i="6"/>
  <c r="B82" i="6"/>
  <c r="C82" i="6"/>
  <c r="E82" i="6"/>
  <c r="G82" i="6"/>
  <c r="I82" i="6"/>
  <c r="J82" i="6"/>
  <c r="L82" i="6"/>
  <c r="N82" i="6"/>
  <c r="P82" i="6"/>
  <c r="R82" i="6"/>
  <c r="S82" i="6"/>
  <c r="T82" i="6"/>
  <c r="V82" i="6"/>
  <c r="B83" i="6"/>
  <c r="C83" i="6"/>
  <c r="E83" i="6"/>
  <c r="G83" i="6"/>
  <c r="I83" i="6"/>
  <c r="J83" i="6"/>
  <c r="L83" i="6"/>
  <c r="N83" i="6"/>
  <c r="P83" i="6"/>
  <c r="R83" i="6"/>
  <c r="S83" i="6"/>
  <c r="T83" i="6"/>
  <c r="V83" i="6"/>
  <c r="B84" i="6"/>
  <c r="C84" i="6"/>
  <c r="E84" i="6"/>
  <c r="G84" i="6"/>
  <c r="I84" i="6"/>
  <c r="J84" i="6"/>
  <c r="L84" i="6"/>
  <c r="N84" i="6"/>
  <c r="P84" i="6"/>
  <c r="R84" i="6"/>
  <c r="S84" i="6"/>
  <c r="T84" i="6"/>
  <c r="V84" i="6"/>
  <c r="B85" i="6"/>
  <c r="C85" i="6"/>
  <c r="E85" i="6"/>
  <c r="G85" i="6"/>
  <c r="I85" i="6"/>
  <c r="J85" i="6"/>
  <c r="L85" i="6"/>
  <c r="N85" i="6"/>
  <c r="P85" i="6"/>
  <c r="R85" i="6"/>
  <c r="S85" i="6"/>
  <c r="T85" i="6"/>
  <c r="V85" i="6"/>
  <c r="B86" i="6"/>
  <c r="C86" i="6"/>
  <c r="E86" i="6"/>
  <c r="G86" i="6"/>
  <c r="I86" i="6"/>
  <c r="J86" i="6"/>
  <c r="L86" i="6"/>
  <c r="N86" i="6"/>
  <c r="P86" i="6"/>
  <c r="R86" i="6"/>
  <c r="S86" i="6"/>
  <c r="T86" i="6"/>
  <c r="V86" i="6"/>
  <c r="B87" i="6"/>
  <c r="C87" i="6"/>
  <c r="E87" i="6"/>
  <c r="G87" i="6"/>
  <c r="I87" i="6"/>
  <c r="J87" i="6"/>
  <c r="L87" i="6"/>
  <c r="N87" i="6"/>
  <c r="P87" i="6"/>
  <c r="R87" i="6"/>
  <c r="S87" i="6"/>
  <c r="T87" i="6"/>
  <c r="V87" i="6"/>
  <c r="B88" i="6"/>
  <c r="C88" i="6"/>
  <c r="E88" i="6"/>
  <c r="G88" i="6"/>
  <c r="I88" i="6"/>
  <c r="J88" i="6"/>
  <c r="L88" i="6"/>
  <c r="N88" i="6"/>
  <c r="P88" i="6"/>
  <c r="R88" i="6"/>
  <c r="S88" i="6"/>
  <c r="T88" i="6"/>
  <c r="V88" i="6"/>
  <c r="B89" i="6"/>
  <c r="C89" i="6"/>
  <c r="E89" i="6"/>
  <c r="G89" i="6"/>
  <c r="I89" i="6"/>
  <c r="J89" i="6"/>
  <c r="L89" i="6"/>
  <c r="N89" i="6"/>
  <c r="P89" i="6"/>
  <c r="R89" i="6"/>
  <c r="S89" i="6"/>
  <c r="T89" i="6"/>
  <c r="V89" i="6"/>
  <c r="B90" i="6"/>
  <c r="C90" i="6"/>
  <c r="E90" i="6"/>
  <c r="G90" i="6"/>
  <c r="I90" i="6"/>
  <c r="J90" i="6"/>
  <c r="L90" i="6"/>
  <c r="N90" i="6"/>
  <c r="P90" i="6"/>
  <c r="R90" i="6"/>
  <c r="S90" i="6"/>
  <c r="T90" i="6"/>
  <c r="V90" i="6"/>
  <c r="B91" i="6"/>
  <c r="C91" i="6"/>
  <c r="E91" i="6"/>
  <c r="G91" i="6"/>
  <c r="I91" i="6"/>
  <c r="J91" i="6"/>
  <c r="L91" i="6"/>
  <c r="N91" i="6"/>
  <c r="P91" i="6"/>
  <c r="R91" i="6"/>
  <c r="S91" i="6"/>
  <c r="T91" i="6"/>
  <c r="V91" i="6"/>
  <c r="B92" i="6"/>
  <c r="C92" i="6"/>
  <c r="E92" i="6"/>
  <c r="G92" i="6"/>
  <c r="I92" i="6"/>
  <c r="J92" i="6"/>
  <c r="L92" i="6"/>
  <c r="N92" i="6"/>
  <c r="P92" i="6"/>
  <c r="R92" i="6"/>
  <c r="S92" i="6"/>
  <c r="T92" i="6"/>
  <c r="V92" i="6"/>
  <c r="B93" i="6"/>
  <c r="C93" i="6"/>
  <c r="E93" i="6"/>
  <c r="G93" i="6"/>
  <c r="I93" i="6"/>
  <c r="J93" i="6"/>
  <c r="L93" i="6"/>
  <c r="N93" i="6"/>
  <c r="P93" i="6"/>
  <c r="R93" i="6"/>
  <c r="S93" i="6"/>
  <c r="T93" i="6"/>
  <c r="V93" i="6"/>
  <c r="B94" i="6"/>
  <c r="C94" i="6"/>
  <c r="E94" i="6"/>
  <c r="G94" i="6"/>
  <c r="I94" i="6"/>
  <c r="J94" i="6"/>
  <c r="L94" i="6"/>
  <c r="N94" i="6"/>
  <c r="P94" i="6"/>
  <c r="R94" i="6"/>
  <c r="S94" i="6"/>
  <c r="T94" i="6"/>
  <c r="V94" i="6"/>
  <c r="B95" i="6"/>
  <c r="C95" i="6"/>
  <c r="E95" i="6"/>
  <c r="G95" i="6"/>
  <c r="I95" i="6"/>
  <c r="J95" i="6"/>
  <c r="L95" i="6"/>
  <c r="N95" i="6"/>
  <c r="P95" i="6"/>
  <c r="R95" i="6"/>
  <c r="S95" i="6"/>
  <c r="T95" i="6"/>
  <c r="V95" i="6"/>
  <c r="B96" i="6"/>
  <c r="C96" i="6"/>
  <c r="E96" i="6"/>
  <c r="G96" i="6"/>
  <c r="I96" i="6"/>
  <c r="J96" i="6"/>
  <c r="L96" i="6"/>
  <c r="N96" i="6"/>
  <c r="P96" i="6"/>
  <c r="R96" i="6"/>
  <c r="S96" i="6"/>
  <c r="T96" i="6"/>
  <c r="V96" i="6"/>
  <c r="B97" i="6"/>
  <c r="C97" i="6"/>
  <c r="E97" i="6"/>
  <c r="G97" i="6"/>
  <c r="I97" i="6"/>
  <c r="J97" i="6"/>
  <c r="L97" i="6"/>
  <c r="N97" i="6"/>
  <c r="P97" i="6"/>
  <c r="R97" i="6"/>
  <c r="S97" i="6"/>
  <c r="T97" i="6"/>
  <c r="V97" i="6"/>
  <c r="B98" i="6"/>
  <c r="C98" i="6"/>
  <c r="E98" i="6"/>
  <c r="G98" i="6"/>
  <c r="I98" i="6"/>
  <c r="J98" i="6"/>
  <c r="L98" i="6"/>
  <c r="N98" i="6"/>
  <c r="P98" i="6"/>
  <c r="R98" i="6"/>
  <c r="S98" i="6"/>
  <c r="T98" i="6"/>
  <c r="V98" i="6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B60" i="6"/>
  <c r="C60" i="6"/>
  <c r="E60" i="6"/>
  <c r="G60" i="6"/>
  <c r="I60" i="6"/>
  <c r="J60" i="6"/>
  <c r="L60" i="6"/>
  <c r="N60" i="6"/>
  <c r="P60" i="6"/>
  <c r="R60" i="6"/>
  <c r="S60" i="6"/>
  <c r="T60" i="6"/>
  <c r="V60" i="6"/>
  <c r="B61" i="6"/>
  <c r="C61" i="6"/>
  <c r="E61" i="6"/>
  <c r="G61" i="6"/>
  <c r="I61" i="6"/>
  <c r="J61" i="6"/>
  <c r="L61" i="6"/>
  <c r="N61" i="6"/>
  <c r="P61" i="6"/>
  <c r="R61" i="6"/>
  <c r="S61" i="6"/>
  <c r="T61" i="6"/>
  <c r="V61" i="6"/>
  <c r="B62" i="6"/>
  <c r="C62" i="6"/>
  <c r="E62" i="6"/>
  <c r="G62" i="6"/>
  <c r="I62" i="6"/>
  <c r="J62" i="6"/>
  <c r="L62" i="6"/>
  <c r="N62" i="6"/>
  <c r="P62" i="6"/>
  <c r="R62" i="6"/>
  <c r="S62" i="6"/>
  <c r="T62" i="6"/>
  <c r="V62" i="6"/>
  <c r="B63" i="6"/>
  <c r="C63" i="6"/>
  <c r="E63" i="6"/>
  <c r="G63" i="6"/>
  <c r="I63" i="6"/>
  <c r="J63" i="6"/>
  <c r="L63" i="6"/>
  <c r="N63" i="6"/>
  <c r="P63" i="6"/>
  <c r="R63" i="6"/>
  <c r="S63" i="6"/>
  <c r="T63" i="6"/>
  <c r="V63" i="6"/>
  <c r="B64" i="6"/>
  <c r="C64" i="6"/>
  <c r="E64" i="6"/>
  <c r="G64" i="6"/>
  <c r="I64" i="6"/>
  <c r="J64" i="6"/>
  <c r="L64" i="6"/>
  <c r="N64" i="6"/>
  <c r="P64" i="6"/>
  <c r="R64" i="6"/>
  <c r="S64" i="6"/>
  <c r="T64" i="6"/>
  <c r="V64" i="6"/>
  <c r="B65" i="6"/>
  <c r="C65" i="6"/>
  <c r="E65" i="6"/>
  <c r="G65" i="6"/>
  <c r="I65" i="6"/>
  <c r="J65" i="6"/>
  <c r="L65" i="6"/>
  <c r="N65" i="6"/>
  <c r="P65" i="6"/>
  <c r="R65" i="6"/>
  <c r="S65" i="6"/>
  <c r="T65" i="6"/>
  <c r="V65" i="6"/>
  <c r="B66" i="6"/>
  <c r="C66" i="6"/>
  <c r="E66" i="6"/>
  <c r="G66" i="6"/>
  <c r="I66" i="6"/>
  <c r="J66" i="6"/>
  <c r="L66" i="6"/>
  <c r="N66" i="6"/>
  <c r="P66" i="6"/>
  <c r="R66" i="6"/>
  <c r="S66" i="6"/>
  <c r="T66" i="6"/>
  <c r="V66" i="6"/>
  <c r="B67" i="6"/>
  <c r="C67" i="6"/>
  <c r="E67" i="6"/>
  <c r="G67" i="6"/>
  <c r="I67" i="6"/>
  <c r="J67" i="6"/>
  <c r="L67" i="6"/>
  <c r="N67" i="6"/>
  <c r="P67" i="6"/>
  <c r="R67" i="6"/>
  <c r="S67" i="6"/>
  <c r="T67" i="6"/>
  <c r="V67" i="6"/>
  <c r="B68" i="6"/>
  <c r="C68" i="6"/>
  <c r="E68" i="6"/>
  <c r="G68" i="6"/>
  <c r="I68" i="6"/>
  <c r="J68" i="6"/>
  <c r="L68" i="6"/>
  <c r="N68" i="6"/>
  <c r="P68" i="6"/>
  <c r="R68" i="6"/>
  <c r="S68" i="6"/>
  <c r="T68" i="6"/>
  <c r="V68" i="6"/>
  <c r="B69" i="6"/>
  <c r="C69" i="6"/>
  <c r="E69" i="6"/>
  <c r="G69" i="6"/>
  <c r="I69" i="6"/>
  <c r="J69" i="6"/>
  <c r="L69" i="6"/>
  <c r="N69" i="6"/>
  <c r="P69" i="6"/>
  <c r="R69" i="6"/>
  <c r="S69" i="6"/>
  <c r="T69" i="6"/>
  <c r="V69" i="6"/>
  <c r="B70" i="6"/>
  <c r="C70" i="6"/>
  <c r="E70" i="6"/>
  <c r="G70" i="6"/>
  <c r="I70" i="6"/>
  <c r="J70" i="6"/>
  <c r="L70" i="6"/>
  <c r="N70" i="6"/>
  <c r="P70" i="6"/>
  <c r="R70" i="6"/>
  <c r="S70" i="6"/>
  <c r="T70" i="6"/>
  <c r="V70" i="6"/>
  <c r="B71" i="6"/>
  <c r="C71" i="6"/>
  <c r="E71" i="6"/>
  <c r="G71" i="6"/>
  <c r="I71" i="6"/>
  <c r="J71" i="6"/>
  <c r="L71" i="6"/>
  <c r="N71" i="6"/>
  <c r="P71" i="6"/>
  <c r="R71" i="6"/>
  <c r="S71" i="6"/>
  <c r="T71" i="6"/>
  <c r="V71" i="6"/>
  <c r="S60" i="1" l="1"/>
  <c r="S59" i="1"/>
  <c r="U103" i="6"/>
  <c r="U106" i="6"/>
  <c r="U60" i="6"/>
  <c r="U121" i="6"/>
  <c r="U96" i="6"/>
  <c r="U80" i="6"/>
  <c r="U124" i="6"/>
  <c r="U116" i="6"/>
  <c r="U95" i="6"/>
  <c r="U94" i="6"/>
  <c r="U86" i="6"/>
  <c r="U78" i="6"/>
  <c r="U104" i="6"/>
  <c r="U64" i="6"/>
  <c r="U83" i="6"/>
  <c r="U92" i="6"/>
  <c r="U114" i="6"/>
  <c r="U68" i="6"/>
  <c r="U63" i="6"/>
  <c r="U111" i="6"/>
  <c r="U74" i="6"/>
  <c r="U99" i="6"/>
  <c r="U72" i="6"/>
  <c r="U100" i="6"/>
  <c r="U69" i="6"/>
  <c r="U61" i="6"/>
  <c r="U117" i="6"/>
  <c r="U66" i="6"/>
  <c r="U89" i="6"/>
  <c r="U98" i="6"/>
  <c r="U87" i="6"/>
  <c r="U73" i="6"/>
  <c r="U70" i="6"/>
  <c r="U90" i="6"/>
  <c r="U76" i="6"/>
  <c r="U62" i="6"/>
  <c r="U88" i="6"/>
  <c r="U79" i="6"/>
  <c r="U119" i="6"/>
  <c r="U71" i="6"/>
  <c r="U65" i="6"/>
  <c r="U120" i="6"/>
  <c r="U91" i="6"/>
  <c r="U115" i="6"/>
  <c r="U125" i="6"/>
  <c r="U122" i="6"/>
  <c r="U112" i="6"/>
  <c r="U109" i="6"/>
  <c r="U102" i="6"/>
  <c r="U84" i="6"/>
  <c r="U81" i="6"/>
  <c r="U75" i="6"/>
  <c r="U107" i="6"/>
  <c r="U67" i="6"/>
  <c r="U97" i="6"/>
  <c r="U101" i="6"/>
  <c r="U85" i="6"/>
  <c r="U105" i="6"/>
  <c r="U82" i="6"/>
  <c r="U123" i="6"/>
  <c r="U110" i="6"/>
  <c r="U93" i="6"/>
  <c r="U77" i="6"/>
  <c r="U118" i="6"/>
  <c r="D12" i="16"/>
  <c r="B12" i="16"/>
  <c r="C12" i="16"/>
  <c r="E12" i="16"/>
  <c r="F12" i="16"/>
  <c r="H12" i="16"/>
  <c r="I12" i="16"/>
  <c r="K12" i="16"/>
  <c r="L12" i="16"/>
  <c r="M12" i="16"/>
  <c r="N12" i="16"/>
  <c r="O12" i="16"/>
  <c r="P12" i="16"/>
  <c r="R12" i="16"/>
  <c r="S12" i="16"/>
  <c r="B43" i="16"/>
  <c r="C43" i="16"/>
  <c r="E43" i="16"/>
  <c r="F43" i="16"/>
  <c r="H43" i="16"/>
  <c r="I43" i="16"/>
  <c r="K43" i="16"/>
  <c r="L43" i="16"/>
  <c r="M43" i="16"/>
  <c r="N43" i="16"/>
  <c r="O43" i="16"/>
  <c r="P43" i="16"/>
  <c r="R43" i="16"/>
  <c r="S43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46" i="16"/>
  <c r="C46" i="16"/>
  <c r="E46" i="16"/>
  <c r="F46" i="16"/>
  <c r="H46" i="16"/>
  <c r="I46" i="16"/>
  <c r="K46" i="16"/>
  <c r="L46" i="16"/>
  <c r="M46" i="16"/>
  <c r="N46" i="16"/>
  <c r="O46" i="16"/>
  <c r="P46" i="16"/>
  <c r="R46" i="16"/>
  <c r="S46" i="16"/>
  <c r="B47" i="16"/>
  <c r="C47" i="16"/>
  <c r="E47" i="16"/>
  <c r="F47" i="16"/>
  <c r="H47" i="16"/>
  <c r="I47" i="16"/>
  <c r="K47" i="16"/>
  <c r="L47" i="16"/>
  <c r="M47" i="16"/>
  <c r="N47" i="16"/>
  <c r="O47" i="16"/>
  <c r="P47" i="16"/>
  <c r="R47" i="16"/>
  <c r="S47" i="16"/>
  <c r="B48" i="16"/>
  <c r="C48" i="16"/>
  <c r="E48" i="16"/>
  <c r="F48" i="16"/>
  <c r="H48" i="16"/>
  <c r="I48" i="16"/>
  <c r="K48" i="16"/>
  <c r="L48" i="16"/>
  <c r="M48" i="16"/>
  <c r="N48" i="16"/>
  <c r="O48" i="16"/>
  <c r="P48" i="16"/>
  <c r="R48" i="16"/>
  <c r="S48" i="16"/>
  <c r="B49" i="16"/>
  <c r="C49" i="16"/>
  <c r="E49" i="16"/>
  <c r="F49" i="16"/>
  <c r="H49" i="16"/>
  <c r="I49" i="16"/>
  <c r="K49" i="16"/>
  <c r="L49" i="16"/>
  <c r="M49" i="16"/>
  <c r="N49" i="16"/>
  <c r="O49" i="16"/>
  <c r="P49" i="16"/>
  <c r="R49" i="16"/>
  <c r="S49" i="16"/>
  <c r="B50" i="16"/>
  <c r="C50" i="16"/>
  <c r="E50" i="16"/>
  <c r="F50" i="16"/>
  <c r="H50" i="16"/>
  <c r="I50" i="16"/>
  <c r="K50" i="16"/>
  <c r="L50" i="16"/>
  <c r="M50" i="16"/>
  <c r="N50" i="16"/>
  <c r="O50" i="16"/>
  <c r="P50" i="16"/>
  <c r="R50" i="16"/>
  <c r="S50" i="16"/>
  <c r="B51" i="16"/>
  <c r="C51" i="16"/>
  <c r="E51" i="16"/>
  <c r="F51" i="16"/>
  <c r="H51" i="16"/>
  <c r="I51" i="16"/>
  <c r="K51" i="16"/>
  <c r="L51" i="16"/>
  <c r="M51" i="16"/>
  <c r="N51" i="16"/>
  <c r="O51" i="16"/>
  <c r="P51" i="16"/>
  <c r="R51" i="16"/>
  <c r="S51" i="16"/>
  <c r="B52" i="16"/>
  <c r="C52" i="16"/>
  <c r="E52" i="16"/>
  <c r="F52" i="16"/>
  <c r="H52" i="16"/>
  <c r="I52" i="16"/>
  <c r="K52" i="16"/>
  <c r="L52" i="16"/>
  <c r="M52" i="16"/>
  <c r="N52" i="16"/>
  <c r="O52" i="16"/>
  <c r="P52" i="16"/>
  <c r="R52" i="16"/>
  <c r="S52" i="16"/>
  <c r="B53" i="16"/>
  <c r="C53" i="16"/>
  <c r="E53" i="16"/>
  <c r="F53" i="16"/>
  <c r="H53" i="16"/>
  <c r="I53" i="16"/>
  <c r="K53" i="16"/>
  <c r="L53" i="16"/>
  <c r="M53" i="16"/>
  <c r="N53" i="16"/>
  <c r="O53" i="16"/>
  <c r="P53" i="16"/>
  <c r="R53" i="16"/>
  <c r="S53" i="16"/>
  <c r="B54" i="16"/>
  <c r="C54" i="16"/>
  <c r="E54" i="16"/>
  <c r="F54" i="16"/>
  <c r="H54" i="16"/>
  <c r="I54" i="16"/>
  <c r="K54" i="16"/>
  <c r="L54" i="16"/>
  <c r="M54" i="16"/>
  <c r="N54" i="16"/>
  <c r="O54" i="16"/>
  <c r="P54" i="16"/>
  <c r="R54" i="16"/>
  <c r="S54" i="16"/>
  <c r="B55" i="16"/>
  <c r="C55" i="16"/>
  <c r="E55" i="16"/>
  <c r="F55" i="16"/>
  <c r="H55" i="16"/>
  <c r="I55" i="16"/>
  <c r="K55" i="16"/>
  <c r="L55" i="16"/>
  <c r="M55" i="16"/>
  <c r="N55" i="16"/>
  <c r="O55" i="16"/>
  <c r="P55" i="16"/>
  <c r="R55" i="16"/>
  <c r="S55" i="16"/>
  <c r="B56" i="16"/>
  <c r="C56" i="16"/>
  <c r="E56" i="16"/>
  <c r="F56" i="16"/>
  <c r="H56" i="16"/>
  <c r="I56" i="16"/>
  <c r="K56" i="16"/>
  <c r="L56" i="16"/>
  <c r="M56" i="16"/>
  <c r="N56" i="16"/>
  <c r="O56" i="16"/>
  <c r="P56" i="16"/>
  <c r="R56" i="16"/>
  <c r="S56" i="16"/>
  <c r="B57" i="16"/>
  <c r="C57" i="16"/>
  <c r="E57" i="16"/>
  <c r="F57" i="16"/>
  <c r="H57" i="16"/>
  <c r="I57" i="16"/>
  <c r="K57" i="16"/>
  <c r="L57" i="16"/>
  <c r="M57" i="16"/>
  <c r="N57" i="16"/>
  <c r="O57" i="16"/>
  <c r="P57" i="16"/>
  <c r="R57" i="16"/>
  <c r="S57" i="16"/>
  <c r="B58" i="16"/>
  <c r="C58" i="16"/>
  <c r="E58" i="16"/>
  <c r="F58" i="16"/>
  <c r="H58" i="16"/>
  <c r="I58" i="16"/>
  <c r="K58" i="16"/>
  <c r="L58" i="16"/>
  <c r="M58" i="16"/>
  <c r="N58" i="16"/>
  <c r="O58" i="16"/>
  <c r="P58" i="16"/>
  <c r="R58" i="16"/>
  <c r="S58" i="16"/>
  <c r="B59" i="16"/>
  <c r="C59" i="16"/>
  <c r="E59" i="16"/>
  <c r="F59" i="16"/>
  <c r="H59" i="16"/>
  <c r="I59" i="16"/>
  <c r="K59" i="16"/>
  <c r="L59" i="16"/>
  <c r="M59" i="16"/>
  <c r="N59" i="16"/>
  <c r="O59" i="16"/>
  <c r="P59" i="16"/>
  <c r="R59" i="16"/>
  <c r="S59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H62" i="16"/>
  <c r="I62" i="16"/>
  <c r="K62" i="16"/>
  <c r="L62" i="16"/>
  <c r="M62" i="16"/>
  <c r="N62" i="16"/>
  <c r="O62" i="16"/>
  <c r="P62" i="16"/>
  <c r="R62" i="16"/>
  <c r="S62" i="16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7" i="16" s="1"/>
  <c r="H65" i="16"/>
  <c r="I65" i="16"/>
  <c r="K65" i="16"/>
  <c r="L65" i="16"/>
  <c r="M65" i="16"/>
  <c r="N65" i="16"/>
  <c r="O65" i="16"/>
  <c r="P65" i="16"/>
  <c r="R65" i="16"/>
  <c r="S65" i="16"/>
  <c r="B66" i="16"/>
  <c r="C66" i="16"/>
  <c r="E66" i="16"/>
  <c r="F66" i="16"/>
  <c r="G68" i="16" s="1"/>
  <c r="H66" i="16"/>
  <c r="I66" i="16"/>
  <c r="K66" i="16"/>
  <c r="L66" i="16"/>
  <c r="M66" i="16"/>
  <c r="N66" i="16"/>
  <c r="O66" i="16"/>
  <c r="P66" i="16"/>
  <c r="R66" i="16"/>
  <c r="S66" i="16"/>
  <c r="D11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11" i="16"/>
  <c r="C11" i="16"/>
  <c r="E11" i="16"/>
  <c r="F11" i="16"/>
  <c r="H11" i="16"/>
  <c r="I11" i="16"/>
  <c r="K11" i="16"/>
  <c r="L11" i="16"/>
  <c r="M11" i="16"/>
  <c r="N11" i="16"/>
  <c r="O11" i="16"/>
  <c r="P11" i="16"/>
  <c r="R11" i="16"/>
  <c r="S11" i="16"/>
  <c r="B36" i="16"/>
  <c r="C36" i="16"/>
  <c r="E36" i="16"/>
  <c r="F36" i="16"/>
  <c r="H36" i="16"/>
  <c r="I36" i="16"/>
  <c r="K36" i="16"/>
  <c r="L36" i="16"/>
  <c r="M36" i="16"/>
  <c r="N36" i="16"/>
  <c r="O36" i="16"/>
  <c r="P36" i="16"/>
  <c r="R36" i="16"/>
  <c r="S36" i="16"/>
  <c r="B37" i="16"/>
  <c r="C37" i="16"/>
  <c r="E37" i="16"/>
  <c r="F37" i="16"/>
  <c r="H37" i="16"/>
  <c r="I37" i="16"/>
  <c r="K37" i="16"/>
  <c r="L37" i="16"/>
  <c r="M37" i="16"/>
  <c r="N37" i="16"/>
  <c r="O37" i="16"/>
  <c r="P37" i="16"/>
  <c r="R37" i="16"/>
  <c r="S37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G44" i="16" l="1"/>
  <c r="G45" i="16"/>
  <c r="Q38" i="16"/>
  <c r="Q44" i="16"/>
  <c r="G65" i="16"/>
  <c r="Q36" i="16"/>
  <c r="G66" i="16"/>
  <c r="G62" i="16"/>
  <c r="G54" i="16"/>
  <c r="G46" i="16"/>
  <c r="Q12" i="16"/>
  <c r="Q43" i="16"/>
  <c r="Q54" i="16"/>
  <c r="G55" i="16"/>
  <c r="G51" i="16"/>
  <c r="Q39" i="16"/>
  <c r="G56" i="16"/>
  <c r="G52" i="16"/>
  <c r="G48" i="16"/>
  <c r="G61" i="16"/>
  <c r="G64" i="16"/>
  <c r="G60" i="16"/>
  <c r="Q50" i="16"/>
  <c r="Q45" i="16"/>
  <c r="G47" i="16"/>
  <c r="Q46" i="16"/>
  <c r="G53" i="16"/>
  <c r="Q52" i="16"/>
  <c r="G50" i="16"/>
  <c r="Q58" i="16"/>
  <c r="Q37" i="16"/>
  <c r="G58" i="16"/>
  <c r="Q57" i="16"/>
  <c r="Q49" i="16"/>
  <c r="G57" i="16"/>
  <c r="G49" i="16"/>
  <c r="G38" i="16"/>
  <c r="Q55" i="16"/>
  <c r="Q56" i="16"/>
  <c r="Q48" i="16"/>
  <c r="G63" i="16"/>
  <c r="G59" i="16"/>
  <c r="Q51" i="16"/>
  <c r="Q47" i="16"/>
  <c r="G37" i="16"/>
  <c r="Q11" i="16"/>
  <c r="Q53" i="16"/>
  <c r="G12" i="16"/>
  <c r="Q66" i="16"/>
  <c r="Q65" i="16"/>
  <c r="Q64" i="16"/>
  <c r="Q63" i="16"/>
  <c r="Q62" i="16"/>
  <c r="Q61" i="16"/>
  <c r="Q60" i="16"/>
  <c r="Q59" i="16"/>
  <c r="G11" i="16"/>
  <c r="G39" i="16"/>
  <c r="B32" i="2"/>
  <c r="F32" i="2"/>
  <c r="G33" i="2" s="1"/>
  <c r="H32" i="2"/>
  <c r="I33" i="2" s="1"/>
  <c r="J32" i="2"/>
  <c r="L32" i="2"/>
  <c r="M33" i="2" s="1"/>
  <c r="N32" i="2"/>
  <c r="O32" i="2"/>
  <c r="P32" i="2"/>
  <c r="E33" i="2" l="1"/>
  <c r="C33" i="2"/>
  <c r="Q32" i="2"/>
  <c r="R32" i="2"/>
  <c r="S33" i="2" s="1"/>
  <c r="F14" i="46" l="1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13" i="46"/>
  <c r="B451" i="68" l="1"/>
  <c r="C451" i="68"/>
  <c r="D451" i="68" s="1"/>
  <c r="E451" i="68"/>
  <c r="F451" i="68" s="1"/>
  <c r="G451" i="68"/>
  <c r="H451" i="68"/>
  <c r="W451" i="68"/>
  <c r="B453" i="68"/>
  <c r="C453" i="68"/>
  <c r="D453" i="68" s="1"/>
  <c r="E453" i="68"/>
  <c r="F453" i="68" s="1"/>
  <c r="G453" i="68"/>
  <c r="H453" i="68"/>
  <c r="W453" i="68"/>
  <c r="B454" i="68"/>
  <c r="C454" i="68"/>
  <c r="D454" i="68" s="1"/>
  <c r="E454" i="68"/>
  <c r="F454" i="68" s="1"/>
  <c r="G454" i="68"/>
  <c r="H454" i="68"/>
  <c r="W454" i="68"/>
  <c r="B455" i="68"/>
  <c r="C455" i="68"/>
  <c r="D455" i="68" s="1"/>
  <c r="E455" i="68"/>
  <c r="F455" i="68" s="1"/>
  <c r="G455" i="68"/>
  <c r="H455" i="68"/>
  <c r="W455" i="68"/>
  <c r="B456" i="68"/>
  <c r="C456" i="68"/>
  <c r="D456" i="68" s="1"/>
  <c r="E456" i="68"/>
  <c r="F456" i="68" s="1"/>
  <c r="G456" i="68"/>
  <c r="H456" i="68"/>
  <c r="W456" i="68"/>
  <c r="B457" i="68"/>
  <c r="C457" i="68"/>
  <c r="D457" i="68" s="1"/>
  <c r="E457" i="68"/>
  <c r="F457" i="68" s="1"/>
  <c r="G457" i="68"/>
  <c r="H457" i="68"/>
  <c r="W457" i="68"/>
  <c r="B458" i="68"/>
  <c r="C458" i="68"/>
  <c r="D458" i="68" s="1"/>
  <c r="E458" i="68"/>
  <c r="F458" i="68" s="1"/>
  <c r="G458" i="68"/>
  <c r="H458" i="68"/>
  <c r="W458" i="68"/>
  <c r="B459" i="68"/>
  <c r="C459" i="68"/>
  <c r="D459" i="68" s="1"/>
  <c r="E459" i="68"/>
  <c r="F459" i="68" s="1"/>
  <c r="G459" i="68"/>
  <c r="H459" i="68"/>
  <c r="W459" i="68"/>
  <c r="B460" i="68"/>
  <c r="C460" i="68"/>
  <c r="D460" i="68" s="1"/>
  <c r="E460" i="68"/>
  <c r="F460" i="68" s="1"/>
  <c r="G460" i="68"/>
  <c r="H460" i="68"/>
  <c r="W460" i="68"/>
  <c r="B461" i="68"/>
  <c r="C461" i="68"/>
  <c r="D461" i="68" s="1"/>
  <c r="E461" i="68"/>
  <c r="F461" i="68" s="1"/>
  <c r="G461" i="68"/>
  <c r="H461" i="68"/>
  <c r="W461" i="68"/>
  <c r="B462" i="68"/>
  <c r="C462" i="68"/>
  <c r="D462" i="68" s="1"/>
  <c r="E462" i="68"/>
  <c r="F462" i="68" s="1"/>
  <c r="G462" i="68"/>
  <c r="H462" i="68"/>
  <c r="W462" i="68"/>
  <c r="B464" i="68"/>
  <c r="C464" i="68"/>
  <c r="D464" i="68" s="1"/>
  <c r="E464" i="68"/>
  <c r="F464" i="68" s="1"/>
  <c r="G464" i="68"/>
  <c r="H464" i="68"/>
  <c r="W464" i="68"/>
  <c r="B466" i="68"/>
  <c r="C466" i="68"/>
  <c r="D466" i="68" s="1"/>
  <c r="E466" i="68"/>
  <c r="F466" i="68" s="1"/>
  <c r="G466" i="68"/>
  <c r="H466" i="68"/>
  <c r="K466" i="68" s="1"/>
  <c r="W466" i="68"/>
  <c r="B467" i="68"/>
  <c r="C467" i="68"/>
  <c r="D467" i="68" s="1"/>
  <c r="E467" i="68"/>
  <c r="F467" i="68" s="1"/>
  <c r="G467" i="68"/>
  <c r="H467" i="68"/>
  <c r="W467" i="68"/>
  <c r="B468" i="68"/>
  <c r="C468" i="68"/>
  <c r="D468" i="68" s="1"/>
  <c r="E468" i="68"/>
  <c r="F468" i="68" s="1"/>
  <c r="G468" i="68"/>
  <c r="H468" i="68"/>
  <c r="W468" i="68"/>
  <c r="B469" i="68"/>
  <c r="C469" i="68"/>
  <c r="D469" i="68" s="1"/>
  <c r="E469" i="68"/>
  <c r="F469" i="68" s="1"/>
  <c r="G469" i="68"/>
  <c r="H469" i="68"/>
  <c r="K469" i="68" s="1"/>
  <c r="W469" i="68"/>
  <c r="B470" i="68"/>
  <c r="C470" i="68"/>
  <c r="D470" i="68" s="1"/>
  <c r="E470" i="68"/>
  <c r="F470" i="68" s="1"/>
  <c r="G470" i="68"/>
  <c r="H470" i="68"/>
  <c r="K470" i="68" s="1"/>
  <c r="W470" i="68"/>
  <c r="B471" i="68"/>
  <c r="C471" i="68"/>
  <c r="D471" i="68" s="1"/>
  <c r="E471" i="68"/>
  <c r="F471" i="68" s="1"/>
  <c r="G471" i="68"/>
  <c r="H471" i="68"/>
  <c r="K471" i="68" s="1"/>
  <c r="W471" i="68"/>
  <c r="B472" i="68"/>
  <c r="C472" i="68"/>
  <c r="D472" i="68" s="1"/>
  <c r="E472" i="68"/>
  <c r="F472" i="68" s="1"/>
  <c r="G472" i="68"/>
  <c r="H472" i="68"/>
  <c r="W472" i="68"/>
  <c r="B473" i="68"/>
  <c r="C473" i="68"/>
  <c r="D473" i="68" s="1"/>
  <c r="E473" i="68"/>
  <c r="F473" i="68" s="1"/>
  <c r="G473" i="68"/>
  <c r="H473" i="68"/>
  <c r="W473" i="68"/>
  <c r="B463" i="68"/>
  <c r="C463" i="68"/>
  <c r="D463" i="68" s="1"/>
  <c r="E463" i="68"/>
  <c r="F463" i="68" s="1"/>
  <c r="G463" i="68"/>
  <c r="H463" i="68"/>
  <c r="W463" i="68"/>
  <c r="B438" i="68"/>
  <c r="C438" i="68"/>
  <c r="D438" i="68" s="1"/>
  <c r="E438" i="68"/>
  <c r="F438" i="68" s="1"/>
  <c r="G438" i="68"/>
  <c r="H438" i="68"/>
  <c r="W438" i="68"/>
  <c r="B440" i="68"/>
  <c r="C440" i="68"/>
  <c r="D440" i="68" s="1"/>
  <c r="E440" i="68"/>
  <c r="F440" i="68" s="1"/>
  <c r="G440" i="68"/>
  <c r="H440" i="68"/>
  <c r="W440" i="68"/>
  <c r="B441" i="68"/>
  <c r="C441" i="68"/>
  <c r="D441" i="68" s="1"/>
  <c r="E441" i="68"/>
  <c r="F441" i="68" s="1"/>
  <c r="G441" i="68"/>
  <c r="H441" i="68"/>
  <c r="W441" i="68"/>
  <c r="B442" i="68"/>
  <c r="C442" i="68"/>
  <c r="D442" i="68" s="1"/>
  <c r="E442" i="68"/>
  <c r="F442" i="68" s="1"/>
  <c r="G442" i="68"/>
  <c r="H442" i="68"/>
  <c r="W442" i="68"/>
  <c r="B443" i="68"/>
  <c r="C443" i="68"/>
  <c r="D443" i="68" s="1"/>
  <c r="E443" i="68"/>
  <c r="F443" i="68" s="1"/>
  <c r="G443" i="68"/>
  <c r="H443" i="68"/>
  <c r="W443" i="68"/>
  <c r="B444" i="68"/>
  <c r="C444" i="68"/>
  <c r="D444" i="68" s="1"/>
  <c r="E444" i="68"/>
  <c r="F444" i="68" s="1"/>
  <c r="G444" i="68"/>
  <c r="H444" i="68"/>
  <c r="W444" i="68"/>
  <c r="B445" i="68"/>
  <c r="C445" i="68"/>
  <c r="D445" i="68" s="1"/>
  <c r="E445" i="68"/>
  <c r="F445" i="68" s="1"/>
  <c r="G445" i="68"/>
  <c r="H445" i="68"/>
  <c r="W445" i="68"/>
  <c r="B446" i="68"/>
  <c r="C446" i="68"/>
  <c r="D446" i="68" s="1"/>
  <c r="E446" i="68"/>
  <c r="F446" i="68" s="1"/>
  <c r="G446" i="68"/>
  <c r="H446" i="68"/>
  <c r="W446" i="68"/>
  <c r="B447" i="68"/>
  <c r="C447" i="68"/>
  <c r="D447" i="68" s="1"/>
  <c r="E447" i="68"/>
  <c r="F447" i="68" s="1"/>
  <c r="G447" i="68"/>
  <c r="H447" i="68"/>
  <c r="W447" i="68"/>
  <c r="B448" i="68"/>
  <c r="C448" i="68"/>
  <c r="D448" i="68" s="1"/>
  <c r="E448" i="68"/>
  <c r="F448" i="68" s="1"/>
  <c r="G448" i="68"/>
  <c r="H448" i="68"/>
  <c r="W448" i="68"/>
  <c r="B449" i="68"/>
  <c r="C449" i="68"/>
  <c r="D449" i="68" s="1"/>
  <c r="E449" i="68"/>
  <c r="F449" i="68" s="1"/>
  <c r="G449" i="68"/>
  <c r="H449" i="68"/>
  <c r="W449" i="68"/>
  <c r="B450" i="68"/>
  <c r="C450" i="68"/>
  <c r="D450" i="68" s="1"/>
  <c r="E450" i="68"/>
  <c r="F450" i="68" s="1"/>
  <c r="G450" i="68"/>
  <c r="H450" i="68"/>
  <c r="W450" i="68"/>
  <c r="B425" i="68"/>
  <c r="C425" i="68"/>
  <c r="D425" i="68" s="1"/>
  <c r="E425" i="68"/>
  <c r="F425" i="68" s="1"/>
  <c r="G425" i="68"/>
  <c r="H425" i="68"/>
  <c r="W425" i="68"/>
  <c r="B427" i="68"/>
  <c r="C427" i="68"/>
  <c r="D427" i="68" s="1"/>
  <c r="E427" i="68"/>
  <c r="F427" i="68" s="1"/>
  <c r="G427" i="68"/>
  <c r="H427" i="68"/>
  <c r="W427" i="68"/>
  <c r="B428" i="68"/>
  <c r="C428" i="68"/>
  <c r="D428" i="68" s="1"/>
  <c r="E428" i="68"/>
  <c r="F428" i="68" s="1"/>
  <c r="G428" i="68"/>
  <c r="H428" i="68"/>
  <c r="W428" i="68"/>
  <c r="B429" i="68"/>
  <c r="C429" i="68"/>
  <c r="D429" i="68" s="1"/>
  <c r="E429" i="68"/>
  <c r="F429" i="68" s="1"/>
  <c r="G429" i="68"/>
  <c r="H429" i="68"/>
  <c r="K429" i="68" s="1"/>
  <c r="W429" i="68"/>
  <c r="B430" i="68"/>
  <c r="C430" i="68"/>
  <c r="D430" i="68" s="1"/>
  <c r="E430" i="68"/>
  <c r="F430" i="68" s="1"/>
  <c r="G430" i="68"/>
  <c r="H430" i="68"/>
  <c r="W430" i="68"/>
  <c r="B431" i="68"/>
  <c r="C431" i="68"/>
  <c r="D431" i="68" s="1"/>
  <c r="E431" i="68"/>
  <c r="F431" i="68" s="1"/>
  <c r="G431" i="68"/>
  <c r="H431" i="68"/>
  <c r="W431" i="68"/>
  <c r="B432" i="68"/>
  <c r="C432" i="68"/>
  <c r="D432" i="68" s="1"/>
  <c r="E432" i="68"/>
  <c r="F432" i="68" s="1"/>
  <c r="G432" i="68"/>
  <c r="H432" i="68"/>
  <c r="K432" i="68" s="1"/>
  <c r="W432" i="68"/>
  <c r="B433" i="68"/>
  <c r="C433" i="68"/>
  <c r="D433" i="68" s="1"/>
  <c r="E433" i="68"/>
  <c r="F433" i="68" s="1"/>
  <c r="G433" i="68"/>
  <c r="H433" i="68"/>
  <c r="K433" i="68" s="1"/>
  <c r="W433" i="68"/>
  <c r="B434" i="68"/>
  <c r="C434" i="68"/>
  <c r="D434" i="68" s="1"/>
  <c r="E434" i="68"/>
  <c r="F434" i="68" s="1"/>
  <c r="G434" i="68"/>
  <c r="H434" i="68"/>
  <c r="K434" i="68" s="1"/>
  <c r="W434" i="68"/>
  <c r="B435" i="68"/>
  <c r="C435" i="68"/>
  <c r="D435" i="68" s="1"/>
  <c r="E435" i="68"/>
  <c r="F435" i="68" s="1"/>
  <c r="G435" i="68"/>
  <c r="H435" i="68"/>
  <c r="W435" i="68"/>
  <c r="B436" i="68"/>
  <c r="C436" i="68"/>
  <c r="D436" i="68" s="1"/>
  <c r="E436" i="68"/>
  <c r="F436" i="68" s="1"/>
  <c r="G436" i="68"/>
  <c r="H436" i="68"/>
  <c r="K436" i="68" s="1"/>
  <c r="W436" i="68"/>
  <c r="B437" i="68"/>
  <c r="C437" i="68"/>
  <c r="D437" i="68" s="1"/>
  <c r="E437" i="68"/>
  <c r="F437" i="68" s="1"/>
  <c r="G437" i="68"/>
  <c r="H437" i="68"/>
  <c r="W437" i="68"/>
  <c r="B412" i="68"/>
  <c r="C412" i="68"/>
  <c r="D412" i="68" s="1"/>
  <c r="E412" i="68"/>
  <c r="F412" i="68" s="1"/>
  <c r="G412" i="68"/>
  <c r="H412" i="68"/>
  <c r="W412" i="68"/>
  <c r="B414" i="68"/>
  <c r="C414" i="68"/>
  <c r="D414" i="68" s="1"/>
  <c r="E414" i="68"/>
  <c r="F414" i="68" s="1"/>
  <c r="G414" i="68"/>
  <c r="H414" i="68"/>
  <c r="W414" i="68"/>
  <c r="B415" i="68"/>
  <c r="C415" i="68"/>
  <c r="D415" i="68" s="1"/>
  <c r="E415" i="68"/>
  <c r="F415" i="68" s="1"/>
  <c r="G415" i="68"/>
  <c r="H415" i="68"/>
  <c r="W415" i="68"/>
  <c r="B416" i="68"/>
  <c r="C416" i="68"/>
  <c r="D416" i="68" s="1"/>
  <c r="E416" i="68"/>
  <c r="F416" i="68" s="1"/>
  <c r="G416" i="68"/>
  <c r="H416" i="68"/>
  <c r="W416" i="68"/>
  <c r="B417" i="68"/>
  <c r="C417" i="68"/>
  <c r="D417" i="68" s="1"/>
  <c r="E417" i="68"/>
  <c r="F417" i="68" s="1"/>
  <c r="G417" i="68"/>
  <c r="H417" i="68"/>
  <c r="W417" i="68"/>
  <c r="B418" i="68"/>
  <c r="C418" i="68"/>
  <c r="D418" i="68" s="1"/>
  <c r="E418" i="68"/>
  <c r="F418" i="68" s="1"/>
  <c r="G418" i="68"/>
  <c r="H418" i="68"/>
  <c r="W418" i="68"/>
  <c r="B419" i="68"/>
  <c r="C419" i="68"/>
  <c r="D419" i="68" s="1"/>
  <c r="E419" i="68"/>
  <c r="F419" i="68" s="1"/>
  <c r="G419" i="68"/>
  <c r="H419" i="68"/>
  <c r="W419" i="68"/>
  <c r="B420" i="68"/>
  <c r="C420" i="68"/>
  <c r="D420" i="68" s="1"/>
  <c r="E420" i="68"/>
  <c r="F420" i="68" s="1"/>
  <c r="G420" i="68"/>
  <c r="H420" i="68"/>
  <c r="W420" i="68"/>
  <c r="B421" i="68"/>
  <c r="C421" i="68"/>
  <c r="D421" i="68" s="1"/>
  <c r="E421" i="68"/>
  <c r="F421" i="68" s="1"/>
  <c r="G421" i="68"/>
  <c r="H421" i="68"/>
  <c r="W421" i="68"/>
  <c r="B422" i="68"/>
  <c r="C422" i="68"/>
  <c r="D422" i="68" s="1"/>
  <c r="E422" i="68"/>
  <c r="F422" i="68" s="1"/>
  <c r="G422" i="68"/>
  <c r="H422" i="68"/>
  <c r="W422" i="68"/>
  <c r="B423" i="68"/>
  <c r="C423" i="68"/>
  <c r="D423" i="68" s="1"/>
  <c r="E423" i="68"/>
  <c r="F423" i="68" s="1"/>
  <c r="G423" i="68"/>
  <c r="H423" i="68"/>
  <c r="W423" i="68"/>
  <c r="B424" i="68"/>
  <c r="C424" i="68"/>
  <c r="D424" i="68" s="1"/>
  <c r="E424" i="68"/>
  <c r="F424" i="68" s="1"/>
  <c r="G424" i="68"/>
  <c r="H424" i="68"/>
  <c r="W424" i="68"/>
  <c r="B399" i="68"/>
  <c r="C399" i="68"/>
  <c r="D399" i="68" s="1"/>
  <c r="E399" i="68"/>
  <c r="F399" i="68" s="1"/>
  <c r="G399" i="68"/>
  <c r="H399" i="68"/>
  <c r="W399" i="68"/>
  <c r="B401" i="68"/>
  <c r="C401" i="68"/>
  <c r="D401" i="68" s="1"/>
  <c r="E401" i="68"/>
  <c r="F401" i="68" s="1"/>
  <c r="G401" i="68"/>
  <c r="H401" i="68"/>
  <c r="W401" i="68"/>
  <c r="B402" i="68"/>
  <c r="C402" i="68"/>
  <c r="D402" i="68" s="1"/>
  <c r="E402" i="68"/>
  <c r="F402" i="68" s="1"/>
  <c r="G402" i="68"/>
  <c r="H402" i="68"/>
  <c r="K402" i="68" s="1"/>
  <c r="W402" i="68"/>
  <c r="B403" i="68"/>
  <c r="C403" i="68"/>
  <c r="D403" i="68" s="1"/>
  <c r="E403" i="68"/>
  <c r="F403" i="68" s="1"/>
  <c r="G403" i="68"/>
  <c r="H403" i="68"/>
  <c r="W403" i="68"/>
  <c r="B404" i="68"/>
  <c r="C404" i="68"/>
  <c r="D404" i="68" s="1"/>
  <c r="E404" i="68"/>
  <c r="F404" i="68" s="1"/>
  <c r="G404" i="68"/>
  <c r="H404" i="68"/>
  <c r="K404" i="68" s="1"/>
  <c r="W404" i="68"/>
  <c r="B405" i="68"/>
  <c r="C405" i="68"/>
  <c r="D405" i="68" s="1"/>
  <c r="E405" i="68"/>
  <c r="F405" i="68" s="1"/>
  <c r="G405" i="68"/>
  <c r="H405" i="68"/>
  <c r="K405" i="68" s="1"/>
  <c r="W405" i="68"/>
  <c r="B406" i="68"/>
  <c r="C406" i="68"/>
  <c r="D406" i="68" s="1"/>
  <c r="E406" i="68"/>
  <c r="F406" i="68" s="1"/>
  <c r="G406" i="68"/>
  <c r="H406" i="68"/>
  <c r="K406" i="68" s="1"/>
  <c r="W406" i="68"/>
  <c r="B407" i="68"/>
  <c r="C407" i="68"/>
  <c r="D407" i="68" s="1"/>
  <c r="E407" i="68"/>
  <c r="F407" i="68" s="1"/>
  <c r="G407" i="68"/>
  <c r="H407" i="68"/>
  <c r="K407" i="68" s="1"/>
  <c r="W407" i="68"/>
  <c r="B408" i="68"/>
  <c r="C408" i="68"/>
  <c r="D408" i="68" s="1"/>
  <c r="E408" i="68"/>
  <c r="F408" i="68" s="1"/>
  <c r="G408" i="68"/>
  <c r="H408" i="68"/>
  <c r="K408" i="68" s="1"/>
  <c r="W408" i="68"/>
  <c r="B409" i="68"/>
  <c r="C409" i="68"/>
  <c r="D409" i="68" s="1"/>
  <c r="E409" i="68"/>
  <c r="F409" i="68" s="1"/>
  <c r="G409" i="68"/>
  <c r="H409" i="68"/>
  <c r="K409" i="68" s="1"/>
  <c r="W409" i="68"/>
  <c r="B410" i="68"/>
  <c r="C410" i="68"/>
  <c r="D410" i="68" s="1"/>
  <c r="E410" i="68"/>
  <c r="F410" i="68" s="1"/>
  <c r="G410" i="68"/>
  <c r="H410" i="68"/>
  <c r="K410" i="68" s="1"/>
  <c r="W410" i="68"/>
  <c r="B411" i="68"/>
  <c r="C411" i="68"/>
  <c r="D411" i="68" s="1"/>
  <c r="E411" i="68"/>
  <c r="F411" i="68" s="1"/>
  <c r="G411" i="68"/>
  <c r="H411" i="68"/>
  <c r="K411" i="68" s="1"/>
  <c r="W411" i="68"/>
  <c r="B386" i="68"/>
  <c r="C386" i="68"/>
  <c r="D386" i="68" s="1"/>
  <c r="E386" i="68"/>
  <c r="F386" i="68" s="1"/>
  <c r="G386" i="68"/>
  <c r="H386" i="68"/>
  <c r="W386" i="68"/>
  <c r="B388" i="68"/>
  <c r="C388" i="68"/>
  <c r="D388" i="68" s="1"/>
  <c r="E388" i="68"/>
  <c r="F388" i="68" s="1"/>
  <c r="G388" i="68"/>
  <c r="H388" i="68"/>
  <c r="W388" i="68"/>
  <c r="B389" i="68"/>
  <c r="C389" i="68"/>
  <c r="D389" i="68" s="1"/>
  <c r="E389" i="68"/>
  <c r="F389" i="68" s="1"/>
  <c r="G389" i="68"/>
  <c r="H389" i="68"/>
  <c r="W389" i="68"/>
  <c r="B390" i="68"/>
  <c r="C390" i="68"/>
  <c r="D390" i="68" s="1"/>
  <c r="E390" i="68"/>
  <c r="F390" i="68" s="1"/>
  <c r="G390" i="68"/>
  <c r="H390" i="68"/>
  <c r="W390" i="68"/>
  <c r="B391" i="68"/>
  <c r="C391" i="68"/>
  <c r="D391" i="68" s="1"/>
  <c r="E391" i="68"/>
  <c r="F391" i="68" s="1"/>
  <c r="G391" i="68"/>
  <c r="H391" i="68"/>
  <c r="W391" i="68"/>
  <c r="B392" i="68"/>
  <c r="C392" i="68"/>
  <c r="D392" i="68" s="1"/>
  <c r="E392" i="68"/>
  <c r="F392" i="68" s="1"/>
  <c r="G392" i="68"/>
  <c r="H392" i="68"/>
  <c r="W392" i="68"/>
  <c r="B393" i="68"/>
  <c r="C393" i="68"/>
  <c r="D393" i="68" s="1"/>
  <c r="E393" i="68"/>
  <c r="F393" i="68" s="1"/>
  <c r="G393" i="68"/>
  <c r="H393" i="68"/>
  <c r="W393" i="68"/>
  <c r="B394" i="68"/>
  <c r="C394" i="68"/>
  <c r="D394" i="68" s="1"/>
  <c r="E394" i="68"/>
  <c r="F394" i="68" s="1"/>
  <c r="G394" i="68"/>
  <c r="H394" i="68"/>
  <c r="W394" i="68"/>
  <c r="B395" i="68"/>
  <c r="C395" i="68"/>
  <c r="D395" i="68" s="1"/>
  <c r="E395" i="68"/>
  <c r="F395" i="68" s="1"/>
  <c r="G395" i="68"/>
  <c r="H395" i="68"/>
  <c r="W395" i="68"/>
  <c r="B396" i="68"/>
  <c r="C396" i="68"/>
  <c r="D396" i="68" s="1"/>
  <c r="E396" i="68"/>
  <c r="F396" i="68" s="1"/>
  <c r="G396" i="68"/>
  <c r="H396" i="68"/>
  <c r="W396" i="68"/>
  <c r="B397" i="68"/>
  <c r="C397" i="68"/>
  <c r="D397" i="68" s="1"/>
  <c r="E397" i="68"/>
  <c r="F397" i="68" s="1"/>
  <c r="G397" i="68"/>
  <c r="H397" i="68"/>
  <c r="W397" i="68"/>
  <c r="B398" i="68"/>
  <c r="C398" i="68"/>
  <c r="D398" i="68" s="1"/>
  <c r="E398" i="68"/>
  <c r="F398" i="68" s="1"/>
  <c r="G398" i="68"/>
  <c r="H398" i="68"/>
  <c r="W398" i="68"/>
  <c r="B373" i="68"/>
  <c r="C373" i="68"/>
  <c r="D373" i="68" s="1"/>
  <c r="E373" i="68"/>
  <c r="F373" i="68" s="1"/>
  <c r="G373" i="68"/>
  <c r="H373" i="68"/>
  <c r="W373" i="68"/>
  <c r="B375" i="68"/>
  <c r="C375" i="68"/>
  <c r="D375" i="68" s="1"/>
  <c r="E375" i="68"/>
  <c r="F375" i="68" s="1"/>
  <c r="G375" i="68"/>
  <c r="H375" i="68"/>
  <c r="W375" i="68"/>
  <c r="B376" i="68"/>
  <c r="C376" i="68"/>
  <c r="D376" i="68" s="1"/>
  <c r="E376" i="68"/>
  <c r="F376" i="68" s="1"/>
  <c r="G376" i="68"/>
  <c r="H376" i="68"/>
  <c r="W376" i="68"/>
  <c r="B377" i="68"/>
  <c r="C377" i="68"/>
  <c r="D377" i="68" s="1"/>
  <c r="E377" i="68"/>
  <c r="F377" i="68" s="1"/>
  <c r="G377" i="68"/>
  <c r="H377" i="68"/>
  <c r="W377" i="68"/>
  <c r="B378" i="68"/>
  <c r="C378" i="68"/>
  <c r="D378" i="68" s="1"/>
  <c r="E378" i="68"/>
  <c r="F378" i="68" s="1"/>
  <c r="G378" i="68"/>
  <c r="H378" i="68"/>
  <c r="W378" i="68"/>
  <c r="B379" i="68"/>
  <c r="C379" i="68"/>
  <c r="D379" i="68" s="1"/>
  <c r="E379" i="68"/>
  <c r="F379" i="68" s="1"/>
  <c r="G379" i="68"/>
  <c r="H379" i="68"/>
  <c r="W379" i="68"/>
  <c r="B380" i="68"/>
  <c r="C380" i="68"/>
  <c r="D380" i="68" s="1"/>
  <c r="E380" i="68"/>
  <c r="F380" i="68" s="1"/>
  <c r="G380" i="68"/>
  <c r="H380" i="68"/>
  <c r="W380" i="68"/>
  <c r="B381" i="68"/>
  <c r="C381" i="68"/>
  <c r="D381" i="68" s="1"/>
  <c r="E381" i="68"/>
  <c r="F381" i="68" s="1"/>
  <c r="G381" i="68"/>
  <c r="H381" i="68"/>
  <c r="W381" i="68"/>
  <c r="B382" i="68"/>
  <c r="C382" i="68"/>
  <c r="D382" i="68" s="1"/>
  <c r="E382" i="68"/>
  <c r="F382" i="68" s="1"/>
  <c r="G382" i="68"/>
  <c r="H382" i="68"/>
  <c r="W382" i="68"/>
  <c r="B383" i="68"/>
  <c r="C383" i="68"/>
  <c r="D383" i="68" s="1"/>
  <c r="E383" i="68"/>
  <c r="F383" i="68" s="1"/>
  <c r="G383" i="68"/>
  <c r="H383" i="68"/>
  <c r="W383" i="68"/>
  <c r="B384" i="68"/>
  <c r="C384" i="68"/>
  <c r="D384" i="68" s="1"/>
  <c r="E384" i="68"/>
  <c r="F384" i="68" s="1"/>
  <c r="G384" i="68"/>
  <c r="H384" i="68"/>
  <c r="W384" i="68"/>
  <c r="B385" i="68"/>
  <c r="C385" i="68"/>
  <c r="D385" i="68" s="1"/>
  <c r="E385" i="68"/>
  <c r="F385" i="68" s="1"/>
  <c r="G385" i="68"/>
  <c r="H385" i="68"/>
  <c r="W385" i="68"/>
  <c r="B360" i="68"/>
  <c r="C360" i="68"/>
  <c r="D360" i="68" s="1"/>
  <c r="E360" i="68"/>
  <c r="F360" i="68" s="1"/>
  <c r="G360" i="68"/>
  <c r="H360" i="68"/>
  <c r="K360" i="68" s="1"/>
  <c r="W360" i="68"/>
  <c r="B362" i="68"/>
  <c r="C362" i="68"/>
  <c r="D362" i="68" s="1"/>
  <c r="E362" i="68"/>
  <c r="F362" i="68" s="1"/>
  <c r="G362" i="68"/>
  <c r="H362" i="68"/>
  <c r="W362" i="68"/>
  <c r="B363" i="68"/>
  <c r="C363" i="68"/>
  <c r="D363" i="68" s="1"/>
  <c r="E363" i="68"/>
  <c r="F363" i="68" s="1"/>
  <c r="G363" i="68"/>
  <c r="H363" i="68"/>
  <c r="W363" i="68"/>
  <c r="B364" i="68"/>
  <c r="C364" i="68"/>
  <c r="D364" i="68" s="1"/>
  <c r="E364" i="68"/>
  <c r="F364" i="68" s="1"/>
  <c r="G364" i="68"/>
  <c r="H364" i="68"/>
  <c r="W364" i="68"/>
  <c r="B365" i="68"/>
  <c r="C365" i="68"/>
  <c r="D365" i="68" s="1"/>
  <c r="E365" i="68"/>
  <c r="F365" i="68" s="1"/>
  <c r="G365" i="68"/>
  <c r="H365" i="68"/>
  <c r="W365" i="68"/>
  <c r="B366" i="68"/>
  <c r="C366" i="68"/>
  <c r="D366" i="68" s="1"/>
  <c r="E366" i="68"/>
  <c r="F366" i="68" s="1"/>
  <c r="G366" i="68"/>
  <c r="H366" i="68"/>
  <c r="W366" i="68"/>
  <c r="B367" i="68"/>
  <c r="C367" i="68"/>
  <c r="D367" i="68" s="1"/>
  <c r="E367" i="68"/>
  <c r="F367" i="68" s="1"/>
  <c r="G367" i="68"/>
  <c r="H367" i="68"/>
  <c r="W367" i="68"/>
  <c r="B368" i="68"/>
  <c r="C368" i="68"/>
  <c r="D368" i="68" s="1"/>
  <c r="E368" i="68"/>
  <c r="F368" i="68" s="1"/>
  <c r="G368" i="68"/>
  <c r="H368" i="68"/>
  <c r="W368" i="68"/>
  <c r="B369" i="68"/>
  <c r="C369" i="68"/>
  <c r="D369" i="68" s="1"/>
  <c r="E369" i="68"/>
  <c r="F369" i="68" s="1"/>
  <c r="G369" i="68"/>
  <c r="H369" i="68"/>
  <c r="W369" i="68"/>
  <c r="B370" i="68"/>
  <c r="C370" i="68"/>
  <c r="D370" i="68" s="1"/>
  <c r="E370" i="68"/>
  <c r="F370" i="68" s="1"/>
  <c r="G370" i="68"/>
  <c r="H370" i="68"/>
  <c r="W370" i="68"/>
  <c r="B371" i="68"/>
  <c r="C371" i="68"/>
  <c r="D371" i="68" s="1"/>
  <c r="E371" i="68"/>
  <c r="F371" i="68" s="1"/>
  <c r="G371" i="68"/>
  <c r="H371" i="68"/>
  <c r="W371" i="68"/>
  <c r="B372" i="68"/>
  <c r="C372" i="68"/>
  <c r="D372" i="68" s="1"/>
  <c r="E372" i="68"/>
  <c r="F372" i="68" s="1"/>
  <c r="G372" i="68"/>
  <c r="H372" i="68"/>
  <c r="W372" i="68"/>
  <c r="B347" i="68"/>
  <c r="C347" i="68"/>
  <c r="D347" i="68" s="1"/>
  <c r="E347" i="68"/>
  <c r="F347" i="68" s="1"/>
  <c r="G347" i="68"/>
  <c r="H347" i="68"/>
  <c r="W347" i="68"/>
  <c r="B349" i="68"/>
  <c r="C349" i="68"/>
  <c r="D349" i="68" s="1"/>
  <c r="E349" i="68"/>
  <c r="F349" i="68" s="1"/>
  <c r="G349" i="68"/>
  <c r="H349" i="68"/>
  <c r="W349" i="68"/>
  <c r="B350" i="68"/>
  <c r="C350" i="68"/>
  <c r="D350" i="68" s="1"/>
  <c r="E350" i="68"/>
  <c r="F350" i="68" s="1"/>
  <c r="G350" i="68"/>
  <c r="H350" i="68"/>
  <c r="W350" i="68"/>
  <c r="B351" i="68"/>
  <c r="C351" i="68"/>
  <c r="D351" i="68" s="1"/>
  <c r="E351" i="68"/>
  <c r="F351" i="68" s="1"/>
  <c r="G351" i="68"/>
  <c r="H351" i="68"/>
  <c r="W351" i="68"/>
  <c r="B352" i="68"/>
  <c r="C352" i="68"/>
  <c r="D352" i="68" s="1"/>
  <c r="E352" i="68"/>
  <c r="F352" i="68" s="1"/>
  <c r="G352" i="68"/>
  <c r="H352" i="68"/>
  <c r="W352" i="68"/>
  <c r="B353" i="68"/>
  <c r="C353" i="68"/>
  <c r="D353" i="68" s="1"/>
  <c r="E353" i="68"/>
  <c r="F353" i="68" s="1"/>
  <c r="G353" i="68"/>
  <c r="H353" i="68"/>
  <c r="W353" i="68"/>
  <c r="B354" i="68"/>
  <c r="C354" i="68"/>
  <c r="D354" i="68" s="1"/>
  <c r="E354" i="68"/>
  <c r="F354" i="68" s="1"/>
  <c r="G354" i="68"/>
  <c r="H354" i="68"/>
  <c r="W354" i="68"/>
  <c r="B355" i="68"/>
  <c r="C355" i="68"/>
  <c r="D355" i="68" s="1"/>
  <c r="E355" i="68"/>
  <c r="F355" i="68" s="1"/>
  <c r="G355" i="68"/>
  <c r="H355" i="68"/>
  <c r="W355" i="68"/>
  <c r="B356" i="68"/>
  <c r="C356" i="68"/>
  <c r="D356" i="68" s="1"/>
  <c r="E356" i="68"/>
  <c r="F356" i="68" s="1"/>
  <c r="G356" i="68"/>
  <c r="H356" i="68"/>
  <c r="W356" i="68"/>
  <c r="B357" i="68"/>
  <c r="C357" i="68"/>
  <c r="D357" i="68" s="1"/>
  <c r="E357" i="68"/>
  <c r="F357" i="68" s="1"/>
  <c r="G357" i="68"/>
  <c r="H357" i="68"/>
  <c r="W357" i="68"/>
  <c r="B358" i="68"/>
  <c r="C358" i="68"/>
  <c r="D358" i="68" s="1"/>
  <c r="E358" i="68"/>
  <c r="F358" i="68" s="1"/>
  <c r="G358" i="68"/>
  <c r="H358" i="68"/>
  <c r="W358" i="68"/>
  <c r="B359" i="68"/>
  <c r="C359" i="68"/>
  <c r="D359" i="68" s="1"/>
  <c r="E359" i="68"/>
  <c r="F359" i="68" s="1"/>
  <c r="G359" i="68"/>
  <c r="H359" i="68"/>
  <c r="W359" i="68"/>
  <c r="B334" i="68"/>
  <c r="C334" i="68"/>
  <c r="D334" i="68" s="1"/>
  <c r="E334" i="68"/>
  <c r="F334" i="68" s="1"/>
  <c r="G334" i="68"/>
  <c r="H334" i="68"/>
  <c r="W334" i="68"/>
  <c r="B336" i="68"/>
  <c r="C336" i="68"/>
  <c r="D336" i="68" s="1"/>
  <c r="E336" i="68"/>
  <c r="F336" i="68" s="1"/>
  <c r="G336" i="68"/>
  <c r="H336" i="68"/>
  <c r="W336" i="68"/>
  <c r="B337" i="68"/>
  <c r="C337" i="68"/>
  <c r="D337" i="68" s="1"/>
  <c r="E337" i="68"/>
  <c r="F337" i="68" s="1"/>
  <c r="G337" i="68"/>
  <c r="H337" i="68"/>
  <c r="W337" i="68"/>
  <c r="B338" i="68"/>
  <c r="C338" i="68"/>
  <c r="D338" i="68" s="1"/>
  <c r="E338" i="68"/>
  <c r="F338" i="68" s="1"/>
  <c r="G338" i="68"/>
  <c r="H338" i="68"/>
  <c r="W338" i="68"/>
  <c r="B339" i="68"/>
  <c r="C339" i="68"/>
  <c r="D339" i="68" s="1"/>
  <c r="E339" i="68"/>
  <c r="F339" i="68" s="1"/>
  <c r="G339" i="68"/>
  <c r="H339" i="68"/>
  <c r="W339" i="68"/>
  <c r="B340" i="68"/>
  <c r="C340" i="68"/>
  <c r="D340" i="68" s="1"/>
  <c r="E340" i="68"/>
  <c r="F340" i="68" s="1"/>
  <c r="G340" i="68"/>
  <c r="H340" i="68"/>
  <c r="W340" i="68"/>
  <c r="B341" i="68"/>
  <c r="C341" i="68"/>
  <c r="D341" i="68" s="1"/>
  <c r="E341" i="68"/>
  <c r="F341" i="68" s="1"/>
  <c r="G341" i="68"/>
  <c r="H341" i="68"/>
  <c r="W341" i="68"/>
  <c r="B342" i="68"/>
  <c r="C342" i="68"/>
  <c r="D342" i="68" s="1"/>
  <c r="E342" i="68"/>
  <c r="F342" i="68" s="1"/>
  <c r="G342" i="68"/>
  <c r="H342" i="68"/>
  <c r="W342" i="68"/>
  <c r="B343" i="68"/>
  <c r="C343" i="68"/>
  <c r="D343" i="68" s="1"/>
  <c r="E343" i="68"/>
  <c r="F343" i="68" s="1"/>
  <c r="G343" i="68"/>
  <c r="H343" i="68"/>
  <c r="W343" i="68"/>
  <c r="B344" i="68"/>
  <c r="C344" i="68"/>
  <c r="D344" i="68" s="1"/>
  <c r="E344" i="68"/>
  <c r="F344" i="68" s="1"/>
  <c r="G344" i="68"/>
  <c r="H344" i="68"/>
  <c r="W344" i="68"/>
  <c r="B345" i="68"/>
  <c r="C345" i="68"/>
  <c r="D345" i="68" s="1"/>
  <c r="E345" i="68"/>
  <c r="F345" i="68" s="1"/>
  <c r="G345" i="68"/>
  <c r="H345" i="68"/>
  <c r="W345" i="68"/>
  <c r="B346" i="68"/>
  <c r="C346" i="68"/>
  <c r="D346" i="68" s="1"/>
  <c r="E346" i="68"/>
  <c r="F346" i="68" s="1"/>
  <c r="G346" i="68"/>
  <c r="H346" i="68"/>
  <c r="W346" i="68"/>
  <c r="B321" i="68"/>
  <c r="C321" i="68"/>
  <c r="D321" i="68" s="1"/>
  <c r="E321" i="68"/>
  <c r="F321" i="68" s="1"/>
  <c r="G321" i="68"/>
  <c r="H321" i="68"/>
  <c r="W321" i="68"/>
  <c r="B323" i="68"/>
  <c r="C323" i="68"/>
  <c r="D323" i="68" s="1"/>
  <c r="E323" i="68"/>
  <c r="F323" i="68" s="1"/>
  <c r="G323" i="68"/>
  <c r="H323" i="68"/>
  <c r="W323" i="68"/>
  <c r="B324" i="68"/>
  <c r="C324" i="68"/>
  <c r="D324" i="68" s="1"/>
  <c r="E324" i="68"/>
  <c r="F324" i="68" s="1"/>
  <c r="G324" i="68"/>
  <c r="H324" i="68"/>
  <c r="W324" i="68"/>
  <c r="B325" i="68"/>
  <c r="C325" i="68"/>
  <c r="D325" i="68" s="1"/>
  <c r="E325" i="68"/>
  <c r="F325" i="68" s="1"/>
  <c r="G325" i="68"/>
  <c r="H325" i="68"/>
  <c r="W325" i="68"/>
  <c r="B326" i="68"/>
  <c r="C326" i="68"/>
  <c r="D326" i="68" s="1"/>
  <c r="E326" i="68"/>
  <c r="F326" i="68" s="1"/>
  <c r="G326" i="68"/>
  <c r="H326" i="68"/>
  <c r="W326" i="68"/>
  <c r="B327" i="68"/>
  <c r="C327" i="68"/>
  <c r="D327" i="68" s="1"/>
  <c r="E327" i="68"/>
  <c r="F327" i="68" s="1"/>
  <c r="G327" i="68"/>
  <c r="H327" i="68"/>
  <c r="W327" i="68"/>
  <c r="B328" i="68"/>
  <c r="C328" i="68"/>
  <c r="D328" i="68" s="1"/>
  <c r="E328" i="68"/>
  <c r="F328" i="68" s="1"/>
  <c r="G328" i="68"/>
  <c r="H328" i="68"/>
  <c r="W328" i="68"/>
  <c r="B329" i="68"/>
  <c r="C329" i="68"/>
  <c r="D329" i="68" s="1"/>
  <c r="E329" i="68"/>
  <c r="F329" i="68" s="1"/>
  <c r="G329" i="68"/>
  <c r="H329" i="68"/>
  <c r="W329" i="68"/>
  <c r="B330" i="68"/>
  <c r="C330" i="68"/>
  <c r="D330" i="68" s="1"/>
  <c r="E330" i="68"/>
  <c r="F330" i="68" s="1"/>
  <c r="G330" i="68"/>
  <c r="H330" i="68"/>
  <c r="W330" i="68"/>
  <c r="B331" i="68"/>
  <c r="C331" i="68"/>
  <c r="D331" i="68" s="1"/>
  <c r="E331" i="68"/>
  <c r="F331" i="68" s="1"/>
  <c r="G331" i="68"/>
  <c r="H331" i="68"/>
  <c r="W331" i="68"/>
  <c r="B332" i="68"/>
  <c r="C332" i="68"/>
  <c r="D332" i="68" s="1"/>
  <c r="E332" i="68"/>
  <c r="F332" i="68" s="1"/>
  <c r="G332" i="68"/>
  <c r="H332" i="68"/>
  <c r="W332" i="68"/>
  <c r="B333" i="68"/>
  <c r="C333" i="68"/>
  <c r="D333" i="68" s="1"/>
  <c r="E333" i="68"/>
  <c r="F333" i="68" s="1"/>
  <c r="G333" i="68"/>
  <c r="H333" i="68"/>
  <c r="P333" i="68" s="1"/>
  <c r="W333" i="68"/>
  <c r="B308" i="68"/>
  <c r="C308" i="68"/>
  <c r="D308" i="68" s="1"/>
  <c r="E308" i="68"/>
  <c r="F308" i="68" s="1"/>
  <c r="G308" i="68"/>
  <c r="H308" i="68"/>
  <c r="W308" i="68"/>
  <c r="B310" i="68"/>
  <c r="C310" i="68"/>
  <c r="D310" i="68" s="1"/>
  <c r="E310" i="68"/>
  <c r="F310" i="68" s="1"/>
  <c r="G310" i="68"/>
  <c r="H310" i="68"/>
  <c r="W310" i="68"/>
  <c r="B311" i="68"/>
  <c r="C311" i="68"/>
  <c r="D311" i="68" s="1"/>
  <c r="E311" i="68"/>
  <c r="F311" i="68" s="1"/>
  <c r="G311" i="68"/>
  <c r="H311" i="68"/>
  <c r="W311" i="68"/>
  <c r="B312" i="68"/>
  <c r="C312" i="68"/>
  <c r="D312" i="68" s="1"/>
  <c r="E312" i="68"/>
  <c r="F312" i="68" s="1"/>
  <c r="G312" i="68"/>
  <c r="H312" i="68"/>
  <c r="W312" i="68"/>
  <c r="B313" i="68"/>
  <c r="C313" i="68"/>
  <c r="D313" i="68" s="1"/>
  <c r="E313" i="68"/>
  <c r="F313" i="68" s="1"/>
  <c r="G313" i="68"/>
  <c r="H313" i="68"/>
  <c r="K313" i="68" s="1"/>
  <c r="W313" i="68"/>
  <c r="B314" i="68"/>
  <c r="C314" i="68"/>
  <c r="D314" i="68" s="1"/>
  <c r="E314" i="68"/>
  <c r="F314" i="68" s="1"/>
  <c r="G314" i="68"/>
  <c r="H314" i="68"/>
  <c r="W314" i="68"/>
  <c r="B315" i="68"/>
  <c r="C315" i="68"/>
  <c r="D315" i="68" s="1"/>
  <c r="E315" i="68"/>
  <c r="F315" i="68" s="1"/>
  <c r="G315" i="68"/>
  <c r="H315" i="68"/>
  <c r="K315" i="68" s="1"/>
  <c r="W315" i="68"/>
  <c r="B316" i="68"/>
  <c r="C316" i="68"/>
  <c r="D316" i="68" s="1"/>
  <c r="E316" i="68"/>
  <c r="F316" i="68" s="1"/>
  <c r="G316" i="68"/>
  <c r="H316" i="68"/>
  <c r="K316" i="68" s="1"/>
  <c r="W316" i="68"/>
  <c r="B317" i="68"/>
  <c r="C317" i="68"/>
  <c r="D317" i="68" s="1"/>
  <c r="E317" i="68"/>
  <c r="F317" i="68" s="1"/>
  <c r="G317" i="68"/>
  <c r="H317" i="68"/>
  <c r="W317" i="68"/>
  <c r="B318" i="68"/>
  <c r="C318" i="68"/>
  <c r="D318" i="68" s="1"/>
  <c r="E318" i="68"/>
  <c r="F318" i="68" s="1"/>
  <c r="G318" i="68"/>
  <c r="H318" i="68"/>
  <c r="K318" i="68" s="1"/>
  <c r="W318" i="68"/>
  <c r="B319" i="68"/>
  <c r="C319" i="68"/>
  <c r="D319" i="68" s="1"/>
  <c r="E319" i="68"/>
  <c r="F319" i="68" s="1"/>
  <c r="G319" i="68"/>
  <c r="H319" i="68"/>
  <c r="K319" i="68" s="1"/>
  <c r="W319" i="68"/>
  <c r="B320" i="68"/>
  <c r="C320" i="68"/>
  <c r="D320" i="68" s="1"/>
  <c r="E320" i="68"/>
  <c r="F320" i="68" s="1"/>
  <c r="G320" i="68"/>
  <c r="H320" i="68"/>
  <c r="W320" i="68"/>
  <c r="B295" i="68"/>
  <c r="C295" i="68"/>
  <c r="D295" i="68" s="1"/>
  <c r="E295" i="68"/>
  <c r="F295" i="68" s="1"/>
  <c r="G295" i="68"/>
  <c r="H295" i="68"/>
  <c r="W295" i="68"/>
  <c r="B297" i="68"/>
  <c r="C297" i="68"/>
  <c r="D297" i="68" s="1"/>
  <c r="E297" i="68"/>
  <c r="F297" i="68" s="1"/>
  <c r="G297" i="68"/>
  <c r="H297" i="68"/>
  <c r="W297" i="68"/>
  <c r="B298" i="68"/>
  <c r="C298" i="68"/>
  <c r="D298" i="68" s="1"/>
  <c r="E298" i="68"/>
  <c r="F298" i="68" s="1"/>
  <c r="G298" i="68"/>
  <c r="H298" i="68"/>
  <c r="W298" i="68"/>
  <c r="B299" i="68"/>
  <c r="C299" i="68"/>
  <c r="D299" i="68" s="1"/>
  <c r="E299" i="68"/>
  <c r="F299" i="68" s="1"/>
  <c r="G299" i="68"/>
  <c r="H299" i="68"/>
  <c r="W299" i="68"/>
  <c r="B300" i="68"/>
  <c r="C300" i="68"/>
  <c r="D300" i="68" s="1"/>
  <c r="E300" i="68"/>
  <c r="F300" i="68" s="1"/>
  <c r="G300" i="68"/>
  <c r="H300" i="68"/>
  <c r="W300" i="68"/>
  <c r="B301" i="68"/>
  <c r="C301" i="68"/>
  <c r="D301" i="68" s="1"/>
  <c r="E301" i="68"/>
  <c r="F301" i="68" s="1"/>
  <c r="G301" i="68"/>
  <c r="H301" i="68"/>
  <c r="W301" i="68"/>
  <c r="B302" i="68"/>
  <c r="C302" i="68"/>
  <c r="D302" i="68" s="1"/>
  <c r="E302" i="68"/>
  <c r="F302" i="68" s="1"/>
  <c r="G302" i="68"/>
  <c r="H302" i="68"/>
  <c r="W302" i="68"/>
  <c r="B303" i="68"/>
  <c r="C303" i="68"/>
  <c r="D303" i="68" s="1"/>
  <c r="E303" i="68"/>
  <c r="F303" i="68" s="1"/>
  <c r="G303" i="68"/>
  <c r="H303" i="68"/>
  <c r="W303" i="68"/>
  <c r="B304" i="68"/>
  <c r="C304" i="68"/>
  <c r="D304" i="68" s="1"/>
  <c r="E304" i="68"/>
  <c r="F304" i="68" s="1"/>
  <c r="G304" i="68"/>
  <c r="H304" i="68"/>
  <c r="W304" i="68"/>
  <c r="B305" i="68"/>
  <c r="C305" i="68"/>
  <c r="D305" i="68" s="1"/>
  <c r="E305" i="68"/>
  <c r="F305" i="68" s="1"/>
  <c r="G305" i="68"/>
  <c r="H305" i="68"/>
  <c r="W305" i="68"/>
  <c r="B306" i="68"/>
  <c r="C306" i="68"/>
  <c r="D306" i="68" s="1"/>
  <c r="E306" i="68"/>
  <c r="F306" i="68" s="1"/>
  <c r="G306" i="68"/>
  <c r="H306" i="68"/>
  <c r="W306" i="68"/>
  <c r="B307" i="68"/>
  <c r="C307" i="68"/>
  <c r="D307" i="68" s="1"/>
  <c r="E307" i="68"/>
  <c r="F307" i="68" s="1"/>
  <c r="G307" i="68"/>
  <c r="H307" i="68"/>
  <c r="W307" i="68"/>
  <c r="B282" i="68"/>
  <c r="C282" i="68"/>
  <c r="D282" i="68" s="1"/>
  <c r="E282" i="68"/>
  <c r="F282" i="68" s="1"/>
  <c r="G282" i="68"/>
  <c r="H282" i="68"/>
  <c r="W282" i="68"/>
  <c r="B284" i="68"/>
  <c r="C284" i="68"/>
  <c r="D284" i="68" s="1"/>
  <c r="E284" i="68"/>
  <c r="F284" i="68" s="1"/>
  <c r="G284" i="68"/>
  <c r="H284" i="68"/>
  <c r="I284" i="68" s="1"/>
  <c r="N284" i="68" s="1"/>
  <c r="W284" i="68"/>
  <c r="B285" i="68"/>
  <c r="C285" i="68"/>
  <c r="D285" i="68" s="1"/>
  <c r="E285" i="68"/>
  <c r="F285" i="68" s="1"/>
  <c r="G285" i="68"/>
  <c r="H285" i="68"/>
  <c r="W285" i="68"/>
  <c r="B286" i="68"/>
  <c r="C286" i="68"/>
  <c r="D286" i="68" s="1"/>
  <c r="E286" i="68"/>
  <c r="F286" i="68" s="1"/>
  <c r="G286" i="68"/>
  <c r="H286" i="68"/>
  <c r="W286" i="68"/>
  <c r="B287" i="68"/>
  <c r="C287" i="68"/>
  <c r="D287" i="68" s="1"/>
  <c r="E287" i="68"/>
  <c r="F287" i="68" s="1"/>
  <c r="G287" i="68"/>
  <c r="H287" i="68"/>
  <c r="W287" i="68"/>
  <c r="B288" i="68"/>
  <c r="C288" i="68"/>
  <c r="D288" i="68" s="1"/>
  <c r="E288" i="68"/>
  <c r="F288" i="68" s="1"/>
  <c r="G288" i="68"/>
  <c r="H288" i="68"/>
  <c r="W288" i="68"/>
  <c r="B289" i="68"/>
  <c r="C289" i="68"/>
  <c r="D289" i="68" s="1"/>
  <c r="E289" i="68"/>
  <c r="F289" i="68" s="1"/>
  <c r="G289" i="68"/>
  <c r="H289" i="68"/>
  <c r="W289" i="68"/>
  <c r="B290" i="68"/>
  <c r="C290" i="68"/>
  <c r="D290" i="68" s="1"/>
  <c r="E290" i="68"/>
  <c r="F290" i="68" s="1"/>
  <c r="G290" i="68"/>
  <c r="H290" i="68"/>
  <c r="W290" i="68"/>
  <c r="B291" i="68"/>
  <c r="C291" i="68"/>
  <c r="D291" i="68" s="1"/>
  <c r="E291" i="68"/>
  <c r="F291" i="68" s="1"/>
  <c r="G291" i="68"/>
  <c r="H291" i="68"/>
  <c r="W291" i="68"/>
  <c r="B292" i="68"/>
  <c r="C292" i="68"/>
  <c r="D292" i="68" s="1"/>
  <c r="E292" i="68"/>
  <c r="F292" i="68" s="1"/>
  <c r="G292" i="68"/>
  <c r="H292" i="68"/>
  <c r="W292" i="68"/>
  <c r="B293" i="68"/>
  <c r="C293" i="68"/>
  <c r="D293" i="68" s="1"/>
  <c r="E293" i="68"/>
  <c r="F293" i="68" s="1"/>
  <c r="G293" i="68"/>
  <c r="H293" i="68"/>
  <c r="W293" i="68"/>
  <c r="B294" i="68"/>
  <c r="C294" i="68"/>
  <c r="D294" i="68" s="1"/>
  <c r="E294" i="68"/>
  <c r="F294" i="68" s="1"/>
  <c r="G294" i="68"/>
  <c r="H294" i="68"/>
  <c r="W294" i="68"/>
  <c r="B269" i="68"/>
  <c r="C269" i="68"/>
  <c r="D269" i="68" s="1"/>
  <c r="E269" i="68"/>
  <c r="F269" i="68" s="1"/>
  <c r="G269" i="68"/>
  <c r="H269" i="68"/>
  <c r="W269" i="68"/>
  <c r="B271" i="68"/>
  <c r="C271" i="68"/>
  <c r="D271" i="68" s="1"/>
  <c r="E271" i="68"/>
  <c r="F271" i="68" s="1"/>
  <c r="G271" i="68"/>
  <c r="H271" i="68"/>
  <c r="R271" i="68" s="1"/>
  <c r="W271" i="68"/>
  <c r="B272" i="68"/>
  <c r="C272" i="68"/>
  <c r="D272" i="68" s="1"/>
  <c r="E272" i="68"/>
  <c r="F272" i="68" s="1"/>
  <c r="G272" i="68"/>
  <c r="H272" i="68"/>
  <c r="K272" i="68" s="1"/>
  <c r="W272" i="68"/>
  <c r="B273" i="68"/>
  <c r="C273" i="68"/>
  <c r="D273" i="68" s="1"/>
  <c r="E273" i="68"/>
  <c r="F273" i="68" s="1"/>
  <c r="G273" i="68"/>
  <c r="H273" i="68"/>
  <c r="W273" i="68"/>
  <c r="B274" i="68"/>
  <c r="C274" i="68"/>
  <c r="D274" i="68" s="1"/>
  <c r="E274" i="68"/>
  <c r="F274" i="68" s="1"/>
  <c r="G274" i="68"/>
  <c r="H274" i="68"/>
  <c r="K274" i="68" s="1"/>
  <c r="W274" i="68"/>
  <c r="B275" i="68"/>
  <c r="C275" i="68"/>
  <c r="D275" i="68" s="1"/>
  <c r="E275" i="68"/>
  <c r="F275" i="68" s="1"/>
  <c r="G275" i="68"/>
  <c r="H275" i="68"/>
  <c r="K275" i="68" s="1"/>
  <c r="W275" i="68"/>
  <c r="B276" i="68"/>
  <c r="C276" i="68"/>
  <c r="D276" i="68" s="1"/>
  <c r="E276" i="68"/>
  <c r="F276" i="68" s="1"/>
  <c r="G276" i="68"/>
  <c r="H276" i="68"/>
  <c r="W276" i="68"/>
  <c r="B277" i="68"/>
  <c r="C277" i="68"/>
  <c r="D277" i="68" s="1"/>
  <c r="E277" i="68"/>
  <c r="F277" i="68" s="1"/>
  <c r="G277" i="68"/>
  <c r="H277" i="68"/>
  <c r="K277" i="68" s="1"/>
  <c r="W277" i="68"/>
  <c r="B278" i="68"/>
  <c r="C278" i="68"/>
  <c r="D278" i="68" s="1"/>
  <c r="E278" i="68"/>
  <c r="F278" i="68" s="1"/>
  <c r="G278" i="68"/>
  <c r="H278" i="68"/>
  <c r="K278" i="68" s="1"/>
  <c r="W278" i="68"/>
  <c r="B279" i="68"/>
  <c r="C279" i="68"/>
  <c r="D279" i="68" s="1"/>
  <c r="E279" i="68"/>
  <c r="F279" i="68" s="1"/>
  <c r="G279" i="68"/>
  <c r="H279" i="68"/>
  <c r="K279" i="68" s="1"/>
  <c r="W279" i="68"/>
  <c r="B280" i="68"/>
  <c r="C280" i="68"/>
  <c r="D280" i="68" s="1"/>
  <c r="E280" i="68"/>
  <c r="F280" i="68" s="1"/>
  <c r="G280" i="68"/>
  <c r="H280" i="68"/>
  <c r="K280" i="68" s="1"/>
  <c r="W280" i="68"/>
  <c r="B281" i="68"/>
  <c r="C281" i="68"/>
  <c r="D281" i="68" s="1"/>
  <c r="E281" i="68"/>
  <c r="F281" i="68" s="1"/>
  <c r="G281" i="68"/>
  <c r="H281" i="68"/>
  <c r="W281" i="68"/>
  <c r="B256" i="68"/>
  <c r="C256" i="68"/>
  <c r="D256" i="68" s="1"/>
  <c r="E256" i="68"/>
  <c r="F256" i="68" s="1"/>
  <c r="G256" i="68"/>
  <c r="H256" i="68"/>
  <c r="I256" i="68" s="1"/>
  <c r="W256" i="68"/>
  <c r="B258" i="68"/>
  <c r="C258" i="68"/>
  <c r="D258" i="68" s="1"/>
  <c r="E258" i="68"/>
  <c r="F258" i="68" s="1"/>
  <c r="G258" i="68"/>
  <c r="H258" i="68"/>
  <c r="W258" i="68"/>
  <c r="B259" i="68"/>
  <c r="C259" i="68"/>
  <c r="D259" i="68" s="1"/>
  <c r="E259" i="68"/>
  <c r="F259" i="68" s="1"/>
  <c r="G259" i="68"/>
  <c r="H259" i="68"/>
  <c r="W259" i="68"/>
  <c r="B260" i="68"/>
  <c r="C260" i="68"/>
  <c r="D260" i="68" s="1"/>
  <c r="E260" i="68"/>
  <c r="F260" i="68" s="1"/>
  <c r="G260" i="68"/>
  <c r="H260" i="68"/>
  <c r="W260" i="68"/>
  <c r="B261" i="68"/>
  <c r="C261" i="68"/>
  <c r="D261" i="68" s="1"/>
  <c r="E261" i="68"/>
  <c r="F261" i="68" s="1"/>
  <c r="G261" i="68"/>
  <c r="H261" i="68"/>
  <c r="W261" i="68"/>
  <c r="B262" i="68"/>
  <c r="C262" i="68"/>
  <c r="D262" i="68" s="1"/>
  <c r="E262" i="68"/>
  <c r="F262" i="68" s="1"/>
  <c r="G262" i="68"/>
  <c r="H262" i="68"/>
  <c r="W262" i="68"/>
  <c r="B263" i="68"/>
  <c r="C263" i="68"/>
  <c r="D263" i="68" s="1"/>
  <c r="E263" i="68"/>
  <c r="F263" i="68" s="1"/>
  <c r="G263" i="68"/>
  <c r="H263" i="68"/>
  <c r="W263" i="68"/>
  <c r="B264" i="68"/>
  <c r="C264" i="68"/>
  <c r="D264" i="68" s="1"/>
  <c r="E264" i="68"/>
  <c r="F264" i="68" s="1"/>
  <c r="G264" i="68"/>
  <c r="H264" i="68"/>
  <c r="W264" i="68"/>
  <c r="B265" i="68"/>
  <c r="C265" i="68"/>
  <c r="D265" i="68" s="1"/>
  <c r="E265" i="68"/>
  <c r="F265" i="68" s="1"/>
  <c r="G265" i="68"/>
  <c r="H265" i="68"/>
  <c r="W265" i="68"/>
  <c r="B266" i="68"/>
  <c r="C266" i="68"/>
  <c r="D266" i="68" s="1"/>
  <c r="E266" i="68"/>
  <c r="F266" i="68" s="1"/>
  <c r="G266" i="68"/>
  <c r="H266" i="68"/>
  <c r="W266" i="68"/>
  <c r="B267" i="68"/>
  <c r="C267" i="68"/>
  <c r="D267" i="68" s="1"/>
  <c r="E267" i="68"/>
  <c r="F267" i="68" s="1"/>
  <c r="G267" i="68"/>
  <c r="H267" i="68"/>
  <c r="W267" i="68"/>
  <c r="B268" i="68"/>
  <c r="C268" i="68"/>
  <c r="D268" i="68" s="1"/>
  <c r="E268" i="68"/>
  <c r="F268" i="68" s="1"/>
  <c r="G268" i="68"/>
  <c r="H268" i="68"/>
  <c r="W268" i="68"/>
  <c r="B242" i="68"/>
  <c r="C242" i="68"/>
  <c r="D242" i="68" s="1"/>
  <c r="E242" i="68"/>
  <c r="F242" i="68" s="1"/>
  <c r="G242" i="68"/>
  <c r="K242" i="68" s="1"/>
  <c r="H242" i="68"/>
  <c r="W242" i="68"/>
  <c r="B245" i="68"/>
  <c r="C245" i="68"/>
  <c r="D245" i="68" s="1"/>
  <c r="E245" i="68"/>
  <c r="F245" i="68" s="1"/>
  <c r="G245" i="68"/>
  <c r="H245" i="68"/>
  <c r="I245" i="68" s="1"/>
  <c r="N245" i="68" s="1"/>
  <c r="W245" i="68"/>
  <c r="B246" i="68"/>
  <c r="C246" i="68"/>
  <c r="D246" i="68" s="1"/>
  <c r="E246" i="68"/>
  <c r="F246" i="68" s="1"/>
  <c r="G246" i="68"/>
  <c r="H246" i="68"/>
  <c r="I246" i="68" s="1"/>
  <c r="N246" i="68" s="1"/>
  <c r="W246" i="68"/>
  <c r="B247" i="68"/>
  <c r="C247" i="68"/>
  <c r="D247" i="68" s="1"/>
  <c r="E247" i="68"/>
  <c r="F247" i="68" s="1"/>
  <c r="G247" i="68"/>
  <c r="H247" i="68"/>
  <c r="M247" i="68" s="1"/>
  <c r="W247" i="68"/>
  <c r="B248" i="68"/>
  <c r="C248" i="68"/>
  <c r="D248" i="68" s="1"/>
  <c r="E248" i="68"/>
  <c r="F248" i="68" s="1"/>
  <c r="G248" i="68"/>
  <c r="H248" i="68"/>
  <c r="P248" i="68" s="1"/>
  <c r="W248" i="68"/>
  <c r="B249" i="68"/>
  <c r="C249" i="68"/>
  <c r="D249" i="68" s="1"/>
  <c r="E249" i="68"/>
  <c r="F249" i="68" s="1"/>
  <c r="G249" i="68"/>
  <c r="H249" i="68"/>
  <c r="S249" i="68" s="1"/>
  <c r="W249" i="68"/>
  <c r="B250" i="68"/>
  <c r="C250" i="68"/>
  <c r="D250" i="68" s="1"/>
  <c r="E250" i="68"/>
  <c r="F250" i="68" s="1"/>
  <c r="G250" i="68"/>
  <c r="H250" i="68"/>
  <c r="I250" i="68" s="1"/>
  <c r="N250" i="68" s="1"/>
  <c r="W250" i="68"/>
  <c r="B251" i="68"/>
  <c r="C251" i="68"/>
  <c r="D251" i="68" s="1"/>
  <c r="E251" i="68"/>
  <c r="F251" i="68" s="1"/>
  <c r="G251" i="68"/>
  <c r="H251" i="68"/>
  <c r="M251" i="68" s="1"/>
  <c r="W251" i="68"/>
  <c r="B252" i="68"/>
  <c r="C252" i="68"/>
  <c r="D252" i="68" s="1"/>
  <c r="E252" i="68"/>
  <c r="F252" i="68" s="1"/>
  <c r="G252" i="68"/>
  <c r="H252" i="68"/>
  <c r="M252" i="68" s="1"/>
  <c r="W252" i="68"/>
  <c r="B253" i="68"/>
  <c r="C253" i="68"/>
  <c r="D253" i="68" s="1"/>
  <c r="E253" i="68"/>
  <c r="F253" i="68" s="1"/>
  <c r="G253" i="68"/>
  <c r="H253" i="68"/>
  <c r="O253" i="68" s="1"/>
  <c r="W253" i="68"/>
  <c r="B254" i="68"/>
  <c r="C254" i="68"/>
  <c r="D254" i="68" s="1"/>
  <c r="E254" i="68"/>
  <c r="F254" i="68" s="1"/>
  <c r="G254" i="68"/>
  <c r="H254" i="68"/>
  <c r="P254" i="68" s="1"/>
  <c r="W254" i="68"/>
  <c r="B255" i="68"/>
  <c r="C255" i="68"/>
  <c r="D255" i="68" s="1"/>
  <c r="E255" i="68"/>
  <c r="F255" i="68" s="1"/>
  <c r="G255" i="68"/>
  <c r="H255" i="68"/>
  <c r="S255" i="68" s="1"/>
  <c r="W255" i="68"/>
  <c r="B228" i="68"/>
  <c r="C228" i="68"/>
  <c r="D228" i="68" s="1"/>
  <c r="E228" i="68"/>
  <c r="F228" i="68" s="1"/>
  <c r="G228" i="68"/>
  <c r="H228" i="68"/>
  <c r="I228" i="68" s="1"/>
  <c r="N228" i="68" s="1"/>
  <c r="W228" i="68"/>
  <c r="B229" i="68"/>
  <c r="C229" i="68"/>
  <c r="D229" i="68" s="1"/>
  <c r="E229" i="68"/>
  <c r="F229" i="68" s="1"/>
  <c r="G229" i="68"/>
  <c r="H229" i="68"/>
  <c r="I229" i="68" s="1"/>
  <c r="N229" i="68" s="1"/>
  <c r="W229" i="68"/>
  <c r="B231" i="68"/>
  <c r="C231" i="68"/>
  <c r="D231" i="68" s="1"/>
  <c r="E231" i="68"/>
  <c r="F231" i="68" s="1"/>
  <c r="G231" i="68"/>
  <c r="K231" i="68" s="1"/>
  <c r="H231" i="68"/>
  <c r="I231" i="68" s="1"/>
  <c r="N231" i="68" s="1"/>
  <c r="W231" i="68"/>
  <c r="B232" i="68"/>
  <c r="C232" i="68"/>
  <c r="D232" i="68" s="1"/>
  <c r="E232" i="68"/>
  <c r="F232" i="68" s="1"/>
  <c r="G232" i="68"/>
  <c r="K232" i="68" s="1"/>
  <c r="H232" i="68"/>
  <c r="I232" i="68" s="1"/>
  <c r="N232" i="68" s="1"/>
  <c r="W232" i="68"/>
  <c r="B233" i="68"/>
  <c r="C233" i="68"/>
  <c r="D233" i="68" s="1"/>
  <c r="E233" i="68"/>
  <c r="F233" i="68" s="1"/>
  <c r="G233" i="68"/>
  <c r="K233" i="68" s="1"/>
  <c r="H233" i="68"/>
  <c r="M233" i="68" s="1"/>
  <c r="W233" i="68"/>
  <c r="B234" i="68"/>
  <c r="C234" i="68"/>
  <c r="D234" i="68" s="1"/>
  <c r="E234" i="68"/>
  <c r="F234" i="68" s="1"/>
  <c r="G234" i="68"/>
  <c r="K234" i="68" s="1"/>
  <c r="H234" i="68"/>
  <c r="O234" i="68" s="1"/>
  <c r="W234" i="68"/>
  <c r="B235" i="68"/>
  <c r="C235" i="68"/>
  <c r="D235" i="68" s="1"/>
  <c r="E235" i="68"/>
  <c r="F235" i="68" s="1"/>
  <c r="G235" i="68"/>
  <c r="K235" i="68" s="1"/>
  <c r="H235" i="68"/>
  <c r="O235" i="68" s="1"/>
  <c r="W235" i="68"/>
  <c r="B236" i="68"/>
  <c r="C236" i="68"/>
  <c r="D236" i="68" s="1"/>
  <c r="E236" i="68"/>
  <c r="F236" i="68" s="1"/>
  <c r="G236" i="68"/>
  <c r="K236" i="68" s="1"/>
  <c r="H236" i="68"/>
  <c r="R236" i="68" s="1"/>
  <c r="W236" i="68"/>
  <c r="B237" i="68"/>
  <c r="C237" i="68"/>
  <c r="D237" i="68" s="1"/>
  <c r="E237" i="68"/>
  <c r="F237" i="68" s="1"/>
  <c r="G237" i="68"/>
  <c r="K237" i="68" s="1"/>
  <c r="H237" i="68"/>
  <c r="S237" i="68" s="1"/>
  <c r="W237" i="68"/>
  <c r="B238" i="68"/>
  <c r="C238" i="68"/>
  <c r="D238" i="68" s="1"/>
  <c r="E238" i="68"/>
  <c r="F238" i="68" s="1"/>
  <c r="G238" i="68"/>
  <c r="K238" i="68" s="1"/>
  <c r="H238" i="68"/>
  <c r="O238" i="68" s="1"/>
  <c r="W238" i="68"/>
  <c r="B239" i="68"/>
  <c r="C239" i="68"/>
  <c r="D239" i="68" s="1"/>
  <c r="E239" i="68"/>
  <c r="F239" i="68" s="1"/>
  <c r="G239" i="68"/>
  <c r="K239" i="68" s="1"/>
  <c r="H239" i="68"/>
  <c r="I239" i="68" s="1"/>
  <c r="N239" i="68" s="1"/>
  <c r="W239" i="68"/>
  <c r="B240" i="68"/>
  <c r="C240" i="68"/>
  <c r="D240" i="68" s="1"/>
  <c r="E240" i="68"/>
  <c r="F240" i="68" s="1"/>
  <c r="G240" i="68"/>
  <c r="K240" i="68" s="1"/>
  <c r="H240" i="68"/>
  <c r="O240" i="68" s="1"/>
  <c r="W240" i="68"/>
  <c r="B241" i="68"/>
  <c r="C241" i="68"/>
  <c r="D241" i="68" s="1"/>
  <c r="E241" i="68"/>
  <c r="F241" i="68" s="1"/>
  <c r="G241" i="68"/>
  <c r="K241" i="68" s="1"/>
  <c r="H241" i="68"/>
  <c r="W241" i="68"/>
  <c r="B215" i="68"/>
  <c r="C215" i="68"/>
  <c r="D215" i="68" s="1"/>
  <c r="E215" i="68"/>
  <c r="F215" i="68" s="1"/>
  <c r="G215" i="68"/>
  <c r="H215" i="68"/>
  <c r="I215" i="68" s="1"/>
  <c r="W215" i="68"/>
  <c r="B216" i="68"/>
  <c r="C216" i="68"/>
  <c r="D216" i="68" s="1"/>
  <c r="E216" i="68"/>
  <c r="F216" i="68" s="1"/>
  <c r="G216" i="68"/>
  <c r="H216" i="68"/>
  <c r="I216" i="68" s="1"/>
  <c r="W216" i="68"/>
  <c r="B218" i="68"/>
  <c r="C218" i="68"/>
  <c r="D218" i="68" s="1"/>
  <c r="E218" i="68"/>
  <c r="F218" i="68" s="1"/>
  <c r="G218" i="68"/>
  <c r="H218" i="68"/>
  <c r="I218" i="68" s="1"/>
  <c r="W218" i="68"/>
  <c r="B219" i="68"/>
  <c r="C219" i="68"/>
  <c r="D219" i="68" s="1"/>
  <c r="E219" i="68"/>
  <c r="F219" i="68" s="1"/>
  <c r="G219" i="68"/>
  <c r="H219" i="68"/>
  <c r="I219" i="68" s="1"/>
  <c r="W219" i="68"/>
  <c r="B220" i="68"/>
  <c r="C220" i="68"/>
  <c r="D220" i="68" s="1"/>
  <c r="E220" i="68"/>
  <c r="F220" i="68" s="1"/>
  <c r="G220" i="68"/>
  <c r="H220" i="68"/>
  <c r="I220" i="68" s="1"/>
  <c r="N220" i="68" s="1"/>
  <c r="W220" i="68"/>
  <c r="B221" i="68"/>
  <c r="C221" i="68"/>
  <c r="D221" i="68" s="1"/>
  <c r="E221" i="68"/>
  <c r="F221" i="68" s="1"/>
  <c r="G221" i="68"/>
  <c r="H221" i="68"/>
  <c r="I221" i="68" s="1"/>
  <c r="W221" i="68"/>
  <c r="B222" i="68"/>
  <c r="C222" i="68"/>
  <c r="D222" i="68" s="1"/>
  <c r="E222" i="68"/>
  <c r="F222" i="68" s="1"/>
  <c r="G222" i="68"/>
  <c r="H222" i="68"/>
  <c r="I222" i="68" s="1"/>
  <c r="W222" i="68"/>
  <c r="B223" i="68"/>
  <c r="C223" i="68"/>
  <c r="D223" i="68" s="1"/>
  <c r="E223" i="68"/>
  <c r="F223" i="68" s="1"/>
  <c r="G223" i="68"/>
  <c r="H223" i="68"/>
  <c r="I223" i="68" s="1"/>
  <c r="N223" i="68" s="1"/>
  <c r="W223" i="68"/>
  <c r="B224" i="68"/>
  <c r="C224" i="68"/>
  <c r="D224" i="68" s="1"/>
  <c r="E224" i="68"/>
  <c r="F224" i="68" s="1"/>
  <c r="G224" i="68"/>
  <c r="H224" i="68"/>
  <c r="I224" i="68" s="1"/>
  <c r="N224" i="68" s="1"/>
  <c r="W224" i="68"/>
  <c r="B225" i="68"/>
  <c r="C225" i="68"/>
  <c r="D225" i="68" s="1"/>
  <c r="E225" i="68"/>
  <c r="F225" i="68" s="1"/>
  <c r="G225" i="68"/>
  <c r="H225" i="68"/>
  <c r="I225" i="68" s="1"/>
  <c r="N225" i="68" s="1"/>
  <c r="W225" i="68"/>
  <c r="B226" i="68"/>
  <c r="C226" i="68"/>
  <c r="D226" i="68" s="1"/>
  <c r="E226" i="68"/>
  <c r="F226" i="68" s="1"/>
  <c r="G226" i="68"/>
  <c r="H226" i="68"/>
  <c r="I226" i="68" s="1"/>
  <c r="N226" i="68" s="1"/>
  <c r="W226" i="68"/>
  <c r="B227" i="68"/>
  <c r="C227" i="68"/>
  <c r="D227" i="68" s="1"/>
  <c r="E227" i="68"/>
  <c r="F227" i="68" s="1"/>
  <c r="G227" i="68"/>
  <c r="H227" i="68"/>
  <c r="I227" i="68" s="1"/>
  <c r="N227" i="68" s="1"/>
  <c r="W227" i="68"/>
  <c r="B202" i="68"/>
  <c r="C202" i="68"/>
  <c r="D202" i="68" s="1"/>
  <c r="E202" i="68"/>
  <c r="F202" i="68" s="1"/>
  <c r="G202" i="68"/>
  <c r="H202" i="68"/>
  <c r="O202" i="68" s="1"/>
  <c r="W202" i="68"/>
  <c r="B203" i="68"/>
  <c r="C203" i="68"/>
  <c r="D203" i="68" s="1"/>
  <c r="E203" i="68"/>
  <c r="F203" i="68" s="1"/>
  <c r="G203" i="68"/>
  <c r="K203" i="68" s="1"/>
  <c r="H203" i="68"/>
  <c r="W203" i="68"/>
  <c r="B205" i="68"/>
  <c r="C205" i="68"/>
  <c r="D205" i="68" s="1"/>
  <c r="E205" i="68"/>
  <c r="F205" i="68" s="1"/>
  <c r="G205" i="68"/>
  <c r="H205" i="68"/>
  <c r="I205" i="68" s="1"/>
  <c r="N205" i="68" s="1"/>
  <c r="W205" i="68"/>
  <c r="B206" i="68"/>
  <c r="C206" i="68"/>
  <c r="D206" i="68" s="1"/>
  <c r="E206" i="68"/>
  <c r="F206" i="68" s="1"/>
  <c r="G206" i="68"/>
  <c r="H206" i="68"/>
  <c r="I206" i="68" s="1"/>
  <c r="N206" i="68" s="1"/>
  <c r="W206" i="68"/>
  <c r="B207" i="68"/>
  <c r="C207" i="68"/>
  <c r="D207" i="68" s="1"/>
  <c r="E207" i="68"/>
  <c r="F207" i="68" s="1"/>
  <c r="G207" i="68"/>
  <c r="H207" i="68"/>
  <c r="S207" i="68" s="1"/>
  <c r="W207" i="68"/>
  <c r="B208" i="68"/>
  <c r="C208" i="68"/>
  <c r="D208" i="68" s="1"/>
  <c r="E208" i="68"/>
  <c r="F208" i="68" s="1"/>
  <c r="G208" i="68"/>
  <c r="H208" i="68"/>
  <c r="R208" i="68" s="1"/>
  <c r="W208" i="68"/>
  <c r="B209" i="68"/>
  <c r="C209" i="68"/>
  <c r="D209" i="68" s="1"/>
  <c r="E209" i="68"/>
  <c r="F209" i="68" s="1"/>
  <c r="G209" i="68"/>
  <c r="H209" i="68"/>
  <c r="I209" i="68" s="1"/>
  <c r="W209" i="68"/>
  <c r="B210" i="68"/>
  <c r="C210" i="68"/>
  <c r="D210" i="68" s="1"/>
  <c r="E210" i="68"/>
  <c r="F210" i="68" s="1"/>
  <c r="G210" i="68"/>
  <c r="H210" i="68"/>
  <c r="I210" i="68" s="1"/>
  <c r="W210" i="68"/>
  <c r="B211" i="68"/>
  <c r="C211" i="68"/>
  <c r="D211" i="68" s="1"/>
  <c r="E211" i="68"/>
  <c r="F211" i="68" s="1"/>
  <c r="G211" i="68"/>
  <c r="H211" i="68"/>
  <c r="M211" i="68" s="1"/>
  <c r="W211" i="68"/>
  <c r="B212" i="68"/>
  <c r="C212" i="68"/>
  <c r="D212" i="68" s="1"/>
  <c r="E212" i="68"/>
  <c r="F212" i="68" s="1"/>
  <c r="G212" i="68"/>
  <c r="H212" i="68"/>
  <c r="M212" i="68" s="1"/>
  <c r="W212" i="68"/>
  <c r="B213" i="68"/>
  <c r="C213" i="68"/>
  <c r="D213" i="68" s="1"/>
  <c r="E213" i="68"/>
  <c r="F213" i="68" s="1"/>
  <c r="G213" i="68"/>
  <c r="H213" i="68"/>
  <c r="I213" i="68" s="1"/>
  <c r="N213" i="68" s="1"/>
  <c r="W213" i="68"/>
  <c r="B214" i="68"/>
  <c r="C214" i="68"/>
  <c r="D214" i="68" s="1"/>
  <c r="E214" i="68"/>
  <c r="F214" i="68" s="1"/>
  <c r="G214" i="68"/>
  <c r="H214" i="68"/>
  <c r="I214" i="68" s="1"/>
  <c r="N214" i="68" s="1"/>
  <c r="W214" i="68"/>
  <c r="B189" i="68"/>
  <c r="C189" i="68"/>
  <c r="D189" i="68" s="1"/>
  <c r="E189" i="68"/>
  <c r="F189" i="68" s="1"/>
  <c r="G189" i="68"/>
  <c r="H189" i="68"/>
  <c r="M189" i="68" s="1"/>
  <c r="W189" i="68"/>
  <c r="B190" i="68"/>
  <c r="C190" i="68"/>
  <c r="D190" i="68" s="1"/>
  <c r="E190" i="68"/>
  <c r="F190" i="68" s="1"/>
  <c r="G190" i="68"/>
  <c r="H190" i="68"/>
  <c r="T190" i="68" s="1"/>
  <c r="W190" i="68"/>
  <c r="B192" i="68"/>
  <c r="C192" i="68"/>
  <c r="D192" i="68" s="1"/>
  <c r="E192" i="68"/>
  <c r="F192" i="68" s="1"/>
  <c r="G192" i="68"/>
  <c r="H192" i="68"/>
  <c r="I192" i="68" s="1"/>
  <c r="N192" i="68" s="1"/>
  <c r="W192" i="68"/>
  <c r="B193" i="68"/>
  <c r="C193" i="68"/>
  <c r="D193" i="68" s="1"/>
  <c r="E193" i="68"/>
  <c r="F193" i="68" s="1"/>
  <c r="G193" i="68"/>
  <c r="H193" i="68"/>
  <c r="I193" i="68" s="1"/>
  <c r="W193" i="68"/>
  <c r="B194" i="68"/>
  <c r="C194" i="68"/>
  <c r="D194" i="68" s="1"/>
  <c r="E194" i="68"/>
  <c r="F194" i="68" s="1"/>
  <c r="G194" i="68"/>
  <c r="K194" i="68" s="1"/>
  <c r="H194" i="68"/>
  <c r="O194" i="68" s="1"/>
  <c r="W194" i="68"/>
  <c r="B195" i="68"/>
  <c r="C195" i="68"/>
  <c r="D195" i="68" s="1"/>
  <c r="E195" i="68"/>
  <c r="F195" i="68" s="1"/>
  <c r="G195" i="68"/>
  <c r="H195" i="68"/>
  <c r="P195" i="68" s="1"/>
  <c r="W195" i="68"/>
  <c r="B196" i="68"/>
  <c r="C196" i="68"/>
  <c r="D196" i="68" s="1"/>
  <c r="E196" i="68"/>
  <c r="F196" i="68" s="1"/>
  <c r="G196" i="68"/>
  <c r="H196" i="68"/>
  <c r="P196" i="68" s="1"/>
  <c r="W196" i="68"/>
  <c r="B197" i="68"/>
  <c r="C197" i="68"/>
  <c r="D197" i="68" s="1"/>
  <c r="E197" i="68"/>
  <c r="F197" i="68" s="1"/>
  <c r="G197" i="68"/>
  <c r="K197" i="68" s="1"/>
  <c r="H197" i="68"/>
  <c r="O197" i="68" s="1"/>
  <c r="W197" i="68"/>
  <c r="B198" i="68"/>
  <c r="C198" i="68"/>
  <c r="D198" i="68" s="1"/>
  <c r="E198" i="68"/>
  <c r="F198" i="68" s="1"/>
  <c r="G198" i="68"/>
  <c r="K198" i="68" s="1"/>
  <c r="H198" i="68"/>
  <c r="R198" i="68" s="1"/>
  <c r="W198" i="68"/>
  <c r="B199" i="68"/>
  <c r="C199" i="68"/>
  <c r="D199" i="68" s="1"/>
  <c r="E199" i="68"/>
  <c r="F199" i="68" s="1"/>
  <c r="G199" i="68"/>
  <c r="K199" i="68" s="1"/>
  <c r="H199" i="68"/>
  <c r="V199" i="68" s="1"/>
  <c r="W199" i="68"/>
  <c r="B200" i="68"/>
  <c r="C200" i="68"/>
  <c r="D200" i="68" s="1"/>
  <c r="E200" i="68"/>
  <c r="F200" i="68" s="1"/>
  <c r="G200" i="68"/>
  <c r="H200" i="68"/>
  <c r="I200" i="68" s="1"/>
  <c r="N200" i="68" s="1"/>
  <c r="W200" i="68"/>
  <c r="B201" i="68"/>
  <c r="C201" i="68"/>
  <c r="D201" i="68" s="1"/>
  <c r="E201" i="68"/>
  <c r="F201" i="68" s="1"/>
  <c r="G201" i="68"/>
  <c r="K201" i="68" s="1"/>
  <c r="H201" i="68"/>
  <c r="I201" i="68" s="1"/>
  <c r="N201" i="68" s="1"/>
  <c r="W201" i="68"/>
  <c r="B176" i="68"/>
  <c r="C176" i="68"/>
  <c r="D176" i="68" s="1"/>
  <c r="E176" i="68"/>
  <c r="F176" i="68" s="1"/>
  <c r="G176" i="68"/>
  <c r="K176" i="68" s="1"/>
  <c r="H176" i="68"/>
  <c r="M176" i="68" s="1"/>
  <c r="W176" i="68"/>
  <c r="B177" i="68"/>
  <c r="C177" i="68"/>
  <c r="D177" i="68" s="1"/>
  <c r="E177" i="68"/>
  <c r="F177" i="68" s="1"/>
  <c r="G177" i="68"/>
  <c r="K177" i="68" s="1"/>
  <c r="H177" i="68"/>
  <c r="I177" i="68" s="1"/>
  <c r="N177" i="68" s="1"/>
  <c r="W177" i="68"/>
  <c r="B179" i="68"/>
  <c r="C179" i="68"/>
  <c r="D179" i="68" s="1"/>
  <c r="E179" i="68"/>
  <c r="F179" i="68" s="1"/>
  <c r="G179" i="68"/>
  <c r="H179" i="68"/>
  <c r="I179" i="68" s="1"/>
  <c r="N179" i="68" s="1"/>
  <c r="W179" i="68"/>
  <c r="B180" i="68"/>
  <c r="C180" i="68"/>
  <c r="D180" i="68" s="1"/>
  <c r="E180" i="68"/>
  <c r="F180" i="68" s="1"/>
  <c r="G180" i="68"/>
  <c r="H180" i="68"/>
  <c r="I180" i="68" s="1"/>
  <c r="W180" i="68"/>
  <c r="B181" i="68"/>
  <c r="C181" i="68"/>
  <c r="D181" i="68" s="1"/>
  <c r="E181" i="68"/>
  <c r="F181" i="68" s="1"/>
  <c r="G181" i="68"/>
  <c r="H181" i="68"/>
  <c r="R181" i="68" s="1"/>
  <c r="W181" i="68"/>
  <c r="B182" i="68"/>
  <c r="C182" i="68"/>
  <c r="D182" i="68" s="1"/>
  <c r="E182" i="68"/>
  <c r="F182" i="68" s="1"/>
  <c r="G182" i="68"/>
  <c r="H182" i="68"/>
  <c r="R182" i="68" s="1"/>
  <c r="W182" i="68"/>
  <c r="B183" i="68"/>
  <c r="C183" i="68"/>
  <c r="D183" i="68" s="1"/>
  <c r="E183" i="68"/>
  <c r="F183" i="68" s="1"/>
  <c r="G183" i="68"/>
  <c r="H183" i="68"/>
  <c r="O183" i="68" s="1"/>
  <c r="W183" i="68"/>
  <c r="B184" i="68"/>
  <c r="C184" i="68"/>
  <c r="D184" i="68" s="1"/>
  <c r="E184" i="68"/>
  <c r="F184" i="68" s="1"/>
  <c r="G184" i="68"/>
  <c r="H184" i="68"/>
  <c r="O184" i="68" s="1"/>
  <c r="W184" i="68"/>
  <c r="B185" i="68"/>
  <c r="C185" i="68"/>
  <c r="D185" i="68" s="1"/>
  <c r="E185" i="68"/>
  <c r="F185" i="68" s="1"/>
  <c r="G185" i="68"/>
  <c r="H185" i="68"/>
  <c r="M185" i="68" s="1"/>
  <c r="W185" i="68"/>
  <c r="B186" i="68"/>
  <c r="C186" i="68"/>
  <c r="D186" i="68" s="1"/>
  <c r="E186" i="68"/>
  <c r="F186" i="68" s="1"/>
  <c r="G186" i="68"/>
  <c r="H186" i="68"/>
  <c r="W186" i="68"/>
  <c r="B187" i="68"/>
  <c r="C187" i="68"/>
  <c r="D187" i="68" s="1"/>
  <c r="E187" i="68"/>
  <c r="F187" i="68" s="1"/>
  <c r="G187" i="68"/>
  <c r="H187" i="68"/>
  <c r="I187" i="68" s="1"/>
  <c r="N187" i="68" s="1"/>
  <c r="W187" i="68"/>
  <c r="B188" i="68"/>
  <c r="C188" i="68"/>
  <c r="D188" i="68" s="1"/>
  <c r="E188" i="68"/>
  <c r="F188" i="68" s="1"/>
  <c r="G188" i="68"/>
  <c r="H188" i="68"/>
  <c r="O188" i="68" s="1"/>
  <c r="W188" i="68"/>
  <c r="B163" i="68"/>
  <c r="C163" i="68"/>
  <c r="D163" i="68" s="1"/>
  <c r="E163" i="68"/>
  <c r="F163" i="68" s="1"/>
  <c r="G163" i="68"/>
  <c r="H163" i="68"/>
  <c r="M163" i="68" s="1"/>
  <c r="W163" i="68"/>
  <c r="B164" i="68"/>
  <c r="C164" i="68"/>
  <c r="D164" i="68" s="1"/>
  <c r="E164" i="68"/>
  <c r="F164" i="68" s="1"/>
  <c r="G164" i="68"/>
  <c r="H164" i="68"/>
  <c r="W164" i="68"/>
  <c r="B166" i="68"/>
  <c r="C166" i="68"/>
  <c r="D166" i="68" s="1"/>
  <c r="E166" i="68"/>
  <c r="F166" i="68" s="1"/>
  <c r="G166" i="68"/>
  <c r="K166" i="68" s="1"/>
  <c r="H166" i="68"/>
  <c r="I166" i="68" s="1"/>
  <c r="N166" i="68" s="1"/>
  <c r="W166" i="68"/>
  <c r="B167" i="68"/>
  <c r="C167" i="68"/>
  <c r="D167" i="68" s="1"/>
  <c r="E167" i="68"/>
  <c r="F167" i="68" s="1"/>
  <c r="G167" i="68"/>
  <c r="K167" i="68" s="1"/>
  <c r="H167" i="68"/>
  <c r="M167" i="68" s="1"/>
  <c r="W167" i="68"/>
  <c r="B168" i="68"/>
  <c r="C168" i="68"/>
  <c r="D168" i="68" s="1"/>
  <c r="E168" i="68"/>
  <c r="F168" i="68" s="1"/>
  <c r="G168" i="68"/>
  <c r="H168" i="68"/>
  <c r="R168" i="68" s="1"/>
  <c r="W168" i="68"/>
  <c r="B169" i="68"/>
  <c r="C169" i="68"/>
  <c r="D169" i="68" s="1"/>
  <c r="E169" i="68"/>
  <c r="F169" i="68" s="1"/>
  <c r="G169" i="68"/>
  <c r="K169" i="68" s="1"/>
  <c r="H169" i="68"/>
  <c r="P169" i="68" s="1"/>
  <c r="W169" i="68"/>
  <c r="B170" i="68"/>
  <c r="C170" i="68"/>
  <c r="D170" i="68" s="1"/>
  <c r="E170" i="68"/>
  <c r="F170" i="68" s="1"/>
  <c r="G170" i="68"/>
  <c r="K170" i="68" s="1"/>
  <c r="H170" i="68"/>
  <c r="O170" i="68" s="1"/>
  <c r="W170" i="68"/>
  <c r="B171" i="68"/>
  <c r="C171" i="68"/>
  <c r="D171" i="68" s="1"/>
  <c r="E171" i="68"/>
  <c r="F171" i="68" s="1"/>
  <c r="G171" i="68"/>
  <c r="K171" i="68" s="1"/>
  <c r="H171" i="68"/>
  <c r="I171" i="68" s="1"/>
  <c r="N171" i="68" s="1"/>
  <c r="W171" i="68"/>
  <c r="B172" i="68"/>
  <c r="C172" i="68"/>
  <c r="D172" i="68" s="1"/>
  <c r="E172" i="68"/>
  <c r="F172" i="68" s="1"/>
  <c r="G172" i="68"/>
  <c r="K172" i="68" s="1"/>
  <c r="H172" i="68"/>
  <c r="P172" i="68" s="1"/>
  <c r="W172" i="68"/>
  <c r="B173" i="68"/>
  <c r="C173" i="68"/>
  <c r="D173" i="68" s="1"/>
  <c r="E173" i="68"/>
  <c r="F173" i="68" s="1"/>
  <c r="G173" i="68"/>
  <c r="K173" i="68" s="1"/>
  <c r="H173" i="68"/>
  <c r="V173" i="68" s="1"/>
  <c r="W173" i="68"/>
  <c r="B174" i="68"/>
  <c r="C174" i="68"/>
  <c r="D174" i="68" s="1"/>
  <c r="E174" i="68"/>
  <c r="F174" i="68" s="1"/>
  <c r="G174" i="68"/>
  <c r="K174" i="68" s="1"/>
  <c r="H174" i="68"/>
  <c r="I174" i="68" s="1"/>
  <c r="N174" i="68" s="1"/>
  <c r="W174" i="68"/>
  <c r="B175" i="68"/>
  <c r="C175" i="68"/>
  <c r="D175" i="68" s="1"/>
  <c r="E175" i="68"/>
  <c r="F175" i="68" s="1"/>
  <c r="G175" i="68"/>
  <c r="K175" i="68" s="1"/>
  <c r="H175" i="68"/>
  <c r="I175" i="68" s="1"/>
  <c r="N175" i="68" s="1"/>
  <c r="W175" i="68"/>
  <c r="B150" i="68"/>
  <c r="C150" i="68"/>
  <c r="D150" i="68" s="1"/>
  <c r="E150" i="68"/>
  <c r="F150" i="68" s="1"/>
  <c r="G150" i="68"/>
  <c r="H150" i="68"/>
  <c r="M150" i="68" s="1"/>
  <c r="W150" i="68"/>
  <c r="B151" i="68"/>
  <c r="C151" i="68"/>
  <c r="D151" i="68" s="1"/>
  <c r="E151" i="68"/>
  <c r="F151" i="68" s="1"/>
  <c r="G151" i="68"/>
  <c r="H151" i="68"/>
  <c r="I151" i="68" s="1"/>
  <c r="N151" i="68" s="1"/>
  <c r="W151" i="68"/>
  <c r="B153" i="68"/>
  <c r="C153" i="68"/>
  <c r="D153" i="68" s="1"/>
  <c r="E153" i="68"/>
  <c r="F153" i="68" s="1"/>
  <c r="G153" i="68"/>
  <c r="H153" i="68"/>
  <c r="I153" i="68" s="1"/>
  <c r="N153" i="68" s="1"/>
  <c r="W153" i="68"/>
  <c r="B154" i="68"/>
  <c r="C154" i="68"/>
  <c r="D154" i="68" s="1"/>
  <c r="E154" i="68"/>
  <c r="F154" i="68" s="1"/>
  <c r="G154" i="68"/>
  <c r="H154" i="68"/>
  <c r="O154" i="68" s="1"/>
  <c r="W154" i="68"/>
  <c r="B155" i="68"/>
  <c r="C155" i="68"/>
  <c r="D155" i="68" s="1"/>
  <c r="E155" i="68"/>
  <c r="F155" i="68" s="1"/>
  <c r="G155" i="68"/>
  <c r="H155" i="68"/>
  <c r="R155" i="68" s="1"/>
  <c r="W155" i="68"/>
  <c r="B156" i="68"/>
  <c r="C156" i="68"/>
  <c r="D156" i="68" s="1"/>
  <c r="E156" i="68"/>
  <c r="F156" i="68" s="1"/>
  <c r="G156" i="68"/>
  <c r="H156" i="68"/>
  <c r="P156" i="68" s="1"/>
  <c r="W156" i="68"/>
  <c r="B157" i="68"/>
  <c r="C157" i="68"/>
  <c r="D157" i="68" s="1"/>
  <c r="E157" i="68"/>
  <c r="F157" i="68" s="1"/>
  <c r="G157" i="68"/>
  <c r="H157" i="68"/>
  <c r="O157" i="68" s="1"/>
  <c r="W157" i="68"/>
  <c r="B158" i="68"/>
  <c r="C158" i="68"/>
  <c r="D158" i="68" s="1"/>
  <c r="E158" i="68"/>
  <c r="F158" i="68" s="1"/>
  <c r="G158" i="68"/>
  <c r="H158" i="68"/>
  <c r="P158" i="68" s="1"/>
  <c r="W158" i="68"/>
  <c r="B159" i="68"/>
  <c r="C159" i="68"/>
  <c r="D159" i="68" s="1"/>
  <c r="E159" i="68"/>
  <c r="F159" i="68" s="1"/>
  <c r="G159" i="68"/>
  <c r="H159" i="68"/>
  <c r="M159" i="68" s="1"/>
  <c r="W159" i="68"/>
  <c r="B160" i="68"/>
  <c r="C160" i="68"/>
  <c r="D160" i="68" s="1"/>
  <c r="E160" i="68"/>
  <c r="F160" i="68" s="1"/>
  <c r="G160" i="68"/>
  <c r="H160" i="68"/>
  <c r="W160" i="68"/>
  <c r="B161" i="68"/>
  <c r="C161" i="68"/>
  <c r="D161" i="68" s="1"/>
  <c r="E161" i="68"/>
  <c r="F161" i="68" s="1"/>
  <c r="G161" i="68"/>
  <c r="H161" i="68"/>
  <c r="I161" i="68" s="1"/>
  <c r="N161" i="68" s="1"/>
  <c r="W161" i="68"/>
  <c r="B162" i="68"/>
  <c r="C162" i="68"/>
  <c r="D162" i="68" s="1"/>
  <c r="E162" i="68"/>
  <c r="F162" i="68" s="1"/>
  <c r="G162" i="68"/>
  <c r="H162" i="68"/>
  <c r="T162" i="68" s="1"/>
  <c r="W162" i="68"/>
  <c r="B137" i="68"/>
  <c r="C137" i="68"/>
  <c r="D137" i="68" s="1"/>
  <c r="E137" i="68"/>
  <c r="F137" i="68" s="1"/>
  <c r="G137" i="68"/>
  <c r="H137" i="68"/>
  <c r="O137" i="68" s="1"/>
  <c r="W137" i="68"/>
  <c r="B138" i="68"/>
  <c r="C138" i="68"/>
  <c r="D138" i="68" s="1"/>
  <c r="E138" i="68"/>
  <c r="F138" i="68" s="1"/>
  <c r="G138" i="68"/>
  <c r="H138" i="68"/>
  <c r="I138" i="68" s="1"/>
  <c r="W138" i="68"/>
  <c r="B140" i="68"/>
  <c r="C140" i="68"/>
  <c r="D140" i="68" s="1"/>
  <c r="E140" i="68"/>
  <c r="F140" i="68" s="1"/>
  <c r="G140" i="68"/>
  <c r="H140" i="68"/>
  <c r="I140" i="68" s="1"/>
  <c r="N140" i="68" s="1"/>
  <c r="W140" i="68"/>
  <c r="B141" i="68"/>
  <c r="C141" i="68"/>
  <c r="D141" i="68" s="1"/>
  <c r="E141" i="68"/>
  <c r="F141" i="68" s="1"/>
  <c r="G141" i="68"/>
  <c r="H141" i="68"/>
  <c r="I141" i="68" s="1"/>
  <c r="N141" i="68" s="1"/>
  <c r="W141" i="68"/>
  <c r="B142" i="68"/>
  <c r="C142" i="68"/>
  <c r="D142" i="68" s="1"/>
  <c r="E142" i="68"/>
  <c r="F142" i="68" s="1"/>
  <c r="G142" i="68"/>
  <c r="H142" i="68"/>
  <c r="I142" i="68" s="1"/>
  <c r="W142" i="68"/>
  <c r="B143" i="68"/>
  <c r="C143" i="68"/>
  <c r="D143" i="68" s="1"/>
  <c r="E143" i="68"/>
  <c r="F143" i="68" s="1"/>
  <c r="G143" i="68"/>
  <c r="H143" i="68"/>
  <c r="I143" i="68" s="1"/>
  <c r="N143" i="68" s="1"/>
  <c r="W143" i="68"/>
  <c r="B144" i="68"/>
  <c r="C144" i="68"/>
  <c r="D144" i="68" s="1"/>
  <c r="E144" i="68"/>
  <c r="F144" i="68" s="1"/>
  <c r="G144" i="68"/>
  <c r="H144" i="68"/>
  <c r="P144" i="68" s="1"/>
  <c r="W144" i="68"/>
  <c r="B145" i="68"/>
  <c r="C145" i="68"/>
  <c r="D145" i="68" s="1"/>
  <c r="E145" i="68"/>
  <c r="F145" i="68" s="1"/>
  <c r="G145" i="68"/>
  <c r="H145" i="68"/>
  <c r="O145" i="68" s="1"/>
  <c r="W145" i="68"/>
  <c r="B146" i="68"/>
  <c r="C146" i="68"/>
  <c r="D146" i="68" s="1"/>
  <c r="E146" i="68"/>
  <c r="F146" i="68" s="1"/>
  <c r="G146" i="68"/>
  <c r="H146" i="68"/>
  <c r="O146" i="68" s="1"/>
  <c r="W146" i="68"/>
  <c r="B147" i="68"/>
  <c r="C147" i="68"/>
  <c r="D147" i="68" s="1"/>
  <c r="E147" i="68"/>
  <c r="F147" i="68" s="1"/>
  <c r="G147" i="68"/>
  <c r="H147" i="68"/>
  <c r="W147" i="68"/>
  <c r="B148" i="68"/>
  <c r="C148" i="68"/>
  <c r="D148" i="68" s="1"/>
  <c r="E148" i="68"/>
  <c r="F148" i="68" s="1"/>
  <c r="G148" i="68"/>
  <c r="H148" i="68"/>
  <c r="I148" i="68" s="1"/>
  <c r="N148" i="68" s="1"/>
  <c r="W148" i="68"/>
  <c r="B149" i="68"/>
  <c r="C149" i="68"/>
  <c r="D149" i="68" s="1"/>
  <c r="E149" i="68"/>
  <c r="F149" i="68" s="1"/>
  <c r="G149" i="68"/>
  <c r="H149" i="68"/>
  <c r="I149" i="68" s="1"/>
  <c r="N149" i="68" s="1"/>
  <c r="W149" i="68"/>
  <c r="B124" i="68"/>
  <c r="C124" i="68"/>
  <c r="D124" i="68" s="1"/>
  <c r="E124" i="68"/>
  <c r="F124" i="68" s="1"/>
  <c r="G124" i="68"/>
  <c r="H124" i="68"/>
  <c r="I124" i="68" s="1"/>
  <c r="W124" i="68"/>
  <c r="B125" i="68"/>
  <c r="C125" i="68"/>
  <c r="D125" i="68" s="1"/>
  <c r="E125" i="68"/>
  <c r="F125" i="68" s="1"/>
  <c r="G125" i="68"/>
  <c r="H125" i="68"/>
  <c r="S125" i="68" s="1"/>
  <c r="W125" i="68"/>
  <c r="B127" i="68"/>
  <c r="C127" i="68"/>
  <c r="D127" i="68" s="1"/>
  <c r="E127" i="68"/>
  <c r="F127" i="68" s="1"/>
  <c r="G127" i="68"/>
  <c r="H127" i="68"/>
  <c r="I127" i="68" s="1"/>
  <c r="N127" i="68" s="1"/>
  <c r="W127" i="68"/>
  <c r="B128" i="68"/>
  <c r="C128" i="68"/>
  <c r="D128" i="68" s="1"/>
  <c r="E128" i="68"/>
  <c r="F128" i="68" s="1"/>
  <c r="G128" i="68"/>
  <c r="H128" i="68"/>
  <c r="I128" i="68" s="1"/>
  <c r="W128" i="68"/>
  <c r="B129" i="68"/>
  <c r="C129" i="68"/>
  <c r="D129" i="68" s="1"/>
  <c r="E129" i="68"/>
  <c r="F129" i="68" s="1"/>
  <c r="G129" i="68"/>
  <c r="H129" i="68"/>
  <c r="M129" i="68" s="1"/>
  <c r="W129" i="68"/>
  <c r="B130" i="68"/>
  <c r="C130" i="68"/>
  <c r="D130" i="68" s="1"/>
  <c r="E130" i="68"/>
  <c r="F130" i="68" s="1"/>
  <c r="G130" i="68"/>
  <c r="H130" i="68"/>
  <c r="P130" i="68" s="1"/>
  <c r="W130" i="68"/>
  <c r="B131" i="68"/>
  <c r="C131" i="68"/>
  <c r="D131" i="68" s="1"/>
  <c r="E131" i="68"/>
  <c r="F131" i="68" s="1"/>
  <c r="G131" i="68"/>
  <c r="H131" i="68"/>
  <c r="O131" i="68" s="1"/>
  <c r="W131" i="68"/>
  <c r="B132" i="68"/>
  <c r="C132" i="68"/>
  <c r="D132" i="68" s="1"/>
  <c r="E132" i="68"/>
  <c r="F132" i="68" s="1"/>
  <c r="G132" i="68"/>
  <c r="H132" i="68"/>
  <c r="O132" i="68" s="1"/>
  <c r="W132" i="68"/>
  <c r="B133" i="68"/>
  <c r="C133" i="68"/>
  <c r="D133" i="68" s="1"/>
  <c r="E133" i="68"/>
  <c r="F133" i="68" s="1"/>
  <c r="G133" i="68"/>
  <c r="H133" i="68"/>
  <c r="M133" i="68" s="1"/>
  <c r="W133" i="68"/>
  <c r="B134" i="68"/>
  <c r="C134" i="68"/>
  <c r="D134" i="68" s="1"/>
  <c r="E134" i="68"/>
  <c r="F134" i="68" s="1"/>
  <c r="G134" i="68"/>
  <c r="H134" i="68"/>
  <c r="W134" i="68"/>
  <c r="B135" i="68"/>
  <c r="C135" i="68"/>
  <c r="D135" i="68" s="1"/>
  <c r="E135" i="68"/>
  <c r="F135" i="68" s="1"/>
  <c r="G135" i="68"/>
  <c r="H135" i="68"/>
  <c r="I135" i="68" s="1"/>
  <c r="N135" i="68" s="1"/>
  <c r="W135" i="68"/>
  <c r="B136" i="68"/>
  <c r="C136" i="68"/>
  <c r="D136" i="68" s="1"/>
  <c r="E136" i="68"/>
  <c r="F136" i="68" s="1"/>
  <c r="G136" i="68"/>
  <c r="H136" i="68"/>
  <c r="P136" i="68" s="1"/>
  <c r="W136" i="68"/>
  <c r="B111" i="68"/>
  <c r="C111" i="68"/>
  <c r="D111" i="68" s="1"/>
  <c r="E111" i="68"/>
  <c r="F111" i="68" s="1"/>
  <c r="G111" i="68"/>
  <c r="H111" i="68"/>
  <c r="M111" i="68" s="1"/>
  <c r="W111" i="68"/>
  <c r="B112" i="68"/>
  <c r="C112" i="68"/>
  <c r="D112" i="68" s="1"/>
  <c r="E112" i="68"/>
  <c r="F112" i="68" s="1"/>
  <c r="G112" i="68"/>
  <c r="H112" i="68"/>
  <c r="W112" i="68"/>
  <c r="B114" i="68"/>
  <c r="C114" i="68"/>
  <c r="D114" i="68" s="1"/>
  <c r="E114" i="68"/>
  <c r="F114" i="68" s="1"/>
  <c r="G114" i="68"/>
  <c r="K114" i="68" s="1"/>
  <c r="H114" i="68"/>
  <c r="I114" i="68" s="1"/>
  <c r="N114" i="68" s="1"/>
  <c r="W114" i="68"/>
  <c r="B115" i="68"/>
  <c r="C115" i="68"/>
  <c r="D115" i="68" s="1"/>
  <c r="E115" i="68"/>
  <c r="F115" i="68" s="1"/>
  <c r="G115" i="68"/>
  <c r="K115" i="68" s="1"/>
  <c r="H115" i="68"/>
  <c r="I115" i="68" s="1"/>
  <c r="N115" i="68" s="1"/>
  <c r="W115" i="68"/>
  <c r="B116" i="68"/>
  <c r="C116" i="68"/>
  <c r="D116" i="68" s="1"/>
  <c r="E116" i="68"/>
  <c r="F116" i="68" s="1"/>
  <c r="G116" i="68"/>
  <c r="K116" i="68" s="1"/>
  <c r="H116" i="68"/>
  <c r="M116" i="68" s="1"/>
  <c r="W116" i="68"/>
  <c r="B117" i="68"/>
  <c r="C117" i="68"/>
  <c r="D117" i="68" s="1"/>
  <c r="E117" i="68"/>
  <c r="F117" i="68" s="1"/>
  <c r="G117" i="68"/>
  <c r="K117" i="68" s="1"/>
  <c r="H117" i="68"/>
  <c r="P117" i="68" s="1"/>
  <c r="W117" i="68"/>
  <c r="B118" i="68"/>
  <c r="C118" i="68"/>
  <c r="D118" i="68" s="1"/>
  <c r="E118" i="68"/>
  <c r="F118" i="68" s="1"/>
  <c r="G118" i="68"/>
  <c r="K118" i="68" s="1"/>
  <c r="H118" i="68"/>
  <c r="O118" i="68" s="1"/>
  <c r="W118" i="68"/>
  <c r="B119" i="68"/>
  <c r="C119" i="68"/>
  <c r="D119" i="68" s="1"/>
  <c r="E119" i="68"/>
  <c r="F119" i="68" s="1"/>
  <c r="G119" i="68"/>
  <c r="K119" i="68" s="1"/>
  <c r="H119" i="68"/>
  <c r="O119" i="68" s="1"/>
  <c r="W119" i="68"/>
  <c r="B120" i="68"/>
  <c r="C120" i="68"/>
  <c r="D120" i="68" s="1"/>
  <c r="E120" i="68"/>
  <c r="F120" i="68" s="1"/>
  <c r="G120" i="68"/>
  <c r="K120" i="68" s="1"/>
  <c r="H120" i="68"/>
  <c r="M120" i="68" s="1"/>
  <c r="W120" i="68"/>
  <c r="B121" i="68"/>
  <c r="C121" i="68"/>
  <c r="D121" i="68" s="1"/>
  <c r="E121" i="68"/>
  <c r="F121" i="68" s="1"/>
  <c r="G121" i="68"/>
  <c r="K121" i="68" s="1"/>
  <c r="H121" i="68"/>
  <c r="V121" i="68" s="1"/>
  <c r="W121" i="68"/>
  <c r="B122" i="68"/>
  <c r="C122" i="68"/>
  <c r="D122" i="68" s="1"/>
  <c r="E122" i="68"/>
  <c r="F122" i="68" s="1"/>
  <c r="G122" i="68"/>
  <c r="K122" i="68" s="1"/>
  <c r="H122" i="68"/>
  <c r="I122" i="68" s="1"/>
  <c r="N122" i="68" s="1"/>
  <c r="W122" i="68"/>
  <c r="B123" i="68"/>
  <c r="C123" i="68"/>
  <c r="D123" i="68" s="1"/>
  <c r="E123" i="68"/>
  <c r="F123" i="68" s="1"/>
  <c r="G123" i="68"/>
  <c r="K123" i="68" s="1"/>
  <c r="H123" i="68"/>
  <c r="I123" i="68" s="1"/>
  <c r="N123" i="68" s="1"/>
  <c r="W123" i="68"/>
  <c r="B98" i="68"/>
  <c r="C98" i="68"/>
  <c r="D98" i="68" s="1"/>
  <c r="E98" i="68"/>
  <c r="F98" i="68" s="1"/>
  <c r="G98" i="68"/>
  <c r="H98" i="68"/>
  <c r="I98" i="68" s="1"/>
  <c r="W98" i="68"/>
  <c r="B99" i="68"/>
  <c r="C99" i="68"/>
  <c r="D99" i="68" s="1"/>
  <c r="E99" i="68"/>
  <c r="F99" i="68" s="1"/>
  <c r="G99" i="68"/>
  <c r="H99" i="68"/>
  <c r="R99" i="68" s="1"/>
  <c r="W99" i="68"/>
  <c r="B101" i="68"/>
  <c r="C101" i="68"/>
  <c r="D101" i="68" s="1"/>
  <c r="E101" i="68"/>
  <c r="F101" i="68" s="1"/>
  <c r="G101" i="68"/>
  <c r="H101" i="68"/>
  <c r="I101" i="68" s="1"/>
  <c r="N101" i="68" s="1"/>
  <c r="W101" i="68"/>
  <c r="B102" i="68"/>
  <c r="C102" i="68"/>
  <c r="D102" i="68" s="1"/>
  <c r="E102" i="68"/>
  <c r="F102" i="68" s="1"/>
  <c r="G102" i="68"/>
  <c r="H102" i="68"/>
  <c r="M102" i="68" s="1"/>
  <c r="W102" i="68"/>
  <c r="B103" i="68"/>
  <c r="C103" i="68"/>
  <c r="D103" i="68" s="1"/>
  <c r="E103" i="68"/>
  <c r="F103" i="68" s="1"/>
  <c r="G103" i="68"/>
  <c r="H103" i="68"/>
  <c r="R103" i="68" s="1"/>
  <c r="W103" i="68"/>
  <c r="B104" i="68"/>
  <c r="C104" i="68"/>
  <c r="D104" i="68" s="1"/>
  <c r="E104" i="68"/>
  <c r="F104" i="68" s="1"/>
  <c r="G104" i="68"/>
  <c r="H104" i="68"/>
  <c r="P104" i="68" s="1"/>
  <c r="W104" i="68"/>
  <c r="B105" i="68"/>
  <c r="C105" i="68"/>
  <c r="D105" i="68" s="1"/>
  <c r="E105" i="68"/>
  <c r="F105" i="68" s="1"/>
  <c r="G105" i="68"/>
  <c r="H105" i="68"/>
  <c r="I105" i="68" s="1"/>
  <c r="W105" i="68"/>
  <c r="B106" i="68"/>
  <c r="C106" i="68"/>
  <c r="D106" i="68" s="1"/>
  <c r="E106" i="68"/>
  <c r="F106" i="68" s="1"/>
  <c r="G106" i="68"/>
  <c r="H106" i="68"/>
  <c r="M106" i="68" s="1"/>
  <c r="W106" i="68"/>
  <c r="B107" i="68"/>
  <c r="C107" i="68"/>
  <c r="D107" i="68" s="1"/>
  <c r="E107" i="68"/>
  <c r="F107" i="68" s="1"/>
  <c r="G107" i="68"/>
  <c r="H107" i="68"/>
  <c r="P107" i="68" s="1"/>
  <c r="W107" i="68"/>
  <c r="B108" i="68"/>
  <c r="C108" i="68"/>
  <c r="D108" i="68" s="1"/>
  <c r="E108" i="68"/>
  <c r="F108" i="68" s="1"/>
  <c r="G108" i="68"/>
  <c r="H108" i="68"/>
  <c r="M108" i="68" s="1"/>
  <c r="W108" i="68"/>
  <c r="B109" i="68"/>
  <c r="C109" i="68"/>
  <c r="D109" i="68" s="1"/>
  <c r="E109" i="68"/>
  <c r="F109" i="68" s="1"/>
  <c r="G109" i="68"/>
  <c r="H109" i="68"/>
  <c r="I109" i="68" s="1"/>
  <c r="N109" i="68" s="1"/>
  <c r="W109" i="68"/>
  <c r="B110" i="68"/>
  <c r="C110" i="68"/>
  <c r="D110" i="68" s="1"/>
  <c r="E110" i="68"/>
  <c r="F110" i="68" s="1"/>
  <c r="G110" i="68"/>
  <c r="H110" i="68"/>
  <c r="M110" i="68" s="1"/>
  <c r="W110" i="68"/>
  <c r="B85" i="68"/>
  <c r="C85" i="68"/>
  <c r="D85" i="68" s="1"/>
  <c r="E85" i="68"/>
  <c r="F85" i="68" s="1"/>
  <c r="G85" i="68"/>
  <c r="H85" i="68"/>
  <c r="I85" i="68" s="1"/>
  <c r="W85" i="68"/>
  <c r="B86" i="68"/>
  <c r="C86" i="68"/>
  <c r="D86" i="68" s="1"/>
  <c r="E86" i="68"/>
  <c r="F86" i="68" s="1"/>
  <c r="G86" i="68"/>
  <c r="K86" i="68" s="1"/>
  <c r="H86" i="68"/>
  <c r="M86" i="68" s="1"/>
  <c r="W86" i="68"/>
  <c r="B88" i="68"/>
  <c r="C88" i="68"/>
  <c r="D88" i="68" s="1"/>
  <c r="E88" i="68"/>
  <c r="F88" i="68" s="1"/>
  <c r="G88" i="68"/>
  <c r="H88" i="68"/>
  <c r="I88" i="68" s="1"/>
  <c r="N88" i="68" s="1"/>
  <c r="W88" i="68"/>
  <c r="B89" i="68"/>
  <c r="C89" i="68"/>
  <c r="D89" i="68" s="1"/>
  <c r="E89" i="68"/>
  <c r="F89" i="68" s="1"/>
  <c r="G89" i="68"/>
  <c r="H89" i="68"/>
  <c r="I89" i="68" s="1"/>
  <c r="N89" i="68" s="1"/>
  <c r="W89" i="68"/>
  <c r="B90" i="68"/>
  <c r="C90" i="68"/>
  <c r="D90" i="68" s="1"/>
  <c r="E90" i="68"/>
  <c r="F90" i="68" s="1"/>
  <c r="G90" i="68"/>
  <c r="H90" i="68"/>
  <c r="I90" i="68" s="1"/>
  <c r="N90" i="68" s="1"/>
  <c r="W90" i="68"/>
  <c r="B91" i="68"/>
  <c r="C91" i="68"/>
  <c r="D91" i="68" s="1"/>
  <c r="E91" i="68"/>
  <c r="F91" i="68" s="1"/>
  <c r="G91" i="68"/>
  <c r="H91" i="68"/>
  <c r="R91" i="68" s="1"/>
  <c r="W91" i="68"/>
  <c r="B92" i="68"/>
  <c r="C92" i="68"/>
  <c r="D92" i="68" s="1"/>
  <c r="E92" i="68"/>
  <c r="F92" i="68" s="1"/>
  <c r="G92" i="68"/>
  <c r="H92" i="68"/>
  <c r="P92" i="68" s="1"/>
  <c r="W92" i="68"/>
  <c r="B93" i="68"/>
  <c r="C93" i="68"/>
  <c r="D93" i="68" s="1"/>
  <c r="E93" i="68"/>
  <c r="F93" i="68" s="1"/>
  <c r="G93" i="68"/>
  <c r="H93" i="68"/>
  <c r="O93" i="68" s="1"/>
  <c r="W93" i="68"/>
  <c r="B94" i="68"/>
  <c r="C94" i="68"/>
  <c r="D94" i="68" s="1"/>
  <c r="E94" i="68"/>
  <c r="F94" i="68" s="1"/>
  <c r="G94" i="68"/>
  <c r="H94" i="68"/>
  <c r="O94" i="68" s="1"/>
  <c r="W94" i="68"/>
  <c r="B95" i="68"/>
  <c r="C95" i="68"/>
  <c r="D95" i="68" s="1"/>
  <c r="E95" i="68"/>
  <c r="F95" i="68" s="1"/>
  <c r="G95" i="68"/>
  <c r="H95" i="68"/>
  <c r="M95" i="68" s="1"/>
  <c r="W95" i="68"/>
  <c r="B96" i="68"/>
  <c r="C96" i="68"/>
  <c r="D96" i="68" s="1"/>
  <c r="E96" i="68"/>
  <c r="F96" i="68" s="1"/>
  <c r="G96" i="68"/>
  <c r="H96" i="68"/>
  <c r="I96" i="68" s="1"/>
  <c r="N96" i="68" s="1"/>
  <c r="W96" i="68"/>
  <c r="B97" i="68"/>
  <c r="C97" i="68"/>
  <c r="D97" i="68" s="1"/>
  <c r="E97" i="68"/>
  <c r="F97" i="68" s="1"/>
  <c r="G97" i="68"/>
  <c r="H97" i="68"/>
  <c r="I97" i="68" s="1"/>
  <c r="N97" i="68" s="1"/>
  <c r="W97" i="68"/>
  <c r="B72" i="68"/>
  <c r="C72" i="68"/>
  <c r="D72" i="68" s="1"/>
  <c r="E72" i="68"/>
  <c r="F72" i="68" s="1"/>
  <c r="G72" i="68"/>
  <c r="K72" i="68" s="1"/>
  <c r="H72" i="68"/>
  <c r="M72" i="68" s="1"/>
  <c r="W72" i="68"/>
  <c r="B73" i="68"/>
  <c r="C73" i="68"/>
  <c r="D73" i="68" s="1"/>
  <c r="E73" i="68"/>
  <c r="F73" i="68" s="1"/>
  <c r="G73" i="68"/>
  <c r="H73" i="68"/>
  <c r="M73" i="68" s="1"/>
  <c r="W73" i="68"/>
  <c r="B75" i="68"/>
  <c r="C75" i="68"/>
  <c r="D75" i="68" s="1"/>
  <c r="E75" i="68"/>
  <c r="F75" i="68" s="1"/>
  <c r="G75" i="68"/>
  <c r="K75" i="68" s="1"/>
  <c r="H75" i="68"/>
  <c r="I75" i="68" s="1"/>
  <c r="N75" i="68" s="1"/>
  <c r="W75" i="68"/>
  <c r="B76" i="68"/>
  <c r="C76" i="68"/>
  <c r="D76" i="68" s="1"/>
  <c r="E76" i="68"/>
  <c r="F76" i="68" s="1"/>
  <c r="G76" i="68"/>
  <c r="H76" i="68"/>
  <c r="I76" i="68" s="1"/>
  <c r="N76" i="68" s="1"/>
  <c r="W76" i="68"/>
  <c r="B77" i="68"/>
  <c r="C77" i="68"/>
  <c r="D77" i="68" s="1"/>
  <c r="E77" i="68"/>
  <c r="F77" i="68" s="1"/>
  <c r="G77" i="68"/>
  <c r="H77" i="68"/>
  <c r="I77" i="68" s="1"/>
  <c r="N77" i="68" s="1"/>
  <c r="W77" i="68"/>
  <c r="B78" i="68"/>
  <c r="C78" i="68"/>
  <c r="D78" i="68" s="1"/>
  <c r="E78" i="68"/>
  <c r="F78" i="68" s="1"/>
  <c r="G78" i="68"/>
  <c r="K78" i="68" s="1"/>
  <c r="H78" i="68"/>
  <c r="P78" i="68" s="1"/>
  <c r="W78" i="68"/>
  <c r="B79" i="68"/>
  <c r="C79" i="68"/>
  <c r="D79" i="68" s="1"/>
  <c r="E79" i="68"/>
  <c r="F79" i="68" s="1"/>
  <c r="G79" i="68"/>
  <c r="H79" i="68"/>
  <c r="P79" i="68" s="1"/>
  <c r="W79" i="68"/>
  <c r="B80" i="68"/>
  <c r="C80" i="68"/>
  <c r="D80" i="68" s="1"/>
  <c r="E80" i="68"/>
  <c r="F80" i="68" s="1"/>
  <c r="G80" i="68"/>
  <c r="K80" i="68" s="1"/>
  <c r="H80" i="68"/>
  <c r="O80" i="68" s="1"/>
  <c r="W80" i="68"/>
  <c r="B81" i="68"/>
  <c r="C81" i="68"/>
  <c r="D81" i="68" s="1"/>
  <c r="E81" i="68"/>
  <c r="F81" i="68" s="1"/>
  <c r="G81" i="68"/>
  <c r="K81" i="68" s="1"/>
  <c r="H81" i="68"/>
  <c r="M81" i="68" s="1"/>
  <c r="W81" i="68"/>
  <c r="B82" i="68"/>
  <c r="C82" i="68"/>
  <c r="D82" i="68" s="1"/>
  <c r="E82" i="68"/>
  <c r="F82" i="68" s="1"/>
  <c r="G82" i="68"/>
  <c r="H82" i="68"/>
  <c r="P82" i="68" s="1"/>
  <c r="W82" i="68"/>
  <c r="B83" i="68"/>
  <c r="C83" i="68"/>
  <c r="D83" i="68" s="1"/>
  <c r="E83" i="68"/>
  <c r="F83" i="68" s="1"/>
  <c r="G83" i="68"/>
  <c r="K83" i="68" s="1"/>
  <c r="H83" i="68"/>
  <c r="I83" i="68" s="1"/>
  <c r="N83" i="68" s="1"/>
  <c r="W83" i="68"/>
  <c r="B84" i="68"/>
  <c r="C84" i="68"/>
  <c r="D84" i="68" s="1"/>
  <c r="E84" i="68"/>
  <c r="F84" i="68" s="1"/>
  <c r="G84" i="68"/>
  <c r="K84" i="68" s="1"/>
  <c r="H84" i="68"/>
  <c r="P84" i="68" s="1"/>
  <c r="W84" i="68"/>
  <c r="B59" i="68"/>
  <c r="C59" i="68"/>
  <c r="D59" i="68" s="1"/>
  <c r="E59" i="68"/>
  <c r="F59" i="68" s="1"/>
  <c r="G59" i="68"/>
  <c r="H59" i="68"/>
  <c r="M59" i="68" s="1"/>
  <c r="W59" i="68"/>
  <c r="B60" i="68"/>
  <c r="C60" i="68"/>
  <c r="D60" i="68" s="1"/>
  <c r="E60" i="68"/>
  <c r="F60" i="68" s="1"/>
  <c r="G60" i="68"/>
  <c r="H60" i="68"/>
  <c r="P60" i="68" s="1"/>
  <c r="W60" i="68"/>
  <c r="B62" i="68"/>
  <c r="C62" i="68"/>
  <c r="D62" i="68" s="1"/>
  <c r="E62" i="68"/>
  <c r="F62" i="68" s="1"/>
  <c r="G62" i="68"/>
  <c r="H62" i="68"/>
  <c r="I62" i="68" s="1"/>
  <c r="N62" i="68" s="1"/>
  <c r="W62" i="68"/>
  <c r="B63" i="68"/>
  <c r="C63" i="68"/>
  <c r="D63" i="68" s="1"/>
  <c r="E63" i="68"/>
  <c r="F63" i="68" s="1"/>
  <c r="G63" i="68"/>
  <c r="H63" i="68"/>
  <c r="S63" i="68" s="1"/>
  <c r="W63" i="68"/>
  <c r="B64" i="68"/>
  <c r="C64" i="68"/>
  <c r="D64" i="68" s="1"/>
  <c r="E64" i="68"/>
  <c r="F64" i="68" s="1"/>
  <c r="G64" i="68"/>
  <c r="H64" i="68"/>
  <c r="R64" i="68" s="1"/>
  <c r="W64" i="68"/>
  <c r="B65" i="68"/>
  <c r="C65" i="68"/>
  <c r="D65" i="68" s="1"/>
  <c r="E65" i="68"/>
  <c r="F65" i="68" s="1"/>
  <c r="G65" i="68"/>
  <c r="H65" i="68"/>
  <c r="P65" i="68" s="1"/>
  <c r="W65" i="68"/>
  <c r="B66" i="68"/>
  <c r="C66" i="68"/>
  <c r="D66" i="68" s="1"/>
  <c r="E66" i="68"/>
  <c r="F66" i="68" s="1"/>
  <c r="G66" i="68"/>
  <c r="H66" i="68"/>
  <c r="O66" i="68" s="1"/>
  <c r="W66" i="68"/>
  <c r="B67" i="68"/>
  <c r="C67" i="68"/>
  <c r="D67" i="68" s="1"/>
  <c r="E67" i="68"/>
  <c r="F67" i="68" s="1"/>
  <c r="G67" i="68"/>
  <c r="H67" i="68"/>
  <c r="O67" i="68" s="1"/>
  <c r="W67" i="68"/>
  <c r="B68" i="68"/>
  <c r="C68" i="68"/>
  <c r="D68" i="68" s="1"/>
  <c r="E68" i="68"/>
  <c r="F68" i="68" s="1"/>
  <c r="G68" i="68"/>
  <c r="H68" i="68"/>
  <c r="M68" i="68" s="1"/>
  <c r="W68" i="68"/>
  <c r="B69" i="68"/>
  <c r="C69" i="68"/>
  <c r="D69" i="68" s="1"/>
  <c r="E69" i="68"/>
  <c r="F69" i="68" s="1"/>
  <c r="G69" i="68"/>
  <c r="H69" i="68"/>
  <c r="W69" i="68"/>
  <c r="B70" i="68"/>
  <c r="C70" i="68"/>
  <c r="D70" i="68" s="1"/>
  <c r="E70" i="68"/>
  <c r="F70" i="68" s="1"/>
  <c r="G70" i="68"/>
  <c r="H70" i="68"/>
  <c r="I70" i="68" s="1"/>
  <c r="N70" i="68" s="1"/>
  <c r="W70" i="68"/>
  <c r="B71" i="68"/>
  <c r="C71" i="68"/>
  <c r="D71" i="68" s="1"/>
  <c r="E71" i="68"/>
  <c r="F71" i="68" s="1"/>
  <c r="G71" i="68"/>
  <c r="H71" i="68"/>
  <c r="I71" i="68" s="1"/>
  <c r="N71" i="68" s="1"/>
  <c r="W71" i="68"/>
  <c r="B46" i="68"/>
  <c r="C46" i="68"/>
  <c r="D46" i="68" s="1"/>
  <c r="E46" i="68"/>
  <c r="F46" i="68" s="1"/>
  <c r="G46" i="68"/>
  <c r="K46" i="68" s="1"/>
  <c r="H46" i="68"/>
  <c r="M46" i="68" s="1"/>
  <c r="W46" i="68"/>
  <c r="B47" i="68"/>
  <c r="C47" i="68"/>
  <c r="D47" i="68" s="1"/>
  <c r="E47" i="68"/>
  <c r="F47" i="68" s="1"/>
  <c r="G47" i="68"/>
  <c r="K47" i="68" s="1"/>
  <c r="H47" i="68"/>
  <c r="V47" i="68" s="1"/>
  <c r="W47" i="68"/>
  <c r="B49" i="68"/>
  <c r="C49" i="68"/>
  <c r="D49" i="68" s="1"/>
  <c r="E49" i="68"/>
  <c r="F49" i="68" s="1"/>
  <c r="G49" i="68"/>
  <c r="K49" i="68" s="1"/>
  <c r="H49" i="68"/>
  <c r="I49" i="68" s="1"/>
  <c r="N49" i="68" s="1"/>
  <c r="W49" i="68"/>
  <c r="B50" i="68"/>
  <c r="C50" i="68"/>
  <c r="D50" i="68" s="1"/>
  <c r="E50" i="68"/>
  <c r="F50" i="68" s="1"/>
  <c r="G50" i="68"/>
  <c r="K50" i="68" s="1"/>
  <c r="H50" i="68"/>
  <c r="I50" i="68" s="1"/>
  <c r="N50" i="68" s="1"/>
  <c r="W50" i="68"/>
  <c r="B51" i="68"/>
  <c r="C51" i="68"/>
  <c r="D51" i="68" s="1"/>
  <c r="E51" i="68"/>
  <c r="F51" i="68" s="1"/>
  <c r="G51" i="68"/>
  <c r="K51" i="68" s="1"/>
  <c r="H51" i="68"/>
  <c r="I51" i="68" s="1"/>
  <c r="N51" i="68" s="1"/>
  <c r="W51" i="68"/>
  <c r="B52" i="68"/>
  <c r="C52" i="68"/>
  <c r="D52" i="68" s="1"/>
  <c r="E52" i="68"/>
  <c r="F52" i="68" s="1"/>
  <c r="G52" i="68"/>
  <c r="K52" i="68" s="1"/>
  <c r="H52" i="68"/>
  <c r="P52" i="68" s="1"/>
  <c r="W52" i="68"/>
  <c r="B53" i="68"/>
  <c r="C53" i="68"/>
  <c r="D53" i="68" s="1"/>
  <c r="E53" i="68"/>
  <c r="F53" i="68" s="1"/>
  <c r="G53" i="68"/>
  <c r="K53" i="68" s="1"/>
  <c r="H53" i="68"/>
  <c r="O53" i="68" s="1"/>
  <c r="W53" i="68"/>
  <c r="B54" i="68"/>
  <c r="C54" i="68"/>
  <c r="D54" i="68" s="1"/>
  <c r="E54" i="68"/>
  <c r="F54" i="68" s="1"/>
  <c r="G54" i="68"/>
  <c r="K54" i="68" s="1"/>
  <c r="H54" i="68"/>
  <c r="R54" i="68" s="1"/>
  <c r="W54" i="68"/>
  <c r="B55" i="68"/>
  <c r="C55" i="68"/>
  <c r="D55" i="68" s="1"/>
  <c r="E55" i="68"/>
  <c r="F55" i="68" s="1"/>
  <c r="G55" i="68"/>
  <c r="K55" i="68" s="1"/>
  <c r="H55" i="68"/>
  <c r="M55" i="68" s="1"/>
  <c r="W55" i="68"/>
  <c r="B56" i="68"/>
  <c r="C56" i="68"/>
  <c r="D56" i="68" s="1"/>
  <c r="E56" i="68"/>
  <c r="F56" i="68" s="1"/>
  <c r="G56" i="68"/>
  <c r="K56" i="68" s="1"/>
  <c r="H56" i="68"/>
  <c r="V56" i="68" s="1"/>
  <c r="W56" i="68"/>
  <c r="B57" i="68"/>
  <c r="C57" i="68"/>
  <c r="D57" i="68" s="1"/>
  <c r="E57" i="68"/>
  <c r="F57" i="68" s="1"/>
  <c r="G57" i="68"/>
  <c r="K57" i="68" s="1"/>
  <c r="H57" i="68"/>
  <c r="I57" i="68" s="1"/>
  <c r="N57" i="68" s="1"/>
  <c r="W57" i="68"/>
  <c r="B58" i="68"/>
  <c r="C58" i="68"/>
  <c r="D58" i="68" s="1"/>
  <c r="E58" i="68"/>
  <c r="F58" i="68" s="1"/>
  <c r="G58" i="68"/>
  <c r="K58" i="68" s="1"/>
  <c r="H58" i="68"/>
  <c r="I58" i="68" s="1"/>
  <c r="N58" i="68" s="1"/>
  <c r="W58" i="68"/>
  <c r="B33" i="68"/>
  <c r="C33" i="68"/>
  <c r="D33" i="68" s="1"/>
  <c r="E33" i="68"/>
  <c r="F33" i="68" s="1"/>
  <c r="G33" i="68"/>
  <c r="H33" i="68"/>
  <c r="M33" i="68" s="1"/>
  <c r="W33" i="68"/>
  <c r="B34" i="68"/>
  <c r="C34" i="68"/>
  <c r="D34" i="68" s="1"/>
  <c r="E34" i="68"/>
  <c r="F34" i="68" s="1"/>
  <c r="G34" i="68"/>
  <c r="H34" i="68"/>
  <c r="W34" i="68"/>
  <c r="B36" i="68"/>
  <c r="C36" i="68"/>
  <c r="D36" i="68" s="1"/>
  <c r="E36" i="68"/>
  <c r="F36" i="68" s="1"/>
  <c r="G36" i="68"/>
  <c r="H36" i="68"/>
  <c r="I36" i="68" s="1"/>
  <c r="N36" i="68" s="1"/>
  <c r="W36" i="68"/>
  <c r="B37" i="68"/>
  <c r="C37" i="68"/>
  <c r="D37" i="68" s="1"/>
  <c r="E37" i="68"/>
  <c r="F37" i="68" s="1"/>
  <c r="G37" i="68"/>
  <c r="K37" i="68" s="1"/>
  <c r="H37" i="68"/>
  <c r="I37" i="68" s="1"/>
  <c r="N37" i="68" s="1"/>
  <c r="W37" i="68"/>
  <c r="B38" i="68"/>
  <c r="C38" i="68"/>
  <c r="D38" i="68" s="1"/>
  <c r="E38" i="68"/>
  <c r="F38" i="68" s="1"/>
  <c r="G38" i="68"/>
  <c r="H38" i="68"/>
  <c r="M38" i="68" s="1"/>
  <c r="W38" i="68"/>
  <c r="B39" i="68"/>
  <c r="C39" i="68"/>
  <c r="D39" i="68" s="1"/>
  <c r="E39" i="68"/>
  <c r="F39" i="68" s="1"/>
  <c r="G39" i="68"/>
  <c r="K39" i="68" s="1"/>
  <c r="H39" i="68"/>
  <c r="P39" i="68" s="1"/>
  <c r="W39" i="68"/>
  <c r="B40" i="68"/>
  <c r="C40" i="68"/>
  <c r="D40" i="68" s="1"/>
  <c r="E40" i="68"/>
  <c r="F40" i="68" s="1"/>
  <c r="G40" i="68"/>
  <c r="K40" i="68" s="1"/>
  <c r="H40" i="68"/>
  <c r="O40" i="68" s="1"/>
  <c r="W40" i="68"/>
  <c r="B41" i="68"/>
  <c r="C41" i="68"/>
  <c r="D41" i="68" s="1"/>
  <c r="E41" i="68"/>
  <c r="F41" i="68" s="1"/>
  <c r="G41" i="68"/>
  <c r="H41" i="68"/>
  <c r="I41" i="68" s="1"/>
  <c r="N41" i="68" s="1"/>
  <c r="W41" i="68"/>
  <c r="B42" i="68"/>
  <c r="C42" i="68"/>
  <c r="D42" i="68" s="1"/>
  <c r="E42" i="68"/>
  <c r="F42" i="68" s="1"/>
  <c r="G42" i="68"/>
  <c r="K42" i="68" s="1"/>
  <c r="H42" i="68"/>
  <c r="M42" i="68" s="1"/>
  <c r="W42" i="68"/>
  <c r="B43" i="68"/>
  <c r="C43" i="68"/>
  <c r="D43" i="68" s="1"/>
  <c r="E43" i="68"/>
  <c r="F43" i="68" s="1"/>
  <c r="G43" i="68"/>
  <c r="K43" i="68" s="1"/>
  <c r="H43" i="68"/>
  <c r="V43" i="68" s="1"/>
  <c r="W43" i="68"/>
  <c r="B44" i="68"/>
  <c r="C44" i="68"/>
  <c r="D44" i="68" s="1"/>
  <c r="E44" i="68"/>
  <c r="F44" i="68" s="1"/>
  <c r="G44" i="68"/>
  <c r="K44" i="68" s="1"/>
  <c r="H44" i="68"/>
  <c r="I44" i="68" s="1"/>
  <c r="N44" i="68" s="1"/>
  <c r="W44" i="68"/>
  <c r="B45" i="68"/>
  <c r="C45" i="68"/>
  <c r="D45" i="68" s="1"/>
  <c r="E45" i="68"/>
  <c r="F45" i="68" s="1"/>
  <c r="G45" i="68"/>
  <c r="K45" i="68" s="1"/>
  <c r="H45" i="68"/>
  <c r="I45" i="68" s="1"/>
  <c r="N45" i="68" s="1"/>
  <c r="W45" i="68"/>
  <c r="W23" i="68"/>
  <c r="W24" i="68"/>
  <c r="W25" i="68"/>
  <c r="W26" i="68"/>
  <c r="W27" i="68"/>
  <c r="W28" i="68"/>
  <c r="W29" i="68"/>
  <c r="W30" i="68"/>
  <c r="W31" i="68"/>
  <c r="W32" i="68"/>
  <c r="W10" i="68"/>
  <c r="W11" i="68"/>
  <c r="W12" i="68"/>
  <c r="W13" i="68"/>
  <c r="W14" i="68"/>
  <c r="W15" i="68"/>
  <c r="W16" i="68"/>
  <c r="W17" i="68"/>
  <c r="B23" i="68"/>
  <c r="C23" i="68"/>
  <c r="D23" i="68" s="1"/>
  <c r="E23" i="68"/>
  <c r="F23" i="68" s="1"/>
  <c r="G23" i="68"/>
  <c r="H23" i="68"/>
  <c r="R23" i="68" s="1"/>
  <c r="B24" i="68"/>
  <c r="C24" i="68"/>
  <c r="D24" i="68" s="1"/>
  <c r="E24" i="68"/>
  <c r="F24" i="68" s="1"/>
  <c r="G24" i="68"/>
  <c r="H24" i="68"/>
  <c r="I24" i="68" s="1"/>
  <c r="N24" i="68" s="1"/>
  <c r="B25" i="68"/>
  <c r="C25" i="68"/>
  <c r="D25" i="68" s="1"/>
  <c r="E25" i="68"/>
  <c r="F25" i="68" s="1"/>
  <c r="G25" i="68"/>
  <c r="H25" i="68"/>
  <c r="I25" i="68" s="1"/>
  <c r="N25" i="68" s="1"/>
  <c r="B26" i="68"/>
  <c r="C26" i="68"/>
  <c r="D26" i="68" s="1"/>
  <c r="E26" i="68"/>
  <c r="F26" i="68" s="1"/>
  <c r="G26" i="68"/>
  <c r="H26" i="68"/>
  <c r="T26" i="68" s="1"/>
  <c r="B27" i="68"/>
  <c r="C27" i="68"/>
  <c r="D27" i="68" s="1"/>
  <c r="E27" i="68"/>
  <c r="F27" i="68" s="1"/>
  <c r="G27" i="68"/>
  <c r="H27" i="68"/>
  <c r="B28" i="68"/>
  <c r="C28" i="68"/>
  <c r="D28" i="68" s="1"/>
  <c r="E28" i="68"/>
  <c r="F28" i="68" s="1"/>
  <c r="G28" i="68"/>
  <c r="H28" i="68"/>
  <c r="I28" i="68" s="1"/>
  <c r="B29" i="68"/>
  <c r="C29" i="68"/>
  <c r="D29" i="68" s="1"/>
  <c r="E29" i="68"/>
  <c r="F29" i="68" s="1"/>
  <c r="G29" i="68"/>
  <c r="H29" i="68"/>
  <c r="O29" i="68" s="1"/>
  <c r="B30" i="68"/>
  <c r="C30" i="68"/>
  <c r="D30" i="68" s="1"/>
  <c r="E30" i="68"/>
  <c r="F30" i="68" s="1"/>
  <c r="G30" i="68"/>
  <c r="H30" i="68"/>
  <c r="M30" i="68" s="1"/>
  <c r="B31" i="68"/>
  <c r="C31" i="68"/>
  <c r="D31" i="68" s="1"/>
  <c r="E31" i="68"/>
  <c r="F31" i="68" s="1"/>
  <c r="G31" i="68"/>
  <c r="H31" i="68"/>
  <c r="I31" i="68" s="1"/>
  <c r="N31" i="68" s="1"/>
  <c r="B32" i="68"/>
  <c r="C32" i="68"/>
  <c r="D32" i="68" s="1"/>
  <c r="E32" i="68"/>
  <c r="F32" i="68" s="1"/>
  <c r="G32" i="68"/>
  <c r="H32" i="68"/>
  <c r="I32" i="68" s="1"/>
  <c r="N32" i="68" s="1"/>
  <c r="B10" i="68"/>
  <c r="C10" i="68"/>
  <c r="D10" i="68" s="1"/>
  <c r="E10" i="68"/>
  <c r="F10" i="68" s="1"/>
  <c r="G10" i="68"/>
  <c r="H10" i="68"/>
  <c r="B11" i="68"/>
  <c r="C11" i="68"/>
  <c r="D11" i="68" s="1"/>
  <c r="E11" i="68"/>
  <c r="F11" i="68" s="1"/>
  <c r="G11" i="68"/>
  <c r="H11" i="68"/>
  <c r="P11" i="68" s="1"/>
  <c r="B12" i="68"/>
  <c r="C12" i="68"/>
  <c r="D12" i="68" s="1"/>
  <c r="E12" i="68"/>
  <c r="F12" i="68" s="1"/>
  <c r="G12" i="68"/>
  <c r="H12" i="68"/>
  <c r="O12" i="68" s="1"/>
  <c r="B13" i="68"/>
  <c r="C13" i="68"/>
  <c r="D13" i="68" s="1"/>
  <c r="E13" i="68"/>
  <c r="F13" i="68" s="1"/>
  <c r="G13" i="68"/>
  <c r="H13" i="68"/>
  <c r="T13" i="68" s="1"/>
  <c r="B14" i="68"/>
  <c r="C14" i="68"/>
  <c r="D14" i="68" s="1"/>
  <c r="E14" i="68"/>
  <c r="F14" i="68" s="1"/>
  <c r="G14" i="68"/>
  <c r="H14" i="68"/>
  <c r="S14" i="68" s="1"/>
  <c r="B15" i="68"/>
  <c r="C15" i="68"/>
  <c r="D15" i="68" s="1"/>
  <c r="E15" i="68"/>
  <c r="F15" i="68" s="1"/>
  <c r="G15" i="68"/>
  <c r="H15" i="68"/>
  <c r="P15" i="68" s="1"/>
  <c r="B16" i="68"/>
  <c r="C16" i="68"/>
  <c r="D16" i="68" s="1"/>
  <c r="E16" i="68"/>
  <c r="F16" i="68" s="1"/>
  <c r="G16" i="68"/>
  <c r="H16" i="68"/>
  <c r="O16" i="68" s="1"/>
  <c r="B17" i="68"/>
  <c r="C17" i="68"/>
  <c r="D17" i="68" s="1"/>
  <c r="E17" i="68"/>
  <c r="F17" i="68" s="1"/>
  <c r="G17" i="68"/>
  <c r="H17" i="68"/>
  <c r="H4" i="68"/>
  <c r="S2" i="68"/>
  <c r="S10" i="68" l="1"/>
  <c r="T4" i="68"/>
  <c r="I459" i="68"/>
  <c r="N459" i="68" s="1"/>
  <c r="I460" i="68"/>
  <c r="N460" i="68" s="1"/>
  <c r="I456" i="68"/>
  <c r="N456" i="68" s="1"/>
  <c r="P467" i="68"/>
  <c r="K467" i="68"/>
  <c r="I461" i="68"/>
  <c r="N461" i="68" s="1"/>
  <c r="I457" i="68"/>
  <c r="N457" i="68" s="1"/>
  <c r="R473" i="68"/>
  <c r="K473" i="68"/>
  <c r="I455" i="68"/>
  <c r="N455" i="68" s="1"/>
  <c r="O463" i="68"/>
  <c r="P472" i="68"/>
  <c r="K472" i="68"/>
  <c r="I468" i="68"/>
  <c r="N468" i="68" s="1"/>
  <c r="K468" i="68"/>
  <c r="I462" i="68"/>
  <c r="N462" i="68" s="1"/>
  <c r="I458" i="68"/>
  <c r="N458" i="68" s="1"/>
  <c r="I454" i="68"/>
  <c r="N454" i="68" s="1"/>
  <c r="O447" i="68"/>
  <c r="O443" i="68"/>
  <c r="I451" i="68"/>
  <c r="N451" i="68" s="1"/>
  <c r="O449" i="68"/>
  <c r="I445" i="68"/>
  <c r="N445" i="68" s="1"/>
  <c r="I441" i="68"/>
  <c r="N441" i="68" s="1"/>
  <c r="I453" i="68"/>
  <c r="N453" i="68" s="1"/>
  <c r="O448" i="68"/>
  <c r="O444" i="68"/>
  <c r="I440" i="68"/>
  <c r="V440" i="68" s="1"/>
  <c r="O450" i="68"/>
  <c r="I446" i="68"/>
  <c r="N446" i="68" s="1"/>
  <c r="I442" i="68"/>
  <c r="N442" i="68" s="1"/>
  <c r="I438" i="68"/>
  <c r="K438" i="68"/>
  <c r="R437" i="68"/>
  <c r="I430" i="68"/>
  <c r="N430" i="68" s="1"/>
  <c r="I425" i="68"/>
  <c r="N425" i="68" s="1"/>
  <c r="R435" i="68"/>
  <c r="I431" i="68"/>
  <c r="N431" i="68" s="1"/>
  <c r="I427" i="68"/>
  <c r="N427" i="68" s="1"/>
  <c r="R434" i="68"/>
  <c r="R436" i="68"/>
  <c r="R432" i="68"/>
  <c r="I428" i="68"/>
  <c r="N428" i="68" s="1"/>
  <c r="O424" i="68"/>
  <c r="R433" i="68"/>
  <c r="I429" i="68"/>
  <c r="N429" i="68" s="1"/>
  <c r="I412" i="68"/>
  <c r="K412" i="68"/>
  <c r="O422" i="68"/>
  <c r="I418" i="68"/>
  <c r="I414" i="68"/>
  <c r="N414" i="68" s="1"/>
  <c r="O421" i="68"/>
  <c r="O417" i="68"/>
  <c r="O423" i="68"/>
  <c r="O419" i="68"/>
  <c r="I415" i="68"/>
  <c r="N415" i="68" s="1"/>
  <c r="O420" i="68"/>
  <c r="I416" i="68"/>
  <c r="I395" i="68"/>
  <c r="N395" i="68" s="1"/>
  <c r="I396" i="68"/>
  <c r="N396" i="68" s="1"/>
  <c r="I392" i="68"/>
  <c r="N392" i="68" s="1"/>
  <c r="I405" i="68"/>
  <c r="N405" i="68" s="1"/>
  <c r="M401" i="68"/>
  <c r="K401" i="68"/>
  <c r="O408" i="68"/>
  <c r="I391" i="68"/>
  <c r="N391" i="68" s="1"/>
  <c r="I397" i="68"/>
  <c r="N397" i="68" s="1"/>
  <c r="I393" i="68"/>
  <c r="N393" i="68" s="1"/>
  <c r="I389" i="68"/>
  <c r="N389" i="68" s="1"/>
  <c r="S406" i="68"/>
  <c r="P404" i="68"/>
  <c r="I398" i="68"/>
  <c r="N398" i="68" s="1"/>
  <c r="I394" i="68"/>
  <c r="N394" i="68" s="1"/>
  <c r="I390" i="68"/>
  <c r="N390" i="68" s="1"/>
  <c r="I403" i="68"/>
  <c r="N403" i="68" s="1"/>
  <c r="I382" i="68"/>
  <c r="N382" i="68" s="1"/>
  <c r="M378" i="68"/>
  <c r="I386" i="68"/>
  <c r="N386" i="68" s="1"/>
  <c r="I388" i="68"/>
  <c r="N388" i="68" s="1"/>
  <c r="I383" i="68"/>
  <c r="N383" i="68" s="1"/>
  <c r="I384" i="68"/>
  <c r="N384" i="68" s="1"/>
  <c r="O380" i="68"/>
  <c r="O376" i="68"/>
  <c r="M379" i="68"/>
  <c r="I375" i="68"/>
  <c r="N375" i="68" s="1"/>
  <c r="I385" i="68"/>
  <c r="N385" i="68" s="1"/>
  <c r="M381" i="68"/>
  <c r="I377" i="68"/>
  <c r="N377" i="68" s="1"/>
  <c r="O373" i="68"/>
  <c r="P372" i="68"/>
  <c r="I356" i="68"/>
  <c r="N356" i="68" s="1"/>
  <c r="K356" i="68"/>
  <c r="I352" i="68"/>
  <c r="N352" i="68" s="1"/>
  <c r="K352" i="68"/>
  <c r="P369" i="68"/>
  <c r="R365" i="68"/>
  <c r="I349" i="68"/>
  <c r="N349" i="68" s="1"/>
  <c r="K349" i="68"/>
  <c r="P370" i="68"/>
  <c r="I358" i="68"/>
  <c r="N358" i="68" s="1"/>
  <c r="K358" i="68"/>
  <c r="I354" i="68"/>
  <c r="N354" i="68" s="1"/>
  <c r="K354" i="68"/>
  <c r="I350" i="68"/>
  <c r="N350" i="68" s="1"/>
  <c r="K350" i="68"/>
  <c r="P371" i="68"/>
  <c r="R367" i="68"/>
  <c r="R363" i="68"/>
  <c r="I357" i="68"/>
  <c r="N357" i="68" s="1"/>
  <c r="K357" i="68"/>
  <c r="I353" i="68"/>
  <c r="N353" i="68" s="1"/>
  <c r="K353" i="68"/>
  <c r="R366" i="68"/>
  <c r="I359" i="68"/>
  <c r="N359" i="68" s="1"/>
  <c r="K359" i="68"/>
  <c r="I355" i="68"/>
  <c r="N355" i="68" s="1"/>
  <c r="K355" i="68"/>
  <c r="I351" i="68"/>
  <c r="N351" i="68" s="1"/>
  <c r="K351" i="68"/>
  <c r="P368" i="68"/>
  <c r="R364" i="68"/>
  <c r="I347" i="68"/>
  <c r="N347" i="68" s="1"/>
  <c r="R346" i="68"/>
  <c r="R344" i="68"/>
  <c r="R343" i="68"/>
  <c r="R345" i="68"/>
  <c r="O330" i="68"/>
  <c r="O321" i="68"/>
  <c r="K321" i="68"/>
  <c r="O331" i="68"/>
  <c r="O327" i="68"/>
  <c r="O323" i="68"/>
  <c r="O332" i="68"/>
  <c r="O328" i="68"/>
  <c r="O324" i="68"/>
  <c r="O326" i="68"/>
  <c r="O320" i="68"/>
  <c r="O329" i="68"/>
  <c r="O325" i="68"/>
  <c r="R313" i="68"/>
  <c r="O304" i="68"/>
  <c r="O300" i="68"/>
  <c r="R308" i="68"/>
  <c r="O305" i="68"/>
  <c r="O301" i="68"/>
  <c r="O297" i="68"/>
  <c r="O318" i="68"/>
  <c r="R314" i="68"/>
  <c r="R310" i="68"/>
  <c r="K310" i="68"/>
  <c r="O306" i="68"/>
  <c r="O302" i="68"/>
  <c r="O298" i="68"/>
  <c r="O319" i="68"/>
  <c r="O315" i="68"/>
  <c r="R311" i="68"/>
  <c r="R317" i="68"/>
  <c r="O307" i="68"/>
  <c r="K307" i="68"/>
  <c r="O303" i="68"/>
  <c r="O299" i="68"/>
  <c r="R316" i="68"/>
  <c r="R312" i="68"/>
  <c r="I291" i="68"/>
  <c r="N291" i="68" s="1"/>
  <c r="K291" i="68"/>
  <c r="I287" i="68"/>
  <c r="N287" i="68" s="1"/>
  <c r="K287" i="68"/>
  <c r="O295" i="68"/>
  <c r="K295" i="68"/>
  <c r="I292" i="68"/>
  <c r="N292" i="68" s="1"/>
  <c r="K292" i="68"/>
  <c r="I288" i="68"/>
  <c r="N288" i="68" s="1"/>
  <c r="K288" i="68"/>
  <c r="I293" i="68"/>
  <c r="N293" i="68" s="1"/>
  <c r="K293" i="68"/>
  <c r="I289" i="68"/>
  <c r="N289" i="68" s="1"/>
  <c r="K289" i="68"/>
  <c r="I285" i="68"/>
  <c r="N285" i="68" s="1"/>
  <c r="K285" i="68"/>
  <c r="I294" i="68"/>
  <c r="N294" i="68" s="1"/>
  <c r="K294" i="68"/>
  <c r="I290" i="68"/>
  <c r="N290" i="68" s="1"/>
  <c r="K290" i="68"/>
  <c r="I286" i="68"/>
  <c r="N286" i="68" s="1"/>
  <c r="K286" i="68"/>
  <c r="I282" i="68"/>
  <c r="N282" i="68" s="1"/>
  <c r="K282" i="68"/>
  <c r="R281" i="68"/>
  <c r="K281" i="68"/>
  <c r="I265" i="68"/>
  <c r="N265" i="68" s="1"/>
  <c r="I261" i="68"/>
  <c r="N261" i="68" s="1"/>
  <c r="I266" i="68"/>
  <c r="N266" i="68" s="1"/>
  <c r="I262" i="68"/>
  <c r="N262" i="68" s="1"/>
  <c r="R279" i="68"/>
  <c r="R275" i="68"/>
  <c r="R274" i="68"/>
  <c r="I267" i="68"/>
  <c r="N267" i="68" s="1"/>
  <c r="I263" i="68"/>
  <c r="N263" i="68" s="1"/>
  <c r="I259" i="68"/>
  <c r="N259" i="68" s="1"/>
  <c r="R280" i="68"/>
  <c r="R276" i="68"/>
  <c r="R272" i="68"/>
  <c r="R269" i="68"/>
  <c r="R278" i="68"/>
  <c r="I268" i="68"/>
  <c r="N268" i="68" s="1"/>
  <c r="I264" i="68"/>
  <c r="N264" i="68" s="1"/>
  <c r="I260" i="68"/>
  <c r="N260" i="68" s="1"/>
  <c r="R277" i="68"/>
  <c r="R273" i="68"/>
  <c r="I258" i="68"/>
  <c r="N258" i="68" s="1"/>
  <c r="P241" i="68"/>
  <c r="R241" i="68"/>
  <c r="S241" i="68"/>
  <c r="T241" i="68"/>
  <c r="I242" i="68"/>
  <c r="N242" i="68" s="1"/>
  <c r="R242" i="68"/>
  <c r="T242" i="68"/>
  <c r="S242" i="68"/>
  <c r="O462" i="68"/>
  <c r="P453" i="68"/>
  <c r="T466" i="68"/>
  <c r="P347" i="68"/>
  <c r="M462" i="68"/>
  <c r="M471" i="68"/>
  <c r="S466" i="68"/>
  <c r="P393" i="68"/>
  <c r="T381" i="68"/>
  <c r="O473" i="68"/>
  <c r="R459" i="68"/>
  <c r="S393" i="68"/>
  <c r="V470" i="68"/>
  <c r="S462" i="68"/>
  <c r="S456" i="68"/>
  <c r="P471" i="68"/>
  <c r="V466" i="68"/>
  <c r="R462" i="68"/>
  <c r="I471" i="68"/>
  <c r="N471" i="68" s="1"/>
  <c r="T470" i="68"/>
  <c r="S451" i="68"/>
  <c r="R470" i="68"/>
  <c r="R469" i="68"/>
  <c r="T473" i="68"/>
  <c r="M470" i="68"/>
  <c r="P469" i="68"/>
  <c r="M473" i="68"/>
  <c r="V472" i="68"/>
  <c r="V471" i="68"/>
  <c r="T471" i="68"/>
  <c r="S448" i="68"/>
  <c r="I473" i="68"/>
  <c r="N473" i="68" s="1"/>
  <c r="T472" i="68"/>
  <c r="V468" i="68"/>
  <c r="I466" i="68"/>
  <c r="N466" i="68" s="1"/>
  <c r="T464" i="68"/>
  <c r="O453" i="68"/>
  <c r="R451" i="68"/>
  <c r="R472" i="68"/>
  <c r="T468" i="68"/>
  <c r="S464" i="68"/>
  <c r="S405" i="68"/>
  <c r="S434" i="68"/>
  <c r="R450" i="68"/>
  <c r="V473" i="68"/>
  <c r="O472" i="68"/>
  <c r="S468" i="68"/>
  <c r="R464" i="68"/>
  <c r="R468" i="68"/>
  <c r="P464" i="68"/>
  <c r="S458" i="68"/>
  <c r="P473" i="68"/>
  <c r="I472" i="68"/>
  <c r="N472" i="68" s="1"/>
  <c r="P468" i="68"/>
  <c r="V467" i="68"/>
  <c r="O464" i="68"/>
  <c r="M460" i="68"/>
  <c r="O459" i="68"/>
  <c r="R458" i="68"/>
  <c r="R457" i="68"/>
  <c r="S436" i="68"/>
  <c r="T446" i="68"/>
  <c r="M468" i="68"/>
  <c r="M467" i="68"/>
  <c r="M464" i="68"/>
  <c r="P458" i="68"/>
  <c r="O457" i="68"/>
  <c r="S470" i="68"/>
  <c r="O468" i="68"/>
  <c r="I467" i="68"/>
  <c r="N467" i="68" s="1"/>
  <c r="M459" i="68"/>
  <c r="M453" i="68"/>
  <c r="S431" i="68"/>
  <c r="P448" i="68"/>
  <c r="S473" i="68"/>
  <c r="M472" i="68"/>
  <c r="P470" i="68"/>
  <c r="V469" i="68"/>
  <c r="T467" i="68"/>
  <c r="P466" i="68"/>
  <c r="P462" i="68"/>
  <c r="S460" i="68"/>
  <c r="O458" i="68"/>
  <c r="S457" i="68"/>
  <c r="S455" i="68"/>
  <c r="R431" i="68"/>
  <c r="S467" i="68"/>
  <c r="M466" i="68"/>
  <c r="S461" i="68"/>
  <c r="R460" i="68"/>
  <c r="M458" i="68"/>
  <c r="R455" i="68"/>
  <c r="P431" i="68"/>
  <c r="R467" i="68"/>
  <c r="P460" i="68"/>
  <c r="P455" i="68"/>
  <c r="S454" i="68"/>
  <c r="S453" i="68"/>
  <c r="T380" i="68"/>
  <c r="O431" i="68"/>
  <c r="O467" i="68"/>
  <c r="O460" i="68"/>
  <c r="S459" i="68"/>
  <c r="O455" i="68"/>
  <c r="O454" i="68"/>
  <c r="R453" i="68"/>
  <c r="R393" i="68"/>
  <c r="O440" i="68"/>
  <c r="R461" i="68"/>
  <c r="P456" i="68"/>
  <c r="M454" i="68"/>
  <c r="T441" i="68"/>
  <c r="O469" i="68"/>
  <c r="P461" i="68"/>
  <c r="O456" i="68"/>
  <c r="I378" i="68"/>
  <c r="N378" i="68" s="1"/>
  <c r="O393" i="68"/>
  <c r="S471" i="68"/>
  <c r="M469" i="68"/>
  <c r="O461" i="68"/>
  <c r="M456" i="68"/>
  <c r="S472" i="68"/>
  <c r="R471" i="68"/>
  <c r="O470" i="68"/>
  <c r="I469" i="68"/>
  <c r="N469" i="68" s="1"/>
  <c r="R466" i="68"/>
  <c r="M461" i="68"/>
  <c r="I372" i="68"/>
  <c r="N372" i="68" s="1"/>
  <c r="R427" i="68"/>
  <c r="T444" i="68"/>
  <c r="P451" i="68"/>
  <c r="S444" i="68"/>
  <c r="O471" i="68"/>
  <c r="I470" i="68"/>
  <c r="N470" i="68" s="1"/>
  <c r="T469" i="68"/>
  <c r="O466" i="68"/>
  <c r="I464" i="68"/>
  <c r="N464" i="68" s="1"/>
  <c r="P457" i="68"/>
  <c r="M455" i="68"/>
  <c r="R454" i="68"/>
  <c r="O451" i="68"/>
  <c r="T327" i="68"/>
  <c r="S381" i="68"/>
  <c r="R444" i="68"/>
  <c r="S469" i="68"/>
  <c r="P454" i="68"/>
  <c r="M451" i="68"/>
  <c r="M420" i="68"/>
  <c r="P459" i="68"/>
  <c r="M457" i="68"/>
  <c r="R456" i="68"/>
  <c r="V462" i="68"/>
  <c r="V460" i="68"/>
  <c r="V455" i="68"/>
  <c r="V454" i="68"/>
  <c r="T462" i="68"/>
  <c r="T461" i="68"/>
  <c r="T460" i="68"/>
  <c r="T459" i="68"/>
  <c r="T458" i="68"/>
  <c r="T457" i="68"/>
  <c r="T456" i="68"/>
  <c r="T455" i="68"/>
  <c r="T454" i="68"/>
  <c r="T453" i="68"/>
  <c r="T451" i="68"/>
  <c r="T399" i="68"/>
  <c r="M431" i="68"/>
  <c r="S430" i="68"/>
  <c r="R448" i="68"/>
  <c r="S446" i="68"/>
  <c r="P444" i="68"/>
  <c r="R336" i="68"/>
  <c r="S399" i="68"/>
  <c r="P430" i="68"/>
  <c r="R446" i="68"/>
  <c r="S403" i="68"/>
  <c r="P399" i="68"/>
  <c r="O430" i="68"/>
  <c r="S429" i="68"/>
  <c r="P446" i="68"/>
  <c r="P403" i="68"/>
  <c r="O399" i="68"/>
  <c r="M430" i="68"/>
  <c r="O429" i="68"/>
  <c r="O446" i="68"/>
  <c r="S445" i="68"/>
  <c r="O403" i="68"/>
  <c r="P432" i="68"/>
  <c r="M446" i="68"/>
  <c r="P445" i="68"/>
  <c r="R440" i="68"/>
  <c r="T438" i="68"/>
  <c r="S463" i="68"/>
  <c r="O445" i="68"/>
  <c r="R442" i="68"/>
  <c r="P463" i="68"/>
  <c r="P389" i="68"/>
  <c r="M445" i="68"/>
  <c r="O442" i="68"/>
  <c r="M463" i="68"/>
  <c r="T463" i="68"/>
  <c r="I463" i="68"/>
  <c r="N463" i="68" s="1"/>
  <c r="R463" i="68"/>
  <c r="T325" i="68"/>
  <c r="P429" i="68"/>
  <c r="P427" i="68"/>
  <c r="S450" i="68"/>
  <c r="M442" i="68"/>
  <c r="S441" i="68"/>
  <c r="M440" i="68"/>
  <c r="S438" i="68"/>
  <c r="T409" i="68"/>
  <c r="R406" i="68"/>
  <c r="P434" i="68"/>
  <c r="T443" i="68"/>
  <c r="R441" i="68"/>
  <c r="R438" i="68"/>
  <c r="M396" i="68"/>
  <c r="S409" i="68"/>
  <c r="M406" i="68"/>
  <c r="T405" i="68"/>
  <c r="O404" i="68"/>
  <c r="P450" i="68"/>
  <c r="M448" i="68"/>
  <c r="T447" i="68"/>
  <c r="T445" i="68"/>
  <c r="M444" i="68"/>
  <c r="S443" i="68"/>
  <c r="P441" i="68"/>
  <c r="P438" i="68"/>
  <c r="O409" i="68"/>
  <c r="T408" i="68"/>
  <c r="I406" i="68"/>
  <c r="N406" i="68" s="1"/>
  <c r="P436" i="68"/>
  <c r="M450" i="68"/>
  <c r="S449" i="68"/>
  <c r="S447" i="68"/>
  <c r="P443" i="68"/>
  <c r="T442" i="68"/>
  <c r="O441" i="68"/>
  <c r="T440" i="68"/>
  <c r="O438" i="68"/>
  <c r="O366" i="68"/>
  <c r="M409" i="68"/>
  <c r="M408" i="68"/>
  <c r="R430" i="68"/>
  <c r="R449" i="68"/>
  <c r="R447" i="68"/>
  <c r="R445" i="68"/>
  <c r="M443" i="68"/>
  <c r="S442" i="68"/>
  <c r="M441" i="68"/>
  <c r="S440" i="68"/>
  <c r="M438" i="68"/>
  <c r="T336" i="68"/>
  <c r="P352" i="68"/>
  <c r="S372" i="68"/>
  <c r="S371" i="68"/>
  <c r="M366" i="68"/>
  <c r="P449" i="68"/>
  <c r="P447" i="68"/>
  <c r="O386" i="68"/>
  <c r="S432" i="68"/>
  <c r="V429" i="68"/>
  <c r="M449" i="68"/>
  <c r="T448" i="68"/>
  <c r="M447" i="68"/>
  <c r="P442" i="68"/>
  <c r="P440" i="68"/>
  <c r="N438" i="68"/>
  <c r="V438" i="68"/>
  <c r="V441" i="68"/>
  <c r="V445" i="68"/>
  <c r="T450" i="68"/>
  <c r="I450" i="68"/>
  <c r="T449" i="68"/>
  <c r="I449" i="68"/>
  <c r="N449" i="68" s="1"/>
  <c r="I448" i="68"/>
  <c r="N448" i="68" s="1"/>
  <c r="I447" i="68"/>
  <c r="N447" i="68" s="1"/>
  <c r="I444" i="68"/>
  <c r="I443" i="68"/>
  <c r="R443" i="68"/>
  <c r="S396" i="68"/>
  <c r="R407" i="68"/>
  <c r="P421" i="68"/>
  <c r="P419" i="68"/>
  <c r="O437" i="68"/>
  <c r="O435" i="68"/>
  <c r="O433" i="68"/>
  <c r="M428" i="68"/>
  <c r="O425" i="68"/>
  <c r="O396" i="68"/>
  <c r="T388" i="68"/>
  <c r="P407" i="68"/>
  <c r="P406" i="68"/>
  <c r="M421" i="68"/>
  <c r="M419" i="68"/>
  <c r="M437" i="68"/>
  <c r="V436" i="68"/>
  <c r="M435" i="68"/>
  <c r="V434" i="68"/>
  <c r="M433" i="68"/>
  <c r="V432" i="68"/>
  <c r="R429" i="68"/>
  <c r="S427" i="68"/>
  <c r="M425" i="68"/>
  <c r="S383" i="68"/>
  <c r="R381" i="68"/>
  <c r="P405" i="68"/>
  <c r="O436" i="68"/>
  <c r="O434" i="68"/>
  <c r="O432" i="68"/>
  <c r="M429" i="68"/>
  <c r="S428" i="68"/>
  <c r="O427" i="68"/>
  <c r="P381" i="68"/>
  <c r="S414" i="68"/>
  <c r="M436" i="68"/>
  <c r="M434" i="68"/>
  <c r="M432" i="68"/>
  <c r="R428" i="68"/>
  <c r="M427" i="68"/>
  <c r="S425" i="68"/>
  <c r="R358" i="68"/>
  <c r="O381" i="68"/>
  <c r="T375" i="68"/>
  <c r="R409" i="68"/>
  <c r="M424" i="68"/>
  <c r="R423" i="68"/>
  <c r="M422" i="68"/>
  <c r="S421" i="68"/>
  <c r="R416" i="68"/>
  <c r="O415" i="68"/>
  <c r="R414" i="68"/>
  <c r="O412" i="68"/>
  <c r="S437" i="68"/>
  <c r="S435" i="68"/>
  <c r="S433" i="68"/>
  <c r="P428" i="68"/>
  <c r="R425" i="68"/>
  <c r="S375" i="68"/>
  <c r="M392" i="68"/>
  <c r="T411" i="68"/>
  <c r="T407" i="68"/>
  <c r="P423" i="68"/>
  <c r="R421" i="68"/>
  <c r="S419" i="68"/>
  <c r="P417" i="68"/>
  <c r="P416" i="68"/>
  <c r="P414" i="68"/>
  <c r="P437" i="68"/>
  <c r="P435" i="68"/>
  <c r="P433" i="68"/>
  <c r="O428" i="68"/>
  <c r="P425" i="68"/>
  <c r="V428" i="68"/>
  <c r="T437" i="68"/>
  <c r="I437" i="68"/>
  <c r="T436" i="68"/>
  <c r="I436" i="68"/>
  <c r="N436" i="68" s="1"/>
  <c r="T435" i="68"/>
  <c r="I435" i="68"/>
  <c r="N435" i="68" s="1"/>
  <c r="T434" i="68"/>
  <c r="I434" i="68"/>
  <c r="N434" i="68" s="1"/>
  <c r="T433" i="68"/>
  <c r="I433" i="68"/>
  <c r="N433" i="68" s="1"/>
  <c r="T432" i="68"/>
  <c r="I432" i="68"/>
  <c r="N432" i="68" s="1"/>
  <c r="T431" i="68"/>
  <c r="T430" i="68"/>
  <c r="T429" i="68"/>
  <c r="T428" i="68"/>
  <c r="T427" i="68"/>
  <c r="T425" i="68"/>
  <c r="S325" i="68"/>
  <c r="M364" i="68"/>
  <c r="O383" i="68"/>
  <c r="S398" i="68"/>
  <c r="O397" i="68"/>
  <c r="M386" i="68"/>
  <c r="O411" i="68"/>
  <c r="P409" i="68"/>
  <c r="I408" i="68"/>
  <c r="N408" i="68" s="1"/>
  <c r="S407" i="68"/>
  <c r="O406" i="68"/>
  <c r="M404" i="68"/>
  <c r="R399" i="68"/>
  <c r="S423" i="68"/>
  <c r="M417" i="68"/>
  <c r="S416" i="68"/>
  <c r="M415" i="68"/>
  <c r="M412" i="68"/>
  <c r="O284" i="68"/>
  <c r="S352" i="68"/>
  <c r="S351" i="68"/>
  <c r="O398" i="68"/>
  <c r="M397" i="68"/>
  <c r="I404" i="68"/>
  <c r="N404" i="68" s="1"/>
  <c r="T401" i="68"/>
  <c r="S418" i="68"/>
  <c r="S401" i="68"/>
  <c r="R418" i="68"/>
  <c r="M389" i="68"/>
  <c r="S388" i="68"/>
  <c r="T386" i="68"/>
  <c r="I409" i="68"/>
  <c r="N409" i="68" s="1"/>
  <c r="S408" i="68"/>
  <c r="O407" i="68"/>
  <c r="T404" i="68"/>
  <c r="M403" i="68"/>
  <c r="R401" i="68"/>
  <c r="M399" i="68"/>
  <c r="M423" i="68"/>
  <c r="P418" i="68"/>
  <c r="O416" i="68"/>
  <c r="O414" i="68"/>
  <c r="R388" i="68"/>
  <c r="S386" i="68"/>
  <c r="R408" i="68"/>
  <c r="M407" i="68"/>
  <c r="T406" i="68"/>
  <c r="S404" i="68"/>
  <c r="P401" i="68"/>
  <c r="I399" i="68"/>
  <c r="N399" i="68" s="1"/>
  <c r="S424" i="68"/>
  <c r="S422" i="68"/>
  <c r="S420" i="68"/>
  <c r="O418" i="68"/>
  <c r="M416" i="68"/>
  <c r="S415" i="68"/>
  <c r="M414" i="68"/>
  <c r="S412" i="68"/>
  <c r="M323" i="68"/>
  <c r="R386" i="68"/>
  <c r="P408" i="68"/>
  <c r="I407" i="68"/>
  <c r="N407" i="68" s="1"/>
  <c r="R404" i="68"/>
  <c r="O401" i="68"/>
  <c r="R424" i="68"/>
  <c r="R422" i="68"/>
  <c r="R420" i="68"/>
  <c r="M418" i="68"/>
  <c r="S417" i="68"/>
  <c r="R415" i="68"/>
  <c r="R412" i="68"/>
  <c r="I323" i="68"/>
  <c r="N323" i="68" s="1"/>
  <c r="O355" i="68"/>
  <c r="T383" i="68"/>
  <c r="P386" i="68"/>
  <c r="P424" i="68"/>
  <c r="P422" i="68"/>
  <c r="P420" i="68"/>
  <c r="R417" i="68"/>
  <c r="P415" i="68"/>
  <c r="P412" i="68"/>
  <c r="N412" i="68"/>
  <c r="V412" i="68"/>
  <c r="N418" i="68"/>
  <c r="V418" i="68"/>
  <c r="N416" i="68"/>
  <c r="V416" i="68"/>
  <c r="T424" i="68"/>
  <c r="I424" i="68"/>
  <c r="N424" i="68" s="1"/>
  <c r="T423" i="68"/>
  <c r="I423" i="68"/>
  <c r="N423" i="68" s="1"/>
  <c r="T422" i="68"/>
  <c r="I422" i="68"/>
  <c r="N422" i="68" s="1"/>
  <c r="T421" i="68"/>
  <c r="I421" i="68"/>
  <c r="N421" i="68" s="1"/>
  <c r="T420" i="68"/>
  <c r="I420" i="68"/>
  <c r="N420" i="68" s="1"/>
  <c r="T419" i="68"/>
  <c r="I419" i="68"/>
  <c r="T418" i="68"/>
  <c r="T417" i="68"/>
  <c r="I417" i="68"/>
  <c r="T416" i="68"/>
  <c r="T415" i="68"/>
  <c r="T414" i="68"/>
  <c r="T412" i="68"/>
  <c r="R419" i="68"/>
  <c r="T385" i="68"/>
  <c r="R383" i="68"/>
  <c r="R375" i="68"/>
  <c r="M398" i="68"/>
  <c r="R396" i="68"/>
  <c r="P394" i="68"/>
  <c r="M411" i="68"/>
  <c r="T410" i="68"/>
  <c r="T402" i="68"/>
  <c r="S359" i="68"/>
  <c r="O358" i="68"/>
  <c r="P375" i="68"/>
  <c r="P396" i="68"/>
  <c r="O394" i="68"/>
  <c r="I411" i="68"/>
  <c r="N411" i="68" s="1"/>
  <c r="S410" i="68"/>
  <c r="S402" i="68"/>
  <c r="M383" i="68"/>
  <c r="R378" i="68"/>
  <c r="T376" i="68"/>
  <c r="O375" i="68"/>
  <c r="M394" i="68"/>
  <c r="S391" i="68"/>
  <c r="R410" i="68"/>
  <c r="R402" i="68"/>
  <c r="T379" i="68"/>
  <c r="T377" i="68"/>
  <c r="S376" i="68"/>
  <c r="M375" i="68"/>
  <c r="R391" i="68"/>
  <c r="P410" i="68"/>
  <c r="R405" i="68"/>
  <c r="T403" i="68"/>
  <c r="P402" i="68"/>
  <c r="I401" i="68"/>
  <c r="N401" i="68" s="1"/>
  <c r="R337" i="68"/>
  <c r="R376" i="68"/>
  <c r="T373" i="68"/>
  <c r="P391" i="68"/>
  <c r="S411" i="68"/>
  <c r="O410" i="68"/>
  <c r="O402" i="68"/>
  <c r="M376" i="68"/>
  <c r="M373" i="68"/>
  <c r="R398" i="68"/>
  <c r="O391" i="68"/>
  <c r="S390" i="68"/>
  <c r="R411" i="68"/>
  <c r="M410" i="68"/>
  <c r="O405" i="68"/>
  <c r="R403" i="68"/>
  <c r="M402" i="68"/>
  <c r="P356" i="68"/>
  <c r="P398" i="68"/>
  <c r="M391" i="68"/>
  <c r="R390" i="68"/>
  <c r="O389" i="68"/>
  <c r="P411" i="68"/>
  <c r="I410" i="68"/>
  <c r="N410" i="68" s="1"/>
  <c r="M405" i="68"/>
  <c r="I402" i="68"/>
  <c r="N402" i="68" s="1"/>
  <c r="V410" i="68"/>
  <c r="V409" i="68"/>
  <c r="V408" i="68"/>
  <c r="V407" i="68"/>
  <c r="V406" i="68"/>
  <c r="V405" i="68"/>
  <c r="V404" i="68"/>
  <c r="V403" i="68"/>
  <c r="V402" i="68"/>
  <c r="T382" i="68"/>
  <c r="T368" i="68"/>
  <c r="S382" i="68"/>
  <c r="S395" i="68"/>
  <c r="M331" i="68"/>
  <c r="T340" i="68"/>
  <c r="T337" i="68"/>
  <c r="O334" i="68"/>
  <c r="M359" i="68"/>
  <c r="S368" i="68"/>
  <c r="T384" i="68"/>
  <c r="R382" i="68"/>
  <c r="R395" i="68"/>
  <c r="S392" i="68"/>
  <c r="P390" i="68"/>
  <c r="P388" i="68"/>
  <c r="T345" i="68"/>
  <c r="S340" i="68"/>
  <c r="O368" i="68"/>
  <c r="S384" i="68"/>
  <c r="P382" i="68"/>
  <c r="I381" i="68"/>
  <c r="N381" i="68" s="1"/>
  <c r="M380" i="68"/>
  <c r="S379" i="68"/>
  <c r="S397" i="68"/>
  <c r="P395" i="68"/>
  <c r="M393" i="68"/>
  <c r="R392" i="68"/>
  <c r="O390" i="68"/>
  <c r="T389" i="68"/>
  <c r="O388" i="68"/>
  <c r="P340" i="68"/>
  <c r="S339" i="68"/>
  <c r="O353" i="68"/>
  <c r="M368" i="68"/>
  <c r="S367" i="68"/>
  <c r="T366" i="68"/>
  <c r="P364" i="68"/>
  <c r="S362" i="68"/>
  <c r="P384" i="68"/>
  <c r="M382" i="68"/>
  <c r="T378" i="68"/>
  <c r="R397" i="68"/>
  <c r="O395" i="68"/>
  <c r="S394" i="68"/>
  <c r="P392" i="68"/>
  <c r="M390" i="68"/>
  <c r="S389" i="68"/>
  <c r="M388" i="68"/>
  <c r="M333" i="68"/>
  <c r="T328" i="68"/>
  <c r="M340" i="68"/>
  <c r="O339" i="68"/>
  <c r="S354" i="68"/>
  <c r="T372" i="68"/>
  <c r="I368" i="68"/>
  <c r="N368" i="68" s="1"/>
  <c r="I367" i="68"/>
  <c r="N367" i="68" s="1"/>
  <c r="S366" i="68"/>
  <c r="O364" i="68"/>
  <c r="T363" i="68"/>
  <c r="R362" i="68"/>
  <c r="O384" i="68"/>
  <c r="S378" i="68"/>
  <c r="P397" i="68"/>
  <c r="M395" i="68"/>
  <c r="R394" i="68"/>
  <c r="O392" i="68"/>
  <c r="R389" i="68"/>
  <c r="V398" i="68"/>
  <c r="T398" i="68"/>
  <c r="T397" i="68"/>
  <c r="T396" i="68"/>
  <c r="T395" i="68"/>
  <c r="T394" i="68"/>
  <c r="T393" i="68"/>
  <c r="T392" i="68"/>
  <c r="T391" i="68"/>
  <c r="T390" i="68"/>
  <c r="M355" i="68"/>
  <c r="R354" i="68"/>
  <c r="P366" i="68"/>
  <c r="I364" i="68"/>
  <c r="N364" i="68" s="1"/>
  <c r="S363" i="68"/>
  <c r="T362" i="68"/>
  <c r="S385" i="68"/>
  <c r="R384" i="68"/>
  <c r="P383" i="68"/>
  <c r="O382" i="68"/>
  <c r="I379" i="68"/>
  <c r="N379" i="68" s="1"/>
  <c r="S377" i="68"/>
  <c r="R289" i="68"/>
  <c r="V284" i="68"/>
  <c r="S320" i="68"/>
  <c r="M332" i="68"/>
  <c r="M325" i="68"/>
  <c r="M354" i="68"/>
  <c r="T370" i="68"/>
  <c r="I363" i="68"/>
  <c r="N363" i="68" s="1"/>
  <c r="R385" i="68"/>
  <c r="I380" i="68"/>
  <c r="N380" i="68" s="1"/>
  <c r="R377" i="68"/>
  <c r="I373" i="68"/>
  <c r="O289" i="68"/>
  <c r="S284" i="68"/>
  <c r="S370" i="68"/>
  <c r="T365" i="68"/>
  <c r="P385" i="68"/>
  <c r="P377" i="68"/>
  <c r="R284" i="68"/>
  <c r="T341" i="68"/>
  <c r="O370" i="68"/>
  <c r="T369" i="68"/>
  <c r="I366" i="68"/>
  <c r="N366" i="68" s="1"/>
  <c r="S365" i="68"/>
  <c r="T364" i="68"/>
  <c r="P362" i="68"/>
  <c r="O385" i="68"/>
  <c r="M384" i="68"/>
  <c r="S380" i="68"/>
  <c r="R379" i="68"/>
  <c r="P378" i="68"/>
  <c r="O377" i="68"/>
  <c r="I376" i="68"/>
  <c r="S373" i="68"/>
  <c r="M370" i="68"/>
  <c r="M369" i="68"/>
  <c r="I365" i="68"/>
  <c r="N365" i="68" s="1"/>
  <c r="S364" i="68"/>
  <c r="O362" i="68"/>
  <c r="T360" i="68"/>
  <c r="M385" i="68"/>
  <c r="R380" i="68"/>
  <c r="P379" i="68"/>
  <c r="O378" i="68"/>
  <c r="M377" i="68"/>
  <c r="R373" i="68"/>
  <c r="M362" i="68"/>
  <c r="O360" i="68"/>
  <c r="P380" i="68"/>
  <c r="O379" i="68"/>
  <c r="P373" i="68"/>
  <c r="R355" i="68"/>
  <c r="I360" i="68"/>
  <c r="N360" i="68" s="1"/>
  <c r="P376" i="68"/>
  <c r="M289" i="68"/>
  <c r="O340" i="68"/>
  <c r="O338" i="68"/>
  <c r="S337" i="68"/>
  <c r="I334" i="68"/>
  <c r="N334" i="68" s="1"/>
  <c r="O359" i="68"/>
  <c r="S358" i="68"/>
  <c r="S355" i="68"/>
  <c r="M353" i="68"/>
  <c r="R352" i="68"/>
  <c r="O371" i="68"/>
  <c r="I369" i="68"/>
  <c r="N369" i="68" s="1"/>
  <c r="M360" i="68"/>
  <c r="T343" i="68"/>
  <c r="M371" i="68"/>
  <c r="S343" i="68"/>
  <c r="I337" i="68"/>
  <c r="N337" i="68" s="1"/>
  <c r="S336" i="68"/>
  <c r="P358" i="68"/>
  <c r="P355" i="68"/>
  <c r="O352" i="68"/>
  <c r="O351" i="68"/>
  <c r="S350" i="68"/>
  <c r="I371" i="68"/>
  <c r="N371" i="68" s="1"/>
  <c r="T367" i="68"/>
  <c r="P343" i="68"/>
  <c r="T334" i="68"/>
  <c r="M351" i="68"/>
  <c r="R350" i="68"/>
  <c r="I345" i="68"/>
  <c r="N345" i="68" s="1"/>
  <c r="O343" i="68"/>
  <c r="S341" i="68"/>
  <c r="P336" i="68"/>
  <c r="S334" i="68"/>
  <c r="M358" i="68"/>
  <c r="S353" i="68"/>
  <c r="P350" i="68"/>
  <c r="P367" i="68"/>
  <c r="P365" i="68"/>
  <c r="P363" i="68"/>
  <c r="I362" i="68"/>
  <c r="N362" i="68" s="1"/>
  <c r="S360" i="68"/>
  <c r="M343" i="68"/>
  <c r="P341" i="68"/>
  <c r="R334" i="68"/>
  <c r="R353" i="68"/>
  <c r="O350" i="68"/>
  <c r="O372" i="68"/>
  <c r="I370" i="68"/>
  <c r="N370" i="68" s="1"/>
  <c r="S369" i="68"/>
  <c r="O367" i="68"/>
  <c r="O365" i="68"/>
  <c r="O363" i="68"/>
  <c r="R360" i="68"/>
  <c r="P289" i="68"/>
  <c r="M311" i="68"/>
  <c r="S330" i="68"/>
  <c r="S321" i="68"/>
  <c r="I343" i="68"/>
  <c r="N343" i="68" s="1"/>
  <c r="R340" i="68"/>
  <c r="P334" i="68"/>
  <c r="P353" i="68"/>
  <c r="M350" i="68"/>
  <c r="M372" i="68"/>
  <c r="T371" i="68"/>
  <c r="O369" i="68"/>
  <c r="M367" i="68"/>
  <c r="M365" i="68"/>
  <c r="M363" i="68"/>
  <c r="P360" i="68"/>
  <c r="R372" i="68"/>
  <c r="R371" i="68"/>
  <c r="R370" i="68"/>
  <c r="R369" i="68"/>
  <c r="R368" i="68"/>
  <c r="M256" i="68"/>
  <c r="R339" i="68"/>
  <c r="M338" i="68"/>
  <c r="O356" i="68"/>
  <c r="O347" i="68"/>
  <c r="S329" i="68"/>
  <c r="R341" i="68"/>
  <c r="P339" i="68"/>
  <c r="I338" i="68"/>
  <c r="N338" i="68" s="1"/>
  <c r="M356" i="68"/>
  <c r="M347" i="68"/>
  <c r="S357" i="68"/>
  <c r="S349" i="68"/>
  <c r="M320" i="68"/>
  <c r="S346" i="68"/>
  <c r="S345" i="68"/>
  <c r="O341" i="68"/>
  <c r="M339" i="68"/>
  <c r="T338" i="68"/>
  <c r="P337" i="68"/>
  <c r="M334" i="68"/>
  <c r="R357" i="68"/>
  <c r="R349" i="68"/>
  <c r="P345" i="68"/>
  <c r="I339" i="68"/>
  <c r="N339" i="68" s="1"/>
  <c r="S338" i="68"/>
  <c r="O337" i="68"/>
  <c r="P357" i="68"/>
  <c r="P349" i="68"/>
  <c r="V287" i="68"/>
  <c r="O345" i="68"/>
  <c r="R338" i="68"/>
  <c r="R359" i="68"/>
  <c r="O357" i="68"/>
  <c r="S356" i="68"/>
  <c r="P354" i="68"/>
  <c r="M352" i="68"/>
  <c r="R351" i="68"/>
  <c r="O349" i="68"/>
  <c r="S347" i="68"/>
  <c r="R287" i="68"/>
  <c r="S326" i="68"/>
  <c r="M345" i="68"/>
  <c r="S344" i="68"/>
  <c r="T339" i="68"/>
  <c r="P338" i="68"/>
  <c r="P359" i="68"/>
  <c r="M357" i="68"/>
  <c r="R356" i="68"/>
  <c r="O354" i="68"/>
  <c r="P351" i="68"/>
  <c r="M349" i="68"/>
  <c r="R347" i="68"/>
  <c r="V359" i="68"/>
  <c r="V358" i="68"/>
  <c r="V357" i="68"/>
  <c r="V356" i="68"/>
  <c r="V355" i="68"/>
  <c r="V354" i="68"/>
  <c r="V353" i="68"/>
  <c r="V352" i="68"/>
  <c r="V351" i="68"/>
  <c r="V350" i="68"/>
  <c r="V349" i="68"/>
  <c r="V347" i="68"/>
  <c r="T359" i="68"/>
  <c r="T358" i="68"/>
  <c r="T357" i="68"/>
  <c r="T356" i="68"/>
  <c r="T355" i="68"/>
  <c r="T354" i="68"/>
  <c r="T353" i="68"/>
  <c r="T352" i="68"/>
  <c r="T351" i="68"/>
  <c r="T350" i="68"/>
  <c r="T349" i="68"/>
  <c r="T347" i="68"/>
  <c r="I331" i="68"/>
  <c r="N331" i="68" s="1"/>
  <c r="I330" i="68"/>
  <c r="N330" i="68" s="1"/>
  <c r="M329" i="68"/>
  <c r="M328" i="68"/>
  <c r="I327" i="68"/>
  <c r="N327" i="68" s="1"/>
  <c r="I326" i="68"/>
  <c r="N326" i="68" s="1"/>
  <c r="I321" i="68"/>
  <c r="N321" i="68" s="1"/>
  <c r="T346" i="68"/>
  <c r="T344" i="68"/>
  <c r="T342" i="68"/>
  <c r="I340" i="68"/>
  <c r="N340" i="68" s="1"/>
  <c r="S342" i="68"/>
  <c r="S280" i="68"/>
  <c r="S279" i="68"/>
  <c r="M291" i="68"/>
  <c r="M288" i="68"/>
  <c r="T315" i="68"/>
  <c r="S313" i="68"/>
  <c r="P346" i="68"/>
  <c r="P344" i="68"/>
  <c r="R342" i="68"/>
  <c r="M341" i="68"/>
  <c r="O336" i="68"/>
  <c r="O281" i="68"/>
  <c r="O280" i="68"/>
  <c r="M279" i="68"/>
  <c r="S317" i="68"/>
  <c r="M316" i="68"/>
  <c r="S315" i="68"/>
  <c r="I314" i="68"/>
  <c r="N314" i="68" s="1"/>
  <c r="O313" i="68"/>
  <c r="M312" i="68"/>
  <c r="S311" i="68"/>
  <c r="T308" i="68"/>
  <c r="O346" i="68"/>
  <c r="O344" i="68"/>
  <c r="P342" i="68"/>
  <c r="I341" i="68"/>
  <c r="N341" i="68" s="1"/>
  <c r="M336" i="68"/>
  <c r="M318" i="68"/>
  <c r="O317" i="68"/>
  <c r="I315" i="68"/>
  <c r="N315" i="68" s="1"/>
  <c r="I313" i="68"/>
  <c r="N313" i="68" s="1"/>
  <c r="I312" i="68"/>
  <c r="N312" i="68" s="1"/>
  <c r="O311" i="68"/>
  <c r="M310" i="68"/>
  <c r="P308" i="68"/>
  <c r="M346" i="68"/>
  <c r="M344" i="68"/>
  <c r="O342" i="68"/>
  <c r="I336" i="68"/>
  <c r="N336" i="68" s="1"/>
  <c r="M308" i="68"/>
  <c r="T333" i="68"/>
  <c r="I346" i="68"/>
  <c r="N346" i="68" s="1"/>
  <c r="I344" i="68"/>
  <c r="N344" i="68" s="1"/>
  <c r="M342" i="68"/>
  <c r="I308" i="68"/>
  <c r="N308" i="68" s="1"/>
  <c r="O333" i="68"/>
  <c r="T332" i="68"/>
  <c r="T331" i="68"/>
  <c r="T321" i="68"/>
  <c r="I342" i="68"/>
  <c r="N342" i="68" s="1"/>
  <c r="M337" i="68"/>
  <c r="P278" i="68"/>
  <c r="M286" i="68"/>
  <c r="P320" i="68"/>
  <c r="T319" i="68"/>
  <c r="P317" i="68"/>
  <c r="P311" i="68"/>
  <c r="S333" i="68"/>
  <c r="M330" i="68"/>
  <c r="T329" i="68"/>
  <c r="M326" i="68"/>
  <c r="M321" i="68"/>
  <c r="M317" i="68"/>
  <c r="T324" i="68"/>
  <c r="I317" i="68"/>
  <c r="N317" i="68" s="1"/>
  <c r="P315" i="68"/>
  <c r="M314" i="68"/>
  <c r="T313" i="68"/>
  <c r="I311" i="68"/>
  <c r="N311" i="68" s="1"/>
  <c r="I310" i="68"/>
  <c r="N310" i="68" s="1"/>
  <c r="S308" i="68"/>
  <c r="I333" i="68"/>
  <c r="N333" i="68" s="1"/>
  <c r="S332" i="68"/>
  <c r="I329" i="68"/>
  <c r="N329" i="68" s="1"/>
  <c r="S328" i="68"/>
  <c r="I325" i="68"/>
  <c r="N325" i="68" s="1"/>
  <c r="S324" i="68"/>
  <c r="M324" i="68"/>
  <c r="T323" i="68"/>
  <c r="P313" i="68"/>
  <c r="O308" i="68"/>
  <c r="I332" i="68"/>
  <c r="N332" i="68" s="1"/>
  <c r="S331" i="68"/>
  <c r="I328" i="68"/>
  <c r="N328" i="68" s="1"/>
  <c r="S327" i="68"/>
  <c r="I324" i="68"/>
  <c r="N324" i="68" s="1"/>
  <c r="S323" i="68"/>
  <c r="T320" i="68"/>
  <c r="T317" i="68"/>
  <c r="T311" i="68"/>
  <c r="T330" i="68"/>
  <c r="M327" i="68"/>
  <c r="T326" i="68"/>
  <c r="R333" i="68"/>
  <c r="R332" i="68"/>
  <c r="R331" i="68"/>
  <c r="R330" i="68"/>
  <c r="R329" i="68"/>
  <c r="R328" i="68"/>
  <c r="R327" i="68"/>
  <c r="R326" i="68"/>
  <c r="R325" i="68"/>
  <c r="R324" i="68"/>
  <c r="R323" i="68"/>
  <c r="R321" i="68"/>
  <c r="P332" i="68"/>
  <c r="P331" i="68"/>
  <c r="P330" i="68"/>
  <c r="P329" i="68"/>
  <c r="P328" i="68"/>
  <c r="P327" i="68"/>
  <c r="P326" i="68"/>
  <c r="P325" i="68"/>
  <c r="P324" i="68"/>
  <c r="P323" i="68"/>
  <c r="P321" i="68"/>
  <c r="S258" i="68"/>
  <c r="V286" i="68"/>
  <c r="I320" i="68"/>
  <c r="N320" i="68" s="1"/>
  <c r="S319" i="68"/>
  <c r="M315" i="68"/>
  <c r="T314" i="68"/>
  <c r="M313" i="68"/>
  <c r="T312" i="68"/>
  <c r="T310" i="68"/>
  <c r="S265" i="68"/>
  <c r="O259" i="68"/>
  <c r="R258" i="68"/>
  <c r="V294" i="68"/>
  <c r="S286" i="68"/>
  <c r="P319" i="68"/>
  <c r="T316" i="68"/>
  <c r="S314" i="68"/>
  <c r="S312" i="68"/>
  <c r="S310" i="68"/>
  <c r="R265" i="68"/>
  <c r="O258" i="68"/>
  <c r="P269" i="68"/>
  <c r="S294" i="68"/>
  <c r="O292" i="68"/>
  <c r="R286" i="68"/>
  <c r="S305" i="68"/>
  <c r="T304" i="68"/>
  <c r="T303" i="68"/>
  <c r="T302" i="68"/>
  <c r="T301" i="68"/>
  <c r="T300" i="68"/>
  <c r="T299" i="68"/>
  <c r="T298" i="68"/>
  <c r="T297" i="68"/>
  <c r="M319" i="68"/>
  <c r="T318" i="68"/>
  <c r="S316" i="68"/>
  <c r="P314" i="68"/>
  <c r="P312" i="68"/>
  <c r="P310" i="68"/>
  <c r="O265" i="68"/>
  <c r="M258" i="68"/>
  <c r="M275" i="68"/>
  <c r="R294" i="68"/>
  <c r="P286" i="68"/>
  <c r="I306" i="68"/>
  <c r="N306" i="68" s="1"/>
  <c r="I305" i="68"/>
  <c r="N305" i="68" s="1"/>
  <c r="I304" i="68"/>
  <c r="N304" i="68" s="1"/>
  <c r="I303" i="68"/>
  <c r="N303" i="68" s="1"/>
  <c r="I302" i="68"/>
  <c r="N302" i="68" s="1"/>
  <c r="I301" i="68"/>
  <c r="N301" i="68" s="1"/>
  <c r="I300" i="68"/>
  <c r="N300" i="68" s="1"/>
  <c r="I299" i="68"/>
  <c r="N299" i="68" s="1"/>
  <c r="I298" i="68"/>
  <c r="N298" i="68" s="1"/>
  <c r="S297" i="68"/>
  <c r="T295" i="68"/>
  <c r="I319" i="68"/>
  <c r="N319" i="68" s="1"/>
  <c r="S318" i="68"/>
  <c r="P316" i="68"/>
  <c r="O314" i="68"/>
  <c r="O312" i="68"/>
  <c r="O310" i="68"/>
  <c r="O267" i="68"/>
  <c r="O294" i="68"/>
  <c r="O286" i="68"/>
  <c r="I297" i="68"/>
  <c r="N297" i="68" s="1"/>
  <c r="I295" i="68"/>
  <c r="N295" i="68" s="1"/>
  <c r="P318" i="68"/>
  <c r="O316" i="68"/>
  <c r="O262" i="68"/>
  <c r="M282" i="68"/>
  <c r="I318" i="68"/>
  <c r="N318" i="68" s="1"/>
  <c r="I316" i="68"/>
  <c r="N316" i="68" s="1"/>
  <c r="V319" i="68"/>
  <c r="V318" i="68"/>
  <c r="V316" i="68"/>
  <c r="V313" i="68"/>
  <c r="R320" i="68"/>
  <c r="R319" i="68"/>
  <c r="R318" i="68"/>
  <c r="R315" i="68"/>
  <c r="O271" i="68"/>
  <c r="S269" i="68"/>
  <c r="P294" i="68"/>
  <c r="V292" i="68"/>
  <c r="S287" i="68"/>
  <c r="P284" i="68"/>
  <c r="O282" i="68"/>
  <c r="M271" i="68"/>
  <c r="S292" i="68"/>
  <c r="S276" i="68"/>
  <c r="S275" i="68"/>
  <c r="S273" i="68"/>
  <c r="M294" i="68"/>
  <c r="R292" i="68"/>
  <c r="V289" i="68"/>
  <c r="P287" i="68"/>
  <c r="T307" i="68"/>
  <c r="T306" i="68"/>
  <c r="T237" i="68"/>
  <c r="O277" i="68"/>
  <c r="O276" i="68"/>
  <c r="O275" i="68"/>
  <c r="P274" i="68"/>
  <c r="O273" i="68"/>
  <c r="P292" i="68"/>
  <c r="O291" i="68"/>
  <c r="S289" i="68"/>
  <c r="I307" i="68"/>
  <c r="N307" i="68" s="1"/>
  <c r="S306" i="68"/>
  <c r="T305" i="68"/>
  <c r="S302" i="68"/>
  <c r="M307" i="68"/>
  <c r="M306" i="68"/>
  <c r="M305" i="68"/>
  <c r="M304" i="68"/>
  <c r="M303" i="68"/>
  <c r="M302" i="68"/>
  <c r="M301" i="68"/>
  <c r="M300" i="68"/>
  <c r="M299" i="68"/>
  <c r="M298" i="68"/>
  <c r="M297" i="68"/>
  <c r="M295" i="68"/>
  <c r="S301" i="68"/>
  <c r="S300" i="68"/>
  <c r="S299" i="68"/>
  <c r="S298" i="68"/>
  <c r="V307" i="68"/>
  <c r="S303" i="68"/>
  <c r="R307" i="68"/>
  <c r="R306" i="68"/>
  <c r="R305" i="68"/>
  <c r="R304" i="68"/>
  <c r="R303" i="68"/>
  <c r="R302" i="68"/>
  <c r="R301" i="68"/>
  <c r="R300" i="68"/>
  <c r="R299" i="68"/>
  <c r="R298" i="68"/>
  <c r="R297" i="68"/>
  <c r="R295" i="68"/>
  <c r="S307" i="68"/>
  <c r="S304" i="68"/>
  <c r="S295" i="68"/>
  <c r="P307" i="68"/>
  <c r="P306" i="68"/>
  <c r="P305" i="68"/>
  <c r="P304" i="68"/>
  <c r="P303" i="68"/>
  <c r="P302" i="68"/>
  <c r="P301" i="68"/>
  <c r="P300" i="68"/>
  <c r="P299" i="68"/>
  <c r="P298" i="68"/>
  <c r="P297" i="68"/>
  <c r="P295" i="68"/>
  <c r="V290" i="68"/>
  <c r="V293" i="68"/>
  <c r="S290" i="68"/>
  <c r="V285" i="68"/>
  <c r="S293" i="68"/>
  <c r="R290" i="68"/>
  <c r="V288" i="68"/>
  <c r="S285" i="68"/>
  <c r="R293" i="68"/>
  <c r="M292" i="68"/>
  <c r="V291" i="68"/>
  <c r="P290" i="68"/>
  <c r="S288" i="68"/>
  <c r="O287" i="68"/>
  <c r="R285" i="68"/>
  <c r="M284" i="68"/>
  <c r="V282" i="68"/>
  <c r="S262" i="68"/>
  <c r="P293" i="68"/>
  <c r="S291" i="68"/>
  <c r="O290" i="68"/>
  <c r="R288" i="68"/>
  <c r="M287" i="68"/>
  <c r="P285" i="68"/>
  <c r="K284" i="68"/>
  <c r="S282" i="68"/>
  <c r="R238" i="68"/>
  <c r="R262" i="68"/>
  <c r="S271" i="68"/>
  <c r="O293" i="68"/>
  <c r="R291" i="68"/>
  <c r="M290" i="68"/>
  <c r="P288" i="68"/>
  <c r="O285" i="68"/>
  <c r="R282" i="68"/>
  <c r="P262" i="68"/>
  <c r="P271" i="68"/>
  <c r="M293" i="68"/>
  <c r="P291" i="68"/>
  <c r="O288" i="68"/>
  <c r="M285" i="68"/>
  <c r="P282" i="68"/>
  <c r="T294" i="68"/>
  <c r="T293" i="68"/>
  <c r="T292" i="68"/>
  <c r="T291" i="68"/>
  <c r="T290" i="68"/>
  <c r="T289" i="68"/>
  <c r="T288" i="68"/>
  <c r="T287" i="68"/>
  <c r="T286" i="68"/>
  <c r="T285" i="68"/>
  <c r="T284" i="68"/>
  <c r="T282" i="68"/>
  <c r="M259" i="68"/>
  <c r="S281" i="68"/>
  <c r="O278" i="68"/>
  <c r="S277" i="68"/>
  <c r="O274" i="68"/>
  <c r="O269" i="68"/>
  <c r="P281" i="68"/>
  <c r="M278" i="68"/>
  <c r="P277" i="68"/>
  <c r="M274" i="68"/>
  <c r="P273" i="68"/>
  <c r="M269" i="68"/>
  <c r="S267" i="68"/>
  <c r="S272" i="68"/>
  <c r="O268" i="68"/>
  <c r="R267" i="68"/>
  <c r="R266" i="68"/>
  <c r="S264" i="68"/>
  <c r="M281" i="68"/>
  <c r="P280" i="68"/>
  <c r="M277" i="68"/>
  <c r="P276" i="68"/>
  <c r="M273" i="68"/>
  <c r="P272" i="68"/>
  <c r="O272" i="68"/>
  <c r="M280" i="68"/>
  <c r="P279" i="68"/>
  <c r="M276" i="68"/>
  <c r="P275" i="68"/>
  <c r="M272" i="68"/>
  <c r="T254" i="68"/>
  <c r="P259" i="68"/>
  <c r="O279" i="68"/>
  <c r="S278" i="68"/>
  <c r="S274" i="68"/>
  <c r="V281" i="68"/>
  <c r="V280" i="68"/>
  <c r="V279" i="68"/>
  <c r="V278" i="68"/>
  <c r="V277" i="68"/>
  <c r="V275" i="68"/>
  <c r="V272" i="68"/>
  <c r="T281" i="68"/>
  <c r="I281" i="68"/>
  <c r="N281" i="68" s="1"/>
  <c r="T280" i="68"/>
  <c r="I280" i="68"/>
  <c r="N280" i="68" s="1"/>
  <c r="T279" i="68"/>
  <c r="I279" i="68"/>
  <c r="N279" i="68" s="1"/>
  <c r="T278" i="68"/>
  <c r="I278" i="68"/>
  <c r="N278" i="68" s="1"/>
  <c r="T277" i="68"/>
  <c r="I277" i="68"/>
  <c r="N277" i="68" s="1"/>
  <c r="T276" i="68"/>
  <c r="I276" i="68"/>
  <c r="N276" i="68" s="1"/>
  <c r="T275" i="68"/>
  <c r="I275" i="68"/>
  <c r="N275" i="68" s="1"/>
  <c r="T274" i="68"/>
  <c r="I274" i="68"/>
  <c r="N274" i="68" s="1"/>
  <c r="T273" i="68"/>
  <c r="I273" i="68"/>
  <c r="N273" i="68" s="1"/>
  <c r="T272" i="68"/>
  <c r="I272" i="68"/>
  <c r="N272" i="68" s="1"/>
  <c r="T271" i="68"/>
  <c r="I271" i="68"/>
  <c r="N271" i="68" s="1"/>
  <c r="T269" i="68"/>
  <c r="I269" i="68"/>
  <c r="N269" i="68" s="1"/>
  <c r="M268" i="68"/>
  <c r="S266" i="68"/>
  <c r="P238" i="68"/>
  <c r="R237" i="68"/>
  <c r="P266" i="68"/>
  <c r="S260" i="68"/>
  <c r="T256" i="68"/>
  <c r="O266" i="68"/>
  <c r="R260" i="68"/>
  <c r="S256" i="68"/>
  <c r="S268" i="68"/>
  <c r="M266" i="68"/>
  <c r="P260" i="68"/>
  <c r="R256" i="68"/>
  <c r="R268" i="68"/>
  <c r="M262" i="68"/>
  <c r="O260" i="68"/>
  <c r="S259" i="68"/>
  <c r="P256" i="68"/>
  <c r="P268" i="68"/>
  <c r="M260" i="68"/>
  <c r="R259" i="68"/>
  <c r="O256" i="68"/>
  <c r="P267" i="68"/>
  <c r="M265" i="68"/>
  <c r="R264" i="68"/>
  <c r="S261" i="68"/>
  <c r="P242" i="68"/>
  <c r="P264" i="68"/>
  <c r="R261" i="68"/>
  <c r="V231" i="68"/>
  <c r="O242" i="68"/>
  <c r="M267" i="68"/>
  <c r="O264" i="68"/>
  <c r="S263" i="68"/>
  <c r="P261" i="68"/>
  <c r="S231" i="68"/>
  <c r="V229" i="68"/>
  <c r="M242" i="68"/>
  <c r="M264" i="68"/>
  <c r="R263" i="68"/>
  <c r="O261" i="68"/>
  <c r="P258" i="68"/>
  <c r="P231" i="68"/>
  <c r="R229" i="68"/>
  <c r="P263" i="68"/>
  <c r="M261" i="68"/>
  <c r="O263" i="68"/>
  <c r="P265" i="68"/>
  <c r="M263" i="68"/>
  <c r="N256" i="68"/>
  <c r="V256" i="68"/>
  <c r="V268" i="68"/>
  <c r="V260" i="68"/>
  <c r="V259" i="68"/>
  <c r="T268" i="68"/>
  <c r="T267" i="68"/>
  <c r="T266" i="68"/>
  <c r="T265" i="68"/>
  <c r="T264" i="68"/>
  <c r="T263" i="68"/>
  <c r="T262" i="68"/>
  <c r="T261" i="68"/>
  <c r="T260" i="68"/>
  <c r="T259" i="68"/>
  <c r="T258" i="68"/>
  <c r="M238" i="68"/>
  <c r="V228" i="68"/>
  <c r="M229" i="68"/>
  <c r="T228" i="68"/>
  <c r="S228" i="68"/>
  <c r="T255" i="68"/>
  <c r="S251" i="68"/>
  <c r="P234" i="68"/>
  <c r="R228" i="68"/>
  <c r="R255" i="68"/>
  <c r="S247" i="68"/>
  <c r="T245" i="68"/>
  <c r="P255" i="68"/>
  <c r="R247" i="68"/>
  <c r="S246" i="68"/>
  <c r="S245" i="68"/>
  <c r="T239" i="68"/>
  <c r="V238" i="68"/>
  <c r="O255" i="68"/>
  <c r="I247" i="68"/>
  <c r="N247" i="68" s="1"/>
  <c r="M210" i="68"/>
  <c r="T240" i="68"/>
  <c r="O239" i="68"/>
  <c r="M255" i="68"/>
  <c r="R240" i="68"/>
  <c r="M234" i="68"/>
  <c r="O231" i="68"/>
  <c r="R246" i="68"/>
  <c r="I255" i="68"/>
  <c r="N255" i="68" s="1"/>
  <c r="P246" i="68"/>
  <c r="T249" i="68"/>
  <c r="T248" i="68"/>
  <c r="O246" i="68"/>
  <c r="R249" i="68"/>
  <c r="O248" i="68"/>
  <c r="T247" i="68"/>
  <c r="M246" i="68"/>
  <c r="O245" i="68"/>
  <c r="V234" i="68"/>
  <c r="S232" i="68"/>
  <c r="M245" i="68"/>
  <c r="S234" i="68"/>
  <c r="P232" i="68"/>
  <c r="P247" i="68"/>
  <c r="T246" i="68"/>
  <c r="M232" i="68"/>
  <c r="T231" i="68"/>
  <c r="M228" i="68"/>
  <c r="O254" i="68"/>
  <c r="R251" i="68"/>
  <c r="P249" i="68"/>
  <c r="I248" i="68"/>
  <c r="N248" i="68" s="1"/>
  <c r="R245" i="68"/>
  <c r="M254" i="68"/>
  <c r="P251" i="68"/>
  <c r="T250" i="68"/>
  <c r="O249" i="68"/>
  <c r="P245" i="68"/>
  <c r="T253" i="68"/>
  <c r="I251" i="68"/>
  <c r="N251" i="68" s="1"/>
  <c r="S250" i="68"/>
  <c r="M249" i="68"/>
  <c r="S253" i="68"/>
  <c r="R250" i="68"/>
  <c r="V232" i="68"/>
  <c r="O229" i="68"/>
  <c r="M253" i="68"/>
  <c r="P250" i="68"/>
  <c r="I249" i="68"/>
  <c r="N249" i="68" s="1"/>
  <c r="S248" i="68"/>
  <c r="T252" i="68"/>
  <c r="O250" i="68"/>
  <c r="I190" i="68"/>
  <c r="N190" i="68" s="1"/>
  <c r="M241" i="68"/>
  <c r="R232" i="68"/>
  <c r="I253" i="68"/>
  <c r="N253" i="68" s="1"/>
  <c r="T251" i="68"/>
  <c r="M250" i="68"/>
  <c r="M248" i="68"/>
  <c r="I252" i="68"/>
  <c r="N252" i="68" s="1"/>
  <c r="V236" i="68"/>
  <c r="P237" i="68"/>
  <c r="T236" i="68"/>
  <c r="I254" i="68"/>
  <c r="N254" i="68" s="1"/>
  <c r="S252" i="68"/>
  <c r="P236" i="68"/>
  <c r="R252" i="68"/>
  <c r="O236" i="68"/>
  <c r="T234" i="68"/>
  <c r="S254" i="68"/>
  <c r="R253" i="68"/>
  <c r="P252" i="68"/>
  <c r="O251" i="68"/>
  <c r="R248" i="68"/>
  <c r="O247" i="68"/>
  <c r="O241" i="68"/>
  <c r="M236" i="68"/>
  <c r="P229" i="68"/>
  <c r="R254" i="68"/>
  <c r="P253" i="68"/>
  <c r="O252" i="68"/>
  <c r="I236" i="68"/>
  <c r="N236" i="68" s="1"/>
  <c r="T233" i="68"/>
  <c r="V250" i="68"/>
  <c r="V246" i="68"/>
  <c r="V245" i="68"/>
  <c r="V242" i="68"/>
  <c r="P240" i="68"/>
  <c r="I238" i="68"/>
  <c r="N238" i="68" s="1"/>
  <c r="V233" i="68"/>
  <c r="M240" i="68"/>
  <c r="I240" i="68"/>
  <c r="N240" i="68" s="1"/>
  <c r="T238" i="68"/>
  <c r="S236" i="68"/>
  <c r="R233" i="68"/>
  <c r="S238" i="68"/>
  <c r="O233" i="68"/>
  <c r="T232" i="68"/>
  <c r="M231" i="68"/>
  <c r="T229" i="68"/>
  <c r="P228" i="68"/>
  <c r="V240" i="68"/>
  <c r="S229" i="68"/>
  <c r="O228" i="68"/>
  <c r="S240" i="68"/>
  <c r="T235" i="68"/>
  <c r="I241" i="68"/>
  <c r="S239" i="68"/>
  <c r="M235" i="68"/>
  <c r="I233" i="68"/>
  <c r="N233" i="68" s="1"/>
  <c r="R239" i="68"/>
  <c r="O237" i="68"/>
  <c r="I234" i="68"/>
  <c r="N234" i="68" s="1"/>
  <c r="R231" i="68"/>
  <c r="P239" i="68"/>
  <c r="M237" i="68"/>
  <c r="V235" i="68"/>
  <c r="I235" i="68"/>
  <c r="N235" i="68" s="1"/>
  <c r="S233" i="68"/>
  <c r="M239" i="68"/>
  <c r="V237" i="68"/>
  <c r="I237" i="68"/>
  <c r="N237" i="68" s="1"/>
  <c r="S235" i="68"/>
  <c r="R234" i="68"/>
  <c r="P233" i="68"/>
  <c r="O232" i="68"/>
  <c r="R235" i="68"/>
  <c r="V239" i="68"/>
  <c r="P235" i="68"/>
  <c r="T202" i="68"/>
  <c r="T209" i="68"/>
  <c r="P209" i="68"/>
  <c r="S220" i="68"/>
  <c r="M188" i="68"/>
  <c r="R196" i="68"/>
  <c r="T211" i="68"/>
  <c r="M209" i="68"/>
  <c r="R220" i="68"/>
  <c r="V227" i="68"/>
  <c r="S222" i="68"/>
  <c r="S227" i="68"/>
  <c r="V226" i="68"/>
  <c r="O223" i="68"/>
  <c r="R222" i="68"/>
  <c r="P219" i="68"/>
  <c r="T215" i="68"/>
  <c r="O227" i="68"/>
  <c r="S226" i="68"/>
  <c r="P222" i="68"/>
  <c r="O219" i="68"/>
  <c r="S218" i="68"/>
  <c r="S215" i="68"/>
  <c r="R226" i="68"/>
  <c r="O222" i="68"/>
  <c r="M219" i="68"/>
  <c r="R218" i="68"/>
  <c r="R215" i="68"/>
  <c r="P226" i="68"/>
  <c r="M222" i="68"/>
  <c r="P218" i="68"/>
  <c r="P215" i="68"/>
  <c r="O226" i="68"/>
  <c r="M226" i="68"/>
  <c r="V225" i="68"/>
  <c r="S202" i="68"/>
  <c r="R227" i="68"/>
  <c r="S225" i="68"/>
  <c r="P220" i="68"/>
  <c r="T210" i="68"/>
  <c r="R202" i="68"/>
  <c r="P227" i="68"/>
  <c r="R225" i="68"/>
  <c r="S221" i="68"/>
  <c r="O220" i="68"/>
  <c r="O218" i="68"/>
  <c r="S216" i="68"/>
  <c r="O215" i="68"/>
  <c r="S212" i="68"/>
  <c r="R211" i="68"/>
  <c r="S210" i="68"/>
  <c r="M202" i="68"/>
  <c r="P225" i="68"/>
  <c r="V223" i="68"/>
  <c r="R221" i="68"/>
  <c r="M220" i="68"/>
  <c r="S219" i="68"/>
  <c r="M218" i="68"/>
  <c r="R216" i="68"/>
  <c r="M215" i="68"/>
  <c r="R210" i="68"/>
  <c r="I202" i="68"/>
  <c r="M227" i="68"/>
  <c r="O225" i="68"/>
  <c r="S223" i="68"/>
  <c r="P221" i="68"/>
  <c r="R219" i="68"/>
  <c r="P216" i="68"/>
  <c r="P210" i="68"/>
  <c r="R207" i="68"/>
  <c r="M225" i="68"/>
  <c r="R223" i="68"/>
  <c r="O221" i="68"/>
  <c r="O216" i="68"/>
  <c r="O210" i="68"/>
  <c r="P207" i="68"/>
  <c r="P223" i="68"/>
  <c r="M221" i="68"/>
  <c r="V220" i="68"/>
  <c r="M216" i="68"/>
  <c r="V224" i="68"/>
  <c r="S224" i="68"/>
  <c r="R224" i="68"/>
  <c r="M223" i="68"/>
  <c r="P224" i="68"/>
  <c r="O224" i="68"/>
  <c r="M224" i="68"/>
  <c r="N222" i="68"/>
  <c r="V222" i="68"/>
  <c r="N218" i="68"/>
  <c r="V218" i="68"/>
  <c r="N215" i="68"/>
  <c r="V215" i="68"/>
  <c r="N221" i="68"/>
  <c r="V221" i="68"/>
  <c r="N219" i="68"/>
  <c r="V219" i="68"/>
  <c r="N216" i="68"/>
  <c r="V216" i="68"/>
  <c r="T227" i="68"/>
  <c r="T226" i="68"/>
  <c r="T225" i="68"/>
  <c r="T224" i="68"/>
  <c r="T223" i="68"/>
  <c r="T222" i="68"/>
  <c r="T221" i="68"/>
  <c r="T220" i="68"/>
  <c r="T219" i="68"/>
  <c r="T218" i="68"/>
  <c r="T216" i="68"/>
  <c r="T212" i="68"/>
  <c r="I211" i="68"/>
  <c r="N211" i="68" s="1"/>
  <c r="O209" i="68"/>
  <c r="R128" i="68"/>
  <c r="O181" i="68"/>
  <c r="R197" i="68"/>
  <c r="S211" i="68"/>
  <c r="T203" i="68"/>
  <c r="P211" i="68"/>
  <c r="S193" i="68"/>
  <c r="O211" i="68"/>
  <c r="S209" i="68"/>
  <c r="P202" i="68"/>
  <c r="M194" i="68"/>
  <c r="P193" i="68"/>
  <c r="R209" i="68"/>
  <c r="O207" i="68"/>
  <c r="I203" i="68"/>
  <c r="N203" i="68" s="1"/>
  <c r="S214" i="68"/>
  <c r="S213" i="68"/>
  <c r="M207" i="68"/>
  <c r="S206" i="68"/>
  <c r="I199" i="68"/>
  <c r="N199" i="68" s="1"/>
  <c r="R214" i="68"/>
  <c r="I207" i="68"/>
  <c r="V207" i="68" s="1"/>
  <c r="R206" i="68"/>
  <c r="S208" i="68"/>
  <c r="S186" i="68"/>
  <c r="S181" i="68"/>
  <c r="I212" i="68"/>
  <c r="N212" i="68" s="1"/>
  <c r="P208" i="68"/>
  <c r="T207" i="68"/>
  <c r="P171" i="68"/>
  <c r="P186" i="68"/>
  <c r="P181" i="68"/>
  <c r="O195" i="68"/>
  <c r="O208" i="68"/>
  <c r="N210" i="68"/>
  <c r="V210" i="68"/>
  <c r="V209" i="68"/>
  <c r="N209" i="68"/>
  <c r="P214" i="68"/>
  <c r="R213" i="68"/>
  <c r="P206" i="68"/>
  <c r="R205" i="68"/>
  <c r="O214" i="68"/>
  <c r="P213" i="68"/>
  <c r="R212" i="68"/>
  <c r="M208" i="68"/>
  <c r="O206" i="68"/>
  <c r="P205" i="68"/>
  <c r="R203" i="68"/>
  <c r="S205" i="68"/>
  <c r="S203" i="68"/>
  <c r="O213" i="68"/>
  <c r="P212" i="68"/>
  <c r="O205" i="68"/>
  <c r="P203" i="68"/>
  <c r="M214" i="68"/>
  <c r="O212" i="68"/>
  <c r="T208" i="68"/>
  <c r="I208" i="68"/>
  <c r="N208" i="68" s="1"/>
  <c r="M206" i="68"/>
  <c r="O203" i="68"/>
  <c r="V214" i="68"/>
  <c r="M213" i="68"/>
  <c r="V206" i="68"/>
  <c r="M205" i="68"/>
  <c r="T214" i="68"/>
  <c r="V213" i="68"/>
  <c r="T206" i="68"/>
  <c r="V205" i="68"/>
  <c r="M203" i="68"/>
  <c r="T213" i="68"/>
  <c r="T205" i="68"/>
  <c r="P197" i="68"/>
  <c r="M196" i="68"/>
  <c r="V201" i="68"/>
  <c r="T199" i="68"/>
  <c r="S201" i="68"/>
  <c r="S199" i="68"/>
  <c r="T198" i="68"/>
  <c r="T189" i="68"/>
  <c r="R201" i="68"/>
  <c r="P198" i="68"/>
  <c r="V197" i="68"/>
  <c r="P201" i="68"/>
  <c r="M198" i="68"/>
  <c r="S197" i="68"/>
  <c r="O198" i="68"/>
  <c r="O196" i="68"/>
  <c r="S195" i="68"/>
  <c r="I194" i="68"/>
  <c r="N194" i="68" s="1"/>
  <c r="R193" i="68"/>
  <c r="S192" i="68"/>
  <c r="S190" i="68"/>
  <c r="I189" i="68"/>
  <c r="N189" i="68" s="1"/>
  <c r="T194" i="68"/>
  <c r="S189" i="68"/>
  <c r="T188" i="68"/>
  <c r="S187" i="68"/>
  <c r="R186" i="68"/>
  <c r="I198" i="68"/>
  <c r="N198" i="68" s="1"/>
  <c r="S194" i="68"/>
  <c r="R189" i="68"/>
  <c r="R194" i="68"/>
  <c r="P189" i="68"/>
  <c r="S198" i="68"/>
  <c r="P194" i="68"/>
  <c r="O189" i="68"/>
  <c r="P182" i="68"/>
  <c r="M197" i="68"/>
  <c r="S196" i="68"/>
  <c r="V193" i="68"/>
  <c r="N193" i="68"/>
  <c r="S200" i="68"/>
  <c r="R200" i="68"/>
  <c r="R192" i="68"/>
  <c r="O201" i="68"/>
  <c r="P200" i="68"/>
  <c r="R199" i="68"/>
  <c r="T197" i="68"/>
  <c r="I197" i="68"/>
  <c r="N197" i="68" s="1"/>
  <c r="M195" i="68"/>
  <c r="O193" i="68"/>
  <c r="P192" i="68"/>
  <c r="R190" i="68"/>
  <c r="O200" i="68"/>
  <c r="P199" i="68"/>
  <c r="T196" i="68"/>
  <c r="I196" i="68"/>
  <c r="N196" i="68" s="1"/>
  <c r="O192" i="68"/>
  <c r="P190" i="68"/>
  <c r="M201" i="68"/>
  <c r="O199" i="68"/>
  <c r="T195" i="68"/>
  <c r="I195" i="68"/>
  <c r="N195" i="68" s="1"/>
  <c r="M193" i="68"/>
  <c r="O190" i="68"/>
  <c r="M200" i="68"/>
  <c r="M192" i="68"/>
  <c r="T201" i="68"/>
  <c r="V200" i="68"/>
  <c r="M199" i="68"/>
  <c r="R195" i="68"/>
  <c r="T193" i="68"/>
  <c r="V192" i="68"/>
  <c r="M190" i="68"/>
  <c r="T200" i="68"/>
  <c r="T192" i="68"/>
  <c r="S163" i="68"/>
  <c r="T186" i="68"/>
  <c r="M181" i="68"/>
  <c r="R163" i="68"/>
  <c r="T177" i="68"/>
  <c r="S176" i="68"/>
  <c r="M154" i="68"/>
  <c r="R169" i="68"/>
  <c r="S168" i="68"/>
  <c r="V167" i="68"/>
  <c r="M170" i="68"/>
  <c r="O169" i="68"/>
  <c r="P168" i="68"/>
  <c r="I167" i="68"/>
  <c r="N167" i="68" s="1"/>
  <c r="S182" i="68"/>
  <c r="I156" i="68"/>
  <c r="N156" i="68" s="1"/>
  <c r="M171" i="68"/>
  <c r="I188" i="68"/>
  <c r="N188" i="68" s="1"/>
  <c r="O182" i="68"/>
  <c r="V177" i="68"/>
  <c r="R133" i="68"/>
  <c r="S188" i="68"/>
  <c r="I186" i="68"/>
  <c r="N186" i="68" s="1"/>
  <c r="S185" i="68"/>
  <c r="T184" i="68"/>
  <c r="M182" i="68"/>
  <c r="S180" i="68"/>
  <c r="T173" i="68"/>
  <c r="R188" i="68"/>
  <c r="S184" i="68"/>
  <c r="I182" i="68"/>
  <c r="T181" i="68"/>
  <c r="I181" i="68"/>
  <c r="N181" i="68" s="1"/>
  <c r="R180" i="68"/>
  <c r="M173" i="68"/>
  <c r="M172" i="68"/>
  <c r="V171" i="68"/>
  <c r="T164" i="68"/>
  <c r="P188" i="68"/>
  <c r="M184" i="68"/>
  <c r="S183" i="68"/>
  <c r="P180" i="68"/>
  <c r="I173" i="68"/>
  <c r="N173" i="68" s="1"/>
  <c r="I172" i="68"/>
  <c r="N172" i="68" s="1"/>
  <c r="S171" i="68"/>
  <c r="I164" i="68"/>
  <c r="N164" i="68" s="1"/>
  <c r="T163" i="68"/>
  <c r="I184" i="68"/>
  <c r="N184" i="68" s="1"/>
  <c r="M183" i="68"/>
  <c r="T182" i="68"/>
  <c r="O180" i="68"/>
  <c r="S179" i="68"/>
  <c r="S177" i="68"/>
  <c r="R171" i="68"/>
  <c r="M180" i="68"/>
  <c r="R177" i="68"/>
  <c r="V180" i="68"/>
  <c r="N180" i="68"/>
  <c r="R187" i="68"/>
  <c r="T185" i="68"/>
  <c r="I185" i="68"/>
  <c r="N185" i="68" s="1"/>
  <c r="R179" i="68"/>
  <c r="T176" i="68"/>
  <c r="I176" i="68"/>
  <c r="P187" i="68"/>
  <c r="P179" i="68"/>
  <c r="O187" i="68"/>
  <c r="R185" i="68"/>
  <c r="T183" i="68"/>
  <c r="I183" i="68"/>
  <c r="O179" i="68"/>
  <c r="P177" i="68"/>
  <c r="R176" i="68"/>
  <c r="O186" i="68"/>
  <c r="P185" i="68"/>
  <c r="R184" i="68"/>
  <c r="O177" i="68"/>
  <c r="P176" i="68"/>
  <c r="M187" i="68"/>
  <c r="O185" i="68"/>
  <c r="P184" i="68"/>
  <c r="R183" i="68"/>
  <c r="M179" i="68"/>
  <c r="O176" i="68"/>
  <c r="V187" i="68"/>
  <c r="M186" i="68"/>
  <c r="P183" i="68"/>
  <c r="T180" i="68"/>
  <c r="V179" i="68"/>
  <c r="M177" i="68"/>
  <c r="T187" i="68"/>
  <c r="T179" i="68"/>
  <c r="V172" i="68"/>
  <c r="O163" i="68"/>
  <c r="T172" i="68"/>
  <c r="I163" i="68"/>
  <c r="N163" i="68" s="1"/>
  <c r="S172" i="68"/>
  <c r="O172" i="68"/>
  <c r="T175" i="68"/>
  <c r="V175" i="68"/>
  <c r="S175" i="68"/>
  <c r="T167" i="68"/>
  <c r="R175" i="68"/>
  <c r="R172" i="68"/>
  <c r="S167" i="68"/>
  <c r="S156" i="68"/>
  <c r="P175" i="68"/>
  <c r="O171" i="68"/>
  <c r="R167" i="68"/>
  <c r="P163" i="68"/>
  <c r="R156" i="68"/>
  <c r="O175" i="68"/>
  <c r="S170" i="68"/>
  <c r="P167" i="68"/>
  <c r="I162" i="68"/>
  <c r="N162" i="68" s="1"/>
  <c r="O156" i="68"/>
  <c r="M175" i="68"/>
  <c r="S173" i="68"/>
  <c r="R170" i="68"/>
  <c r="O167" i="68"/>
  <c r="S164" i="68"/>
  <c r="S147" i="68"/>
  <c r="R137" i="68"/>
  <c r="M158" i="68"/>
  <c r="M156" i="68"/>
  <c r="P170" i="68"/>
  <c r="S169" i="68"/>
  <c r="M164" i="68"/>
  <c r="R174" i="68"/>
  <c r="O168" i="68"/>
  <c r="R166" i="68"/>
  <c r="P174" i="68"/>
  <c r="R173" i="68"/>
  <c r="T171" i="68"/>
  <c r="V170" i="68"/>
  <c r="M169" i="68"/>
  <c r="P166" i="68"/>
  <c r="R164" i="68"/>
  <c r="O174" i="68"/>
  <c r="P173" i="68"/>
  <c r="T170" i="68"/>
  <c r="I170" i="68"/>
  <c r="N170" i="68" s="1"/>
  <c r="V169" i="68"/>
  <c r="M168" i="68"/>
  <c r="O166" i="68"/>
  <c r="P164" i="68"/>
  <c r="O173" i="68"/>
  <c r="T169" i="68"/>
  <c r="I169" i="68"/>
  <c r="N169" i="68" s="1"/>
  <c r="O164" i="68"/>
  <c r="S174" i="68"/>
  <c r="M174" i="68"/>
  <c r="T168" i="68"/>
  <c r="I168" i="68"/>
  <c r="N168" i="68" s="1"/>
  <c r="M166" i="68"/>
  <c r="S166" i="68"/>
  <c r="V174" i="68"/>
  <c r="V166" i="68"/>
  <c r="T174" i="68"/>
  <c r="T166" i="68"/>
  <c r="P133" i="68"/>
  <c r="S162" i="68"/>
  <c r="S160" i="68"/>
  <c r="S149" i="68"/>
  <c r="V138" i="68"/>
  <c r="P162" i="68"/>
  <c r="S161" i="68"/>
  <c r="O160" i="68"/>
  <c r="R149" i="68"/>
  <c r="I160" i="68"/>
  <c r="N160" i="68" s="1"/>
  <c r="S159" i="68"/>
  <c r="T156" i="68"/>
  <c r="R151" i="68"/>
  <c r="S150" i="68"/>
  <c r="M136" i="68"/>
  <c r="P149" i="68"/>
  <c r="R159" i="68"/>
  <c r="T158" i="68"/>
  <c r="O150" i="68"/>
  <c r="P111" i="68"/>
  <c r="I136" i="68"/>
  <c r="N136" i="68" s="1"/>
  <c r="P159" i="68"/>
  <c r="S158" i="68"/>
  <c r="R154" i="68"/>
  <c r="S141" i="68"/>
  <c r="R162" i="68"/>
  <c r="M160" i="68"/>
  <c r="I154" i="68"/>
  <c r="V154" i="68" s="1"/>
  <c r="P151" i="68"/>
  <c r="I133" i="68"/>
  <c r="N133" i="68" s="1"/>
  <c r="S155" i="68"/>
  <c r="O151" i="68"/>
  <c r="T146" i="68"/>
  <c r="O162" i="68"/>
  <c r="P155" i="68"/>
  <c r="T154" i="68"/>
  <c r="M151" i="68"/>
  <c r="S146" i="68"/>
  <c r="S143" i="68"/>
  <c r="M162" i="68"/>
  <c r="T160" i="68"/>
  <c r="S154" i="68"/>
  <c r="T150" i="68"/>
  <c r="O124" i="68"/>
  <c r="R146" i="68"/>
  <c r="V151" i="68"/>
  <c r="M146" i="68"/>
  <c r="R160" i="68"/>
  <c r="R158" i="68"/>
  <c r="P154" i="68"/>
  <c r="T151" i="68"/>
  <c r="R150" i="68"/>
  <c r="I146" i="68"/>
  <c r="N146" i="68" s="1"/>
  <c r="S145" i="68"/>
  <c r="P160" i="68"/>
  <c r="O158" i="68"/>
  <c r="S157" i="68"/>
  <c r="S151" i="68"/>
  <c r="P150" i="68"/>
  <c r="R161" i="68"/>
  <c r="T159" i="68"/>
  <c r="I159" i="68"/>
  <c r="N159" i="68" s="1"/>
  <c r="M157" i="68"/>
  <c r="O155" i="68"/>
  <c r="R153" i="68"/>
  <c r="I150" i="68"/>
  <c r="P161" i="68"/>
  <c r="I158" i="68"/>
  <c r="N158" i="68" s="1"/>
  <c r="P153" i="68"/>
  <c r="O161" i="68"/>
  <c r="T157" i="68"/>
  <c r="I157" i="68"/>
  <c r="N157" i="68" s="1"/>
  <c r="M155" i="68"/>
  <c r="O153" i="68"/>
  <c r="M161" i="68"/>
  <c r="O159" i="68"/>
  <c r="R157" i="68"/>
  <c r="T155" i="68"/>
  <c r="I155" i="68"/>
  <c r="M153" i="68"/>
  <c r="S153" i="68"/>
  <c r="V161" i="68"/>
  <c r="P157" i="68"/>
  <c r="V153" i="68"/>
  <c r="T161" i="68"/>
  <c r="T153" i="68"/>
  <c r="P129" i="68"/>
  <c r="T138" i="68"/>
  <c r="S138" i="68"/>
  <c r="P103" i="68"/>
  <c r="I134" i="68"/>
  <c r="N134" i="68" s="1"/>
  <c r="T133" i="68"/>
  <c r="S131" i="68"/>
  <c r="R124" i="68"/>
  <c r="T147" i="68"/>
  <c r="P138" i="68"/>
  <c r="S137" i="68"/>
  <c r="P63" i="68"/>
  <c r="T108" i="68"/>
  <c r="M124" i="68"/>
  <c r="I147" i="68"/>
  <c r="N147" i="68" s="1"/>
  <c r="P142" i="68"/>
  <c r="M137" i="68"/>
  <c r="P108" i="68"/>
  <c r="M128" i="68"/>
  <c r="M145" i="68"/>
  <c r="T144" i="68"/>
  <c r="R143" i="68"/>
  <c r="M142" i="68"/>
  <c r="R141" i="68"/>
  <c r="R138" i="68"/>
  <c r="S144" i="68"/>
  <c r="P143" i="68"/>
  <c r="O144" i="68"/>
  <c r="O143" i="68"/>
  <c r="O138" i="68"/>
  <c r="M138" i="68"/>
  <c r="M144" i="68"/>
  <c r="M143" i="68"/>
  <c r="T129" i="68"/>
  <c r="T125" i="68"/>
  <c r="V143" i="68"/>
  <c r="S142" i="68"/>
  <c r="T130" i="68"/>
  <c r="S129" i="68"/>
  <c r="S128" i="68"/>
  <c r="I144" i="68"/>
  <c r="T143" i="68"/>
  <c r="R142" i="68"/>
  <c r="V142" i="68"/>
  <c r="N142" i="68"/>
  <c r="S148" i="68"/>
  <c r="R148" i="68"/>
  <c r="O142" i="68"/>
  <c r="P141" i="68"/>
  <c r="R140" i="68"/>
  <c r="T137" i="68"/>
  <c r="I137" i="68"/>
  <c r="O149" i="68"/>
  <c r="P148" i="68"/>
  <c r="R147" i="68"/>
  <c r="T145" i="68"/>
  <c r="I145" i="68"/>
  <c r="N145" i="68" s="1"/>
  <c r="O141" i="68"/>
  <c r="P140" i="68"/>
  <c r="O148" i="68"/>
  <c r="P147" i="68"/>
  <c r="O140" i="68"/>
  <c r="M149" i="68"/>
  <c r="O147" i="68"/>
  <c r="P146" i="68"/>
  <c r="R145" i="68"/>
  <c r="M141" i="68"/>
  <c r="P137" i="68"/>
  <c r="V149" i="68"/>
  <c r="M148" i="68"/>
  <c r="P145" i="68"/>
  <c r="R144" i="68"/>
  <c r="T142" i="68"/>
  <c r="V141" i="68"/>
  <c r="M140" i="68"/>
  <c r="N138" i="68"/>
  <c r="T149" i="68"/>
  <c r="V148" i="68"/>
  <c r="M147" i="68"/>
  <c r="T141" i="68"/>
  <c r="V140" i="68"/>
  <c r="S140" i="68"/>
  <c r="T148" i="68"/>
  <c r="T140" i="68"/>
  <c r="O129" i="68"/>
  <c r="T124" i="68"/>
  <c r="T136" i="68"/>
  <c r="I129" i="68"/>
  <c r="N129" i="68" s="1"/>
  <c r="S124" i="68"/>
  <c r="S136" i="68"/>
  <c r="T134" i="68"/>
  <c r="O136" i="68"/>
  <c r="S134" i="68"/>
  <c r="P124" i="68"/>
  <c r="T120" i="68"/>
  <c r="M132" i="68"/>
  <c r="R129" i="68"/>
  <c r="N124" i="68"/>
  <c r="V124" i="68"/>
  <c r="I121" i="68"/>
  <c r="N121" i="68" s="1"/>
  <c r="I120" i="68"/>
  <c r="N120" i="68" s="1"/>
  <c r="R136" i="68"/>
  <c r="O133" i="68"/>
  <c r="I130" i="68"/>
  <c r="N130" i="68" s="1"/>
  <c r="P128" i="68"/>
  <c r="I125" i="68"/>
  <c r="N125" i="68" s="1"/>
  <c r="S132" i="68"/>
  <c r="R132" i="68"/>
  <c r="M123" i="68"/>
  <c r="I112" i="68"/>
  <c r="N112" i="68" s="1"/>
  <c r="S135" i="68"/>
  <c r="P132" i="68"/>
  <c r="P99" i="68"/>
  <c r="I111" i="68"/>
  <c r="N111" i="68" s="1"/>
  <c r="S133" i="68"/>
  <c r="M131" i="68"/>
  <c r="S130" i="68"/>
  <c r="R73" i="68"/>
  <c r="O130" i="68"/>
  <c r="V128" i="68"/>
  <c r="N128" i="68"/>
  <c r="S127" i="68"/>
  <c r="P135" i="68"/>
  <c r="R134" i="68"/>
  <c r="T132" i="68"/>
  <c r="I132" i="68"/>
  <c r="M130" i="68"/>
  <c r="O128" i="68"/>
  <c r="P127" i="68"/>
  <c r="R125" i="68"/>
  <c r="R135" i="68"/>
  <c r="O135" i="68"/>
  <c r="P134" i="68"/>
  <c r="T131" i="68"/>
  <c r="I131" i="68"/>
  <c r="N131" i="68" s="1"/>
  <c r="O127" i="68"/>
  <c r="P125" i="68"/>
  <c r="O134" i="68"/>
  <c r="O125" i="68"/>
  <c r="R127" i="68"/>
  <c r="M135" i="68"/>
  <c r="R131" i="68"/>
  <c r="M127" i="68"/>
  <c r="V135" i="68"/>
  <c r="M134" i="68"/>
  <c r="P131" i="68"/>
  <c r="R130" i="68"/>
  <c r="T128" i="68"/>
  <c r="V127" i="68"/>
  <c r="M125" i="68"/>
  <c r="T135" i="68"/>
  <c r="T127" i="68"/>
  <c r="O95" i="68"/>
  <c r="V116" i="68"/>
  <c r="T121" i="68"/>
  <c r="T116" i="68"/>
  <c r="T99" i="68"/>
  <c r="T98" i="68"/>
  <c r="S121" i="68"/>
  <c r="V120" i="68"/>
  <c r="S116" i="68"/>
  <c r="S114" i="68"/>
  <c r="T111" i="68"/>
  <c r="T102" i="68"/>
  <c r="V119" i="68"/>
  <c r="R116" i="68"/>
  <c r="R102" i="68"/>
  <c r="S119" i="68"/>
  <c r="P116" i="68"/>
  <c r="M93" i="68"/>
  <c r="I102" i="68"/>
  <c r="N102" i="68" s="1"/>
  <c r="R119" i="68"/>
  <c r="I116" i="68"/>
  <c r="N116" i="68" s="1"/>
  <c r="S120" i="68"/>
  <c r="P119" i="68"/>
  <c r="M94" i="68"/>
  <c r="V123" i="68"/>
  <c r="R120" i="68"/>
  <c r="M119" i="68"/>
  <c r="T118" i="68"/>
  <c r="O116" i="68"/>
  <c r="S111" i="68"/>
  <c r="S123" i="68"/>
  <c r="P120" i="68"/>
  <c r="S118" i="68"/>
  <c r="V115" i="68"/>
  <c r="R111" i="68"/>
  <c r="R123" i="68"/>
  <c r="O120" i="68"/>
  <c r="R118" i="68"/>
  <c r="S117" i="68"/>
  <c r="S115" i="68"/>
  <c r="P123" i="68"/>
  <c r="M118" i="68"/>
  <c r="O117" i="68"/>
  <c r="R115" i="68"/>
  <c r="T112" i="68"/>
  <c r="O111" i="68"/>
  <c r="P81" i="68"/>
  <c r="M91" i="68"/>
  <c r="O123" i="68"/>
  <c r="S122" i="68"/>
  <c r="P115" i="68"/>
  <c r="S112" i="68"/>
  <c r="R114" i="68"/>
  <c r="P122" i="68"/>
  <c r="R121" i="68"/>
  <c r="T119" i="68"/>
  <c r="I119" i="68"/>
  <c r="N119" i="68" s="1"/>
  <c r="V118" i="68"/>
  <c r="M117" i="68"/>
  <c r="O115" i="68"/>
  <c r="P114" i="68"/>
  <c r="R112" i="68"/>
  <c r="O122" i="68"/>
  <c r="P121" i="68"/>
  <c r="I118" i="68"/>
  <c r="N118" i="68" s="1"/>
  <c r="V117" i="68"/>
  <c r="O114" i="68"/>
  <c r="P112" i="68"/>
  <c r="R122" i="68"/>
  <c r="O121" i="68"/>
  <c r="T117" i="68"/>
  <c r="I117" i="68"/>
  <c r="N117" i="68" s="1"/>
  <c r="M115" i="68"/>
  <c r="O112" i="68"/>
  <c r="M122" i="68"/>
  <c r="M114" i="68"/>
  <c r="T123" i="68"/>
  <c r="V122" i="68"/>
  <c r="M121" i="68"/>
  <c r="P118" i="68"/>
  <c r="R117" i="68"/>
  <c r="T115" i="68"/>
  <c r="V114" i="68"/>
  <c r="M112" i="68"/>
  <c r="T122" i="68"/>
  <c r="T114" i="68"/>
  <c r="T106" i="68"/>
  <c r="S98" i="68"/>
  <c r="S106" i="68"/>
  <c r="R98" i="68"/>
  <c r="T95" i="68"/>
  <c r="T86" i="68"/>
  <c r="R106" i="68"/>
  <c r="P98" i="68"/>
  <c r="P95" i="68"/>
  <c r="S93" i="68"/>
  <c r="S86" i="68"/>
  <c r="P106" i="68"/>
  <c r="O98" i="68"/>
  <c r="R86" i="68"/>
  <c r="S110" i="68"/>
  <c r="O106" i="68"/>
  <c r="M98" i="68"/>
  <c r="P86" i="68"/>
  <c r="O86" i="68"/>
  <c r="I106" i="68"/>
  <c r="R110" i="68"/>
  <c r="S109" i="68"/>
  <c r="I108" i="68"/>
  <c r="N108" i="68" s="1"/>
  <c r="S107" i="68"/>
  <c r="S105" i="68"/>
  <c r="O99" i="68"/>
  <c r="I110" i="68"/>
  <c r="N110" i="68" s="1"/>
  <c r="O107" i="68"/>
  <c r="R105" i="68"/>
  <c r="M99" i="68"/>
  <c r="S89" i="68"/>
  <c r="S108" i="68"/>
  <c r="M107" i="68"/>
  <c r="P105" i="68"/>
  <c r="S104" i="68"/>
  <c r="T103" i="68"/>
  <c r="S90" i="68"/>
  <c r="R89" i="68"/>
  <c r="R108" i="68"/>
  <c r="O105" i="68"/>
  <c r="O104" i="68"/>
  <c r="S103" i="68"/>
  <c r="I99" i="68"/>
  <c r="V99" i="68" s="1"/>
  <c r="S97" i="68"/>
  <c r="R95" i="68"/>
  <c r="O108" i="68"/>
  <c r="I103" i="68"/>
  <c r="N103" i="68" s="1"/>
  <c r="S102" i="68"/>
  <c r="S99" i="68"/>
  <c r="S38" i="68"/>
  <c r="R97" i="68"/>
  <c r="T110" i="68"/>
  <c r="N98" i="68"/>
  <c r="V98" i="68"/>
  <c r="N105" i="68"/>
  <c r="V105" i="68"/>
  <c r="P110" i="68"/>
  <c r="R109" i="68"/>
  <c r="T107" i="68"/>
  <c r="I107" i="68"/>
  <c r="N107" i="68" s="1"/>
  <c r="M105" i="68"/>
  <c r="O103" i="68"/>
  <c r="P102" i="68"/>
  <c r="R101" i="68"/>
  <c r="O110" i="68"/>
  <c r="P109" i="68"/>
  <c r="M104" i="68"/>
  <c r="O102" i="68"/>
  <c r="P101" i="68"/>
  <c r="O109" i="68"/>
  <c r="R107" i="68"/>
  <c r="T105" i="68"/>
  <c r="M103" i="68"/>
  <c r="O101" i="68"/>
  <c r="T104" i="68"/>
  <c r="I104" i="68"/>
  <c r="N104" i="68" s="1"/>
  <c r="M109" i="68"/>
  <c r="M101" i="68"/>
  <c r="V109" i="68"/>
  <c r="R104" i="68"/>
  <c r="V101" i="68"/>
  <c r="S101" i="68"/>
  <c r="T109" i="68"/>
  <c r="T101" i="68"/>
  <c r="R90" i="68"/>
  <c r="S95" i="68"/>
  <c r="M90" i="68"/>
  <c r="T92" i="68"/>
  <c r="T66" i="68"/>
  <c r="S92" i="68"/>
  <c r="M66" i="68"/>
  <c r="O92" i="68"/>
  <c r="T91" i="68"/>
  <c r="I66" i="68"/>
  <c r="N66" i="68" s="1"/>
  <c r="S81" i="68"/>
  <c r="I92" i="68"/>
  <c r="V92" i="68" s="1"/>
  <c r="O91" i="68"/>
  <c r="T90" i="68"/>
  <c r="P55" i="68"/>
  <c r="T54" i="68"/>
  <c r="I91" i="68"/>
  <c r="M85" i="68"/>
  <c r="O55" i="68"/>
  <c r="O54" i="68"/>
  <c r="S70" i="68"/>
  <c r="S64" i="68"/>
  <c r="T82" i="68"/>
  <c r="I95" i="68"/>
  <c r="N95" i="68" s="1"/>
  <c r="S94" i="68"/>
  <c r="S91" i="68"/>
  <c r="P90" i="68"/>
  <c r="I86" i="68"/>
  <c r="V86" i="68" s="1"/>
  <c r="T85" i="68"/>
  <c r="S67" i="68"/>
  <c r="O84" i="68"/>
  <c r="M82" i="68"/>
  <c r="V81" i="68"/>
  <c r="S78" i="68"/>
  <c r="R94" i="68"/>
  <c r="P91" i="68"/>
  <c r="O90" i="68"/>
  <c r="S85" i="68"/>
  <c r="I84" i="68"/>
  <c r="N84" i="68" s="1"/>
  <c r="I82" i="68"/>
  <c r="N82" i="68" s="1"/>
  <c r="R85" i="68"/>
  <c r="P85" i="68"/>
  <c r="O81" i="68"/>
  <c r="I80" i="68"/>
  <c r="N80" i="68" s="1"/>
  <c r="V90" i="68"/>
  <c r="O85" i="68"/>
  <c r="N85" i="68"/>
  <c r="V85" i="68"/>
  <c r="P97" i="68"/>
  <c r="R96" i="68"/>
  <c r="T94" i="68"/>
  <c r="I94" i="68"/>
  <c r="N94" i="68" s="1"/>
  <c r="M92" i="68"/>
  <c r="P89" i="68"/>
  <c r="R88" i="68"/>
  <c r="O97" i="68"/>
  <c r="P96" i="68"/>
  <c r="T93" i="68"/>
  <c r="I93" i="68"/>
  <c r="N93" i="68" s="1"/>
  <c r="O89" i="68"/>
  <c r="P88" i="68"/>
  <c r="O96" i="68"/>
  <c r="O88" i="68"/>
  <c r="M97" i="68"/>
  <c r="P94" i="68"/>
  <c r="R93" i="68"/>
  <c r="M89" i="68"/>
  <c r="V97" i="68"/>
  <c r="M96" i="68"/>
  <c r="P93" i="68"/>
  <c r="R92" i="68"/>
  <c r="V89" i="68"/>
  <c r="M88" i="68"/>
  <c r="S88" i="68"/>
  <c r="T97" i="68"/>
  <c r="V96" i="68"/>
  <c r="T89" i="68"/>
  <c r="V88" i="68"/>
  <c r="S96" i="68"/>
  <c r="T96" i="68"/>
  <c r="T88" i="68"/>
  <c r="S79" i="68"/>
  <c r="V76" i="68"/>
  <c r="M84" i="68"/>
  <c r="O79" i="68"/>
  <c r="O78" i="68"/>
  <c r="V77" i="68"/>
  <c r="R76" i="68"/>
  <c r="O73" i="68"/>
  <c r="V72" i="68"/>
  <c r="I72" i="68"/>
  <c r="N72" i="68" s="1"/>
  <c r="S72" i="68"/>
  <c r="T65" i="68"/>
  <c r="V84" i="68"/>
  <c r="R72" i="68"/>
  <c r="T72" i="68"/>
  <c r="T84" i="68"/>
  <c r="P72" i="68"/>
  <c r="S84" i="68"/>
  <c r="T80" i="68"/>
  <c r="T73" i="68"/>
  <c r="O72" i="68"/>
  <c r="R40" i="68"/>
  <c r="R84" i="68"/>
  <c r="M80" i="68"/>
  <c r="S73" i="68"/>
  <c r="R38" i="68"/>
  <c r="T77" i="68"/>
  <c r="P38" i="68"/>
  <c r="S82" i="68"/>
  <c r="S80" i="68"/>
  <c r="S77" i="68"/>
  <c r="I73" i="68"/>
  <c r="V73" i="68" s="1"/>
  <c r="O38" i="68"/>
  <c r="T71" i="68"/>
  <c r="R82" i="68"/>
  <c r="R80" i="68"/>
  <c r="R77" i="68"/>
  <c r="I38" i="68"/>
  <c r="N38" i="68" s="1"/>
  <c r="P58" i="68"/>
  <c r="S71" i="68"/>
  <c r="O82" i="68"/>
  <c r="P80" i="68"/>
  <c r="P77" i="68"/>
  <c r="O58" i="68"/>
  <c r="O77" i="68"/>
  <c r="M77" i="68"/>
  <c r="T38" i="68"/>
  <c r="S66" i="68"/>
  <c r="T64" i="68"/>
  <c r="R63" i="68"/>
  <c r="R79" i="68"/>
  <c r="S76" i="68"/>
  <c r="S83" i="68"/>
  <c r="R83" i="68"/>
  <c r="T81" i="68"/>
  <c r="I81" i="68"/>
  <c r="N81" i="68" s="1"/>
  <c r="M79" i="68"/>
  <c r="P76" i="68"/>
  <c r="R75" i="68"/>
  <c r="S75" i="68"/>
  <c r="P83" i="68"/>
  <c r="M78" i="68"/>
  <c r="O76" i="68"/>
  <c r="P75" i="68"/>
  <c r="O83" i="68"/>
  <c r="R81" i="68"/>
  <c r="T79" i="68"/>
  <c r="I79" i="68"/>
  <c r="N79" i="68" s="1"/>
  <c r="V78" i="68"/>
  <c r="O75" i="68"/>
  <c r="P73" i="68"/>
  <c r="T78" i="68"/>
  <c r="I78" i="68"/>
  <c r="N78" i="68" s="1"/>
  <c r="M76" i="68"/>
  <c r="M83" i="68"/>
  <c r="M75" i="68"/>
  <c r="V83" i="68"/>
  <c r="R78" i="68"/>
  <c r="T76" i="68"/>
  <c r="V75" i="68"/>
  <c r="T83" i="68"/>
  <c r="T75" i="68"/>
  <c r="R51" i="68"/>
  <c r="P50" i="68"/>
  <c r="T68" i="68"/>
  <c r="O51" i="68"/>
  <c r="O50" i="68"/>
  <c r="S68" i="68"/>
  <c r="P64" i="68"/>
  <c r="T60" i="68"/>
  <c r="T63" i="68"/>
  <c r="S60" i="68"/>
  <c r="R59" i="68"/>
  <c r="V51" i="68"/>
  <c r="I64" i="68"/>
  <c r="N64" i="68" s="1"/>
  <c r="I60" i="68"/>
  <c r="N60" i="68" s="1"/>
  <c r="O59" i="68"/>
  <c r="T34" i="68"/>
  <c r="T51" i="68"/>
  <c r="S40" i="68"/>
  <c r="I34" i="68"/>
  <c r="N34" i="68" s="1"/>
  <c r="S51" i="68"/>
  <c r="M58" i="68"/>
  <c r="I55" i="68"/>
  <c r="N55" i="68" s="1"/>
  <c r="P54" i="68"/>
  <c r="P51" i="68"/>
  <c r="R71" i="68"/>
  <c r="R68" i="68"/>
  <c r="S65" i="68"/>
  <c r="O64" i="68"/>
  <c r="O63" i="68"/>
  <c r="P71" i="68"/>
  <c r="O65" i="68"/>
  <c r="O71" i="68"/>
  <c r="I68" i="68"/>
  <c r="N68" i="68" s="1"/>
  <c r="M67" i="68"/>
  <c r="M64" i="68"/>
  <c r="M63" i="68"/>
  <c r="R60" i="68"/>
  <c r="T69" i="68"/>
  <c r="M65" i="68"/>
  <c r="I63" i="68"/>
  <c r="N63" i="68" s="1"/>
  <c r="T55" i="68"/>
  <c r="M71" i="68"/>
  <c r="S69" i="68"/>
  <c r="T59" i="68"/>
  <c r="T58" i="68"/>
  <c r="I56" i="68"/>
  <c r="N56" i="68" s="1"/>
  <c r="S55" i="68"/>
  <c r="V71" i="68"/>
  <c r="P69" i="68"/>
  <c r="I65" i="68"/>
  <c r="S59" i="68"/>
  <c r="I69" i="68"/>
  <c r="N69" i="68" s="1"/>
  <c r="R70" i="68"/>
  <c r="R62" i="68"/>
  <c r="I59" i="68"/>
  <c r="N59" i="68" s="1"/>
  <c r="P70" i="68"/>
  <c r="R69" i="68"/>
  <c r="T67" i="68"/>
  <c r="I67" i="68"/>
  <c r="N67" i="68" s="1"/>
  <c r="P62" i="68"/>
  <c r="O70" i="68"/>
  <c r="O62" i="68"/>
  <c r="O69" i="68"/>
  <c r="P68" i="68"/>
  <c r="R67" i="68"/>
  <c r="O60" i="68"/>
  <c r="P59" i="68"/>
  <c r="M70" i="68"/>
  <c r="O68" i="68"/>
  <c r="P67" i="68"/>
  <c r="R66" i="68"/>
  <c r="M62" i="68"/>
  <c r="S62" i="68"/>
  <c r="V70" i="68"/>
  <c r="M69" i="68"/>
  <c r="P66" i="68"/>
  <c r="R65" i="68"/>
  <c r="V62" i="68"/>
  <c r="M60" i="68"/>
  <c r="T70" i="68"/>
  <c r="T62" i="68"/>
  <c r="M50" i="68"/>
  <c r="V50" i="68"/>
  <c r="M51" i="68"/>
  <c r="S50" i="68"/>
  <c r="V46" i="68"/>
  <c r="S44" i="68"/>
  <c r="R50" i="68"/>
  <c r="T46" i="68"/>
  <c r="R45" i="68"/>
  <c r="M45" i="68"/>
  <c r="I47" i="68"/>
  <c r="N47" i="68" s="1"/>
  <c r="I46" i="68"/>
  <c r="N46" i="68" s="1"/>
  <c r="M54" i="68"/>
  <c r="S53" i="68"/>
  <c r="T52" i="68"/>
  <c r="S46" i="68"/>
  <c r="V58" i="68"/>
  <c r="V54" i="68"/>
  <c r="I54" i="68"/>
  <c r="N54" i="68" s="1"/>
  <c r="M53" i="68"/>
  <c r="S52" i="68"/>
  <c r="R46" i="68"/>
  <c r="V45" i="68"/>
  <c r="O52" i="68"/>
  <c r="P46" i="68"/>
  <c r="T45" i="68"/>
  <c r="S58" i="68"/>
  <c r="S54" i="68"/>
  <c r="O46" i="68"/>
  <c r="S45" i="68"/>
  <c r="R58" i="68"/>
  <c r="T56" i="68"/>
  <c r="V55" i="68"/>
  <c r="I52" i="68"/>
  <c r="N52" i="68" s="1"/>
  <c r="T47" i="68"/>
  <c r="P57" i="68"/>
  <c r="R56" i="68"/>
  <c r="V53" i="68"/>
  <c r="M52" i="68"/>
  <c r="P49" i="68"/>
  <c r="R47" i="68"/>
  <c r="O57" i="68"/>
  <c r="P56" i="68"/>
  <c r="R55" i="68"/>
  <c r="T53" i="68"/>
  <c r="I53" i="68"/>
  <c r="N53" i="68" s="1"/>
  <c r="V52" i="68"/>
  <c r="O49" i="68"/>
  <c r="P47" i="68"/>
  <c r="S56" i="68"/>
  <c r="O56" i="68"/>
  <c r="O47" i="68"/>
  <c r="S49" i="68"/>
  <c r="S47" i="68"/>
  <c r="M57" i="68"/>
  <c r="R53" i="68"/>
  <c r="M49" i="68"/>
  <c r="R57" i="68"/>
  <c r="R49" i="68"/>
  <c r="V57" i="68"/>
  <c r="M56" i="68"/>
  <c r="P53" i="68"/>
  <c r="R52" i="68"/>
  <c r="T50" i="68"/>
  <c r="V49" i="68"/>
  <c r="M47" i="68"/>
  <c r="S57" i="68"/>
  <c r="T57" i="68"/>
  <c r="T49" i="68"/>
  <c r="S39" i="68"/>
  <c r="M40" i="68"/>
  <c r="O39" i="68"/>
  <c r="M39" i="68"/>
  <c r="S33" i="68"/>
  <c r="T41" i="68"/>
  <c r="S41" i="68"/>
  <c r="V37" i="68"/>
  <c r="T30" i="68"/>
  <c r="R41" i="68"/>
  <c r="T37" i="68"/>
  <c r="M12" i="68"/>
  <c r="S30" i="68"/>
  <c r="P45" i="68"/>
  <c r="P41" i="68"/>
  <c r="S37" i="68"/>
  <c r="O45" i="68"/>
  <c r="T43" i="68"/>
  <c r="O41" i="68"/>
  <c r="R37" i="68"/>
  <c r="S43" i="68"/>
  <c r="M41" i="68"/>
  <c r="P37" i="68"/>
  <c r="O28" i="68"/>
  <c r="R43" i="68"/>
  <c r="V42" i="68"/>
  <c r="V40" i="68"/>
  <c r="O37" i="68"/>
  <c r="S36" i="68"/>
  <c r="S34" i="68"/>
  <c r="I43" i="68"/>
  <c r="N43" i="68" s="1"/>
  <c r="S42" i="68"/>
  <c r="V41" i="68"/>
  <c r="M37" i="68"/>
  <c r="R34" i="68"/>
  <c r="R44" i="68"/>
  <c r="T42" i="68"/>
  <c r="I42" i="68"/>
  <c r="N42" i="68" s="1"/>
  <c r="R36" i="68"/>
  <c r="T33" i="68"/>
  <c r="I33" i="68"/>
  <c r="N33" i="68" s="1"/>
  <c r="O44" i="68"/>
  <c r="P43" i="68"/>
  <c r="R42" i="68"/>
  <c r="T40" i="68"/>
  <c r="I40" i="68"/>
  <c r="N40" i="68" s="1"/>
  <c r="O36" i="68"/>
  <c r="P34" i="68"/>
  <c r="R33" i="68"/>
  <c r="P36" i="68"/>
  <c r="O43" i="68"/>
  <c r="P42" i="68"/>
  <c r="T39" i="68"/>
  <c r="I39" i="68"/>
  <c r="N39" i="68" s="1"/>
  <c r="O34" i="68"/>
  <c r="P33" i="68"/>
  <c r="M44" i="68"/>
  <c r="O42" i="68"/>
  <c r="M36" i="68"/>
  <c r="O33" i="68"/>
  <c r="P44" i="68"/>
  <c r="V44" i="68"/>
  <c r="M43" i="68"/>
  <c r="P40" i="68"/>
  <c r="R39" i="68"/>
  <c r="V36" i="68"/>
  <c r="M34" i="68"/>
  <c r="T44" i="68"/>
  <c r="T36" i="68"/>
  <c r="S23" i="68"/>
  <c r="P23" i="68"/>
  <c r="V32" i="68"/>
  <c r="R30" i="68"/>
  <c r="T32" i="68"/>
  <c r="O30" i="68"/>
  <c r="R32" i="68"/>
  <c r="S25" i="68"/>
  <c r="O15" i="68"/>
  <c r="P31" i="68"/>
  <c r="R28" i="68"/>
  <c r="V25" i="68"/>
  <c r="P28" i="68"/>
  <c r="P32" i="68"/>
  <c r="O31" i="68"/>
  <c r="V28" i="68"/>
  <c r="T27" i="68"/>
  <c r="S26" i="68"/>
  <c r="R25" i="68"/>
  <c r="P24" i="68"/>
  <c r="O23" i="68"/>
  <c r="R14" i="68"/>
  <c r="R10" i="68"/>
  <c r="O32" i="68"/>
  <c r="T28" i="68"/>
  <c r="S27" i="68"/>
  <c r="R26" i="68"/>
  <c r="P25" i="68"/>
  <c r="O24" i="68"/>
  <c r="O11" i="68"/>
  <c r="T29" i="68"/>
  <c r="S28" i="68"/>
  <c r="R27" i="68"/>
  <c r="P26" i="68"/>
  <c r="O25" i="68"/>
  <c r="T17" i="68"/>
  <c r="V31" i="68"/>
  <c r="S29" i="68"/>
  <c r="P27" i="68"/>
  <c r="O26" i="68"/>
  <c r="I26" i="68"/>
  <c r="N26" i="68" s="1"/>
  <c r="T31" i="68"/>
  <c r="R29" i="68"/>
  <c r="O27" i="68"/>
  <c r="V24" i="68"/>
  <c r="T23" i="68"/>
  <c r="M16" i="68"/>
  <c r="S31" i="68"/>
  <c r="P29" i="68"/>
  <c r="T24" i="68"/>
  <c r="R24" i="68"/>
  <c r="I11" i="68"/>
  <c r="N11" i="68" s="1"/>
  <c r="S32" i="68"/>
  <c r="R31" i="68"/>
  <c r="P30" i="68"/>
  <c r="T25" i="68"/>
  <c r="S24" i="68"/>
  <c r="S17" i="68"/>
  <c r="P14" i="68"/>
  <c r="S13" i="68"/>
  <c r="P10" i="68"/>
  <c r="R17" i="68"/>
  <c r="T16" i="68"/>
  <c r="M15" i="68"/>
  <c r="O14" i="68"/>
  <c r="R13" i="68"/>
  <c r="T12" i="68"/>
  <c r="M11" i="68"/>
  <c r="O10" i="68"/>
  <c r="P17" i="68"/>
  <c r="S16" i="68"/>
  <c r="P13" i="68"/>
  <c r="S12" i="68"/>
  <c r="O17" i="68"/>
  <c r="R16" i="68"/>
  <c r="T15" i="68"/>
  <c r="M14" i="68"/>
  <c r="O13" i="68"/>
  <c r="R12" i="68"/>
  <c r="T11" i="68"/>
  <c r="M10" i="68"/>
  <c r="P16" i="68"/>
  <c r="S15" i="68"/>
  <c r="P12" i="68"/>
  <c r="S11" i="68"/>
  <c r="M17" i="68"/>
  <c r="R15" i="68"/>
  <c r="T14" i="68"/>
  <c r="M13" i="68"/>
  <c r="R11" i="68"/>
  <c r="T10" i="68"/>
  <c r="I13" i="68"/>
  <c r="N13" i="68" s="1"/>
  <c r="M31" i="68"/>
  <c r="I12" i="68"/>
  <c r="N12" i="68" s="1"/>
  <c r="I16" i="68"/>
  <c r="N16" i="68" s="1"/>
  <c r="M29" i="68"/>
  <c r="M23" i="68"/>
  <c r="I29" i="68"/>
  <c r="N29" i="68" s="1"/>
  <c r="I23" i="68"/>
  <c r="V23" i="68" s="1"/>
  <c r="N28" i="68"/>
  <c r="I30" i="68"/>
  <c r="N30" i="68" s="1"/>
  <c r="M28" i="68"/>
  <c r="M27" i="68"/>
  <c r="M26" i="68"/>
  <c r="I27" i="68"/>
  <c r="N27" i="68" s="1"/>
  <c r="M25" i="68"/>
  <c r="M32" i="68"/>
  <c r="M24" i="68"/>
  <c r="I15" i="68"/>
  <c r="N15" i="68" s="1"/>
  <c r="I10" i="68"/>
  <c r="N10" i="68" s="1"/>
  <c r="I17" i="68"/>
  <c r="N17" i="68" s="1"/>
  <c r="I14" i="68"/>
  <c r="N14" i="68" s="1"/>
  <c r="B31" i="2"/>
  <c r="F31" i="2"/>
  <c r="G32" i="2" s="1"/>
  <c r="H31" i="2"/>
  <c r="I32" i="2" s="1"/>
  <c r="J31" i="2"/>
  <c r="L31" i="2"/>
  <c r="M32" i="2" s="1"/>
  <c r="N31" i="2"/>
  <c r="O31" i="2"/>
  <c r="P31" i="2"/>
  <c r="M14" i="54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V385" i="68" l="1"/>
  <c r="V446" i="68"/>
  <c r="V265" i="68"/>
  <c r="V386" i="68"/>
  <c r="V464" i="68"/>
  <c r="V442" i="68"/>
  <c r="N440" i="68"/>
  <c r="V425" i="68"/>
  <c r="V451" i="68"/>
  <c r="V382" i="68"/>
  <c r="V393" i="68"/>
  <c r="V112" i="68"/>
  <c r="V269" i="68"/>
  <c r="V399" i="68"/>
  <c r="V456" i="68"/>
  <c r="V164" i="68"/>
  <c r="V34" i="68"/>
  <c r="V377" i="68"/>
  <c r="V267" i="68"/>
  <c r="V383" i="68"/>
  <c r="V394" i="68"/>
  <c r="V457" i="68"/>
  <c r="V391" i="68"/>
  <c r="V458" i="68"/>
  <c r="V427" i="68"/>
  <c r="V459" i="68"/>
  <c r="V396" i="68"/>
  <c r="V453" i="68"/>
  <c r="V461" i="68"/>
  <c r="V415" i="68"/>
  <c r="V375" i="68"/>
  <c r="V392" i="68"/>
  <c r="V384" i="68"/>
  <c r="V430" i="68"/>
  <c r="V431" i="68"/>
  <c r="V390" i="68"/>
  <c r="V414" i="68"/>
  <c r="V395" i="68"/>
  <c r="V389" i="68"/>
  <c r="V397" i="68"/>
  <c r="V388" i="68"/>
  <c r="V262" i="68"/>
  <c r="V263" i="68"/>
  <c r="V266" i="68"/>
  <c r="V261" i="68"/>
  <c r="V264" i="68"/>
  <c r="V258" i="68"/>
  <c r="V314" i="68"/>
  <c r="V346" i="68"/>
  <c r="V311" i="68"/>
  <c r="V33" i="68"/>
  <c r="V463" i="68"/>
  <c r="V163" i="68"/>
  <c r="V111" i="68"/>
  <c r="V195" i="68"/>
  <c r="V38" i="68"/>
  <c r="V95" i="68"/>
  <c r="V317" i="68"/>
  <c r="V330" i="68"/>
  <c r="V168" i="68"/>
  <c r="V196" i="68"/>
  <c r="V273" i="68"/>
  <c r="V82" i="68"/>
  <c r="V305" i="68"/>
  <c r="V79" i="68"/>
  <c r="V276" i="68"/>
  <c r="V315" i="68"/>
  <c r="V80" i="68"/>
  <c r="V194" i="68"/>
  <c r="V312" i="68"/>
  <c r="V310" i="68"/>
  <c r="V189" i="68"/>
  <c r="V424" i="68"/>
  <c r="V198" i="68"/>
  <c r="V252" i="68"/>
  <c r="V17" i="68"/>
  <c r="V433" i="68"/>
  <c r="V301" i="68"/>
  <c r="V66" i="68"/>
  <c r="V325" i="68"/>
  <c r="V63" i="68"/>
  <c r="V298" i="68"/>
  <c r="AD32" i="2"/>
  <c r="C32" i="2"/>
  <c r="E32" i="2"/>
  <c r="V59" i="68"/>
  <c r="V304" i="68"/>
  <c r="V254" i="68"/>
  <c r="V110" i="68"/>
  <c r="V370" i="68"/>
  <c r="V306" i="68"/>
  <c r="V332" i="68"/>
  <c r="V136" i="68"/>
  <c r="V345" i="68"/>
  <c r="V162" i="68"/>
  <c r="V371" i="68"/>
  <c r="V188" i="68"/>
  <c r="V449" i="68"/>
  <c r="V423" i="68"/>
  <c r="V435" i="68"/>
  <c r="V253" i="68"/>
  <c r="V331" i="68"/>
  <c r="V344" i="68"/>
  <c r="V422" i="68"/>
  <c r="V448" i="68"/>
  <c r="V343" i="68"/>
  <c r="V108" i="68"/>
  <c r="V146" i="68"/>
  <c r="V69" i="68"/>
  <c r="V421" i="68"/>
  <c r="V212" i="68"/>
  <c r="V303" i="68"/>
  <c r="V147" i="68"/>
  <c r="V160" i="68"/>
  <c r="V30" i="68"/>
  <c r="V447" i="68"/>
  <c r="V134" i="68"/>
  <c r="V369" i="68"/>
  <c r="V186" i="68"/>
  <c r="V368" i="68"/>
  <c r="V381" i="68"/>
  <c r="V107" i="68"/>
  <c r="V94" i="68"/>
  <c r="V93" i="68"/>
  <c r="V133" i="68"/>
  <c r="V329" i="68"/>
  <c r="V16" i="68"/>
  <c r="V342" i="68"/>
  <c r="V29" i="68"/>
  <c r="V251" i="68"/>
  <c r="V211" i="68"/>
  <c r="V159" i="68"/>
  <c r="V68" i="68"/>
  <c r="V328" i="68"/>
  <c r="V420" i="68"/>
  <c r="V185" i="68"/>
  <c r="V378" i="68"/>
  <c r="V380" i="68"/>
  <c r="V158" i="68"/>
  <c r="V372" i="68"/>
  <c r="V340" i="68"/>
  <c r="V145" i="68"/>
  <c r="V401" i="68"/>
  <c r="V308" i="68"/>
  <c r="V364" i="68"/>
  <c r="V411" i="68"/>
  <c r="V323" i="68"/>
  <c r="N450" i="68"/>
  <c r="V450" i="68"/>
  <c r="N443" i="68"/>
  <c r="V443" i="68"/>
  <c r="N444" i="68"/>
  <c r="V444" i="68"/>
  <c r="N437" i="68"/>
  <c r="V437" i="68"/>
  <c r="V327" i="68"/>
  <c r="N419" i="68"/>
  <c r="V419" i="68"/>
  <c r="N417" i="68"/>
  <c r="V417" i="68"/>
  <c r="V334" i="68"/>
  <c r="V295" i="68"/>
  <c r="V367" i="68"/>
  <c r="V360" i="68"/>
  <c r="V363" i="68"/>
  <c r="V339" i="68"/>
  <c r="V337" i="68"/>
  <c r="V321" i="68"/>
  <c r="V338" i="68"/>
  <c r="N373" i="68"/>
  <c r="V373" i="68"/>
  <c r="V379" i="68"/>
  <c r="V365" i="68"/>
  <c r="N376" i="68"/>
  <c r="V376" i="68"/>
  <c r="V362" i="68"/>
  <c r="V366" i="68"/>
  <c r="V299" i="68"/>
  <c r="V324" i="68"/>
  <c r="V247" i="68"/>
  <c r="V341" i="68"/>
  <c r="V326" i="68"/>
  <c r="V336" i="68"/>
  <c r="V300" i="68"/>
  <c r="V297" i="68"/>
  <c r="V333" i="68"/>
  <c r="V302" i="68"/>
  <c r="V255" i="68"/>
  <c r="V320" i="68"/>
  <c r="V249" i="68"/>
  <c r="V274" i="68"/>
  <c r="V271" i="68"/>
  <c r="V156" i="68"/>
  <c r="V248" i="68"/>
  <c r="V190" i="68"/>
  <c r="N241" i="68"/>
  <c r="V241" i="68"/>
  <c r="N207" i="68"/>
  <c r="N202" i="68"/>
  <c r="V202" i="68"/>
  <c r="V203" i="68"/>
  <c r="V208" i="68"/>
  <c r="N154" i="68"/>
  <c r="V184" i="68"/>
  <c r="V181" i="68"/>
  <c r="V182" i="68"/>
  <c r="N182" i="68"/>
  <c r="N183" i="68"/>
  <c r="V183" i="68"/>
  <c r="N176" i="68"/>
  <c r="V176" i="68"/>
  <c r="V125" i="68"/>
  <c r="V130" i="68"/>
  <c r="V102" i="68"/>
  <c r="V157" i="68"/>
  <c r="V155" i="68"/>
  <c r="N155" i="68"/>
  <c r="N150" i="68"/>
  <c r="V150" i="68"/>
  <c r="V144" i="68"/>
  <c r="N144" i="68"/>
  <c r="N137" i="68"/>
  <c r="V137" i="68"/>
  <c r="V129" i="68"/>
  <c r="V131" i="68"/>
  <c r="N132" i="68"/>
  <c r="V132" i="68"/>
  <c r="N73" i="68"/>
  <c r="N86" i="68"/>
  <c r="V106" i="68"/>
  <c r="N106" i="68"/>
  <c r="V103" i="68"/>
  <c r="V60" i="68"/>
  <c r="N99" i="68"/>
  <c r="V104" i="68"/>
  <c r="N92" i="68"/>
  <c r="N91" i="68"/>
  <c r="V91" i="68"/>
  <c r="V64" i="68"/>
  <c r="V65" i="68"/>
  <c r="N65" i="68"/>
  <c r="V67" i="68"/>
  <c r="V39" i="68"/>
  <c r="V11" i="68"/>
  <c r="V27" i="68"/>
  <c r="V26" i="68"/>
  <c r="V10" i="68"/>
  <c r="V15" i="68"/>
  <c r="V12" i="68"/>
  <c r="V14" i="68"/>
  <c r="V13" i="68"/>
  <c r="N23" i="68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Q31" i="2"/>
  <c r="R31" i="2"/>
  <c r="S32" i="2" s="1"/>
  <c r="B56" i="1"/>
  <c r="C56" i="1"/>
  <c r="E56" i="1"/>
  <c r="H56" i="1"/>
  <c r="I56" i="1"/>
  <c r="B57" i="1"/>
  <c r="C57" i="1"/>
  <c r="E57" i="1"/>
  <c r="D57" i="1" s="1"/>
  <c r="Q57" i="1" s="1"/>
  <c r="H57" i="1"/>
  <c r="I57" i="1"/>
  <c r="B58" i="1"/>
  <c r="C58" i="1"/>
  <c r="E58" i="1"/>
  <c r="H58" i="1"/>
  <c r="I58" i="1"/>
  <c r="AD33" i="2" l="1"/>
  <c r="AD34" i="2" s="1"/>
  <c r="M93" i="54" s="1"/>
  <c r="AE32" i="2"/>
  <c r="O57" i="1"/>
  <c r="N57" i="1"/>
  <c r="G57" i="1"/>
  <c r="R57" i="1"/>
  <c r="J57" i="1"/>
  <c r="P58" i="1"/>
  <c r="L58" i="1"/>
  <c r="S58" i="1" s="1"/>
  <c r="D58" i="1"/>
  <c r="Q58" i="1" s="1"/>
  <c r="P56" i="1"/>
  <c r="L56" i="1"/>
  <c r="D56" i="1"/>
  <c r="Q56" i="1" s="1"/>
  <c r="O58" i="1"/>
  <c r="G58" i="1"/>
  <c r="G56" i="1"/>
  <c r="O56" i="1"/>
  <c r="R58" i="1"/>
  <c r="N58" i="1"/>
  <c r="J58" i="1"/>
  <c r="P57" i="1"/>
  <c r="L57" i="1"/>
  <c r="R56" i="1"/>
  <c r="N56" i="1"/>
  <c r="J56" i="1"/>
  <c r="B53" i="1"/>
  <c r="C53" i="1"/>
  <c r="E53" i="1"/>
  <c r="H53" i="1"/>
  <c r="I53" i="1"/>
  <c r="B54" i="1"/>
  <c r="C54" i="1"/>
  <c r="E54" i="1"/>
  <c r="D54" i="1" s="1"/>
  <c r="Q54" i="1" s="1"/>
  <c r="H54" i="1"/>
  <c r="I54" i="1"/>
  <c r="B55" i="1"/>
  <c r="C55" i="1"/>
  <c r="E55" i="1"/>
  <c r="H55" i="1"/>
  <c r="I55" i="1"/>
  <c r="AE33" i="2" l="1"/>
  <c r="AE34" i="2" s="1"/>
  <c r="M66" i="54" s="1"/>
  <c r="S56" i="1"/>
  <c r="S57" i="1"/>
  <c r="N54" i="1"/>
  <c r="J54" i="1"/>
  <c r="O54" i="1"/>
  <c r="R54" i="1"/>
  <c r="L54" i="1"/>
  <c r="P54" i="1"/>
  <c r="G54" i="1"/>
  <c r="L55" i="1"/>
  <c r="S55" i="1" s="1"/>
  <c r="D55" i="1"/>
  <c r="Q55" i="1" s="1"/>
  <c r="P53" i="1"/>
  <c r="L53" i="1"/>
  <c r="D53" i="1"/>
  <c r="Q53" i="1" s="1"/>
  <c r="O55" i="1"/>
  <c r="G55" i="1"/>
  <c r="O53" i="1"/>
  <c r="G53" i="1"/>
  <c r="P55" i="1"/>
  <c r="R55" i="1"/>
  <c r="N55" i="1"/>
  <c r="J55" i="1"/>
  <c r="R53" i="1"/>
  <c r="N53" i="1"/>
  <c r="J53" i="1"/>
  <c r="B47" i="1"/>
  <c r="C47" i="1"/>
  <c r="E47" i="1"/>
  <c r="H47" i="1"/>
  <c r="I47" i="1"/>
  <c r="B48" i="1"/>
  <c r="C48" i="1"/>
  <c r="E48" i="1"/>
  <c r="D48" i="1" s="1"/>
  <c r="Q48" i="1" s="1"/>
  <c r="H48" i="1"/>
  <c r="I48" i="1"/>
  <c r="B49" i="1"/>
  <c r="C49" i="1"/>
  <c r="E49" i="1"/>
  <c r="H49" i="1"/>
  <c r="I49" i="1"/>
  <c r="B50" i="1"/>
  <c r="C50" i="1"/>
  <c r="E50" i="1"/>
  <c r="D50" i="1" s="1"/>
  <c r="Q50" i="1" s="1"/>
  <c r="H50" i="1"/>
  <c r="I50" i="1"/>
  <c r="B51" i="1"/>
  <c r="C51" i="1"/>
  <c r="E51" i="1"/>
  <c r="H51" i="1"/>
  <c r="I51" i="1"/>
  <c r="B52" i="1"/>
  <c r="C52" i="1"/>
  <c r="E52" i="1"/>
  <c r="D52" i="1" s="1"/>
  <c r="Q52" i="1" s="1"/>
  <c r="H52" i="1"/>
  <c r="I52" i="1"/>
  <c r="J52" i="1" l="1"/>
  <c r="N52" i="1"/>
  <c r="G52" i="1"/>
  <c r="S54" i="1"/>
  <c r="S53" i="1"/>
  <c r="O50" i="1"/>
  <c r="O48" i="1"/>
  <c r="J48" i="1"/>
  <c r="R52" i="1"/>
  <c r="O52" i="1"/>
  <c r="R48" i="1"/>
  <c r="N50" i="1"/>
  <c r="G50" i="1"/>
  <c r="N48" i="1"/>
  <c r="R50" i="1"/>
  <c r="J50" i="1"/>
  <c r="G48" i="1"/>
  <c r="L51" i="1"/>
  <c r="S51" i="1" s="1"/>
  <c r="D49" i="1"/>
  <c r="Q49" i="1" s="1"/>
  <c r="O47" i="1"/>
  <c r="G47" i="1"/>
  <c r="P51" i="1"/>
  <c r="D51" i="1"/>
  <c r="Q51" i="1" s="1"/>
  <c r="P49" i="1"/>
  <c r="L49" i="1"/>
  <c r="S49" i="1" s="1"/>
  <c r="P47" i="1"/>
  <c r="L47" i="1"/>
  <c r="D47" i="1"/>
  <c r="Q47" i="1" s="1"/>
  <c r="O51" i="1"/>
  <c r="G51" i="1"/>
  <c r="O49" i="1"/>
  <c r="G49" i="1"/>
  <c r="P52" i="1"/>
  <c r="L52" i="1"/>
  <c r="R51" i="1"/>
  <c r="N51" i="1"/>
  <c r="J51" i="1"/>
  <c r="P50" i="1"/>
  <c r="L50" i="1"/>
  <c r="R49" i="1"/>
  <c r="N49" i="1"/>
  <c r="J49" i="1"/>
  <c r="P48" i="1"/>
  <c r="L48" i="1"/>
  <c r="R47" i="1"/>
  <c r="N47" i="1"/>
  <c r="J47" i="1"/>
  <c r="B46" i="1"/>
  <c r="C46" i="1"/>
  <c r="E46" i="1"/>
  <c r="G46" i="1" s="1"/>
  <c r="H46" i="1"/>
  <c r="I46" i="1"/>
  <c r="S52" i="1" l="1"/>
  <c r="S48" i="1"/>
  <c r="S50" i="1"/>
  <c r="S47" i="1"/>
  <c r="N46" i="1"/>
  <c r="J46" i="1"/>
  <c r="R46" i="1"/>
  <c r="P46" i="1"/>
  <c r="L46" i="1"/>
  <c r="D46" i="1"/>
  <c r="Q46" i="1" s="1"/>
  <c r="O46" i="1"/>
  <c r="B45" i="1"/>
  <c r="C45" i="1"/>
  <c r="E45" i="1"/>
  <c r="H45" i="1"/>
  <c r="I45" i="1"/>
  <c r="S46" i="1" l="1"/>
  <c r="P45" i="1"/>
  <c r="L45" i="1"/>
  <c r="D45" i="1"/>
  <c r="Q45" i="1" s="1"/>
  <c r="O45" i="1"/>
  <c r="G45" i="1"/>
  <c r="R45" i="1"/>
  <c r="N45" i="1"/>
  <c r="J45" i="1"/>
  <c r="B40" i="1"/>
  <c r="C40" i="1"/>
  <c r="E40" i="1"/>
  <c r="G40" i="1" s="1"/>
  <c r="H40" i="1"/>
  <c r="I40" i="1"/>
  <c r="B41" i="1"/>
  <c r="C41" i="1"/>
  <c r="E41" i="1"/>
  <c r="D41" i="1" s="1"/>
  <c r="Q41" i="1" s="1"/>
  <c r="H41" i="1"/>
  <c r="I41" i="1"/>
  <c r="B42" i="1"/>
  <c r="C42" i="1"/>
  <c r="E42" i="1"/>
  <c r="G42" i="1" s="1"/>
  <c r="H42" i="1"/>
  <c r="I42" i="1"/>
  <c r="B43" i="1"/>
  <c r="C43" i="1"/>
  <c r="E43" i="1"/>
  <c r="D43" i="1" s="1"/>
  <c r="Q43" i="1" s="1"/>
  <c r="H43" i="1"/>
  <c r="I43" i="1"/>
  <c r="B44" i="1"/>
  <c r="C44" i="1"/>
  <c r="E44" i="1"/>
  <c r="D44" i="1" s="1"/>
  <c r="Q44" i="1" s="1"/>
  <c r="H44" i="1"/>
  <c r="I44" i="1"/>
  <c r="O42" i="1" l="1"/>
  <c r="O44" i="1"/>
  <c r="O40" i="1"/>
  <c r="J44" i="1"/>
  <c r="R44" i="1"/>
  <c r="S45" i="1"/>
  <c r="N44" i="1"/>
  <c r="G44" i="1"/>
  <c r="O43" i="1"/>
  <c r="G43" i="1"/>
  <c r="O41" i="1"/>
  <c r="G41" i="1"/>
  <c r="P44" i="1"/>
  <c r="L44" i="1"/>
  <c r="R43" i="1"/>
  <c r="N43" i="1"/>
  <c r="J43" i="1"/>
  <c r="P42" i="1"/>
  <c r="L42" i="1"/>
  <c r="D42" i="1"/>
  <c r="Q42" i="1" s="1"/>
  <c r="R41" i="1"/>
  <c r="N41" i="1"/>
  <c r="J41" i="1"/>
  <c r="P40" i="1"/>
  <c r="L40" i="1"/>
  <c r="D40" i="1"/>
  <c r="Q40" i="1" s="1"/>
  <c r="P43" i="1"/>
  <c r="L43" i="1"/>
  <c r="R42" i="1"/>
  <c r="N42" i="1"/>
  <c r="J42" i="1"/>
  <c r="P41" i="1"/>
  <c r="L41" i="1"/>
  <c r="S41" i="1" s="1"/>
  <c r="R40" i="1"/>
  <c r="N40" i="1"/>
  <c r="J40" i="1"/>
  <c r="S16" i="35"/>
  <c r="B32" i="1"/>
  <c r="C32" i="1"/>
  <c r="E32" i="1"/>
  <c r="D32" i="1" s="1"/>
  <c r="Q32" i="1" s="1"/>
  <c r="H32" i="1"/>
  <c r="I32" i="1"/>
  <c r="B33" i="1"/>
  <c r="C33" i="1"/>
  <c r="E33" i="1"/>
  <c r="D33" i="1" s="1"/>
  <c r="Q33" i="1" s="1"/>
  <c r="H33" i="1"/>
  <c r="I33" i="1"/>
  <c r="B34" i="1"/>
  <c r="C34" i="1"/>
  <c r="E34" i="1"/>
  <c r="D34" i="1" s="1"/>
  <c r="Q34" i="1" s="1"/>
  <c r="H34" i="1"/>
  <c r="I34" i="1"/>
  <c r="B35" i="1"/>
  <c r="C35" i="1"/>
  <c r="E35" i="1"/>
  <c r="D35" i="1" s="1"/>
  <c r="Q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Q37" i="1" s="1"/>
  <c r="H37" i="1"/>
  <c r="I37" i="1"/>
  <c r="B38" i="1"/>
  <c r="C38" i="1"/>
  <c r="E38" i="1"/>
  <c r="G38" i="1" s="1"/>
  <c r="H38" i="1"/>
  <c r="I38" i="1"/>
  <c r="B39" i="1"/>
  <c r="C39" i="1"/>
  <c r="E39" i="1"/>
  <c r="D39" i="1" s="1"/>
  <c r="Q39" i="1" s="1"/>
  <c r="H39" i="1"/>
  <c r="I39" i="1"/>
  <c r="N36" i="1" l="1"/>
  <c r="L36" i="1"/>
  <c r="S36" i="1" s="1"/>
  <c r="D36" i="1"/>
  <c r="Q36" i="1" s="1"/>
  <c r="S42" i="1"/>
  <c r="S44" i="1"/>
  <c r="S40" i="1"/>
  <c r="S43" i="1"/>
  <c r="R36" i="1"/>
  <c r="O38" i="1"/>
  <c r="P36" i="1"/>
  <c r="N32" i="1"/>
  <c r="R34" i="1"/>
  <c r="L34" i="1"/>
  <c r="R32" i="1"/>
  <c r="L32" i="1"/>
  <c r="O36" i="1"/>
  <c r="J36" i="1"/>
  <c r="P34" i="1"/>
  <c r="G34" i="1"/>
  <c r="P32" i="1"/>
  <c r="G32" i="1"/>
  <c r="N34" i="1"/>
  <c r="O34" i="1"/>
  <c r="J34" i="1"/>
  <c r="O32" i="1"/>
  <c r="J32" i="1"/>
  <c r="G39" i="1"/>
  <c r="O37" i="1"/>
  <c r="G37" i="1"/>
  <c r="O35" i="1"/>
  <c r="G35" i="1"/>
  <c r="O33" i="1"/>
  <c r="G33" i="1"/>
  <c r="O39" i="1"/>
  <c r="R39" i="1"/>
  <c r="N39" i="1"/>
  <c r="J39" i="1"/>
  <c r="P38" i="1"/>
  <c r="L38" i="1"/>
  <c r="D38" i="1"/>
  <c r="Q38" i="1" s="1"/>
  <c r="R37" i="1"/>
  <c r="N37" i="1"/>
  <c r="J37" i="1"/>
  <c r="R35" i="1"/>
  <c r="N35" i="1"/>
  <c r="J35" i="1"/>
  <c r="R33" i="1"/>
  <c r="N33" i="1"/>
  <c r="J33" i="1"/>
  <c r="P39" i="1"/>
  <c r="L39" i="1"/>
  <c r="R38" i="1"/>
  <c r="N38" i="1"/>
  <c r="J38" i="1"/>
  <c r="P37" i="1"/>
  <c r="L37" i="1"/>
  <c r="P35" i="1"/>
  <c r="L35" i="1"/>
  <c r="P33" i="1"/>
  <c r="L33" i="1"/>
  <c r="S15" i="35"/>
  <c r="S34" i="1" l="1"/>
  <c r="S32" i="1"/>
  <c r="S37" i="1"/>
  <c r="S38" i="1"/>
  <c r="S35" i="1"/>
  <c r="S33" i="1"/>
  <c r="S39" i="1"/>
  <c r="B23" i="1"/>
  <c r="C23" i="1"/>
  <c r="E23" i="1"/>
  <c r="H23" i="1"/>
  <c r="I23" i="1"/>
  <c r="B24" i="1"/>
  <c r="C24" i="1"/>
  <c r="E24" i="1"/>
  <c r="G24" i="1" s="1"/>
  <c r="H24" i="1"/>
  <c r="I24" i="1"/>
  <c r="B25" i="1"/>
  <c r="C25" i="1"/>
  <c r="E25" i="1"/>
  <c r="H25" i="1"/>
  <c r="I25" i="1"/>
  <c r="B26" i="1"/>
  <c r="C26" i="1"/>
  <c r="E26" i="1"/>
  <c r="G26" i="1" s="1"/>
  <c r="H26" i="1"/>
  <c r="I26" i="1"/>
  <c r="B27" i="1"/>
  <c r="C27" i="1"/>
  <c r="E27" i="1"/>
  <c r="H27" i="1"/>
  <c r="I27" i="1"/>
  <c r="B28" i="1"/>
  <c r="C28" i="1"/>
  <c r="E28" i="1"/>
  <c r="D28" i="1" s="1"/>
  <c r="Q28" i="1" s="1"/>
  <c r="H28" i="1"/>
  <c r="I28" i="1"/>
  <c r="B29" i="1"/>
  <c r="C29" i="1"/>
  <c r="E29" i="1"/>
  <c r="H29" i="1"/>
  <c r="I29" i="1"/>
  <c r="B30" i="1"/>
  <c r="C30" i="1"/>
  <c r="E30" i="1"/>
  <c r="G30" i="1" s="1"/>
  <c r="H30" i="1"/>
  <c r="I30" i="1"/>
  <c r="B31" i="1"/>
  <c r="C31" i="1"/>
  <c r="E31" i="1"/>
  <c r="H31" i="1"/>
  <c r="I31" i="1"/>
  <c r="N28" i="1" l="1"/>
  <c r="P28" i="1"/>
  <c r="G28" i="1"/>
  <c r="P24" i="1"/>
  <c r="J24" i="1"/>
  <c r="O24" i="1"/>
  <c r="D24" i="1"/>
  <c r="Q24" i="1" s="1"/>
  <c r="N24" i="1"/>
  <c r="P30" i="1"/>
  <c r="R24" i="1"/>
  <c r="L24" i="1"/>
  <c r="S24" i="1" s="1"/>
  <c r="J30" i="1"/>
  <c r="P26" i="1"/>
  <c r="O30" i="1"/>
  <c r="D30" i="1"/>
  <c r="Q30" i="1" s="1"/>
  <c r="N30" i="1"/>
  <c r="R30" i="1"/>
  <c r="L30" i="1"/>
  <c r="S30" i="1" s="1"/>
  <c r="J26" i="1"/>
  <c r="O26" i="1"/>
  <c r="D26" i="1"/>
  <c r="Q26" i="1" s="1"/>
  <c r="N26" i="1"/>
  <c r="R26" i="1"/>
  <c r="L26" i="1"/>
  <c r="S26" i="1" s="1"/>
  <c r="O28" i="1"/>
  <c r="J28" i="1"/>
  <c r="R28" i="1"/>
  <c r="L28" i="1"/>
  <c r="L31" i="1"/>
  <c r="S31" i="1" s="1"/>
  <c r="P29" i="1"/>
  <c r="P27" i="1"/>
  <c r="L27" i="1"/>
  <c r="S27" i="1" s="1"/>
  <c r="D27" i="1"/>
  <c r="Q27" i="1" s="1"/>
  <c r="P25" i="1"/>
  <c r="L25" i="1"/>
  <c r="D25" i="1"/>
  <c r="Q25" i="1" s="1"/>
  <c r="P23" i="1"/>
  <c r="L23" i="1"/>
  <c r="S23" i="1" s="1"/>
  <c r="D23" i="1"/>
  <c r="Q23" i="1" s="1"/>
  <c r="P31" i="1"/>
  <c r="D31" i="1"/>
  <c r="Q31" i="1" s="1"/>
  <c r="L29" i="1"/>
  <c r="D29" i="1"/>
  <c r="Q29" i="1" s="1"/>
  <c r="O31" i="1"/>
  <c r="G31" i="1"/>
  <c r="O29" i="1"/>
  <c r="G29" i="1"/>
  <c r="O27" i="1"/>
  <c r="G27" i="1"/>
  <c r="O25" i="1"/>
  <c r="G25" i="1"/>
  <c r="O23" i="1"/>
  <c r="G23" i="1"/>
  <c r="R31" i="1"/>
  <c r="N31" i="1"/>
  <c r="J31" i="1"/>
  <c r="R29" i="1"/>
  <c r="N29" i="1"/>
  <c r="J29" i="1"/>
  <c r="R27" i="1"/>
  <c r="N27" i="1"/>
  <c r="J27" i="1"/>
  <c r="R25" i="1"/>
  <c r="N25" i="1"/>
  <c r="J25" i="1"/>
  <c r="R23" i="1"/>
  <c r="N23" i="1"/>
  <c r="J23" i="1"/>
  <c r="H10" i="46"/>
  <c r="H11" i="46"/>
  <c r="H12" i="46"/>
  <c r="H13" i="46"/>
  <c r="I13" i="46" s="1"/>
  <c r="H14" i="46"/>
  <c r="I14" i="46" s="1"/>
  <c r="H15" i="46"/>
  <c r="I15" i="46" s="1"/>
  <c r="H16" i="46"/>
  <c r="I16" i="46" s="1"/>
  <c r="H17" i="46"/>
  <c r="H18" i="46"/>
  <c r="I18" i="46" s="1"/>
  <c r="H19" i="46"/>
  <c r="H20" i="46"/>
  <c r="I20" i="46" s="1"/>
  <c r="H21" i="46"/>
  <c r="H22" i="46"/>
  <c r="I22" i="46" s="1"/>
  <c r="H23" i="46"/>
  <c r="H24" i="46"/>
  <c r="I24" i="46" s="1"/>
  <c r="H25" i="46"/>
  <c r="H26" i="46"/>
  <c r="I26" i="46" s="1"/>
  <c r="H27" i="46"/>
  <c r="I27" i="46" s="1"/>
  <c r="P21" i="46" l="1"/>
  <c r="I21" i="46"/>
  <c r="I12" i="46"/>
  <c r="J11" i="46"/>
  <c r="I11" i="46"/>
  <c r="J25" i="46"/>
  <c r="I25" i="46"/>
  <c r="J17" i="46"/>
  <c r="I17" i="46"/>
  <c r="T19" i="46"/>
  <c r="I19" i="46"/>
  <c r="P23" i="46"/>
  <c r="I23" i="46"/>
  <c r="S28" i="1"/>
  <c r="S25" i="1"/>
  <c r="S29" i="1"/>
  <c r="V27" i="46"/>
  <c r="P27" i="46"/>
  <c r="M12" i="46"/>
  <c r="T27" i="46"/>
  <c r="V23" i="46"/>
  <c r="V21" i="46"/>
  <c r="T23" i="46"/>
  <c r="J27" i="46"/>
  <c r="J23" i="46"/>
  <c r="T13" i="46"/>
  <c r="V15" i="46"/>
  <c r="T21" i="46"/>
  <c r="V16" i="46"/>
  <c r="T15" i="46"/>
  <c r="V26" i="46"/>
  <c r="J21" i="46"/>
  <c r="M18" i="46"/>
  <c r="R16" i="46"/>
  <c r="J15" i="46"/>
  <c r="R13" i="46"/>
  <c r="R22" i="46"/>
  <c r="V20" i="46"/>
  <c r="R19" i="46"/>
  <c r="R15" i="46"/>
  <c r="R14" i="46"/>
  <c r="M22" i="46"/>
  <c r="R20" i="46"/>
  <c r="J19" i="46"/>
  <c r="R17" i="46"/>
  <c r="M15" i="46"/>
  <c r="M14" i="46"/>
  <c r="J13" i="46"/>
  <c r="R11" i="46"/>
  <c r="P17" i="46"/>
  <c r="P11" i="46"/>
  <c r="V10" i="46"/>
  <c r="T25" i="46"/>
  <c r="V24" i="46"/>
  <c r="P19" i="46"/>
  <c r="V18" i="46"/>
  <c r="V17" i="46"/>
  <c r="M17" i="46"/>
  <c r="P13" i="46"/>
  <c r="V12" i="46"/>
  <c r="V11" i="46"/>
  <c r="M11" i="46"/>
  <c r="R10" i="46"/>
  <c r="P25" i="46"/>
  <c r="R24" i="46"/>
  <c r="R23" i="46"/>
  <c r="V22" i="46"/>
  <c r="V19" i="46"/>
  <c r="M19" i="46"/>
  <c r="R18" i="46"/>
  <c r="T17" i="46"/>
  <c r="P15" i="46"/>
  <c r="V14" i="46"/>
  <c r="V13" i="46"/>
  <c r="M13" i="46"/>
  <c r="R12" i="46"/>
  <c r="T11" i="46"/>
  <c r="M10" i="46"/>
  <c r="R26" i="46"/>
  <c r="J26" i="46"/>
  <c r="P24" i="46"/>
  <c r="M23" i="46"/>
  <c r="P20" i="46"/>
  <c r="J20" i="46"/>
  <c r="T18" i="46"/>
  <c r="P18" i="46"/>
  <c r="J18" i="46"/>
  <c r="T16" i="46"/>
  <c r="P16" i="46"/>
  <c r="J16" i="46"/>
  <c r="T14" i="46"/>
  <c r="P14" i="46"/>
  <c r="T12" i="46"/>
  <c r="P12" i="46"/>
  <c r="J12" i="46"/>
  <c r="T10" i="46"/>
  <c r="P10" i="46"/>
  <c r="J10" i="46"/>
  <c r="M26" i="46"/>
  <c r="R27" i="46"/>
  <c r="M27" i="46"/>
  <c r="T26" i="46"/>
  <c r="P26" i="46"/>
  <c r="V25" i="46"/>
  <c r="R25" i="46"/>
  <c r="M25" i="46"/>
  <c r="T24" i="46"/>
  <c r="J24" i="46"/>
  <c r="T22" i="46"/>
  <c r="P22" i="46"/>
  <c r="J22" i="46"/>
  <c r="R21" i="46"/>
  <c r="M21" i="46"/>
  <c r="T20" i="46"/>
  <c r="J14" i="46"/>
  <c r="U27" i="46"/>
  <c r="Q27" i="46"/>
  <c r="K27" i="46"/>
  <c r="S26" i="46"/>
  <c r="K25" i="46"/>
  <c r="U25" i="46"/>
  <c r="S24" i="46"/>
  <c r="N24" i="46"/>
  <c r="K23" i="46"/>
  <c r="U23" i="46"/>
  <c r="S22" i="46"/>
  <c r="N22" i="46"/>
  <c r="K21" i="46"/>
  <c r="U21" i="46"/>
  <c r="S20" i="46"/>
  <c r="K19" i="46"/>
  <c r="U19" i="46"/>
  <c r="S18" i="46"/>
  <c r="N18" i="46"/>
  <c r="K17" i="46"/>
  <c r="U17" i="46"/>
  <c r="S16" i="46"/>
  <c r="K15" i="46"/>
  <c r="U15" i="46"/>
  <c r="S14" i="46"/>
  <c r="U13" i="46"/>
  <c r="Q13" i="46"/>
  <c r="K13" i="46"/>
  <c r="S12" i="46"/>
  <c r="N12" i="46"/>
  <c r="K11" i="46"/>
  <c r="S10" i="46"/>
  <c r="M24" i="46"/>
  <c r="M20" i="46"/>
  <c r="M16" i="46"/>
  <c r="S27" i="46"/>
  <c r="N27" i="46"/>
  <c r="U26" i="46"/>
  <c r="K26" i="46"/>
  <c r="S25" i="46"/>
  <c r="U24" i="46"/>
  <c r="K24" i="46"/>
  <c r="S23" i="46"/>
  <c r="U22" i="46"/>
  <c r="K22" i="46"/>
  <c r="S21" i="46"/>
  <c r="U20" i="46"/>
  <c r="K20" i="46"/>
  <c r="S19" i="46"/>
  <c r="U18" i="46"/>
  <c r="Q18" i="46"/>
  <c r="K18" i="46"/>
  <c r="S17" i="46"/>
  <c r="U16" i="46"/>
  <c r="K16" i="46"/>
  <c r="S15" i="46"/>
  <c r="U14" i="46"/>
  <c r="K14" i="46"/>
  <c r="S13" i="46"/>
  <c r="N13" i="46"/>
  <c r="U12" i="46"/>
  <c r="K12" i="46"/>
  <c r="S11" i="46"/>
  <c r="U10" i="46"/>
  <c r="K10" i="46"/>
  <c r="G21" i="44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J12" i="44" s="1"/>
  <c r="K12" i="44"/>
  <c r="L12" i="44"/>
  <c r="M12" i="44"/>
  <c r="N12" i="44"/>
  <c r="O12" i="44" s="1"/>
  <c r="P12" i="44"/>
  <c r="R12" i="44"/>
  <c r="S12" i="44"/>
  <c r="T12" i="44"/>
  <c r="V12" i="44"/>
  <c r="W12" i="44"/>
  <c r="G13" i="44"/>
  <c r="H13" i="44" s="1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H15" i="44" s="1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H17" i="44" s="1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30" i="2"/>
  <c r="F30" i="2"/>
  <c r="G31" i="2" s="1"/>
  <c r="H30" i="2"/>
  <c r="I31" i="2" s="1"/>
  <c r="J30" i="2"/>
  <c r="L30" i="2"/>
  <c r="M31" i="2" s="1"/>
  <c r="N30" i="2"/>
  <c r="O30" i="2"/>
  <c r="P30" i="2"/>
  <c r="U11" i="46" l="1"/>
  <c r="E31" i="2"/>
  <c r="C31" i="2"/>
  <c r="U21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162" i="44"/>
  <c r="U130" i="44"/>
  <c r="U89" i="44"/>
  <c r="U12" i="44"/>
  <c r="U179" i="44"/>
  <c r="U177" i="44"/>
  <c r="U173" i="44"/>
  <c r="U172" i="44"/>
  <c r="U171" i="44"/>
  <c r="U169" i="44"/>
  <c r="U157" i="44"/>
  <c r="U156" i="44"/>
  <c r="U97" i="44"/>
  <c r="U95" i="44"/>
  <c r="Q18" i="44"/>
  <c r="Q17" i="44"/>
  <c r="Q16" i="44"/>
  <c r="Q15" i="44"/>
  <c r="Q14" i="44"/>
  <c r="Q13" i="44"/>
  <c r="U18" i="44"/>
  <c r="U93" i="44"/>
  <c r="U155" i="44"/>
  <c r="U146" i="44"/>
  <c r="U90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O18" i="44"/>
  <c r="U165" i="44"/>
  <c r="U153" i="44"/>
  <c r="U150" i="44"/>
  <c r="U149" i="44"/>
  <c r="U148" i="44"/>
  <c r="U147" i="44"/>
  <c r="U72" i="44"/>
  <c r="U66" i="44"/>
  <c r="U64" i="44"/>
  <c r="U44" i="44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R30" i="2"/>
  <c r="S31" i="2" s="1"/>
  <c r="Q30" i="2"/>
  <c r="B220" i="1" l="1"/>
  <c r="C220" i="1"/>
  <c r="D220" i="1"/>
  <c r="E220" i="1"/>
  <c r="G220" i="1"/>
  <c r="H220" i="1"/>
  <c r="I220" i="1"/>
  <c r="J220" i="1"/>
  <c r="L220" i="1"/>
  <c r="N220" i="1"/>
  <c r="O220" i="1"/>
  <c r="P220" i="1"/>
  <c r="R220" i="1"/>
  <c r="B118" i="1"/>
  <c r="C118" i="1"/>
  <c r="D118" i="1"/>
  <c r="E118" i="1"/>
  <c r="G118" i="1"/>
  <c r="H118" i="1"/>
  <c r="I118" i="1"/>
  <c r="J118" i="1"/>
  <c r="L118" i="1"/>
  <c r="N118" i="1"/>
  <c r="O118" i="1"/>
  <c r="P118" i="1"/>
  <c r="R118" i="1"/>
  <c r="B119" i="1"/>
  <c r="C119" i="1"/>
  <c r="D119" i="1"/>
  <c r="E119" i="1"/>
  <c r="G119" i="1"/>
  <c r="H119" i="1"/>
  <c r="I119" i="1"/>
  <c r="J119" i="1"/>
  <c r="L119" i="1"/>
  <c r="N119" i="1"/>
  <c r="O119" i="1"/>
  <c r="P119" i="1"/>
  <c r="R119" i="1"/>
  <c r="B120" i="1"/>
  <c r="C120" i="1"/>
  <c r="D120" i="1"/>
  <c r="E120" i="1"/>
  <c r="G120" i="1"/>
  <c r="H120" i="1"/>
  <c r="I120" i="1"/>
  <c r="J120" i="1"/>
  <c r="L120" i="1"/>
  <c r="N120" i="1"/>
  <c r="O120" i="1"/>
  <c r="P120" i="1"/>
  <c r="R120" i="1"/>
  <c r="B121" i="1"/>
  <c r="C121" i="1"/>
  <c r="D121" i="1"/>
  <c r="E121" i="1"/>
  <c r="G121" i="1"/>
  <c r="H121" i="1"/>
  <c r="I121" i="1"/>
  <c r="J121" i="1"/>
  <c r="L121" i="1"/>
  <c r="N121" i="1"/>
  <c r="O121" i="1"/>
  <c r="P121" i="1"/>
  <c r="R121" i="1"/>
  <c r="B122" i="1"/>
  <c r="C122" i="1"/>
  <c r="D122" i="1"/>
  <c r="E122" i="1"/>
  <c r="G122" i="1"/>
  <c r="H122" i="1"/>
  <c r="I122" i="1"/>
  <c r="J122" i="1"/>
  <c r="L122" i="1"/>
  <c r="N122" i="1"/>
  <c r="O122" i="1"/>
  <c r="P122" i="1"/>
  <c r="R122" i="1"/>
  <c r="B123" i="1"/>
  <c r="C123" i="1"/>
  <c r="D123" i="1"/>
  <c r="E123" i="1"/>
  <c r="G123" i="1"/>
  <c r="H123" i="1"/>
  <c r="I123" i="1"/>
  <c r="J123" i="1"/>
  <c r="L123" i="1"/>
  <c r="N123" i="1"/>
  <c r="O123" i="1"/>
  <c r="P123" i="1"/>
  <c r="R123" i="1"/>
  <c r="B124" i="1"/>
  <c r="C124" i="1"/>
  <c r="D124" i="1"/>
  <c r="E124" i="1"/>
  <c r="G124" i="1"/>
  <c r="H124" i="1"/>
  <c r="I124" i="1"/>
  <c r="J124" i="1"/>
  <c r="L124" i="1"/>
  <c r="N124" i="1"/>
  <c r="O124" i="1"/>
  <c r="P124" i="1"/>
  <c r="R124" i="1"/>
  <c r="B125" i="1"/>
  <c r="C125" i="1"/>
  <c r="D125" i="1"/>
  <c r="E125" i="1"/>
  <c r="G125" i="1"/>
  <c r="H125" i="1"/>
  <c r="I125" i="1"/>
  <c r="J125" i="1"/>
  <c r="L125" i="1"/>
  <c r="N125" i="1"/>
  <c r="O125" i="1"/>
  <c r="P125" i="1"/>
  <c r="R125" i="1"/>
  <c r="B126" i="1"/>
  <c r="C126" i="1"/>
  <c r="D126" i="1"/>
  <c r="E126" i="1"/>
  <c r="G126" i="1"/>
  <c r="H126" i="1"/>
  <c r="I126" i="1"/>
  <c r="J126" i="1"/>
  <c r="L126" i="1"/>
  <c r="N126" i="1"/>
  <c r="O126" i="1"/>
  <c r="P126" i="1"/>
  <c r="R126" i="1"/>
  <c r="B127" i="1"/>
  <c r="C127" i="1"/>
  <c r="D127" i="1"/>
  <c r="E127" i="1"/>
  <c r="G127" i="1"/>
  <c r="H127" i="1"/>
  <c r="I127" i="1"/>
  <c r="J127" i="1"/>
  <c r="L127" i="1"/>
  <c r="N127" i="1"/>
  <c r="O127" i="1"/>
  <c r="P127" i="1"/>
  <c r="R127" i="1"/>
  <c r="B128" i="1"/>
  <c r="C128" i="1"/>
  <c r="D128" i="1"/>
  <c r="E128" i="1"/>
  <c r="G128" i="1"/>
  <c r="H128" i="1"/>
  <c r="I128" i="1"/>
  <c r="J128" i="1"/>
  <c r="L128" i="1"/>
  <c r="N128" i="1"/>
  <c r="O128" i="1"/>
  <c r="P128" i="1"/>
  <c r="R128" i="1"/>
  <c r="B129" i="1"/>
  <c r="C129" i="1"/>
  <c r="D129" i="1"/>
  <c r="E129" i="1"/>
  <c r="G129" i="1"/>
  <c r="H129" i="1"/>
  <c r="I129" i="1"/>
  <c r="J129" i="1"/>
  <c r="L129" i="1"/>
  <c r="N129" i="1"/>
  <c r="O129" i="1"/>
  <c r="P129" i="1"/>
  <c r="R129" i="1"/>
  <c r="B130" i="1"/>
  <c r="C130" i="1"/>
  <c r="D130" i="1"/>
  <c r="E130" i="1"/>
  <c r="G130" i="1"/>
  <c r="H130" i="1"/>
  <c r="I130" i="1"/>
  <c r="J130" i="1"/>
  <c r="L130" i="1"/>
  <c r="N130" i="1"/>
  <c r="O130" i="1"/>
  <c r="P130" i="1"/>
  <c r="R130" i="1"/>
  <c r="B131" i="1"/>
  <c r="C131" i="1"/>
  <c r="D131" i="1"/>
  <c r="E131" i="1"/>
  <c r="G131" i="1"/>
  <c r="H131" i="1"/>
  <c r="I131" i="1"/>
  <c r="J131" i="1"/>
  <c r="L131" i="1"/>
  <c r="N131" i="1"/>
  <c r="O131" i="1"/>
  <c r="P131" i="1"/>
  <c r="R131" i="1"/>
  <c r="B132" i="1"/>
  <c r="C132" i="1"/>
  <c r="D132" i="1"/>
  <c r="E132" i="1"/>
  <c r="G132" i="1"/>
  <c r="H132" i="1"/>
  <c r="I132" i="1"/>
  <c r="J132" i="1"/>
  <c r="L132" i="1"/>
  <c r="N132" i="1"/>
  <c r="O132" i="1"/>
  <c r="P132" i="1"/>
  <c r="R132" i="1"/>
  <c r="B133" i="1"/>
  <c r="C133" i="1"/>
  <c r="D133" i="1"/>
  <c r="E133" i="1"/>
  <c r="G133" i="1"/>
  <c r="H133" i="1"/>
  <c r="I133" i="1"/>
  <c r="J133" i="1"/>
  <c r="L133" i="1"/>
  <c r="N133" i="1"/>
  <c r="O133" i="1"/>
  <c r="P133" i="1"/>
  <c r="R133" i="1"/>
  <c r="B134" i="1"/>
  <c r="C134" i="1"/>
  <c r="D134" i="1"/>
  <c r="E134" i="1"/>
  <c r="G134" i="1"/>
  <c r="H134" i="1"/>
  <c r="I134" i="1"/>
  <c r="J134" i="1"/>
  <c r="L134" i="1"/>
  <c r="N134" i="1"/>
  <c r="O134" i="1"/>
  <c r="P134" i="1"/>
  <c r="R134" i="1"/>
  <c r="B135" i="1"/>
  <c r="C135" i="1"/>
  <c r="D135" i="1"/>
  <c r="E135" i="1"/>
  <c r="G135" i="1"/>
  <c r="H135" i="1"/>
  <c r="I135" i="1"/>
  <c r="J135" i="1"/>
  <c r="L135" i="1"/>
  <c r="N135" i="1"/>
  <c r="O135" i="1"/>
  <c r="P135" i="1"/>
  <c r="R135" i="1"/>
  <c r="B136" i="1"/>
  <c r="C136" i="1"/>
  <c r="D136" i="1"/>
  <c r="E136" i="1"/>
  <c r="G136" i="1"/>
  <c r="H136" i="1"/>
  <c r="I136" i="1"/>
  <c r="J136" i="1"/>
  <c r="L136" i="1"/>
  <c r="N136" i="1"/>
  <c r="O136" i="1"/>
  <c r="P136" i="1"/>
  <c r="R136" i="1"/>
  <c r="B137" i="1"/>
  <c r="C137" i="1"/>
  <c r="D137" i="1"/>
  <c r="E137" i="1"/>
  <c r="G137" i="1"/>
  <c r="H137" i="1"/>
  <c r="I137" i="1"/>
  <c r="J137" i="1"/>
  <c r="L137" i="1"/>
  <c r="N137" i="1"/>
  <c r="O137" i="1"/>
  <c r="P137" i="1"/>
  <c r="R137" i="1"/>
  <c r="B138" i="1"/>
  <c r="C138" i="1"/>
  <c r="D138" i="1"/>
  <c r="E138" i="1"/>
  <c r="G138" i="1"/>
  <c r="H138" i="1"/>
  <c r="I138" i="1"/>
  <c r="J138" i="1"/>
  <c r="L138" i="1"/>
  <c r="N138" i="1"/>
  <c r="O138" i="1"/>
  <c r="P138" i="1"/>
  <c r="R138" i="1"/>
  <c r="B139" i="1"/>
  <c r="C139" i="1"/>
  <c r="D139" i="1"/>
  <c r="E139" i="1"/>
  <c r="G139" i="1"/>
  <c r="H139" i="1"/>
  <c r="I139" i="1"/>
  <c r="J139" i="1"/>
  <c r="L139" i="1"/>
  <c r="N139" i="1"/>
  <c r="O139" i="1"/>
  <c r="P139" i="1"/>
  <c r="R139" i="1"/>
  <c r="B140" i="1"/>
  <c r="C140" i="1"/>
  <c r="D140" i="1"/>
  <c r="E140" i="1"/>
  <c r="G140" i="1"/>
  <c r="H140" i="1"/>
  <c r="I140" i="1"/>
  <c r="J140" i="1"/>
  <c r="L140" i="1"/>
  <c r="N140" i="1"/>
  <c r="O140" i="1"/>
  <c r="P140" i="1"/>
  <c r="R140" i="1"/>
  <c r="B141" i="1"/>
  <c r="C141" i="1"/>
  <c r="D141" i="1"/>
  <c r="E141" i="1"/>
  <c r="G141" i="1"/>
  <c r="H141" i="1"/>
  <c r="I141" i="1"/>
  <c r="J141" i="1"/>
  <c r="L141" i="1"/>
  <c r="N141" i="1"/>
  <c r="O141" i="1"/>
  <c r="P141" i="1"/>
  <c r="R141" i="1"/>
  <c r="B142" i="1"/>
  <c r="C142" i="1"/>
  <c r="D142" i="1"/>
  <c r="E142" i="1"/>
  <c r="G142" i="1"/>
  <c r="H142" i="1"/>
  <c r="I142" i="1"/>
  <c r="J142" i="1"/>
  <c r="L142" i="1"/>
  <c r="N142" i="1"/>
  <c r="O142" i="1"/>
  <c r="P142" i="1"/>
  <c r="R142" i="1"/>
  <c r="B143" i="1"/>
  <c r="C143" i="1"/>
  <c r="D143" i="1"/>
  <c r="E143" i="1"/>
  <c r="G143" i="1"/>
  <c r="H143" i="1"/>
  <c r="I143" i="1"/>
  <c r="J143" i="1"/>
  <c r="L143" i="1"/>
  <c r="N143" i="1"/>
  <c r="O143" i="1"/>
  <c r="P143" i="1"/>
  <c r="R143" i="1"/>
  <c r="B144" i="1"/>
  <c r="C144" i="1"/>
  <c r="D144" i="1"/>
  <c r="E144" i="1"/>
  <c r="G144" i="1"/>
  <c r="H144" i="1"/>
  <c r="I144" i="1"/>
  <c r="J144" i="1"/>
  <c r="L144" i="1"/>
  <c r="N144" i="1"/>
  <c r="O144" i="1"/>
  <c r="P144" i="1"/>
  <c r="R144" i="1"/>
  <c r="B145" i="1"/>
  <c r="C145" i="1"/>
  <c r="D145" i="1"/>
  <c r="E145" i="1"/>
  <c r="G145" i="1"/>
  <c r="H145" i="1"/>
  <c r="I145" i="1"/>
  <c r="J145" i="1"/>
  <c r="L145" i="1"/>
  <c r="N145" i="1"/>
  <c r="O145" i="1"/>
  <c r="P145" i="1"/>
  <c r="R145" i="1"/>
  <c r="B146" i="1"/>
  <c r="C146" i="1"/>
  <c r="D146" i="1"/>
  <c r="E146" i="1"/>
  <c r="G146" i="1"/>
  <c r="H146" i="1"/>
  <c r="I146" i="1"/>
  <c r="J146" i="1"/>
  <c r="L146" i="1"/>
  <c r="N146" i="1"/>
  <c r="O146" i="1"/>
  <c r="P146" i="1"/>
  <c r="R146" i="1"/>
  <c r="B147" i="1"/>
  <c r="C147" i="1"/>
  <c r="D147" i="1"/>
  <c r="E147" i="1"/>
  <c r="G147" i="1"/>
  <c r="H147" i="1"/>
  <c r="I147" i="1"/>
  <c r="J147" i="1"/>
  <c r="L147" i="1"/>
  <c r="N147" i="1"/>
  <c r="O147" i="1"/>
  <c r="P147" i="1"/>
  <c r="R147" i="1"/>
  <c r="B148" i="1"/>
  <c r="C148" i="1"/>
  <c r="D148" i="1"/>
  <c r="E148" i="1"/>
  <c r="G148" i="1"/>
  <c r="H148" i="1"/>
  <c r="I148" i="1"/>
  <c r="J148" i="1"/>
  <c r="L148" i="1"/>
  <c r="N148" i="1"/>
  <c r="O148" i="1"/>
  <c r="P148" i="1"/>
  <c r="R148" i="1"/>
  <c r="B149" i="1"/>
  <c r="C149" i="1"/>
  <c r="D149" i="1"/>
  <c r="E149" i="1"/>
  <c r="G149" i="1"/>
  <c r="H149" i="1"/>
  <c r="I149" i="1"/>
  <c r="J149" i="1"/>
  <c r="L149" i="1"/>
  <c r="N149" i="1"/>
  <c r="O149" i="1"/>
  <c r="P149" i="1"/>
  <c r="R149" i="1"/>
  <c r="B150" i="1"/>
  <c r="C150" i="1"/>
  <c r="D150" i="1"/>
  <c r="E150" i="1"/>
  <c r="G150" i="1"/>
  <c r="H150" i="1"/>
  <c r="I150" i="1"/>
  <c r="J150" i="1"/>
  <c r="L150" i="1"/>
  <c r="N150" i="1"/>
  <c r="O150" i="1"/>
  <c r="P150" i="1"/>
  <c r="R150" i="1"/>
  <c r="B151" i="1"/>
  <c r="C151" i="1"/>
  <c r="D151" i="1"/>
  <c r="E151" i="1"/>
  <c r="G151" i="1"/>
  <c r="H151" i="1"/>
  <c r="I151" i="1"/>
  <c r="J151" i="1"/>
  <c r="L151" i="1"/>
  <c r="N151" i="1"/>
  <c r="O151" i="1"/>
  <c r="P151" i="1"/>
  <c r="R151" i="1"/>
  <c r="B152" i="1"/>
  <c r="C152" i="1"/>
  <c r="D152" i="1"/>
  <c r="E152" i="1"/>
  <c r="G152" i="1"/>
  <c r="H152" i="1"/>
  <c r="I152" i="1"/>
  <c r="J152" i="1"/>
  <c r="L152" i="1"/>
  <c r="N152" i="1"/>
  <c r="O152" i="1"/>
  <c r="P152" i="1"/>
  <c r="R152" i="1"/>
  <c r="B153" i="1"/>
  <c r="C153" i="1"/>
  <c r="D153" i="1"/>
  <c r="E153" i="1"/>
  <c r="G153" i="1"/>
  <c r="H153" i="1"/>
  <c r="I153" i="1"/>
  <c r="J153" i="1"/>
  <c r="L153" i="1"/>
  <c r="N153" i="1"/>
  <c r="O153" i="1"/>
  <c r="P153" i="1"/>
  <c r="R153" i="1"/>
  <c r="B154" i="1"/>
  <c r="C154" i="1"/>
  <c r="D154" i="1"/>
  <c r="E154" i="1"/>
  <c r="G154" i="1"/>
  <c r="H154" i="1"/>
  <c r="I154" i="1"/>
  <c r="J154" i="1"/>
  <c r="L154" i="1"/>
  <c r="N154" i="1"/>
  <c r="O154" i="1"/>
  <c r="P154" i="1"/>
  <c r="R154" i="1"/>
  <c r="B155" i="1"/>
  <c r="C155" i="1"/>
  <c r="D155" i="1"/>
  <c r="E155" i="1"/>
  <c r="G155" i="1"/>
  <c r="H155" i="1"/>
  <c r="I155" i="1"/>
  <c r="J155" i="1"/>
  <c r="L155" i="1"/>
  <c r="N155" i="1"/>
  <c r="O155" i="1"/>
  <c r="P155" i="1"/>
  <c r="R155" i="1"/>
  <c r="B156" i="1"/>
  <c r="C156" i="1"/>
  <c r="D156" i="1"/>
  <c r="E156" i="1"/>
  <c r="G156" i="1"/>
  <c r="H156" i="1"/>
  <c r="I156" i="1"/>
  <c r="J156" i="1"/>
  <c r="L156" i="1"/>
  <c r="N156" i="1"/>
  <c r="O156" i="1"/>
  <c r="P156" i="1"/>
  <c r="R156" i="1"/>
  <c r="B157" i="1"/>
  <c r="C157" i="1"/>
  <c r="D157" i="1"/>
  <c r="E157" i="1"/>
  <c r="G157" i="1"/>
  <c r="H157" i="1"/>
  <c r="I157" i="1"/>
  <c r="J157" i="1"/>
  <c r="L157" i="1"/>
  <c r="N157" i="1"/>
  <c r="O157" i="1"/>
  <c r="P157" i="1"/>
  <c r="R157" i="1"/>
  <c r="B158" i="1"/>
  <c r="C158" i="1"/>
  <c r="D158" i="1"/>
  <c r="E158" i="1"/>
  <c r="G158" i="1"/>
  <c r="H158" i="1"/>
  <c r="I158" i="1"/>
  <c r="J158" i="1"/>
  <c r="L158" i="1"/>
  <c r="N158" i="1"/>
  <c r="O158" i="1"/>
  <c r="P158" i="1"/>
  <c r="R158" i="1"/>
  <c r="B159" i="1"/>
  <c r="C159" i="1"/>
  <c r="D159" i="1"/>
  <c r="E159" i="1"/>
  <c r="G159" i="1"/>
  <c r="H159" i="1"/>
  <c r="I159" i="1"/>
  <c r="J159" i="1"/>
  <c r="L159" i="1"/>
  <c r="N159" i="1"/>
  <c r="O159" i="1"/>
  <c r="P159" i="1"/>
  <c r="R159" i="1"/>
  <c r="B160" i="1"/>
  <c r="C160" i="1"/>
  <c r="D160" i="1"/>
  <c r="E160" i="1"/>
  <c r="G160" i="1"/>
  <c r="H160" i="1"/>
  <c r="I160" i="1"/>
  <c r="J160" i="1"/>
  <c r="L160" i="1"/>
  <c r="N160" i="1"/>
  <c r="O160" i="1"/>
  <c r="P160" i="1"/>
  <c r="R160" i="1"/>
  <c r="B161" i="1"/>
  <c r="C161" i="1"/>
  <c r="D161" i="1"/>
  <c r="E161" i="1"/>
  <c r="G161" i="1"/>
  <c r="H161" i="1"/>
  <c r="I161" i="1"/>
  <c r="J161" i="1"/>
  <c r="L161" i="1"/>
  <c r="N161" i="1"/>
  <c r="O161" i="1"/>
  <c r="P161" i="1"/>
  <c r="R161" i="1"/>
  <c r="B162" i="1"/>
  <c r="C162" i="1"/>
  <c r="D162" i="1"/>
  <c r="E162" i="1"/>
  <c r="G162" i="1"/>
  <c r="H162" i="1"/>
  <c r="I162" i="1"/>
  <c r="J162" i="1"/>
  <c r="L162" i="1"/>
  <c r="N162" i="1"/>
  <c r="O162" i="1"/>
  <c r="P162" i="1"/>
  <c r="R162" i="1"/>
  <c r="B163" i="1"/>
  <c r="C163" i="1"/>
  <c r="D163" i="1"/>
  <c r="E163" i="1"/>
  <c r="G163" i="1"/>
  <c r="H163" i="1"/>
  <c r="I163" i="1"/>
  <c r="J163" i="1"/>
  <c r="L163" i="1"/>
  <c r="N163" i="1"/>
  <c r="O163" i="1"/>
  <c r="P163" i="1"/>
  <c r="R163" i="1"/>
  <c r="B164" i="1"/>
  <c r="C164" i="1"/>
  <c r="D164" i="1"/>
  <c r="E164" i="1"/>
  <c r="G164" i="1"/>
  <c r="H164" i="1"/>
  <c r="I164" i="1"/>
  <c r="J164" i="1"/>
  <c r="L164" i="1"/>
  <c r="N164" i="1"/>
  <c r="O164" i="1"/>
  <c r="P164" i="1"/>
  <c r="R164" i="1"/>
  <c r="B165" i="1"/>
  <c r="C165" i="1"/>
  <c r="D165" i="1"/>
  <c r="E165" i="1"/>
  <c r="G165" i="1"/>
  <c r="H165" i="1"/>
  <c r="I165" i="1"/>
  <c r="J165" i="1"/>
  <c r="L165" i="1"/>
  <c r="N165" i="1"/>
  <c r="O165" i="1"/>
  <c r="P165" i="1"/>
  <c r="R165" i="1"/>
  <c r="B166" i="1"/>
  <c r="C166" i="1"/>
  <c r="D166" i="1"/>
  <c r="E166" i="1"/>
  <c r="G166" i="1"/>
  <c r="H166" i="1"/>
  <c r="I166" i="1"/>
  <c r="J166" i="1"/>
  <c r="L166" i="1"/>
  <c r="N166" i="1"/>
  <c r="O166" i="1"/>
  <c r="P166" i="1"/>
  <c r="R166" i="1"/>
  <c r="B167" i="1"/>
  <c r="C167" i="1"/>
  <c r="D167" i="1"/>
  <c r="E167" i="1"/>
  <c r="G167" i="1"/>
  <c r="H167" i="1"/>
  <c r="I167" i="1"/>
  <c r="J167" i="1"/>
  <c r="L167" i="1"/>
  <c r="N167" i="1"/>
  <c r="O167" i="1"/>
  <c r="P167" i="1"/>
  <c r="R167" i="1"/>
  <c r="B168" i="1"/>
  <c r="C168" i="1"/>
  <c r="D168" i="1"/>
  <c r="E168" i="1"/>
  <c r="G168" i="1"/>
  <c r="H168" i="1"/>
  <c r="I168" i="1"/>
  <c r="J168" i="1"/>
  <c r="L168" i="1"/>
  <c r="N168" i="1"/>
  <c r="O168" i="1"/>
  <c r="P168" i="1"/>
  <c r="R168" i="1"/>
  <c r="B169" i="1"/>
  <c r="C169" i="1"/>
  <c r="D169" i="1"/>
  <c r="E169" i="1"/>
  <c r="G169" i="1"/>
  <c r="H169" i="1"/>
  <c r="I169" i="1"/>
  <c r="J169" i="1"/>
  <c r="L169" i="1"/>
  <c r="N169" i="1"/>
  <c r="O169" i="1"/>
  <c r="P169" i="1"/>
  <c r="R169" i="1"/>
  <c r="B170" i="1"/>
  <c r="C170" i="1"/>
  <c r="D170" i="1"/>
  <c r="E170" i="1"/>
  <c r="G170" i="1"/>
  <c r="H170" i="1"/>
  <c r="I170" i="1"/>
  <c r="J170" i="1"/>
  <c r="L170" i="1"/>
  <c r="N170" i="1"/>
  <c r="O170" i="1"/>
  <c r="P170" i="1"/>
  <c r="R170" i="1"/>
  <c r="B171" i="1"/>
  <c r="C171" i="1"/>
  <c r="D171" i="1"/>
  <c r="E171" i="1"/>
  <c r="G171" i="1"/>
  <c r="H171" i="1"/>
  <c r="I171" i="1"/>
  <c r="J171" i="1"/>
  <c r="L171" i="1"/>
  <c r="N171" i="1"/>
  <c r="O171" i="1"/>
  <c r="P171" i="1"/>
  <c r="R171" i="1"/>
  <c r="B172" i="1"/>
  <c r="C172" i="1"/>
  <c r="D172" i="1"/>
  <c r="E172" i="1"/>
  <c r="G172" i="1"/>
  <c r="H172" i="1"/>
  <c r="I172" i="1"/>
  <c r="J172" i="1"/>
  <c r="L172" i="1"/>
  <c r="N172" i="1"/>
  <c r="O172" i="1"/>
  <c r="P172" i="1"/>
  <c r="R172" i="1"/>
  <c r="B173" i="1"/>
  <c r="C173" i="1"/>
  <c r="D173" i="1"/>
  <c r="E173" i="1"/>
  <c r="G173" i="1"/>
  <c r="H173" i="1"/>
  <c r="I173" i="1"/>
  <c r="J173" i="1"/>
  <c r="L173" i="1"/>
  <c r="N173" i="1"/>
  <c r="O173" i="1"/>
  <c r="P173" i="1"/>
  <c r="R173" i="1"/>
  <c r="B174" i="1"/>
  <c r="C174" i="1"/>
  <c r="D174" i="1"/>
  <c r="E174" i="1"/>
  <c r="G174" i="1"/>
  <c r="H174" i="1"/>
  <c r="I174" i="1"/>
  <c r="J174" i="1"/>
  <c r="L174" i="1"/>
  <c r="N174" i="1"/>
  <c r="O174" i="1"/>
  <c r="P174" i="1"/>
  <c r="R174" i="1"/>
  <c r="B175" i="1"/>
  <c r="C175" i="1"/>
  <c r="D175" i="1"/>
  <c r="E175" i="1"/>
  <c r="G175" i="1"/>
  <c r="H175" i="1"/>
  <c r="I175" i="1"/>
  <c r="J175" i="1"/>
  <c r="L175" i="1"/>
  <c r="N175" i="1"/>
  <c r="O175" i="1"/>
  <c r="P175" i="1"/>
  <c r="R175" i="1"/>
  <c r="B176" i="1"/>
  <c r="C176" i="1"/>
  <c r="D176" i="1"/>
  <c r="E176" i="1"/>
  <c r="G176" i="1"/>
  <c r="H176" i="1"/>
  <c r="I176" i="1"/>
  <c r="J176" i="1"/>
  <c r="L176" i="1"/>
  <c r="N176" i="1"/>
  <c r="O176" i="1"/>
  <c r="P176" i="1"/>
  <c r="R176" i="1"/>
  <c r="B177" i="1"/>
  <c r="C177" i="1"/>
  <c r="D177" i="1"/>
  <c r="E177" i="1"/>
  <c r="G177" i="1"/>
  <c r="H177" i="1"/>
  <c r="I177" i="1"/>
  <c r="J177" i="1"/>
  <c r="L177" i="1"/>
  <c r="N177" i="1"/>
  <c r="O177" i="1"/>
  <c r="P177" i="1"/>
  <c r="R177" i="1"/>
  <c r="B178" i="1"/>
  <c r="C178" i="1"/>
  <c r="D178" i="1"/>
  <c r="E178" i="1"/>
  <c r="G178" i="1"/>
  <c r="H178" i="1"/>
  <c r="I178" i="1"/>
  <c r="J178" i="1"/>
  <c r="L178" i="1"/>
  <c r="N178" i="1"/>
  <c r="O178" i="1"/>
  <c r="P178" i="1"/>
  <c r="R178" i="1"/>
  <c r="B179" i="1"/>
  <c r="C179" i="1"/>
  <c r="D179" i="1"/>
  <c r="E179" i="1"/>
  <c r="G179" i="1"/>
  <c r="H179" i="1"/>
  <c r="I179" i="1"/>
  <c r="J179" i="1"/>
  <c r="L179" i="1"/>
  <c r="N179" i="1"/>
  <c r="O179" i="1"/>
  <c r="P179" i="1"/>
  <c r="R179" i="1"/>
  <c r="B180" i="1"/>
  <c r="C180" i="1"/>
  <c r="D180" i="1"/>
  <c r="E180" i="1"/>
  <c r="G180" i="1"/>
  <c r="H180" i="1"/>
  <c r="I180" i="1"/>
  <c r="J180" i="1"/>
  <c r="L180" i="1"/>
  <c r="N180" i="1"/>
  <c r="O180" i="1"/>
  <c r="P180" i="1"/>
  <c r="R180" i="1"/>
  <c r="B181" i="1"/>
  <c r="C181" i="1"/>
  <c r="D181" i="1"/>
  <c r="E181" i="1"/>
  <c r="G181" i="1"/>
  <c r="H181" i="1"/>
  <c r="I181" i="1"/>
  <c r="J181" i="1"/>
  <c r="L181" i="1"/>
  <c r="N181" i="1"/>
  <c r="O181" i="1"/>
  <c r="P181" i="1"/>
  <c r="R181" i="1"/>
  <c r="B182" i="1"/>
  <c r="C182" i="1"/>
  <c r="D182" i="1"/>
  <c r="E182" i="1"/>
  <c r="G182" i="1"/>
  <c r="H182" i="1"/>
  <c r="I182" i="1"/>
  <c r="J182" i="1"/>
  <c r="L182" i="1"/>
  <c r="N182" i="1"/>
  <c r="O182" i="1"/>
  <c r="P182" i="1"/>
  <c r="R182" i="1"/>
  <c r="B183" i="1"/>
  <c r="C183" i="1"/>
  <c r="D183" i="1"/>
  <c r="E183" i="1"/>
  <c r="G183" i="1"/>
  <c r="H183" i="1"/>
  <c r="I183" i="1"/>
  <c r="J183" i="1"/>
  <c r="L183" i="1"/>
  <c r="N183" i="1"/>
  <c r="O183" i="1"/>
  <c r="P183" i="1"/>
  <c r="R183" i="1"/>
  <c r="B184" i="1"/>
  <c r="C184" i="1"/>
  <c r="D184" i="1"/>
  <c r="E184" i="1"/>
  <c r="G184" i="1"/>
  <c r="H184" i="1"/>
  <c r="I184" i="1"/>
  <c r="J184" i="1"/>
  <c r="L184" i="1"/>
  <c r="N184" i="1"/>
  <c r="O184" i="1"/>
  <c r="P184" i="1"/>
  <c r="R184" i="1"/>
  <c r="B185" i="1"/>
  <c r="C185" i="1"/>
  <c r="D185" i="1"/>
  <c r="E185" i="1"/>
  <c r="G185" i="1"/>
  <c r="H185" i="1"/>
  <c r="I185" i="1"/>
  <c r="J185" i="1"/>
  <c r="L185" i="1"/>
  <c r="N185" i="1"/>
  <c r="O185" i="1"/>
  <c r="P185" i="1"/>
  <c r="R185" i="1"/>
  <c r="B186" i="1"/>
  <c r="C186" i="1"/>
  <c r="D186" i="1"/>
  <c r="E186" i="1"/>
  <c r="G186" i="1"/>
  <c r="H186" i="1"/>
  <c r="I186" i="1"/>
  <c r="J186" i="1"/>
  <c r="L186" i="1"/>
  <c r="N186" i="1"/>
  <c r="O186" i="1"/>
  <c r="P186" i="1"/>
  <c r="R186" i="1"/>
  <c r="B187" i="1"/>
  <c r="C187" i="1"/>
  <c r="D187" i="1"/>
  <c r="E187" i="1"/>
  <c r="G187" i="1"/>
  <c r="H187" i="1"/>
  <c r="I187" i="1"/>
  <c r="J187" i="1"/>
  <c r="L187" i="1"/>
  <c r="N187" i="1"/>
  <c r="O187" i="1"/>
  <c r="P187" i="1"/>
  <c r="R187" i="1"/>
  <c r="B188" i="1"/>
  <c r="C188" i="1"/>
  <c r="D188" i="1"/>
  <c r="E188" i="1"/>
  <c r="G188" i="1"/>
  <c r="H188" i="1"/>
  <c r="I188" i="1"/>
  <c r="J188" i="1"/>
  <c r="L188" i="1"/>
  <c r="N188" i="1"/>
  <c r="O188" i="1"/>
  <c r="P188" i="1"/>
  <c r="R188" i="1"/>
  <c r="B189" i="1"/>
  <c r="C189" i="1"/>
  <c r="D189" i="1"/>
  <c r="E189" i="1"/>
  <c r="G189" i="1"/>
  <c r="H189" i="1"/>
  <c r="I189" i="1"/>
  <c r="J189" i="1"/>
  <c r="L189" i="1"/>
  <c r="N189" i="1"/>
  <c r="O189" i="1"/>
  <c r="P189" i="1"/>
  <c r="R189" i="1"/>
  <c r="B190" i="1"/>
  <c r="C190" i="1"/>
  <c r="D190" i="1"/>
  <c r="E190" i="1"/>
  <c r="G190" i="1"/>
  <c r="H190" i="1"/>
  <c r="I190" i="1"/>
  <c r="J190" i="1"/>
  <c r="L190" i="1"/>
  <c r="N190" i="1"/>
  <c r="O190" i="1"/>
  <c r="P190" i="1"/>
  <c r="R190" i="1"/>
  <c r="B191" i="1"/>
  <c r="C191" i="1"/>
  <c r="D191" i="1"/>
  <c r="E191" i="1"/>
  <c r="G191" i="1"/>
  <c r="H191" i="1"/>
  <c r="I191" i="1"/>
  <c r="J191" i="1"/>
  <c r="L191" i="1"/>
  <c r="N191" i="1"/>
  <c r="O191" i="1"/>
  <c r="P191" i="1"/>
  <c r="R191" i="1"/>
  <c r="B192" i="1"/>
  <c r="C192" i="1"/>
  <c r="D192" i="1"/>
  <c r="E192" i="1"/>
  <c r="G192" i="1"/>
  <c r="H192" i="1"/>
  <c r="I192" i="1"/>
  <c r="J192" i="1"/>
  <c r="L192" i="1"/>
  <c r="N192" i="1"/>
  <c r="O192" i="1"/>
  <c r="P192" i="1"/>
  <c r="R192" i="1"/>
  <c r="B193" i="1"/>
  <c r="C193" i="1"/>
  <c r="D193" i="1"/>
  <c r="E193" i="1"/>
  <c r="G193" i="1"/>
  <c r="H193" i="1"/>
  <c r="I193" i="1"/>
  <c r="J193" i="1"/>
  <c r="L193" i="1"/>
  <c r="N193" i="1"/>
  <c r="O193" i="1"/>
  <c r="P193" i="1"/>
  <c r="R193" i="1"/>
  <c r="B194" i="1"/>
  <c r="C194" i="1"/>
  <c r="D194" i="1"/>
  <c r="E194" i="1"/>
  <c r="G194" i="1"/>
  <c r="H194" i="1"/>
  <c r="I194" i="1"/>
  <c r="J194" i="1"/>
  <c r="L194" i="1"/>
  <c r="N194" i="1"/>
  <c r="O194" i="1"/>
  <c r="P194" i="1"/>
  <c r="R194" i="1"/>
  <c r="B195" i="1"/>
  <c r="C195" i="1"/>
  <c r="D195" i="1"/>
  <c r="E195" i="1"/>
  <c r="G195" i="1"/>
  <c r="H195" i="1"/>
  <c r="I195" i="1"/>
  <c r="J195" i="1"/>
  <c r="L195" i="1"/>
  <c r="N195" i="1"/>
  <c r="O195" i="1"/>
  <c r="P195" i="1"/>
  <c r="R195" i="1"/>
  <c r="B196" i="1"/>
  <c r="C196" i="1"/>
  <c r="D196" i="1"/>
  <c r="E196" i="1"/>
  <c r="G196" i="1"/>
  <c r="H196" i="1"/>
  <c r="I196" i="1"/>
  <c r="J196" i="1"/>
  <c r="L196" i="1"/>
  <c r="N196" i="1"/>
  <c r="O196" i="1"/>
  <c r="P196" i="1"/>
  <c r="R196" i="1"/>
  <c r="B197" i="1"/>
  <c r="C197" i="1"/>
  <c r="D197" i="1"/>
  <c r="E197" i="1"/>
  <c r="G197" i="1"/>
  <c r="H197" i="1"/>
  <c r="I197" i="1"/>
  <c r="J197" i="1"/>
  <c r="L197" i="1"/>
  <c r="N197" i="1"/>
  <c r="O197" i="1"/>
  <c r="P197" i="1"/>
  <c r="R197" i="1"/>
  <c r="B198" i="1"/>
  <c r="C198" i="1"/>
  <c r="D198" i="1"/>
  <c r="E198" i="1"/>
  <c r="G198" i="1"/>
  <c r="H198" i="1"/>
  <c r="I198" i="1"/>
  <c r="J198" i="1"/>
  <c r="L198" i="1"/>
  <c r="N198" i="1"/>
  <c r="O198" i="1"/>
  <c r="P198" i="1"/>
  <c r="R198" i="1"/>
  <c r="B199" i="1"/>
  <c r="C199" i="1"/>
  <c r="D199" i="1"/>
  <c r="E199" i="1"/>
  <c r="G199" i="1"/>
  <c r="H199" i="1"/>
  <c r="I199" i="1"/>
  <c r="J199" i="1"/>
  <c r="L199" i="1"/>
  <c r="N199" i="1"/>
  <c r="O199" i="1"/>
  <c r="P199" i="1"/>
  <c r="R199" i="1"/>
  <c r="B200" i="1"/>
  <c r="C200" i="1"/>
  <c r="D200" i="1"/>
  <c r="E200" i="1"/>
  <c r="G200" i="1"/>
  <c r="H200" i="1"/>
  <c r="I200" i="1"/>
  <c r="J200" i="1"/>
  <c r="L200" i="1"/>
  <c r="N200" i="1"/>
  <c r="O200" i="1"/>
  <c r="P200" i="1"/>
  <c r="R200" i="1"/>
  <c r="B201" i="1"/>
  <c r="C201" i="1"/>
  <c r="D201" i="1"/>
  <c r="E201" i="1"/>
  <c r="G201" i="1"/>
  <c r="H201" i="1"/>
  <c r="I201" i="1"/>
  <c r="J201" i="1"/>
  <c r="L201" i="1"/>
  <c r="N201" i="1"/>
  <c r="O201" i="1"/>
  <c r="P201" i="1"/>
  <c r="R201" i="1"/>
  <c r="B202" i="1"/>
  <c r="C202" i="1"/>
  <c r="D202" i="1"/>
  <c r="E202" i="1"/>
  <c r="G202" i="1"/>
  <c r="H202" i="1"/>
  <c r="I202" i="1"/>
  <c r="J202" i="1"/>
  <c r="L202" i="1"/>
  <c r="N202" i="1"/>
  <c r="O202" i="1"/>
  <c r="P202" i="1"/>
  <c r="R202" i="1"/>
  <c r="B203" i="1"/>
  <c r="C203" i="1"/>
  <c r="D203" i="1"/>
  <c r="E203" i="1"/>
  <c r="G203" i="1"/>
  <c r="H203" i="1"/>
  <c r="I203" i="1"/>
  <c r="J203" i="1"/>
  <c r="L203" i="1"/>
  <c r="N203" i="1"/>
  <c r="O203" i="1"/>
  <c r="P203" i="1"/>
  <c r="R203" i="1"/>
  <c r="B204" i="1"/>
  <c r="C204" i="1"/>
  <c r="D204" i="1"/>
  <c r="E204" i="1"/>
  <c r="G204" i="1"/>
  <c r="H204" i="1"/>
  <c r="I204" i="1"/>
  <c r="J204" i="1"/>
  <c r="L204" i="1"/>
  <c r="N204" i="1"/>
  <c r="O204" i="1"/>
  <c r="P204" i="1"/>
  <c r="R204" i="1"/>
  <c r="B205" i="1"/>
  <c r="C205" i="1"/>
  <c r="D205" i="1"/>
  <c r="E205" i="1"/>
  <c r="G205" i="1"/>
  <c r="H205" i="1"/>
  <c r="I205" i="1"/>
  <c r="J205" i="1"/>
  <c r="L205" i="1"/>
  <c r="N205" i="1"/>
  <c r="O205" i="1"/>
  <c r="P205" i="1"/>
  <c r="R205" i="1"/>
  <c r="B206" i="1"/>
  <c r="C206" i="1"/>
  <c r="D206" i="1"/>
  <c r="E206" i="1"/>
  <c r="G206" i="1"/>
  <c r="H206" i="1"/>
  <c r="I206" i="1"/>
  <c r="J206" i="1"/>
  <c r="L206" i="1"/>
  <c r="N206" i="1"/>
  <c r="O206" i="1"/>
  <c r="P206" i="1"/>
  <c r="R206" i="1"/>
  <c r="B207" i="1"/>
  <c r="C207" i="1"/>
  <c r="D207" i="1"/>
  <c r="E207" i="1"/>
  <c r="G207" i="1"/>
  <c r="H207" i="1"/>
  <c r="I207" i="1"/>
  <c r="J207" i="1"/>
  <c r="L207" i="1"/>
  <c r="N207" i="1"/>
  <c r="O207" i="1"/>
  <c r="P207" i="1"/>
  <c r="R207" i="1"/>
  <c r="B208" i="1"/>
  <c r="C208" i="1"/>
  <c r="D208" i="1"/>
  <c r="E208" i="1"/>
  <c r="G208" i="1"/>
  <c r="H208" i="1"/>
  <c r="I208" i="1"/>
  <c r="J208" i="1"/>
  <c r="L208" i="1"/>
  <c r="N208" i="1"/>
  <c r="O208" i="1"/>
  <c r="P208" i="1"/>
  <c r="R208" i="1"/>
  <c r="B209" i="1"/>
  <c r="C209" i="1"/>
  <c r="D209" i="1"/>
  <c r="E209" i="1"/>
  <c r="G209" i="1"/>
  <c r="H209" i="1"/>
  <c r="I209" i="1"/>
  <c r="J209" i="1"/>
  <c r="L209" i="1"/>
  <c r="N209" i="1"/>
  <c r="O209" i="1"/>
  <c r="P209" i="1"/>
  <c r="R209" i="1"/>
  <c r="B210" i="1"/>
  <c r="C210" i="1"/>
  <c r="D210" i="1"/>
  <c r="E210" i="1"/>
  <c r="G210" i="1"/>
  <c r="H210" i="1"/>
  <c r="I210" i="1"/>
  <c r="J210" i="1"/>
  <c r="L210" i="1"/>
  <c r="N210" i="1"/>
  <c r="O210" i="1"/>
  <c r="P210" i="1"/>
  <c r="R210" i="1"/>
  <c r="B211" i="1"/>
  <c r="C211" i="1"/>
  <c r="D211" i="1"/>
  <c r="E211" i="1"/>
  <c r="G211" i="1"/>
  <c r="H211" i="1"/>
  <c r="I211" i="1"/>
  <c r="J211" i="1"/>
  <c r="L211" i="1"/>
  <c r="N211" i="1"/>
  <c r="O211" i="1"/>
  <c r="P211" i="1"/>
  <c r="R211" i="1"/>
  <c r="B212" i="1"/>
  <c r="C212" i="1"/>
  <c r="D212" i="1"/>
  <c r="E212" i="1"/>
  <c r="G212" i="1"/>
  <c r="H212" i="1"/>
  <c r="I212" i="1"/>
  <c r="J212" i="1"/>
  <c r="L212" i="1"/>
  <c r="N212" i="1"/>
  <c r="O212" i="1"/>
  <c r="P212" i="1"/>
  <c r="R212" i="1"/>
  <c r="B213" i="1"/>
  <c r="C213" i="1"/>
  <c r="D213" i="1"/>
  <c r="E213" i="1"/>
  <c r="G213" i="1"/>
  <c r="H213" i="1"/>
  <c r="I213" i="1"/>
  <c r="J213" i="1"/>
  <c r="L213" i="1"/>
  <c r="N213" i="1"/>
  <c r="O213" i="1"/>
  <c r="P213" i="1"/>
  <c r="R213" i="1"/>
  <c r="B214" i="1"/>
  <c r="C214" i="1"/>
  <c r="D214" i="1"/>
  <c r="E214" i="1"/>
  <c r="G214" i="1"/>
  <c r="H214" i="1"/>
  <c r="I214" i="1"/>
  <c r="J214" i="1"/>
  <c r="L214" i="1"/>
  <c r="N214" i="1"/>
  <c r="O214" i="1"/>
  <c r="P214" i="1"/>
  <c r="R214" i="1"/>
  <c r="B215" i="1"/>
  <c r="C215" i="1"/>
  <c r="D215" i="1"/>
  <c r="E215" i="1"/>
  <c r="G215" i="1"/>
  <c r="H215" i="1"/>
  <c r="I215" i="1"/>
  <c r="J215" i="1"/>
  <c r="L215" i="1"/>
  <c r="N215" i="1"/>
  <c r="O215" i="1"/>
  <c r="P215" i="1"/>
  <c r="R215" i="1"/>
  <c r="B216" i="1"/>
  <c r="C216" i="1"/>
  <c r="D216" i="1"/>
  <c r="E216" i="1"/>
  <c r="G216" i="1"/>
  <c r="H216" i="1"/>
  <c r="I216" i="1"/>
  <c r="J216" i="1"/>
  <c r="L216" i="1"/>
  <c r="N216" i="1"/>
  <c r="O216" i="1"/>
  <c r="P216" i="1"/>
  <c r="R216" i="1"/>
  <c r="B217" i="1"/>
  <c r="C217" i="1"/>
  <c r="D217" i="1"/>
  <c r="E217" i="1"/>
  <c r="G217" i="1"/>
  <c r="H217" i="1"/>
  <c r="I217" i="1"/>
  <c r="J217" i="1"/>
  <c r="L217" i="1"/>
  <c r="N217" i="1"/>
  <c r="O217" i="1"/>
  <c r="P217" i="1"/>
  <c r="R217" i="1"/>
  <c r="B218" i="1"/>
  <c r="C218" i="1"/>
  <c r="D218" i="1"/>
  <c r="E218" i="1"/>
  <c r="G218" i="1"/>
  <c r="H218" i="1"/>
  <c r="I218" i="1"/>
  <c r="J218" i="1"/>
  <c r="L218" i="1"/>
  <c r="N218" i="1"/>
  <c r="O218" i="1"/>
  <c r="P218" i="1"/>
  <c r="R218" i="1"/>
  <c r="B219" i="1"/>
  <c r="C219" i="1"/>
  <c r="D219" i="1"/>
  <c r="E219" i="1"/>
  <c r="G219" i="1"/>
  <c r="H219" i="1"/>
  <c r="I219" i="1"/>
  <c r="J219" i="1"/>
  <c r="L219" i="1"/>
  <c r="N219" i="1"/>
  <c r="O219" i="1"/>
  <c r="P219" i="1"/>
  <c r="R219" i="1"/>
  <c r="R117" i="1"/>
  <c r="P117" i="1"/>
  <c r="O117" i="1"/>
  <c r="N117" i="1"/>
  <c r="L117" i="1"/>
  <c r="J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J115" i="1"/>
  <c r="L115" i="1"/>
  <c r="N115" i="1"/>
  <c r="O115" i="1"/>
  <c r="P115" i="1"/>
  <c r="R115" i="1"/>
  <c r="B65" i="1"/>
  <c r="C65" i="1"/>
  <c r="D65" i="1"/>
  <c r="E65" i="1"/>
  <c r="G65" i="1"/>
  <c r="H65" i="1"/>
  <c r="I65" i="1"/>
  <c r="J65" i="1"/>
  <c r="L65" i="1"/>
  <c r="N65" i="1"/>
  <c r="O65" i="1"/>
  <c r="P65" i="1"/>
  <c r="R65" i="1"/>
  <c r="B66" i="1"/>
  <c r="C66" i="1"/>
  <c r="D66" i="1"/>
  <c r="E66" i="1"/>
  <c r="G66" i="1"/>
  <c r="H66" i="1"/>
  <c r="I66" i="1"/>
  <c r="J66" i="1"/>
  <c r="L66" i="1"/>
  <c r="N66" i="1"/>
  <c r="O66" i="1"/>
  <c r="P66" i="1"/>
  <c r="R66" i="1"/>
  <c r="B67" i="1"/>
  <c r="C67" i="1"/>
  <c r="D67" i="1"/>
  <c r="E67" i="1"/>
  <c r="G67" i="1"/>
  <c r="H67" i="1"/>
  <c r="I67" i="1"/>
  <c r="J67" i="1"/>
  <c r="L67" i="1"/>
  <c r="N67" i="1"/>
  <c r="O67" i="1"/>
  <c r="P67" i="1"/>
  <c r="R67" i="1"/>
  <c r="B68" i="1"/>
  <c r="C68" i="1"/>
  <c r="D68" i="1"/>
  <c r="E68" i="1"/>
  <c r="G68" i="1"/>
  <c r="H68" i="1"/>
  <c r="I68" i="1"/>
  <c r="J68" i="1"/>
  <c r="L68" i="1"/>
  <c r="N68" i="1"/>
  <c r="O68" i="1"/>
  <c r="P68" i="1"/>
  <c r="R68" i="1"/>
  <c r="B69" i="1"/>
  <c r="C69" i="1"/>
  <c r="D69" i="1"/>
  <c r="E69" i="1"/>
  <c r="G69" i="1"/>
  <c r="H69" i="1"/>
  <c r="I69" i="1"/>
  <c r="J69" i="1"/>
  <c r="L69" i="1"/>
  <c r="N69" i="1"/>
  <c r="O69" i="1"/>
  <c r="P69" i="1"/>
  <c r="R69" i="1"/>
  <c r="B70" i="1"/>
  <c r="C70" i="1"/>
  <c r="D70" i="1"/>
  <c r="E70" i="1"/>
  <c r="G70" i="1"/>
  <c r="H70" i="1"/>
  <c r="I70" i="1"/>
  <c r="J70" i="1"/>
  <c r="L70" i="1"/>
  <c r="N70" i="1"/>
  <c r="O70" i="1"/>
  <c r="P70" i="1"/>
  <c r="R70" i="1"/>
  <c r="B71" i="1"/>
  <c r="C71" i="1"/>
  <c r="D71" i="1"/>
  <c r="E71" i="1"/>
  <c r="G71" i="1"/>
  <c r="H71" i="1"/>
  <c r="I71" i="1"/>
  <c r="J71" i="1"/>
  <c r="L71" i="1"/>
  <c r="N71" i="1"/>
  <c r="O71" i="1"/>
  <c r="P71" i="1"/>
  <c r="R71" i="1"/>
  <c r="B72" i="1"/>
  <c r="C72" i="1"/>
  <c r="D72" i="1"/>
  <c r="E72" i="1"/>
  <c r="G72" i="1"/>
  <c r="H72" i="1"/>
  <c r="I72" i="1"/>
  <c r="J72" i="1"/>
  <c r="L72" i="1"/>
  <c r="N72" i="1"/>
  <c r="O72" i="1"/>
  <c r="P72" i="1"/>
  <c r="R72" i="1"/>
  <c r="B73" i="1"/>
  <c r="C73" i="1"/>
  <c r="D73" i="1"/>
  <c r="E73" i="1"/>
  <c r="G73" i="1"/>
  <c r="H73" i="1"/>
  <c r="I73" i="1"/>
  <c r="J73" i="1"/>
  <c r="L73" i="1"/>
  <c r="N73" i="1"/>
  <c r="O73" i="1"/>
  <c r="P73" i="1"/>
  <c r="R73" i="1"/>
  <c r="B74" i="1"/>
  <c r="C74" i="1"/>
  <c r="D74" i="1"/>
  <c r="E74" i="1"/>
  <c r="G74" i="1"/>
  <c r="H74" i="1"/>
  <c r="I74" i="1"/>
  <c r="J74" i="1"/>
  <c r="L74" i="1"/>
  <c r="N74" i="1"/>
  <c r="O74" i="1"/>
  <c r="P74" i="1"/>
  <c r="R74" i="1"/>
  <c r="B75" i="1"/>
  <c r="C75" i="1"/>
  <c r="D75" i="1"/>
  <c r="E75" i="1"/>
  <c r="G75" i="1"/>
  <c r="H75" i="1"/>
  <c r="I75" i="1"/>
  <c r="J75" i="1"/>
  <c r="L75" i="1"/>
  <c r="N75" i="1"/>
  <c r="O75" i="1"/>
  <c r="P75" i="1"/>
  <c r="R75" i="1"/>
  <c r="B76" i="1"/>
  <c r="C76" i="1"/>
  <c r="D76" i="1"/>
  <c r="E76" i="1"/>
  <c r="G76" i="1"/>
  <c r="H76" i="1"/>
  <c r="I76" i="1"/>
  <c r="J76" i="1"/>
  <c r="L76" i="1"/>
  <c r="N76" i="1"/>
  <c r="O76" i="1"/>
  <c r="P76" i="1"/>
  <c r="R76" i="1"/>
  <c r="B77" i="1"/>
  <c r="C77" i="1"/>
  <c r="D77" i="1"/>
  <c r="E77" i="1"/>
  <c r="F23" i="1" s="1"/>
  <c r="G77" i="1"/>
  <c r="H77" i="1"/>
  <c r="I77" i="1"/>
  <c r="J77" i="1"/>
  <c r="K23" i="1" s="1"/>
  <c r="L77" i="1"/>
  <c r="M23" i="1" s="1"/>
  <c r="N77" i="1"/>
  <c r="O77" i="1"/>
  <c r="P77" i="1"/>
  <c r="R77" i="1"/>
  <c r="B78" i="1"/>
  <c r="C78" i="1"/>
  <c r="D78" i="1"/>
  <c r="E78" i="1"/>
  <c r="F24" i="1" s="1"/>
  <c r="G78" i="1"/>
  <c r="H78" i="1"/>
  <c r="I78" i="1"/>
  <c r="J78" i="1"/>
  <c r="K24" i="1" s="1"/>
  <c r="L78" i="1"/>
  <c r="M24" i="1" s="1"/>
  <c r="N78" i="1"/>
  <c r="O78" i="1"/>
  <c r="P78" i="1"/>
  <c r="R78" i="1"/>
  <c r="B79" i="1"/>
  <c r="C79" i="1"/>
  <c r="D79" i="1"/>
  <c r="E79" i="1"/>
  <c r="F25" i="1" s="1"/>
  <c r="G79" i="1"/>
  <c r="H79" i="1"/>
  <c r="I79" i="1"/>
  <c r="J79" i="1"/>
  <c r="K25" i="1" s="1"/>
  <c r="L79" i="1"/>
  <c r="M25" i="1" s="1"/>
  <c r="N79" i="1"/>
  <c r="O79" i="1"/>
  <c r="P79" i="1"/>
  <c r="R79" i="1"/>
  <c r="B80" i="1"/>
  <c r="C80" i="1"/>
  <c r="D80" i="1"/>
  <c r="E80" i="1"/>
  <c r="F26" i="1" s="1"/>
  <c r="G80" i="1"/>
  <c r="H80" i="1"/>
  <c r="I80" i="1"/>
  <c r="J80" i="1"/>
  <c r="K26" i="1" s="1"/>
  <c r="L80" i="1"/>
  <c r="M26" i="1" s="1"/>
  <c r="N80" i="1"/>
  <c r="O80" i="1"/>
  <c r="P80" i="1"/>
  <c r="R80" i="1"/>
  <c r="B81" i="1"/>
  <c r="C81" i="1"/>
  <c r="D81" i="1"/>
  <c r="E81" i="1"/>
  <c r="F27" i="1" s="1"/>
  <c r="G81" i="1"/>
  <c r="H81" i="1"/>
  <c r="I81" i="1"/>
  <c r="J81" i="1"/>
  <c r="K27" i="1" s="1"/>
  <c r="L81" i="1"/>
  <c r="M27" i="1" s="1"/>
  <c r="N81" i="1"/>
  <c r="O81" i="1"/>
  <c r="P81" i="1"/>
  <c r="R81" i="1"/>
  <c r="B82" i="1"/>
  <c r="C82" i="1"/>
  <c r="D82" i="1"/>
  <c r="E82" i="1"/>
  <c r="F28" i="1" s="1"/>
  <c r="G82" i="1"/>
  <c r="H82" i="1"/>
  <c r="I82" i="1"/>
  <c r="J82" i="1"/>
  <c r="K28" i="1" s="1"/>
  <c r="L82" i="1"/>
  <c r="M28" i="1" s="1"/>
  <c r="N82" i="1"/>
  <c r="O82" i="1"/>
  <c r="P82" i="1"/>
  <c r="R82" i="1"/>
  <c r="B83" i="1"/>
  <c r="C83" i="1"/>
  <c r="D83" i="1"/>
  <c r="E83" i="1"/>
  <c r="F29" i="1" s="1"/>
  <c r="G83" i="1"/>
  <c r="H83" i="1"/>
  <c r="I83" i="1"/>
  <c r="J83" i="1"/>
  <c r="K29" i="1" s="1"/>
  <c r="L83" i="1"/>
  <c r="M29" i="1" s="1"/>
  <c r="N83" i="1"/>
  <c r="O83" i="1"/>
  <c r="P83" i="1"/>
  <c r="R83" i="1"/>
  <c r="B84" i="1"/>
  <c r="C84" i="1"/>
  <c r="D84" i="1"/>
  <c r="E84" i="1"/>
  <c r="F30" i="1" s="1"/>
  <c r="G84" i="1"/>
  <c r="H84" i="1"/>
  <c r="I84" i="1"/>
  <c r="J84" i="1"/>
  <c r="K30" i="1" s="1"/>
  <c r="L84" i="1"/>
  <c r="M30" i="1" s="1"/>
  <c r="N84" i="1"/>
  <c r="O84" i="1"/>
  <c r="P84" i="1"/>
  <c r="R84" i="1"/>
  <c r="B85" i="1"/>
  <c r="C85" i="1"/>
  <c r="D85" i="1"/>
  <c r="E85" i="1"/>
  <c r="F31" i="1" s="1"/>
  <c r="G85" i="1"/>
  <c r="H85" i="1"/>
  <c r="I85" i="1"/>
  <c r="J85" i="1"/>
  <c r="K31" i="1" s="1"/>
  <c r="L85" i="1"/>
  <c r="M31" i="1" s="1"/>
  <c r="N85" i="1"/>
  <c r="O85" i="1"/>
  <c r="P85" i="1"/>
  <c r="R85" i="1"/>
  <c r="B86" i="1"/>
  <c r="C86" i="1"/>
  <c r="D86" i="1"/>
  <c r="E86" i="1"/>
  <c r="F32" i="1" s="1"/>
  <c r="G86" i="1"/>
  <c r="H86" i="1"/>
  <c r="I86" i="1"/>
  <c r="J86" i="1"/>
  <c r="K32" i="1" s="1"/>
  <c r="L86" i="1"/>
  <c r="M32" i="1" s="1"/>
  <c r="N86" i="1"/>
  <c r="O86" i="1"/>
  <c r="P86" i="1"/>
  <c r="R86" i="1"/>
  <c r="B87" i="1"/>
  <c r="C87" i="1"/>
  <c r="D87" i="1"/>
  <c r="E87" i="1"/>
  <c r="F33" i="1" s="1"/>
  <c r="G87" i="1"/>
  <c r="H87" i="1"/>
  <c r="I87" i="1"/>
  <c r="J87" i="1"/>
  <c r="K33" i="1" s="1"/>
  <c r="L87" i="1"/>
  <c r="M33" i="1" s="1"/>
  <c r="N87" i="1"/>
  <c r="O87" i="1"/>
  <c r="P87" i="1"/>
  <c r="R87" i="1"/>
  <c r="B88" i="1"/>
  <c r="C88" i="1"/>
  <c r="D88" i="1"/>
  <c r="E88" i="1"/>
  <c r="F34" i="1" s="1"/>
  <c r="G88" i="1"/>
  <c r="H88" i="1"/>
  <c r="I88" i="1"/>
  <c r="J88" i="1"/>
  <c r="K34" i="1" s="1"/>
  <c r="L88" i="1"/>
  <c r="M34" i="1" s="1"/>
  <c r="N88" i="1"/>
  <c r="O88" i="1"/>
  <c r="P88" i="1"/>
  <c r="R88" i="1"/>
  <c r="B89" i="1"/>
  <c r="C89" i="1"/>
  <c r="D89" i="1"/>
  <c r="E89" i="1"/>
  <c r="F35" i="1" s="1"/>
  <c r="G89" i="1"/>
  <c r="H89" i="1"/>
  <c r="I89" i="1"/>
  <c r="J89" i="1"/>
  <c r="K35" i="1" s="1"/>
  <c r="L89" i="1"/>
  <c r="M35" i="1" s="1"/>
  <c r="N89" i="1"/>
  <c r="O89" i="1"/>
  <c r="P89" i="1"/>
  <c r="R89" i="1"/>
  <c r="B90" i="1"/>
  <c r="C90" i="1"/>
  <c r="D90" i="1"/>
  <c r="E90" i="1"/>
  <c r="F36" i="1" s="1"/>
  <c r="G90" i="1"/>
  <c r="H90" i="1"/>
  <c r="I90" i="1"/>
  <c r="J90" i="1"/>
  <c r="K36" i="1" s="1"/>
  <c r="L90" i="1"/>
  <c r="M36" i="1" s="1"/>
  <c r="N90" i="1"/>
  <c r="O90" i="1"/>
  <c r="P90" i="1"/>
  <c r="R90" i="1"/>
  <c r="B91" i="1"/>
  <c r="C91" i="1"/>
  <c r="D91" i="1"/>
  <c r="E91" i="1"/>
  <c r="F37" i="1" s="1"/>
  <c r="G91" i="1"/>
  <c r="H91" i="1"/>
  <c r="I91" i="1"/>
  <c r="J91" i="1"/>
  <c r="K37" i="1" s="1"/>
  <c r="L91" i="1"/>
  <c r="M37" i="1" s="1"/>
  <c r="N91" i="1"/>
  <c r="O91" i="1"/>
  <c r="P91" i="1"/>
  <c r="R91" i="1"/>
  <c r="B92" i="1"/>
  <c r="C92" i="1"/>
  <c r="D92" i="1"/>
  <c r="E92" i="1"/>
  <c r="F38" i="1" s="1"/>
  <c r="G92" i="1"/>
  <c r="H92" i="1"/>
  <c r="I92" i="1"/>
  <c r="J92" i="1"/>
  <c r="K38" i="1" s="1"/>
  <c r="L92" i="1"/>
  <c r="M38" i="1" s="1"/>
  <c r="N92" i="1"/>
  <c r="O92" i="1"/>
  <c r="P92" i="1"/>
  <c r="R92" i="1"/>
  <c r="B93" i="1"/>
  <c r="C93" i="1"/>
  <c r="D93" i="1"/>
  <c r="E93" i="1"/>
  <c r="F39" i="1" s="1"/>
  <c r="G93" i="1"/>
  <c r="H93" i="1"/>
  <c r="I93" i="1"/>
  <c r="J93" i="1"/>
  <c r="K39" i="1" s="1"/>
  <c r="L93" i="1"/>
  <c r="M39" i="1" s="1"/>
  <c r="N93" i="1"/>
  <c r="O93" i="1"/>
  <c r="P93" i="1"/>
  <c r="R93" i="1"/>
  <c r="B94" i="1"/>
  <c r="C94" i="1"/>
  <c r="D94" i="1"/>
  <c r="E94" i="1"/>
  <c r="F40" i="1" s="1"/>
  <c r="G94" i="1"/>
  <c r="H94" i="1"/>
  <c r="I94" i="1"/>
  <c r="J94" i="1"/>
  <c r="K40" i="1" s="1"/>
  <c r="L94" i="1"/>
  <c r="M40" i="1" s="1"/>
  <c r="N94" i="1"/>
  <c r="O94" i="1"/>
  <c r="P94" i="1"/>
  <c r="R94" i="1"/>
  <c r="B95" i="1"/>
  <c r="C95" i="1"/>
  <c r="D95" i="1"/>
  <c r="E95" i="1"/>
  <c r="F41" i="1" s="1"/>
  <c r="G95" i="1"/>
  <c r="H95" i="1"/>
  <c r="I95" i="1"/>
  <c r="J95" i="1"/>
  <c r="K41" i="1" s="1"/>
  <c r="L95" i="1"/>
  <c r="M41" i="1" s="1"/>
  <c r="N95" i="1"/>
  <c r="O95" i="1"/>
  <c r="P95" i="1"/>
  <c r="R95" i="1"/>
  <c r="B96" i="1"/>
  <c r="C96" i="1"/>
  <c r="D96" i="1"/>
  <c r="E96" i="1"/>
  <c r="F42" i="1" s="1"/>
  <c r="G96" i="1"/>
  <c r="H96" i="1"/>
  <c r="I96" i="1"/>
  <c r="J96" i="1"/>
  <c r="K42" i="1" s="1"/>
  <c r="L96" i="1"/>
  <c r="M42" i="1" s="1"/>
  <c r="N96" i="1"/>
  <c r="O96" i="1"/>
  <c r="P96" i="1"/>
  <c r="R96" i="1"/>
  <c r="B97" i="1"/>
  <c r="C97" i="1"/>
  <c r="D97" i="1"/>
  <c r="E97" i="1"/>
  <c r="F43" i="1" s="1"/>
  <c r="G97" i="1"/>
  <c r="H97" i="1"/>
  <c r="I97" i="1"/>
  <c r="J97" i="1"/>
  <c r="K43" i="1" s="1"/>
  <c r="L97" i="1"/>
  <c r="M43" i="1" s="1"/>
  <c r="N97" i="1"/>
  <c r="O97" i="1"/>
  <c r="P97" i="1"/>
  <c r="R97" i="1"/>
  <c r="B98" i="1"/>
  <c r="C98" i="1"/>
  <c r="D98" i="1"/>
  <c r="E98" i="1"/>
  <c r="F44" i="1" s="1"/>
  <c r="G98" i="1"/>
  <c r="H98" i="1"/>
  <c r="I98" i="1"/>
  <c r="J98" i="1"/>
  <c r="K44" i="1" s="1"/>
  <c r="L98" i="1"/>
  <c r="M44" i="1" s="1"/>
  <c r="N98" i="1"/>
  <c r="O98" i="1"/>
  <c r="P98" i="1"/>
  <c r="R98" i="1"/>
  <c r="B99" i="1"/>
  <c r="C99" i="1"/>
  <c r="D99" i="1"/>
  <c r="E99" i="1"/>
  <c r="F45" i="1" s="1"/>
  <c r="G99" i="1"/>
  <c r="H99" i="1"/>
  <c r="I99" i="1"/>
  <c r="J99" i="1"/>
  <c r="K45" i="1" s="1"/>
  <c r="L99" i="1"/>
  <c r="M45" i="1" s="1"/>
  <c r="N99" i="1"/>
  <c r="O99" i="1"/>
  <c r="P99" i="1"/>
  <c r="R99" i="1"/>
  <c r="B100" i="1"/>
  <c r="C100" i="1"/>
  <c r="D100" i="1"/>
  <c r="E100" i="1"/>
  <c r="F46" i="1" s="1"/>
  <c r="G100" i="1"/>
  <c r="H100" i="1"/>
  <c r="I100" i="1"/>
  <c r="J100" i="1"/>
  <c r="K46" i="1" s="1"/>
  <c r="L100" i="1"/>
  <c r="M46" i="1" s="1"/>
  <c r="N100" i="1"/>
  <c r="O100" i="1"/>
  <c r="P100" i="1"/>
  <c r="R100" i="1"/>
  <c r="B101" i="1"/>
  <c r="C101" i="1"/>
  <c r="D101" i="1"/>
  <c r="E101" i="1"/>
  <c r="F47" i="1" s="1"/>
  <c r="G101" i="1"/>
  <c r="H101" i="1"/>
  <c r="I101" i="1"/>
  <c r="J101" i="1"/>
  <c r="K47" i="1" s="1"/>
  <c r="L101" i="1"/>
  <c r="M47" i="1" s="1"/>
  <c r="N101" i="1"/>
  <c r="O101" i="1"/>
  <c r="P101" i="1"/>
  <c r="R101" i="1"/>
  <c r="B102" i="1"/>
  <c r="C102" i="1"/>
  <c r="D102" i="1"/>
  <c r="E102" i="1"/>
  <c r="F48" i="1" s="1"/>
  <c r="G102" i="1"/>
  <c r="H102" i="1"/>
  <c r="I102" i="1"/>
  <c r="J102" i="1"/>
  <c r="K48" i="1" s="1"/>
  <c r="L102" i="1"/>
  <c r="M48" i="1" s="1"/>
  <c r="N102" i="1"/>
  <c r="O102" i="1"/>
  <c r="P102" i="1"/>
  <c r="R102" i="1"/>
  <c r="B103" i="1"/>
  <c r="C103" i="1"/>
  <c r="D103" i="1"/>
  <c r="E103" i="1"/>
  <c r="F49" i="1" s="1"/>
  <c r="G103" i="1"/>
  <c r="H103" i="1"/>
  <c r="I103" i="1"/>
  <c r="J103" i="1"/>
  <c r="K49" i="1" s="1"/>
  <c r="L103" i="1"/>
  <c r="M49" i="1" s="1"/>
  <c r="N103" i="1"/>
  <c r="O103" i="1"/>
  <c r="P103" i="1"/>
  <c r="R103" i="1"/>
  <c r="B104" i="1"/>
  <c r="C104" i="1"/>
  <c r="D104" i="1"/>
  <c r="E104" i="1"/>
  <c r="F50" i="1" s="1"/>
  <c r="G104" i="1"/>
  <c r="H104" i="1"/>
  <c r="I104" i="1"/>
  <c r="J104" i="1"/>
  <c r="K50" i="1" s="1"/>
  <c r="L104" i="1"/>
  <c r="M50" i="1" s="1"/>
  <c r="N104" i="1"/>
  <c r="O104" i="1"/>
  <c r="P104" i="1"/>
  <c r="R104" i="1"/>
  <c r="B105" i="1"/>
  <c r="C105" i="1"/>
  <c r="D105" i="1"/>
  <c r="E105" i="1"/>
  <c r="F51" i="1" s="1"/>
  <c r="G105" i="1"/>
  <c r="H105" i="1"/>
  <c r="I105" i="1"/>
  <c r="J105" i="1"/>
  <c r="K51" i="1" s="1"/>
  <c r="L105" i="1"/>
  <c r="M51" i="1" s="1"/>
  <c r="N105" i="1"/>
  <c r="O105" i="1"/>
  <c r="P105" i="1"/>
  <c r="R105" i="1"/>
  <c r="B106" i="1"/>
  <c r="C106" i="1"/>
  <c r="D106" i="1"/>
  <c r="E106" i="1"/>
  <c r="F52" i="1" s="1"/>
  <c r="G106" i="1"/>
  <c r="H106" i="1"/>
  <c r="I106" i="1"/>
  <c r="J106" i="1"/>
  <c r="K52" i="1" s="1"/>
  <c r="L106" i="1"/>
  <c r="M52" i="1" s="1"/>
  <c r="N106" i="1"/>
  <c r="O106" i="1"/>
  <c r="P106" i="1"/>
  <c r="R106" i="1"/>
  <c r="B107" i="1"/>
  <c r="C107" i="1"/>
  <c r="D107" i="1"/>
  <c r="E107" i="1"/>
  <c r="F53" i="1" s="1"/>
  <c r="G107" i="1"/>
  <c r="H107" i="1"/>
  <c r="I107" i="1"/>
  <c r="J107" i="1"/>
  <c r="K53" i="1" s="1"/>
  <c r="L107" i="1"/>
  <c r="M53" i="1" s="1"/>
  <c r="N107" i="1"/>
  <c r="O107" i="1"/>
  <c r="P107" i="1"/>
  <c r="R107" i="1"/>
  <c r="B108" i="1"/>
  <c r="C108" i="1"/>
  <c r="D108" i="1"/>
  <c r="E108" i="1"/>
  <c r="F54" i="1" s="1"/>
  <c r="G108" i="1"/>
  <c r="H108" i="1"/>
  <c r="I108" i="1"/>
  <c r="J108" i="1"/>
  <c r="K54" i="1" s="1"/>
  <c r="L108" i="1"/>
  <c r="M54" i="1" s="1"/>
  <c r="N108" i="1"/>
  <c r="O108" i="1"/>
  <c r="P108" i="1"/>
  <c r="R108" i="1"/>
  <c r="B109" i="1"/>
  <c r="C109" i="1"/>
  <c r="D109" i="1"/>
  <c r="E109" i="1"/>
  <c r="F55" i="1" s="1"/>
  <c r="G109" i="1"/>
  <c r="H109" i="1"/>
  <c r="I109" i="1"/>
  <c r="J109" i="1"/>
  <c r="K55" i="1" s="1"/>
  <c r="L109" i="1"/>
  <c r="M55" i="1" s="1"/>
  <c r="N109" i="1"/>
  <c r="O109" i="1"/>
  <c r="P109" i="1"/>
  <c r="R109" i="1"/>
  <c r="B110" i="1"/>
  <c r="C110" i="1"/>
  <c r="D110" i="1"/>
  <c r="E110" i="1"/>
  <c r="F56" i="1" s="1"/>
  <c r="G110" i="1"/>
  <c r="H110" i="1"/>
  <c r="I110" i="1"/>
  <c r="J110" i="1"/>
  <c r="K56" i="1" s="1"/>
  <c r="L110" i="1"/>
  <c r="M56" i="1" s="1"/>
  <c r="N110" i="1"/>
  <c r="O110" i="1"/>
  <c r="P110" i="1"/>
  <c r="R110" i="1"/>
  <c r="B111" i="1"/>
  <c r="C111" i="1"/>
  <c r="D111" i="1"/>
  <c r="E111" i="1"/>
  <c r="F57" i="1" s="1"/>
  <c r="G111" i="1"/>
  <c r="H111" i="1"/>
  <c r="I111" i="1"/>
  <c r="J111" i="1"/>
  <c r="K57" i="1" s="1"/>
  <c r="L111" i="1"/>
  <c r="M57" i="1" s="1"/>
  <c r="N111" i="1"/>
  <c r="O111" i="1"/>
  <c r="P111" i="1"/>
  <c r="R111" i="1"/>
  <c r="B112" i="1"/>
  <c r="C112" i="1"/>
  <c r="D112" i="1"/>
  <c r="E112" i="1"/>
  <c r="F58" i="1" s="1"/>
  <c r="G112" i="1"/>
  <c r="H112" i="1"/>
  <c r="I112" i="1"/>
  <c r="J112" i="1"/>
  <c r="K58" i="1" s="1"/>
  <c r="L112" i="1"/>
  <c r="M58" i="1" s="1"/>
  <c r="N112" i="1"/>
  <c r="O112" i="1"/>
  <c r="P112" i="1"/>
  <c r="R112" i="1"/>
  <c r="B113" i="1"/>
  <c r="C113" i="1"/>
  <c r="D113" i="1"/>
  <c r="E113" i="1"/>
  <c r="F59" i="1" s="1"/>
  <c r="G113" i="1"/>
  <c r="H113" i="1"/>
  <c r="I113" i="1"/>
  <c r="J113" i="1"/>
  <c r="K59" i="1" s="1"/>
  <c r="L113" i="1"/>
  <c r="M59" i="1" s="1"/>
  <c r="N113" i="1"/>
  <c r="O113" i="1"/>
  <c r="P113" i="1"/>
  <c r="R113" i="1"/>
  <c r="B114" i="1"/>
  <c r="C114" i="1"/>
  <c r="D114" i="1"/>
  <c r="E114" i="1"/>
  <c r="F60" i="1" s="1"/>
  <c r="G114" i="1"/>
  <c r="H114" i="1"/>
  <c r="I114" i="1"/>
  <c r="J114" i="1"/>
  <c r="K60" i="1" s="1"/>
  <c r="L114" i="1"/>
  <c r="M60" i="1" s="1"/>
  <c r="N114" i="1"/>
  <c r="O114" i="1"/>
  <c r="P114" i="1"/>
  <c r="R114" i="1"/>
  <c r="R64" i="1"/>
  <c r="P64" i="1"/>
  <c r="O64" i="1"/>
  <c r="N64" i="1"/>
  <c r="L64" i="1"/>
  <c r="J64" i="1"/>
  <c r="I64" i="1"/>
  <c r="H64" i="1"/>
  <c r="G64" i="1"/>
  <c r="E64" i="1"/>
  <c r="D64" i="1"/>
  <c r="C64" i="1"/>
  <c r="B64" i="1"/>
  <c r="B11" i="1"/>
  <c r="C11" i="1"/>
  <c r="E11" i="1"/>
  <c r="H11" i="1"/>
  <c r="I11" i="1"/>
  <c r="B12" i="1"/>
  <c r="C12" i="1"/>
  <c r="E12" i="1"/>
  <c r="G12" i="1" s="1"/>
  <c r="H12" i="1"/>
  <c r="I12" i="1"/>
  <c r="B13" i="1"/>
  <c r="C13" i="1"/>
  <c r="E13" i="1"/>
  <c r="G13" i="1" s="1"/>
  <c r="H13" i="1"/>
  <c r="I13" i="1"/>
  <c r="B14" i="1"/>
  <c r="C14" i="1"/>
  <c r="E14" i="1"/>
  <c r="R14" i="1" s="1"/>
  <c r="H14" i="1"/>
  <c r="I14" i="1"/>
  <c r="B15" i="1"/>
  <c r="C15" i="1"/>
  <c r="E15" i="1"/>
  <c r="D15" i="1" s="1"/>
  <c r="Q15" i="1" s="1"/>
  <c r="H15" i="1"/>
  <c r="I15" i="1"/>
  <c r="B16" i="1"/>
  <c r="C16" i="1"/>
  <c r="E16" i="1"/>
  <c r="O16" i="1" s="1"/>
  <c r="H16" i="1"/>
  <c r="I16" i="1"/>
  <c r="B17" i="1"/>
  <c r="C17" i="1"/>
  <c r="E17" i="1"/>
  <c r="G17" i="1" s="1"/>
  <c r="H17" i="1"/>
  <c r="I17" i="1"/>
  <c r="B18" i="1"/>
  <c r="C18" i="1"/>
  <c r="E18" i="1"/>
  <c r="H18" i="1"/>
  <c r="I18" i="1"/>
  <c r="B19" i="1"/>
  <c r="C19" i="1"/>
  <c r="E19" i="1"/>
  <c r="P19" i="1" s="1"/>
  <c r="H19" i="1"/>
  <c r="I19" i="1"/>
  <c r="B20" i="1"/>
  <c r="C20" i="1"/>
  <c r="E20" i="1"/>
  <c r="H20" i="1"/>
  <c r="I20" i="1"/>
  <c r="B21" i="1"/>
  <c r="C21" i="1"/>
  <c r="E21" i="1"/>
  <c r="D21" i="1" s="1"/>
  <c r="H21" i="1"/>
  <c r="I21" i="1"/>
  <c r="B22" i="1"/>
  <c r="C22" i="1"/>
  <c r="E22" i="1"/>
  <c r="G22" i="1" s="1"/>
  <c r="H22" i="1"/>
  <c r="I22" i="1"/>
  <c r="B61" i="1"/>
  <c r="C61" i="1"/>
  <c r="E61" i="1"/>
  <c r="J61" i="1" s="1"/>
  <c r="H61" i="1"/>
  <c r="I61" i="1"/>
  <c r="I10" i="1"/>
  <c r="H10" i="1"/>
  <c r="E10" i="1"/>
  <c r="O10" i="1" s="1"/>
  <c r="C10" i="1"/>
  <c r="B10" i="1"/>
  <c r="F20" i="1" l="1"/>
  <c r="Q220" i="1"/>
  <c r="Q143" i="1"/>
  <c r="Q127" i="1"/>
  <c r="J22" i="1"/>
  <c r="K22" i="1" s="1"/>
  <c r="Q163" i="1"/>
  <c r="Q151" i="1"/>
  <c r="Q147" i="1"/>
  <c r="Q74" i="1"/>
  <c r="Q88" i="1"/>
  <c r="Q80" i="1"/>
  <c r="Q181" i="1"/>
  <c r="Q213" i="1"/>
  <c r="Q209" i="1"/>
  <c r="Q197" i="1"/>
  <c r="Q189" i="1"/>
  <c r="Q165" i="1"/>
  <c r="Q67" i="1"/>
  <c r="Q134" i="1"/>
  <c r="F22" i="1"/>
  <c r="Q111" i="1"/>
  <c r="Q95" i="1"/>
  <c r="Q216" i="1"/>
  <c r="Q157" i="1"/>
  <c r="Q91" i="1"/>
  <c r="R20" i="1"/>
  <c r="N20" i="1"/>
  <c r="G20" i="1"/>
  <c r="R12" i="1"/>
  <c r="J20" i="1"/>
  <c r="K20" i="1" s="1"/>
  <c r="Q167" i="1"/>
  <c r="Q135" i="1"/>
  <c r="R61" i="1"/>
  <c r="Q171" i="1"/>
  <c r="Q104" i="1"/>
  <c r="Q85" i="1"/>
  <c r="Q207" i="1"/>
  <c r="Q123" i="1"/>
  <c r="Q119" i="1"/>
  <c r="N16" i="1"/>
  <c r="Q192" i="1"/>
  <c r="Q184" i="1"/>
  <c r="Q173" i="1"/>
  <c r="Q169" i="1"/>
  <c r="Q158" i="1"/>
  <c r="Q155" i="1"/>
  <c r="Q146" i="1"/>
  <c r="L21" i="1"/>
  <c r="S21" i="1" s="1"/>
  <c r="J12" i="1"/>
  <c r="K12" i="1" s="1"/>
  <c r="Q66" i="1"/>
  <c r="Q215" i="1"/>
  <c r="Q131" i="1"/>
  <c r="O20" i="1"/>
  <c r="L17" i="1"/>
  <c r="S17" i="1" s="1"/>
  <c r="L15" i="1"/>
  <c r="M15" i="1" s="1"/>
  <c r="P13" i="1"/>
  <c r="Q90" i="1"/>
  <c r="Q76" i="1"/>
  <c r="Q72" i="1"/>
  <c r="Q115" i="1"/>
  <c r="Q217" i="1"/>
  <c r="Q210" i="1"/>
  <c r="Q206" i="1"/>
  <c r="Q202" i="1"/>
  <c r="Q198" i="1"/>
  <c r="Q195" i="1"/>
  <c r="Q187" i="1"/>
  <c r="Q183" i="1"/>
  <c r="Q179" i="1"/>
  <c r="Q152" i="1"/>
  <c r="Q149" i="1"/>
  <c r="Q145" i="1"/>
  <c r="Q141" i="1"/>
  <c r="Q137" i="1"/>
  <c r="Q129" i="1"/>
  <c r="F14" i="1"/>
  <c r="Q100" i="1"/>
  <c r="Q96" i="1"/>
  <c r="Q92" i="1"/>
  <c r="Q203" i="1"/>
  <c r="Q199" i="1"/>
  <c r="Q175" i="1"/>
  <c r="Q159" i="1"/>
  <c r="Q153" i="1"/>
  <c r="Q133" i="1"/>
  <c r="O15" i="1"/>
  <c r="G15" i="1"/>
  <c r="F12" i="1"/>
  <c r="Q109" i="1"/>
  <c r="Q98" i="1"/>
  <c r="Q77" i="1"/>
  <c r="Q219" i="1"/>
  <c r="Q205" i="1"/>
  <c r="Q201" i="1"/>
  <c r="Q177" i="1"/>
  <c r="Q161" i="1"/>
  <c r="Q139" i="1"/>
  <c r="Q132" i="1"/>
  <c r="Q122" i="1"/>
  <c r="Q118" i="1"/>
  <c r="Q101" i="1"/>
  <c r="Q93" i="1"/>
  <c r="Q87" i="1"/>
  <c r="Q211" i="1"/>
  <c r="Q200" i="1"/>
  <c r="Q186" i="1"/>
  <c r="Q182" i="1"/>
  <c r="Q176" i="1"/>
  <c r="Q170" i="1"/>
  <c r="Q166" i="1"/>
  <c r="Q160" i="1"/>
  <c r="Q154" i="1"/>
  <c r="Q138" i="1"/>
  <c r="Q125" i="1"/>
  <c r="Q121" i="1"/>
  <c r="J16" i="1"/>
  <c r="K16" i="1" s="1"/>
  <c r="O14" i="1"/>
  <c r="Q21" i="1"/>
  <c r="N14" i="1"/>
  <c r="G14" i="1"/>
  <c r="O12" i="1"/>
  <c r="Q112" i="1"/>
  <c r="Q108" i="1"/>
  <c r="Q107" i="1"/>
  <c r="Q84" i="1"/>
  <c r="Q83" i="1"/>
  <c r="Q194" i="1"/>
  <c r="Q191" i="1"/>
  <c r="Q190" i="1"/>
  <c r="Q185" i="1"/>
  <c r="G21" i="1"/>
  <c r="P17" i="1"/>
  <c r="J14" i="1"/>
  <c r="K14" i="1" s="1"/>
  <c r="N12" i="1"/>
  <c r="Q114" i="1"/>
  <c r="Q106" i="1"/>
  <c r="Q103" i="1"/>
  <c r="Q99" i="1"/>
  <c r="Q82" i="1"/>
  <c r="Q79" i="1"/>
  <c r="Q75" i="1"/>
  <c r="Q69" i="1"/>
  <c r="Q218" i="1"/>
  <c r="Q208" i="1"/>
  <c r="Q193" i="1"/>
  <c r="Q180" i="1"/>
  <c r="Q172" i="1"/>
  <c r="Q164" i="1"/>
  <c r="Q150" i="1"/>
  <c r="Q142" i="1"/>
  <c r="Q136" i="1"/>
  <c r="Q128" i="1"/>
  <c r="Q214" i="1"/>
  <c r="Q174" i="1"/>
  <c r="Q126" i="1"/>
  <c r="Q168" i="1"/>
  <c r="Q144" i="1"/>
  <c r="Q120" i="1"/>
  <c r="O22" i="1"/>
  <c r="P21" i="1"/>
  <c r="Q178" i="1"/>
  <c r="Q162" i="1"/>
  <c r="Q130" i="1"/>
  <c r="N22" i="1"/>
  <c r="O21" i="1"/>
  <c r="Q102" i="1"/>
  <c r="Q86" i="1"/>
  <c r="Q70" i="1"/>
  <c r="Q212" i="1"/>
  <c r="Q204" i="1"/>
  <c r="Q196" i="1"/>
  <c r="Q188" i="1"/>
  <c r="Q156" i="1"/>
  <c r="Q148" i="1"/>
  <c r="Q140" i="1"/>
  <c r="Q124" i="1"/>
  <c r="G61" i="1"/>
  <c r="F61" i="1"/>
  <c r="N61" i="1"/>
  <c r="F16" i="1"/>
  <c r="R10" i="1"/>
  <c r="N10" i="1"/>
  <c r="D10" i="1"/>
  <c r="Q110" i="1"/>
  <c r="Q94" i="1"/>
  <c r="Q78" i="1"/>
  <c r="Q68" i="1"/>
  <c r="Q71" i="1"/>
  <c r="P15" i="1"/>
  <c r="O13" i="1"/>
  <c r="D13" i="1"/>
  <c r="Q13" i="1" s="1"/>
  <c r="Q113" i="1"/>
  <c r="Q105" i="1"/>
  <c r="Q97" i="1"/>
  <c r="Q89" i="1"/>
  <c r="Q81" i="1"/>
  <c r="Q73" i="1"/>
  <c r="Q65" i="1"/>
  <c r="K61" i="1"/>
  <c r="D18" i="1"/>
  <c r="Q18" i="1" s="1"/>
  <c r="L18" i="1"/>
  <c r="S18" i="1" s="1"/>
  <c r="P18" i="1"/>
  <c r="F19" i="1"/>
  <c r="J19" i="1"/>
  <c r="K19" i="1" s="1"/>
  <c r="N19" i="1"/>
  <c r="R19" i="1"/>
  <c r="N18" i="1"/>
  <c r="F11" i="1"/>
  <c r="J11" i="1"/>
  <c r="K11" i="1" s="1"/>
  <c r="N11" i="1"/>
  <c r="R11" i="1"/>
  <c r="R18" i="1"/>
  <c r="F17" i="1"/>
  <c r="J17" i="1"/>
  <c r="K17" i="1" s="1"/>
  <c r="N17" i="1"/>
  <c r="R17" i="1"/>
  <c r="D16" i="1"/>
  <c r="Q16" i="1" s="1"/>
  <c r="L16" i="1"/>
  <c r="S16" i="1" s="1"/>
  <c r="P16" i="1"/>
  <c r="P61" i="1"/>
  <c r="L61" i="1"/>
  <c r="M61" i="1" s="1"/>
  <c r="D61" i="1"/>
  <c r="Q61" i="1" s="1"/>
  <c r="D22" i="1"/>
  <c r="Q22" i="1" s="1"/>
  <c r="L22" i="1"/>
  <c r="S22" i="1" s="1"/>
  <c r="P22" i="1"/>
  <c r="G18" i="1"/>
  <c r="O17" i="1"/>
  <c r="D17" i="1"/>
  <c r="Q17" i="1" s="1"/>
  <c r="R16" i="1"/>
  <c r="F15" i="1"/>
  <c r="J15" i="1"/>
  <c r="K15" i="1" s="1"/>
  <c r="N15" i="1"/>
  <c r="R15" i="1"/>
  <c r="D14" i="1"/>
  <c r="Q14" i="1" s="1"/>
  <c r="L14" i="1"/>
  <c r="P14" i="1"/>
  <c r="L13" i="1"/>
  <c r="P11" i="1"/>
  <c r="O19" i="1"/>
  <c r="D19" i="1"/>
  <c r="Q19" i="1" s="1"/>
  <c r="O11" i="1"/>
  <c r="D11" i="1"/>
  <c r="Q11" i="1" s="1"/>
  <c r="O61" i="1"/>
  <c r="R22" i="1"/>
  <c r="F21" i="1"/>
  <c r="J21" i="1"/>
  <c r="K21" i="1" s="1"/>
  <c r="N21" i="1"/>
  <c r="R21" i="1"/>
  <c r="D20" i="1"/>
  <c r="Q20" i="1" s="1"/>
  <c r="L20" i="1"/>
  <c r="S20" i="1" s="1"/>
  <c r="P20" i="1"/>
  <c r="L19" i="1"/>
  <c r="S19" i="1" s="1"/>
  <c r="G19" i="1"/>
  <c r="O18" i="1"/>
  <c r="J18" i="1"/>
  <c r="K18" i="1" s="1"/>
  <c r="F18" i="1"/>
  <c r="G16" i="1"/>
  <c r="F13" i="1"/>
  <c r="J13" i="1"/>
  <c r="K13" i="1" s="1"/>
  <c r="N13" i="1"/>
  <c r="R13" i="1"/>
  <c r="D12" i="1"/>
  <c r="Q12" i="1" s="1"/>
  <c r="L12" i="1"/>
  <c r="P12" i="1"/>
  <c r="L11" i="1"/>
  <c r="S11" i="1" s="1"/>
  <c r="G11" i="1"/>
  <c r="J10" i="1"/>
  <c r="P10" i="1"/>
  <c r="G10" i="1"/>
  <c r="L10" i="1"/>
  <c r="L5" i="16"/>
  <c r="B29" i="2"/>
  <c r="F29" i="2"/>
  <c r="G30" i="2" s="1"/>
  <c r="H29" i="2"/>
  <c r="I30" i="2" s="1"/>
  <c r="J29" i="2"/>
  <c r="L29" i="2"/>
  <c r="M30" i="2" s="1"/>
  <c r="N29" i="2"/>
  <c r="O29" i="2"/>
  <c r="P29" i="2"/>
  <c r="E30" i="2" l="1"/>
  <c r="C30" i="2"/>
  <c r="S61" i="1"/>
  <c r="M17" i="1"/>
  <c r="M22" i="1"/>
  <c r="M21" i="1"/>
  <c r="S15" i="1"/>
  <c r="M20" i="1"/>
  <c r="M19" i="1"/>
  <c r="Q29" i="2"/>
  <c r="M18" i="1"/>
  <c r="M16" i="1"/>
  <c r="M11" i="1"/>
  <c r="M14" i="1"/>
  <c r="S14" i="1"/>
  <c r="S12" i="1"/>
  <c r="M12" i="1"/>
  <c r="S13" i="1"/>
  <c r="M13" i="1"/>
  <c r="R29" i="2"/>
  <c r="S30" i="2" s="1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G18" i="46" l="1"/>
  <c r="G19" i="46"/>
  <c r="N19" i="46"/>
  <c r="Q19" i="46"/>
  <c r="G20" i="46"/>
  <c r="N20" i="46"/>
  <c r="Q20" i="46"/>
  <c r="G21" i="46"/>
  <c r="N21" i="46"/>
  <c r="Q21" i="46"/>
  <c r="G22" i="46"/>
  <c r="Q22" i="46"/>
  <c r="G23" i="46"/>
  <c r="N23" i="46"/>
  <c r="Q23" i="46"/>
  <c r="G24" i="46"/>
  <c r="Q24" i="46"/>
  <c r="G25" i="46"/>
  <c r="N25" i="46"/>
  <c r="Q25" i="46"/>
  <c r="G26" i="46"/>
  <c r="N26" i="46"/>
  <c r="Q26" i="46"/>
  <c r="B48" i="46"/>
  <c r="C48" i="46"/>
  <c r="D48" i="46"/>
  <c r="E48" i="46" s="1"/>
  <c r="F48" i="46"/>
  <c r="G27" i="46" s="1"/>
  <c r="H48" i="46"/>
  <c r="I48" i="46"/>
  <c r="J48" i="46"/>
  <c r="K48" i="46"/>
  <c r="M48" i="46"/>
  <c r="P48" i="46"/>
  <c r="R48" i="46"/>
  <c r="S48" i="46"/>
  <c r="T48" i="46"/>
  <c r="V48" i="46"/>
  <c r="U48" i="46" l="1"/>
  <c r="P2" i="6"/>
  <c r="P28" i="2" l="1"/>
  <c r="V175" i="51"/>
  <c r="U175" i="51"/>
  <c r="S175" i="51"/>
  <c r="R175" i="51"/>
  <c r="Q175" i="51"/>
  <c r="O175" i="51"/>
  <c r="M175" i="51"/>
  <c r="L175" i="51"/>
  <c r="J175" i="51"/>
  <c r="H175" i="51"/>
  <c r="F175" i="51"/>
  <c r="E175" i="51"/>
  <c r="C175" i="51"/>
  <c r="D175" i="51" s="1"/>
  <c r="B175" i="51"/>
  <c r="V174" i="51"/>
  <c r="U174" i="51"/>
  <c r="S174" i="51"/>
  <c r="R174" i="51"/>
  <c r="Q174" i="51"/>
  <c r="O174" i="51"/>
  <c r="M174" i="51"/>
  <c r="L174" i="51"/>
  <c r="J174" i="51"/>
  <c r="H174" i="51"/>
  <c r="F174" i="51"/>
  <c r="E174" i="51"/>
  <c r="C174" i="51"/>
  <c r="D174" i="51" s="1"/>
  <c r="B174" i="51"/>
  <c r="V173" i="51"/>
  <c r="U173" i="51"/>
  <c r="S173" i="51"/>
  <c r="R173" i="51"/>
  <c r="Q173" i="51"/>
  <c r="O173" i="51"/>
  <c r="M173" i="51"/>
  <c r="L173" i="51"/>
  <c r="J173" i="51"/>
  <c r="H173" i="51"/>
  <c r="F173" i="51"/>
  <c r="E173" i="51"/>
  <c r="C173" i="51"/>
  <c r="D173" i="51" s="1"/>
  <c r="B173" i="51"/>
  <c r="V172" i="51"/>
  <c r="U172" i="51"/>
  <c r="S172" i="51"/>
  <c r="R172" i="51"/>
  <c r="Q172" i="51"/>
  <c r="O172" i="51"/>
  <c r="M172" i="51"/>
  <c r="L172" i="51"/>
  <c r="J172" i="51"/>
  <c r="H172" i="51"/>
  <c r="F172" i="51"/>
  <c r="E172" i="51"/>
  <c r="C172" i="51"/>
  <c r="D172" i="51" s="1"/>
  <c r="B172" i="51"/>
  <c r="V171" i="51"/>
  <c r="U171" i="51"/>
  <c r="S171" i="51"/>
  <c r="R171" i="51"/>
  <c r="Q171" i="51"/>
  <c r="O171" i="51"/>
  <c r="M171" i="51"/>
  <c r="L171" i="51"/>
  <c r="J171" i="51"/>
  <c r="H171" i="51"/>
  <c r="F171" i="51"/>
  <c r="E171" i="51"/>
  <c r="C171" i="51"/>
  <c r="D171" i="51" s="1"/>
  <c r="B171" i="51"/>
  <c r="V170" i="51"/>
  <c r="U170" i="51"/>
  <c r="S170" i="51"/>
  <c r="R170" i="51"/>
  <c r="Q170" i="51"/>
  <c r="O170" i="51"/>
  <c r="M170" i="51"/>
  <c r="L170" i="51"/>
  <c r="J170" i="51"/>
  <c r="H170" i="51"/>
  <c r="F170" i="51"/>
  <c r="E170" i="51"/>
  <c r="C170" i="51"/>
  <c r="D170" i="51" s="1"/>
  <c r="B170" i="51"/>
  <c r="V169" i="51"/>
  <c r="U169" i="51"/>
  <c r="S169" i="51"/>
  <c r="R169" i="51"/>
  <c r="Q169" i="51"/>
  <c r="O169" i="51"/>
  <c r="M169" i="51"/>
  <c r="L169" i="51"/>
  <c r="J169" i="51"/>
  <c r="H169" i="51"/>
  <c r="F169" i="51"/>
  <c r="E169" i="51"/>
  <c r="C169" i="51"/>
  <c r="D169" i="51" s="1"/>
  <c r="B169" i="51"/>
  <c r="V168" i="51"/>
  <c r="U168" i="51"/>
  <c r="S168" i="51"/>
  <c r="R168" i="51"/>
  <c r="Q168" i="51"/>
  <c r="O168" i="51"/>
  <c r="M168" i="51"/>
  <c r="L168" i="51"/>
  <c r="J168" i="51"/>
  <c r="H168" i="51"/>
  <c r="F168" i="51"/>
  <c r="E168" i="51"/>
  <c r="C168" i="51"/>
  <c r="D168" i="51" s="1"/>
  <c r="B168" i="51"/>
  <c r="V167" i="51"/>
  <c r="U167" i="51"/>
  <c r="S167" i="51"/>
  <c r="R167" i="51"/>
  <c r="Q167" i="51"/>
  <c r="O167" i="51"/>
  <c r="M167" i="51"/>
  <c r="L167" i="51"/>
  <c r="J167" i="51"/>
  <c r="H167" i="51"/>
  <c r="F167" i="51"/>
  <c r="E167" i="51"/>
  <c r="C167" i="51"/>
  <c r="D167" i="51" s="1"/>
  <c r="B167" i="51"/>
  <c r="V166" i="51"/>
  <c r="U166" i="51"/>
  <c r="S166" i="51"/>
  <c r="R166" i="51"/>
  <c r="Q166" i="51"/>
  <c r="O166" i="51"/>
  <c r="M166" i="51"/>
  <c r="L166" i="51"/>
  <c r="J166" i="51"/>
  <c r="H166" i="51"/>
  <c r="F166" i="51"/>
  <c r="E166" i="51"/>
  <c r="C166" i="51"/>
  <c r="D166" i="51" s="1"/>
  <c r="B166" i="51"/>
  <c r="V164" i="51"/>
  <c r="U164" i="51"/>
  <c r="S164" i="51"/>
  <c r="R164" i="51"/>
  <c r="Q164" i="51"/>
  <c r="O164" i="51"/>
  <c r="M164" i="51"/>
  <c r="L164" i="51"/>
  <c r="J164" i="51"/>
  <c r="H164" i="51"/>
  <c r="F164" i="51"/>
  <c r="E164" i="51"/>
  <c r="C164" i="51"/>
  <c r="D164" i="51" s="1"/>
  <c r="B164" i="51"/>
  <c r="V163" i="51"/>
  <c r="U163" i="51"/>
  <c r="S163" i="51"/>
  <c r="R163" i="51"/>
  <c r="Q163" i="51"/>
  <c r="O163" i="51"/>
  <c r="M163" i="51"/>
  <c r="L163" i="51"/>
  <c r="J163" i="51"/>
  <c r="H163" i="51"/>
  <c r="F163" i="51"/>
  <c r="E163" i="51"/>
  <c r="C163" i="51"/>
  <c r="D163" i="51" s="1"/>
  <c r="B163" i="51"/>
  <c r="V162" i="51"/>
  <c r="U162" i="51"/>
  <c r="S162" i="51"/>
  <c r="R162" i="51"/>
  <c r="Q162" i="51"/>
  <c r="O162" i="51"/>
  <c r="M162" i="51"/>
  <c r="L162" i="51"/>
  <c r="J162" i="51"/>
  <c r="H162" i="51"/>
  <c r="F162" i="51"/>
  <c r="E162" i="51"/>
  <c r="C162" i="51"/>
  <c r="D162" i="51" s="1"/>
  <c r="B162" i="51"/>
  <c r="V161" i="51"/>
  <c r="U161" i="51"/>
  <c r="S161" i="51"/>
  <c r="R161" i="51"/>
  <c r="Q161" i="51"/>
  <c r="O161" i="51"/>
  <c r="M161" i="51"/>
  <c r="L161" i="51"/>
  <c r="J161" i="51"/>
  <c r="H161" i="51"/>
  <c r="F161" i="51"/>
  <c r="E161" i="51"/>
  <c r="C161" i="51"/>
  <c r="D161" i="51" s="1"/>
  <c r="B161" i="51"/>
  <c r="V160" i="51"/>
  <c r="U160" i="51"/>
  <c r="S160" i="51"/>
  <c r="R160" i="51"/>
  <c r="Q160" i="51"/>
  <c r="O160" i="51"/>
  <c r="M160" i="51"/>
  <c r="L160" i="51"/>
  <c r="J160" i="51"/>
  <c r="H160" i="51"/>
  <c r="F160" i="51"/>
  <c r="E160" i="51"/>
  <c r="C160" i="51"/>
  <c r="D160" i="51" s="1"/>
  <c r="B160" i="51"/>
  <c r="V159" i="51"/>
  <c r="U159" i="51"/>
  <c r="S159" i="51"/>
  <c r="R159" i="51"/>
  <c r="Q159" i="51"/>
  <c r="O159" i="51"/>
  <c r="M159" i="51"/>
  <c r="L159" i="51"/>
  <c r="J159" i="51"/>
  <c r="H159" i="51"/>
  <c r="F159" i="51"/>
  <c r="E159" i="51"/>
  <c r="C159" i="51"/>
  <c r="D159" i="51" s="1"/>
  <c r="B159" i="51"/>
  <c r="V158" i="51"/>
  <c r="U158" i="51"/>
  <c r="S158" i="51"/>
  <c r="R158" i="51"/>
  <c r="Q158" i="51"/>
  <c r="O158" i="51"/>
  <c r="M158" i="51"/>
  <c r="L158" i="51"/>
  <c r="J158" i="51"/>
  <c r="H158" i="51"/>
  <c r="F158" i="51"/>
  <c r="E158" i="51"/>
  <c r="C158" i="51"/>
  <c r="D158" i="51" s="1"/>
  <c r="B158" i="51"/>
  <c r="V157" i="51"/>
  <c r="U157" i="51"/>
  <c r="S157" i="51"/>
  <c r="R157" i="51"/>
  <c r="Q157" i="51"/>
  <c r="O157" i="51"/>
  <c r="M157" i="51"/>
  <c r="L157" i="51"/>
  <c r="J157" i="51"/>
  <c r="H157" i="51"/>
  <c r="F157" i="51"/>
  <c r="E157" i="51"/>
  <c r="C157" i="51"/>
  <c r="D157" i="51" s="1"/>
  <c r="B157" i="51"/>
  <c r="V156" i="51"/>
  <c r="U156" i="51"/>
  <c r="S156" i="51"/>
  <c r="R156" i="51"/>
  <c r="Q156" i="51"/>
  <c r="O156" i="51"/>
  <c r="M156" i="51"/>
  <c r="L156" i="51"/>
  <c r="J156" i="51"/>
  <c r="H156" i="51"/>
  <c r="F156" i="51"/>
  <c r="E156" i="51"/>
  <c r="C156" i="51"/>
  <c r="D156" i="51" s="1"/>
  <c r="B156" i="51"/>
  <c r="V155" i="51"/>
  <c r="U155" i="51"/>
  <c r="S155" i="51"/>
  <c r="R155" i="51"/>
  <c r="Q155" i="51"/>
  <c r="O155" i="51"/>
  <c r="M155" i="51"/>
  <c r="L155" i="51"/>
  <c r="J155" i="51"/>
  <c r="H155" i="51"/>
  <c r="F155" i="51"/>
  <c r="E155" i="51"/>
  <c r="C155" i="51"/>
  <c r="D155" i="51" s="1"/>
  <c r="B155" i="51"/>
  <c r="V153" i="51"/>
  <c r="U153" i="51"/>
  <c r="S153" i="51"/>
  <c r="R153" i="51"/>
  <c r="Q153" i="51"/>
  <c r="O153" i="51"/>
  <c r="M153" i="51"/>
  <c r="L153" i="51"/>
  <c r="J153" i="51"/>
  <c r="H153" i="51"/>
  <c r="F153" i="51"/>
  <c r="E153" i="51"/>
  <c r="C153" i="51"/>
  <c r="D153" i="51" s="1"/>
  <c r="B153" i="51"/>
  <c r="V152" i="51"/>
  <c r="U152" i="51"/>
  <c r="S152" i="51"/>
  <c r="R152" i="51"/>
  <c r="Q152" i="51"/>
  <c r="O152" i="51"/>
  <c r="M152" i="51"/>
  <c r="L152" i="51"/>
  <c r="J152" i="51"/>
  <c r="H152" i="51"/>
  <c r="F152" i="51"/>
  <c r="E152" i="51"/>
  <c r="C152" i="51"/>
  <c r="D152" i="51" s="1"/>
  <c r="B152" i="51"/>
  <c r="V151" i="51"/>
  <c r="U151" i="51"/>
  <c r="S151" i="51"/>
  <c r="R151" i="51"/>
  <c r="Q151" i="51"/>
  <c r="O151" i="51"/>
  <c r="M151" i="51"/>
  <c r="L151" i="51"/>
  <c r="J151" i="51"/>
  <c r="H151" i="51"/>
  <c r="F151" i="51"/>
  <c r="E151" i="51"/>
  <c r="C151" i="51"/>
  <c r="D151" i="51" s="1"/>
  <c r="B151" i="51"/>
  <c r="V150" i="51"/>
  <c r="U150" i="51"/>
  <c r="S150" i="51"/>
  <c r="R150" i="51"/>
  <c r="Q150" i="51"/>
  <c r="O150" i="51"/>
  <c r="M150" i="51"/>
  <c r="L150" i="51"/>
  <c r="J150" i="51"/>
  <c r="H150" i="51"/>
  <c r="F150" i="51"/>
  <c r="E150" i="51"/>
  <c r="C150" i="51"/>
  <c r="D150" i="51" s="1"/>
  <c r="B150" i="51"/>
  <c r="V149" i="51"/>
  <c r="U149" i="51"/>
  <c r="S149" i="51"/>
  <c r="R149" i="51"/>
  <c r="Q149" i="51"/>
  <c r="O149" i="51"/>
  <c r="M149" i="51"/>
  <c r="L149" i="51"/>
  <c r="J149" i="51"/>
  <c r="H149" i="51"/>
  <c r="F149" i="51"/>
  <c r="E149" i="51"/>
  <c r="C149" i="51"/>
  <c r="D149" i="51" s="1"/>
  <c r="B149" i="51"/>
  <c r="V148" i="51"/>
  <c r="U148" i="51"/>
  <c r="S148" i="51"/>
  <c r="R148" i="51"/>
  <c r="Q148" i="51"/>
  <c r="O148" i="51"/>
  <c r="M148" i="51"/>
  <c r="L148" i="51"/>
  <c r="J148" i="51"/>
  <c r="H148" i="51"/>
  <c r="F148" i="51"/>
  <c r="E148" i="51"/>
  <c r="C148" i="51"/>
  <c r="D148" i="51" s="1"/>
  <c r="B148" i="51"/>
  <c r="V147" i="51"/>
  <c r="U147" i="51"/>
  <c r="S147" i="51"/>
  <c r="R147" i="51"/>
  <c r="Q147" i="51"/>
  <c r="O147" i="51"/>
  <c r="M147" i="51"/>
  <c r="L147" i="51"/>
  <c r="J147" i="51"/>
  <c r="H147" i="51"/>
  <c r="F147" i="51"/>
  <c r="E147" i="51"/>
  <c r="C147" i="51"/>
  <c r="D147" i="51" s="1"/>
  <c r="B147" i="51"/>
  <c r="V146" i="51"/>
  <c r="U146" i="51"/>
  <c r="S146" i="51"/>
  <c r="R146" i="51"/>
  <c r="Q146" i="51"/>
  <c r="O146" i="51"/>
  <c r="M146" i="51"/>
  <c r="L146" i="51"/>
  <c r="J146" i="51"/>
  <c r="H146" i="51"/>
  <c r="F146" i="51"/>
  <c r="E146" i="51"/>
  <c r="C146" i="51"/>
  <c r="D146" i="51" s="1"/>
  <c r="B146" i="51"/>
  <c r="V145" i="51"/>
  <c r="U145" i="51"/>
  <c r="S145" i="51"/>
  <c r="R145" i="51"/>
  <c r="Q145" i="51"/>
  <c r="O145" i="51"/>
  <c r="M145" i="51"/>
  <c r="L145" i="51"/>
  <c r="J145" i="51"/>
  <c r="H145" i="51"/>
  <c r="F145" i="51"/>
  <c r="E145" i="51"/>
  <c r="C145" i="51"/>
  <c r="D145" i="51" s="1"/>
  <c r="B145" i="51"/>
  <c r="V144" i="51"/>
  <c r="U144" i="51"/>
  <c r="S144" i="51"/>
  <c r="R144" i="51"/>
  <c r="Q144" i="51"/>
  <c r="O144" i="51"/>
  <c r="M144" i="51"/>
  <c r="L144" i="51"/>
  <c r="J144" i="51"/>
  <c r="H144" i="51"/>
  <c r="F144" i="51"/>
  <c r="E144" i="51"/>
  <c r="C144" i="51"/>
  <c r="D144" i="51" s="1"/>
  <c r="B144" i="51"/>
  <c r="V143" i="51"/>
  <c r="U143" i="51"/>
  <c r="S143" i="51"/>
  <c r="R143" i="51"/>
  <c r="Q143" i="51"/>
  <c r="O143" i="51"/>
  <c r="M143" i="51"/>
  <c r="L143" i="51"/>
  <c r="J143" i="51"/>
  <c r="H143" i="51"/>
  <c r="F143" i="51"/>
  <c r="E143" i="51"/>
  <c r="C143" i="51"/>
  <c r="D143" i="51" s="1"/>
  <c r="B143" i="51"/>
  <c r="V142" i="51"/>
  <c r="U142" i="51"/>
  <c r="S142" i="51"/>
  <c r="R142" i="51"/>
  <c r="Q142" i="51"/>
  <c r="O142" i="51"/>
  <c r="M142" i="51"/>
  <c r="L142" i="51"/>
  <c r="J142" i="51"/>
  <c r="H142" i="51"/>
  <c r="F142" i="51"/>
  <c r="E142" i="51"/>
  <c r="C142" i="51"/>
  <c r="D142" i="51" s="1"/>
  <c r="B142" i="51"/>
  <c r="V141" i="51"/>
  <c r="U141" i="51"/>
  <c r="S141" i="51"/>
  <c r="R141" i="51"/>
  <c r="Q141" i="51"/>
  <c r="O141" i="51"/>
  <c r="M141" i="51"/>
  <c r="L141" i="51"/>
  <c r="J141" i="51"/>
  <c r="H141" i="51"/>
  <c r="F141" i="51"/>
  <c r="E141" i="51"/>
  <c r="C141" i="51"/>
  <c r="D141" i="51" s="1"/>
  <c r="B141" i="51"/>
  <c r="V140" i="51"/>
  <c r="U140" i="51"/>
  <c r="S140" i="51"/>
  <c r="R140" i="51"/>
  <c r="Q140" i="51"/>
  <c r="O140" i="51"/>
  <c r="M140" i="51"/>
  <c r="L140" i="51"/>
  <c r="J140" i="51"/>
  <c r="H140" i="51"/>
  <c r="F140" i="51"/>
  <c r="E140" i="51"/>
  <c r="C140" i="51"/>
  <c r="D140" i="51" s="1"/>
  <c r="B140" i="51"/>
  <c r="V139" i="51"/>
  <c r="U139" i="51"/>
  <c r="S139" i="51"/>
  <c r="R139" i="51"/>
  <c r="Q139" i="51"/>
  <c r="O139" i="51"/>
  <c r="M139" i="51"/>
  <c r="L139" i="51"/>
  <c r="J139" i="51"/>
  <c r="H139" i="51"/>
  <c r="F139" i="51"/>
  <c r="E139" i="51"/>
  <c r="C139" i="51"/>
  <c r="D139" i="51" s="1"/>
  <c r="B139" i="51"/>
  <c r="V138" i="51"/>
  <c r="U138" i="51"/>
  <c r="S138" i="51"/>
  <c r="R138" i="51"/>
  <c r="Q138" i="51"/>
  <c r="O138" i="51"/>
  <c r="M138" i="51"/>
  <c r="L138" i="51"/>
  <c r="J138" i="51"/>
  <c r="H138" i="51"/>
  <c r="F138" i="51"/>
  <c r="E138" i="51"/>
  <c r="C138" i="51"/>
  <c r="D138" i="51" s="1"/>
  <c r="B138" i="51"/>
  <c r="V137" i="51"/>
  <c r="U137" i="51"/>
  <c r="S137" i="51"/>
  <c r="R137" i="51"/>
  <c r="Q137" i="51"/>
  <c r="O137" i="51"/>
  <c r="M137" i="51"/>
  <c r="L137" i="51"/>
  <c r="J137" i="51"/>
  <c r="H137" i="51"/>
  <c r="F137" i="51"/>
  <c r="E137" i="51"/>
  <c r="C137" i="51"/>
  <c r="D137" i="51" s="1"/>
  <c r="B137" i="51"/>
  <c r="V136" i="51"/>
  <c r="U136" i="51"/>
  <c r="S136" i="51"/>
  <c r="R136" i="51"/>
  <c r="Q136" i="51"/>
  <c r="O136" i="51"/>
  <c r="M136" i="51"/>
  <c r="L136" i="51"/>
  <c r="J136" i="51"/>
  <c r="H136" i="51"/>
  <c r="F136" i="51"/>
  <c r="E136" i="51"/>
  <c r="C136" i="51"/>
  <c r="D136" i="51" s="1"/>
  <c r="B136" i="51"/>
  <c r="V135" i="51"/>
  <c r="U135" i="51"/>
  <c r="S135" i="51"/>
  <c r="R135" i="51"/>
  <c r="Q135" i="51"/>
  <c r="O135" i="51"/>
  <c r="M135" i="51"/>
  <c r="L135" i="51"/>
  <c r="J135" i="51"/>
  <c r="H135" i="51"/>
  <c r="F135" i="51"/>
  <c r="E135" i="51"/>
  <c r="C135" i="51"/>
  <c r="D135" i="51" s="1"/>
  <c r="B135" i="51"/>
  <c r="V134" i="51"/>
  <c r="U134" i="51"/>
  <c r="S134" i="51"/>
  <c r="R134" i="51"/>
  <c r="Q134" i="51"/>
  <c r="O134" i="51"/>
  <c r="M134" i="51"/>
  <c r="L134" i="51"/>
  <c r="J134" i="51"/>
  <c r="H134" i="51"/>
  <c r="F134" i="51"/>
  <c r="E134" i="51"/>
  <c r="C134" i="51"/>
  <c r="D134" i="51" s="1"/>
  <c r="B134" i="51"/>
  <c r="V133" i="51"/>
  <c r="U133" i="51"/>
  <c r="S133" i="51"/>
  <c r="R133" i="51"/>
  <c r="Q133" i="51"/>
  <c r="O133" i="51"/>
  <c r="M133" i="51"/>
  <c r="L133" i="51"/>
  <c r="J133" i="51"/>
  <c r="H133" i="51"/>
  <c r="F133" i="51"/>
  <c r="E133" i="51"/>
  <c r="C133" i="51"/>
  <c r="D133" i="51" s="1"/>
  <c r="B133" i="51"/>
  <c r="V132" i="51"/>
  <c r="U132" i="51"/>
  <c r="S132" i="51"/>
  <c r="R132" i="51"/>
  <c r="Q132" i="51"/>
  <c r="O132" i="51"/>
  <c r="M132" i="51"/>
  <c r="L132" i="51"/>
  <c r="J132" i="51"/>
  <c r="H132" i="51"/>
  <c r="F132" i="51"/>
  <c r="E132" i="51"/>
  <c r="C132" i="51"/>
  <c r="D132" i="51" s="1"/>
  <c r="B132" i="51"/>
  <c r="V131" i="51"/>
  <c r="U131" i="51"/>
  <c r="S131" i="51"/>
  <c r="R131" i="51"/>
  <c r="Q131" i="51"/>
  <c r="O131" i="51"/>
  <c r="M131" i="51"/>
  <c r="L131" i="51"/>
  <c r="J131" i="51"/>
  <c r="H131" i="51"/>
  <c r="F131" i="51"/>
  <c r="E131" i="51"/>
  <c r="C131" i="51"/>
  <c r="D131" i="51" s="1"/>
  <c r="B131" i="51"/>
  <c r="V130" i="51"/>
  <c r="U130" i="51"/>
  <c r="S130" i="51"/>
  <c r="R130" i="51"/>
  <c r="Q130" i="51"/>
  <c r="O130" i="51"/>
  <c r="M130" i="51"/>
  <c r="L130" i="51"/>
  <c r="J130" i="51"/>
  <c r="H130" i="51"/>
  <c r="F130" i="51"/>
  <c r="E130" i="51"/>
  <c r="C130" i="51"/>
  <c r="D130" i="51" s="1"/>
  <c r="B130" i="51"/>
  <c r="V129" i="51"/>
  <c r="U129" i="51"/>
  <c r="S129" i="51"/>
  <c r="R129" i="51"/>
  <c r="Q129" i="51"/>
  <c r="O129" i="51"/>
  <c r="M129" i="51"/>
  <c r="L129" i="51"/>
  <c r="J129" i="51"/>
  <c r="H129" i="51"/>
  <c r="F129" i="51"/>
  <c r="E129" i="51"/>
  <c r="C129" i="51"/>
  <c r="D129" i="51" s="1"/>
  <c r="B129" i="51"/>
  <c r="V128" i="51"/>
  <c r="U128" i="51"/>
  <c r="S128" i="51"/>
  <c r="R128" i="51"/>
  <c r="Q128" i="51"/>
  <c r="O128" i="51"/>
  <c r="M128" i="51"/>
  <c r="L128" i="51"/>
  <c r="J128" i="51"/>
  <c r="H128" i="51"/>
  <c r="F128" i="51"/>
  <c r="E128" i="51"/>
  <c r="C128" i="51"/>
  <c r="D128" i="51" s="1"/>
  <c r="B128" i="51"/>
  <c r="V127" i="51"/>
  <c r="U127" i="51"/>
  <c r="S127" i="51"/>
  <c r="R127" i="51"/>
  <c r="Q127" i="51"/>
  <c r="O127" i="51"/>
  <c r="M127" i="51"/>
  <c r="L127" i="51"/>
  <c r="J127" i="51"/>
  <c r="H127" i="51"/>
  <c r="F127" i="51"/>
  <c r="E127" i="51"/>
  <c r="C127" i="51"/>
  <c r="D127" i="51" s="1"/>
  <c r="B127" i="51"/>
  <c r="V126" i="51"/>
  <c r="U126" i="51"/>
  <c r="S126" i="51"/>
  <c r="R126" i="51"/>
  <c r="Q126" i="51"/>
  <c r="O126" i="51"/>
  <c r="M126" i="51"/>
  <c r="L126" i="51"/>
  <c r="J126" i="51"/>
  <c r="H126" i="51"/>
  <c r="F126" i="51"/>
  <c r="E126" i="51"/>
  <c r="C126" i="51"/>
  <c r="D126" i="51" s="1"/>
  <c r="B126" i="51"/>
  <c r="V125" i="51"/>
  <c r="U125" i="51"/>
  <c r="S125" i="51"/>
  <c r="R125" i="51"/>
  <c r="Q125" i="51"/>
  <c r="O125" i="51"/>
  <c r="M125" i="51"/>
  <c r="L125" i="51"/>
  <c r="J125" i="51"/>
  <c r="H125" i="51"/>
  <c r="F125" i="51"/>
  <c r="E125" i="51"/>
  <c r="C125" i="51"/>
  <c r="D125" i="51" s="1"/>
  <c r="B125" i="51"/>
  <c r="V124" i="51"/>
  <c r="U124" i="51"/>
  <c r="S124" i="51"/>
  <c r="R124" i="51"/>
  <c r="Q124" i="51"/>
  <c r="O124" i="51"/>
  <c r="M124" i="51"/>
  <c r="L124" i="51"/>
  <c r="J124" i="51"/>
  <c r="H124" i="51"/>
  <c r="F124" i="51"/>
  <c r="E124" i="51"/>
  <c r="C124" i="51"/>
  <c r="D124" i="51" s="1"/>
  <c r="B124" i="51"/>
  <c r="V123" i="51"/>
  <c r="U123" i="51"/>
  <c r="S123" i="51"/>
  <c r="R123" i="51"/>
  <c r="Q123" i="51"/>
  <c r="O123" i="51"/>
  <c r="M123" i="51"/>
  <c r="L123" i="51"/>
  <c r="J123" i="51"/>
  <c r="H123" i="51"/>
  <c r="F123" i="51"/>
  <c r="E123" i="51"/>
  <c r="C123" i="51"/>
  <c r="D123" i="51" s="1"/>
  <c r="B123" i="51"/>
  <c r="V122" i="51"/>
  <c r="U122" i="51"/>
  <c r="S122" i="51"/>
  <c r="R122" i="51"/>
  <c r="Q122" i="51"/>
  <c r="O122" i="51"/>
  <c r="M122" i="51"/>
  <c r="L122" i="51"/>
  <c r="J122" i="51"/>
  <c r="H122" i="51"/>
  <c r="F122" i="51"/>
  <c r="E122" i="51"/>
  <c r="C122" i="51"/>
  <c r="D122" i="51" s="1"/>
  <c r="B122" i="51"/>
  <c r="V121" i="51"/>
  <c r="U121" i="51"/>
  <c r="S121" i="51"/>
  <c r="R121" i="51"/>
  <c r="Q121" i="51"/>
  <c r="O121" i="51"/>
  <c r="M121" i="51"/>
  <c r="L121" i="51"/>
  <c r="J121" i="51"/>
  <c r="H121" i="51"/>
  <c r="F121" i="51"/>
  <c r="E121" i="51"/>
  <c r="C121" i="51"/>
  <c r="D121" i="51" s="1"/>
  <c r="B121" i="51"/>
  <c r="V120" i="51"/>
  <c r="U120" i="51"/>
  <c r="S120" i="51"/>
  <c r="R120" i="51"/>
  <c r="Q120" i="51"/>
  <c r="O120" i="51"/>
  <c r="M120" i="51"/>
  <c r="L120" i="51"/>
  <c r="J120" i="51"/>
  <c r="H120" i="51"/>
  <c r="F120" i="51"/>
  <c r="E120" i="51"/>
  <c r="C120" i="51"/>
  <c r="D120" i="51" s="1"/>
  <c r="B120" i="51"/>
  <c r="V119" i="51"/>
  <c r="U119" i="51"/>
  <c r="S119" i="51"/>
  <c r="R119" i="51"/>
  <c r="Q119" i="51"/>
  <c r="O119" i="51"/>
  <c r="M119" i="51"/>
  <c r="L119" i="51"/>
  <c r="J119" i="51"/>
  <c r="H119" i="51"/>
  <c r="F119" i="51"/>
  <c r="E119" i="51"/>
  <c r="C119" i="51"/>
  <c r="D119" i="51" s="1"/>
  <c r="B119" i="51"/>
  <c r="V118" i="51"/>
  <c r="U118" i="51"/>
  <c r="S118" i="51"/>
  <c r="R118" i="51"/>
  <c r="Q118" i="51"/>
  <c r="O118" i="51"/>
  <c r="M118" i="51"/>
  <c r="L118" i="51"/>
  <c r="J118" i="51"/>
  <c r="H118" i="51"/>
  <c r="F118" i="51"/>
  <c r="E118" i="51"/>
  <c r="C118" i="51"/>
  <c r="D118" i="51" s="1"/>
  <c r="B118" i="51"/>
  <c r="V117" i="51"/>
  <c r="U117" i="51"/>
  <c r="S117" i="51"/>
  <c r="R117" i="51"/>
  <c r="Q117" i="51"/>
  <c r="O117" i="51"/>
  <c r="M117" i="51"/>
  <c r="L117" i="51"/>
  <c r="J117" i="51"/>
  <c r="H117" i="51"/>
  <c r="F117" i="51"/>
  <c r="E117" i="51"/>
  <c r="C117" i="51"/>
  <c r="D117" i="51" s="1"/>
  <c r="B117" i="51"/>
  <c r="V116" i="51"/>
  <c r="U116" i="51"/>
  <c r="S116" i="51"/>
  <c r="R116" i="51"/>
  <c r="Q116" i="51"/>
  <c r="O116" i="51"/>
  <c r="M116" i="51"/>
  <c r="L116" i="51"/>
  <c r="J116" i="51"/>
  <c r="H116" i="51"/>
  <c r="F116" i="51"/>
  <c r="E116" i="51"/>
  <c r="C116" i="51"/>
  <c r="D116" i="51" s="1"/>
  <c r="B116" i="51"/>
  <c r="V115" i="51"/>
  <c r="U115" i="51"/>
  <c r="S115" i="51"/>
  <c r="R115" i="51"/>
  <c r="Q115" i="51"/>
  <c r="O115" i="51"/>
  <c r="M115" i="51"/>
  <c r="L115" i="51"/>
  <c r="J115" i="51"/>
  <c r="H115" i="51"/>
  <c r="F115" i="51"/>
  <c r="E115" i="51"/>
  <c r="C115" i="51"/>
  <c r="D115" i="51" s="1"/>
  <c r="B115" i="51"/>
  <c r="V114" i="51"/>
  <c r="U114" i="51"/>
  <c r="S114" i="51"/>
  <c r="R114" i="51"/>
  <c r="Q114" i="51"/>
  <c r="O114" i="51"/>
  <c r="M114" i="51"/>
  <c r="L114" i="51"/>
  <c r="J114" i="51"/>
  <c r="H114" i="51"/>
  <c r="F114" i="51"/>
  <c r="E114" i="51"/>
  <c r="C114" i="51"/>
  <c r="D114" i="51" s="1"/>
  <c r="B114" i="51"/>
  <c r="V113" i="51"/>
  <c r="U113" i="51"/>
  <c r="S113" i="51"/>
  <c r="R113" i="51"/>
  <c r="Q113" i="51"/>
  <c r="O113" i="51"/>
  <c r="M113" i="51"/>
  <c r="L113" i="51"/>
  <c r="J113" i="51"/>
  <c r="H113" i="51"/>
  <c r="F113" i="51"/>
  <c r="E113" i="51"/>
  <c r="C113" i="51"/>
  <c r="D113" i="51" s="1"/>
  <c r="B113" i="51"/>
  <c r="V112" i="51"/>
  <c r="U112" i="51"/>
  <c r="S112" i="51"/>
  <c r="R112" i="51"/>
  <c r="Q112" i="51"/>
  <c r="O112" i="51"/>
  <c r="M112" i="51"/>
  <c r="L112" i="51"/>
  <c r="J112" i="51"/>
  <c r="H112" i="51"/>
  <c r="F112" i="51"/>
  <c r="E112" i="51"/>
  <c r="C112" i="51"/>
  <c r="D112" i="51" s="1"/>
  <c r="B112" i="51"/>
  <c r="V111" i="51"/>
  <c r="U111" i="51"/>
  <c r="S111" i="51"/>
  <c r="R111" i="51"/>
  <c r="Q111" i="51"/>
  <c r="O111" i="51"/>
  <c r="M111" i="51"/>
  <c r="L111" i="51"/>
  <c r="J111" i="51"/>
  <c r="H111" i="51"/>
  <c r="F111" i="51"/>
  <c r="E111" i="51"/>
  <c r="C111" i="51"/>
  <c r="D111" i="51" s="1"/>
  <c r="B111" i="51"/>
  <c r="V110" i="51"/>
  <c r="U110" i="51"/>
  <c r="S110" i="51"/>
  <c r="R110" i="51"/>
  <c r="Q110" i="51"/>
  <c r="O110" i="51"/>
  <c r="M110" i="51"/>
  <c r="L110" i="51"/>
  <c r="J110" i="51"/>
  <c r="H110" i="51"/>
  <c r="F110" i="51"/>
  <c r="E110" i="51"/>
  <c r="C110" i="51"/>
  <c r="D110" i="51" s="1"/>
  <c r="B110" i="51"/>
  <c r="V109" i="51"/>
  <c r="U109" i="51"/>
  <c r="S109" i="51"/>
  <c r="R109" i="51"/>
  <c r="Q109" i="51"/>
  <c r="O109" i="51"/>
  <c r="M109" i="51"/>
  <c r="L109" i="51"/>
  <c r="J109" i="51"/>
  <c r="H109" i="51"/>
  <c r="F109" i="51"/>
  <c r="E109" i="51"/>
  <c r="C109" i="51"/>
  <c r="D109" i="51" s="1"/>
  <c r="B109" i="51"/>
  <c r="V108" i="51"/>
  <c r="U108" i="51"/>
  <c r="S108" i="51"/>
  <c r="R108" i="51"/>
  <c r="Q108" i="51"/>
  <c r="O108" i="51"/>
  <c r="M108" i="51"/>
  <c r="L108" i="51"/>
  <c r="J108" i="51"/>
  <c r="H108" i="51"/>
  <c r="F108" i="51"/>
  <c r="E108" i="51"/>
  <c r="C108" i="51"/>
  <c r="D108" i="51" s="1"/>
  <c r="B108" i="51"/>
  <c r="V107" i="51"/>
  <c r="U107" i="51"/>
  <c r="S107" i="51"/>
  <c r="R107" i="51"/>
  <c r="Q107" i="51"/>
  <c r="O107" i="51"/>
  <c r="M107" i="51"/>
  <c r="L107" i="51"/>
  <c r="J107" i="51"/>
  <c r="H107" i="51"/>
  <c r="F107" i="51"/>
  <c r="E107" i="51"/>
  <c r="C107" i="51"/>
  <c r="D107" i="51" s="1"/>
  <c r="B107" i="51"/>
  <c r="V106" i="51"/>
  <c r="U106" i="51"/>
  <c r="S106" i="51"/>
  <c r="R106" i="51"/>
  <c r="Q106" i="51"/>
  <c r="O106" i="51"/>
  <c r="M106" i="51"/>
  <c r="L106" i="51"/>
  <c r="J106" i="51"/>
  <c r="H106" i="51"/>
  <c r="F106" i="51"/>
  <c r="E106" i="51"/>
  <c r="C106" i="51"/>
  <c r="D106" i="51" s="1"/>
  <c r="B106" i="51"/>
  <c r="V105" i="51"/>
  <c r="U105" i="51"/>
  <c r="S105" i="51"/>
  <c r="R105" i="51"/>
  <c r="Q105" i="51"/>
  <c r="O105" i="51"/>
  <c r="M105" i="51"/>
  <c r="L105" i="51"/>
  <c r="J105" i="51"/>
  <c r="H105" i="51"/>
  <c r="F105" i="51"/>
  <c r="E105" i="51"/>
  <c r="C105" i="51"/>
  <c r="D105" i="51" s="1"/>
  <c r="B105" i="51"/>
  <c r="V104" i="51"/>
  <c r="U104" i="51"/>
  <c r="S104" i="51"/>
  <c r="R104" i="51"/>
  <c r="Q104" i="51"/>
  <c r="O104" i="51"/>
  <c r="M104" i="51"/>
  <c r="L104" i="51"/>
  <c r="J104" i="51"/>
  <c r="H104" i="51"/>
  <c r="F104" i="51"/>
  <c r="E104" i="51"/>
  <c r="C104" i="51"/>
  <c r="D104" i="51" s="1"/>
  <c r="B104" i="51"/>
  <c r="V103" i="51"/>
  <c r="U103" i="51"/>
  <c r="S103" i="51"/>
  <c r="R103" i="51"/>
  <c r="Q103" i="51"/>
  <c r="O103" i="51"/>
  <c r="M103" i="51"/>
  <c r="L103" i="51"/>
  <c r="J103" i="51"/>
  <c r="H103" i="51"/>
  <c r="F103" i="51"/>
  <c r="E103" i="51"/>
  <c r="C103" i="51"/>
  <c r="D103" i="51" s="1"/>
  <c r="B103" i="51"/>
  <c r="V102" i="51"/>
  <c r="U102" i="51"/>
  <c r="S102" i="51"/>
  <c r="R102" i="51"/>
  <c r="Q102" i="51"/>
  <c r="O102" i="51"/>
  <c r="M102" i="51"/>
  <c r="L102" i="51"/>
  <c r="J102" i="51"/>
  <c r="H102" i="51"/>
  <c r="F102" i="51"/>
  <c r="E102" i="51"/>
  <c r="C102" i="51"/>
  <c r="D102" i="51" s="1"/>
  <c r="B102" i="51"/>
  <c r="V101" i="51"/>
  <c r="U101" i="51"/>
  <c r="S101" i="51"/>
  <c r="R101" i="51"/>
  <c r="Q101" i="51"/>
  <c r="O101" i="51"/>
  <c r="M101" i="51"/>
  <c r="L101" i="51"/>
  <c r="J101" i="51"/>
  <c r="H101" i="51"/>
  <c r="F101" i="51"/>
  <c r="E101" i="51"/>
  <c r="C101" i="51"/>
  <c r="D101" i="51" s="1"/>
  <c r="B101" i="51"/>
  <c r="V100" i="51"/>
  <c r="U100" i="51"/>
  <c r="S100" i="51"/>
  <c r="R100" i="51"/>
  <c r="Q100" i="51"/>
  <c r="O100" i="51"/>
  <c r="M100" i="51"/>
  <c r="L100" i="51"/>
  <c r="J100" i="51"/>
  <c r="H100" i="51"/>
  <c r="F100" i="51"/>
  <c r="E100" i="51"/>
  <c r="C100" i="51"/>
  <c r="D100" i="51" s="1"/>
  <c r="B100" i="51"/>
  <c r="V99" i="51"/>
  <c r="U99" i="51"/>
  <c r="S99" i="51"/>
  <c r="R99" i="51"/>
  <c r="Q99" i="51"/>
  <c r="O99" i="51"/>
  <c r="M99" i="51"/>
  <c r="L99" i="51"/>
  <c r="J99" i="51"/>
  <c r="H99" i="51"/>
  <c r="F99" i="51"/>
  <c r="E99" i="51"/>
  <c r="C99" i="51"/>
  <c r="D99" i="51" s="1"/>
  <c r="B99" i="51"/>
  <c r="V98" i="51"/>
  <c r="U98" i="51"/>
  <c r="S98" i="51"/>
  <c r="R98" i="51"/>
  <c r="Q98" i="51"/>
  <c r="O98" i="51"/>
  <c r="M98" i="51"/>
  <c r="L98" i="51"/>
  <c r="J98" i="51"/>
  <c r="H98" i="51"/>
  <c r="F98" i="51"/>
  <c r="E98" i="51"/>
  <c r="C98" i="51"/>
  <c r="D98" i="51" s="1"/>
  <c r="B98" i="51"/>
  <c r="V97" i="51"/>
  <c r="U97" i="51"/>
  <c r="S97" i="51"/>
  <c r="R97" i="51"/>
  <c r="Q97" i="51"/>
  <c r="O97" i="51"/>
  <c r="M97" i="51"/>
  <c r="L97" i="51"/>
  <c r="J97" i="51"/>
  <c r="H97" i="51"/>
  <c r="F97" i="51"/>
  <c r="E97" i="51"/>
  <c r="C97" i="51"/>
  <c r="D97" i="51" s="1"/>
  <c r="B97" i="51"/>
  <c r="V96" i="51"/>
  <c r="U96" i="51"/>
  <c r="S96" i="51"/>
  <c r="R96" i="51"/>
  <c r="Q96" i="51"/>
  <c r="O96" i="51"/>
  <c r="M96" i="51"/>
  <c r="L96" i="51"/>
  <c r="J96" i="51"/>
  <c r="H96" i="51"/>
  <c r="F96" i="51"/>
  <c r="E96" i="51"/>
  <c r="C96" i="51"/>
  <c r="D96" i="51" s="1"/>
  <c r="B96" i="51"/>
  <c r="V95" i="51"/>
  <c r="U95" i="51"/>
  <c r="S95" i="51"/>
  <c r="R95" i="51"/>
  <c r="Q95" i="51"/>
  <c r="O95" i="51"/>
  <c r="M95" i="51"/>
  <c r="L95" i="51"/>
  <c r="J95" i="51"/>
  <c r="H95" i="51"/>
  <c r="F95" i="51"/>
  <c r="E95" i="51"/>
  <c r="C95" i="51"/>
  <c r="D95" i="51" s="1"/>
  <c r="B95" i="51"/>
  <c r="V94" i="51"/>
  <c r="U94" i="51"/>
  <c r="S94" i="51"/>
  <c r="R94" i="51"/>
  <c r="Q94" i="51"/>
  <c r="O94" i="51"/>
  <c r="M94" i="51"/>
  <c r="L94" i="51"/>
  <c r="J94" i="51"/>
  <c r="H94" i="51"/>
  <c r="F94" i="51"/>
  <c r="E94" i="51"/>
  <c r="C94" i="51"/>
  <c r="D94" i="51" s="1"/>
  <c r="B94" i="51"/>
  <c r="V93" i="51"/>
  <c r="U93" i="51"/>
  <c r="S93" i="51"/>
  <c r="R93" i="51"/>
  <c r="Q93" i="51"/>
  <c r="O93" i="51"/>
  <c r="M93" i="51"/>
  <c r="L93" i="51"/>
  <c r="J93" i="51"/>
  <c r="H93" i="51"/>
  <c r="F93" i="51"/>
  <c r="E93" i="51"/>
  <c r="C93" i="51"/>
  <c r="D93" i="51" s="1"/>
  <c r="B93" i="51"/>
  <c r="V92" i="51"/>
  <c r="U92" i="51"/>
  <c r="S92" i="51"/>
  <c r="R92" i="51"/>
  <c r="Q92" i="51"/>
  <c r="O92" i="51"/>
  <c r="M92" i="51"/>
  <c r="L92" i="51"/>
  <c r="J92" i="51"/>
  <c r="H92" i="51"/>
  <c r="F92" i="51"/>
  <c r="E92" i="51"/>
  <c r="C92" i="51"/>
  <c r="D92" i="51" s="1"/>
  <c r="B92" i="51"/>
  <c r="V91" i="51"/>
  <c r="U91" i="51"/>
  <c r="S91" i="51"/>
  <c r="R91" i="51"/>
  <c r="Q91" i="51"/>
  <c r="O91" i="51"/>
  <c r="M91" i="51"/>
  <c r="L91" i="51"/>
  <c r="J91" i="51"/>
  <c r="H91" i="51"/>
  <c r="F91" i="51"/>
  <c r="E91" i="51"/>
  <c r="C91" i="51"/>
  <c r="D91" i="51" s="1"/>
  <c r="B91" i="51"/>
  <c r="V90" i="51"/>
  <c r="U90" i="51"/>
  <c r="S90" i="51"/>
  <c r="R90" i="51"/>
  <c r="Q90" i="51"/>
  <c r="O90" i="51"/>
  <c r="M90" i="51"/>
  <c r="L90" i="51"/>
  <c r="J90" i="51"/>
  <c r="H90" i="51"/>
  <c r="F90" i="51"/>
  <c r="E90" i="51"/>
  <c r="C90" i="51"/>
  <c r="D90" i="51" s="1"/>
  <c r="B90" i="51"/>
  <c r="V89" i="51"/>
  <c r="U89" i="51"/>
  <c r="S89" i="51"/>
  <c r="R89" i="51"/>
  <c r="Q89" i="51"/>
  <c r="O89" i="51"/>
  <c r="M89" i="51"/>
  <c r="L89" i="51"/>
  <c r="J89" i="51"/>
  <c r="H89" i="51"/>
  <c r="F89" i="51"/>
  <c r="E89" i="51"/>
  <c r="C89" i="51"/>
  <c r="D89" i="51" s="1"/>
  <c r="B89" i="51"/>
  <c r="V88" i="51"/>
  <c r="U88" i="51"/>
  <c r="S88" i="51"/>
  <c r="R88" i="51"/>
  <c r="Q88" i="51"/>
  <c r="O88" i="51"/>
  <c r="M88" i="51"/>
  <c r="L88" i="51"/>
  <c r="J88" i="51"/>
  <c r="H88" i="51"/>
  <c r="F88" i="51"/>
  <c r="E88" i="51"/>
  <c r="C88" i="51"/>
  <c r="D88" i="51" s="1"/>
  <c r="B88" i="51"/>
  <c r="V87" i="51"/>
  <c r="U87" i="51"/>
  <c r="S87" i="51"/>
  <c r="R87" i="51"/>
  <c r="Q87" i="51"/>
  <c r="O87" i="51"/>
  <c r="M87" i="51"/>
  <c r="L87" i="51"/>
  <c r="J87" i="51"/>
  <c r="H87" i="51"/>
  <c r="F87" i="51"/>
  <c r="E87" i="51"/>
  <c r="C87" i="51"/>
  <c r="D87" i="51" s="1"/>
  <c r="B87" i="51"/>
  <c r="V86" i="51"/>
  <c r="U86" i="51"/>
  <c r="S86" i="51"/>
  <c r="R86" i="51"/>
  <c r="Q86" i="51"/>
  <c r="O86" i="51"/>
  <c r="M86" i="51"/>
  <c r="L86" i="51"/>
  <c r="J86" i="51"/>
  <c r="H86" i="51"/>
  <c r="F86" i="51"/>
  <c r="E86" i="51"/>
  <c r="C86" i="51"/>
  <c r="D86" i="51" s="1"/>
  <c r="B86" i="51"/>
  <c r="V85" i="51"/>
  <c r="U85" i="51"/>
  <c r="S85" i="51"/>
  <c r="R85" i="51"/>
  <c r="Q85" i="51"/>
  <c r="O85" i="51"/>
  <c r="M85" i="51"/>
  <c r="L85" i="51"/>
  <c r="J85" i="51"/>
  <c r="H85" i="51"/>
  <c r="F85" i="51"/>
  <c r="E85" i="51"/>
  <c r="C85" i="51"/>
  <c r="D85" i="51" s="1"/>
  <c r="B85" i="51"/>
  <c r="V84" i="51"/>
  <c r="U84" i="51"/>
  <c r="S84" i="51"/>
  <c r="R84" i="51"/>
  <c r="Q84" i="51"/>
  <c r="O84" i="51"/>
  <c r="M84" i="51"/>
  <c r="L84" i="51"/>
  <c r="J84" i="51"/>
  <c r="H84" i="51"/>
  <c r="F84" i="51"/>
  <c r="E84" i="51"/>
  <c r="C84" i="51"/>
  <c r="D84" i="51" s="1"/>
  <c r="B84" i="51"/>
  <c r="V83" i="51"/>
  <c r="U83" i="51"/>
  <c r="S83" i="51"/>
  <c r="R83" i="51"/>
  <c r="Q83" i="51"/>
  <c r="O83" i="51"/>
  <c r="M83" i="51"/>
  <c r="L83" i="51"/>
  <c r="J83" i="51"/>
  <c r="H83" i="51"/>
  <c r="F83" i="51"/>
  <c r="E83" i="51"/>
  <c r="C83" i="51"/>
  <c r="D83" i="51" s="1"/>
  <c r="B83" i="51"/>
  <c r="V82" i="51"/>
  <c r="U82" i="51"/>
  <c r="S82" i="51"/>
  <c r="R82" i="51"/>
  <c r="Q82" i="51"/>
  <c r="O82" i="51"/>
  <c r="M82" i="51"/>
  <c r="L82" i="51"/>
  <c r="J82" i="51"/>
  <c r="H82" i="51"/>
  <c r="F82" i="51"/>
  <c r="E82" i="51"/>
  <c r="C82" i="51"/>
  <c r="D82" i="51" s="1"/>
  <c r="B82" i="51"/>
  <c r="V81" i="51"/>
  <c r="U81" i="51"/>
  <c r="S81" i="51"/>
  <c r="R81" i="51"/>
  <c r="Q81" i="51"/>
  <c r="O81" i="51"/>
  <c r="M81" i="51"/>
  <c r="L81" i="51"/>
  <c r="J81" i="51"/>
  <c r="H81" i="51"/>
  <c r="F81" i="51"/>
  <c r="E81" i="51"/>
  <c r="C81" i="51"/>
  <c r="D81" i="51" s="1"/>
  <c r="B81" i="51"/>
  <c r="V80" i="51"/>
  <c r="U80" i="51"/>
  <c r="S80" i="51"/>
  <c r="R80" i="51"/>
  <c r="Q80" i="51"/>
  <c r="O80" i="51"/>
  <c r="M80" i="51"/>
  <c r="L80" i="51"/>
  <c r="J80" i="51"/>
  <c r="H80" i="51"/>
  <c r="F80" i="51"/>
  <c r="E80" i="51"/>
  <c r="C80" i="51"/>
  <c r="D80" i="51" s="1"/>
  <c r="B80" i="51"/>
  <c r="V79" i="51"/>
  <c r="U79" i="51"/>
  <c r="S79" i="51"/>
  <c r="R79" i="51"/>
  <c r="Q79" i="51"/>
  <c r="O79" i="51"/>
  <c r="M79" i="51"/>
  <c r="L79" i="51"/>
  <c r="J79" i="51"/>
  <c r="H79" i="51"/>
  <c r="F79" i="51"/>
  <c r="E79" i="51"/>
  <c r="C79" i="51"/>
  <c r="D79" i="51" s="1"/>
  <c r="B79" i="51"/>
  <c r="V78" i="51"/>
  <c r="U78" i="51"/>
  <c r="S78" i="51"/>
  <c r="R78" i="51"/>
  <c r="Q78" i="51"/>
  <c r="O78" i="51"/>
  <c r="M78" i="51"/>
  <c r="L78" i="51"/>
  <c r="J78" i="51"/>
  <c r="H78" i="51"/>
  <c r="F78" i="51"/>
  <c r="E78" i="51"/>
  <c r="C78" i="51"/>
  <c r="D78" i="51" s="1"/>
  <c r="B78" i="51"/>
  <c r="V77" i="51"/>
  <c r="U77" i="51"/>
  <c r="S77" i="51"/>
  <c r="R77" i="51"/>
  <c r="Q77" i="51"/>
  <c r="O77" i="51"/>
  <c r="M77" i="51"/>
  <c r="L77" i="51"/>
  <c r="J77" i="51"/>
  <c r="H77" i="51"/>
  <c r="F77" i="51"/>
  <c r="E77" i="51"/>
  <c r="C77" i="51"/>
  <c r="D77" i="51" s="1"/>
  <c r="B77" i="51"/>
  <c r="V76" i="51"/>
  <c r="U76" i="51"/>
  <c r="S76" i="51"/>
  <c r="R76" i="51"/>
  <c r="Q76" i="51"/>
  <c r="O76" i="51"/>
  <c r="M76" i="51"/>
  <c r="L76" i="51"/>
  <c r="J76" i="51"/>
  <c r="H76" i="51"/>
  <c r="F76" i="51"/>
  <c r="E76" i="51"/>
  <c r="C76" i="51"/>
  <c r="D76" i="51" s="1"/>
  <c r="B76" i="51"/>
  <c r="V75" i="51"/>
  <c r="U75" i="51"/>
  <c r="S75" i="51"/>
  <c r="R75" i="51"/>
  <c r="Q75" i="51"/>
  <c r="O75" i="51"/>
  <c r="M75" i="51"/>
  <c r="L75" i="51"/>
  <c r="J75" i="51"/>
  <c r="H75" i="51"/>
  <c r="F75" i="51"/>
  <c r="E75" i="51"/>
  <c r="C75" i="51"/>
  <c r="D75" i="51" s="1"/>
  <c r="B75" i="51"/>
  <c r="V74" i="51"/>
  <c r="U74" i="51"/>
  <c r="S74" i="51"/>
  <c r="R74" i="51"/>
  <c r="Q74" i="51"/>
  <c r="O74" i="51"/>
  <c r="M74" i="51"/>
  <c r="L74" i="51"/>
  <c r="J74" i="51"/>
  <c r="H74" i="51"/>
  <c r="F74" i="51"/>
  <c r="E74" i="51"/>
  <c r="C74" i="51"/>
  <c r="D74" i="51" s="1"/>
  <c r="B74" i="51"/>
  <c r="V73" i="51"/>
  <c r="U73" i="51"/>
  <c r="S73" i="51"/>
  <c r="R73" i="51"/>
  <c r="Q73" i="51"/>
  <c r="O73" i="51"/>
  <c r="M73" i="51"/>
  <c r="L73" i="51"/>
  <c r="J73" i="51"/>
  <c r="H73" i="51"/>
  <c r="F73" i="51"/>
  <c r="E73" i="51"/>
  <c r="C73" i="51"/>
  <c r="D73" i="51" s="1"/>
  <c r="B73" i="51"/>
  <c r="V72" i="51"/>
  <c r="U72" i="51"/>
  <c r="S72" i="51"/>
  <c r="R72" i="51"/>
  <c r="Q72" i="51"/>
  <c r="O72" i="51"/>
  <c r="M72" i="51"/>
  <c r="L72" i="51"/>
  <c r="J72" i="51"/>
  <c r="H72" i="51"/>
  <c r="F72" i="51"/>
  <c r="E72" i="51"/>
  <c r="C72" i="51"/>
  <c r="D72" i="51" s="1"/>
  <c r="B72" i="51"/>
  <c r="V71" i="51"/>
  <c r="U71" i="51"/>
  <c r="S71" i="51"/>
  <c r="R71" i="51"/>
  <c r="Q71" i="51"/>
  <c r="O71" i="51"/>
  <c r="M71" i="51"/>
  <c r="L71" i="51"/>
  <c r="J71" i="51"/>
  <c r="H71" i="51"/>
  <c r="F71" i="51"/>
  <c r="E71" i="51"/>
  <c r="C71" i="51"/>
  <c r="D71" i="51" s="1"/>
  <c r="B71" i="51"/>
  <c r="V70" i="51"/>
  <c r="U70" i="51"/>
  <c r="S70" i="51"/>
  <c r="R70" i="51"/>
  <c r="Q70" i="51"/>
  <c r="O70" i="51"/>
  <c r="M70" i="51"/>
  <c r="L70" i="51"/>
  <c r="J70" i="51"/>
  <c r="H70" i="51"/>
  <c r="F70" i="51"/>
  <c r="E70" i="51"/>
  <c r="C70" i="51"/>
  <c r="D70" i="51" s="1"/>
  <c r="B70" i="51"/>
  <c r="V69" i="51"/>
  <c r="U69" i="51"/>
  <c r="S69" i="51"/>
  <c r="R69" i="51"/>
  <c r="Q69" i="51"/>
  <c r="O69" i="51"/>
  <c r="M69" i="51"/>
  <c r="L69" i="51"/>
  <c r="J69" i="51"/>
  <c r="H69" i="51"/>
  <c r="F69" i="51"/>
  <c r="E69" i="51"/>
  <c r="C69" i="51"/>
  <c r="D69" i="51" s="1"/>
  <c r="B69" i="51"/>
  <c r="V68" i="51"/>
  <c r="U68" i="51"/>
  <c r="S68" i="51"/>
  <c r="R68" i="51"/>
  <c r="Q68" i="51"/>
  <c r="O68" i="51"/>
  <c r="M68" i="51"/>
  <c r="L68" i="51"/>
  <c r="J68" i="51"/>
  <c r="H68" i="51"/>
  <c r="F68" i="51"/>
  <c r="E68" i="51"/>
  <c r="C68" i="51"/>
  <c r="D68" i="51" s="1"/>
  <c r="B68" i="51"/>
  <c r="V67" i="51"/>
  <c r="U67" i="51"/>
  <c r="S67" i="51"/>
  <c r="R67" i="51"/>
  <c r="Q67" i="51"/>
  <c r="O67" i="51"/>
  <c r="M67" i="51"/>
  <c r="L67" i="51"/>
  <c r="J67" i="51"/>
  <c r="H67" i="51"/>
  <c r="F67" i="51"/>
  <c r="E67" i="51"/>
  <c r="C67" i="51"/>
  <c r="D67" i="51" s="1"/>
  <c r="B67" i="51"/>
  <c r="V66" i="51"/>
  <c r="U66" i="51"/>
  <c r="S66" i="51"/>
  <c r="R66" i="51"/>
  <c r="Q66" i="51"/>
  <c r="O66" i="51"/>
  <c r="M66" i="51"/>
  <c r="L66" i="51"/>
  <c r="J66" i="51"/>
  <c r="H66" i="51"/>
  <c r="F66" i="51"/>
  <c r="E66" i="51"/>
  <c r="C66" i="51"/>
  <c r="D66" i="51" s="1"/>
  <c r="B66" i="51"/>
  <c r="V65" i="51"/>
  <c r="U65" i="51"/>
  <c r="S65" i="51"/>
  <c r="R65" i="51"/>
  <c r="Q65" i="51"/>
  <c r="O65" i="51"/>
  <c r="M65" i="51"/>
  <c r="L65" i="51"/>
  <c r="J65" i="51"/>
  <c r="H65" i="51"/>
  <c r="F65" i="51"/>
  <c r="E65" i="51"/>
  <c r="C65" i="51"/>
  <c r="D65" i="51" s="1"/>
  <c r="B65" i="51"/>
  <c r="V64" i="51"/>
  <c r="U64" i="51"/>
  <c r="S64" i="51"/>
  <c r="R64" i="51"/>
  <c r="Q64" i="51"/>
  <c r="O64" i="51"/>
  <c r="M64" i="51"/>
  <c r="L64" i="51"/>
  <c r="J64" i="51"/>
  <c r="H64" i="51"/>
  <c r="F64" i="51"/>
  <c r="E64" i="51"/>
  <c r="C64" i="51"/>
  <c r="D64" i="51" s="1"/>
  <c r="B64" i="51"/>
  <c r="V63" i="51"/>
  <c r="U63" i="51"/>
  <c r="S63" i="51"/>
  <c r="R63" i="51"/>
  <c r="Q63" i="51"/>
  <c r="O63" i="51"/>
  <c r="M63" i="51"/>
  <c r="L63" i="51"/>
  <c r="J63" i="51"/>
  <c r="H63" i="51"/>
  <c r="F63" i="51"/>
  <c r="E63" i="51"/>
  <c r="C63" i="51"/>
  <c r="D63" i="51" s="1"/>
  <c r="B63" i="51"/>
  <c r="V62" i="51"/>
  <c r="U62" i="51"/>
  <c r="S62" i="51"/>
  <c r="R62" i="51"/>
  <c r="Q62" i="51"/>
  <c r="O62" i="51"/>
  <c r="M62" i="51"/>
  <c r="L62" i="51"/>
  <c r="J62" i="51"/>
  <c r="H62" i="51"/>
  <c r="F62" i="51"/>
  <c r="E62" i="51"/>
  <c r="C62" i="51"/>
  <c r="D62" i="51" s="1"/>
  <c r="B62" i="51"/>
  <c r="V61" i="51"/>
  <c r="U61" i="51"/>
  <c r="S61" i="51"/>
  <c r="R61" i="51"/>
  <c r="Q61" i="51"/>
  <c r="O61" i="51"/>
  <c r="M61" i="51"/>
  <c r="L61" i="51"/>
  <c r="J61" i="51"/>
  <c r="H61" i="51"/>
  <c r="F61" i="51"/>
  <c r="E61" i="51"/>
  <c r="C61" i="51"/>
  <c r="D61" i="51" s="1"/>
  <c r="B61" i="51"/>
  <c r="V60" i="51"/>
  <c r="U60" i="51"/>
  <c r="S60" i="51"/>
  <c r="R60" i="51"/>
  <c r="Q60" i="51"/>
  <c r="O60" i="51"/>
  <c r="M60" i="51"/>
  <c r="L60" i="51"/>
  <c r="J60" i="51"/>
  <c r="H60" i="51"/>
  <c r="F60" i="51"/>
  <c r="E60" i="51"/>
  <c r="C60" i="51"/>
  <c r="D60" i="51" s="1"/>
  <c r="B60" i="51"/>
  <c r="V59" i="51"/>
  <c r="U59" i="51"/>
  <c r="S59" i="51"/>
  <c r="R59" i="51"/>
  <c r="Q59" i="51"/>
  <c r="O59" i="51"/>
  <c r="M59" i="51"/>
  <c r="L59" i="51"/>
  <c r="J59" i="51"/>
  <c r="H59" i="51"/>
  <c r="F59" i="51"/>
  <c r="E59" i="51"/>
  <c r="C59" i="51"/>
  <c r="D59" i="51" s="1"/>
  <c r="B59" i="51"/>
  <c r="V58" i="51"/>
  <c r="U58" i="51"/>
  <c r="S58" i="51"/>
  <c r="R58" i="51"/>
  <c r="Q58" i="51"/>
  <c r="O58" i="51"/>
  <c r="M58" i="51"/>
  <c r="L58" i="51"/>
  <c r="J58" i="51"/>
  <c r="H58" i="51"/>
  <c r="F58" i="51"/>
  <c r="E58" i="51"/>
  <c r="C58" i="51"/>
  <c r="D58" i="51" s="1"/>
  <c r="B58" i="51"/>
  <c r="V57" i="51"/>
  <c r="U57" i="51"/>
  <c r="S57" i="51"/>
  <c r="R57" i="51"/>
  <c r="Q57" i="51"/>
  <c r="O57" i="51"/>
  <c r="M57" i="51"/>
  <c r="L57" i="51"/>
  <c r="J57" i="51"/>
  <c r="H57" i="51"/>
  <c r="F57" i="51"/>
  <c r="E57" i="51"/>
  <c r="C57" i="51"/>
  <c r="D57" i="51" s="1"/>
  <c r="B57" i="51"/>
  <c r="V56" i="51"/>
  <c r="U56" i="51"/>
  <c r="S56" i="51"/>
  <c r="R56" i="51"/>
  <c r="Q56" i="51"/>
  <c r="O56" i="51"/>
  <c r="M56" i="51"/>
  <c r="L56" i="51"/>
  <c r="J56" i="51"/>
  <c r="H56" i="51"/>
  <c r="F56" i="51"/>
  <c r="E56" i="51"/>
  <c r="C56" i="51"/>
  <c r="D56" i="51" s="1"/>
  <c r="B56" i="51"/>
  <c r="V55" i="51"/>
  <c r="U55" i="51"/>
  <c r="S55" i="51"/>
  <c r="R55" i="51"/>
  <c r="Q55" i="51"/>
  <c r="O55" i="51"/>
  <c r="M55" i="51"/>
  <c r="L55" i="51"/>
  <c r="J55" i="51"/>
  <c r="H55" i="51"/>
  <c r="F55" i="51"/>
  <c r="E55" i="51"/>
  <c r="C55" i="51"/>
  <c r="D55" i="51" s="1"/>
  <c r="B55" i="51"/>
  <c r="V54" i="51"/>
  <c r="U54" i="51"/>
  <c r="S54" i="51"/>
  <c r="R54" i="51"/>
  <c r="Q54" i="51"/>
  <c r="O54" i="51"/>
  <c r="M54" i="51"/>
  <c r="L54" i="51"/>
  <c r="J54" i="51"/>
  <c r="H54" i="51"/>
  <c r="F54" i="51"/>
  <c r="E54" i="51"/>
  <c r="C54" i="51"/>
  <c r="D54" i="51" s="1"/>
  <c r="B54" i="51"/>
  <c r="V52" i="51"/>
  <c r="U52" i="51"/>
  <c r="S52" i="51"/>
  <c r="R52" i="51"/>
  <c r="Q52" i="51"/>
  <c r="O52" i="51"/>
  <c r="M52" i="51"/>
  <c r="L52" i="51"/>
  <c r="J52" i="51"/>
  <c r="H52" i="51"/>
  <c r="F52" i="51"/>
  <c r="E52" i="51"/>
  <c r="C52" i="51"/>
  <c r="D52" i="51" s="1"/>
  <c r="B52" i="51"/>
  <c r="V51" i="51"/>
  <c r="U51" i="51"/>
  <c r="S51" i="51"/>
  <c r="R51" i="51"/>
  <c r="Q51" i="51"/>
  <c r="O51" i="51"/>
  <c r="M51" i="51"/>
  <c r="L51" i="51"/>
  <c r="J51" i="51"/>
  <c r="H51" i="51"/>
  <c r="F51" i="51"/>
  <c r="E51" i="51"/>
  <c r="C51" i="51"/>
  <c r="D51" i="51" s="1"/>
  <c r="B51" i="51"/>
  <c r="V50" i="51"/>
  <c r="U50" i="51"/>
  <c r="S50" i="51"/>
  <c r="R50" i="51"/>
  <c r="Q50" i="51"/>
  <c r="O50" i="51"/>
  <c r="M50" i="51"/>
  <c r="L50" i="51"/>
  <c r="J50" i="51"/>
  <c r="H50" i="51"/>
  <c r="F50" i="51"/>
  <c r="E50" i="51"/>
  <c r="C50" i="51"/>
  <c r="D50" i="51" s="1"/>
  <c r="B50" i="51"/>
  <c r="V49" i="51"/>
  <c r="U49" i="51"/>
  <c r="S49" i="51"/>
  <c r="R49" i="51"/>
  <c r="Q49" i="51"/>
  <c r="O49" i="51"/>
  <c r="M49" i="51"/>
  <c r="L49" i="51"/>
  <c r="J49" i="51"/>
  <c r="H49" i="51"/>
  <c r="F49" i="51"/>
  <c r="E49" i="51"/>
  <c r="C49" i="51"/>
  <c r="D49" i="51" s="1"/>
  <c r="B49" i="51"/>
  <c r="V48" i="51"/>
  <c r="U48" i="51"/>
  <c r="S48" i="51"/>
  <c r="R48" i="51"/>
  <c r="Q48" i="51"/>
  <c r="O48" i="51"/>
  <c r="M48" i="51"/>
  <c r="L48" i="51"/>
  <c r="J48" i="51"/>
  <c r="H48" i="51"/>
  <c r="F48" i="51"/>
  <c r="E48" i="51"/>
  <c r="C48" i="51"/>
  <c r="D48" i="51" s="1"/>
  <c r="B48" i="51"/>
  <c r="V47" i="51"/>
  <c r="U47" i="51"/>
  <c r="S47" i="51"/>
  <c r="R47" i="51"/>
  <c r="Q47" i="51"/>
  <c r="O47" i="51"/>
  <c r="M47" i="51"/>
  <c r="L47" i="51"/>
  <c r="J47" i="51"/>
  <c r="H47" i="51"/>
  <c r="F47" i="51"/>
  <c r="E47" i="51"/>
  <c r="C47" i="51"/>
  <c r="D47" i="51" s="1"/>
  <c r="B47" i="51"/>
  <c r="V46" i="51"/>
  <c r="U46" i="51"/>
  <c r="S46" i="51"/>
  <c r="R46" i="51"/>
  <c r="Q46" i="51"/>
  <c r="O46" i="51"/>
  <c r="M46" i="51"/>
  <c r="L46" i="51"/>
  <c r="J46" i="51"/>
  <c r="H46" i="51"/>
  <c r="F46" i="51"/>
  <c r="E46" i="51"/>
  <c r="C46" i="51"/>
  <c r="D46" i="51" s="1"/>
  <c r="B46" i="5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V39" i="51"/>
  <c r="U39" i="51"/>
  <c r="S39" i="51"/>
  <c r="R39" i="51"/>
  <c r="Q39" i="51"/>
  <c r="O39" i="51"/>
  <c r="M39" i="51"/>
  <c r="L39" i="51"/>
  <c r="J39" i="51"/>
  <c r="H39" i="51"/>
  <c r="F39" i="51"/>
  <c r="E39" i="51"/>
  <c r="C39" i="51"/>
  <c r="D39" i="51" s="1"/>
  <c r="B39" i="51"/>
  <c r="V38" i="51"/>
  <c r="U38" i="51"/>
  <c r="S38" i="51"/>
  <c r="R38" i="51"/>
  <c r="Q38" i="51"/>
  <c r="O38" i="51"/>
  <c r="M38" i="51"/>
  <c r="L38" i="51"/>
  <c r="J38" i="51"/>
  <c r="H38" i="51"/>
  <c r="F38" i="51"/>
  <c r="E38" i="51"/>
  <c r="C38" i="51"/>
  <c r="D38" i="51" s="1"/>
  <c r="B38" i="51"/>
  <c r="V37" i="51"/>
  <c r="U37" i="51"/>
  <c r="S37" i="51"/>
  <c r="R37" i="51"/>
  <c r="Q37" i="51"/>
  <c r="O37" i="51"/>
  <c r="M37" i="51"/>
  <c r="L37" i="51"/>
  <c r="J37" i="51"/>
  <c r="H37" i="51"/>
  <c r="F37" i="51"/>
  <c r="E37" i="51"/>
  <c r="C37" i="51"/>
  <c r="D37" i="51" s="1"/>
  <c r="B37" i="51"/>
  <c r="V36" i="51"/>
  <c r="U36" i="51"/>
  <c r="S36" i="51"/>
  <c r="R36" i="51"/>
  <c r="Q36" i="51"/>
  <c r="O36" i="51"/>
  <c r="M36" i="51"/>
  <c r="L36" i="51"/>
  <c r="J36" i="51"/>
  <c r="H36" i="51"/>
  <c r="F36" i="51"/>
  <c r="E36" i="51"/>
  <c r="C36" i="51"/>
  <c r="D36" i="51" s="1"/>
  <c r="B36" i="51"/>
  <c r="V35" i="51"/>
  <c r="U35" i="51"/>
  <c r="S35" i="51"/>
  <c r="R35" i="51"/>
  <c r="Q35" i="51"/>
  <c r="O35" i="51"/>
  <c r="M35" i="51"/>
  <c r="L35" i="51"/>
  <c r="J35" i="51"/>
  <c r="H35" i="51"/>
  <c r="F35" i="51"/>
  <c r="E35" i="51"/>
  <c r="C35" i="51"/>
  <c r="D35" i="51" s="1"/>
  <c r="B35" i="51"/>
  <c r="V34" i="51"/>
  <c r="U34" i="51"/>
  <c r="S34" i="51"/>
  <c r="R34" i="51"/>
  <c r="Q34" i="51"/>
  <c r="O34" i="51"/>
  <c r="M34" i="51"/>
  <c r="L34" i="51"/>
  <c r="J34" i="51"/>
  <c r="H34" i="51"/>
  <c r="F34" i="51"/>
  <c r="E34" i="51"/>
  <c r="C34" i="51"/>
  <c r="D34" i="51" s="1"/>
  <c r="B34" i="51"/>
  <c r="V33" i="51"/>
  <c r="U33" i="51"/>
  <c r="S33" i="51"/>
  <c r="R33" i="51"/>
  <c r="Q33" i="51"/>
  <c r="O33" i="51"/>
  <c r="M33" i="51"/>
  <c r="L33" i="51"/>
  <c r="J33" i="51"/>
  <c r="H33" i="51"/>
  <c r="F33" i="51"/>
  <c r="E33" i="51"/>
  <c r="C33" i="51"/>
  <c r="D33" i="51" s="1"/>
  <c r="B33" i="51"/>
  <c r="V32" i="51"/>
  <c r="U32" i="51"/>
  <c r="S32" i="51"/>
  <c r="R32" i="51"/>
  <c r="Q32" i="51"/>
  <c r="O32" i="51"/>
  <c r="M32" i="51"/>
  <c r="L32" i="51"/>
  <c r="J32" i="51"/>
  <c r="H32" i="51"/>
  <c r="F32" i="51"/>
  <c r="E32" i="51"/>
  <c r="C32" i="51"/>
  <c r="D32" i="51" s="1"/>
  <c r="B32" i="51"/>
  <c r="V30" i="51"/>
  <c r="U30" i="51"/>
  <c r="S30" i="51"/>
  <c r="R30" i="51"/>
  <c r="Q30" i="51"/>
  <c r="O30" i="51"/>
  <c r="M30" i="51"/>
  <c r="L30" i="51"/>
  <c r="J30" i="51"/>
  <c r="H30" i="51"/>
  <c r="F30" i="51"/>
  <c r="E30" i="51"/>
  <c r="C30" i="51"/>
  <c r="D30" i="51" s="1"/>
  <c r="B30" i="51"/>
  <c r="V29" i="51"/>
  <c r="U29" i="51"/>
  <c r="S29" i="51"/>
  <c r="R29" i="51"/>
  <c r="Q29" i="51"/>
  <c r="O29" i="51"/>
  <c r="M29" i="51"/>
  <c r="L29" i="51"/>
  <c r="J29" i="51"/>
  <c r="H29" i="51"/>
  <c r="F29" i="51"/>
  <c r="E29" i="51"/>
  <c r="C29" i="51"/>
  <c r="D29" i="51" s="1"/>
  <c r="B29" i="51"/>
  <c r="V28" i="51"/>
  <c r="U28" i="51"/>
  <c r="S28" i="51"/>
  <c r="R28" i="51"/>
  <c r="Q28" i="51"/>
  <c r="O28" i="51"/>
  <c r="M28" i="51"/>
  <c r="L28" i="51"/>
  <c r="J28" i="51"/>
  <c r="H28" i="51"/>
  <c r="F28" i="51"/>
  <c r="E28" i="51"/>
  <c r="C28" i="51"/>
  <c r="D28" i="51" s="1"/>
  <c r="B28" i="51"/>
  <c r="B34" i="16"/>
  <c r="C34" i="16"/>
  <c r="E34" i="16"/>
  <c r="F34" i="16"/>
  <c r="H34" i="16"/>
  <c r="I34" i="16"/>
  <c r="K34" i="16"/>
  <c r="L34" i="16"/>
  <c r="M34" i="16"/>
  <c r="N34" i="16"/>
  <c r="O34" i="16"/>
  <c r="P34" i="16"/>
  <c r="R34" i="16"/>
  <c r="S34" i="16"/>
  <c r="B35" i="16"/>
  <c r="C35" i="16"/>
  <c r="E35" i="16"/>
  <c r="F35" i="16"/>
  <c r="G36" i="16" s="1"/>
  <c r="H35" i="16"/>
  <c r="I35" i="16"/>
  <c r="K35" i="16"/>
  <c r="L35" i="16"/>
  <c r="M35" i="16"/>
  <c r="N35" i="16"/>
  <c r="O35" i="16"/>
  <c r="P35" i="16"/>
  <c r="R35" i="16"/>
  <c r="S35" i="16"/>
  <c r="B28" i="2"/>
  <c r="F28" i="2"/>
  <c r="G29" i="2" s="1"/>
  <c r="H28" i="2"/>
  <c r="I29" i="2" s="1"/>
  <c r="J28" i="2"/>
  <c r="L28" i="2"/>
  <c r="M29" i="2" s="1"/>
  <c r="N28" i="2"/>
  <c r="O28" i="2"/>
  <c r="E29" i="2" l="1"/>
  <c r="C29" i="2"/>
  <c r="Q28" i="2"/>
  <c r="T96" i="51"/>
  <c r="T98" i="51"/>
  <c r="T104" i="51"/>
  <c r="T106" i="51"/>
  <c r="T108" i="51"/>
  <c r="T144" i="51"/>
  <c r="T170" i="51"/>
  <c r="T47" i="51"/>
  <c r="T49" i="51"/>
  <c r="T51" i="51"/>
  <c r="T86" i="51"/>
  <c r="T88" i="51"/>
  <c r="T100" i="51"/>
  <c r="T121" i="51"/>
  <c r="T129" i="51"/>
  <c r="T158" i="51"/>
  <c r="T162" i="51"/>
  <c r="T167" i="51"/>
  <c r="T171" i="51"/>
  <c r="T173" i="51"/>
  <c r="T175" i="51"/>
  <c r="T172" i="51"/>
  <c r="T174" i="51"/>
  <c r="T137" i="51"/>
  <c r="T139" i="51"/>
  <c r="T145" i="51"/>
  <c r="T149" i="51"/>
  <c r="T151" i="51"/>
  <c r="T156" i="51"/>
  <c r="T160" i="51"/>
  <c r="T164" i="51"/>
  <c r="T169" i="51"/>
  <c r="T118" i="51"/>
  <c r="T120" i="51"/>
  <c r="T126" i="51"/>
  <c r="T128" i="51"/>
  <c r="T146" i="51"/>
  <c r="T150" i="51"/>
  <c r="T152" i="51"/>
  <c r="T155" i="51"/>
  <c r="T157" i="51"/>
  <c r="T161" i="51"/>
  <c r="T166" i="51"/>
  <c r="T168" i="51"/>
  <c r="T163" i="51"/>
  <c r="T130" i="51"/>
  <c r="T134" i="51"/>
  <c r="T136" i="51"/>
  <c r="T148" i="51"/>
  <c r="T117" i="51"/>
  <c r="T123" i="51"/>
  <c r="T125" i="51"/>
  <c r="T131" i="51"/>
  <c r="T141" i="51"/>
  <c r="T147" i="51"/>
  <c r="T153" i="51"/>
  <c r="T159" i="51"/>
  <c r="T97" i="51"/>
  <c r="T99" i="51"/>
  <c r="T101" i="51"/>
  <c r="T105" i="51"/>
  <c r="T109" i="51"/>
  <c r="T111" i="51"/>
  <c r="T113" i="51"/>
  <c r="T122" i="51"/>
  <c r="T133" i="51"/>
  <c r="T135" i="51"/>
  <c r="T143" i="51"/>
  <c r="T67" i="51"/>
  <c r="T138" i="51"/>
  <c r="T140" i="51"/>
  <c r="T142" i="51"/>
  <c r="T69" i="51"/>
  <c r="T73" i="51"/>
  <c r="T75" i="51"/>
  <c r="T87" i="51"/>
  <c r="T89" i="51"/>
  <c r="T91" i="51"/>
  <c r="T112" i="51"/>
  <c r="T114" i="51"/>
  <c r="T116" i="51"/>
  <c r="T119" i="51"/>
  <c r="T124" i="51"/>
  <c r="T127" i="51"/>
  <c r="T132" i="51"/>
  <c r="T84" i="51"/>
  <c r="T30" i="51"/>
  <c r="T37" i="51"/>
  <c r="T39" i="51"/>
  <c r="T41" i="51"/>
  <c r="T46" i="51"/>
  <c r="T55" i="51"/>
  <c r="T59" i="51"/>
  <c r="T61" i="51"/>
  <c r="T63" i="51"/>
  <c r="T65" i="51"/>
  <c r="T93" i="51"/>
  <c r="T95" i="51"/>
  <c r="T102" i="51"/>
  <c r="T107" i="51"/>
  <c r="T110" i="51"/>
  <c r="T115" i="51"/>
  <c r="T54" i="51"/>
  <c r="T56" i="51"/>
  <c r="T58" i="51"/>
  <c r="T60" i="51"/>
  <c r="T62" i="51"/>
  <c r="T64" i="51"/>
  <c r="T66" i="51"/>
  <c r="T77" i="51"/>
  <c r="T83" i="51"/>
  <c r="T92" i="51"/>
  <c r="T94" i="51"/>
  <c r="T103" i="51"/>
  <c r="T68" i="51"/>
  <c r="T70" i="51"/>
  <c r="T72" i="51"/>
  <c r="T74" i="51"/>
  <c r="T33" i="51"/>
  <c r="T71" i="51"/>
  <c r="T76" i="51"/>
  <c r="T78" i="51"/>
  <c r="T82" i="51"/>
  <c r="T85" i="51"/>
  <c r="T90" i="51"/>
  <c r="T79" i="51"/>
  <c r="T81" i="51"/>
  <c r="T80" i="51"/>
  <c r="T28" i="51"/>
  <c r="T35" i="51"/>
  <c r="T48" i="51"/>
  <c r="T50" i="51"/>
  <c r="T52" i="51"/>
  <c r="T57" i="51"/>
  <c r="T29" i="51"/>
  <c r="T34" i="51"/>
  <c r="T38" i="51"/>
  <c r="T43" i="51"/>
  <c r="T45" i="51"/>
  <c r="T32" i="51"/>
  <c r="T36" i="51"/>
  <c r="T40" i="51"/>
  <c r="T44" i="51"/>
  <c r="R28" i="2"/>
  <c r="S29" i="2" s="1"/>
  <c r="G35" i="16"/>
  <c r="Q35" i="16"/>
  <c r="Q34" i="16"/>
  <c r="AI389" i="53" l="1"/>
  <c r="AH389" i="53"/>
  <c r="AG389" i="53"/>
  <c r="AF389" i="53"/>
  <c r="AD389" i="53"/>
  <c r="AC389" i="53"/>
  <c r="AI388" i="53"/>
  <c r="AH388" i="53"/>
  <c r="AG388" i="53"/>
  <c r="AF388" i="53"/>
  <c r="AD388" i="53"/>
  <c r="AC388" i="53"/>
  <c r="AI387" i="53"/>
  <c r="AH387" i="53"/>
  <c r="AG387" i="53"/>
  <c r="AF387" i="53"/>
  <c r="AD387" i="53"/>
  <c r="AC387" i="53"/>
  <c r="AI386" i="53"/>
  <c r="AH386" i="53"/>
  <c r="AG386" i="53"/>
  <c r="AF386" i="53"/>
  <c r="AD386" i="53"/>
  <c r="AC386" i="53"/>
  <c r="AI385" i="53"/>
  <c r="AH385" i="53"/>
  <c r="AG385" i="53"/>
  <c r="AF385" i="53"/>
  <c r="AD385" i="53"/>
  <c r="AC385" i="53"/>
  <c r="AI384" i="53"/>
  <c r="AH384" i="53"/>
  <c r="AG384" i="53"/>
  <c r="AF384" i="53"/>
  <c r="AD384" i="53"/>
  <c r="AC384" i="53"/>
  <c r="AI383" i="53"/>
  <c r="AH383" i="53"/>
  <c r="AG383" i="53"/>
  <c r="AF383" i="53"/>
  <c r="AD383" i="53"/>
  <c r="AC383" i="53"/>
  <c r="AI382" i="53"/>
  <c r="AH382" i="53"/>
  <c r="AG382" i="53"/>
  <c r="AF382" i="53"/>
  <c r="AD382" i="53"/>
  <c r="AC382" i="53"/>
  <c r="AI381" i="53"/>
  <c r="AH381" i="53"/>
  <c r="AG381" i="53"/>
  <c r="AF381" i="53"/>
  <c r="AD381" i="53"/>
  <c r="AC381" i="53"/>
  <c r="AI380" i="53"/>
  <c r="AH380" i="53"/>
  <c r="AG380" i="53"/>
  <c r="AF380" i="53"/>
  <c r="AD380" i="53"/>
  <c r="AC380" i="53"/>
  <c r="AI379" i="53"/>
  <c r="AH379" i="53"/>
  <c r="AG379" i="53"/>
  <c r="AF379" i="53"/>
  <c r="AD379" i="53"/>
  <c r="AC379" i="53"/>
  <c r="AI378" i="53"/>
  <c r="AH378" i="53"/>
  <c r="AG378" i="53"/>
  <c r="AF378" i="53"/>
  <c r="AD378" i="53"/>
  <c r="AC378" i="53"/>
  <c r="AI377" i="53"/>
  <c r="AH377" i="53"/>
  <c r="AG377" i="53"/>
  <c r="AF377" i="53"/>
  <c r="AD377" i="53"/>
  <c r="AC377" i="53"/>
  <c r="AI376" i="53"/>
  <c r="AH376" i="53"/>
  <c r="AG376" i="53"/>
  <c r="AF376" i="53"/>
  <c r="AD376" i="53"/>
  <c r="AC376" i="53"/>
  <c r="AI375" i="53"/>
  <c r="AH375" i="53"/>
  <c r="AG375" i="53"/>
  <c r="AF375" i="53"/>
  <c r="AD375" i="53"/>
  <c r="AC375" i="53"/>
  <c r="AI374" i="53"/>
  <c r="AH374" i="53"/>
  <c r="AG374" i="53"/>
  <c r="AF374" i="53"/>
  <c r="AD374" i="53"/>
  <c r="AC374" i="53"/>
  <c r="AI373" i="53"/>
  <c r="AH373" i="53"/>
  <c r="AG373" i="53"/>
  <c r="AF373" i="53"/>
  <c r="AD373" i="53"/>
  <c r="AC373" i="53"/>
  <c r="AI372" i="53"/>
  <c r="AH372" i="53"/>
  <c r="AG372" i="53"/>
  <c r="AF372" i="53"/>
  <c r="AD372" i="53"/>
  <c r="AC372" i="53"/>
  <c r="AI371" i="53"/>
  <c r="AH371" i="53"/>
  <c r="AG371" i="53"/>
  <c r="AF371" i="53"/>
  <c r="AD371" i="53"/>
  <c r="AC371" i="53"/>
  <c r="AI370" i="53"/>
  <c r="AH370" i="53"/>
  <c r="AG370" i="53"/>
  <c r="AF370" i="53"/>
  <c r="AD370" i="53"/>
  <c r="AC370" i="53"/>
  <c r="AI369" i="53"/>
  <c r="AH369" i="53"/>
  <c r="AG369" i="53"/>
  <c r="AF369" i="53"/>
  <c r="AD369" i="53"/>
  <c r="AC369" i="53"/>
  <c r="AI368" i="53"/>
  <c r="AH368" i="53"/>
  <c r="AG368" i="53"/>
  <c r="AF368" i="53"/>
  <c r="AD368" i="53"/>
  <c r="AC368" i="53"/>
  <c r="AI367" i="53"/>
  <c r="AH367" i="53"/>
  <c r="AG367" i="53"/>
  <c r="AF367" i="53"/>
  <c r="AD367" i="53"/>
  <c r="AC367" i="53"/>
  <c r="AI366" i="53"/>
  <c r="AH366" i="53"/>
  <c r="AG366" i="53"/>
  <c r="AF366" i="53"/>
  <c r="AD366" i="53"/>
  <c r="AC366" i="53"/>
  <c r="AI365" i="53"/>
  <c r="AH365" i="53"/>
  <c r="AG365" i="53"/>
  <c r="AF365" i="53"/>
  <c r="AD365" i="53"/>
  <c r="AC365" i="53"/>
  <c r="AI364" i="53"/>
  <c r="AH364" i="53"/>
  <c r="AG364" i="53"/>
  <c r="AF364" i="53"/>
  <c r="AD364" i="53"/>
  <c r="AC364" i="53"/>
  <c r="AI363" i="53"/>
  <c r="AH363" i="53"/>
  <c r="AG363" i="53"/>
  <c r="AF363" i="53"/>
  <c r="AD363" i="53"/>
  <c r="AC363" i="53"/>
  <c r="AI362" i="53"/>
  <c r="AH362" i="53"/>
  <c r="AG362" i="53"/>
  <c r="AF362" i="53"/>
  <c r="AD362" i="53"/>
  <c r="AC362" i="53"/>
  <c r="AI361" i="53"/>
  <c r="AH361" i="53"/>
  <c r="AG361" i="53"/>
  <c r="AF361" i="53"/>
  <c r="AD361" i="53"/>
  <c r="AC361" i="53"/>
  <c r="AI360" i="53"/>
  <c r="AH360" i="53"/>
  <c r="AG360" i="53"/>
  <c r="AF360" i="53"/>
  <c r="AD360" i="53"/>
  <c r="AC360" i="53"/>
  <c r="AI359" i="53"/>
  <c r="AH359" i="53"/>
  <c r="AG359" i="53"/>
  <c r="AF359" i="53"/>
  <c r="AD359" i="53"/>
  <c r="AC359" i="53"/>
  <c r="AI358" i="53"/>
  <c r="AH358" i="53"/>
  <c r="AG358" i="53"/>
  <c r="AF358" i="53"/>
  <c r="AD358" i="53"/>
  <c r="AC358" i="53"/>
  <c r="AI357" i="53"/>
  <c r="AH357" i="53"/>
  <c r="AG357" i="53"/>
  <c r="AF357" i="53"/>
  <c r="AD357" i="53"/>
  <c r="AC357" i="53"/>
  <c r="AI356" i="53"/>
  <c r="AH356" i="53"/>
  <c r="AG356" i="53"/>
  <c r="AF356" i="53"/>
  <c r="AD356" i="53"/>
  <c r="AC356" i="53"/>
  <c r="AI355" i="53"/>
  <c r="AH355" i="53"/>
  <c r="AG355" i="53"/>
  <c r="AF355" i="53"/>
  <c r="AD355" i="53"/>
  <c r="AC355" i="53"/>
  <c r="AI354" i="53"/>
  <c r="AH354" i="53"/>
  <c r="AG354" i="53"/>
  <c r="AF354" i="53"/>
  <c r="AD354" i="53"/>
  <c r="AC354" i="53"/>
  <c r="AI353" i="53"/>
  <c r="AH353" i="53"/>
  <c r="AG353" i="53"/>
  <c r="AF353" i="53"/>
  <c r="AD353" i="53"/>
  <c r="AC353" i="53"/>
  <c r="AI352" i="53"/>
  <c r="AH352" i="53"/>
  <c r="AG352" i="53"/>
  <c r="AF352" i="53"/>
  <c r="AD352" i="53"/>
  <c r="AC352" i="53"/>
  <c r="AI351" i="53"/>
  <c r="AH351" i="53"/>
  <c r="AG351" i="53"/>
  <c r="AF351" i="53"/>
  <c r="AD351" i="53"/>
  <c r="AC351" i="53"/>
  <c r="AI350" i="53"/>
  <c r="AH350" i="53"/>
  <c r="AG350" i="53"/>
  <c r="AF350" i="53"/>
  <c r="AD350" i="53"/>
  <c r="AC350" i="53"/>
  <c r="AI349" i="53"/>
  <c r="AH349" i="53"/>
  <c r="AG349" i="53"/>
  <c r="AF349" i="53"/>
  <c r="AD349" i="53"/>
  <c r="AC349" i="53"/>
  <c r="AI348" i="53"/>
  <c r="AH348" i="53"/>
  <c r="AG348" i="53"/>
  <c r="AF348" i="53"/>
  <c r="AD348" i="53"/>
  <c r="AC348" i="53"/>
  <c r="AI347" i="53"/>
  <c r="AH347" i="53"/>
  <c r="AG347" i="53"/>
  <c r="AF347" i="53"/>
  <c r="AD347" i="53"/>
  <c r="AC347" i="53"/>
  <c r="AI346" i="53"/>
  <c r="AH346" i="53"/>
  <c r="AG346" i="53"/>
  <c r="AF346" i="53"/>
  <c r="AD346" i="53"/>
  <c r="AC346" i="53"/>
  <c r="AI345" i="53"/>
  <c r="AH345" i="53"/>
  <c r="AG345" i="53"/>
  <c r="AF345" i="53"/>
  <c r="AD345" i="53"/>
  <c r="AC345" i="53"/>
  <c r="AI344" i="53"/>
  <c r="AH344" i="53"/>
  <c r="AG344" i="53"/>
  <c r="AF344" i="53"/>
  <c r="AD344" i="53"/>
  <c r="AC344" i="53"/>
  <c r="AI343" i="53"/>
  <c r="AH343" i="53"/>
  <c r="AG343" i="53"/>
  <c r="AF343" i="53"/>
  <c r="AD343" i="53"/>
  <c r="AC343" i="53"/>
  <c r="AI342" i="53"/>
  <c r="AH342" i="53"/>
  <c r="AG342" i="53"/>
  <c r="AF342" i="53"/>
  <c r="AD342" i="53"/>
  <c r="AC342" i="53"/>
  <c r="AI341" i="53"/>
  <c r="AH341" i="53"/>
  <c r="AG341" i="53"/>
  <c r="AF341" i="53"/>
  <c r="AD341" i="53"/>
  <c r="AC341" i="53"/>
  <c r="AI340" i="53"/>
  <c r="AH340" i="53"/>
  <c r="AG340" i="53"/>
  <c r="AF340" i="53"/>
  <c r="AD340" i="53"/>
  <c r="AC340" i="53"/>
  <c r="AI339" i="53"/>
  <c r="AH339" i="53"/>
  <c r="AG339" i="53"/>
  <c r="AF339" i="53"/>
  <c r="AD339" i="53"/>
  <c r="AC339" i="53"/>
  <c r="AI338" i="53"/>
  <c r="AH338" i="53"/>
  <c r="AG338" i="53"/>
  <c r="AF338" i="53"/>
  <c r="AD338" i="53"/>
  <c r="AC338" i="53"/>
  <c r="AI337" i="53"/>
  <c r="AH337" i="53"/>
  <c r="AG337" i="53"/>
  <c r="AF337" i="53"/>
  <c r="AD337" i="53"/>
  <c r="AC337" i="53"/>
  <c r="AI336" i="53"/>
  <c r="AH336" i="53"/>
  <c r="AG336" i="53"/>
  <c r="AF336" i="53"/>
  <c r="AD336" i="53"/>
  <c r="AC336" i="53"/>
  <c r="AI335" i="53"/>
  <c r="AH335" i="53"/>
  <c r="AG335" i="53"/>
  <c r="AF335" i="53"/>
  <c r="AD335" i="53"/>
  <c r="AC335" i="53"/>
  <c r="AI334" i="53"/>
  <c r="AH334" i="53"/>
  <c r="AG334" i="53"/>
  <c r="AF334" i="53"/>
  <c r="AD334" i="53"/>
  <c r="AC334" i="53"/>
  <c r="AI333" i="53"/>
  <c r="AH333" i="53"/>
  <c r="AG333" i="53"/>
  <c r="AF333" i="53"/>
  <c r="AD333" i="53"/>
  <c r="AC333" i="53"/>
  <c r="AI332" i="53"/>
  <c r="AH332" i="53"/>
  <c r="AG332" i="53"/>
  <c r="AF332" i="53"/>
  <c r="AD332" i="53"/>
  <c r="AC332" i="53"/>
  <c r="AI331" i="53"/>
  <c r="AH331" i="53"/>
  <c r="AG331" i="53"/>
  <c r="AF331" i="53"/>
  <c r="AD331" i="53"/>
  <c r="AC331" i="53"/>
  <c r="AI330" i="53"/>
  <c r="AH330" i="53"/>
  <c r="AG330" i="53"/>
  <c r="AF330" i="53"/>
  <c r="AD330" i="53"/>
  <c r="AC330" i="53"/>
  <c r="AI329" i="53"/>
  <c r="AH329" i="53"/>
  <c r="AG329" i="53"/>
  <c r="AF329" i="53"/>
  <c r="AD329" i="53"/>
  <c r="AC329" i="53"/>
  <c r="AI328" i="53"/>
  <c r="AH328" i="53"/>
  <c r="AG328" i="53"/>
  <c r="AF328" i="53"/>
  <c r="AD328" i="53"/>
  <c r="AC328" i="53"/>
  <c r="AI327" i="53"/>
  <c r="AH327" i="53"/>
  <c r="AG327" i="53"/>
  <c r="AF327" i="53"/>
  <c r="AD327" i="53"/>
  <c r="AC327" i="53"/>
  <c r="AI326" i="53"/>
  <c r="AH326" i="53"/>
  <c r="AG326" i="53"/>
  <c r="AF326" i="53"/>
  <c r="AD326" i="53"/>
  <c r="AC326" i="53"/>
  <c r="AI325" i="53"/>
  <c r="AH325" i="53"/>
  <c r="AG325" i="53"/>
  <c r="AF325" i="53"/>
  <c r="AD325" i="53"/>
  <c r="AC325" i="53"/>
  <c r="AI324" i="53"/>
  <c r="AH324" i="53"/>
  <c r="AG324" i="53"/>
  <c r="AF324" i="53"/>
  <c r="AD324" i="53"/>
  <c r="AC324" i="53"/>
  <c r="AI323" i="53"/>
  <c r="AH323" i="53"/>
  <c r="AG323" i="53"/>
  <c r="AF323" i="53"/>
  <c r="AD323" i="53"/>
  <c r="AC323" i="53"/>
  <c r="AI322" i="53"/>
  <c r="AH322" i="53"/>
  <c r="AG322" i="53"/>
  <c r="AF322" i="53"/>
  <c r="AD322" i="53"/>
  <c r="AC322" i="53"/>
  <c r="AI321" i="53"/>
  <c r="AH321" i="53"/>
  <c r="AG321" i="53"/>
  <c r="AF321" i="53"/>
  <c r="AD321" i="53"/>
  <c r="AC321" i="53"/>
  <c r="AI320" i="53"/>
  <c r="AH320" i="53"/>
  <c r="AG320" i="53"/>
  <c r="AF320" i="53"/>
  <c r="AD320" i="53"/>
  <c r="AC320" i="53"/>
  <c r="AI319" i="53"/>
  <c r="AH319" i="53"/>
  <c r="AG319" i="53"/>
  <c r="AF319" i="53"/>
  <c r="AD319" i="53"/>
  <c r="AC319" i="53"/>
  <c r="AI318" i="53"/>
  <c r="AH318" i="53"/>
  <c r="AG318" i="53"/>
  <c r="AF318" i="53"/>
  <c r="AD318" i="53"/>
  <c r="AC318" i="53"/>
  <c r="AI317" i="53"/>
  <c r="AH317" i="53"/>
  <c r="AG317" i="53"/>
  <c r="AF317" i="53"/>
  <c r="AD317" i="53"/>
  <c r="AC317" i="53"/>
  <c r="AI316" i="53"/>
  <c r="AH316" i="53"/>
  <c r="AG316" i="53"/>
  <c r="AF316" i="53"/>
  <c r="AD316" i="53"/>
  <c r="AC316" i="53"/>
  <c r="AI315" i="53"/>
  <c r="AH315" i="53"/>
  <c r="AG315" i="53"/>
  <c r="AF315" i="53"/>
  <c r="AD315" i="53"/>
  <c r="AC315" i="53"/>
  <c r="AI314" i="53"/>
  <c r="AH314" i="53"/>
  <c r="AG314" i="53"/>
  <c r="AF314" i="53"/>
  <c r="AD314" i="53"/>
  <c r="AC314" i="53"/>
  <c r="AI313" i="53"/>
  <c r="AH313" i="53"/>
  <c r="AG313" i="53"/>
  <c r="AF313" i="53"/>
  <c r="AD313" i="53"/>
  <c r="AC313" i="53"/>
  <c r="AI312" i="53"/>
  <c r="AH312" i="53"/>
  <c r="AG312" i="53"/>
  <c r="AF312" i="53"/>
  <c r="AD312" i="53"/>
  <c r="AC312" i="53"/>
  <c r="AI311" i="53"/>
  <c r="AH311" i="53"/>
  <c r="AG311" i="53"/>
  <c r="AF311" i="53"/>
  <c r="AD311" i="53"/>
  <c r="AC311" i="53"/>
  <c r="AI310" i="53"/>
  <c r="AH310" i="53"/>
  <c r="AG310" i="53"/>
  <c r="AF310" i="53"/>
  <c r="AD310" i="53"/>
  <c r="AC310" i="53"/>
  <c r="AI309" i="53"/>
  <c r="AH309" i="53"/>
  <c r="AG309" i="53"/>
  <c r="AF309" i="53"/>
  <c r="AD309" i="53"/>
  <c r="AC309" i="53"/>
  <c r="AI308" i="53"/>
  <c r="AH308" i="53"/>
  <c r="AG308" i="53"/>
  <c r="AF308" i="53"/>
  <c r="AD308" i="53"/>
  <c r="AC308" i="53"/>
  <c r="AI307" i="53"/>
  <c r="AH307" i="53"/>
  <c r="AG307" i="53"/>
  <c r="AF307" i="53"/>
  <c r="AD307" i="53"/>
  <c r="AC307" i="53"/>
  <c r="AI306" i="53"/>
  <c r="AH306" i="53"/>
  <c r="AG306" i="53"/>
  <c r="AF306" i="53"/>
  <c r="AD306" i="53"/>
  <c r="AC306" i="53"/>
  <c r="AI305" i="53"/>
  <c r="AH305" i="53"/>
  <c r="AG305" i="53"/>
  <c r="AF305" i="53"/>
  <c r="AD305" i="53"/>
  <c r="AC305" i="53"/>
  <c r="AI304" i="53"/>
  <c r="AH304" i="53"/>
  <c r="AG304" i="53"/>
  <c r="AF304" i="53"/>
  <c r="AD304" i="53"/>
  <c r="AC304" i="53"/>
  <c r="AI303" i="53"/>
  <c r="AH303" i="53"/>
  <c r="AG303" i="53"/>
  <c r="AF303" i="53"/>
  <c r="AD303" i="53"/>
  <c r="AC303" i="53"/>
  <c r="AI302" i="53"/>
  <c r="AH302" i="53"/>
  <c r="AG302" i="53"/>
  <c r="AF302" i="53"/>
  <c r="AD302" i="53"/>
  <c r="AC302" i="53"/>
  <c r="AI301" i="53"/>
  <c r="AH301" i="53"/>
  <c r="AG301" i="53"/>
  <c r="AF301" i="53"/>
  <c r="AD301" i="53"/>
  <c r="AC301" i="53"/>
  <c r="AI300" i="53"/>
  <c r="AH300" i="53"/>
  <c r="AG300" i="53"/>
  <c r="AF300" i="53"/>
  <c r="AD300" i="53"/>
  <c r="AC300" i="53"/>
  <c r="AI299" i="53"/>
  <c r="AH299" i="53"/>
  <c r="AG299" i="53"/>
  <c r="AF299" i="53"/>
  <c r="AD299" i="53"/>
  <c r="AC299" i="53"/>
  <c r="AI298" i="53"/>
  <c r="AH298" i="53"/>
  <c r="AG298" i="53"/>
  <c r="AF298" i="53"/>
  <c r="AD298" i="53"/>
  <c r="AC298" i="53"/>
  <c r="AI297" i="53"/>
  <c r="AH297" i="53"/>
  <c r="AG297" i="53"/>
  <c r="AF297" i="53"/>
  <c r="AD297" i="53"/>
  <c r="AC297" i="53"/>
  <c r="AI296" i="53"/>
  <c r="AH296" i="53"/>
  <c r="AG296" i="53"/>
  <c r="AF296" i="53"/>
  <c r="AD296" i="53"/>
  <c r="AC296" i="53"/>
  <c r="AI295" i="53"/>
  <c r="AH295" i="53"/>
  <c r="AG295" i="53"/>
  <c r="AF295" i="53"/>
  <c r="AD295" i="53"/>
  <c r="AC295" i="53"/>
  <c r="AI294" i="53"/>
  <c r="AH294" i="53"/>
  <c r="AG294" i="53"/>
  <c r="AF294" i="53"/>
  <c r="AD294" i="53"/>
  <c r="AC294" i="53"/>
  <c r="AI293" i="53"/>
  <c r="AH293" i="53"/>
  <c r="AG293" i="53"/>
  <c r="AF293" i="53"/>
  <c r="AD293" i="53"/>
  <c r="AC293" i="53"/>
  <c r="AI292" i="53"/>
  <c r="AH292" i="53"/>
  <c r="AG292" i="53"/>
  <c r="AF292" i="53"/>
  <c r="AD292" i="53"/>
  <c r="AC292" i="53"/>
  <c r="AI291" i="53"/>
  <c r="AH291" i="53"/>
  <c r="AG291" i="53"/>
  <c r="AF291" i="53"/>
  <c r="AD291" i="53"/>
  <c r="AC291" i="53"/>
  <c r="AI290" i="53"/>
  <c r="AH290" i="53"/>
  <c r="AG290" i="53"/>
  <c r="AF290" i="53"/>
  <c r="AD290" i="53"/>
  <c r="AC290" i="53"/>
  <c r="AI289" i="53"/>
  <c r="AH289" i="53"/>
  <c r="AG289" i="53"/>
  <c r="AF289" i="53"/>
  <c r="AD289" i="53"/>
  <c r="AC289" i="53"/>
  <c r="AI288" i="53"/>
  <c r="AH288" i="53"/>
  <c r="AG288" i="53"/>
  <c r="AF288" i="53"/>
  <c r="AD288" i="53"/>
  <c r="AC288" i="53"/>
  <c r="AI287" i="53"/>
  <c r="AH287" i="53"/>
  <c r="AG287" i="53"/>
  <c r="AF287" i="53"/>
  <c r="AD287" i="53"/>
  <c r="AC287" i="53"/>
  <c r="AI286" i="53"/>
  <c r="AH286" i="53"/>
  <c r="AG286" i="53"/>
  <c r="AF286" i="53"/>
  <c r="AD286" i="53"/>
  <c r="AC286" i="53"/>
  <c r="AI285" i="53"/>
  <c r="AH285" i="53"/>
  <c r="AG285" i="53"/>
  <c r="AF285" i="53"/>
  <c r="AD285" i="53"/>
  <c r="AC285" i="53"/>
  <c r="AI284" i="53"/>
  <c r="AH284" i="53"/>
  <c r="AG284" i="53"/>
  <c r="AF284" i="53"/>
  <c r="AD284" i="53"/>
  <c r="AC284" i="53"/>
  <c r="AI283" i="53"/>
  <c r="AH283" i="53"/>
  <c r="AG283" i="53"/>
  <c r="AF283" i="53"/>
  <c r="AD283" i="53"/>
  <c r="AC283" i="53"/>
  <c r="AI282" i="53"/>
  <c r="AH282" i="53"/>
  <c r="AG282" i="53"/>
  <c r="AF282" i="53"/>
  <c r="AD282" i="53"/>
  <c r="AC282" i="53"/>
  <c r="AI281" i="53"/>
  <c r="AH281" i="53"/>
  <c r="AG281" i="53"/>
  <c r="AF281" i="53"/>
  <c r="AD281" i="53"/>
  <c r="AC281" i="53"/>
  <c r="AI280" i="53"/>
  <c r="AH280" i="53"/>
  <c r="AG280" i="53"/>
  <c r="AF280" i="53"/>
  <c r="AD280" i="53"/>
  <c r="AC280" i="53"/>
  <c r="AI279" i="53"/>
  <c r="AH279" i="53"/>
  <c r="AG279" i="53"/>
  <c r="AF279" i="53"/>
  <c r="AD279" i="53"/>
  <c r="AC279" i="53"/>
  <c r="AI278" i="53"/>
  <c r="AH278" i="53"/>
  <c r="AG278" i="53"/>
  <c r="AF278" i="53"/>
  <c r="AD278" i="53"/>
  <c r="AC278" i="53"/>
  <c r="AI277" i="53"/>
  <c r="AH277" i="53"/>
  <c r="AG277" i="53"/>
  <c r="AF277" i="53"/>
  <c r="AD277" i="53"/>
  <c r="AC277" i="53"/>
  <c r="AI276" i="53"/>
  <c r="AH276" i="53"/>
  <c r="AG276" i="53"/>
  <c r="AF276" i="53"/>
  <c r="AD276" i="53"/>
  <c r="AC276" i="53"/>
  <c r="AI275" i="53"/>
  <c r="AH275" i="53"/>
  <c r="AG275" i="53"/>
  <c r="AF275" i="53"/>
  <c r="AD275" i="53"/>
  <c r="AC275" i="53"/>
  <c r="AI274" i="53"/>
  <c r="AH274" i="53"/>
  <c r="AG274" i="53"/>
  <c r="AF274" i="53"/>
  <c r="AD274" i="53"/>
  <c r="AC274" i="53"/>
  <c r="AI273" i="53"/>
  <c r="AH273" i="53"/>
  <c r="AG273" i="53"/>
  <c r="AF273" i="53"/>
  <c r="AD273" i="53"/>
  <c r="AC273" i="53"/>
  <c r="AI272" i="53"/>
  <c r="AH272" i="53"/>
  <c r="AG272" i="53"/>
  <c r="AF272" i="53"/>
  <c r="AD272" i="53"/>
  <c r="AC272" i="53"/>
  <c r="AI271" i="53"/>
  <c r="AH271" i="53"/>
  <c r="AG271" i="53"/>
  <c r="AF271" i="53"/>
  <c r="AD271" i="53"/>
  <c r="AC271" i="53"/>
  <c r="AI270" i="53"/>
  <c r="AH270" i="53"/>
  <c r="AG270" i="53"/>
  <c r="AF270" i="53"/>
  <c r="AD270" i="53"/>
  <c r="AC270" i="53"/>
  <c r="AI269" i="53"/>
  <c r="AH269" i="53"/>
  <c r="AG269" i="53"/>
  <c r="AF269" i="53"/>
  <c r="AD269" i="53"/>
  <c r="AC269" i="53"/>
  <c r="AI268" i="53"/>
  <c r="AH268" i="53"/>
  <c r="AG268" i="53"/>
  <c r="AF268" i="53"/>
  <c r="AD268" i="53"/>
  <c r="AC268" i="53"/>
  <c r="AI267" i="53"/>
  <c r="AH267" i="53"/>
  <c r="AG267" i="53"/>
  <c r="AF267" i="53"/>
  <c r="AD267" i="53"/>
  <c r="AC267" i="53"/>
  <c r="AI266" i="53"/>
  <c r="AH266" i="53"/>
  <c r="AG266" i="53"/>
  <c r="AF266" i="53"/>
  <c r="AD266" i="53"/>
  <c r="AC266" i="53"/>
  <c r="AI265" i="53"/>
  <c r="AH265" i="53"/>
  <c r="AG265" i="53"/>
  <c r="AF265" i="53"/>
  <c r="AD265" i="53"/>
  <c r="AC265" i="53"/>
  <c r="AI264" i="53"/>
  <c r="AH264" i="53"/>
  <c r="AG264" i="53"/>
  <c r="AF264" i="53"/>
  <c r="AD264" i="53"/>
  <c r="AC264" i="53"/>
  <c r="AI263" i="53"/>
  <c r="AH263" i="53"/>
  <c r="AG263" i="53"/>
  <c r="AF263" i="53"/>
  <c r="AD263" i="53"/>
  <c r="AC263" i="53"/>
  <c r="AI262" i="53"/>
  <c r="AH262" i="53"/>
  <c r="AG262" i="53"/>
  <c r="AF262" i="53"/>
  <c r="AD262" i="53"/>
  <c r="AC262" i="53"/>
  <c r="AI261" i="53"/>
  <c r="AH261" i="53"/>
  <c r="AG261" i="53"/>
  <c r="AF261" i="53"/>
  <c r="AD261" i="53"/>
  <c r="AC261" i="53"/>
  <c r="AI260" i="53"/>
  <c r="AH260" i="53"/>
  <c r="AG260" i="53"/>
  <c r="AF260" i="53"/>
  <c r="AD260" i="53"/>
  <c r="AC260" i="53"/>
  <c r="AI259" i="53"/>
  <c r="AH259" i="53"/>
  <c r="AG259" i="53"/>
  <c r="AF259" i="53"/>
  <c r="AD259" i="53"/>
  <c r="AC259" i="53"/>
  <c r="AI258" i="53"/>
  <c r="AH258" i="53"/>
  <c r="AG258" i="53"/>
  <c r="AF258" i="53"/>
  <c r="AD258" i="53"/>
  <c r="AC258" i="53"/>
  <c r="AI257" i="53"/>
  <c r="AH257" i="53"/>
  <c r="AG257" i="53"/>
  <c r="AF257" i="53"/>
  <c r="AD257" i="53"/>
  <c r="AC257" i="53"/>
  <c r="AI256" i="53"/>
  <c r="AH256" i="53"/>
  <c r="AG256" i="53"/>
  <c r="AF256" i="53"/>
  <c r="AD256" i="53"/>
  <c r="AC256" i="53"/>
  <c r="AI255" i="53"/>
  <c r="AH255" i="53"/>
  <c r="AG255" i="53"/>
  <c r="AF255" i="53"/>
  <c r="AD255" i="53"/>
  <c r="AC255" i="53"/>
  <c r="AI254" i="53"/>
  <c r="AH254" i="53"/>
  <c r="AG254" i="53"/>
  <c r="AF254" i="53"/>
  <c r="AD254" i="53"/>
  <c r="AC254" i="53"/>
  <c r="AI253" i="53"/>
  <c r="AH253" i="53"/>
  <c r="AG253" i="53"/>
  <c r="AF253" i="53"/>
  <c r="AD253" i="53"/>
  <c r="AC253" i="53"/>
  <c r="AI252" i="53"/>
  <c r="AH252" i="53"/>
  <c r="AG252" i="53"/>
  <c r="AF252" i="53"/>
  <c r="AD252" i="53"/>
  <c r="AC252" i="53"/>
  <c r="AI251" i="53"/>
  <c r="AH251" i="53"/>
  <c r="AG251" i="53"/>
  <c r="AF251" i="53"/>
  <c r="AD251" i="53"/>
  <c r="AC251" i="53"/>
  <c r="AI250" i="53"/>
  <c r="AH250" i="53"/>
  <c r="AG250" i="53"/>
  <c r="AF250" i="53"/>
  <c r="AD250" i="53"/>
  <c r="AC250" i="53"/>
  <c r="AI249" i="53"/>
  <c r="AH249" i="53"/>
  <c r="AG249" i="53"/>
  <c r="AF249" i="53"/>
  <c r="AD249" i="53"/>
  <c r="AC249" i="53"/>
  <c r="AI248" i="53"/>
  <c r="AH248" i="53"/>
  <c r="AG248" i="53"/>
  <c r="AF248" i="53"/>
  <c r="AD248" i="53"/>
  <c r="AC248" i="53"/>
  <c r="AI247" i="53"/>
  <c r="AH247" i="53"/>
  <c r="AG247" i="53"/>
  <c r="AF247" i="53"/>
  <c r="AD247" i="53"/>
  <c r="AC247" i="53"/>
  <c r="AI246" i="53"/>
  <c r="AH246" i="53"/>
  <c r="AG246" i="53"/>
  <c r="AF246" i="53"/>
  <c r="AD246" i="53"/>
  <c r="AC246" i="53"/>
  <c r="AI245" i="53"/>
  <c r="AH245" i="53"/>
  <c r="AG245" i="53"/>
  <c r="AF245" i="53"/>
  <c r="AD245" i="53"/>
  <c r="AC245" i="53"/>
  <c r="AI244" i="53"/>
  <c r="AH244" i="53"/>
  <c r="AG244" i="53"/>
  <c r="AF244" i="53"/>
  <c r="AD244" i="53"/>
  <c r="AC244" i="53"/>
  <c r="AI243" i="53"/>
  <c r="AH243" i="53"/>
  <c r="AG243" i="53"/>
  <c r="AF243" i="53"/>
  <c r="AD243" i="53"/>
  <c r="AC243" i="53"/>
  <c r="AI242" i="53"/>
  <c r="AH242" i="53"/>
  <c r="AG242" i="53"/>
  <c r="AF242" i="53"/>
  <c r="AD242" i="53"/>
  <c r="AC242" i="53"/>
  <c r="AI241" i="53"/>
  <c r="AH241" i="53"/>
  <c r="AG241" i="53"/>
  <c r="AF241" i="53"/>
  <c r="AD241" i="53"/>
  <c r="AC241" i="53"/>
  <c r="AI240" i="53"/>
  <c r="AH240" i="53"/>
  <c r="AG240" i="53"/>
  <c r="AF240" i="53"/>
  <c r="AD240" i="53"/>
  <c r="AC240" i="53"/>
  <c r="AI239" i="53"/>
  <c r="AH239" i="53"/>
  <c r="AG239" i="53"/>
  <c r="AF239" i="53"/>
  <c r="AD239" i="53"/>
  <c r="AC239" i="53"/>
  <c r="AI238" i="53"/>
  <c r="AH238" i="53"/>
  <c r="AG238" i="53"/>
  <c r="AF238" i="53"/>
  <c r="AD238" i="53"/>
  <c r="AC238" i="53"/>
  <c r="AI237" i="53"/>
  <c r="AH237" i="53"/>
  <c r="AG237" i="53"/>
  <c r="AF237" i="53"/>
  <c r="AD237" i="53"/>
  <c r="AC237" i="53"/>
  <c r="AI236" i="53"/>
  <c r="AH236" i="53"/>
  <c r="AG236" i="53"/>
  <c r="AF236" i="53"/>
  <c r="AD236" i="53"/>
  <c r="AC236" i="53"/>
  <c r="AI235" i="53"/>
  <c r="AH235" i="53"/>
  <c r="AG235" i="53"/>
  <c r="AF235" i="53"/>
  <c r="AD235" i="53"/>
  <c r="AC235" i="53"/>
  <c r="AI234" i="53"/>
  <c r="AH234" i="53"/>
  <c r="AG234" i="53"/>
  <c r="AF234" i="53"/>
  <c r="AD234" i="53"/>
  <c r="AC234" i="53"/>
  <c r="AI233" i="53"/>
  <c r="AH233" i="53"/>
  <c r="AG233" i="53"/>
  <c r="AF233" i="53"/>
  <c r="AD233" i="53"/>
  <c r="AC233" i="53"/>
  <c r="AI232" i="53"/>
  <c r="AH232" i="53"/>
  <c r="AG232" i="53"/>
  <c r="AF232" i="53"/>
  <c r="AD232" i="53"/>
  <c r="AC232" i="53"/>
  <c r="AI231" i="53"/>
  <c r="AH231" i="53"/>
  <c r="AG231" i="53"/>
  <c r="AF231" i="53"/>
  <c r="AD231" i="53"/>
  <c r="AC231" i="53"/>
  <c r="AI230" i="53"/>
  <c r="AH230" i="53"/>
  <c r="AG230" i="53"/>
  <c r="AF230" i="53"/>
  <c r="AD230" i="53"/>
  <c r="AC230" i="53"/>
  <c r="AI229" i="53"/>
  <c r="AH229" i="53"/>
  <c r="AG229" i="53"/>
  <c r="AF229" i="53"/>
  <c r="AD229" i="53"/>
  <c r="AC229" i="53"/>
  <c r="AI228" i="53"/>
  <c r="AH228" i="53"/>
  <c r="AG228" i="53"/>
  <c r="AF228" i="53"/>
  <c r="AD228" i="53"/>
  <c r="AC228" i="53"/>
  <c r="AI227" i="53"/>
  <c r="AH227" i="53"/>
  <c r="AG227" i="53"/>
  <c r="AF227" i="53"/>
  <c r="AD227" i="53"/>
  <c r="AC227" i="53"/>
  <c r="AI226" i="53"/>
  <c r="AH226" i="53"/>
  <c r="AG226" i="53"/>
  <c r="AF226" i="53"/>
  <c r="AD226" i="53"/>
  <c r="AC226" i="53"/>
  <c r="AI225" i="53"/>
  <c r="AH225" i="53"/>
  <c r="AG225" i="53"/>
  <c r="AF225" i="53"/>
  <c r="AD225" i="53"/>
  <c r="AC225" i="53"/>
  <c r="AI224" i="53"/>
  <c r="AH224" i="53"/>
  <c r="AG224" i="53"/>
  <c r="AF224" i="53"/>
  <c r="AD224" i="53"/>
  <c r="AC224" i="53"/>
  <c r="AI223" i="53"/>
  <c r="AH223" i="53"/>
  <c r="AG223" i="53"/>
  <c r="AF223" i="53"/>
  <c r="AD223" i="53"/>
  <c r="AC223" i="53"/>
  <c r="AI222" i="53"/>
  <c r="AH222" i="53"/>
  <c r="AG222" i="53"/>
  <c r="AF222" i="53"/>
  <c r="AD222" i="53"/>
  <c r="AC222" i="53"/>
  <c r="AI221" i="53"/>
  <c r="AH221" i="53"/>
  <c r="AG221" i="53"/>
  <c r="AF221" i="53"/>
  <c r="AD221" i="53"/>
  <c r="AC221" i="53"/>
  <c r="AI220" i="53"/>
  <c r="AH220" i="53"/>
  <c r="AG220" i="53"/>
  <c r="AF220" i="53"/>
  <c r="AD220" i="53"/>
  <c r="AC220" i="53"/>
  <c r="AI219" i="53"/>
  <c r="AH219" i="53"/>
  <c r="AG219" i="53"/>
  <c r="AF219" i="53"/>
  <c r="AD219" i="53"/>
  <c r="AC219" i="53"/>
  <c r="AI218" i="53"/>
  <c r="AH218" i="53"/>
  <c r="AG218" i="53"/>
  <c r="AF218" i="53"/>
  <c r="AD218" i="53"/>
  <c r="AC218" i="53"/>
  <c r="AI217" i="53"/>
  <c r="AH217" i="53"/>
  <c r="AG217" i="53"/>
  <c r="AF217" i="53"/>
  <c r="AD217" i="53"/>
  <c r="AC217" i="53"/>
  <c r="AI216" i="53"/>
  <c r="AH216" i="53"/>
  <c r="AG216" i="53"/>
  <c r="AF216" i="53"/>
  <c r="AD216" i="53"/>
  <c r="AC216" i="53"/>
  <c r="AI215" i="53"/>
  <c r="AH215" i="53"/>
  <c r="AG215" i="53"/>
  <c r="AF215" i="53"/>
  <c r="AD215" i="53"/>
  <c r="AC215" i="53"/>
  <c r="AI214" i="53"/>
  <c r="AH214" i="53"/>
  <c r="AG214" i="53"/>
  <c r="AF214" i="53"/>
  <c r="AD214" i="53"/>
  <c r="AC214" i="53"/>
  <c r="AI213" i="53"/>
  <c r="AH213" i="53"/>
  <c r="AG213" i="53"/>
  <c r="AF213" i="53"/>
  <c r="AD213" i="53"/>
  <c r="AC213" i="53"/>
  <c r="AI212" i="53"/>
  <c r="AH212" i="53"/>
  <c r="AG212" i="53"/>
  <c r="AF212" i="53"/>
  <c r="AD212" i="53"/>
  <c r="AC212" i="53"/>
  <c r="AI211" i="53"/>
  <c r="AH211" i="53"/>
  <c r="AG211" i="53"/>
  <c r="AF211" i="53"/>
  <c r="AD211" i="53"/>
  <c r="AC211" i="53"/>
  <c r="AI210" i="53"/>
  <c r="AH210" i="53"/>
  <c r="AG210" i="53"/>
  <c r="AF210" i="53"/>
  <c r="AD210" i="53"/>
  <c r="AC210" i="53"/>
  <c r="AI209" i="53"/>
  <c r="AH209" i="53"/>
  <c r="AG209" i="53"/>
  <c r="AF209" i="53"/>
  <c r="AD209" i="53"/>
  <c r="AC209" i="53"/>
  <c r="AI208" i="53"/>
  <c r="AH208" i="53"/>
  <c r="AG208" i="53"/>
  <c r="AF208" i="53"/>
  <c r="AD208" i="53"/>
  <c r="AC208" i="53"/>
  <c r="AI207" i="53"/>
  <c r="AH207" i="53"/>
  <c r="AG207" i="53"/>
  <c r="AF207" i="53"/>
  <c r="AD207" i="53"/>
  <c r="AC207" i="53"/>
  <c r="AI206" i="53"/>
  <c r="AH206" i="53"/>
  <c r="AG206" i="53"/>
  <c r="AF206" i="53"/>
  <c r="AD206" i="53"/>
  <c r="AC206" i="53"/>
  <c r="AI205" i="53"/>
  <c r="AH205" i="53"/>
  <c r="AG205" i="53"/>
  <c r="AF205" i="53"/>
  <c r="AD205" i="53"/>
  <c r="AC205" i="53"/>
  <c r="AI204" i="53"/>
  <c r="AH204" i="53"/>
  <c r="AG204" i="53"/>
  <c r="AF204" i="53"/>
  <c r="AD204" i="53"/>
  <c r="AC204" i="53"/>
  <c r="AI203" i="53"/>
  <c r="AH203" i="53"/>
  <c r="AG203" i="53"/>
  <c r="AF203" i="53"/>
  <c r="AD203" i="53"/>
  <c r="AC203" i="53"/>
  <c r="AI202" i="53"/>
  <c r="AH202" i="53"/>
  <c r="AG202" i="53"/>
  <c r="AF202" i="53"/>
  <c r="AD202" i="53"/>
  <c r="AC202" i="53"/>
  <c r="AI201" i="53"/>
  <c r="AH201" i="53"/>
  <c r="AG201" i="53"/>
  <c r="AF201" i="53"/>
  <c r="AD201" i="53"/>
  <c r="AC201" i="53"/>
  <c r="AI200" i="53"/>
  <c r="AH200" i="53"/>
  <c r="AG200" i="53"/>
  <c r="AF200" i="53"/>
  <c r="AD200" i="53"/>
  <c r="AC200" i="53"/>
  <c r="AI199" i="53"/>
  <c r="AH199" i="53"/>
  <c r="AG199" i="53"/>
  <c r="AF199" i="53"/>
  <c r="AD199" i="53"/>
  <c r="AC199" i="53"/>
  <c r="AI198" i="53"/>
  <c r="AH198" i="53"/>
  <c r="AG198" i="53"/>
  <c r="AF198" i="53"/>
  <c r="AD198" i="53"/>
  <c r="AC198" i="53"/>
  <c r="AI197" i="53"/>
  <c r="AH197" i="53"/>
  <c r="AG197" i="53"/>
  <c r="AF197" i="53"/>
  <c r="AD197" i="53"/>
  <c r="AC197" i="53"/>
  <c r="AI196" i="53"/>
  <c r="AH196" i="53"/>
  <c r="AG196" i="53"/>
  <c r="AF196" i="53"/>
  <c r="AD196" i="53"/>
  <c r="AC196" i="53"/>
  <c r="AI195" i="53"/>
  <c r="AH195" i="53"/>
  <c r="AG195" i="53"/>
  <c r="AF195" i="53"/>
  <c r="AD195" i="53"/>
  <c r="AC195" i="53"/>
  <c r="AI194" i="53"/>
  <c r="AH194" i="53"/>
  <c r="AG194" i="53"/>
  <c r="AF194" i="53"/>
  <c r="AD194" i="53"/>
  <c r="AC194" i="53"/>
  <c r="AI193" i="53"/>
  <c r="AH193" i="53"/>
  <c r="AG193" i="53"/>
  <c r="AF193" i="53"/>
  <c r="AD193" i="53"/>
  <c r="AC193" i="53"/>
  <c r="AI192" i="53"/>
  <c r="AH192" i="53"/>
  <c r="AG192" i="53"/>
  <c r="AF192" i="53"/>
  <c r="AD192" i="53"/>
  <c r="AC192" i="53"/>
  <c r="AI191" i="53"/>
  <c r="AH191" i="53"/>
  <c r="AG191" i="53"/>
  <c r="AF191" i="53"/>
  <c r="AD191" i="53"/>
  <c r="AC191" i="53"/>
  <c r="AI190" i="53"/>
  <c r="AH190" i="53"/>
  <c r="AG190" i="53"/>
  <c r="AF190" i="53"/>
  <c r="AD190" i="53"/>
  <c r="AC190" i="53"/>
  <c r="AI189" i="53"/>
  <c r="AH189" i="53"/>
  <c r="AG189" i="53"/>
  <c r="AF189" i="53"/>
  <c r="AD189" i="53"/>
  <c r="AC189" i="53"/>
  <c r="AI188" i="53"/>
  <c r="AH188" i="53"/>
  <c r="AG188" i="53"/>
  <c r="AF188" i="53"/>
  <c r="AD188" i="53"/>
  <c r="AC188" i="53"/>
  <c r="AI187" i="53"/>
  <c r="AH187" i="53"/>
  <c r="AG187" i="53"/>
  <c r="AF187" i="53"/>
  <c r="AD187" i="53"/>
  <c r="AC187" i="53"/>
  <c r="AI186" i="53"/>
  <c r="AH186" i="53"/>
  <c r="AG186" i="53"/>
  <c r="AF186" i="53"/>
  <c r="AD186" i="53"/>
  <c r="AC186" i="53"/>
  <c r="AI185" i="53"/>
  <c r="AH185" i="53"/>
  <c r="AG185" i="53"/>
  <c r="AF185" i="53"/>
  <c r="AD185" i="53"/>
  <c r="AC185" i="53"/>
  <c r="AI184" i="53"/>
  <c r="AH184" i="53"/>
  <c r="AG184" i="53"/>
  <c r="AF184" i="53"/>
  <c r="AD184" i="53"/>
  <c r="AC184" i="53"/>
  <c r="AI183" i="53"/>
  <c r="AH183" i="53"/>
  <c r="AG183" i="53"/>
  <c r="AF183" i="53"/>
  <c r="AD183" i="53"/>
  <c r="AC183" i="53"/>
  <c r="AI182" i="53"/>
  <c r="AH182" i="53"/>
  <c r="AG182" i="53"/>
  <c r="AF182" i="53"/>
  <c r="AD182" i="53"/>
  <c r="AC182" i="53"/>
  <c r="AI181" i="53"/>
  <c r="AH181" i="53"/>
  <c r="AG181" i="53"/>
  <c r="AF181" i="53"/>
  <c r="AD181" i="53"/>
  <c r="AC181" i="53"/>
  <c r="AI180" i="53"/>
  <c r="AH180" i="53"/>
  <c r="AG180" i="53"/>
  <c r="AF180" i="53"/>
  <c r="AD180" i="53"/>
  <c r="AC180" i="53"/>
  <c r="AI179" i="53"/>
  <c r="AH179" i="53"/>
  <c r="AG179" i="53"/>
  <c r="AF179" i="53"/>
  <c r="AD179" i="53"/>
  <c r="AC179" i="53"/>
  <c r="AI178" i="53"/>
  <c r="AH178" i="53"/>
  <c r="AG178" i="53"/>
  <c r="AF178" i="53"/>
  <c r="AD178" i="53"/>
  <c r="AC178" i="53"/>
  <c r="AI177" i="53"/>
  <c r="AH177" i="53"/>
  <c r="AG177" i="53"/>
  <c r="AF177" i="53"/>
  <c r="AD177" i="53"/>
  <c r="AC177" i="53"/>
  <c r="AI176" i="53"/>
  <c r="AH176" i="53"/>
  <c r="AG176" i="53"/>
  <c r="AF176" i="53"/>
  <c r="AD176" i="53"/>
  <c r="AC176" i="53"/>
  <c r="AI175" i="53"/>
  <c r="AH175" i="53"/>
  <c r="AG175" i="53"/>
  <c r="AF175" i="53"/>
  <c r="AD175" i="53"/>
  <c r="AC175" i="53"/>
  <c r="AI174" i="53"/>
  <c r="AH174" i="53"/>
  <c r="AG174" i="53"/>
  <c r="AF174" i="53"/>
  <c r="AD174" i="53"/>
  <c r="AC174" i="53"/>
  <c r="AI173" i="53"/>
  <c r="AH173" i="53"/>
  <c r="AG173" i="53"/>
  <c r="AF173" i="53"/>
  <c r="AD173" i="53"/>
  <c r="AC173" i="53"/>
  <c r="AI172" i="53"/>
  <c r="AH172" i="53"/>
  <c r="AG172" i="53"/>
  <c r="AF172" i="53"/>
  <c r="AD172" i="53"/>
  <c r="AC172" i="53"/>
  <c r="AI171" i="53"/>
  <c r="AH171" i="53"/>
  <c r="AG171" i="53"/>
  <c r="AF171" i="53"/>
  <c r="AD171" i="53"/>
  <c r="AC171" i="53"/>
  <c r="AI170" i="53"/>
  <c r="AH170" i="53"/>
  <c r="AG170" i="53"/>
  <c r="AF170" i="53"/>
  <c r="AD170" i="53"/>
  <c r="AC170" i="53"/>
  <c r="AI169" i="53"/>
  <c r="AH169" i="53"/>
  <c r="AG169" i="53"/>
  <c r="AF169" i="53"/>
  <c r="AD169" i="53"/>
  <c r="AC169" i="53"/>
  <c r="AI168" i="53"/>
  <c r="AH168" i="53"/>
  <c r="AG168" i="53"/>
  <c r="AF168" i="53"/>
  <c r="AD168" i="53"/>
  <c r="AC168" i="53"/>
  <c r="AI167" i="53"/>
  <c r="AH167" i="53"/>
  <c r="AG167" i="53"/>
  <c r="AF167" i="53"/>
  <c r="AD167" i="53"/>
  <c r="AC167" i="53"/>
  <c r="AI166" i="53"/>
  <c r="AH166" i="53"/>
  <c r="AG166" i="53"/>
  <c r="AF166" i="53"/>
  <c r="AD166" i="53"/>
  <c r="AC166" i="53"/>
  <c r="AI165" i="53"/>
  <c r="AH165" i="53"/>
  <c r="AG165" i="53"/>
  <c r="AF165" i="53"/>
  <c r="AD165" i="53"/>
  <c r="AC165" i="53"/>
  <c r="AI164" i="53"/>
  <c r="AH164" i="53"/>
  <c r="AG164" i="53"/>
  <c r="AF164" i="53"/>
  <c r="AD164" i="53"/>
  <c r="AC164" i="53"/>
  <c r="AI163" i="53"/>
  <c r="AH163" i="53"/>
  <c r="AG163" i="53"/>
  <c r="AF163" i="53"/>
  <c r="AD163" i="53"/>
  <c r="AC163" i="53"/>
  <c r="AI162" i="53"/>
  <c r="AH162" i="53"/>
  <c r="AG162" i="53"/>
  <c r="AF162" i="53"/>
  <c r="AD162" i="53"/>
  <c r="AC162" i="53"/>
  <c r="AI161" i="53"/>
  <c r="AH161" i="53"/>
  <c r="AG161" i="53"/>
  <c r="AF161" i="53"/>
  <c r="AD161" i="53"/>
  <c r="AC161" i="53"/>
  <c r="AI160" i="53"/>
  <c r="AH160" i="53"/>
  <c r="AG160" i="53"/>
  <c r="AF160" i="53"/>
  <c r="AD160" i="53"/>
  <c r="AC160" i="53"/>
  <c r="AI159" i="53"/>
  <c r="AH159" i="53"/>
  <c r="AG159" i="53"/>
  <c r="AF159" i="53"/>
  <c r="AD159" i="53"/>
  <c r="AC159" i="53"/>
  <c r="AI158" i="53"/>
  <c r="AH158" i="53"/>
  <c r="AG158" i="53"/>
  <c r="AF158" i="53"/>
  <c r="AD158" i="53"/>
  <c r="AC158" i="53"/>
  <c r="AI157" i="53"/>
  <c r="AH157" i="53"/>
  <c r="AG157" i="53"/>
  <c r="AF157" i="53"/>
  <c r="AD157" i="53"/>
  <c r="AC157" i="53"/>
  <c r="AI156" i="53"/>
  <c r="AH156" i="53"/>
  <c r="AG156" i="53"/>
  <c r="AF156" i="53"/>
  <c r="AD156" i="53"/>
  <c r="AC156" i="53"/>
  <c r="AI155" i="53"/>
  <c r="AH155" i="53"/>
  <c r="AG155" i="53"/>
  <c r="AF155" i="53"/>
  <c r="AD155" i="53"/>
  <c r="AC155" i="53"/>
  <c r="AI154" i="53"/>
  <c r="AH154" i="53"/>
  <c r="AG154" i="53"/>
  <c r="AF154" i="53"/>
  <c r="AD154" i="53"/>
  <c r="AC154" i="53"/>
  <c r="AI153" i="53"/>
  <c r="AH153" i="53"/>
  <c r="AG153" i="53"/>
  <c r="AF153" i="53"/>
  <c r="AD153" i="53"/>
  <c r="AC153" i="53"/>
  <c r="AI152" i="53"/>
  <c r="AH152" i="53"/>
  <c r="AG152" i="53"/>
  <c r="AF152" i="53"/>
  <c r="AD152" i="53"/>
  <c r="AC152" i="53"/>
  <c r="AI151" i="53"/>
  <c r="AH151" i="53"/>
  <c r="AG151" i="53"/>
  <c r="AF151" i="53"/>
  <c r="AD151" i="53"/>
  <c r="AC151" i="53"/>
  <c r="AI150" i="53"/>
  <c r="AH150" i="53"/>
  <c r="AG150" i="53"/>
  <c r="AF150" i="53"/>
  <c r="AD150" i="53"/>
  <c r="AC150" i="53"/>
  <c r="AI149" i="53"/>
  <c r="AH149" i="53"/>
  <c r="AG149" i="53"/>
  <c r="AF149" i="53"/>
  <c r="AD149" i="53"/>
  <c r="AC149" i="53"/>
  <c r="AI148" i="53"/>
  <c r="AH148" i="53"/>
  <c r="AG148" i="53"/>
  <c r="AF148" i="53"/>
  <c r="AD148" i="53"/>
  <c r="AC148" i="53"/>
  <c r="AI147" i="53"/>
  <c r="AH147" i="53"/>
  <c r="AG147" i="53"/>
  <c r="AF147" i="53"/>
  <c r="AD147" i="53"/>
  <c r="AC147" i="53"/>
  <c r="AI146" i="53"/>
  <c r="AH146" i="53"/>
  <c r="AG146" i="53"/>
  <c r="AF146" i="53"/>
  <c r="AD146" i="53"/>
  <c r="AC146" i="53"/>
  <c r="AI145" i="53"/>
  <c r="AH145" i="53"/>
  <c r="AG145" i="53"/>
  <c r="AF145" i="53"/>
  <c r="AD145" i="53"/>
  <c r="AC145" i="53"/>
  <c r="AI144" i="53"/>
  <c r="AH144" i="53"/>
  <c r="AG144" i="53"/>
  <c r="AF144" i="53"/>
  <c r="AD144" i="53"/>
  <c r="AC144" i="53"/>
  <c r="AI143" i="53"/>
  <c r="AH143" i="53"/>
  <c r="AG143" i="53"/>
  <c r="AF143" i="53"/>
  <c r="AD143" i="53"/>
  <c r="AC143" i="53"/>
  <c r="AI142" i="53"/>
  <c r="AH142" i="53"/>
  <c r="AG142" i="53"/>
  <c r="AF142" i="53"/>
  <c r="AD142" i="53"/>
  <c r="AC142" i="53"/>
  <c r="AI141" i="53"/>
  <c r="AH141" i="53"/>
  <c r="AG141" i="53"/>
  <c r="AF141" i="53"/>
  <c r="AD141" i="53"/>
  <c r="AC141" i="53"/>
  <c r="AI140" i="53"/>
  <c r="AH140" i="53"/>
  <c r="AG140" i="53"/>
  <c r="AF140" i="53"/>
  <c r="AD140" i="53"/>
  <c r="AC140" i="53"/>
  <c r="AI139" i="53"/>
  <c r="AH139" i="53"/>
  <c r="AG139" i="53"/>
  <c r="AF139" i="53"/>
  <c r="AD139" i="53"/>
  <c r="AC139" i="53"/>
  <c r="AI138" i="53"/>
  <c r="AH138" i="53"/>
  <c r="AG138" i="53"/>
  <c r="AF138" i="53"/>
  <c r="AD138" i="53"/>
  <c r="AC138" i="53"/>
  <c r="AI137" i="53"/>
  <c r="AH137" i="53"/>
  <c r="AG137" i="53"/>
  <c r="AF137" i="53"/>
  <c r="AD137" i="53"/>
  <c r="AC137" i="53"/>
  <c r="AI136" i="53"/>
  <c r="AH136" i="53"/>
  <c r="AG136" i="53"/>
  <c r="AF136" i="53"/>
  <c r="AD136" i="53"/>
  <c r="AC136" i="53"/>
  <c r="AI135" i="53"/>
  <c r="AH135" i="53"/>
  <c r="AG135" i="53"/>
  <c r="AF135" i="53"/>
  <c r="AD135" i="53"/>
  <c r="AC135" i="53"/>
  <c r="AI134" i="53"/>
  <c r="AH134" i="53"/>
  <c r="AG134" i="53"/>
  <c r="AF134" i="53"/>
  <c r="AD134" i="53"/>
  <c r="AC134" i="53"/>
  <c r="AI133" i="53"/>
  <c r="AH133" i="53"/>
  <c r="AG133" i="53"/>
  <c r="AF133" i="53"/>
  <c r="AD133" i="53"/>
  <c r="AC133" i="53"/>
  <c r="AI132" i="53"/>
  <c r="AH132" i="53"/>
  <c r="AG132" i="53"/>
  <c r="AF132" i="53"/>
  <c r="AD132" i="53"/>
  <c r="AC132" i="53"/>
  <c r="AI131" i="53"/>
  <c r="AH131" i="53"/>
  <c r="AG131" i="53"/>
  <c r="AF131" i="53"/>
  <c r="AD131" i="53"/>
  <c r="AC131" i="53"/>
  <c r="AI130" i="53"/>
  <c r="AH130" i="53"/>
  <c r="AG130" i="53"/>
  <c r="AF130" i="53"/>
  <c r="AD130" i="53"/>
  <c r="AC130" i="53"/>
  <c r="AI129" i="53"/>
  <c r="AH129" i="53"/>
  <c r="AG129" i="53"/>
  <c r="AF129" i="53"/>
  <c r="AD129" i="53"/>
  <c r="AC129" i="53"/>
  <c r="AI128" i="53"/>
  <c r="AH128" i="53"/>
  <c r="AG128" i="53"/>
  <c r="AF128" i="53"/>
  <c r="AD128" i="53"/>
  <c r="AC128" i="53"/>
  <c r="AI127" i="53"/>
  <c r="AH127" i="53"/>
  <c r="AG127" i="53"/>
  <c r="AF127" i="53"/>
  <c r="AD127" i="53"/>
  <c r="AC127" i="53"/>
  <c r="AI126" i="53"/>
  <c r="AH126" i="53"/>
  <c r="AG126" i="53"/>
  <c r="AF126" i="53"/>
  <c r="AD126" i="53"/>
  <c r="AC126" i="53"/>
  <c r="AI125" i="53"/>
  <c r="AH125" i="53"/>
  <c r="AG125" i="53"/>
  <c r="AF125" i="53"/>
  <c r="AD125" i="53"/>
  <c r="AC125" i="53"/>
  <c r="AI124" i="53"/>
  <c r="AH124" i="53"/>
  <c r="AG124" i="53"/>
  <c r="AF124" i="53"/>
  <c r="AD124" i="53"/>
  <c r="AC124" i="53"/>
  <c r="AI123" i="53"/>
  <c r="AH123" i="53"/>
  <c r="AG123" i="53"/>
  <c r="AF123" i="53"/>
  <c r="AD123" i="53"/>
  <c r="AC123" i="53"/>
  <c r="AI122" i="53"/>
  <c r="AH122" i="53"/>
  <c r="AG122" i="53"/>
  <c r="AF122" i="53"/>
  <c r="AD122" i="53"/>
  <c r="AC122" i="53"/>
  <c r="AI121" i="53"/>
  <c r="AH121" i="53"/>
  <c r="AG121" i="53"/>
  <c r="AF121" i="53"/>
  <c r="AD121" i="53"/>
  <c r="AC121" i="53"/>
  <c r="AI120" i="53"/>
  <c r="AH120" i="53"/>
  <c r="AG120" i="53"/>
  <c r="AF120" i="53"/>
  <c r="AD120" i="53"/>
  <c r="AC120" i="53"/>
  <c r="AI119" i="53"/>
  <c r="AH119" i="53"/>
  <c r="AG119" i="53"/>
  <c r="AF119" i="53"/>
  <c r="AD119" i="53"/>
  <c r="AC119" i="53"/>
  <c r="AI118" i="53"/>
  <c r="AH118" i="53"/>
  <c r="AG118" i="53"/>
  <c r="AF118" i="53"/>
  <c r="AD118" i="53"/>
  <c r="AC118" i="53"/>
  <c r="AI117" i="53"/>
  <c r="AH117" i="53"/>
  <c r="AG117" i="53"/>
  <c r="AF117" i="53"/>
  <c r="AD117" i="53"/>
  <c r="AC117" i="53"/>
  <c r="AI116" i="53"/>
  <c r="AH116" i="53"/>
  <c r="AG116" i="53"/>
  <c r="AF116" i="53"/>
  <c r="AD116" i="53"/>
  <c r="AC116" i="53"/>
  <c r="AI115" i="53"/>
  <c r="AH115" i="53"/>
  <c r="AG115" i="53"/>
  <c r="AF115" i="53"/>
  <c r="AD115" i="53"/>
  <c r="AC115" i="53"/>
  <c r="AI114" i="53"/>
  <c r="AH114" i="53"/>
  <c r="AG114" i="53"/>
  <c r="AF114" i="53"/>
  <c r="AD114" i="53"/>
  <c r="AC114" i="53"/>
  <c r="AI113" i="53"/>
  <c r="AH113" i="53"/>
  <c r="AG113" i="53"/>
  <c r="AF113" i="53"/>
  <c r="AD113" i="53"/>
  <c r="AC113" i="53"/>
  <c r="AI112" i="53"/>
  <c r="AH112" i="53"/>
  <c r="AG112" i="53"/>
  <c r="AF112" i="53"/>
  <c r="AD112" i="53"/>
  <c r="AC112" i="53"/>
  <c r="AI111" i="53"/>
  <c r="AH111" i="53"/>
  <c r="AG111" i="53"/>
  <c r="AF111" i="53"/>
  <c r="AD111" i="53"/>
  <c r="AC111" i="53"/>
  <c r="AI110" i="53"/>
  <c r="AH110" i="53"/>
  <c r="AG110" i="53"/>
  <c r="AF110" i="53"/>
  <c r="AD110" i="53"/>
  <c r="AC110" i="53"/>
  <c r="AI109" i="53"/>
  <c r="AH109" i="53"/>
  <c r="AG109" i="53"/>
  <c r="AF109" i="53"/>
  <c r="AD109" i="53"/>
  <c r="AC109" i="53"/>
  <c r="AI108" i="53"/>
  <c r="AH108" i="53"/>
  <c r="AG108" i="53"/>
  <c r="AF108" i="53"/>
  <c r="AD108" i="53"/>
  <c r="AC108" i="53"/>
  <c r="AI107" i="53"/>
  <c r="AH107" i="53"/>
  <c r="AG107" i="53"/>
  <c r="AF107" i="53"/>
  <c r="AD107" i="53"/>
  <c r="AC107" i="53"/>
  <c r="AI106" i="53"/>
  <c r="AH106" i="53"/>
  <c r="AG106" i="53"/>
  <c r="AF106" i="53"/>
  <c r="AD106" i="53"/>
  <c r="AC106" i="53"/>
  <c r="AI105" i="53"/>
  <c r="AH105" i="53"/>
  <c r="AG105" i="53"/>
  <c r="AF105" i="53"/>
  <c r="AD105" i="53"/>
  <c r="AC105" i="53"/>
  <c r="AI104" i="53"/>
  <c r="AH104" i="53"/>
  <c r="AG104" i="53"/>
  <c r="AF104" i="53"/>
  <c r="AD104" i="53"/>
  <c r="AC104" i="53"/>
  <c r="AI103" i="53"/>
  <c r="AH103" i="53"/>
  <c r="AG103" i="53"/>
  <c r="AF103" i="53"/>
  <c r="AD103" i="53"/>
  <c r="AC103" i="53"/>
  <c r="AI102" i="53"/>
  <c r="AH102" i="53"/>
  <c r="AG102" i="53"/>
  <c r="AF102" i="53"/>
  <c r="AD102" i="53"/>
  <c r="AC102" i="53"/>
  <c r="AI101" i="53"/>
  <c r="AH101" i="53"/>
  <c r="AG101" i="53"/>
  <c r="AF101" i="53"/>
  <c r="AD101" i="53"/>
  <c r="AC101" i="53"/>
  <c r="AI100" i="53"/>
  <c r="AH100" i="53"/>
  <c r="AG100" i="53"/>
  <c r="AF100" i="53"/>
  <c r="AD100" i="53"/>
  <c r="AC100" i="53"/>
  <c r="AI99" i="53"/>
  <c r="AH99" i="53"/>
  <c r="AG99" i="53"/>
  <c r="AF99" i="53"/>
  <c r="AD99" i="53"/>
  <c r="AC99" i="53"/>
  <c r="AI98" i="53"/>
  <c r="AH98" i="53"/>
  <c r="AG98" i="53"/>
  <c r="AF98" i="53"/>
  <c r="AD98" i="53"/>
  <c r="AC98" i="53"/>
  <c r="AI97" i="53"/>
  <c r="AH97" i="53"/>
  <c r="AG97" i="53"/>
  <c r="AF97" i="53"/>
  <c r="AD97" i="53"/>
  <c r="AC97" i="53"/>
  <c r="AI96" i="53"/>
  <c r="AH96" i="53"/>
  <c r="AG96" i="53"/>
  <c r="AF96" i="53"/>
  <c r="AD96" i="53"/>
  <c r="AC96" i="53"/>
  <c r="AI95" i="53"/>
  <c r="AH95" i="53"/>
  <c r="AG95" i="53"/>
  <c r="AF95" i="53"/>
  <c r="AD95" i="53"/>
  <c r="AC95" i="53"/>
  <c r="AI94" i="53"/>
  <c r="AH94" i="53"/>
  <c r="AG94" i="53"/>
  <c r="AF94" i="53"/>
  <c r="AD94" i="53"/>
  <c r="AC94" i="53"/>
  <c r="AI93" i="53"/>
  <c r="AH93" i="53"/>
  <c r="AG93" i="53"/>
  <c r="AF93" i="53"/>
  <c r="AD93" i="53"/>
  <c r="AC93" i="53"/>
  <c r="AI92" i="53"/>
  <c r="AH92" i="53"/>
  <c r="AG92" i="53"/>
  <c r="AF92" i="53"/>
  <c r="AD92" i="53"/>
  <c r="AC92" i="53"/>
  <c r="AI91" i="53"/>
  <c r="AH91" i="53"/>
  <c r="AG91" i="53"/>
  <c r="AF91" i="53"/>
  <c r="AD91" i="53"/>
  <c r="AC91" i="53"/>
  <c r="AI90" i="53"/>
  <c r="AH90" i="53"/>
  <c r="AG90" i="53"/>
  <c r="AF90" i="53"/>
  <c r="AD90" i="53"/>
  <c r="AC90" i="53"/>
  <c r="AI89" i="53"/>
  <c r="AH89" i="53"/>
  <c r="AG89" i="53"/>
  <c r="AF89" i="53"/>
  <c r="AD89" i="53"/>
  <c r="AC89" i="53"/>
  <c r="AI88" i="53"/>
  <c r="AH88" i="53"/>
  <c r="AG88" i="53"/>
  <c r="AF88" i="53"/>
  <c r="AD88" i="53"/>
  <c r="AC88" i="53"/>
  <c r="AI87" i="53"/>
  <c r="AH87" i="53"/>
  <c r="AG87" i="53"/>
  <c r="AF87" i="53"/>
  <c r="AD87" i="53"/>
  <c r="AC87" i="53"/>
  <c r="AI86" i="53"/>
  <c r="AH86" i="53"/>
  <c r="AG86" i="53"/>
  <c r="AF86" i="53"/>
  <c r="AD86" i="53"/>
  <c r="AC86" i="53"/>
  <c r="AI85" i="53"/>
  <c r="AH85" i="53"/>
  <c r="AG85" i="53"/>
  <c r="AF85" i="53"/>
  <c r="AD85" i="53"/>
  <c r="AC85" i="53"/>
  <c r="AI84" i="53"/>
  <c r="AH84" i="53"/>
  <c r="AG84" i="53"/>
  <c r="AF84" i="53"/>
  <c r="AD84" i="53"/>
  <c r="AC84" i="53"/>
  <c r="AI83" i="53"/>
  <c r="AH83" i="53"/>
  <c r="AG83" i="53"/>
  <c r="AF83" i="53"/>
  <c r="AD83" i="53"/>
  <c r="AC83" i="53"/>
  <c r="AI82" i="53"/>
  <c r="AH82" i="53"/>
  <c r="AG82" i="53"/>
  <c r="AF82" i="53"/>
  <c r="AD82" i="53"/>
  <c r="AC82" i="53"/>
  <c r="AI81" i="53"/>
  <c r="AH81" i="53"/>
  <c r="AG81" i="53"/>
  <c r="AF81" i="53"/>
  <c r="AD81" i="53"/>
  <c r="AC81" i="53"/>
  <c r="AI80" i="53"/>
  <c r="AH80" i="53"/>
  <c r="AG80" i="53"/>
  <c r="AF80" i="53"/>
  <c r="AD80" i="53"/>
  <c r="AC80" i="53"/>
  <c r="AI79" i="53"/>
  <c r="AH79" i="53"/>
  <c r="AG79" i="53"/>
  <c r="AF79" i="53"/>
  <c r="AD79" i="53"/>
  <c r="AC79" i="53"/>
  <c r="AI78" i="53"/>
  <c r="AH78" i="53"/>
  <c r="AG78" i="53"/>
  <c r="AF78" i="53"/>
  <c r="AD78" i="53"/>
  <c r="AC78" i="53"/>
  <c r="AI77" i="53"/>
  <c r="AH77" i="53"/>
  <c r="AG77" i="53"/>
  <c r="AF77" i="53"/>
  <c r="AD77" i="53"/>
  <c r="AC77" i="53"/>
  <c r="AI76" i="53"/>
  <c r="AH76" i="53"/>
  <c r="AG76" i="53"/>
  <c r="AF76" i="53"/>
  <c r="AD76" i="53"/>
  <c r="AC76" i="53"/>
  <c r="AI75" i="53"/>
  <c r="AH75" i="53"/>
  <c r="AG75" i="53"/>
  <c r="AF75" i="53"/>
  <c r="AD75" i="53"/>
  <c r="AC75" i="53"/>
  <c r="AI74" i="53"/>
  <c r="AH74" i="53"/>
  <c r="AG74" i="53"/>
  <c r="AF74" i="53"/>
  <c r="AD74" i="53"/>
  <c r="AC74" i="53"/>
  <c r="AI73" i="53"/>
  <c r="AH73" i="53"/>
  <c r="AG73" i="53"/>
  <c r="AF73" i="53"/>
  <c r="AD73" i="53"/>
  <c r="AC73" i="53"/>
  <c r="AI72" i="53"/>
  <c r="AH72" i="53"/>
  <c r="AG72" i="53"/>
  <c r="AF72" i="53"/>
  <c r="AD72" i="53"/>
  <c r="AC72" i="53"/>
  <c r="AI71" i="53"/>
  <c r="AH71" i="53"/>
  <c r="AG71" i="53"/>
  <c r="AF71" i="53"/>
  <c r="AD71" i="53"/>
  <c r="AC71" i="53"/>
  <c r="AI70" i="53"/>
  <c r="AH70" i="53"/>
  <c r="AG70" i="53"/>
  <c r="AF70" i="53"/>
  <c r="AD70" i="53"/>
  <c r="AC70" i="53"/>
  <c r="AI69" i="53"/>
  <c r="AH69" i="53"/>
  <c r="AG69" i="53"/>
  <c r="AF69" i="53"/>
  <c r="AD69" i="53"/>
  <c r="AC69" i="53"/>
  <c r="AI68" i="53"/>
  <c r="AH68" i="53"/>
  <c r="AG68" i="53"/>
  <c r="AF68" i="53"/>
  <c r="AD68" i="53"/>
  <c r="AC68" i="53"/>
  <c r="AI67" i="53"/>
  <c r="AH67" i="53"/>
  <c r="AG67" i="53"/>
  <c r="AF67" i="53"/>
  <c r="AD67" i="53"/>
  <c r="AC67" i="53"/>
  <c r="AI66" i="53"/>
  <c r="AH66" i="53"/>
  <c r="AG66" i="53"/>
  <c r="AF66" i="53"/>
  <c r="AD66" i="53"/>
  <c r="AC66" i="53"/>
  <c r="AI65" i="53"/>
  <c r="AH65" i="53"/>
  <c r="AG65" i="53"/>
  <c r="AF65" i="53"/>
  <c r="AD65" i="53"/>
  <c r="AC65" i="53"/>
  <c r="AI64" i="53"/>
  <c r="AH64" i="53"/>
  <c r="AG64" i="53"/>
  <c r="AF64" i="53"/>
  <c r="AD64" i="53"/>
  <c r="AC64" i="53"/>
  <c r="AI63" i="53"/>
  <c r="AH63" i="53"/>
  <c r="AG63" i="53"/>
  <c r="AF63" i="53"/>
  <c r="AD63" i="53"/>
  <c r="AC63" i="53"/>
  <c r="AI62" i="53"/>
  <c r="AH62" i="53"/>
  <c r="AG62" i="53"/>
  <c r="AF62" i="53"/>
  <c r="AD62" i="53"/>
  <c r="AC62" i="53"/>
  <c r="AI61" i="53"/>
  <c r="AH61" i="53"/>
  <c r="AG61" i="53"/>
  <c r="AF61" i="53"/>
  <c r="AD61" i="53"/>
  <c r="AC61" i="53"/>
  <c r="AI60" i="53"/>
  <c r="AH60" i="53"/>
  <c r="AG60" i="53"/>
  <c r="AF60" i="53"/>
  <c r="AD60" i="53"/>
  <c r="AC60" i="53"/>
  <c r="AI59" i="53"/>
  <c r="AH59" i="53"/>
  <c r="AG59" i="53"/>
  <c r="AF59" i="53"/>
  <c r="AD59" i="53"/>
  <c r="AC59" i="53"/>
  <c r="AI58" i="53"/>
  <c r="AH58" i="53"/>
  <c r="AG58" i="53"/>
  <c r="AF58" i="53"/>
  <c r="AD58" i="53"/>
  <c r="AC58" i="53"/>
  <c r="AI57" i="53"/>
  <c r="AH57" i="53"/>
  <c r="AG57" i="53"/>
  <c r="AF57" i="53"/>
  <c r="AD57" i="53"/>
  <c r="AC57" i="53"/>
  <c r="AI56" i="53"/>
  <c r="AH56" i="53"/>
  <c r="AG56" i="53"/>
  <c r="AF56" i="53"/>
  <c r="AD56" i="53"/>
  <c r="AC56" i="53"/>
  <c r="AI55" i="53"/>
  <c r="AH55" i="53"/>
  <c r="AG55" i="53"/>
  <c r="AF55" i="53"/>
  <c r="AD55" i="53"/>
  <c r="AC55" i="53"/>
  <c r="AI54" i="53"/>
  <c r="AH54" i="53"/>
  <c r="AG54" i="53"/>
  <c r="AF54" i="53"/>
  <c r="AD54" i="53"/>
  <c r="AC54" i="53"/>
  <c r="AI53" i="53"/>
  <c r="AH53" i="53"/>
  <c r="AG53" i="53"/>
  <c r="AF53" i="53"/>
  <c r="AD53" i="53"/>
  <c r="AC53" i="53"/>
  <c r="AI52" i="53"/>
  <c r="AH52" i="53"/>
  <c r="AG52" i="53"/>
  <c r="AF52" i="53"/>
  <c r="AD52" i="53"/>
  <c r="AC52" i="53"/>
  <c r="AI51" i="53"/>
  <c r="AH51" i="53"/>
  <c r="AG51" i="53"/>
  <c r="AF51" i="53"/>
  <c r="AD51" i="53"/>
  <c r="AC51" i="53"/>
  <c r="AI50" i="53"/>
  <c r="AH50" i="53"/>
  <c r="AG50" i="53"/>
  <c r="AF50" i="53"/>
  <c r="AD50" i="53"/>
  <c r="AC50" i="53"/>
  <c r="AI49" i="53"/>
  <c r="AH49" i="53"/>
  <c r="AG49" i="53"/>
  <c r="AF49" i="53"/>
  <c r="AD49" i="53"/>
  <c r="AC49" i="53"/>
  <c r="AI48" i="53"/>
  <c r="AH48" i="53"/>
  <c r="AG48" i="53"/>
  <c r="AF48" i="53"/>
  <c r="AD48" i="53"/>
  <c r="AC48" i="53"/>
  <c r="AI47" i="53"/>
  <c r="AH47" i="53"/>
  <c r="AG47" i="53"/>
  <c r="AF47" i="53"/>
  <c r="AD47" i="53"/>
  <c r="AC47" i="53"/>
  <c r="AI46" i="53"/>
  <c r="AH46" i="53"/>
  <c r="AG46" i="53"/>
  <c r="AF46" i="53"/>
  <c r="AD46" i="53"/>
  <c r="AC46" i="53"/>
  <c r="AI45" i="53"/>
  <c r="AH45" i="53"/>
  <c r="AG45" i="53"/>
  <c r="AF45" i="53"/>
  <c r="AD45" i="53"/>
  <c r="AC45" i="53"/>
  <c r="AI44" i="53"/>
  <c r="AH44" i="53"/>
  <c r="AG44" i="53"/>
  <c r="AF44" i="53"/>
  <c r="AD44" i="53"/>
  <c r="AC44" i="53"/>
  <c r="AI43" i="53"/>
  <c r="AH43" i="53"/>
  <c r="AG43" i="53"/>
  <c r="AF43" i="53"/>
  <c r="AD43" i="53"/>
  <c r="AC43" i="53"/>
  <c r="AI42" i="53"/>
  <c r="AH42" i="53"/>
  <c r="AG42" i="53"/>
  <c r="AF42" i="53"/>
  <c r="AD42" i="53"/>
  <c r="AC42" i="53"/>
  <c r="AI41" i="53"/>
  <c r="AH41" i="53"/>
  <c r="AG41" i="53"/>
  <c r="AF41" i="53"/>
  <c r="AD41" i="53"/>
  <c r="AC41" i="53"/>
  <c r="AI40" i="53"/>
  <c r="AH40" i="53"/>
  <c r="AG40" i="53"/>
  <c r="AF40" i="53"/>
  <c r="AD40" i="53"/>
  <c r="AC40" i="53"/>
  <c r="AI39" i="53"/>
  <c r="AH39" i="53"/>
  <c r="AG39" i="53"/>
  <c r="AF39" i="53"/>
  <c r="AD39" i="53"/>
  <c r="AC39" i="53"/>
  <c r="AI38" i="53"/>
  <c r="AH38" i="53"/>
  <c r="AG38" i="53"/>
  <c r="AF38" i="53"/>
  <c r="AD38" i="53"/>
  <c r="AC38" i="53"/>
  <c r="AI37" i="53"/>
  <c r="AH37" i="53"/>
  <c r="AG37" i="53"/>
  <c r="AF37" i="53"/>
  <c r="AD37" i="53"/>
  <c r="AC37" i="53"/>
  <c r="AI36" i="53"/>
  <c r="AH36" i="53"/>
  <c r="AG36" i="53"/>
  <c r="AF36" i="53"/>
  <c r="AD36" i="53"/>
  <c r="AC36" i="53"/>
  <c r="AI35" i="53"/>
  <c r="AH35" i="53"/>
  <c r="AG35" i="53"/>
  <c r="AF35" i="53"/>
  <c r="AD35" i="53"/>
  <c r="AC35" i="53"/>
  <c r="AI34" i="53"/>
  <c r="AH34" i="53"/>
  <c r="AG34" i="53"/>
  <c r="AF34" i="53"/>
  <c r="AD34" i="53"/>
  <c r="AC34" i="53"/>
  <c r="AI33" i="53"/>
  <c r="AH33" i="53"/>
  <c r="AG33" i="53"/>
  <c r="AF33" i="53"/>
  <c r="AD33" i="53"/>
  <c r="AC33" i="53"/>
  <c r="AI32" i="53"/>
  <c r="AH32" i="53"/>
  <c r="AG32" i="53"/>
  <c r="AF32" i="53"/>
  <c r="AD32" i="53"/>
  <c r="AC32" i="53"/>
  <c r="AI31" i="53"/>
  <c r="AH31" i="53"/>
  <c r="AG31" i="53"/>
  <c r="AF31" i="53"/>
  <c r="AD31" i="53"/>
  <c r="AC31" i="53"/>
  <c r="AI30" i="53"/>
  <c r="AH30" i="53"/>
  <c r="AG30" i="53"/>
  <c r="AF30" i="53"/>
  <c r="AD30" i="53"/>
  <c r="AC30" i="53"/>
  <c r="AI29" i="53"/>
  <c r="AH29" i="53"/>
  <c r="AG29" i="53"/>
  <c r="AF29" i="53"/>
  <c r="AD29" i="53"/>
  <c r="AC29" i="53"/>
  <c r="AI28" i="53"/>
  <c r="AH28" i="53"/>
  <c r="AG28" i="53"/>
  <c r="AF28" i="53"/>
  <c r="AD28" i="53"/>
  <c r="AC28" i="53"/>
  <c r="AI27" i="53"/>
  <c r="AH27" i="53"/>
  <c r="AG27" i="53"/>
  <c r="AF27" i="53"/>
  <c r="AD27" i="53"/>
  <c r="AC27" i="53"/>
  <c r="AI26" i="53"/>
  <c r="AH26" i="53"/>
  <c r="AG26" i="53"/>
  <c r="AF26" i="53"/>
  <c r="AD26" i="53"/>
  <c r="AC26" i="53"/>
  <c r="AI25" i="53"/>
  <c r="AH25" i="53"/>
  <c r="AG25" i="53"/>
  <c r="AF25" i="53"/>
  <c r="AD25" i="53"/>
  <c r="AC25" i="53"/>
  <c r="AI24" i="53"/>
  <c r="AH24" i="53"/>
  <c r="AG24" i="53"/>
  <c r="AF24" i="53"/>
  <c r="AD24" i="53"/>
  <c r="AC24" i="53"/>
  <c r="AI23" i="53"/>
  <c r="AH23" i="53"/>
  <c r="AG23" i="53"/>
  <c r="AF23" i="53"/>
  <c r="AD23" i="53"/>
  <c r="AC23" i="53"/>
  <c r="AI22" i="53"/>
  <c r="AH22" i="53"/>
  <c r="AG22" i="53"/>
  <c r="AF22" i="53"/>
  <c r="AD22" i="53"/>
  <c r="AC22" i="53"/>
  <c r="AI21" i="53"/>
  <c r="AH21" i="53"/>
  <c r="AG21" i="53"/>
  <c r="AF21" i="53"/>
  <c r="AD21" i="53"/>
  <c r="AC21" i="53"/>
  <c r="AI20" i="53"/>
  <c r="AH20" i="53"/>
  <c r="AG20" i="53"/>
  <c r="AF20" i="53"/>
  <c r="AD20" i="53"/>
  <c r="AC20" i="53"/>
  <c r="AI19" i="53"/>
  <c r="AH19" i="53"/>
  <c r="AG19" i="53"/>
  <c r="AF19" i="53"/>
  <c r="AD19" i="53"/>
  <c r="AC19" i="53"/>
  <c r="AI18" i="53"/>
  <c r="AH18" i="53"/>
  <c r="AG18" i="53"/>
  <c r="AF18" i="53"/>
  <c r="AD18" i="53"/>
  <c r="AC18" i="53"/>
  <c r="AI17" i="53"/>
  <c r="AH17" i="53"/>
  <c r="AG17" i="53"/>
  <c r="AF17" i="53"/>
  <c r="AD17" i="53"/>
  <c r="AC17" i="53"/>
  <c r="AI16" i="53"/>
  <c r="AH16" i="53"/>
  <c r="AG16" i="53"/>
  <c r="AF16" i="53"/>
  <c r="AD16" i="53"/>
  <c r="AC16" i="53"/>
  <c r="AI15" i="53"/>
  <c r="AH15" i="53"/>
  <c r="AG15" i="53"/>
  <c r="AF15" i="53"/>
  <c r="AD15" i="53"/>
  <c r="AC15" i="53"/>
  <c r="AI14" i="53"/>
  <c r="AH14" i="53"/>
  <c r="AG14" i="53"/>
  <c r="AF14" i="53"/>
  <c r="AD14" i="53"/>
  <c r="AC14" i="53"/>
  <c r="AI13" i="53"/>
  <c r="AH13" i="53"/>
  <c r="AG13" i="53"/>
  <c r="AF13" i="53"/>
  <c r="AD13" i="53"/>
  <c r="AC13" i="53"/>
  <c r="AI12" i="53"/>
  <c r="AH12" i="53"/>
  <c r="AG12" i="53"/>
  <c r="AF12" i="53"/>
  <c r="AD12" i="53"/>
  <c r="AC12" i="53"/>
  <c r="AJ51" i="53" l="1"/>
  <c r="AJ48" i="53"/>
  <c r="AJ320" i="53"/>
  <c r="AJ356" i="53"/>
  <c r="AJ360" i="53"/>
  <c r="AJ364" i="53"/>
  <c r="AJ357" i="53"/>
  <c r="AJ365" i="53"/>
  <c r="AJ128" i="53"/>
  <c r="AJ377" i="53"/>
  <c r="AJ372" i="53"/>
  <c r="AJ120" i="53"/>
  <c r="AJ324" i="53"/>
  <c r="AJ332" i="53"/>
  <c r="AJ368" i="53"/>
  <c r="AJ346" i="53"/>
  <c r="AJ354" i="53"/>
  <c r="AJ387" i="53"/>
  <c r="AJ351" i="53"/>
  <c r="AJ355" i="53"/>
  <c r="AJ363" i="53"/>
  <c r="AJ150" i="53"/>
  <c r="AJ323" i="53"/>
  <c r="AJ367" i="53"/>
  <c r="AJ62" i="53"/>
  <c r="AJ78" i="53"/>
  <c r="AJ117" i="53"/>
  <c r="AJ125" i="53"/>
  <c r="AJ85" i="53"/>
  <c r="AJ105" i="53"/>
  <c r="AJ129" i="53"/>
  <c r="AJ306" i="53"/>
  <c r="AJ329" i="53"/>
  <c r="AJ107" i="53"/>
  <c r="AJ115" i="53"/>
  <c r="AJ163" i="53"/>
  <c r="AJ171" i="53"/>
  <c r="AJ331" i="53"/>
  <c r="AJ339" i="53"/>
  <c r="AJ371" i="53"/>
  <c r="AJ373" i="53"/>
  <c r="AJ34" i="53"/>
  <c r="AJ38" i="53"/>
  <c r="AJ42" i="53"/>
  <c r="AJ46" i="53"/>
  <c r="AJ50" i="53"/>
  <c r="AJ54" i="53"/>
  <c r="AJ58" i="53"/>
  <c r="AJ25" i="53"/>
  <c r="AJ28" i="53"/>
  <c r="AJ31" i="53"/>
  <c r="AJ32" i="53"/>
  <c r="AJ159" i="53"/>
  <c r="AJ175" i="53"/>
  <c r="AJ179" i="53"/>
  <c r="AJ187" i="53"/>
  <c r="AJ195" i="53"/>
  <c r="AJ211" i="53"/>
  <c r="AJ219" i="53"/>
  <c r="AJ223" i="53"/>
  <c r="AJ228" i="53"/>
  <c r="AJ232" i="53"/>
  <c r="AJ235" i="53"/>
  <c r="AJ243" i="53"/>
  <c r="AJ247" i="53"/>
  <c r="AJ251" i="53"/>
  <c r="AJ255" i="53"/>
  <c r="AJ260" i="53"/>
  <c r="AJ264" i="53"/>
  <c r="AJ267" i="53"/>
  <c r="AJ268" i="53"/>
  <c r="AJ275" i="53"/>
  <c r="AJ276" i="53"/>
  <c r="AJ284" i="53"/>
  <c r="AJ292" i="53"/>
  <c r="AJ296" i="53"/>
  <c r="AJ308" i="53"/>
  <c r="AJ312" i="53"/>
  <c r="AJ316" i="53"/>
  <c r="AJ319" i="53"/>
  <c r="AJ335" i="53"/>
  <c r="AJ336" i="53"/>
  <c r="AJ340" i="53"/>
  <c r="AJ348" i="53"/>
  <c r="AJ30" i="53"/>
  <c r="AJ61" i="53"/>
  <c r="AJ65" i="53"/>
  <c r="AJ69" i="53"/>
  <c r="AJ89" i="53"/>
  <c r="AJ97" i="53"/>
  <c r="AJ109" i="53"/>
  <c r="AJ113" i="53"/>
  <c r="AJ137" i="53"/>
  <c r="AJ145" i="53"/>
  <c r="AJ149" i="53"/>
  <c r="AJ161" i="53"/>
  <c r="AJ165" i="53"/>
  <c r="AJ169" i="53"/>
  <c r="AJ177" i="53"/>
  <c r="AJ185" i="53"/>
  <c r="AJ189" i="53"/>
  <c r="AJ193" i="53"/>
  <c r="AJ201" i="53"/>
  <c r="AJ209" i="53"/>
  <c r="AJ213" i="53"/>
  <c r="AJ217" i="53"/>
  <c r="AJ221" i="53"/>
  <c r="AJ225" i="53"/>
  <c r="AJ233" i="53"/>
  <c r="AJ234" i="53"/>
  <c r="AJ241" i="53"/>
  <c r="AJ242" i="53"/>
  <c r="AJ249" i="53"/>
  <c r="AJ250" i="53"/>
  <c r="AJ261" i="53"/>
  <c r="AJ265" i="53"/>
  <c r="AJ269" i="53"/>
  <c r="AJ277" i="53"/>
  <c r="AJ281" i="53"/>
  <c r="AJ289" i="53"/>
  <c r="AJ293" i="53"/>
  <c r="AJ301" i="53"/>
  <c r="AJ305" i="53"/>
  <c r="AJ309" i="53"/>
  <c r="AJ313" i="53"/>
  <c r="AJ314" i="53"/>
  <c r="AJ322" i="53"/>
  <c r="AJ330" i="53"/>
  <c r="AJ333" i="53"/>
  <c r="AJ337" i="53"/>
  <c r="AJ341" i="53"/>
  <c r="AJ345" i="53"/>
  <c r="AJ353" i="53"/>
  <c r="AJ369" i="53"/>
  <c r="AJ73" i="53"/>
  <c r="AJ282" i="53"/>
  <c r="AJ317" i="53"/>
  <c r="AJ35" i="53"/>
  <c r="AJ126" i="53"/>
  <c r="AJ12" i="53"/>
  <c r="AJ22" i="53"/>
  <c r="AJ29" i="53"/>
  <c r="AJ119" i="53"/>
  <c r="AJ203" i="53"/>
  <c r="AJ287" i="53"/>
  <c r="AJ299" i="53"/>
  <c r="AJ56" i="53"/>
  <c r="AJ64" i="53"/>
  <c r="AJ72" i="53"/>
  <c r="AJ77" i="53"/>
  <c r="AJ80" i="53"/>
  <c r="AJ88" i="53"/>
  <c r="AJ96" i="53"/>
  <c r="AJ112" i="53"/>
  <c r="AJ133" i="53"/>
  <c r="AJ136" i="53"/>
  <c r="AJ141" i="53"/>
  <c r="AJ144" i="53"/>
  <c r="AJ160" i="53"/>
  <c r="AJ168" i="53"/>
  <c r="AJ173" i="53"/>
  <c r="AJ176" i="53"/>
  <c r="AJ181" i="53"/>
  <c r="AJ184" i="53"/>
  <c r="AJ192" i="53"/>
  <c r="AJ200" i="53"/>
  <c r="AJ205" i="53"/>
  <c r="AJ208" i="53"/>
  <c r="AJ224" i="53"/>
  <c r="AJ245" i="53"/>
  <c r="AJ253" i="53"/>
  <c r="AJ325" i="53"/>
  <c r="AJ18" i="53"/>
  <c r="AJ121" i="53"/>
  <c r="AJ378" i="53"/>
  <c r="AJ389" i="53"/>
  <c r="AJ86" i="53"/>
  <c r="AJ102" i="53"/>
  <c r="AJ158" i="53"/>
  <c r="AJ166" i="53"/>
  <c r="AJ174" i="53"/>
  <c r="AJ182" i="53"/>
  <c r="AJ190" i="53"/>
  <c r="AJ214" i="53"/>
  <c r="AJ222" i="53"/>
  <c r="AJ227" i="53"/>
  <c r="AJ259" i="53"/>
  <c r="AJ283" i="53"/>
  <c r="AJ291" i="53"/>
  <c r="AJ307" i="53"/>
  <c r="AJ315" i="53"/>
  <c r="AJ347" i="53"/>
  <c r="AJ44" i="53"/>
  <c r="AJ47" i="53"/>
  <c r="AJ55" i="53"/>
  <c r="AJ59" i="53"/>
  <c r="AJ67" i="53"/>
  <c r="AJ71" i="53"/>
  <c r="AJ75" i="53"/>
  <c r="AJ79" i="53"/>
  <c r="AJ83" i="53"/>
  <c r="AJ87" i="53"/>
  <c r="AJ91" i="53"/>
  <c r="AJ95" i="53"/>
  <c r="AJ99" i="53"/>
  <c r="AJ123" i="53"/>
  <c r="AJ127" i="53"/>
  <c r="AJ131" i="53"/>
  <c r="AJ139" i="53"/>
  <c r="AJ143" i="53"/>
  <c r="AJ147" i="53"/>
  <c r="AJ151" i="53"/>
  <c r="AJ155" i="53"/>
  <c r="AJ376" i="53"/>
  <c r="AJ379" i="53"/>
  <c r="AJ388" i="53"/>
  <c r="AJ17" i="53"/>
  <c r="AJ94" i="53"/>
  <c r="AJ237" i="53"/>
  <c r="AJ244" i="53"/>
  <c r="AJ266" i="53"/>
  <c r="AJ280" i="53"/>
  <c r="AJ297" i="53"/>
  <c r="AJ298" i="53"/>
  <c r="AJ344" i="53"/>
  <c r="AJ361" i="53"/>
  <c r="AJ362" i="53"/>
  <c r="AJ21" i="53"/>
  <c r="AJ26" i="53"/>
  <c r="AJ43" i="53"/>
  <c r="AJ49" i="53"/>
  <c r="AJ70" i="53"/>
  <c r="AJ81" i="53"/>
  <c r="AJ134" i="53"/>
  <c r="AJ191" i="53"/>
  <c r="AJ198" i="53"/>
  <c r="AJ252" i="53"/>
  <c r="AJ256" i="53"/>
  <c r="AJ273" i="53"/>
  <c r="AJ274" i="53"/>
  <c r="AJ288" i="53"/>
  <c r="AJ338" i="53"/>
  <c r="AJ352" i="53"/>
  <c r="AJ370" i="53"/>
  <c r="AJ380" i="53"/>
  <c r="AJ383" i="53"/>
  <c r="AJ384" i="53"/>
  <c r="AJ103" i="53"/>
  <c r="AJ110" i="53"/>
  <c r="AJ142" i="53"/>
  <c r="AJ153" i="53"/>
  <c r="AJ206" i="53"/>
  <c r="AJ93" i="53"/>
  <c r="AJ101" i="53"/>
  <c r="AJ104" i="53"/>
  <c r="AJ111" i="53"/>
  <c r="AJ118" i="53"/>
  <c r="AJ157" i="53"/>
  <c r="AJ197" i="53"/>
  <c r="AJ207" i="53"/>
  <c r="AJ226" i="53"/>
  <c r="AJ229" i="53"/>
  <c r="AJ236" i="53"/>
  <c r="AJ239" i="53"/>
  <c r="AJ257" i="53"/>
  <c r="AJ258" i="53"/>
  <c r="AJ271" i="53"/>
  <c r="AJ272" i="53"/>
  <c r="AJ285" i="53"/>
  <c r="AJ290" i="53"/>
  <c r="AJ300" i="53"/>
  <c r="AJ303" i="53"/>
  <c r="AJ304" i="53"/>
  <c r="AJ321" i="53"/>
  <c r="AJ349" i="53"/>
  <c r="AJ381" i="53"/>
  <c r="AJ385" i="53"/>
  <c r="AJ386" i="53"/>
  <c r="AJ14" i="53"/>
  <c r="AJ15" i="53"/>
  <c r="AJ36" i="53"/>
  <c r="AJ39" i="53"/>
  <c r="AJ40" i="53"/>
  <c r="AJ53" i="53"/>
  <c r="AJ63" i="53"/>
  <c r="AJ135" i="53"/>
  <c r="AJ167" i="53"/>
  <c r="AJ199" i="53"/>
  <c r="AJ231" i="53"/>
  <c r="AJ263" i="53"/>
  <c r="AJ295" i="53"/>
  <c r="AJ327" i="53"/>
  <c r="AJ359" i="53"/>
  <c r="AJ19" i="53"/>
  <c r="AJ183" i="53"/>
  <c r="AJ215" i="53"/>
  <c r="AJ279" i="53"/>
  <c r="AJ311" i="53"/>
  <c r="AJ343" i="53"/>
  <c r="AJ375" i="53"/>
  <c r="AJ148" i="53"/>
  <c r="AJ156" i="53"/>
  <c r="AJ164" i="53"/>
  <c r="AJ172" i="53"/>
  <c r="AJ180" i="53"/>
  <c r="AJ188" i="53"/>
  <c r="AJ196" i="53"/>
  <c r="AJ204" i="53"/>
  <c r="AJ212" i="53"/>
  <c r="AJ220" i="53"/>
  <c r="AJ16" i="53"/>
  <c r="AJ20" i="53"/>
  <c r="AJ24" i="53"/>
  <c r="AJ57" i="53"/>
  <c r="AJ74" i="53"/>
  <c r="AJ82" i="53"/>
  <c r="AJ90" i="53"/>
  <c r="AJ146" i="53"/>
  <c r="AJ154" i="53"/>
  <c r="AJ162" i="53"/>
  <c r="AJ170" i="53"/>
  <c r="AJ178" i="53"/>
  <c r="AJ186" i="53"/>
  <c r="AJ194" i="53"/>
  <c r="AJ202" i="53"/>
  <c r="AJ210" i="53"/>
  <c r="AJ218" i="53"/>
  <c r="AJ240" i="53"/>
  <c r="AJ248" i="53"/>
  <c r="AJ328" i="53"/>
  <c r="AJ23" i="53"/>
  <c r="AJ27" i="53"/>
  <c r="AJ152" i="53"/>
  <c r="AJ216" i="53"/>
  <c r="AJ230" i="53"/>
  <c r="AJ238" i="53"/>
  <c r="AJ246" i="53"/>
  <c r="AJ254" i="53"/>
  <c r="AJ262" i="53"/>
  <c r="AJ270" i="53"/>
  <c r="AJ278" i="53"/>
  <c r="AJ286" i="53"/>
  <c r="AJ294" i="53"/>
  <c r="AJ302" i="53"/>
  <c r="AJ310" i="53"/>
  <c r="AJ318" i="53"/>
  <c r="AJ326" i="53"/>
  <c r="AJ334" i="53"/>
  <c r="AJ342" i="53"/>
  <c r="AJ350" i="53"/>
  <c r="AJ358" i="53"/>
  <c r="AJ366" i="53"/>
  <c r="AJ374" i="53"/>
  <c r="AJ382" i="53"/>
  <c r="AJ13" i="53"/>
  <c r="AJ33" i="53"/>
  <c r="AJ37" i="53"/>
  <c r="AJ41" i="53"/>
  <c r="AJ45" i="53"/>
  <c r="AJ52" i="53"/>
  <c r="AJ60" i="53"/>
  <c r="AJ68" i="53"/>
  <c r="AJ76" i="53"/>
  <c r="AJ84" i="53"/>
  <c r="AJ92" i="53"/>
  <c r="AJ100" i="53"/>
  <c r="AJ108" i="53"/>
  <c r="AJ116" i="53"/>
  <c r="AJ124" i="53"/>
  <c r="AJ132" i="53"/>
  <c r="AJ140" i="53"/>
  <c r="AJ66" i="53"/>
  <c r="AJ98" i="53"/>
  <c r="AJ106" i="53"/>
  <c r="AJ114" i="53"/>
  <c r="AJ122" i="53"/>
  <c r="AJ130" i="53"/>
  <c r="AJ138" i="53"/>
  <c r="G10" i="35"/>
  <c r="S11" i="35"/>
  <c r="S12" i="35"/>
  <c r="S13" i="35"/>
  <c r="S14" i="35"/>
  <c r="S17" i="35"/>
  <c r="S18" i="35"/>
  <c r="S19" i="35"/>
  <c r="S20" i="35"/>
  <c r="S21" i="35"/>
  <c r="K140" i="68" l="1"/>
  <c r="K205" i="68"/>
  <c r="K101" i="68"/>
  <c r="K62" i="68"/>
  <c r="K153" i="68"/>
  <c r="K218" i="68"/>
  <c r="K127" i="68"/>
  <c r="K192" i="68"/>
  <c r="K179" i="68"/>
  <c r="K88" i="68"/>
  <c r="K59" i="68"/>
  <c r="E10" i="35"/>
  <c r="K150" i="68"/>
  <c r="K124" i="68"/>
  <c r="K3" i="45" l="1"/>
  <c r="S10" i="1" l="1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51" i="48"/>
  <c r="C151" i="48"/>
  <c r="E151" i="48"/>
  <c r="F151" i="48"/>
  <c r="G151" i="48"/>
  <c r="H151" i="48"/>
  <c r="J151" i="48"/>
  <c r="K151" i="48"/>
  <c r="M151" i="48"/>
  <c r="O151" i="48"/>
  <c r="P151" i="48"/>
  <c r="Q151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39" i="48"/>
  <c r="C139" i="48"/>
  <c r="E139" i="48"/>
  <c r="F139" i="48"/>
  <c r="G139" i="48"/>
  <c r="H139" i="48"/>
  <c r="J139" i="48"/>
  <c r="K139" i="48"/>
  <c r="M139" i="48"/>
  <c r="O139" i="48"/>
  <c r="P139" i="48"/>
  <c r="Q139" i="48"/>
  <c r="B140" i="48"/>
  <c r="C140" i="48"/>
  <c r="E140" i="48"/>
  <c r="F140" i="48"/>
  <c r="G140" i="48"/>
  <c r="H140" i="48"/>
  <c r="J140" i="48"/>
  <c r="K140" i="48"/>
  <c r="M140" i="48"/>
  <c r="O140" i="48"/>
  <c r="P140" i="48"/>
  <c r="Q140" i="48"/>
  <c r="B141" i="48"/>
  <c r="C141" i="48"/>
  <c r="E141" i="48"/>
  <c r="F141" i="48"/>
  <c r="G141" i="48"/>
  <c r="H141" i="48"/>
  <c r="J141" i="48"/>
  <c r="K141" i="48"/>
  <c r="M141" i="48"/>
  <c r="O141" i="48"/>
  <c r="P141" i="48"/>
  <c r="Q141" i="48"/>
  <c r="B142" i="48"/>
  <c r="C142" i="48"/>
  <c r="E142" i="48"/>
  <c r="F142" i="48"/>
  <c r="G142" i="48"/>
  <c r="H142" i="48"/>
  <c r="J142" i="48"/>
  <c r="K142" i="48"/>
  <c r="M142" i="48"/>
  <c r="O142" i="48"/>
  <c r="P142" i="48"/>
  <c r="Q142" i="48"/>
  <c r="B143" i="48"/>
  <c r="C143" i="48"/>
  <c r="E143" i="48"/>
  <c r="F143" i="48"/>
  <c r="G143" i="48"/>
  <c r="H143" i="48"/>
  <c r="J143" i="48"/>
  <c r="K143" i="48"/>
  <c r="M143" i="48"/>
  <c r="O143" i="48"/>
  <c r="P143" i="48"/>
  <c r="Q143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32" i="48"/>
  <c r="C132" i="48"/>
  <c r="E132" i="48"/>
  <c r="F132" i="48"/>
  <c r="G132" i="48"/>
  <c r="H132" i="48"/>
  <c r="J132" i="48"/>
  <c r="K132" i="48"/>
  <c r="M132" i="48"/>
  <c r="O132" i="48"/>
  <c r="P132" i="48"/>
  <c r="Q132" i="48"/>
  <c r="B133" i="48"/>
  <c r="C133" i="48"/>
  <c r="E133" i="48"/>
  <c r="F133" i="48"/>
  <c r="G133" i="48"/>
  <c r="H133" i="48"/>
  <c r="J133" i="48"/>
  <c r="K133" i="48"/>
  <c r="M133" i="48"/>
  <c r="O133" i="48"/>
  <c r="P133" i="48"/>
  <c r="Q133" i="48"/>
  <c r="B134" i="48"/>
  <c r="C134" i="48"/>
  <c r="E134" i="48"/>
  <c r="F134" i="48"/>
  <c r="G134" i="48"/>
  <c r="H134" i="48"/>
  <c r="J134" i="48"/>
  <c r="K134" i="48"/>
  <c r="M134" i="48"/>
  <c r="O134" i="48"/>
  <c r="P134" i="48"/>
  <c r="Q134" i="48"/>
  <c r="B135" i="48"/>
  <c r="C135" i="48"/>
  <c r="E135" i="48"/>
  <c r="F135" i="48"/>
  <c r="G135" i="48"/>
  <c r="H135" i="48"/>
  <c r="J135" i="48"/>
  <c r="K135" i="48"/>
  <c r="M135" i="48"/>
  <c r="O135" i="48"/>
  <c r="P135" i="48"/>
  <c r="Q135" i="48"/>
  <c r="B136" i="48"/>
  <c r="C136" i="48"/>
  <c r="E136" i="48"/>
  <c r="F136" i="48"/>
  <c r="G136" i="48"/>
  <c r="H136" i="48"/>
  <c r="J136" i="48"/>
  <c r="K136" i="48"/>
  <c r="M136" i="48"/>
  <c r="O136" i="48"/>
  <c r="P136" i="48"/>
  <c r="Q136" i="48"/>
  <c r="B137" i="48"/>
  <c r="C137" i="48"/>
  <c r="E137" i="48"/>
  <c r="F137" i="48"/>
  <c r="G137" i="48"/>
  <c r="H137" i="48"/>
  <c r="J137" i="48"/>
  <c r="K137" i="48"/>
  <c r="M137" i="48"/>
  <c r="O137" i="48"/>
  <c r="P137" i="48"/>
  <c r="Q137" i="48"/>
  <c r="B131" i="48"/>
  <c r="C131" i="48"/>
  <c r="E131" i="48"/>
  <c r="F131" i="48"/>
  <c r="G131" i="48"/>
  <c r="H131" i="48"/>
  <c r="J131" i="48"/>
  <c r="K131" i="48"/>
  <c r="M131" i="48"/>
  <c r="O131" i="48"/>
  <c r="P131" i="48"/>
  <c r="Q131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16" i="48"/>
  <c r="C116" i="48"/>
  <c r="E116" i="48"/>
  <c r="F116" i="48"/>
  <c r="G116" i="48"/>
  <c r="H116" i="48"/>
  <c r="J116" i="48"/>
  <c r="K116" i="48"/>
  <c r="M116" i="48"/>
  <c r="O116" i="48"/>
  <c r="P116" i="48"/>
  <c r="Q116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109" i="48"/>
  <c r="C109" i="48"/>
  <c r="E109" i="48"/>
  <c r="F109" i="48"/>
  <c r="G109" i="48"/>
  <c r="H109" i="48"/>
  <c r="J109" i="48"/>
  <c r="K109" i="48"/>
  <c r="M109" i="48"/>
  <c r="O109" i="48"/>
  <c r="P109" i="48"/>
  <c r="Q109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102" i="48"/>
  <c r="C102" i="48"/>
  <c r="E102" i="48"/>
  <c r="F102" i="48"/>
  <c r="G102" i="48"/>
  <c r="H102" i="48"/>
  <c r="J102" i="48"/>
  <c r="K102" i="48"/>
  <c r="M102" i="48"/>
  <c r="O102" i="48"/>
  <c r="P102" i="48"/>
  <c r="Q102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95" i="48"/>
  <c r="C95" i="48"/>
  <c r="E95" i="48"/>
  <c r="F95" i="48"/>
  <c r="G95" i="48"/>
  <c r="H95" i="48"/>
  <c r="J95" i="48"/>
  <c r="K95" i="48"/>
  <c r="M95" i="48"/>
  <c r="O95" i="48"/>
  <c r="P95" i="48"/>
  <c r="Q95" i="48"/>
  <c r="B83" i="48"/>
  <c r="C83" i="48"/>
  <c r="E83" i="48"/>
  <c r="F83" i="48"/>
  <c r="G83" i="48"/>
  <c r="H83" i="48"/>
  <c r="J83" i="48"/>
  <c r="K83" i="48"/>
  <c r="M83" i="48"/>
  <c r="O83" i="48"/>
  <c r="P83" i="48"/>
  <c r="Q83" i="48"/>
  <c r="B84" i="48"/>
  <c r="C84" i="48"/>
  <c r="E84" i="48"/>
  <c r="F84" i="48"/>
  <c r="G84" i="48"/>
  <c r="H84" i="48"/>
  <c r="J84" i="48"/>
  <c r="K84" i="48"/>
  <c r="M84" i="48"/>
  <c r="O84" i="48"/>
  <c r="P84" i="48"/>
  <c r="Q84" i="48"/>
  <c r="B85" i="48"/>
  <c r="C85" i="48"/>
  <c r="E85" i="48"/>
  <c r="F85" i="48"/>
  <c r="G85" i="48"/>
  <c r="H85" i="48"/>
  <c r="J85" i="48"/>
  <c r="K85" i="48"/>
  <c r="M85" i="48"/>
  <c r="O85" i="48"/>
  <c r="P85" i="48"/>
  <c r="Q85" i="48"/>
  <c r="B86" i="48"/>
  <c r="C86" i="48"/>
  <c r="E86" i="48"/>
  <c r="F86" i="48"/>
  <c r="G86" i="48"/>
  <c r="H86" i="48"/>
  <c r="J86" i="48"/>
  <c r="K86" i="48"/>
  <c r="M86" i="48"/>
  <c r="O86" i="48"/>
  <c r="P86" i="48"/>
  <c r="Q86" i="48"/>
  <c r="B87" i="48"/>
  <c r="C87" i="48"/>
  <c r="E87" i="48"/>
  <c r="F87" i="48"/>
  <c r="G87" i="48"/>
  <c r="H87" i="48"/>
  <c r="J87" i="48"/>
  <c r="K87" i="48"/>
  <c r="M87" i="48"/>
  <c r="O87" i="48"/>
  <c r="P87" i="48"/>
  <c r="Q87" i="48"/>
  <c r="B88" i="48"/>
  <c r="C88" i="48"/>
  <c r="E88" i="48"/>
  <c r="F88" i="48"/>
  <c r="G88" i="48"/>
  <c r="H88" i="48"/>
  <c r="J88" i="48"/>
  <c r="K88" i="48"/>
  <c r="M88" i="48"/>
  <c r="O88" i="48"/>
  <c r="P88" i="48"/>
  <c r="Q88" i="48"/>
  <c r="B76" i="48"/>
  <c r="C76" i="48"/>
  <c r="E76" i="48"/>
  <c r="F76" i="48"/>
  <c r="G76" i="48"/>
  <c r="H76" i="48"/>
  <c r="J76" i="48"/>
  <c r="K76" i="48"/>
  <c r="M76" i="48"/>
  <c r="O76" i="48"/>
  <c r="P76" i="48"/>
  <c r="Q76" i="48"/>
  <c r="B77" i="48"/>
  <c r="C77" i="48"/>
  <c r="E77" i="48"/>
  <c r="F77" i="48"/>
  <c r="G77" i="48"/>
  <c r="H77" i="48"/>
  <c r="J77" i="48"/>
  <c r="K77" i="48"/>
  <c r="M77" i="48"/>
  <c r="O77" i="48"/>
  <c r="P77" i="48"/>
  <c r="Q77" i="48"/>
  <c r="B78" i="48"/>
  <c r="C78" i="48"/>
  <c r="E78" i="48"/>
  <c r="F78" i="48"/>
  <c r="G78" i="48"/>
  <c r="H78" i="48"/>
  <c r="J78" i="48"/>
  <c r="K78" i="48"/>
  <c r="M78" i="48"/>
  <c r="O78" i="48"/>
  <c r="P78" i="48"/>
  <c r="Q78" i="48"/>
  <c r="B79" i="48"/>
  <c r="C79" i="48"/>
  <c r="E79" i="48"/>
  <c r="F79" i="48"/>
  <c r="G79" i="48"/>
  <c r="H79" i="48"/>
  <c r="J79" i="48"/>
  <c r="K79" i="48"/>
  <c r="M79" i="48"/>
  <c r="O79" i="48"/>
  <c r="P79" i="48"/>
  <c r="Q79" i="48"/>
  <c r="B80" i="48"/>
  <c r="C80" i="48"/>
  <c r="E80" i="48"/>
  <c r="F80" i="48"/>
  <c r="G80" i="48"/>
  <c r="H80" i="48"/>
  <c r="J80" i="48"/>
  <c r="K80" i="48"/>
  <c r="M80" i="48"/>
  <c r="O80" i="48"/>
  <c r="P80" i="48"/>
  <c r="Q80" i="48"/>
  <c r="B81" i="48"/>
  <c r="C81" i="48"/>
  <c r="E81" i="48"/>
  <c r="F81" i="48"/>
  <c r="G81" i="48"/>
  <c r="H81" i="48"/>
  <c r="J81" i="48"/>
  <c r="K81" i="48"/>
  <c r="M81" i="48"/>
  <c r="O81" i="48"/>
  <c r="P81" i="48"/>
  <c r="Q81" i="48"/>
  <c r="B27" i="2"/>
  <c r="F27" i="2"/>
  <c r="G28" i="2" s="1"/>
  <c r="H27" i="2"/>
  <c r="I28" i="2" s="1"/>
  <c r="J27" i="2"/>
  <c r="L27" i="2"/>
  <c r="M28" i="2" s="1"/>
  <c r="N27" i="2"/>
  <c r="O27" i="2"/>
  <c r="P27" i="2"/>
  <c r="E28" i="2" l="1"/>
  <c r="C28" i="2"/>
  <c r="Q27" i="2"/>
  <c r="R141" i="48"/>
  <c r="R140" i="48"/>
  <c r="R145" i="48"/>
  <c r="R152" i="48"/>
  <c r="R163" i="48"/>
  <c r="R161" i="48"/>
  <c r="R160" i="48"/>
  <c r="R79" i="48"/>
  <c r="R108" i="48"/>
  <c r="R106" i="48"/>
  <c r="R112" i="48"/>
  <c r="R136" i="48"/>
  <c r="R134" i="48"/>
  <c r="R77" i="48"/>
  <c r="R85" i="48"/>
  <c r="R94" i="48"/>
  <c r="R93" i="48"/>
  <c r="R99" i="48"/>
  <c r="R156" i="48"/>
  <c r="R83" i="48"/>
  <c r="R97" i="48"/>
  <c r="R107" i="48"/>
  <c r="R114" i="48"/>
  <c r="R113" i="48"/>
  <c r="R151" i="48"/>
  <c r="R149" i="48"/>
  <c r="R154" i="48"/>
  <c r="R27" i="2"/>
  <c r="S28" i="2" s="1"/>
  <c r="R92" i="48"/>
  <c r="R90" i="48"/>
  <c r="R102" i="48"/>
  <c r="R100" i="48"/>
  <c r="R98" i="48"/>
  <c r="R116" i="48"/>
  <c r="R147" i="48"/>
  <c r="R146" i="48"/>
  <c r="R158" i="48"/>
  <c r="R157" i="48"/>
  <c r="R155" i="48"/>
  <c r="R159" i="48"/>
  <c r="R80" i="48"/>
  <c r="R87" i="48"/>
  <c r="R137" i="48"/>
  <c r="R132" i="48"/>
  <c r="R143" i="48"/>
  <c r="R139" i="48"/>
  <c r="R153" i="48"/>
  <c r="R162" i="48"/>
  <c r="R78" i="48"/>
  <c r="R95" i="48"/>
  <c r="R142" i="48"/>
  <c r="R115" i="48"/>
  <c r="R81" i="48"/>
  <c r="R84" i="48"/>
  <c r="R101" i="48"/>
  <c r="R109" i="48"/>
  <c r="R104" i="48"/>
  <c r="R86" i="48"/>
  <c r="R133" i="48"/>
  <c r="R144" i="48"/>
  <c r="R148" i="48"/>
  <c r="R76" i="48"/>
  <c r="R88" i="48"/>
  <c r="R91" i="48"/>
  <c r="R105" i="48"/>
  <c r="R111" i="48"/>
  <c r="R131" i="48"/>
  <c r="R135" i="48"/>
  <c r="R150" i="48"/>
  <c r="L27" i="51"/>
  <c r="J27" i="51"/>
  <c r="L26" i="51"/>
  <c r="J26" i="51"/>
  <c r="L25" i="51"/>
  <c r="J25" i="51"/>
  <c r="L24" i="51"/>
  <c r="J24" i="51"/>
  <c r="L23" i="51"/>
  <c r="J23" i="51"/>
  <c r="L22" i="51"/>
  <c r="J22" i="51"/>
  <c r="L21" i="51"/>
  <c r="J21" i="51"/>
  <c r="L19" i="51"/>
  <c r="J19" i="51"/>
  <c r="L18" i="51"/>
  <c r="J18" i="51"/>
  <c r="L17" i="51"/>
  <c r="J17" i="51"/>
  <c r="L16" i="51"/>
  <c r="J16" i="51"/>
  <c r="L15" i="51"/>
  <c r="J15" i="51"/>
  <c r="L14" i="51"/>
  <c r="J14" i="51"/>
  <c r="L13" i="51"/>
  <c r="J13" i="51"/>
  <c r="L12" i="51"/>
  <c r="J12" i="51"/>
  <c r="L11" i="51"/>
  <c r="J11" i="51"/>
  <c r="L10" i="51"/>
  <c r="J10" i="51"/>
  <c r="K12" i="51" l="1"/>
  <c r="K27" i="51"/>
  <c r="K14" i="51"/>
  <c r="K18" i="51"/>
  <c r="K23" i="51"/>
  <c r="K11" i="51"/>
  <c r="K13" i="51"/>
  <c r="K19" i="51"/>
  <c r="K22" i="51"/>
  <c r="K24" i="51"/>
  <c r="K26" i="51"/>
  <c r="K16" i="51"/>
  <c r="K21" i="51"/>
  <c r="K15" i="51"/>
  <c r="K17" i="51"/>
  <c r="K25" i="51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G18" i="52" l="1"/>
  <c r="B18" i="52"/>
  <c r="G17" i="52"/>
  <c r="B17" i="52"/>
  <c r="G16" i="52"/>
  <c r="D16" i="52"/>
  <c r="B16" i="52"/>
  <c r="G15" i="52"/>
  <c r="B15" i="52"/>
  <c r="G14" i="52"/>
  <c r="B14" i="52"/>
  <c r="G13" i="52"/>
  <c r="D13" i="52"/>
  <c r="B13" i="52"/>
  <c r="G12" i="52"/>
  <c r="B12" i="52"/>
  <c r="G11" i="52"/>
  <c r="B11" i="52"/>
  <c r="G10" i="52"/>
  <c r="D10" i="52"/>
  <c r="B10" i="52"/>
  <c r="G4" i="52"/>
  <c r="N2" i="52"/>
  <c r="N4" i="52" l="1"/>
  <c r="M10" i="52"/>
  <c r="J10" i="52"/>
  <c r="O10" i="52"/>
  <c r="R10" i="52"/>
  <c r="I10" i="52"/>
  <c r="L10" i="52"/>
  <c r="K10" i="52"/>
  <c r="H10" i="52"/>
  <c r="Q10" i="52"/>
  <c r="F10" i="52"/>
  <c r="N10" i="52"/>
  <c r="I11" i="52"/>
  <c r="R11" i="52"/>
  <c r="O11" i="52"/>
  <c r="J11" i="52"/>
  <c r="M11" i="52"/>
  <c r="Q11" i="52"/>
  <c r="N11" i="52"/>
  <c r="F11" i="52"/>
  <c r="H11" i="52"/>
  <c r="K11" i="52"/>
  <c r="L11" i="52"/>
  <c r="Q12" i="52"/>
  <c r="N12" i="52"/>
  <c r="H12" i="52"/>
  <c r="K12" i="52"/>
  <c r="L12" i="52"/>
  <c r="F12" i="52"/>
  <c r="I12" i="52"/>
  <c r="R12" i="52"/>
  <c r="O12" i="52"/>
  <c r="J12" i="52"/>
  <c r="M12" i="52"/>
  <c r="M13" i="52"/>
  <c r="J13" i="52"/>
  <c r="F13" i="52"/>
  <c r="O13" i="52"/>
  <c r="R13" i="52"/>
  <c r="I13" i="52"/>
  <c r="L13" i="52"/>
  <c r="K13" i="52"/>
  <c r="H13" i="52"/>
  <c r="Q13" i="52"/>
  <c r="N13" i="52"/>
  <c r="N14" i="52"/>
  <c r="Q14" i="52"/>
  <c r="M14" i="52"/>
  <c r="J14" i="52"/>
  <c r="O14" i="52"/>
  <c r="R14" i="52"/>
  <c r="I14" i="52"/>
  <c r="L14" i="52"/>
  <c r="K14" i="52"/>
  <c r="F14" i="52"/>
  <c r="H14" i="52"/>
  <c r="L15" i="52"/>
  <c r="K15" i="52"/>
  <c r="R15" i="52"/>
  <c r="H15" i="52"/>
  <c r="O15" i="52"/>
  <c r="Q15" i="52"/>
  <c r="N15" i="52"/>
  <c r="J15" i="52"/>
  <c r="F15" i="52"/>
  <c r="M15" i="52"/>
  <c r="I15" i="52"/>
  <c r="O16" i="52"/>
  <c r="R16" i="52"/>
  <c r="I16" i="52"/>
  <c r="N16" i="52"/>
  <c r="Q16" i="52"/>
  <c r="L16" i="52"/>
  <c r="H16" i="52"/>
  <c r="M16" i="52"/>
  <c r="F16" i="52"/>
  <c r="K16" i="52"/>
  <c r="J16" i="52"/>
  <c r="M17" i="52"/>
  <c r="J17" i="52"/>
  <c r="L17" i="52"/>
  <c r="K17" i="52"/>
  <c r="H17" i="52"/>
  <c r="R17" i="52"/>
  <c r="F17" i="52"/>
  <c r="Q17" i="52"/>
  <c r="O17" i="52"/>
  <c r="I17" i="52"/>
  <c r="N17" i="52"/>
  <c r="N18" i="52"/>
  <c r="Q18" i="52"/>
  <c r="O18" i="52"/>
  <c r="R18" i="52"/>
  <c r="I18" i="52"/>
  <c r="J18" i="52"/>
  <c r="L18" i="52"/>
  <c r="H18" i="52"/>
  <c r="M18" i="52"/>
  <c r="F18" i="52"/>
  <c r="K18" i="52"/>
  <c r="B11" i="51"/>
  <c r="C11" i="51"/>
  <c r="D11" i="51" s="1"/>
  <c r="E11" i="51"/>
  <c r="F11" i="51"/>
  <c r="H11" i="51"/>
  <c r="U11" i="51"/>
  <c r="M11" i="51"/>
  <c r="V11" i="51"/>
  <c r="O11" i="51"/>
  <c r="Q11" i="51"/>
  <c r="R11" i="51"/>
  <c r="S11" i="51"/>
  <c r="B12" i="51"/>
  <c r="C12" i="51"/>
  <c r="D12" i="51" s="1"/>
  <c r="E12" i="51"/>
  <c r="F12" i="51"/>
  <c r="H12" i="51"/>
  <c r="U12" i="51"/>
  <c r="M12" i="51"/>
  <c r="V12" i="51"/>
  <c r="O12" i="51"/>
  <c r="Q12" i="51"/>
  <c r="R12" i="51"/>
  <c r="S12" i="51"/>
  <c r="B13" i="51"/>
  <c r="C13" i="51"/>
  <c r="D13" i="51" s="1"/>
  <c r="E13" i="51"/>
  <c r="F13" i="51"/>
  <c r="H13" i="51"/>
  <c r="U13" i="51"/>
  <c r="M13" i="51"/>
  <c r="V13" i="51"/>
  <c r="O13" i="51"/>
  <c r="Q13" i="51"/>
  <c r="R13" i="51"/>
  <c r="S13" i="51"/>
  <c r="B14" i="51"/>
  <c r="C14" i="51"/>
  <c r="D14" i="51" s="1"/>
  <c r="E14" i="51"/>
  <c r="F14" i="51"/>
  <c r="H14" i="51"/>
  <c r="U14" i="51"/>
  <c r="M14" i="51"/>
  <c r="V14" i="51"/>
  <c r="O14" i="51"/>
  <c r="Q14" i="51"/>
  <c r="R14" i="51"/>
  <c r="S14" i="51"/>
  <c r="B15" i="51"/>
  <c r="C15" i="51"/>
  <c r="D15" i="51" s="1"/>
  <c r="E15" i="51"/>
  <c r="F15" i="51"/>
  <c r="H15" i="51"/>
  <c r="U15" i="51"/>
  <c r="M15" i="51"/>
  <c r="V15" i="51"/>
  <c r="O15" i="51"/>
  <c r="Q15" i="51"/>
  <c r="R15" i="51"/>
  <c r="S15" i="51"/>
  <c r="B16" i="51"/>
  <c r="C16" i="51"/>
  <c r="D16" i="51" s="1"/>
  <c r="E16" i="51"/>
  <c r="F16" i="51"/>
  <c r="H16" i="51"/>
  <c r="U16" i="51"/>
  <c r="M16" i="51"/>
  <c r="V16" i="51"/>
  <c r="O16" i="51"/>
  <c r="Q16" i="51"/>
  <c r="R16" i="51"/>
  <c r="S16" i="51"/>
  <c r="B17" i="51"/>
  <c r="C17" i="51"/>
  <c r="D17" i="51" s="1"/>
  <c r="E17" i="51"/>
  <c r="F17" i="51"/>
  <c r="H17" i="51"/>
  <c r="U17" i="51"/>
  <c r="M17" i="51"/>
  <c r="V17" i="51"/>
  <c r="O17" i="51"/>
  <c r="Q17" i="51"/>
  <c r="R17" i="51"/>
  <c r="S17" i="51"/>
  <c r="B18" i="51"/>
  <c r="C18" i="51"/>
  <c r="D18" i="51" s="1"/>
  <c r="E18" i="51"/>
  <c r="F18" i="51"/>
  <c r="H18" i="51"/>
  <c r="U18" i="51"/>
  <c r="M18" i="51"/>
  <c r="V18" i="51"/>
  <c r="O18" i="51"/>
  <c r="Q18" i="51"/>
  <c r="R18" i="51"/>
  <c r="S18" i="51"/>
  <c r="B19" i="51"/>
  <c r="C19" i="51"/>
  <c r="D19" i="51" s="1"/>
  <c r="E19" i="51"/>
  <c r="F19" i="51"/>
  <c r="H19" i="51"/>
  <c r="U19" i="51"/>
  <c r="M19" i="51"/>
  <c r="V19" i="51"/>
  <c r="O19" i="51"/>
  <c r="Q19" i="51"/>
  <c r="R19" i="51"/>
  <c r="S19" i="51"/>
  <c r="B21" i="51"/>
  <c r="C21" i="51"/>
  <c r="D21" i="51" s="1"/>
  <c r="E21" i="51"/>
  <c r="F21" i="51"/>
  <c r="H21" i="51"/>
  <c r="U21" i="51"/>
  <c r="M21" i="51"/>
  <c r="V21" i="51"/>
  <c r="O21" i="51"/>
  <c r="Q21" i="51"/>
  <c r="R21" i="51"/>
  <c r="S21" i="51"/>
  <c r="B22" i="51"/>
  <c r="C22" i="51"/>
  <c r="D22" i="51" s="1"/>
  <c r="E22" i="51"/>
  <c r="F22" i="51"/>
  <c r="H22" i="51"/>
  <c r="U22" i="51"/>
  <c r="M22" i="51"/>
  <c r="V22" i="51"/>
  <c r="O22" i="51"/>
  <c r="Q22" i="51"/>
  <c r="R22" i="51"/>
  <c r="S22" i="51"/>
  <c r="B23" i="51"/>
  <c r="C23" i="51"/>
  <c r="D23" i="51" s="1"/>
  <c r="E23" i="51"/>
  <c r="F23" i="51"/>
  <c r="H23" i="51"/>
  <c r="U23" i="51"/>
  <c r="M23" i="51"/>
  <c r="V23" i="51"/>
  <c r="O23" i="51"/>
  <c r="Q23" i="51"/>
  <c r="R23" i="51"/>
  <c r="S23" i="51"/>
  <c r="B24" i="51"/>
  <c r="C24" i="51"/>
  <c r="D24" i="51" s="1"/>
  <c r="E24" i="51"/>
  <c r="F24" i="51"/>
  <c r="H24" i="51"/>
  <c r="U24" i="51"/>
  <c r="M24" i="51"/>
  <c r="V24" i="51"/>
  <c r="O24" i="51"/>
  <c r="Q24" i="51"/>
  <c r="R24" i="51"/>
  <c r="S24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B26" i="51"/>
  <c r="C26" i="51"/>
  <c r="D26" i="51" s="1"/>
  <c r="E26" i="51"/>
  <c r="F26" i="51"/>
  <c r="H26" i="51"/>
  <c r="U26" i="51"/>
  <c r="M26" i="51"/>
  <c r="V26" i="51"/>
  <c r="O26" i="51"/>
  <c r="Q26" i="51"/>
  <c r="R26" i="51"/>
  <c r="S26" i="51"/>
  <c r="B27" i="51"/>
  <c r="C27" i="51"/>
  <c r="D27" i="51" s="1"/>
  <c r="E27" i="51"/>
  <c r="F27" i="51"/>
  <c r="H27" i="51"/>
  <c r="U27" i="51"/>
  <c r="M27" i="51"/>
  <c r="V27" i="51"/>
  <c r="O27" i="51"/>
  <c r="Q27" i="51"/>
  <c r="R27" i="51"/>
  <c r="S27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B25" i="47"/>
  <c r="K24" i="47"/>
  <c r="J24" i="47"/>
  <c r="S24" i="47"/>
  <c r="R24" i="47"/>
  <c r="Q24" i="47"/>
  <c r="P24" i="47"/>
  <c r="O24" i="47"/>
  <c r="M24" i="47"/>
  <c r="L24" i="47"/>
  <c r="I24" i="47"/>
  <c r="G24" i="47"/>
  <c r="E24" i="47"/>
  <c r="C24" i="47"/>
  <c r="B24" i="47"/>
  <c r="K23" i="47"/>
  <c r="J23" i="47"/>
  <c r="S23" i="47"/>
  <c r="R23" i="47"/>
  <c r="Q23" i="47"/>
  <c r="P23" i="47"/>
  <c r="O23" i="47"/>
  <c r="M23" i="47"/>
  <c r="L23" i="47"/>
  <c r="I23" i="47"/>
  <c r="G23" i="47"/>
  <c r="E23" i="47"/>
  <c r="C23" i="47"/>
  <c r="B23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6" i="49"/>
  <c r="I746" i="49"/>
  <c r="H746" i="49"/>
  <c r="G746" i="49"/>
  <c r="F746" i="49"/>
  <c r="E746" i="49"/>
  <c r="D746" i="49"/>
  <c r="C746" i="49"/>
  <c r="B746" i="49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N12" i="47" l="1"/>
  <c r="R4" i="51"/>
  <c r="N13" i="47"/>
  <c r="N11" i="47"/>
  <c r="P12" i="52"/>
  <c r="P17" i="52"/>
  <c r="P18" i="52"/>
  <c r="P16" i="52"/>
  <c r="P14" i="52"/>
  <c r="P10" i="52"/>
  <c r="P15" i="52"/>
  <c r="P13" i="52"/>
  <c r="P11" i="52"/>
  <c r="N27" i="51"/>
  <c r="G26" i="51"/>
  <c r="P25" i="51"/>
  <c r="I25" i="51"/>
  <c r="N23" i="51"/>
  <c r="G22" i="51"/>
  <c r="P21" i="51"/>
  <c r="I21" i="51"/>
  <c r="N18" i="51"/>
  <c r="G17" i="51"/>
  <c r="P16" i="51"/>
  <c r="I16" i="51"/>
  <c r="N14" i="51"/>
  <c r="G13" i="51"/>
  <c r="P12" i="51"/>
  <c r="I12" i="51"/>
  <c r="I27" i="51"/>
  <c r="N25" i="51"/>
  <c r="G24" i="51"/>
  <c r="P23" i="51"/>
  <c r="I23" i="51"/>
  <c r="N21" i="51"/>
  <c r="G19" i="51"/>
  <c r="P18" i="51"/>
  <c r="I18" i="51"/>
  <c r="N16" i="51"/>
  <c r="G15" i="51"/>
  <c r="P14" i="51"/>
  <c r="I14" i="51"/>
  <c r="N12" i="51"/>
  <c r="G11" i="51"/>
  <c r="P27" i="51"/>
  <c r="K84" i="49"/>
  <c r="K86" i="49"/>
  <c r="K88" i="49"/>
  <c r="K90" i="49"/>
  <c r="K92" i="49"/>
  <c r="K94" i="49"/>
  <c r="K96" i="49"/>
  <c r="K224" i="49"/>
  <c r="K534" i="49"/>
  <c r="K536" i="49"/>
  <c r="K718" i="49"/>
  <c r="K726" i="49"/>
  <c r="K730" i="49"/>
  <c r="K732" i="49"/>
  <c r="K722" i="49"/>
  <c r="K82" i="49"/>
  <c r="H12" i="47"/>
  <c r="L227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3" i="49"/>
  <c r="L185" i="49"/>
  <c r="L205" i="49"/>
  <c r="L209" i="49"/>
  <c r="L213" i="49"/>
  <c r="L217" i="49"/>
  <c r="L221" i="49"/>
  <c r="L225" i="49"/>
  <c r="L257" i="49"/>
  <c r="L273" i="49"/>
  <c r="K297" i="49"/>
  <c r="F13" i="47"/>
  <c r="K181" i="49"/>
  <c r="K185" i="49"/>
  <c r="K227" i="49"/>
  <c r="L82" i="49"/>
  <c r="L86" i="49"/>
  <c r="L90" i="49"/>
  <c r="L94" i="49"/>
  <c r="L534" i="49"/>
  <c r="L542" i="49"/>
  <c r="L546" i="49"/>
  <c r="L550" i="49"/>
  <c r="L554" i="49"/>
  <c r="L558" i="49"/>
  <c r="L562" i="49"/>
  <c r="L566" i="49"/>
  <c r="L570" i="49"/>
  <c r="L574" i="49"/>
  <c r="L578" i="49"/>
  <c r="L582" i="49"/>
  <c r="L594" i="49"/>
  <c r="L598" i="49"/>
  <c r="L602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L710" i="49"/>
  <c r="L714" i="49"/>
  <c r="L718" i="49"/>
  <c r="L722" i="49"/>
  <c r="L726" i="49"/>
  <c r="L730" i="49"/>
  <c r="L96" i="49"/>
  <c r="L256" i="49"/>
  <c r="L295" i="49"/>
  <c r="L423" i="49"/>
  <c r="L427" i="49"/>
  <c r="L431" i="49"/>
  <c r="L439" i="49"/>
  <c r="L443" i="49"/>
  <c r="L447" i="49"/>
  <c r="L459" i="49"/>
  <c r="L463" i="49"/>
  <c r="L467" i="49"/>
  <c r="L507" i="49"/>
  <c r="L511" i="49"/>
  <c r="L515" i="49"/>
  <c r="L523" i="49"/>
  <c r="L527" i="49"/>
  <c r="L531" i="49"/>
  <c r="L712" i="49"/>
  <c r="L716" i="49"/>
  <c r="L720" i="49"/>
  <c r="L724" i="49"/>
  <c r="L728" i="49"/>
  <c r="L732" i="49"/>
  <c r="L333" i="49"/>
  <c r="L397" i="49"/>
  <c r="L401" i="49"/>
  <c r="L481" i="49"/>
  <c r="L513" i="49"/>
  <c r="L529" i="49"/>
  <c r="L533" i="49"/>
  <c r="N10" i="51"/>
  <c r="P26" i="51"/>
  <c r="N24" i="51"/>
  <c r="P22" i="51"/>
  <c r="N19" i="51"/>
  <c r="P17" i="51"/>
  <c r="N15" i="51"/>
  <c r="P13" i="51"/>
  <c r="N11" i="51"/>
  <c r="P24" i="51"/>
  <c r="P19" i="51"/>
  <c r="P15" i="51"/>
  <c r="P11" i="51"/>
  <c r="P10" i="51"/>
  <c r="N26" i="51"/>
  <c r="N22" i="51"/>
  <c r="N17" i="51"/>
  <c r="N13" i="51"/>
  <c r="L51" i="49"/>
  <c r="L55" i="49"/>
  <c r="L59" i="49"/>
  <c r="L63" i="49"/>
  <c r="L67" i="49"/>
  <c r="L71" i="49"/>
  <c r="L269" i="49"/>
  <c r="L288" i="49"/>
  <c r="L416" i="49"/>
  <c r="L448" i="49"/>
  <c r="L468" i="49"/>
  <c r="L500" i="49"/>
  <c r="L532" i="49"/>
  <c r="L48" i="49"/>
  <c r="L56" i="49"/>
  <c r="L60" i="49"/>
  <c r="L64" i="49"/>
  <c r="L68" i="49"/>
  <c r="L72" i="49"/>
  <c r="L76" i="49"/>
  <c r="L99" i="49"/>
  <c r="L107" i="49"/>
  <c r="L111" i="49"/>
  <c r="L115" i="49"/>
  <c r="L119" i="49"/>
  <c r="L127" i="49"/>
  <c r="L143" i="49"/>
  <c r="L151" i="49"/>
  <c r="L155" i="49"/>
  <c r="L159" i="49"/>
  <c r="L163" i="49"/>
  <c r="L171" i="49"/>
  <c r="L175" i="49"/>
  <c r="L187" i="49"/>
  <c r="L247" i="49"/>
  <c r="L258" i="49"/>
  <c r="L266" i="49"/>
  <c r="K270" i="49"/>
  <c r="K272" i="49"/>
  <c r="K275" i="49"/>
  <c r="K277" i="49"/>
  <c r="L281" i="49"/>
  <c r="K291" i="49"/>
  <c r="L293" i="49"/>
  <c r="K295" i="49"/>
  <c r="L321" i="49"/>
  <c r="L337" i="49"/>
  <c r="L345" i="49"/>
  <c r="L353" i="49"/>
  <c r="L385" i="49"/>
  <c r="K403" i="49"/>
  <c r="K405" i="49"/>
  <c r="K407" i="49"/>
  <c r="L409" i="49"/>
  <c r="L417" i="49"/>
  <c r="K419" i="49"/>
  <c r="L52" i="49"/>
  <c r="L80" i="49"/>
  <c r="L103" i="49"/>
  <c r="L123" i="49"/>
  <c r="L131" i="49"/>
  <c r="L135" i="49"/>
  <c r="L139" i="49"/>
  <c r="L147" i="49"/>
  <c r="L167" i="49"/>
  <c r="L179" i="49"/>
  <c r="L183" i="49"/>
  <c r="L251" i="49"/>
  <c r="L255" i="49"/>
  <c r="K258" i="49"/>
  <c r="K260" i="49"/>
  <c r="L270" i="49"/>
  <c r="L277" i="49"/>
  <c r="K279" i="49"/>
  <c r="K281" i="49"/>
  <c r="L289" i="49"/>
  <c r="K293" i="49"/>
  <c r="L297" i="49"/>
  <c r="L305" i="49"/>
  <c r="L341" i="49"/>
  <c r="L405" i="49"/>
  <c r="K409" i="49"/>
  <c r="L228" i="49"/>
  <c r="K230" i="49"/>
  <c r="L237" i="49"/>
  <c r="L253" i="49"/>
  <c r="L272" i="49"/>
  <c r="K274" i="49"/>
  <c r="K276" i="49"/>
  <c r="K286" i="49"/>
  <c r="K288" i="49"/>
  <c r="L322" i="49"/>
  <c r="L330" i="49"/>
  <c r="L334" i="49"/>
  <c r="L421" i="49"/>
  <c r="K421" i="49"/>
  <c r="K423" i="49"/>
  <c r="L425" i="49"/>
  <c r="K425" i="49"/>
  <c r="L433" i="49"/>
  <c r="L469" i="49"/>
  <c r="L485" i="49"/>
  <c r="L299" i="49"/>
  <c r="L311" i="49"/>
  <c r="L315" i="49"/>
  <c r="L319" i="49"/>
  <c r="L320" i="49"/>
  <c r="L352" i="49"/>
  <c r="L359" i="49"/>
  <c r="L363" i="49"/>
  <c r="L367" i="49"/>
  <c r="L375" i="49"/>
  <c r="L379" i="49"/>
  <c r="L383" i="49"/>
  <c r="L384" i="49"/>
  <c r="L386" i="49"/>
  <c r="K386" i="49"/>
  <c r="K388" i="49"/>
  <c r="L394" i="49"/>
  <c r="L398" i="49"/>
  <c r="K398" i="49"/>
  <c r="K400" i="49"/>
  <c r="K402" i="49"/>
  <c r="K404" i="49"/>
  <c r="K414" i="49"/>
  <c r="K416" i="49"/>
  <c r="L470" i="49"/>
  <c r="L478" i="49"/>
  <c r="L482" i="49"/>
  <c r="L717" i="49"/>
  <c r="L721" i="49"/>
  <c r="L725" i="49"/>
  <c r="L729" i="49"/>
  <c r="L733" i="49"/>
  <c r="L737" i="49"/>
  <c r="L741" i="49"/>
  <c r="L745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K714" i="49"/>
  <c r="K734" i="49"/>
  <c r="L738" i="49"/>
  <c r="K738" i="49"/>
  <c r="L742" i="49"/>
  <c r="K742" i="49"/>
  <c r="L746" i="49"/>
  <c r="K746" i="49"/>
  <c r="L210" i="49"/>
  <c r="L218" i="49"/>
  <c r="L222" i="49"/>
  <c r="L232" i="49"/>
  <c r="L306" i="49"/>
  <c r="L314" i="49"/>
  <c r="L318" i="49"/>
  <c r="L325" i="49"/>
  <c r="L329" i="49"/>
  <c r="L365" i="49"/>
  <c r="L381" i="49"/>
  <c r="L400" i="49"/>
  <c r="L434" i="49"/>
  <c r="L442" i="49"/>
  <c r="L446" i="49"/>
  <c r="L450" i="49"/>
  <c r="L454" i="49"/>
  <c r="L462" i="49"/>
  <c r="L466" i="49"/>
  <c r="L473" i="49"/>
  <c r="L477" i="49"/>
  <c r="K735" i="49"/>
  <c r="L191" i="49"/>
  <c r="L195" i="49"/>
  <c r="L199" i="49"/>
  <c r="K226" i="49"/>
  <c r="K229" i="49"/>
  <c r="K231" i="49"/>
  <c r="K233" i="49"/>
  <c r="L303" i="49"/>
  <c r="K322" i="49"/>
  <c r="K324" i="49"/>
  <c r="K334" i="49"/>
  <c r="K336" i="49"/>
  <c r="K339" i="49"/>
  <c r="K341" i="49"/>
  <c r="K343" i="49"/>
  <c r="K345" i="49"/>
  <c r="K355" i="49"/>
  <c r="K357" i="49"/>
  <c r="K359" i="49"/>
  <c r="K361" i="49"/>
  <c r="K449" i="49"/>
  <c r="K470" i="49"/>
  <c r="K472" i="49"/>
  <c r="K482" i="49"/>
  <c r="K484" i="49"/>
  <c r="K487" i="49"/>
  <c r="L489" i="49"/>
  <c r="K489" i="49"/>
  <c r="K491" i="49"/>
  <c r="L493" i="49"/>
  <c r="K493" i="49"/>
  <c r="L501" i="49"/>
  <c r="K503" i="49"/>
  <c r="K505" i="49"/>
  <c r="K507" i="49"/>
  <c r="K509" i="49"/>
  <c r="L49" i="49"/>
  <c r="L53" i="49"/>
  <c r="L57" i="49"/>
  <c r="L61" i="49"/>
  <c r="L65" i="49"/>
  <c r="L69" i="49"/>
  <c r="L73" i="49"/>
  <c r="L77" i="49"/>
  <c r="L81" i="49"/>
  <c r="K83" i="49"/>
  <c r="L85" i="49"/>
  <c r="K85" i="49"/>
  <c r="K87" i="49"/>
  <c r="L89" i="49"/>
  <c r="K89" i="49"/>
  <c r="K91" i="49"/>
  <c r="L93" i="49"/>
  <c r="K93" i="49"/>
  <c r="K95" i="49"/>
  <c r="L204" i="49"/>
  <c r="K204" i="49"/>
  <c r="L242" i="49"/>
  <c r="L250" i="49"/>
  <c r="L254" i="49"/>
  <c r="L261" i="49"/>
  <c r="L265" i="49"/>
  <c r="L317" i="49"/>
  <c r="L336" i="49"/>
  <c r="K338" i="49"/>
  <c r="K340" i="49"/>
  <c r="K350" i="49"/>
  <c r="K352" i="49"/>
  <c r="L370" i="49"/>
  <c r="L378" i="49"/>
  <c r="L382" i="49"/>
  <c r="L389" i="49"/>
  <c r="L393" i="49"/>
  <c r="L445" i="49"/>
  <c r="L465" i="49"/>
  <c r="L484" i="49"/>
  <c r="K486" i="49"/>
  <c r="K488" i="49"/>
  <c r="K498" i="49"/>
  <c r="K500" i="49"/>
  <c r="L518" i="49"/>
  <c r="L526" i="49"/>
  <c r="L530" i="49"/>
  <c r="L537" i="49"/>
  <c r="L541" i="49"/>
  <c r="L713" i="49"/>
  <c r="L263" i="49"/>
  <c r="L267" i="49"/>
  <c r="L271" i="49"/>
  <c r="L282" i="49"/>
  <c r="L395" i="49"/>
  <c r="L399" i="49"/>
  <c r="L274" i="49"/>
  <c r="L402" i="49"/>
  <c r="L226" i="49"/>
  <c r="L229" i="49"/>
  <c r="L233" i="49"/>
  <c r="L241" i="49"/>
  <c r="L357" i="49"/>
  <c r="L361" i="49"/>
  <c r="L369" i="49"/>
  <c r="L505" i="49"/>
  <c r="L509" i="49"/>
  <c r="L517" i="49"/>
  <c r="L286" i="49"/>
  <c r="L391" i="49"/>
  <c r="L410" i="49"/>
  <c r="L414" i="49"/>
  <c r="L189" i="49"/>
  <c r="L193" i="49"/>
  <c r="L197" i="49"/>
  <c r="L201" i="49"/>
  <c r="L212" i="49"/>
  <c r="L301" i="49"/>
  <c r="L327" i="49"/>
  <c r="L331" i="49"/>
  <c r="L335" i="49"/>
  <c r="L338" i="49"/>
  <c r="L346" i="49"/>
  <c r="L350" i="49"/>
  <c r="L429" i="49"/>
  <c r="L475" i="49"/>
  <c r="L479" i="49"/>
  <c r="L483" i="49"/>
  <c r="L486" i="49"/>
  <c r="L494" i="49"/>
  <c r="L498" i="49"/>
  <c r="L539" i="49"/>
  <c r="L711" i="49"/>
  <c r="L715" i="49"/>
  <c r="L723" i="49"/>
  <c r="K210" i="49"/>
  <c r="L211" i="49"/>
  <c r="K213" i="49"/>
  <c r="K215" i="49"/>
  <c r="K217" i="49"/>
  <c r="L240" i="49"/>
  <c r="K242" i="49"/>
  <c r="L243" i="49"/>
  <c r="K244" i="49"/>
  <c r="K254" i="49"/>
  <c r="K256" i="49"/>
  <c r="K259" i="49"/>
  <c r="K261" i="49"/>
  <c r="K263" i="49"/>
  <c r="K265" i="49"/>
  <c r="L285" i="49"/>
  <c r="L304" i="49"/>
  <c r="K306" i="49"/>
  <c r="K308" i="49"/>
  <c r="K318" i="49"/>
  <c r="K320" i="49"/>
  <c r="K323" i="49"/>
  <c r="K325" i="49"/>
  <c r="K327" i="49"/>
  <c r="K329" i="49"/>
  <c r="L349" i="49"/>
  <c r="L368" i="49"/>
  <c r="K370" i="49"/>
  <c r="K372" i="49"/>
  <c r="K382" i="49"/>
  <c r="K384" i="49"/>
  <c r="K387" i="49"/>
  <c r="K389" i="49"/>
  <c r="K391" i="49"/>
  <c r="K393" i="49"/>
  <c r="L413" i="49"/>
  <c r="L432" i="49"/>
  <c r="K434" i="49"/>
  <c r="K436" i="49"/>
  <c r="K446" i="49"/>
  <c r="K448" i="49"/>
  <c r="K450" i="49"/>
  <c r="K452" i="49"/>
  <c r="K454" i="49"/>
  <c r="K456" i="49"/>
  <c r="K466" i="49"/>
  <c r="K468" i="49"/>
  <c r="K471" i="49"/>
  <c r="K473" i="49"/>
  <c r="K475" i="49"/>
  <c r="K477" i="49"/>
  <c r="L497" i="49"/>
  <c r="L516" i="49"/>
  <c r="K518" i="49"/>
  <c r="K520" i="49"/>
  <c r="K530" i="49"/>
  <c r="K532" i="49"/>
  <c r="K535" i="49"/>
  <c r="K537" i="49"/>
  <c r="K539" i="49"/>
  <c r="K541" i="49"/>
  <c r="K737" i="49"/>
  <c r="K739" i="49"/>
  <c r="K741" i="49"/>
  <c r="K743" i="49"/>
  <c r="K745" i="49"/>
  <c r="L719" i="49"/>
  <c r="L727" i="49"/>
  <c r="L731" i="49"/>
  <c r="L735" i="49"/>
  <c r="L47" i="49"/>
  <c r="K47" i="49"/>
  <c r="L186" i="49"/>
  <c r="L190" i="49"/>
  <c r="L194" i="49"/>
  <c r="L198" i="49"/>
  <c r="L202" i="49"/>
  <c r="L206" i="49"/>
  <c r="K208" i="49"/>
  <c r="K211" i="49"/>
  <c r="K214" i="49"/>
  <c r="L216" i="49"/>
  <c r="L220" i="49"/>
  <c r="K220" i="49"/>
  <c r="L234" i="49"/>
  <c r="L238" i="49"/>
  <c r="K238" i="49"/>
  <c r="K240" i="49"/>
  <c r="K243" i="49"/>
  <c r="L245" i="49"/>
  <c r="K245" i="49"/>
  <c r="K247" i="49"/>
  <c r="L249" i="49"/>
  <c r="K249" i="49"/>
  <c r="L279" i="49"/>
  <c r="L283" i="49"/>
  <c r="L287" i="49"/>
  <c r="L290" i="49"/>
  <c r="K290" i="49"/>
  <c r="K292" i="49"/>
  <c r="L298" i="49"/>
  <c r="L302" i="49"/>
  <c r="K302" i="49"/>
  <c r="K304" i="49"/>
  <c r="K307" i="49"/>
  <c r="L309" i="49"/>
  <c r="K309" i="49"/>
  <c r="K311" i="49"/>
  <c r="L313" i="49"/>
  <c r="K313" i="49"/>
  <c r="L343" i="49"/>
  <c r="L347" i="49"/>
  <c r="L351" i="49"/>
  <c r="L354" i="49"/>
  <c r="K354" i="49"/>
  <c r="K356" i="49"/>
  <c r="L362" i="49"/>
  <c r="L366" i="49"/>
  <c r="K366" i="49"/>
  <c r="K368" i="49"/>
  <c r="K371" i="49"/>
  <c r="L373" i="49"/>
  <c r="K373" i="49"/>
  <c r="K375" i="49"/>
  <c r="L377" i="49"/>
  <c r="K377" i="49"/>
  <c r="L407" i="49"/>
  <c r="L411" i="49"/>
  <c r="L415" i="49"/>
  <c r="L418" i="49"/>
  <c r="K418" i="49"/>
  <c r="K420" i="49"/>
  <c r="L426" i="49"/>
  <c r="L430" i="49"/>
  <c r="K430" i="49"/>
  <c r="K432" i="49"/>
  <c r="K435" i="49"/>
  <c r="L437" i="49"/>
  <c r="K437" i="49"/>
  <c r="K439" i="49"/>
  <c r="L441" i="49"/>
  <c r="K441" i="49"/>
  <c r="L449" i="49"/>
  <c r="K453" i="49"/>
  <c r="K455" i="49"/>
  <c r="L457" i="49"/>
  <c r="K459" i="49"/>
  <c r="L461" i="49"/>
  <c r="K461" i="49"/>
  <c r="L491" i="49"/>
  <c r="L495" i="49"/>
  <c r="L499" i="49"/>
  <c r="L502" i="49"/>
  <c r="K502" i="49"/>
  <c r="K504" i="49"/>
  <c r="L510" i="49"/>
  <c r="L514" i="49"/>
  <c r="K514" i="49"/>
  <c r="K516" i="49"/>
  <c r="K519" i="49"/>
  <c r="L521" i="49"/>
  <c r="K521" i="49"/>
  <c r="K523" i="49"/>
  <c r="L525" i="49"/>
  <c r="K525" i="49"/>
  <c r="K544" i="49"/>
  <c r="K546" i="49"/>
  <c r="L548" i="49"/>
  <c r="K548" i="49"/>
  <c r="K550" i="49"/>
  <c r="K552" i="49"/>
  <c r="K554" i="49"/>
  <c r="L556" i="49"/>
  <c r="K556" i="49"/>
  <c r="K558" i="49"/>
  <c r="K560" i="49"/>
  <c r="K562" i="49"/>
  <c r="L564" i="49"/>
  <c r="K564" i="49"/>
  <c r="K566" i="49"/>
  <c r="K568" i="49"/>
  <c r="K570" i="49"/>
  <c r="L572" i="49"/>
  <c r="K572" i="49"/>
  <c r="K574" i="49"/>
  <c r="K576" i="49"/>
  <c r="K578" i="49"/>
  <c r="L580" i="49"/>
  <c r="K580" i="49"/>
  <c r="K582" i="49"/>
  <c r="K584" i="49"/>
  <c r="K586" i="49"/>
  <c r="L588" i="49"/>
  <c r="K588" i="49"/>
  <c r="K590" i="49"/>
  <c r="K592" i="49"/>
  <c r="K594" i="49"/>
  <c r="L596" i="49"/>
  <c r="K596" i="49"/>
  <c r="K598" i="49"/>
  <c r="K600" i="49"/>
  <c r="K602" i="49"/>
  <c r="L604" i="49"/>
  <c r="K604" i="49"/>
  <c r="K606" i="49"/>
  <c r="K608" i="49"/>
  <c r="K610" i="49"/>
  <c r="L612" i="49"/>
  <c r="K612" i="49"/>
  <c r="K614" i="49"/>
  <c r="K616" i="49"/>
  <c r="K618" i="49"/>
  <c r="L620" i="49"/>
  <c r="K620" i="49"/>
  <c r="K622" i="49"/>
  <c r="K624" i="49"/>
  <c r="K626" i="49"/>
  <c r="L628" i="49"/>
  <c r="K628" i="49"/>
  <c r="K630" i="49"/>
  <c r="K632" i="49"/>
  <c r="K634" i="49"/>
  <c r="L636" i="49"/>
  <c r="K636" i="49"/>
  <c r="K638" i="49"/>
  <c r="K640" i="49"/>
  <c r="K642" i="49"/>
  <c r="L644" i="49"/>
  <c r="K644" i="49"/>
  <c r="K646" i="49"/>
  <c r="K648" i="49"/>
  <c r="K650" i="49"/>
  <c r="L652" i="49"/>
  <c r="K652" i="49"/>
  <c r="K654" i="49"/>
  <c r="K656" i="49"/>
  <c r="K658" i="49"/>
  <c r="L660" i="49"/>
  <c r="K660" i="49"/>
  <c r="K662" i="49"/>
  <c r="K664" i="49"/>
  <c r="K666" i="49"/>
  <c r="L668" i="49"/>
  <c r="K668" i="49"/>
  <c r="K670" i="49"/>
  <c r="K672" i="49"/>
  <c r="K674" i="49"/>
  <c r="L676" i="49"/>
  <c r="K676" i="49"/>
  <c r="K678" i="49"/>
  <c r="K680" i="49"/>
  <c r="K682" i="49"/>
  <c r="L684" i="49"/>
  <c r="K684" i="49"/>
  <c r="K686" i="49"/>
  <c r="K688" i="49"/>
  <c r="K690" i="49"/>
  <c r="L692" i="49"/>
  <c r="K692" i="49"/>
  <c r="K694" i="49"/>
  <c r="K696" i="49"/>
  <c r="K698" i="49"/>
  <c r="K700" i="49"/>
  <c r="K702" i="49"/>
  <c r="K704" i="49"/>
  <c r="K706" i="49"/>
  <c r="K708" i="49"/>
  <c r="K710" i="49"/>
  <c r="G10" i="51"/>
  <c r="G27" i="51"/>
  <c r="I24" i="51"/>
  <c r="G23" i="51"/>
  <c r="I19" i="51"/>
  <c r="G18" i="51"/>
  <c r="I15" i="51"/>
  <c r="G14" i="51"/>
  <c r="I11" i="51"/>
  <c r="K10" i="51"/>
  <c r="L50" i="49"/>
  <c r="L54" i="49"/>
  <c r="L58" i="49"/>
  <c r="L62" i="49"/>
  <c r="L66" i="49"/>
  <c r="L70" i="49"/>
  <c r="L74" i="49"/>
  <c r="L78" i="49"/>
  <c r="L188" i="49"/>
  <c r="L192" i="49"/>
  <c r="L196" i="49"/>
  <c r="L200" i="49"/>
  <c r="L207" i="49"/>
  <c r="L223" i="49"/>
  <c r="L236" i="49"/>
  <c r="L239" i="49"/>
  <c r="L252" i="49"/>
  <c r="L268" i="49"/>
  <c r="L284" i="49"/>
  <c r="L300" i="49"/>
  <c r="L316" i="49"/>
  <c r="L332" i="49"/>
  <c r="L348" i="49"/>
  <c r="L364" i="49"/>
  <c r="L380" i="49"/>
  <c r="L396" i="49"/>
  <c r="L412" i="49"/>
  <c r="L428" i="49"/>
  <c r="L444" i="49"/>
  <c r="L464" i="49"/>
  <c r="L480" i="49"/>
  <c r="L496" i="49"/>
  <c r="L512" i="49"/>
  <c r="L528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L75" i="49"/>
  <c r="K75" i="49"/>
  <c r="K77" i="49"/>
  <c r="L79" i="49"/>
  <c r="K79" i="49"/>
  <c r="K81" i="49"/>
  <c r="L83" i="49"/>
  <c r="L84" i="49"/>
  <c r="L87" i="49"/>
  <c r="L88" i="49"/>
  <c r="L91" i="49"/>
  <c r="L92" i="49"/>
  <c r="L95" i="49"/>
  <c r="L98" i="49"/>
  <c r="K98" i="49"/>
  <c r="K100" i="49"/>
  <c r="L102" i="49"/>
  <c r="K102" i="49"/>
  <c r="K104" i="49"/>
  <c r="L106" i="49"/>
  <c r="K106" i="49"/>
  <c r="K108" i="49"/>
  <c r="L110" i="49"/>
  <c r="K110" i="49"/>
  <c r="K112" i="49"/>
  <c r="L114" i="49"/>
  <c r="K114" i="49"/>
  <c r="K116" i="49"/>
  <c r="L118" i="49"/>
  <c r="K118" i="49"/>
  <c r="K120" i="49"/>
  <c r="L122" i="49"/>
  <c r="K122" i="49"/>
  <c r="K124" i="49"/>
  <c r="L126" i="49"/>
  <c r="K126" i="49"/>
  <c r="K128" i="49"/>
  <c r="L130" i="49"/>
  <c r="K130" i="49"/>
  <c r="K132" i="49"/>
  <c r="L134" i="49"/>
  <c r="K134" i="49"/>
  <c r="K136" i="49"/>
  <c r="L138" i="49"/>
  <c r="K138" i="49"/>
  <c r="K140" i="49"/>
  <c r="L142" i="49"/>
  <c r="K142" i="49"/>
  <c r="K144" i="49"/>
  <c r="L146" i="49"/>
  <c r="K146" i="49"/>
  <c r="K148" i="49"/>
  <c r="L150" i="49"/>
  <c r="K150" i="49"/>
  <c r="K152" i="49"/>
  <c r="L154" i="49"/>
  <c r="K154" i="49"/>
  <c r="K156" i="49"/>
  <c r="L158" i="49"/>
  <c r="K158" i="49"/>
  <c r="K160" i="49"/>
  <c r="L162" i="49"/>
  <c r="K162" i="49"/>
  <c r="K164" i="49"/>
  <c r="L166" i="49"/>
  <c r="K166" i="49"/>
  <c r="K168" i="49"/>
  <c r="L170" i="49"/>
  <c r="K170" i="49"/>
  <c r="K172" i="49"/>
  <c r="L174" i="49"/>
  <c r="K174" i="49"/>
  <c r="K176" i="49"/>
  <c r="L178" i="49"/>
  <c r="K178" i="49"/>
  <c r="K180" i="49"/>
  <c r="L182" i="49"/>
  <c r="K182" i="49"/>
  <c r="K184" i="49"/>
  <c r="K187" i="49"/>
  <c r="K189" i="49"/>
  <c r="K191" i="49"/>
  <c r="K193" i="49"/>
  <c r="K195" i="49"/>
  <c r="K197" i="49"/>
  <c r="K199" i="49"/>
  <c r="K201" i="49"/>
  <c r="K203" i="49"/>
  <c r="K206" i="49"/>
  <c r="L208" i="49"/>
  <c r="L214" i="49"/>
  <c r="L215" i="49"/>
  <c r="K216" i="49"/>
  <c r="K219" i="49"/>
  <c r="K222" i="49"/>
  <c r="L224" i="49"/>
  <c r="L230" i="49"/>
  <c r="L231" i="49"/>
  <c r="K232" i="49"/>
  <c r="K235" i="49"/>
  <c r="K237" i="49"/>
  <c r="L244" i="49"/>
  <c r="L246" i="49"/>
  <c r="K246" i="49"/>
  <c r="K248" i="49"/>
  <c r="K251" i="49"/>
  <c r="K253" i="49"/>
  <c r="L259" i="49"/>
  <c r="L260" i="49"/>
  <c r="L262" i="49"/>
  <c r="K262" i="49"/>
  <c r="K264" i="49"/>
  <c r="K267" i="49"/>
  <c r="K269" i="49"/>
  <c r="L275" i="49"/>
  <c r="L276" i="49"/>
  <c r="L278" i="49"/>
  <c r="K278" i="49"/>
  <c r="K280" i="49"/>
  <c r="K283" i="49"/>
  <c r="K285" i="49"/>
  <c r="L291" i="49"/>
  <c r="L292" i="49"/>
  <c r="L294" i="49"/>
  <c r="K294" i="49"/>
  <c r="K296" i="49"/>
  <c r="K299" i="49"/>
  <c r="K301" i="49"/>
  <c r="L307" i="49"/>
  <c r="L308" i="49"/>
  <c r="L310" i="49"/>
  <c r="K310" i="49"/>
  <c r="K312" i="49"/>
  <c r="K315" i="49"/>
  <c r="K317" i="49"/>
  <c r="L323" i="49"/>
  <c r="L324" i="49"/>
  <c r="L326" i="49"/>
  <c r="K326" i="49"/>
  <c r="K328" i="49"/>
  <c r="K331" i="49"/>
  <c r="K333" i="49"/>
  <c r="L339" i="49"/>
  <c r="L340" i="49"/>
  <c r="L342" i="49"/>
  <c r="K342" i="49"/>
  <c r="K344" i="49"/>
  <c r="K347" i="49"/>
  <c r="K349" i="49"/>
  <c r="L355" i="49"/>
  <c r="L356" i="49"/>
  <c r="L358" i="49"/>
  <c r="K358" i="49"/>
  <c r="K360" i="49"/>
  <c r="K363" i="49"/>
  <c r="K365" i="49"/>
  <c r="L371" i="49"/>
  <c r="L372" i="49"/>
  <c r="L374" i="49"/>
  <c r="K374" i="49"/>
  <c r="K376" i="49"/>
  <c r="K379" i="49"/>
  <c r="K381" i="49"/>
  <c r="L387" i="49"/>
  <c r="L388" i="49"/>
  <c r="L390" i="49"/>
  <c r="K390" i="49"/>
  <c r="K392" i="49"/>
  <c r="K395" i="49"/>
  <c r="K397" i="49"/>
  <c r="L403" i="49"/>
  <c r="L404" i="49"/>
  <c r="L406" i="49"/>
  <c r="K406" i="49"/>
  <c r="K408" i="49"/>
  <c r="K411" i="49"/>
  <c r="K413" i="49"/>
  <c r="L419" i="49"/>
  <c r="L420" i="49"/>
  <c r="L422" i="49"/>
  <c r="K422" i="49"/>
  <c r="K424" i="49"/>
  <c r="K427" i="49"/>
  <c r="K429" i="49"/>
  <c r="L435" i="49"/>
  <c r="L436" i="49"/>
  <c r="L438" i="49"/>
  <c r="K438" i="49"/>
  <c r="K440" i="49"/>
  <c r="K443" i="49"/>
  <c r="K445" i="49"/>
  <c r="L451" i="49"/>
  <c r="K451" i="49"/>
  <c r="L452" i="49"/>
  <c r="L455" i="49"/>
  <c r="L456" i="49"/>
  <c r="L458" i="49"/>
  <c r="K458" i="49"/>
  <c r="K460" i="49"/>
  <c r="K463" i="49"/>
  <c r="K465" i="49"/>
  <c r="L471" i="49"/>
  <c r="L472" i="49"/>
  <c r="L474" i="49"/>
  <c r="K474" i="49"/>
  <c r="K476" i="49"/>
  <c r="K479" i="49"/>
  <c r="K481" i="49"/>
  <c r="L487" i="49"/>
  <c r="L488" i="49"/>
  <c r="L490" i="49"/>
  <c r="K490" i="49"/>
  <c r="K492" i="49"/>
  <c r="K495" i="49"/>
  <c r="K497" i="49"/>
  <c r="L503" i="49"/>
  <c r="L504" i="49"/>
  <c r="L506" i="49"/>
  <c r="K506" i="49"/>
  <c r="K508" i="49"/>
  <c r="K511" i="49"/>
  <c r="K513" i="49"/>
  <c r="L519" i="49"/>
  <c r="L520" i="49"/>
  <c r="L522" i="49"/>
  <c r="K522" i="49"/>
  <c r="K524" i="49"/>
  <c r="K527" i="49"/>
  <c r="K529" i="49"/>
  <c r="L535" i="49"/>
  <c r="L536" i="49"/>
  <c r="L538" i="49"/>
  <c r="K538" i="49"/>
  <c r="K540" i="49"/>
  <c r="K543" i="49"/>
  <c r="L545" i="49"/>
  <c r="K545" i="49"/>
  <c r="K547" i="49"/>
  <c r="L549" i="49"/>
  <c r="K549" i="49"/>
  <c r="K551" i="49"/>
  <c r="L553" i="49"/>
  <c r="K553" i="49"/>
  <c r="K555" i="49"/>
  <c r="L557" i="49"/>
  <c r="K557" i="49"/>
  <c r="K559" i="49"/>
  <c r="L561" i="49"/>
  <c r="K561" i="49"/>
  <c r="K563" i="49"/>
  <c r="L565" i="49"/>
  <c r="K565" i="49"/>
  <c r="K567" i="49"/>
  <c r="L569" i="49"/>
  <c r="K569" i="49"/>
  <c r="K571" i="49"/>
  <c r="L573" i="49"/>
  <c r="K573" i="49"/>
  <c r="K575" i="49"/>
  <c r="L577" i="49"/>
  <c r="K577" i="49"/>
  <c r="K579" i="49"/>
  <c r="L581" i="49"/>
  <c r="K581" i="49"/>
  <c r="K583" i="49"/>
  <c r="L585" i="49"/>
  <c r="K585" i="49"/>
  <c r="L586" i="49"/>
  <c r="K587" i="49"/>
  <c r="L589" i="49"/>
  <c r="K713" i="49"/>
  <c r="K715" i="49"/>
  <c r="K717" i="49"/>
  <c r="K719" i="49"/>
  <c r="K721" i="49"/>
  <c r="K723" i="49"/>
  <c r="K725" i="49"/>
  <c r="K727" i="49"/>
  <c r="K729" i="49"/>
  <c r="K731" i="49"/>
  <c r="K733" i="49"/>
  <c r="L734" i="49"/>
  <c r="K736" i="49"/>
  <c r="K740" i="49"/>
  <c r="K744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K76" i="49"/>
  <c r="K78" i="49"/>
  <c r="K80" i="49"/>
  <c r="L100" i="49"/>
  <c r="L104" i="49"/>
  <c r="L108" i="49"/>
  <c r="L112" i="49"/>
  <c r="L116" i="49"/>
  <c r="L120" i="49"/>
  <c r="L124" i="49"/>
  <c r="L128" i="49"/>
  <c r="L132" i="49"/>
  <c r="L136" i="49"/>
  <c r="L140" i="49"/>
  <c r="L144" i="49"/>
  <c r="L148" i="49"/>
  <c r="L152" i="49"/>
  <c r="L156" i="49"/>
  <c r="L160" i="49"/>
  <c r="L164" i="49"/>
  <c r="L168" i="49"/>
  <c r="L172" i="49"/>
  <c r="L176" i="49"/>
  <c r="L180" i="49"/>
  <c r="L184" i="49"/>
  <c r="K186" i="49"/>
  <c r="K188" i="49"/>
  <c r="K190" i="49"/>
  <c r="K192" i="49"/>
  <c r="K194" i="49"/>
  <c r="K196" i="49"/>
  <c r="K198" i="49"/>
  <c r="K200" i="49"/>
  <c r="K202" i="49"/>
  <c r="L203" i="49"/>
  <c r="K205" i="49"/>
  <c r="K207" i="49"/>
  <c r="K209" i="49"/>
  <c r="K212" i="49"/>
  <c r="K218" i="49"/>
  <c r="L219" i="49"/>
  <c r="K221" i="49"/>
  <c r="K223" i="49"/>
  <c r="K225" i="49"/>
  <c r="K228" i="49"/>
  <c r="K234" i="49"/>
  <c r="L235" i="49"/>
  <c r="K236" i="49"/>
  <c r="K239" i="49"/>
  <c r="K241" i="49"/>
  <c r="L248" i="49"/>
  <c r="K250" i="49"/>
  <c r="K252" i="49"/>
  <c r="K255" i="49"/>
  <c r="K257" i="49"/>
  <c r="L264" i="49"/>
  <c r="K266" i="49"/>
  <c r="K268" i="49"/>
  <c r="K271" i="49"/>
  <c r="K273" i="49"/>
  <c r="L280" i="49"/>
  <c r="K282" i="49"/>
  <c r="K284" i="49"/>
  <c r="K287" i="49"/>
  <c r="K289" i="49"/>
  <c r="L296" i="49"/>
  <c r="K298" i="49"/>
  <c r="K300" i="49"/>
  <c r="K303" i="49"/>
  <c r="K305" i="49"/>
  <c r="L312" i="49"/>
  <c r="K314" i="49"/>
  <c r="K316" i="49"/>
  <c r="K319" i="49"/>
  <c r="K321" i="49"/>
  <c r="L328" i="49"/>
  <c r="K330" i="49"/>
  <c r="K332" i="49"/>
  <c r="K335" i="49"/>
  <c r="K337" i="49"/>
  <c r="L344" i="49"/>
  <c r="K346" i="49"/>
  <c r="K348" i="49"/>
  <c r="K351" i="49"/>
  <c r="K353" i="49"/>
  <c r="L360" i="49"/>
  <c r="K362" i="49"/>
  <c r="K364" i="49"/>
  <c r="K367" i="49"/>
  <c r="K369" i="49"/>
  <c r="L376" i="49"/>
  <c r="K378" i="49"/>
  <c r="K380" i="49"/>
  <c r="K383" i="49"/>
  <c r="K385" i="49"/>
  <c r="L392" i="49"/>
  <c r="K394" i="49"/>
  <c r="K396" i="49"/>
  <c r="K399" i="49"/>
  <c r="K401" i="49"/>
  <c r="L408" i="49"/>
  <c r="K410" i="49"/>
  <c r="K412" i="49"/>
  <c r="K415" i="49"/>
  <c r="K417" i="49"/>
  <c r="L424" i="49"/>
  <c r="K426" i="49"/>
  <c r="K428" i="49"/>
  <c r="K431" i="49"/>
  <c r="K433" i="49"/>
  <c r="L440" i="49"/>
  <c r="K442" i="49"/>
  <c r="K444" i="49"/>
  <c r="K447" i="49"/>
  <c r="L460" i="49"/>
  <c r="K462" i="49"/>
  <c r="K464" i="49"/>
  <c r="K467" i="49"/>
  <c r="K469" i="49"/>
  <c r="L476" i="49"/>
  <c r="K478" i="49"/>
  <c r="K480" i="49"/>
  <c r="K483" i="49"/>
  <c r="K485" i="49"/>
  <c r="L492" i="49"/>
  <c r="K494" i="49"/>
  <c r="K496" i="49"/>
  <c r="K499" i="49"/>
  <c r="K501" i="49"/>
  <c r="L508" i="49"/>
  <c r="K510" i="49"/>
  <c r="K512" i="49"/>
  <c r="K515" i="49"/>
  <c r="K517" i="49"/>
  <c r="L524" i="49"/>
  <c r="K526" i="49"/>
  <c r="K528" i="49"/>
  <c r="K531" i="49"/>
  <c r="K533" i="49"/>
  <c r="L540" i="49"/>
  <c r="K542" i="49"/>
  <c r="L543" i="49"/>
  <c r="L547" i="49"/>
  <c r="L551" i="49"/>
  <c r="L555" i="49"/>
  <c r="L559" i="49"/>
  <c r="L563" i="49"/>
  <c r="L567" i="49"/>
  <c r="L571" i="49"/>
  <c r="L575" i="49"/>
  <c r="L579" i="49"/>
  <c r="L583" i="49"/>
  <c r="L587" i="49"/>
  <c r="L591" i="49"/>
  <c r="L595" i="49"/>
  <c r="L599" i="49"/>
  <c r="L603" i="49"/>
  <c r="L607" i="49"/>
  <c r="L611" i="49"/>
  <c r="L615" i="49"/>
  <c r="L619" i="49"/>
  <c r="L623" i="49"/>
  <c r="L627" i="49"/>
  <c r="L631" i="49"/>
  <c r="L635" i="49"/>
  <c r="L639" i="49"/>
  <c r="L643" i="49"/>
  <c r="L647" i="49"/>
  <c r="L651" i="49"/>
  <c r="L655" i="49"/>
  <c r="L659" i="49"/>
  <c r="L663" i="49"/>
  <c r="L667" i="49"/>
  <c r="L671" i="49"/>
  <c r="L675" i="49"/>
  <c r="L679" i="49"/>
  <c r="L683" i="49"/>
  <c r="L687" i="49"/>
  <c r="L691" i="49"/>
  <c r="L695" i="49"/>
  <c r="L699" i="49"/>
  <c r="L703" i="49"/>
  <c r="L707" i="49"/>
  <c r="Q12" i="50"/>
  <c r="N14" i="50"/>
  <c r="Q16" i="50"/>
  <c r="Q20" i="50"/>
  <c r="Q24" i="50"/>
  <c r="Q28" i="50"/>
  <c r="K589" i="49"/>
  <c r="L590" i="49"/>
  <c r="K591" i="49"/>
  <c r="L593" i="49"/>
  <c r="K593" i="49"/>
  <c r="K595" i="49"/>
  <c r="L597" i="49"/>
  <c r="K597" i="49"/>
  <c r="K599" i="49"/>
  <c r="L601" i="49"/>
  <c r="K601" i="49"/>
  <c r="K603" i="49"/>
  <c r="L605" i="49"/>
  <c r="K605" i="49"/>
  <c r="L606" i="49"/>
  <c r="K607" i="49"/>
  <c r="L609" i="49"/>
  <c r="K609" i="49"/>
  <c r="L610" i="49"/>
  <c r="K611" i="49"/>
  <c r="L613" i="49"/>
  <c r="K613" i="49"/>
  <c r="L614" i="49"/>
  <c r="K615" i="49"/>
  <c r="L617" i="49"/>
  <c r="K617" i="49"/>
  <c r="L618" i="49"/>
  <c r="K619" i="49"/>
  <c r="L621" i="49"/>
  <c r="K621" i="49"/>
  <c r="K623" i="49"/>
  <c r="L625" i="49"/>
  <c r="K625" i="49"/>
  <c r="K627" i="49"/>
  <c r="L629" i="49"/>
  <c r="K629" i="49"/>
  <c r="K631" i="49"/>
  <c r="L633" i="49"/>
  <c r="K633" i="49"/>
  <c r="K635" i="49"/>
  <c r="L637" i="49"/>
  <c r="K637" i="49"/>
  <c r="K639" i="49"/>
  <c r="L641" i="49"/>
  <c r="K641" i="49"/>
  <c r="K643" i="49"/>
  <c r="L645" i="49"/>
  <c r="K645" i="49"/>
  <c r="K647" i="49"/>
  <c r="L649" i="49"/>
  <c r="K649" i="49"/>
  <c r="K651" i="49"/>
  <c r="L653" i="49"/>
  <c r="K653" i="49"/>
  <c r="K655" i="49"/>
  <c r="L657" i="49"/>
  <c r="K657" i="49"/>
  <c r="K659" i="49"/>
  <c r="L661" i="49"/>
  <c r="K661" i="49"/>
  <c r="K663" i="49"/>
  <c r="L665" i="49"/>
  <c r="K665" i="49"/>
  <c r="K667" i="49"/>
  <c r="L669" i="49"/>
  <c r="K669" i="49"/>
  <c r="K671" i="49"/>
  <c r="L673" i="49"/>
  <c r="K673" i="49"/>
  <c r="K675" i="49"/>
  <c r="L677" i="49"/>
  <c r="K677" i="49"/>
  <c r="K679" i="49"/>
  <c r="L681" i="49"/>
  <c r="K681" i="49"/>
  <c r="K683" i="49"/>
  <c r="L685" i="49"/>
  <c r="K685" i="49"/>
  <c r="K687" i="49"/>
  <c r="L689" i="49"/>
  <c r="K689" i="49"/>
  <c r="K691" i="49"/>
  <c r="L693" i="49"/>
  <c r="K693" i="49"/>
  <c r="K695" i="49"/>
  <c r="L697" i="49"/>
  <c r="K697" i="49"/>
  <c r="K699" i="49"/>
  <c r="L701" i="49"/>
  <c r="K701" i="49"/>
  <c r="K703" i="49"/>
  <c r="L705" i="49"/>
  <c r="K705" i="49"/>
  <c r="K707" i="49"/>
  <c r="L709" i="49"/>
  <c r="K709" i="49"/>
  <c r="K711" i="49"/>
  <c r="K712" i="49"/>
  <c r="K716" i="49"/>
  <c r="K720" i="49"/>
  <c r="K724" i="49"/>
  <c r="K728" i="49"/>
  <c r="L736" i="49"/>
  <c r="L739" i="49"/>
  <c r="L740" i="49"/>
  <c r="L743" i="49"/>
  <c r="L744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I10" i="51"/>
  <c r="I26" i="51"/>
  <c r="I22" i="51"/>
  <c r="I17" i="51"/>
  <c r="I13" i="51"/>
  <c r="T25" i="51"/>
  <c r="T21" i="51"/>
  <c r="T16" i="51"/>
  <c r="T12" i="51"/>
  <c r="G16" i="51"/>
  <c r="G25" i="51"/>
  <c r="G12" i="51"/>
  <c r="G21" i="51"/>
  <c r="T26" i="51"/>
  <c r="T22" i="51"/>
  <c r="T17" i="51"/>
  <c r="T13" i="51"/>
  <c r="T27" i="51"/>
  <c r="T23" i="51"/>
  <c r="T18" i="51"/>
  <c r="T14" i="51"/>
  <c r="T24" i="51"/>
  <c r="T19" i="51"/>
  <c r="T15" i="51"/>
  <c r="T11" i="51"/>
  <c r="F12" i="47"/>
  <c r="H11" i="47"/>
  <c r="H13" i="47"/>
  <c r="F11" i="47"/>
  <c r="T16" i="47"/>
  <c r="T21" i="47"/>
  <c r="T19" i="47"/>
  <c r="T24" i="47"/>
  <c r="T13" i="47"/>
  <c r="T15" i="47"/>
  <c r="T20" i="47"/>
  <c r="T25" i="47"/>
  <c r="T17" i="47"/>
  <c r="T23" i="47"/>
  <c r="T12" i="47"/>
  <c r="N12" i="50"/>
  <c r="T23" i="50"/>
  <c r="T19" i="50"/>
  <c r="N28" i="50"/>
  <c r="N24" i="50"/>
  <c r="N20" i="50"/>
  <c r="N16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49" i="50"/>
  <c r="T53" i="50"/>
  <c r="T57" i="50"/>
  <c r="T61" i="50"/>
  <c r="T65" i="50"/>
  <c r="T69" i="50"/>
  <c r="T73" i="50"/>
  <c r="T77" i="50"/>
  <c r="T81" i="50"/>
  <c r="T72" i="50"/>
  <c r="T76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3" i="49"/>
  <c r="L568" i="49"/>
  <c r="L584" i="49"/>
  <c r="L600" i="49"/>
  <c r="L616" i="49"/>
  <c r="L632" i="49"/>
  <c r="L648" i="49"/>
  <c r="L664" i="49"/>
  <c r="L552" i="49"/>
  <c r="L680" i="49"/>
  <c r="L696" i="49"/>
  <c r="L544" i="49"/>
  <c r="L560" i="49"/>
  <c r="L576" i="49"/>
  <c r="L592" i="49"/>
  <c r="L608" i="49"/>
  <c r="L624" i="49"/>
  <c r="L640" i="49"/>
  <c r="L656" i="49"/>
  <c r="L672" i="49"/>
  <c r="L688" i="49"/>
  <c r="L704" i="49"/>
  <c r="K457" i="49"/>
  <c r="L700" i="49"/>
  <c r="L708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65" i="48"/>
  <c r="P165" i="48"/>
  <c r="O165" i="48"/>
  <c r="M165" i="48"/>
  <c r="K165" i="48"/>
  <c r="J165" i="48"/>
  <c r="H165" i="48"/>
  <c r="G165" i="48"/>
  <c r="F165" i="48"/>
  <c r="E165" i="48"/>
  <c r="C165" i="48"/>
  <c r="B165" i="48"/>
  <c r="Q164" i="48"/>
  <c r="P164" i="48"/>
  <c r="O164" i="48"/>
  <c r="M164" i="48"/>
  <c r="K164" i="48"/>
  <c r="J164" i="48"/>
  <c r="H164" i="48"/>
  <c r="G164" i="48"/>
  <c r="F164" i="48"/>
  <c r="E164" i="48"/>
  <c r="C164" i="48"/>
  <c r="B164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9" i="48"/>
  <c r="P129" i="48"/>
  <c r="O129" i="48"/>
  <c r="M129" i="48"/>
  <c r="K129" i="48"/>
  <c r="J129" i="48"/>
  <c r="H129" i="48"/>
  <c r="G129" i="48"/>
  <c r="F129" i="48"/>
  <c r="E129" i="48"/>
  <c r="C129" i="48"/>
  <c r="B129" i="48"/>
  <c r="Q128" i="48"/>
  <c r="P128" i="48"/>
  <c r="O128" i="48"/>
  <c r="M128" i="48"/>
  <c r="K128" i="48"/>
  <c r="J128" i="48"/>
  <c r="H128" i="48"/>
  <c r="G128" i="48"/>
  <c r="F128" i="48"/>
  <c r="E128" i="48"/>
  <c r="C128" i="48"/>
  <c r="B128" i="48"/>
  <c r="Q127" i="48"/>
  <c r="P127" i="48"/>
  <c r="O127" i="48"/>
  <c r="M127" i="48"/>
  <c r="K127" i="48"/>
  <c r="J127" i="48"/>
  <c r="H127" i="48"/>
  <c r="G127" i="48"/>
  <c r="F127" i="48"/>
  <c r="E127" i="48"/>
  <c r="C127" i="48"/>
  <c r="B127" i="48"/>
  <c r="Q126" i="48"/>
  <c r="P126" i="48"/>
  <c r="O126" i="48"/>
  <c r="M126" i="48"/>
  <c r="K126" i="48"/>
  <c r="J126" i="48"/>
  <c r="H126" i="48"/>
  <c r="G126" i="48"/>
  <c r="F126" i="48"/>
  <c r="E126" i="48"/>
  <c r="C126" i="48"/>
  <c r="B126" i="48"/>
  <c r="Q125" i="48"/>
  <c r="P125" i="48"/>
  <c r="O125" i="48"/>
  <c r="M125" i="48"/>
  <c r="K125" i="48"/>
  <c r="J125" i="48"/>
  <c r="H125" i="48"/>
  <c r="G125" i="48"/>
  <c r="F125" i="48"/>
  <c r="E125" i="48"/>
  <c r="C125" i="48"/>
  <c r="B125" i="48"/>
  <c r="Q124" i="48"/>
  <c r="P124" i="48"/>
  <c r="O124" i="48"/>
  <c r="M124" i="48"/>
  <c r="K124" i="48"/>
  <c r="J124" i="48"/>
  <c r="H124" i="48"/>
  <c r="G124" i="48"/>
  <c r="F124" i="48"/>
  <c r="E124" i="48"/>
  <c r="C124" i="48"/>
  <c r="B124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22" i="48"/>
  <c r="P122" i="48"/>
  <c r="O122" i="48"/>
  <c r="M122" i="48"/>
  <c r="K122" i="48"/>
  <c r="J122" i="48"/>
  <c r="H122" i="48"/>
  <c r="G122" i="48"/>
  <c r="F122" i="48"/>
  <c r="E122" i="48"/>
  <c r="C122" i="48"/>
  <c r="B122" i="48"/>
  <c r="Q121" i="48"/>
  <c r="P121" i="48"/>
  <c r="O121" i="48"/>
  <c r="M121" i="48"/>
  <c r="K121" i="48"/>
  <c r="J121" i="48"/>
  <c r="H121" i="48"/>
  <c r="G121" i="48"/>
  <c r="F121" i="48"/>
  <c r="E121" i="48"/>
  <c r="C121" i="48"/>
  <c r="B121" i="48"/>
  <c r="Q120" i="48"/>
  <c r="P120" i="48"/>
  <c r="O120" i="48"/>
  <c r="M120" i="48"/>
  <c r="K120" i="48"/>
  <c r="J120" i="48"/>
  <c r="H120" i="48"/>
  <c r="G120" i="48"/>
  <c r="F120" i="48"/>
  <c r="E120" i="48"/>
  <c r="C120" i="48"/>
  <c r="B120" i="48"/>
  <c r="Q119" i="48"/>
  <c r="P119" i="48"/>
  <c r="O119" i="48"/>
  <c r="M119" i="48"/>
  <c r="K119" i="48"/>
  <c r="J119" i="48"/>
  <c r="H119" i="48"/>
  <c r="G119" i="48"/>
  <c r="F119" i="48"/>
  <c r="E119" i="48"/>
  <c r="C119" i="48"/>
  <c r="B119" i="48"/>
  <c r="Q118" i="48"/>
  <c r="P118" i="48"/>
  <c r="O118" i="48"/>
  <c r="M118" i="48"/>
  <c r="K118" i="48"/>
  <c r="J118" i="48"/>
  <c r="H118" i="48"/>
  <c r="G118" i="48"/>
  <c r="F118" i="48"/>
  <c r="E118" i="48"/>
  <c r="C118" i="48"/>
  <c r="B118" i="48"/>
  <c r="Q117" i="48"/>
  <c r="P117" i="48"/>
  <c r="O117" i="48"/>
  <c r="M117" i="48"/>
  <c r="K117" i="48"/>
  <c r="J117" i="48"/>
  <c r="H117" i="48"/>
  <c r="G117" i="48"/>
  <c r="F117" i="48"/>
  <c r="E117" i="48"/>
  <c r="C117" i="48"/>
  <c r="B117" i="48"/>
  <c r="Q110" i="48"/>
  <c r="P110" i="48"/>
  <c r="O110" i="48"/>
  <c r="M110" i="48"/>
  <c r="K110" i="48"/>
  <c r="J110" i="48"/>
  <c r="H110" i="48"/>
  <c r="G110" i="48"/>
  <c r="F110" i="48"/>
  <c r="E110" i="48"/>
  <c r="C110" i="48"/>
  <c r="B110" i="48"/>
  <c r="Q103" i="48"/>
  <c r="P103" i="48"/>
  <c r="O103" i="48"/>
  <c r="M103" i="48"/>
  <c r="K103" i="48"/>
  <c r="J103" i="48"/>
  <c r="H103" i="48"/>
  <c r="G103" i="48"/>
  <c r="F103" i="48"/>
  <c r="E103" i="48"/>
  <c r="C103" i="48"/>
  <c r="B103" i="48"/>
  <c r="Q96" i="48"/>
  <c r="P96" i="48"/>
  <c r="O96" i="48"/>
  <c r="M96" i="48"/>
  <c r="K96" i="48"/>
  <c r="J96" i="48"/>
  <c r="H96" i="48"/>
  <c r="G96" i="48"/>
  <c r="F96" i="48"/>
  <c r="E96" i="48"/>
  <c r="C96" i="48"/>
  <c r="B96" i="48"/>
  <c r="Q89" i="48"/>
  <c r="P89" i="48"/>
  <c r="O89" i="48"/>
  <c r="M89" i="48"/>
  <c r="K89" i="48"/>
  <c r="J89" i="48"/>
  <c r="H89" i="48"/>
  <c r="G89" i="48"/>
  <c r="F89" i="48"/>
  <c r="E89" i="48"/>
  <c r="C89" i="48"/>
  <c r="B89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45" i="48"/>
  <c r="P45" i="48"/>
  <c r="O45" i="48"/>
  <c r="M45" i="48"/>
  <c r="K45" i="48"/>
  <c r="J45" i="48"/>
  <c r="H45" i="48"/>
  <c r="G45" i="48"/>
  <c r="F45" i="48"/>
  <c r="E45" i="48"/>
  <c r="C45" i="48"/>
  <c r="B45" i="48"/>
  <c r="Q44" i="48"/>
  <c r="P44" i="48"/>
  <c r="O44" i="48"/>
  <c r="M44" i="48"/>
  <c r="K44" i="48"/>
  <c r="J44" i="48"/>
  <c r="H44" i="48"/>
  <c r="G44" i="48"/>
  <c r="F44" i="48"/>
  <c r="E44" i="48"/>
  <c r="C44" i="48"/>
  <c r="B44" i="48"/>
  <c r="Q43" i="48"/>
  <c r="P43" i="48"/>
  <c r="O43" i="48"/>
  <c r="M43" i="48"/>
  <c r="K43" i="48"/>
  <c r="J43" i="48"/>
  <c r="H43" i="48"/>
  <c r="G43" i="48"/>
  <c r="F43" i="48"/>
  <c r="E43" i="48"/>
  <c r="C43" i="48"/>
  <c r="B43" i="48"/>
  <c r="Q42" i="48"/>
  <c r="P42" i="48"/>
  <c r="O42" i="48"/>
  <c r="M42" i="48"/>
  <c r="K42" i="48"/>
  <c r="J42" i="48"/>
  <c r="H42" i="48"/>
  <c r="G42" i="48"/>
  <c r="F42" i="48"/>
  <c r="E42" i="48"/>
  <c r="C42" i="48"/>
  <c r="B42" i="48"/>
  <c r="Q41" i="48"/>
  <c r="P41" i="48"/>
  <c r="O41" i="48"/>
  <c r="M41" i="48"/>
  <c r="K41" i="48"/>
  <c r="J41" i="48"/>
  <c r="H41" i="48"/>
  <c r="G41" i="48"/>
  <c r="F41" i="48"/>
  <c r="E41" i="48"/>
  <c r="C41" i="48"/>
  <c r="B41" i="48"/>
  <c r="Q40" i="48"/>
  <c r="P40" i="48"/>
  <c r="O40" i="48"/>
  <c r="M40" i="48"/>
  <c r="K40" i="48"/>
  <c r="J40" i="48"/>
  <c r="H40" i="48"/>
  <c r="G40" i="48"/>
  <c r="F40" i="48"/>
  <c r="E40" i="48"/>
  <c r="C40" i="48"/>
  <c r="B40" i="48"/>
  <c r="Q39" i="48"/>
  <c r="P39" i="48"/>
  <c r="O39" i="48"/>
  <c r="M39" i="48"/>
  <c r="K39" i="48"/>
  <c r="J39" i="48"/>
  <c r="H39" i="48"/>
  <c r="G39" i="48"/>
  <c r="F39" i="48"/>
  <c r="E39" i="48"/>
  <c r="C39" i="48"/>
  <c r="B39" i="48"/>
  <c r="Q38" i="48"/>
  <c r="P38" i="48"/>
  <c r="O38" i="48"/>
  <c r="M38" i="48"/>
  <c r="K38" i="48"/>
  <c r="J38" i="48"/>
  <c r="H38" i="48"/>
  <c r="G38" i="48"/>
  <c r="F38" i="48"/>
  <c r="E38" i="48"/>
  <c r="C38" i="48"/>
  <c r="B38" i="48"/>
  <c r="Q37" i="48"/>
  <c r="P37" i="48"/>
  <c r="O37" i="48"/>
  <c r="M37" i="48"/>
  <c r="K37" i="48"/>
  <c r="J37" i="48"/>
  <c r="H37" i="48"/>
  <c r="G37" i="48"/>
  <c r="F37" i="48"/>
  <c r="E37" i="48"/>
  <c r="C37" i="48"/>
  <c r="B37" i="48"/>
  <c r="Q36" i="48"/>
  <c r="P36" i="48"/>
  <c r="O36" i="48"/>
  <c r="M36" i="48"/>
  <c r="K36" i="48"/>
  <c r="J36" i="48"/>
  <c r="H36" i="48"/>
  <c r="G36" i="48"/>
  <c r="F36" i="48"/>
  <c r="E36" i="48"/>
  <c r="C36" i="48"/>
  <c r="B36" i="48"/>
  <c r="Q35" i="48"/>
  <c r="P35" i="48"/>
  <c r="O35" i="48"/>
  <c r="M35" i="48"/>
  <c r="K35" i="48"/>
  <c r="J35" i="48"/>
  <c r="H35" i="48"/>
  <c r="G35" i="48"/>
  <c r="F35" i="48"/>
  <c r="E35" i="48"/>
  <c r="C35" i="48"/>
  <c r="B35" i="48"/>
  <c r="Q34" i="48"/>
  <c r="P34" i="48"/>
  <c r="O34" i="48"/>
  <c r="M34" i="48"/>
  <c r="K34" i="48"/>
  <c r="J34" i="48"/>
  <c r="H34" i="48"/>
  <c r="G34" i="48"/>
  <c r="F34" i="48"/>
  <c r="E34" i="48"/>
  <c r="C34" i="48"/>
  <c r="B34" i="48"/>
  <c r="Q33" i="48"/>
  <c r="P33" i="48"/>
  <c r="O33" i="48"/>
  <c r="M33" i="48"/>
  <c r="K33" i="48"/>
  <c r="J33" i="48"/>
  <c r="H33" i="48"/>
  <c r="G33" i="48"/>
  <c r="F33" i="48"/>
  <c r="E33" i="48"/>
  <c r="C33" i="48"/>
  <c r="B33" i="48"/>
  <c r="Q32" i="48"/>
  <c r="P32" i="48"/>
  <c r="O32" i="48"/>
  <c r="M32" i="48"/>
  <c r="K32" i="48"/>
  <c r="J32" i="48"/>
  <c r="H32" i="48"/>
  <c r="G32" i="48"/>
  <c r="F32" i="48"/>
  <c r="E32" i="48"/>
  <c r="C32" i="48"/>
  <c r="B32" i="48"/>
  <c r="Q31" i="48"/>
  <c r="P31" i="48"/>
  <c r="O31" i="48"/>
  <c r="M31" i="48"/>
  <c r="K31" i="48"/>
  <c r="J31" i="48"/>
  <c r="H31" i="48"/>
  <c r="G31" i="48"/>
  <c r="F31" i="48"/>
  <c r="E31" i="48"/>
  <c r="C31" i="48"/>
  <c r="B31" i="48"/>
  <c r="Q30" i="48"/>
  <c r="P30" i="48"/>
  <c r="O30" i="48"/>
  <c r="M30" i="48"/>
  <c r="K30" i="48"/>
  <c r="J30" i="48"/>
  <c r="H30" i="48"/>
  <c r="G30" i="48"/>
  <c r="F30" i="48"/>
  <c r="E30" i="48"/>
  <c r="C30" i="48"/>
  <c r="B30" i="48"/>
  <c r="Q29" i="48"/>
  <c r="P29" i="48"/>
  <c r="O29" i="48"/>
  <c r="M29" i="48"/>
  <c r="K29" i="48"/>
  <c r="J29" i="48"/>
  <c r="H29" i="48"/>
  <c r="G29" i="48"/>
  <c r="F29" i="48"/>
  <c r="E29" i="48"/>
  <c r="C29" i="48"/>
  <c r="B29" i="48"/>
  <c r="Q28" i="48"/>
  <c r="P28" i="48"/>
  <c r="O28" i="48"/>
  <c r="M28" i="48"/>
  <c r="K28" i="48"/>
  <c r="J28" i="48"/>
  <c r="H28" i="48"/>
  <c r="G28" i="48"/>
  <c r="F28" i="48"/>
  <c r="E28" i="48"/>
  <c r="C28" i="48"/>
  <c r="B28" i="48"/>
  <c r="Q27" i="48"/>
  <c r="P27" i="48"/>
  <c r="O27" i="48"/>
  <c r="M27" i="48"/>
  <c r="K27" i="48"/>
  <c r="J27" i="48"/>
  <c r="H27" i="48"/>
  <c r="G27" i="48"/>
  <c r="F27" i="48"/>
  <c r="E27" i="48"/>
  <c r="C27" i="48"/>
  <c r="B27" i="48"/>
  <c r="Q26" i="48"/>
  <c r="P26" i="48"/>
  <c r="O26" i="48"/>
  <c r="M26" i="48"/>
  <c r="K26" i="48"/>
  <c r="J26" i="48"/>
  <c r="H26" i="48"/>
  <c r="G26" i="48"/>
  <c r="F26" i="48"/>
  <c r="E26" i="48"/>
  <c r="C26" i="48"/>
  <c r="B26" i="48"/>
  <c r="Q24" i="48"/>
  <c r="P24" i="48"/>
  <c r="O24" i="48"/>
  <c r="M24" i="48"/>
  <c r="K24" i="48"/>
  <c r="J24" i="48"/>
  <c r="H24" i="48"/>
  <c r="G24" i="48"/>
  <c r="F24" i="48"/>
  <c r="E24" i="48"/>
  <c r="C24" i="48"/>
  <c r="B24" i="48"/>
  <c r="Q23" i="48"/>
  <c r="P23" i="48"/>
  <c r="O23" i="48"/>
  <c r="M23" i="48"/>
  <c r="K23" i="48"/>
  <c r="J23" i="48"/>
  <c r="H23" i="48"/>
  <c r="G23" i="48"/>
  <c r="F23" i="48"/>
  <c r="E23" i="48"/>
  <c r="C23" i="48"/>
  <c r="B23" i="48"/>
  <c r="Q22" i="48"/>
  <c r="P22" i="48"/>
  <c r="O22" i="48"/>
  <c r="M22" i="48"/>
  <c r="K22" i="48"/>
  <c r="J22" i="48"/>
  <c r="H22" i="48"/>
  <c r="G22" i="48"/>
  <c r="F22" i="48"/>
  <c r="E22" i="48"/>
  <c r="C22" i="48"/>
  <c r="B22" i="48"/>
  <c r="Q21" i="48"/>
  <c r="P21" i="48"/>
  <c r="O21" i="48"/>
  <c r="M21" i="48"/>
  <c r="K21" i="48"/>
  <c r="J21" i="48"/>
  <c r="H21" i="48"/>
  <c r="G21" i="48"/>
  <c r="F21" i="48"/>
  <c r="E21" i="48"/>
  <c r="C21" i="48"/>
  <c r="B21" i="48"/>
  <c r="Q20" i="48"/>
  <c r="P20" i="48"/>
  <c r="O20" i="48"/>
  <c r="M20" i="48"/>
  <c r="K20" i="48"/>
  <c r="J20" i="48"/>
  <c r="H20" i="48"/>
  <c r="G20" i="48"/>
  <c r="F20" i="48"/>
  <c r="E20" i="48"/>
  <c r="C20" i="48"/>
  <c r="B20" i="48"/>
  <c r="Q19" i="48"/>
  <c r="P19" i="48"/>
  <c r="O19" i="48"/>
  <c r="M19" i="48"/>
  <c r="K19" i="48"/>
  <c r="J19" i="48"/>
  <c r="H19" i="48"/>
  <c r="G19" i="48"/>
  <c r="F19" i="48"/>
  <c r="E19" i="48"/>
  <c r="C19" i="48"/>
  <c r="B19" i="48"/>
  <c r="P18" i="48"/>
  <c r="B11" i="48"/>
  <c r="C11" i="48"/>
  <c r="E11" i="48"/>
  <c r="F11" i="48"/>
  <c r="B12" i="48"/>
  <c r="C12" i="48"/>
  <c r="E12" i="48"/>
  <c r="F12" i="48"/>
  <c r="B13" i="48"/>
  <c r="C13" i="48"/>
  <c r="E13" i="48"/>
  <c r="F13" i="48"/>
  <c r="B14" i="48"/>
  <c r="C14" i="48"/>
  <c r="E14" i="48"/>
  <c r="F14" i="48"/>
  <c r="B15" i="48"/>
  <c r="C15" i="48"/>
  <c r="E15" i="48"/>
  <c r="F15" i="48"/>
  <c r="B16" i="48"/>
  <c r="C16" i="48"/>
  <c r="E16" i="48"/>
  <c r="F16" i="48"/>
  <c r="B18" i="48"/>
  <c r="C18" i="48"/>
  <c r="E18" i="48"/>
  <c r="F18" i="48"/>
  <c r="G18" i="48"/>
  <c r="H18" i="48"/>
  <c r="J18" i="48"/>
  <c r="K18" i="48"/>
  <c r="M18" i="48"/>
  <c r="O18" i="48"/>
  <c r="Q18" i="48"/>
  <c r="F4" i="48"/>
  <c r="M2" i="48"/>
  <c r="F10" i="48"/>
  <c r="E10" i="48"/>
  <c r="C10" i="48"/>
  <c r="B10" i="48"/>
  <c r="Q17" i="46"/>
  <c r="N17" i="46"/>
  <c r="G17" i="46"/>
  <c r="Q16" i="46"/>
  <c r="N16" i="46"/>
  <c r="G16" i="46"/>
  <c r="Q15" i="46"/>
  <c r="N15" i="46"/>
  <c r="G15" i="46"/>
  <c r="Q14" i="46"/>
  <c r="N14" i="46"/>
  <c r="G14" i="46"/>
  <c r="G13" i="46"/>
  <c r="Q12" i="46"/>
  <c r="G12" i="46"/>
  <c r="Q11" i="46"/>
  <c r="N11" i="46"/>
  <c r="G11" i="46"/>
  <c r="Q10" i="46"/>
  <c r="N10" i="46"/>
  <c r="I10" i="46"/>
  <c r="G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I4" i="46"/>
  <c r="C10" i="46"/>
  <c r="D10" i="46"/>
  <c r="E10" i="46" s="1"/>
  <c r="B10" i="46"/>
  <c r="P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I14" i="16"/>
  <c r="K14" i="16"/>
  <c r="I15" i="16"/>
  <c r="K15" i="16"/>
  <c r="I16" i="16"/>
  <c r="K16" i="16"/>
  <c r="I17" i="16"/>
  <c r="K1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B15" i="16"/>
  <c r="C15" i="16"/>
  <c r="E15" i="16"/>
  <c r="F15" i="16"/>
  <c r="H15" i="16"/>
  <c r="R15" i="16"/>
  <c r="L15" i="16"/>
  <c r="S15" i="16"/>
  <c r="M15" i="16"/>
  <c r="N15" i="16"/>
  <c r="O15" i="16"/>
  <c r="P15" i="16"/>
  <c r="B16" i="16"/>
  <c r="C16" i="16"/>
  <c r="E16" i="16"/>
  <c r="F16" i="16"/>
  <c r="H16" i="16"/>
  <c r="R16" i="16"/>
  <c r="L16" i="16"/>
  <c r="S16" i="16"/>
  <c r="M16" i="16"/>
  <c r="N16" i="16"/>
  <c r="O16" i="16"/>
  <c r="P16" i="16"/>
  <c r="B17" i="16"/>
  <c r="C17" i="16"/>
  <c r="E17" i="16"/>
  <c r="F17" i="16"/>
  <c r="H17" i="16"/>
  <c r="R17" i="16"/>
  <c r="L17" i="16"/>
  <c r="S17" i="16"/>
  <c r="M17" i="16"/>
  <c r="N17" i="16"/>
  <c r="O17" i="16"/>
  <c r="P17" i="16"/>
  <c r="B18" i="16"/>
  <c r="C18" i="16"/>
  <c r="E18" i="16"/>
  <c r="F18" i="16"/>
  <c r="H18" i="16"/>
  <c r="R18" i="16"/>
  <c r="L18" i="16"/>
  <c r="S18" i="16"/>
  <c r="M18" i="16"/>
  <c r="N18" i="16"/>
  <c r="O18" i="16"/>
  <c r="P18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G34" i="16" s="1"/>
  <c r="H33" i="16"/>
  <c r="R33" i="16"/>
  <c r="L33" i="16"/>
  <c r="S33" i="16"/>
  <c r="M33" i="16"/>
  <c r="N33" i="16"/>
  <c r="O33" i="16"/>
  <c r="P33" i="16"/>
  <c r="P14" i="16"/>
  <c r="O14" i="16"/>
  <c r="N14" i="16"/>
  <c r="M14" i="16"/>
  <c r="S14" i="16"/>
  <c r="L14" i="16"/>
  <c r="R14" i="16"/>
  <c r="H14" i="16"/>
  <c r="F14" i="16"/>
  <c r="E14" i="16"/>
  <c r="C14" i="16"/>
  <c r="B14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K14" i="6" s="1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K13" i="6" s="1"/>
  <c r="T13" i="6"/>
  <c r="S13" i="6"/>
  <c r="R13" i="6"/>
  <c r="P13" i="6"/>
  <c r="Q13" i="6" s="1"/>
  <c r="N13" i="6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O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S10" i="35"/>
  <c r="P2" i="35"/>
  <c r="F12" i="6" l="1"/>
  <c r="O13" i="6"/>
  <c r="G32" i="16"/>
  <c r="G26" i="16"/>
  <c r="G24" i="16"/>
  <c r="G22" i="16"/>
  <c r="G18" i="16"/>
  <c r="G31" i="16"/>
  <c r="G25" i="16"/>
  <c r="G23" i="16"/>
  <c r="G21" i="16"/>
  <c r="G19" i="16"/>
  <c r="G17" i="16"/>
  <c r="G16" i="16"/>
  <c r="G29" i="16"/>
  <c r="G30" i="16"/>
  <c r="F11" i="6"/>
  <c r="Q11" i="6"/>
  <c r="K11" i="6"/>
  <c r="O11" i="6"/>
  <c r="H14" i="6"/>
  <c r="H13" i="6"/>
  <c r="H12" i="6"/>
  <c r="H11" i="6"/>
  <c r="S5" i="6"/>
  <c r="G20" i="16"/>
  <c r="G28" i="16"/>
  <c r="G27" i="16"/>
  <c r="M10" i="48"/>
  <c r="N10" i="48" s="1"/>
  <c r="O10" i="48"/>
  <c r="H10" i="48"/>
  <c r="I10" i="48" s="1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N4" i="48"/>
  <c r="G33" i="16"/>
  <c r="G15" i="16"/>
  <c r="U20" i="44"/>
  <c r="O11" i="44"/>
  <c r="R29" i="48"/>
  <c r="R4" i="46"/>
  <c r="R21" i="48"/>
  <c r="R34" i="48"/>
  <c r="R38" i="48"/>
  <c r="R54" i="48"/>
  <c r="R58" i="48"/>
  <c r="R66" i="48"/>
  <c r="P137" i="45"/>
  <c r="R26" i="48"/>
  <c r="R30" i="48"/>
  <c r="R42" i="48"/>
  <c r="R46" i="48"/>
  <c r="R50" i="48"/>
  <c r="R62" i="48"/>
  <c r="R70" i="48"/>
  <c r="R74" i="48"/>
  <c r="R82" i="48"/>
  <c r="R110" i="48"/>
  <c r="P13" i="45"/>
  <c r="P138" i="45"/>
  <c r="R37" i="48"/>
  <c r="R45" i="48"/>
  <c r="R53" i="48"/>
  <c r="R57" i="48"/>
  <c r="R61" i="48"/>
  <c r="R65" i="48"/>
  <c r="R69" i="48"/>
  <c r="R73" i="48"/>
  <c r="R89" i="48"/>
  <c r="R117" i="48"/>
  <c r="R121" i="48"/>
  <c r="R125" i="48"/>
  <c r="R129" i="48"/>
  <c r="R165" i="48"/>
  <c r="R20" i="48"/>
  <c r="R33" i="48"/>
  <c r="R41" i="48"/>
  <c r="R49" i="48"/>
  <c r="R24" i="48"/>
  <c r="R22" i="48"/>
  <c r="R27" i="48"/>
  <c r="R31" i="48"/>
  <c r="R35" i="48"/>
  <c r="R39" i="48"/>
  <c r="R43" i="48"/>
  <c r="R47" i="48"/>
  <c r="R51" i="48"/>
  <c r="R55" i="48"/>
  <c r="R59" i="48"/>
  <c r="R63" i="48"/>
  <c r="R67" i="48"/>
  <c r="R71" i="48"/>
  <c r="R75" i="48"/>
  <c r="R103" i="48"/>
  <c r="R119" i="48"/>
  <c r="R123" i="48"/>
  <c r="R127" i="48"/>
  <c r="P133" i="45"/>
  <c r="R118" i="48"/>
  <c r="R122" i="48"/>
  <c r="R126" i="48"/>
  <c r="R130" i="48"/>
  <c r="R138" i="48"/>
  <c r="P136" i="45"/>
  <c r="R19" i="48"/>
  <c r="R23" i="48"/>
  <c r="R28" i="48"/>
  <c r="R32" i="48"/>
  <c r="R36" i="48"/>
  <c r="R40" i="48"/>
  <c r="R44" i="48"/>
  <c r="R48" i="48"/>
  <c r="R52" i="48"/>
  <c r="R56" i="48"/>
  <c r="R60" i="48"/>
  <c r="R64" i="48"/>
  <c r="R68" i="48"/>
  <c r="R72" i="48"/>
  <c r="R96" i="48"/>
  <c r="R120" i="48"/>
  <c r="R124" i="48"/>
  <c r="R128" i="48"/>
  <c r="R164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18" i="48"/>
  <c r="P135" i="45"/>
  <c r="P134" i="45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29" i="16"/>
  <c r="Q24" i="16"/>
  <c r="Q16" i="16"/>
  <c r="Q15" i="16"/>
  <c r="Q31" i="16"/>
  <c r="Q25" i="16"/>
  <c r="Q32" i="16"/>
  <c r="Q28" i="16"/>
  <c r="Q26" i="16"/>
  <c r="Q23" i="16"/>
  <c r="Q21" i="16"/>
  <c r="Q17" i="16"/>
  <c r="Q33" i="16"/>
  <c r="Q20" i="16"/>
  <c r="Q18" i="16"/>
  <c r="Q30" i="16"/>
  <c r="Q27" i="16"/>
  <c r="Q22" i="16"/>
  <c r="Q19" i="16"/>
  <c r="U16" i="6"/>
  <c r="U21" i="6"/>
  <c r="U26" i="6"/>
  <c r="U31" i="6"/>
  <c r="U36" i="6"/>
  <c r="U40" i="6"/>
  <c r="U44" i="6"/>
  <c r="U48" i="6"/>
  <c r="U52" i="6"/>
  <c r="U56" i="6"/>
  <c r="U13" i="6"/>
  <c r="U18" i="6"/>
  <c r="U23" i="6"/>
  <c r="U28" i="6"/>
  <c r="U33" i="6"/>
  <c r="U38" i="6"/>
  <c r="U42" i="6"/>
  <c r="U46" i="6"/>
  <c r="U50" i="6"/>
  <c r="U54" i="6"/>
  <c r="U58" i="6"/>
  <c r="U14" i="6"/>
  <c r="U19" i="6"/>
  <c r="U24" i="6"/>
  <c r="U29" i="6"/>
  <c r="U34" i="6"/>
  <c r="U39" i="6"/>
  <c r="U43" i="6"/>
  <c r="U47" i="6"/>
  <c r="U51" i="6"/>
  <c r="U55" i="6"/>
  <c r="U59" i="6"/>
  <c r="U12" i="6"/>
  <c r="U17" i="6"/>
  <c r="U22" i="6"/>
  <c r="U27" i="6"/>
  <c r="U32" i="6"/>
  <c r="U37" i="6"/>
  <c r="U41" i="6"/>
  <c r="U45" i="6"/>
  <c r="U49" i="6"/>
  <c r="U53" i="6"/>
  <c r="U57" i="6"/>
  <c r="B21" i="35" l="1"/>
  <c r="D21" i="35"/>
  <c r="G21" i="35"/>
  <c r="K229" i="68" l="1"/>
  <c r="K73" i="68"/>
  <c r="K99" i="68"/>
  <c r="K19" i="68"/>
  <c r="K112" i="68"/>
  <c r="K138" i="68"/>
  <c r="K164" i="68"/>
  <c r="K190" i="68"/>
  <c r="K216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P273" i="1"/>
  <c r="O273" i="1"/>
  <c r="N273" i="1"/>
  <c r="L273" i="1"/>
  <c r="J273" i="1"/>
  <c r="R273" i="1"/>
  <c r="G273" i="1"/>
  <c r="E273" i="1"/>
  <c r="D273" i="1"/>
  <c r="C273" i="1"/>
  <c r="B273" i="1"/>
  <c r="I272" i="1"/>
  <c r="H272" i="1"/>
  <c r="P272" i="1"/>
  <c r="O272" i="1"/>
  <c r="N272" i="1"/>
  <c r="L272" i="1"/>
  <c r="J272" i="1"/>
  <c r="R272" i="1"/>
  <c r="G272" i="1"/>
  <c r="E272" i="1"/>
  <c r="D272" i="1"/>
  <c r="C272" i="1"/>
  <c r="B272" i="1"/>
  <c r="I271" i="1"/>
  <c r="H271" i="1"/>
  <c r="P271" i="1"/>
  <c r="O271" i="1"/>
  <c r="N271" i="1"/>
  <c r="L271" i="1"/>
  <c r="J271" i="1"/>
  <c r="R271" i="1"/>
  <c r="G271" i="1"/>
  <c r="E271" i="1"/>
  <c r="D271" i="1"/>
  <c r="C271" i="1"/>
  <c r="B271" i="1"/>
  <c r="I270" i="1"/>
  <c r="H270" i="1"/>
  <c r="P270" i="1"/>
  <c r="O270" i="1"/>
  <c r="N270" i="1"/>
  <c r="L270" i="1"/>
  <c r="J270" i="1"/>
  <c r="R270" i="1"/>
  <c r="G270" i="1"/>
  <c r="E270" i="1"/>
  <c r="D270" i="1"/>
  <c r="C270" i="1"/>
  <c r="B270" i="1"/>
  <c r="I269" i="1"/>
  <c r="H269" i="1"/>
  <c r="P269" i="1"/>
  <c r="O269" i="1"/>
  <c r="N269" i="1"/>
  <c r="L269" i="1"/>
  <c r="J269" i="1"/>
  <c r="R269" i="1"/>
  <c r="G269" i="1"/>
  <c r="E269" i="1"/>
  <c r="D269" i="1"/>
  <c r="C269" i="1"/>
  <c r="B269" i="1"/>
  <c r="I268" i="1"/>
  <c r="H268" i="1"/>
  <c r="P268" i="1"/>
  <c r="O268" i="1"/>
  <c r="N268" i="1"/>
  <c r="L268" i="1"/>
  <c r="J268" i="1"/>
  <c r="R268" i="1"/>
  <c r="G268" i="1"/>
  <c r="E268" i="1"/>
  <c r="D268" i="1"/>
  <c r="C268" i="1"/>
  <c r="B268" i="1"/>
  <c r="I267" i="1"/>
  <c r="H267" i="1"/>
  <c r="P267" i="1"/>
  <c r="O267" i="1"/>
  <c r="N267" i="1"/>
  <c r="L267" i="1"/>
  <c r="J267" i="1"/>
  <c r="R267" i="1"/>
  <c r="G267" i="1"/>
  <c r="E267" i="1"/>
  <c r="D267" i="1"/>
  <c r="C267" i="1"/>
  <c r="B267" i="1"/>
  <c r="I266" i="1"/>
  <c r="H266" i="1"/>
  <c r="P266" i="1"/>
  <c r="O266" i="1"/>
  <c r="N266" i="1"/>
  <c r="L266" i="1"/>
  <c r="J266" i="1"/>
  <c r="R266" i="1"/>
  <c r="G266" i="1"/>
  <c r="E266" i="1"/>
  <c r="D266" i="1"/>
  <c r="C266" i="1"/>
  <c r="B266" i="1"/>
  <c r="I265" i="1"/>
  <c r="H265" i="1"/>
  <c r="P265" i="1"/>
  <c r="O265" i="1"/>
  <c r="N265" i="1"/>
  <c r="L265" i="1"/>
  <c r="J265" i="1"/>
  <c r="R265" i="1"/>
  <c r="G265" i="1"/>
  <c r="E265" i="1"/>
  <c r="D265" i="1"/>
  <c r="C265" i="1"/>
  <c r="B265" i="1"/>
  <c r="I264" i="1"/>
  <c r="H264" i="1"/>
  <c r="P264" i="1"/>
  <c r="O264" i="1"/>
  <c r="N264" i="1"/>
  <c r="L264" i="1"/>
  <c r="J264" i="1"/>
  <c r="R264" i="1"/>
  <c r="G264" i="1"/>
  <c r="E264" i="1"/>
  <c r="D264" i="1"/>
  <c r="C264" i="1"/>
  <c r="B264" i="1"/>
  <c r="I263" i="1"/>
  <c r="H263" i="1"/>
  <c r="P263" i="1"/>
  <c r="O263" i="1"/>
  <c r="N263" i="1"/>
  <c r="L263" i="1"/>
  <c r="J263" i="1"/>
  <c r="R263" i="1"/>
  <c r="G263" i="1"/>
  <c r="E263" i="1"/>
  <c r="D263" i="1"/>
  <c r="C263" i="1"/>
  <c r="B263" i="1"/>
  <c r="I262" i="1"/>
  <c r="H262" i="1"/>
  <c r="P262" i="1"/>
  <c r="O262" i="1"/>
  <c r="N262" i="1"/>
  <c r="L262" i="1"/>
  <c r="J262" i="1"/>
  <c r="R262" i="1"/>
  <c r="G262" i="1"/>
  <c r="E262" i="1"/>
  <c r="D262" i="1"/>
  <c r="C262" i="1"/>
  <c r="B262" i="1"/>
  <c r="I261" i="1"/>
  <c r="H261" i="1"/>
  <c r="P261" i="1"/>
  <c r="O261" i="1"/>
  <c r="N261" i="1"/>
  <c r="L261" i="1"/>
  <c r="J261" i="1"/>
  <c r="R261" i="1"/>
  <c r="G261" i="1"/>
  <c r="E261" i="1"/>
  <c r="D261" i="1"/>
  <c r="C261" i="1"/>
  <c r="B261" i="1"/>
  <c r="I260" i="1"/>
  <c r="H260" i="1"/>
  <c r="P260" i="1"/>
  <c r="O260" i="1"/>
  <c r="N260" i="1"/>
  <c r="L260" i="1"/>
  <c r="J260" i="1"/>
  <c r="R260" i="1"/>
  <c r="G260" i="1"/>
  <c r="E260" i="1"/>
  <c r="D260" i="1"/>
  <c r="C260" i="1"/>
  <c r="B260" i="1"/>
  <c r="I259" i="1"/>
  <c r="H259" i="1"/>
  <c r="P259" i="1"/>
  <c r="O259" i="1"/>
  <c r="N259" i="1"/>
  <c r="L259" i="1"/>
  <c r="J259" i="1"/>
  <c r="R259" i="1"/>
  <c r="G259" i="1"/>
  <c r="E259" i="1"/>
  <c r="D259" i="1"/>
  <c r="C259" i="1"/>
  <c r="B259" i="1"/>
  <c r="I258" i="1"/>
  <c r="H258" i="1"/>
  <c r="P258" i="1"/>
  <c r="O258" i="1"/>
  <c r="N258" i="1"/>
  <c r="L258" i="1"/>
  <c r="J258" i="1"/>
  <c r="R258" i="1"/>
  <c r="G258" i="1"/>
  <c r="E258" i="1"/>
  <c r="D258" i="1"/>
  <c r="C258" i="1"/>
  <c r="B258" i="1"/>
  <c r="I257" i="1"/>
  <c r="H257" i="1"/>
  <c r="P257" i="1"/>
  <c r="O257" i="1"/>
  <c r="N257" i="1"/>
  <c r="L257" i="1"/>
  <c r="J257" i="1"/>
  <c r="R257" i="1"/>
  <c r="G257" i="1"/>
  <c r="E257" i="1"/>
  <c r="D257" i="1"/>
  <c r="C257" i="1"/>
  <c r="B257" i="1"/>
  <c r="I256" i="1"/>
  <c r="H256" i="1"/>
  <c r="P256" i="1"/>
  <c r="O256" i="1"/>
  <c r="N256" i="1"/>
  <c r="L256" i="1"/>
  <c r="J256" i="1"/>
  <c r="R256" i="1"/>
  <c r="G256" i="1"/>
  <c r="E256" i="1"/>
  <c r="D256" i="1"/>
  <c r="C256" i="1"/>
  <c r="B256" i="1"/>
  <c r="I255" i="1"/>
  <c r="H255" i="1"/>
  <c r="P255" i="1"/>
  <c r="O255" i="1"/>
  <c r="N255" i="1"/>
  <c r="L255" i="1"/>
  <c r="J255" i="1"/>
  <c r="R255" i="1"/>
  <c r="G255" i="1"/>
  <c r="E255" i="1"/>
  <c r="D255" i="1"/>
  <c r="C255" i="1"/>
  <c r="B255" i="1"/>
  <c r="I254" i="1"/>
  <c r="H254" i="1"/>
  <c r="P254" i="1"/>
  <c r="O254" i="1"/>
  <c r="N254" i="1"/>
  <c r="L254" i="1"/>
  <c r="J254" i="1"/>
  <c r="R254" i="1"/>
  <c r="G254" i="1"/>
  <c r="E254" i="1"/>
  <c r="D254" i="1"/>
  <c r="C254" i="1"/>
  <c r="B254" i="1"/>
  <c r="I253" i="1"/>
  <c r="H253" i="1"/>
  <c r="P253" i="1"/>
  <c r="O253" i="1"/>
  <c r="N253" i="1"/>
  <c r="L253" i="1"/>
  <c r="J253" i="1"/>
  <c r="R253" i="1"/>
  <c r="G253" i="1"/>
  <c r="E253" i="1"/>
  <c r="D253" i="1"/>
  <c r="C253" i="1"/>
  <c r="B253" i="1"/>
  <c r="I252" i="1"/>
  <c r="H252" i="1"/>
  <c r="P252" i="1"/>
  <c r="O252" i="1"/>
  <c r="N252" i="1"/>
  <c r="L252" i="1"/>
  <c r="J252" i="1"/>
  <c r="R252" i="1"/>
  <c r="G252" i="1"/>
  <c r="E252" i="1"/>
  <c r="D252" i="1"/>
  <c r="C252" i="1"/>
  <c r="B252" i="1"/>
  <c r="I251" i="1"/>
  <c r="H251" i="1"/>
  <c r="P251" i="1"/>
  <c r="O251" i="1"/>
  <c r="N251" i="1"/>
  <c r="L251" i="1"/>
  <c r="J251" i="1"/>
  <c r="R251" i="1"/>
  <c r="G251" i="1"/>
  <c r="E251" i="1"/>
  <c r="D251" i="1"/>
  <c r="C251" i="1"/>
  <c r="B251" i="1"/>
  <c r="I250" i="1"/>
  <c r="H250" i="1"/>
  <c r="P250" i="1"/>
  <c r="O250" i="1"/>
  <c r="N250" i="1"/>
  <c r="L250" i="1"/>
  <c r="J250" i="1"/>
  <c r="R250" i="1"/>
  <c r="G250" i="1"/>
  <c r="E250" i="1"/>
  <c r="D250" i="1"/>
  <c r="C250" i="1"/>
  <c r="B250" i="1"/>
  <c r="I249" i="1"/>
  <c r="H249" i="1"/>
  <c r="P249" i="1"/>
  <c r="O249" i="1"/>
  <c r="N249" i="1"/>
  <c r="L249" i="1"/>
  <c r="J249" i="1"/>
  <c r="R249" i="1"/>
  <c r="G249" i="1"/>
  <c r="E249" i="1"/>
  <c r="D249" i="1"/>
  <c r="C249" i="1"/>
  <c r="B249" i="1"/>
  <c r="I248" i="1"/>
  <c r="H248" i="1"/>
  <c r="P248" i="1"/>
  <c r="O248" i="1"/>
  <c r="N248" i="1"/>
  <c r="L248" i="1"/>
  <c r="J248" i="1"/>
  <c r="R248" i="1"/>
  <c r="G248" i="1"/>
  <c r="E248" i="1"/>
  <c r="D248" i="1"/>
  <c r="C248" i="1"/>
  <c r="B248" i="1"/>
  <c r="I247" i="1"/>
  <c r="H247" i="1"/>
  <c r="P247" i="1"/>
  <c r="O247" i="1"/>
  <c r="N247" i="1"/>
  <c r="L247" i="1"/>
  <c r="J247" i="1"/>
  <c r="R247" i="1"/>
  <c r="G247" i="1"/>
  <c r="E247" i="1"/>
  <c r="D247" i="1"/>
  <c r="C247" i="1"/>
  <c r="B247" i="1"/>
  <c r="I246" i="1"/>
  <c r="H246" i="1"/>
  <c r="P246" i="1"/>
  <c r="O246" i="1"/>
  <c r="N246" i="1"/>
  <c r="L246" i="1"/>
  <c r="J246" i="1"/>
  <c r="R246" i="1"/>
  <c r="G246" i="1"/>
  <c r="E246" i="1"/>
  <c r="D246" i="1"/>
  <c r="C246" i="1"/>
  <c r="B246" i="1"/>
  <c r="I245" i="1"/>
  <c r="H245" i="1"/>
  <c r="P245" i="1"/>
  <c r="O245" i="1"/>
  <c r="N245" i="1"/>
  <c r="L245" i="1"/>
  <c r="J245" i="1"/>
  <c r="R245" i="1"/>
  <c r="G245" i="1"/>
  <c r="E245" i="1"/>
  <c r="D245" i="1"/>
  <c r="C245" i="1"/>
  <c r="B245" i="1"/>
  <c r="I244" i="1"/>
  <c r="H244" i="1"/>
  <c r="P244" i="1"/>
  <c r="O244" i="1"/>
  <c r="N244" i="1"/>
  <c r="L244" i="1"/>
  <c r="J244" i="1"/>
  <c r="R244" i="1"/>
  <c r="G244" i="1"/>
  <c r="E244" i="1"/>
  <c r="D244" i="1"/>
  <c r="C244" i="1"/>
  <c r="B244" i="1"/>
  <c r="I243" i="1"/>
  <c r="H243" i="1"/>
  <c r="P243" i="1"/>
  <c r="O243" i="1"/>
  <c r="N243" i="1"/>
  <c r="L243" i="1"/>
  <c r="J243" i="1"/>
  <c r="R243" i="1"/>
  <c r="G243" i="1"/>
  <c r="E243" i="1"/>
  <c r="D243" i="1"/>
  <c r="C243" i="1"/>
  <c r="B243" i="1"/>
  <c r="I242" i="1"/>
  <c r="H242" i="1"/>
  <c r="P242" i="1"/>
  <c r="O242" i="1"/>
  <c r="N242" i="1"/>
  <c r="L242" i="1"/>
  <c r="J242" i="1"/>
  <c r="R242" i="1"/>
  <c r="G242" i="1"/>
  <c r="E242" i="1"/>
  <c r="D242" i="1"/>
  <c r="C242" i="1"/>
  <c r="B242" i="1"/>
  <c r="I241" i="1"/>
  <c r="H241" i="1"/>
  <c r="P241" i="1"/>
  <c r="O241" i="1"/>
  <c r="N241" i="1"/>
  <c r="L241" i="1"/>
  <c r="J241" i="1"/>
  <c r="R241" i="1"/>
  <c r="G241" i="1"/>
  <c r="E241" i="1"/>
  <c r="D241" i="1"/>
  <c r="C241" i="1"/>
  <c r="B241" i="1"/>
  <c r="I240" i="1"/>
  <c r="H240" i="1"/>
  <c r="P240" i="1"/>
  <c r="O240" i="1"/>
  <c r="N240" i="1"/>
  <c r="L240" i="1"/>
  <c r="J240" i="1"/>
  <c r="R240" i="1"/>
  <c r="G240" i="1"/>
  <c r="E240" i="1"/>
  <c r="D240" i="1"/>
  <c r="C240" i="1"/>
  <c r="B240" i="1"/>
  <c r="I239" i="1"/>
  <c r="H239" i="1"/>
  <c r="P239" i="1"/>
  <c r="O239" i="1"/>
  <c r="N239" i="1"/>
  <c r="L239" i="1"/>
  <c r="J239" i="1"/>
  <c r="R239" i="1"/>
  <c r="G239" i="1"/>
  <c r="E239" i="1"/>
  <c r="D239" i="1"/>
  <c r="C239" i="1"/>
  <c r="B239" i="1"/>
  <c r="I238" i="1"/>
  <c r="H238" i="1"/>
  <c r="P238" i="1"/>
  <c r="O238" i="1"/>
  <c r="N238" i="1"/>
  <c r="L238" i="1"/>
  <c r="J238" i="1"/>
  <c r="R238" i="1"/>
  <c r="G238" i="1"/>
  <c r="E238" i="1"/>
  <c r="D238" i="1"/>
  <c r="C238" i="1"/>
  <c r="B238" i="1"/>
  <c r="I237" i="1"/>
  <c r="H237" i="1"/>
  <c r="P237" i="1"/>
  <c r="O237" i="1"/>
  <c r="N237" i="1"/>
  <c r="L237" i="1"/>
  <c r="J237" i="1"/>
  <c r="R237" i="1"/>
  <c r="G237" i="1"/>
  <c r="E237" i="1"/>
  <c r="D237" i="1"/>
  <c r="C237" i="1"/>
  <c r="B237" i="1"/>
  <c r="I236" i="1"/>
  <c r="H236" i="1"/>
  <c r="P236" i="1"/>
  <c r="O236" i="1"/>
  <c r="N236" i="1"/>
  <c r="L236" i="1"/>
  <c r="J236" i="1"/>
  <c r="R236" i="1"/>
  <c r="G236" i="1"/>
  <c r="E236" i="1"/>
  <c r="D236" i="1"/>
  <c r="C236" i="1"/>
  <c r="B236" i="1"/>
  <c r="I235" i="1"/>
  <c r="H235" i="1"/>
  <c r="P235" i="1"/>
  <c r="O235" i="1"/>
  <c r="N235" i="1"/>
  <c r="L235" i="1"/>
  <c r="J235" i="1"/>
  <c r="R235" i="1"/>
  <c r="G235" i="1"/>
  <c r="E235" i="1"/>
  <c r="D235" i="1"/>
  <c r="C235" i="1"/>
  <c r="B235" i="1"/>
  <c r="I234" i="1"/>
  <c r="H234" i="1"/>
  <c r="P234" i="1"/>
  <c r="O234" i="1"/>
  <c r="N234" i="1"/>
  <c r="L234" i="1"/>
  <c r="J234" i="1"/>
  <c r="R234" i="1"/>
  <c r="G234" i="1"/>
  <c r="E234" i="1"/>
  <c r="D234" i="1"/>
  <c r="C234" i="1"/>
  <c r="B234" i="1"/>
  <c r="I233" i="1"/>
  <c r="H233" i="1"/>
  <c r="P233" i="1"/>
  <c r="O233" i="1"/>
  <c r="N233" i="1"/>
  <c r="L233" i="1"/>
  <c r="J233" i="1"/>
  <c r="R233" i="1"/>
  <c r="G233" i="1"/>
  <c r="E233" i="1"/>
  <c r="D233" i="1"/>
  <c r="C233" i="1"/>
  <c r="B233" i="1"/>
  <c r="I232" i="1"/>
  <c r="H232" i="1"/>
  <c r="P232" i="1"/>
  <c r="O232" i="1"/>
  <c r="N232" i="1"/>
  <c r="L232" i="1"/>
  <c r="J232" i="1"/>
  <c r="R232" i="1"/>
  <c r="G232" i="1"/>
  <c r="E232" i="1"/>
  <c r="D232" i="1"/>
  <c r="C232" i="1"/>
  <c r="B232" i="1"/>
  <c r="I231" i="1"/>
  <c r="H231" i="1"/>
  <c r="P231" i="1"/>
  <c r="O231" i="1"/>
  <c r="N231" i="1"/>
  <c r="L231" i="1"/>
  <c r="J231" i="1"/>
  <c r="R231" i="1"/>
  <c r="G231" i="1"/>
  <c r="E231" i="1"/>
  <c r="D231" i="1"/>
  <c r="C231" i="1"/>
  <c r="B231" i="1"/>
  <c r="I230" i="1"/>
  <c r="H230" i="1"/>
  <c r="P230" i="1"/>
  <c r="O230" i="1"/>
  <c r="N230" i="1"/>
  <c r="L230" i="1"/>
  <c r="J230" i="1"/>
  <c r="R230" i="1"/>
  <c r="G230" i="1"/>
  <c r="E230" i="1"/>
  <c r="D230" i="1"/>
  <c r="C230" i="1"/>
  <c r="B230" i="1"/>
  <c r="I229" i="1"/>
  <c r="H229" i="1"/>
  <c r="P229" i="1"/>
  <c r="O229" i="1"/>
  <c r="N229" i="1"/>
  <c r="L229" i="1"/>
  <c r="J229" i="1"/>
  <c r="R229" i="1"/>
  <c r="G229" i="1"/>
  <c r="E229" i="1"/>
  <c r="D229" i="1"/>
  <c r="C229" i="1"/>
  <c r="B229" i="1"/>
  <c r="I228" i="1"/>
  <c r="H228" i="1"/>
  <c r="P228" i="1"/>
  <c r="O228" i="1"/>
  <c r="N228" i="1"/>
  <c r="L228" i="1"/>
  <c r="J228" i="1"/>
  <c r="R228" i="1"/>
  <c r="G228" i="1"/>
  <c r="E228" i="1"/>
  <c r="D228" i="1"/>
  <c r="C228" i="1"/>
  <c r="B228" i="1"/>
  <c r="I227" i="1"/>
  <c r="H227" i="1"/>
  <c r="P227" i="1"/>
  <c r="O227" i="1"/>
  <c r="N227" i="1"/>
  <c r="L227" i="1"/>
  <c r="J227" i="1"/>
  <c r="R227" i="1"/>
  <c r="G227" i="1"/>
  <c r="E227" i="1"/>
  <c r="D227" i="1"/>
  <c r="C227" i="1"/>
  <c r="B227" i="1"/>
  <c r="I226" i="1"/>
  <c r="H226" i="1"/>
  <c r="P226" i="1"/>
  <c r="O226" i="1"/>
  <c r="N226" i="1"/>
  <c r="L226" i="1"/>
  <c r="J226" i="1"/>
  <c r="R226" i="1"/>
  <c r="G226" i="1"/>
  <c r="E226" i="1"/>
  <c r="D226" i="1"/>
  <c r="C226" i="1"/>
  <c r="B226" i="1"/>
  <c r="I225" i="1"/>
  <c r="H225" i="1"/>
  <c r="P225" i="1"/>
  <c r="O225" i="1"/>
  <c r="N225" i="1"/>
  <c r="L225" i="1"/>
  <c r="J225" i="1"/>
  <c r="R225" i="1"/>
  <c r="G225" i="1"/>
  <c r="E225" i="1"/>
  <c r="D225" i="1"/>
  <c r="C225" i="1"/>
  <c r="B225" i="1"/>
  <c r="I224" i="1"/>
  <c r="H224" i="1"/>
  <c r="P224" i="1"/>
  <c r="O224" i="1"/>
  <c r="N224" i="1"/>
  <c r="L224" i="1"/>
  <c r="J224" i="1"/>
  <c r="R224" i="1"/>
  <c r="G224" i="1"/>
  <c r="E224" i="1"/>
  <c r="D224" i="1"/>
  <c r="C224" i="1"/>
  <c r="B224" i="1"/>
  <c r="I223" i="1"/>
  <c r="H223" i="1"/>
  <c r="P223" i="1"/>
  <c r="O223" i="1"/>
  <c r="N223" i="1"/>
  <c r="L223" i="1"/>
  <c r="J223" i="1"/>
  <c r="R223" i="1"/>
  <c r="G223" i="1"/>
  <c r="E223" i="1"/>
  <c r="D223" i="1"/>
  <c r="C223" i="1"/>
  <c r="B223" i="1"/>
  <c r="I222" i="1"/>
  <c r="H222" i="1"/>
  <c r="P222" i="1"/>
  <c r="O222" i="1"/>
  <c r="N222" i="1"/>
  <c r="L222" i="1"/>
  <c r="J222" i="1"/>
  <c r="R222" i="1"/>
  <c r="G222" i="1"/>
  <c r="E222" i="1"/>
  <c r="D222" i="1"/>
  <c r="C222" i="1"/>
  <c r="B222" i="1"/>
  <c r="M10" i="1"/>
  <c r="F10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K437" i="68" s="1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M27" i="35"/>
  <c r="I27" i="35"/>
  <c r="G27" i="35"/>
  <c r="E27" i="35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E24" i="35"/>
  <c r="D24" i="35"/>
  <c r="B24" i="35"/>
  <c r="K23" i="35"/>
  <c r="J23" i="35"/>
  <c r="S23" i="35"/>
  <c r="R23" i="35"/>
  <c r="Q23" i="35"/>
  <c r="O23" i="35"/>
  <c r="M23" i="35"/>
  <c r="I23" i="35"/>
  <c r="G23" i="35"/>
  <c r="K21" i="68" s="1"/>
  <c r="E23" i="35"/>
  <c r="F10" i="35" s="1"/>
  <c r="D23" i="35"/>
  <c r="B23" i="35"/>
  <c r="G20" i="35"/>
  <c r="D20" i="35"/>
  <c r="B20" i="35"/>
  <c r="G19" i="35"/>
  <c r="D19" i="35"/>
  <c r="B19" i="35"/>
  <c r="G18" i="35"/>
  <c r="D18" i="35"/>
  <c r="B18" i="35"/>
  <c r="G17" i="35"/>
  <c r="D17" i="35"/>
  <c r="B17" i="35"/>
  <c r="G16" i="35"/>
  <c r="D16" i="35"/>
  <c r="B16" i="35"/>
  <c r="G15" i="35"/>
  <c r="D15" i="35"/>
  <c r="B15" i="35"/>
  <c r="G14" i="35"/>
  <c r="D14" i="35"/>
  <c r="B14" i="35"/>
  <c r="G13" i="35"/>
  <c r="D13" i="35"/>
  <c r="B13" i="35"/>
  <c r="G12" i="35"/>
  <c r="D12" i="35"/>
  <c r="B12" i="35"/>
  <c r="G11" i="35"/>
  <c r="D11" i="35"/>
  <c r="B11" i="35"/>
  <c r="K464" i="68" l="1"/>
  <c r="K256" i="68"/>
  <c r="K386" i="68"/>
  <c r="K308" i="68"/>
  <c r="K373" i="68"/>
  <c r="K451" i="68"/>
  <c r="K425" i="68"/>
  <c r="K347" i="68"/>
  <c r="K269" i="68"/>
  <c r="K399" i="68"/>
  <c r="K202" i="68"/>
  <c r="K34" i="68"/>
  <c r="K414" i="68"/>
  <c r="K323" i="68"/>
  <c r="K245" i="68"/>
  <c r="K440" i="68"/>
  <c r="K258" i="68"/>
  <c r="K336" i="68"/>
  <c r="K427" i="68"/>
  <c r="K388" i="68"/>
  <c r="K453" i="68"/>
  <c r="K297" i="68"/>
  <c r="K362" i="68"/>
  <c r="K375" i="68"/>
  <c r="K424" i="68"/>
  <c r="K385" i="68"/>
  <c r="K372" i="68"/>
  <c r="K320" i="68"/>
  <c r="K463" i="68"/>
  <c r="K450" i="68"/>
  <c r="K346" i="68"/>
  <c r="K268" i="68"/>
  <c r="K398" i="68"/>
  <c r="K255" i="68"/>
  <c r="K221" i="68"/>
  <c r="K195" i="68"/>
  <c r="K156" i="68"/>
  <c r="K104" i="68"/>
  <c r="K208" i="68"/>
  <c r="K182" i="68"/>
  <c r="K65" i="68"/>
  <c r="K130" i="68"/>
  <c r="K91" i="68"/>
  <c r="K143" i="68"/>
  <c r="K185" i="68"/>
  <c r="K159" i="68"/>
  <c r="K133" i="68"/>
  <c r="K94" i="68"/>
  <c r="K146" i="68"/>
  <c r="K107" i="68"/>
  <c r="K68" i="68"/>
  <c r="K224" i="68"/>
  <c r="K211" i="68"/>
  <c r="K340" i="68"/>
  <c r="K431" i="68"/>
  <c r="K301" i="68"/>
  <c r="K262" i="68"/>
  <c r="K273" i="68"/>
  <c r="K366" i="68"/>
  <c r="K379" i="68"/>
  <c r="K249" i="68"/>
  <c r="K457" i="68"/>
  <c r="K392" i="68"/>
  <c r="K327" i="68"/>
  <c r="K314" i="68"/>
  <c r="K418" i="68"/>
  <c r="K444" i="68"/>
  <c r="K180" i="68"/>
  <c r="K141" i="68"/>
  <c r="K193" i="68"/>
  <c r="K219" i="68"/>
  <c r="K102" i="68"/>
  <c r="K63" i="68"/>
  <c r="K206" i="68"/>
  <c r="K154" i="68"/>
  <c r="K128" i="68"/>
  <c r="K89" i="68"/>
  <c r="K76" i="68"/>
  <c r="K214" i="68"/>
  <c r="K71" i="68"/>
  <c r="K227" i="68"/>
  <c r="K188" i="68"/>
  <c r="K110" i="68"/>
  <c r="K162" i="68"/>
  <c r="K149" i="68"/>
  <c r="K97" i="68"/>
  <c r="K136" i="68"/>
  <c r="K209" i="68"/>
  <c r="K105" i="68"/>
  <c r="K66" i="68"/>
  <c r="K157" i="68"/>
  <c r="K222" i="68"/>
  <c r="K79" i="68"/>
  <c r="K131" i="68"/>
  <c r="K196" i="68"/>
  <c r="K183" i="68"/>
  <c r="K38" i="68"/>
  <c r="K92" i="68"/>
  <c r="K144" i="68"/>
  <c r="K344" i="68"/>
  <c r="K435" i="68"/>
  <c r="K266" i="68"/>
  <c r="K370" i="68"/>
  <c r="K461" i="68"/>
  <c r="K396" i="68"/>
  <c r="K253" i="68"/>
  <c r="K383" i="68"/>
  <c r="K331" i="68"/>
  <c r="K448" i="68"/>
  <c r="K422" i="68"/>
  <c r="K305" i="68"/>
  <c r="K160" i="68"/>
  <c r="K108" i="68"/>
  <c r="K225" i="68"/>
  <c r="K212" i="68"/>
  <c r="K82" i="68"/>
  <c r="K186" i="68"/>
  <c r="K69" i="68"/>
  <c r="K134" i="68"/>
  <c r="K95" i="68"/>
  <c r="K147" i="68"/>
  <c r="K41" i="68"/>
  <c r="K260" i="68"/>
  <c r="K416" i="68"/>
  <c r="K455" i="68"/>
  <c r="K390" i="68"/>
  <c r="K312" i="68"/>
  <c r="K364" i="68"/>
  <c r="K377" i="68"/>
  <c r="K338" i="68"/>
  <c r="K325" i="68"/>
  <c r="K403" i="68"/>
  <c r="K442" i="68"/>
  <c r="K299" i="68"/>
  <c r="K247" i="68"/>
  <c r="K18" i="68"/>
  <c r="K85" i="68"/>
  <c r="K215" i="68"/>
  <c r="K98" i="68"/>
  <c r="K163" i="68"/>
  <c r="K189" i="68"/>
  <c r="K137" i="68"/>
  <c r="K32" i="68"/>
  <c r="K228" i="68"/>
  <c r="K33" i="68"/>
  <c r="K111" i="68"/>
  <c r="K311" i="68"/>
  <c r="K441" i="68"/>
  <c r="K389" i="68"/>
  <c r="K415" i="68"/>
  <c r="K376" i="68"/>
  <c r="K428" i="68"/>
  <c r="K337" i="68"/>
  <c r="K259" i="68"/>
  <c r="K454" i="68"/>
  <c r="K298" i="68"/>
  <c r="K324" i="68"/>
  <c r="K363" i="68"/>
  <c r="K246" i="68"/>
  <c r="K326" i="68"/>
  <c r="K339" i="68"/>
  <c r="K443" i="68"/>
  <c r="K365" i="68"/>
  <c r="K391" i="68"/>
  <c r="K300" i="68"/>
  <c r="K248" i="68"/>
  <c r="K417" i="68"/>
  <c r="K430" i="68"/>
  <c r="K378" i="68"/>
  <c r="K456" i="68"/>
  <c r="K261" i="68"/>
  <c r="K380" i="68"/>
  <c r="K419" i="68"/>
  <c r="K263" i="68"/>
  <c r="K341" i="68"/>
  <c r="K458" i="68"/>
  <c r="K302" i="68"/>
  <c r="K328" i="68"/>
  <c r="K367" i="68"/>
  <c r="K250" i="68"/>
  <c r="K445" i="68"/>
  <c r="K393" i="68"/>
  <c r="K276" i="68"/>
  <c r="K343" i="68"/>
  <c r="K330" i="68"/>
  <c r="K395" i="68"/>
  <c r="K304" i="68"/>
  <c r="K369" i="68"/>
  <c r="K252" i="68"/>
  <c r="K421" i="68"/>
  <c r="K382" i="68"/>
  <c r="K460" i="68"/>
  <c r="K265" i="68"/>
  <c r="K317" i="68"/>
  <c r="K447" i="68"/>
  <c r="K423" i="68"/>
  <c r="K267" i="68"/>
  <c r="K462" i="68"/>
  <c r="K306" i="68"/>
  <c r="K345" i="68"/>
  <c r="K332" i="68"/>
  <c r="K371" i="68"/>
  <c r="K449" i="68"/>
  <c r="K397" i="68"/>
  <c r="K254" i="68"/>
  <c r="K384" i="68"/>
  <c r="K420" i="68"/>
  <c r="K381" i="68"/>
  <c r="K368" i="68"/>
  <c r="K459" i="68"/>
  <c r="K329" i="68"/>
  <c r="K342" i="68"/>
  <c r="K446" i="68"/>
  <c r="K303" i="68"/>
  <c r="K264" i="68"/>
  <c r="K251" i="68"/>
  <c r="K394" i="68"/>
  <c r="K181" i="68"/>
  <c r="K155" i="68"/>
  <c r="K129" i="68"/>
  <c r="K90" i="68"/>
  <c r="K168" i="68"/>
  <c r="K142" i="68"/>
  <c r="K103" i="68"/>
  <c r="K64" i="68"/>
  <c r="K220" i="68"/>
  <c r="K207" i="68"/>
  <c r="K77" i="68"/>
  <c r="K106" i="68"/>
  <c r="K223" i="68"/>
  <c r="K132" i="68"/>
  <c r="K67" i="68"/>
  <c r="K210" i="68"/>
  <c r="K145" i="68"/>
  <c r="K158" i="68"/>
  <c r="K93" i="68"/>
  <c r="K184" i="68"/>
  <c r="K109" i="68"/>
  <c r="K70" i="68"/>
  <c r="K161" i="68"/>
  <c r="K226" i="68"/>
  <c r="K135" i="68"/>
  <c r="K200" i="68"/>
  <c r="K187" i="68"/>
  <c r="K96" i="68"/>
  <c r="K148" i="68"/>
  <c r="K213" i="68"/>
  <c r="K17" i="68"/>
  <c r="U43" i="35"/>
  <c r="U45" i="35"/>
  <c r="U44" i="35"/>
  <c r="U33" i="35"/>
  <c r="K31" i="68"/>
  <c r="K30" i="68"/>
  <c r="U32" i="35"/>
  <c r="U42" i="35"/>
  <c r="K16" i="68"/>
  <c r="K29" i="68"/>
  <c r="U31" i="35"/>
  <c r="K27" i="68"/>
  <c r="K14" i="68"/>
  <c r="U27" i="35"/>
  <c r="U25" i="35"/>
  <c r="K271" i="68"/>
  <c r="U36" i="35"/>
  <c r="U40" i="35"/>
  <c r="K125" i="68"/>
  <c r="K60" i="68"/>
  <c r="K151" i="68"/>
  <c r="U23" i="35"/>
  <c r="K333" i="68"/>
  <c r="U29" i="35"/>
  <c r="U38" i="35"/>
  <c r="K25" i="68"/>
  <c r="K12" i="68"/>
  <c r="K24" i="68"/>
  <c r="K11" i="68"/>
  <c r="K28" i="68"/>
  <c r="K15" i="68"/>
  <c r="K36" i="68"/>
  <c r="K10" i="68"/>
  <c r="K23" i="68"/>
  <c r="U37" i="35"/>
  <c r="U24" i="35"/>
  <c r="K334" i="68"/>
  <c r="U26" i="35"/>
  <c r="U30" i="35"/>
  <c r="K26" i="68"/>
  <c r="K13" i="68"/>
  <c r="U28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4" i="35"/>
  <c r="H14" i="35"/>
  <c r="M14" i="35"/>
  <c r="N14" i="35" s="1"/>
  <c r="Q14" i="35"/>
  <c r="K14" i="35"/>
  <c r="J14" i="35"/>
  <c r="O14" i="35"/>
  <c r="P14" i="35" s="1"/>
  <c r="E14" i="35"/>
  <c r="T14" i="35" s="1"/>
  <c r="I14" i="35"/>
  <c r="R14" i="35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K10" i="1"/>
  <c r="Q222" i="1"/>
  <c r="Q226" i="1"/>
  <c r="Q234" i="1"/>
  <c r="Q238" i="1"/>
  <c r="Q242" i="1"/>
  <c r="Q246" i="1"/>
  <c r="Q250" i="1"/>
  <c r="Q254" i="1"/>
  <c r="Q258" i="1"/>
  <c r="Q223" i="1"/>
  <c r="Q225" i="1"/>
  <c r="Q227" i="1"/>
  <c r="Q229" i="1"/>
  <c r="Q231" i="1"/>
  <c r="Q233" i="1"/>
  <c r="Q235" i="1"/>
  <c r="Q237" i="1"/>
  <c r="Q239" i="1"/>
  <c r="Q241" i="1"/>
  <c r="Q243" i="1"/>
  <c r="Q245" i="1"/>
  <c r="Q247" i="1"/>
  <c r="Q249" i="1"/>
  <c r="Q251" i="1"/>
  <c r="Q253" i="1"/>
  <c r="Q255" i="1"/>
  <c r="Q257" i="1"/>
  <c r="Q259" i="1"/>
  <c r="Q261" i="1"/>
  <c r="Q263" i="1"/>
  <c r="Q265" i="1"/>
  <c r="Q267" i="1"/>
  <c r="Q269" i="1"/>
  <c r="Q271" i="1"/>
  <c r="Q273" i="1"/>
  <c r="P5" i="47"/>
  <c r="Q64" i="1"/>
  <c r="Q117" i="1"/>
  <c r="Q224" i="1"/>
  <c r="Q228" i="1"/>
  <c r="Q230" i="1"/>
  <c r="Q232" i="1"/>
  <c r="Q236" i="1"/>
  <c r="Q240" i="1"/>
  <c r="Q244" i="1"/>
  <c r="Q248" i="1"/>
  <c r="Q252" i="1"/>
  <c r="Q256" i="1"/>
  <c r="Q260" i="1"/>
  <c r="Q262" i="1"/>
  <c r="Q264" i="1"/>
  <c r="Q266" i="1"/>
  <c r="Q268" i="1"/>
  <c r="Q270" i="1"/>
  <c r="Q272" i="1"/>
  <c r="T18" i="35" l="1"/>
  <c r="F20" i="35"/>
  <c r="T19" i="35"/>
  <c r="F14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K11" i="49" l="1"/>
  <c r="B26" i="2" l="1"/>
  <c r="F26" i="2"/>
  <c r="G27" i="2" s="1"/>
  <c r="E27" i="2" l="1"/>
  <c r="C27" i="2"/>
  <c r="Q26" i="2"/>
  <c r="R26" i="2"/>
  <c r="S27" i="2" s="1"/>
  <c r="D10" i="35" l="1"/>
  <c r="B10" i="35"/>
  <c r="I7" i="45" l="1"/>
  <c r="Q5" i="44"/>
  <c r="U11" i="6"/>
  <c r="P12" i="45"/>
  <c r="U11" i="44"/>
  <c r="B25" i="2"/>
  <c r="F25" i="2"/>
  <c r="E26" i="2" l="1"/>
  <c r="G26" i="2"/>
  <c r="C26" i="2"/>
  <c r="Q25" i="2"/>
  <c r="R25" i="2"/>
  <c r="S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F24" i="2"/>
  <c r="B23" i="2"/>
  <c r="F23" i="2"/>
  <c r="E24" i="2" l="1"/>
  <c r="E25" i="2"/>
  <c r="G24" i="2"/>
  <c r="G25" i="2"/>
  <c r="C24" i="2"/>
  <c r="C25" i="2"/>
  <c r="Q23" i="2"/>
  <c r="R23" i="2"/>
  <c r="Q24" i="2"/>
  <c r="R24" i="2"/>
  <c r="P7" i="2"/>
  <c r="S24" i="2" l="1"/>
  <c r="S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R7" i="2"/>
  <c r="Q7" i="2"/>
  <c r="Q14" i="16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Q18" i="2"/>
  <c r="R18" i="2"/>
  <c r="Q19" i="2"/>
  <c r="R19" i="2"/>
  <c r="Q15" i="2"/>
  <c r="R15" i="2"/>
  <c r="Q11" i="2"/>
  <c r="R11" i="2"/>
  <c r="Q10" i="2"/>
  <c r="R10" i="2"/>
  <c r="Q21" i="2"/>
  <c r="R21" i="2"/>
  <c r="Q17" i="2"/>
  <c r="R17" i="2"/>
  <c r="Q13" i="2"/>
  <c r="R13" i="2"/>
  <c r="Q9" i="2"/>
  <c r="R9" i="2"/>
  <c r="Q22" i="2"/>
  <c r="R22" i="2"/>
  <c r="Q14" i="2"/>
  <c r="R14" i="2"/>
  <c r="Q20" i="2"/>
  <c r="R20" i="2"/>
  <c r="Q16" i="2"/>
  <c r="R16" i="2"/>
  <c r="Q12" i="2"/>
  <c r="R12" i="2"/>
  <c r="Q8" i="2"/>
  <c r="R8" i="2"/>
  <c r="S8" i="2" s="1"/>
  <c r="S20" i="2" l="1"/>
  <c r="S11" i="2"/>
  <c r="S19" i="2"/>
  <c r="S13" i="2"/>
  <c r="S9" i="2"/>
  <c r="S17" i="2"/>
  <c r="S12" i="2"/>
  <c r="S22" i="2"/>
  <c r="S23" i="2"/>
  <c r="S16" i="2"/>
  <c r="S21" i="2"/>
  <c r="S14" i="2"/>
  <c r="S10" i="2"/>
  <c r="S15" i="2"/>
  <c r="S18" i="2"/>
  <c r="E5" i="47" l="1"/>
  <c r="D7" i="45"/>
  <c r="J5" i="35" l="1"/>
  <c r="Q10" i="1" l="1"/>
  <c r="P4" i="1"/>
  <c r="H10" i="35"/>
  <c r="M10" i="35"/>
  <c r="N10" i="35" s="1"/>
  <c r="Q10" i="35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<sst xmlns="http://schemas.openxmlformats.org/spreadsheetml/2006/main" count="2832" uniqueCount="571">
  <si>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</si>
  <si>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</si>
  <si>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</si>
  <si>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</si>
  <si>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</si>
  <si>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</si>
  <si>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</si>
  <si>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</si>
  <si>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</si>
  <si>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</si>
  <si>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</si>
  <si>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</si>
  <si>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</si>
  <si>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</si>
  <si>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</si>
  <si>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</si>
  <si>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</si>
  <si>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</si>
  <si>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</si>
  <si>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</si>
  <si>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</si>
  <si>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</si>
  <si>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</si>
  <si>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</si>
  <si>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</si>
  <si>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</si>
  <si>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</si>
  <si>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</si>
  <si>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</si>
  <si>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</si>
  <si>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</si>
  <si>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</si>
  <si>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</si>
  <si>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</si>
  <si>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</si>
  <si>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</si>
  <si>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</si>
  <si>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</si>
  <si>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</si>
  <si>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</si>
  <si>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</si>
  <si>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</si>
  <si>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</si>
  <si>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</si>
  <si>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</si>
  <si>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</si>
  <si>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</si>
  <si>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</si>
  <si>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</si>
  <si>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</si>
  <si>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</si>
  <si>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</si>
  <si>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</si>
  <si>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</si>
  <si>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</si>
  <si>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</si>
  <si>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</si>
  <si>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</si>
  <si>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</si>
  <si>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</si>
  <si>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</si>
  <si>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</si>
  <si>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</si>
  <si>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</si>
  <si>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</si>
  <si>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</si>
  <si>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</si>
  <si>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</si>
  <si>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</si>
  <si>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</si>
  <si>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</si>
  <si>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</si>
  <si>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</si>
  <si>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</si>
  <si>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</si>
  <si>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</si>
  <si>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</si>
  <si>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</si>
  <si>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</si>
  <si>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</si>
  <si>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</si>
  <si>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</si>
  <si>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</si>
  <si>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</si>
  <si>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</si>
  <si>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</si>
  <si>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</si>
  <si>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</si>
  <si>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</si>
  <si>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</si>
  <si>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</si>
  <si>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</si>
  <si>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</si>
  <si>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</si>
  <si>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</si>
  <si>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</si>
  <si>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</si>
  <si>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</si>
  <si>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</si>
  <si>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</si>
  <si>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</si>
  <si>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</si>
  <si>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</si>
  <si>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</si>
  <si>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</si>
  <si>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</si>
  <si>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</si>
  <si>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</si>
  <si>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</si>
  <si>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</si>
  <si>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</si>
  <si>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</si>
  <si>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</si>
  <si>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</si>
  <si>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</si>
  <si>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</si>
  <si>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</si>
  <si>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</si>
  <si>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</si>
  <si>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</si>
  <si>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</si>
  <si>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</si>
  <si>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</si>
  <si>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</si>
  <si>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</si>
  <si>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</si>
  <si>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</si>
  <si>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</si>
  <si>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</si>
  <si>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</si>
  <si>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</si>
  <si>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</si>
  <si>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</si>
  <si>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</si>
  <si>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</si>
  <si>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</si>
  <si>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</si>
  <si>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</si>
  <si>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</si>
  <si>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</si>
  <si>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</si>
  <si>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</si>
  <si>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</si>
  <si>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</si>
  <si>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</si>
  <si>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</si>
  <si>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</si>
  <si>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</si>
  <si>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</si>
  <si>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</si>
  <si>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</si>
  <si>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</si>
  <si>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</si>
  <si>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</si>
  <si>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</si>
  <si>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</si>
  <si>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</si>
  <si>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</si>
  <si>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</si>
  <si>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</si>
  <si>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</si>
  <si>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</si>
  <si>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</si>
  <si>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</si>
  <si>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</si>
  <si>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</si>
  <si>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</si>
  <si>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</si>
  <si>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</si>
  <si>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</si>
  <si>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</si>
  <si>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</si>
  <si>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</si>
  <si>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</si>
  <si>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</si>
  <si>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</si>
  <si>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</si>
  <si>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</si>
  <si>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</si>
  <si>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</si>
  <si>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</si>
  <si>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</si>
  <si>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</si>
  <si>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</si>
  <si>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</si>
  <si>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</si>
  <si>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</si>
  <si>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</si>
  <si>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</si>
  <si>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</si>
  <si>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</si>
  <si>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</si>
  <si>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</si>
  <si>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</si>
  <si>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</si>
  <si>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</si>
  <si>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</si>
  <si>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</si>
  <si>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</si>
  <si>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</si>
  <si>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</si>
  <si>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</si>
  <si>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</si>
  <si>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</si>
  <si>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</si>
  <si>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</si>
  <si>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</si>
  <si>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</si>
  <si>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</si>
  <si>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</si>
  <si>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</si>
  <si>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</si>
  <si>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</si>
  <si>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</si>
  <si>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</si>
  <si>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</si>
  <si>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</si>
  <si>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</si>
  <si>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</si>
  <si>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</si>
  <si>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</si>
  <si>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</si>
  <si>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</si>
  <si>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</si>
  <si>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</si>
  <si>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</si>
  <si>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</si>
  <si>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</si>
  <si>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</si>
  <si>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</si>
  <si>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</si>
  <si>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</si>
  <si>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</si>
  <si>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</si>
  <si>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</si>
  <si>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</si>
  <si>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</si>
  <si>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</si>
  <si>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</si>
  <si>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</si>
  <si>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</si>
  <si>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</si>
  <si>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</si>
  <si>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</si>
  <si>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</si>
  <si>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</si>
  <si>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</si>
  <si>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</si>
  <si>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</si>
  <si>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</si>
  <si>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</si>
  <si>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</si>
  <si>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</si>
  <si>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</si>
  <si>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</si>
  <si>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</si>
  <si>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</si>
  <si>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</si>
  <si>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</si>
  <si>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</si>
  <si>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</si>
  <si>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</si>
  <si>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</si>
  <si>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</si>
  <si>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</si>
  <si>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</si>
  <si>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</si>
  <si>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</si>
  <si>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</si>
  <si>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</si>
  <si>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</si>
  <si>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</si>
  <si>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</si>
  <si>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</si>
  <si>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</si>
  <si>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</si>
  <si>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</si>
  <si>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</si>
  <si>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</si>
  <si>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</si>
  <si>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</si>
  <si>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</si>
  <si>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</si>
  <si>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</si>
  <si>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</si>
  <si>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</si>
  <si>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</si>
  <si>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</si>
  <si>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</si>
  <si>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</si>
  <si>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</si>
  <si>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</si>
  <si>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</si>
  <si>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</si>
  <si>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</si>
  <si>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</si>
  <si>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</si>
  <si>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</si>
  <si>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</si>
  <si>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</si>
  <si>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</si>
  <si>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</si>
  <si>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</si>
  <si>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</si>
  <si>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</si>
  <si>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</si>
  <si>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</si>
  <si>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</si>
  <si>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</si>
  <si>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</si>
  <si>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</si>
  <si>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</si>
  <si>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</si>
  <si>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</si>
  <si>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</si>
  <si>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</si>
  <si>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</si>
  <si>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</si>
  <si>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</si>
  <si>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</si>
  <si>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</si>
  <si>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</si>
  <si>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</si>
  <si>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</si>
  <si>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</si>
  <si>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</si>
  <si>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</si>
  <si>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</si>
  <si>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</si>
  <si>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</si>
  <si>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</si>
  <si>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</si>
  <si>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</si>
  <si>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</si>
  <si>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</si>
  <si>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</si>
  <si>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</si>
  <si>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</si>
  <si>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</si>
  <si>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</si>
  <si>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</si>
  <si>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</si>
  <si>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</si>
  <si>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</si>
  <si>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</si>
  <si>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</si>
  <si>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</si>
  <si>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</si>
  <si>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</si>
  <si>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</si>
  <si>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</si>
  <si>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</si>
  <si>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</si>
  <si>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</si>
  <si>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</si>
  <si>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</si>
  <si>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</si>
  <si>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</si>
  <si>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</si>
  <si>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</si>
  <si>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</si>
  <si>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</si>
  <si>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</si>
  <si>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</si>
  <si>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</si>
  <si>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</si>
  <si>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</si>
  <si>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</si>
  <si>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</si>
  <si>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</si>
  <si>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</si>
  <si>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</si>
  <si>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</si>
  <si>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</si>
  <si>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</si>
  <si>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</si>
  <si>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</si>
  <si>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</si>
  <si>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</si>
  <si>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</si>
  <si>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</si>
  <si>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</si>
  <si>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</si>
  <si>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</si>
  <si>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</si>
  <si>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</si>
  <si>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</si>
  <si>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</si>
  <si>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</si>
  <si>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</si>
  <si>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</si>
  <si>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</si>
  <si>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</si>
  <si>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</si>
  <si>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</si>
  <si>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</si>
  <si>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</si>
  <si>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</si>
  <si>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</si>
  <si>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</si>
  <si>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</si>
  <si>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</si>
  <si>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</si>
  <si>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</si>
  <si>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</si>
  <si>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</si>
  <si>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</si>
  <si>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</si>
  <si>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</si>
  <si>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</si>
  <si>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</si>
  <si>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</si>
  <si>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</si>
  <si>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</si>
  <si>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</si>
  <si>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</si>
  <si>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</si>
  <si>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</si>
  <si>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</si>
  <si>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</si>
  <si>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</si>
  <si>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</si>
  <si>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</si>
  <si>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</si>
  <si>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</si>
  <si>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</si>
  <si>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</si>
  <si>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</si>
  <si>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</si>
  <si>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</si>
  <si>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</si>
  <si>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</si>
  <si>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</si>
  <si>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</si>
  <si>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</si>
  <si>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</si>
  <si>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</si>
  <si>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</si>
  <si>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</si>
  <si>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</si>
  <si>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</si>
  <si>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</si>
  <si>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</si>
  <si>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</si>
  <si>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</si>
  <si>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</si>
  <si>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</si>
  <si>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</si>
  <si>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</si>
  <si>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</si>
  <si>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</si>
  <si>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</si>
  <si>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</si>
  <si>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</si>
  <si>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</si>
  <si>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</si>
  <si>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</si>
  <si>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</si>
  <si>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</si>
  <si>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</si>
  <si>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</si>
  <si>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</si>
  <si>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</si>
  <si>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</si>
  <si>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</si>
  <si>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</si>
  <si>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</si>
  <si>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</si>
  <si>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</si>
  <si>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</si>
  <si>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</si>
  <si>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</si>
  <si>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</si>
  <si>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</si>
  <si>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</si>
  <si>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</si>
  <si>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</si>
  <si>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</si>
  <si>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</si>
  <si>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</si>
  <si>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</si>
  <si>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</si>
  <si>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</si>
  <si>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</si>
  <si>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</si>
  <si>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</si>
  <si>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</si>
  <si>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</si>
  <si>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</si>
  <si>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</si>
  <si>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</si>
  <si>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</si>
  <si>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</si>
  <si>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</si>
  <si>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</si>
  <si>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FYLKE1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</si>
  <si>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</si>
  <si>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</si>
  <si>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</si>
  <si>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</si>
  <si>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</si>
  <si>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</si>
  <si>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</si>
  <si>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</si>
  <si>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</si>
  <si>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</si>
  <si>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</si>
  <si>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</si>
  <si>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</si>
  <si>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</si>
  <si>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</si>
  <si>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</si>
  <si>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</si>
  <si>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</si>
  <si>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</si>
  <si>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</si>
  <si>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</si>
  <si>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</si>
  <si>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</si>
  <si>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</si>
  <si>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</si>
  <si>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</si>
  <si>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</si>
  <si>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</si>
  <si>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</si>
  <si>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</si>
  <si>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</si>
  <si>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</si>
  <si>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</si>
  <si>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</si>
  <si>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</si>
  <si>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</si>
  <si>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</si>
  <si>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</si>
  <si>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</si>
  <si>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</si>
  <si>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</si>
  <si>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</si>
  <si>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</si>
  <si>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</si>
  <si>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</si>
  <si>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</si>
  <si>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</si>
  <si>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</si>
  <si>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</si>
  <si>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</si>
  <si>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</si>
  <si>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</si>
  <si>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</si>
  <si>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</si>
  <si>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</si>
  <si>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</si>
  <si>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</si>
  <si>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</si>
  <si>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</si>
  <si>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</si>
  <si>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</si>
  <si>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Flådd purke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</si>
  <si>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</si>
  <si>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</si>
  <si>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</si>
  <si>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</si>
  <si>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</si>
  <si>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</si>
  <si>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</si>
  <si>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</si>
  <si>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Ole Ringdal</t>
  </si>
  <si>
    <t>Slakthuset</t>
  </si>
  <si>
    <t>Strilalam</t>
  </si>
  <si>
    <t>Dalpro</t>
  </si>
  <si>
    <t>Øre Vilt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</si>
</sst>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9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4" applyNumberFormat="0" applyAlignment="0" applyProtection="0"/>
    <xf numFmtId="0" fontId="28" fillId="15" borderId="5" applyNumberFormat="0" applyAlignment="0" applyProtection="0"/>
    <xf numFmtId="0" fontId="29" fillId="15" borderId="4" applyNumberFormat="0" applyAlignment="0" applyProtection="0"/>
    <xf numFmtId="0" fontId="30" fillId="0" borderId="6" applyNumberFormat="0" applyFill="0" applyAlignment="0" applyProtection="0"/>
    <xf numFmtId="0" fontId="31" fillId="16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5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0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7" fillId="3" borderId="0" xfId="0" applyFont="1" applyFill="1"/>
    <xf numFmtId="164" fontId="37" fillId="3" borderId="0" xfId="0" applyNumberFormat="1" applyFont="1" applyFill="1"/>
    <xf numFmtId="0" fontId="37" fillId="0" borderId="0" xfId="0" applyFont="1"/>
    <xf numFmtId="0" fontId="39" fillId="5" borderId="0" xfId="0" applyFont="1" applyFill="1"/>
    <xf numFmtId="0" fontId="38" fillId="0" borderId="0" xfId="0" applyFont="1"/>
    <xf numFmtId="0" fontId="41" fillId="5" borderId="0" xfId="0" applyFont="1" applyFill="1"/>
    <xf numFmtId="0" fontId="40" fillId="0" borderId="0" xfId="0" applyFont="1"/>
    <xf numFmtId="1" fontId="41" fillId="5" borderId="0" xfId="0" applyNumberFormat="1" applyFont="1" applyFill="1"/>
    <xf numFmtId="0" fontId="41" fillId="0" borderId="0" xfId="0" applyFont="1"/>
    <xf numFmtId="164" fontId="41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5" fillId="5" borderId="0" xfId="0" applyFont="1" applyFill="1"/>
    <xf numFmtId="0" fontId="39" fillId="0" borderId="0" xfId="0" applyFont="1"/>
    <xf numFmtId="0" fontId="45" fillId="0" borderId="0" xfId="0" applyFont="1"/>
    <xf numFmtId="1" fontId="45" fillId="5" borderId="0" xfId="0" applyNumberFormat="1" applyFont="1" applyFill="1"/>
    <xf numFmtId="164" fontId="45" fillId="5" borderId="0" xfId="0" applyNumberFormat="1" applyFont="1" applyFill="1"/>
    <xf numFmtId="1" fontId="12" fillId="5" borderId="0" xfId="0" applyNumberFormat="1" applyFont="1" applyFill="1"/>
    <xf numFmtId="0" fontId="38" fillId="7" borderId="0" xfId="0" applyFont="1" applyFill="1"/>
    <xf numFmtId="0" fontId="39" fillId="7" borderId="0" xfId="0" applyFont="1" applyFill="1"/>
    <xf numFmtId="0" fontId="42" fillId="0" borderId="0" xfId="0" applyFont="1"/>
    <xf numFmtId="0" fontId="40" fillId="7" borderId="0" xfId="0" applyFont="1" applyFill="1"/>
    <xf numFmtId="0" fontId="41" fillId="7" borderId="0" xfId="0" applyFont="1" applyFill="1"/>
    <xf numFmtId="2" fontId="41" fillId="0" borderId="0" xfId="0" applyNumberFormat="1" applyFont="1"/>
    <xf numFmtId="164" fontId="41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40" fillId="7" borderId="0" xfId="0" applyNumberFormat="1" applyFont="1" applyFill="1"/>
    <xf numFmtId="1" fontId="40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8" fillId="7" borderId="0" xfId="0" applyNumberFormat="1" applyFont="1" applyFill="1"/>
    <xf numFmtId="0" fontId="43" fillId="7" borderId="0" xfId="0" applyFont="1" applyFill="1"/>
    <xf numFmtId="0" fontId="43" fillId="0" borderId="0" xfId="0" applyFont="1"/>
    <xf numFmtId="0" fontId="45" fillId="7" borderId="0" xfId="0" applyFont="1" applyFill="1"/>
    <xf numFmtId="164" fontId="45" fillId="7" borderId="0" xfId="0" applyNumberFormat="1" applyFont="1" applyFill="1"/>
    <xf numFmtId="1" fontId="45" fillId="7" borderId="0" xfId="0" applyNumberFormat="1" applyFont="1" applyFill="1"/>
    <xf numFmtId="164" fontId="45" fillId="0" borderId="0" xfId="0" applyNumberFormat="1" applyFont="1"/>
    <xf numFmtId="2" fontId="45" fillId="0" borderId="0" xfId="0" applyNumberFormat="1" applyFont="1"/>
    <xf numFmtId="2" fontId="39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1" fillId="7" borderId="0" xfId="0" applyNumberFormat="1" applyFont="1" applyFill="1"/>
    <xf numFmtId="164" fontId="39" fillId="7" borderId="0" xfId="0" applyNumberFormat="1" applyFont="1" applyFill="1"/>
    <xf numFmtId="164" fontId="12" fillId="7" borderId="0" xfId="0" applyNumberFormat="1" applyFont="1" applyFill="1"/>
    <xf numFmtId="164" fontId="44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3" fillId="7" borderId="0" xfId="0" applyNumberFormat="1" applyFont="1" applyFill="1"/>
    <xf numFmtId="0" fontId="45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8" fillId="7" borderId="0" xfId="0" applyNumberFormat="1" applyFont="1" applyFill="1"/>
    <xf numFmtId="2" fontId="44" fillId="0" borderId="0" xfId="0" applyNumberFormat="1" applyFont="1"/>
    <xf numFmtId="0" fontId="44" fillId="7" borderId="0" xfId="0" applyFont="1" applyFill="1"/>
    <xf numFmtId="2" fontId="8" fillId="2" borderId="0" xfId="0" applyNumberFormat="1" applyFont="1" applyFill="1" applyAlignment="1">
      <alignment horizontal="center"/>
    </xf>
    <xf numFmtId="0" fontId="46" fillId="7" borderId="0" xfId="0" applyFont="1" applyFill="1"/>
    <xf numFmtId="2" fontId="42" fillId="0" borderId="0" xfId="0" applyNumberFormat="1" applyFont="1"/>
    <xf numFmtId="1" fontId="0" fillId="3" borderId="0" xfId="0" applyNumberFormat="1" applyFill="1"/>
    <xf numFmtId="1" fontId="44" fillId="7" borderId="0" xfId="0" applyNumberFormat="1" applyFont="1" applyFill="1"/>
    <xf numFmtId="1" fontId="39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9" fillId="7" borderId="0" xfId="0" applyNumberFormat="1" applyFont="1" applyFill="1"/>
    <xf numFmtId="1" fontId="0" fillId="0" borderId="0" xfId="11" applyNumberFormat="1" applyFont="1"/>
    <xf numFmtId="1" fontId="37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0" fontId="5" fillId="44" borderId="0" xfId="0" applyFont="1" applyFill="1"/>
    <xf numFmtId="2" fontId="5" fillId="44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6" fillId="7" borderId="0" xfId="0" applyFont="1" applyFill="1"/>
    <xf numFmtId="0" fontId="37" fillId="7" borderId="0" xfId="0" applyFont="1" applyFill="1"/>
    <xf numFmtId="1" fontId="36" fillId="7" borderId="0" xfId="0" applyNumberFormat="1" applyFont="1" applyFill="1"/>
    <xf numFmtId="0" fontId="5" fillId="0" borderId="0" xfId="2" applyFont="1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0" fontId="5" fillId="10" borderId="0" xfId="0" applyFont="1" applyFill="1"/>
    <xf numFmtId="164" fontId="5" fillId="10" borderId="0" xfId="0" applyNumberFormat="1" applyFont="1" applyFill="1"/>
    <xf numFmtId="0" fontId="0" fillId="45" borderId="0" xfId="0" applyFill="1"/>
    <xf numFmtId="1" fontId="0" fillId="45" borderId="0" xfId="0" applyNumberFormat="1" applyFill="1"/>
    <xf numFmtId="164" fontId="0" fillId="45" borderId="0" xfId="0" applyNumberFormat="1" applyFill="1"/>
    <xf numFmtId="2" fontId="0" fillId="45" borderId="0" xfId="0" applyNumberFormat="1" applyFill="1"/>
    <xf numFmtId="0" fontId="19" fillId="9" borderId="0" xfId="0" applyFont="1" applyFill="1"/>
    <xf numFmtId="0" fontId="7" fillId="6" borderId="0" xfId="0" applyFont="1" applyFill="1"/>
    <xf numFmtId="2" fontId="5" fillId="10" borderId="0" xfId="0" applyNumberFormat="1" applyFont="1" applyFill="1"/>
    <xf numFmtId="3" fontId="0" fillId="5" borderId="0" xfId="0" applyNumberFormat="1" applyFill="1"/>
    <xf numFmtId="3" fontId="37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37" fillId="3" borderId="0" xfId="0" applyNumberFormat="1" applyFont="1" applyFill="1"/>
    <xf numFmtId="3" fontId="8" fillId="2" borderId="0" xfId="0" applyNumberFormat="1" applyFont="1" applyFill="1" applyAlignment="1">
      <alignment horizontal="center"/>
    </xf>
    <xf numFmtId="3" fontId="8" fillId="3" borderId="0" xfId="0" quotePrefix="1" applyNumberFormat="1" applyFont="1" applyFill="1"/>
    <xf numFmtId="3" fontId="14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5" fillId="0" borderId="0" xfId="0" applyNumberFormat="1" applyFont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40" fillId="7" borderId="0" xfId="2" applyFont="1" applyFill="1"/>
    <xf numFmtId="0" fontId="41" fillId="7" borderId="0" xfId="2" applyFont="1" applyFill="1"/>
    <xf numFmtId="164" fontId="41" fillId="7" borderId="0" xfId="2" applyNumberFormat="1" applyFont="1" applyFill="1"/>
    <xf numFmtId="164" fontId="40" fillId="7" borderId="0" xfId="2" applyNumberFormat="1" applyFont="1" applyFill="1"/>
    <xf numFmtId="0" fontId="40" fillId="0" borderId="0" xfId="2" applyFont="1"/>
    <xf numFmtId="0" fontId="45" fillId="7" borderId="0" xfId="2" applyFont="1" applyFill="1"/>
    <xf numFmtId="0" fontId="39" fillId="7" borderId="0" xfId="2" applyFont="1" applyFill="1"/>
    <xf numFmtId="1" fontId="39" fillId="0" borderId="0" xfId="2" applyNumberFormat="1" applyFont="1"/>
    <xf numFmtId="164" fontId="45" fillId="7" borderId="0" xfId="2" applyNumberFormat="1" applyFont="1" applyFill="1"/>
    <xf numFmtId="0" fontId="39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0" fontId="6" fillId="42" borderId="0" xfId="2" applyFill="1"/>
    <xf numFmtId="164" fontId="6" fillId="42" borderId="0" xfId="2" applyNumberFormat="1" applyFill="1"/>
    <xf numFmtId="1" fontId="14" fillId="5" borderId="0" xfId="0" applyNumberFormat="1" applyFont="1" applyFill="1"/>
    <xf numFmtId="0" fontId="0" fillId="9" borderId="0" xfId="0" applyFill="1" applyAlignment="1">
      <alignment horizontal="center"/>
    </xf>
    <xf numFmtId="3" fontId="6" fillId="7" borderId="0" xfId="0" applyNumberFormat="1" applyFon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9" borderId="0" xfId="0" applyNumberFormat="1" applyFont="1" applyFill="1"/>
    <xf numFmtId="3" fontId="0" fillId="9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41" fillId="7" borderId="0" xfId="0" applyNumberFormat="1" applyFont="1" applyFill="1"/>
    <xf numFmtId="3" fontId="45" fillId="7" borderId="0" xfId="0" applyNumberFormat="1" applyFont="1" applyFill="1"/>
    <xf numFmtId="3" fontId="46" fillId="0" borderId="0" xfId="0" applyNumberFormat="1" applyFont="1"/>
    <xf numFmtId="3" fontId="6" fillId="8" borderId="0" xfId="0" applyNumberFormat="1" applyFont="1" applyFill="1"/>
    <xf numFmtId="3" fontId="6" fillId="0" borderId="0" xfId="0" applyNumberFormat="1" applyFont="1"/>
    <xf numFmtId="0" fontId="5" fillId="0" borderId="0" xfId="0" quotePrefix="1" applyFont="1"/>
    <xf numFmtId="0" fontId="0" fillId="0" borderId="0" xfId="0"/>
    <xf numFmtId="0" fontId="0" fillId="0" borderId="0" xfId="0"/>
    <xf numFmtId="0" fontId="6" fillId="0" borderId="0" xfId="2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36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9" fillId="0" borderId="0" xfId="0" applyNumberFormat="1" applyFont="1"/>
    <xf numFmtId="3" fontId="45" fillId="0" borderId="0" xfId="0" applyNumberFormat="1" applyFont="1"/>
    <xf numFmtId="0" fontId="46" fillId="0" borderId="0" xfId="0" applyFont="1"/>
    <xf numFmtId="0" fontId="38" fillId="0" borderId="0" xfId="0" applyFont="1"/>
    <xf numFmtId="3" fontId="39" fillId="0" borderId="0" xfId="2" applyNumberFormat="1" applyFont="1"/>
    <xf numFmtId="0" fontId="6" fillId="0" borderId="0" xfId="2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40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0000"/>
      <color rgb="FF99CCFF"/>
      <color rgb="FF00FFFF"/>
      <color rgb="FFCCFFFF"/>
      <color rgb="FF66FFFF"/>
      <color rgb="FF66FF33"/>
      <color rgb="FF1ABC04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slakt, hittil i år, per uke 52</a:t>
            </a:r>
            <a:endParaRPr lang="nb-NO" sz="2800"/>
          </a:p>
        </c:rich>
      </c:tx>
      <c:layout>
        <c:manualLayout>
          <c:xMode val="edge"/>
          <c:yMode val="edge"/>
          <c:x val="0.11028193238809421"/>
          <c:y val="2.6407240796112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40541101561413"/>
          <c:y val="0.16328615472398189"/>
          <c:w val="0.86431567612176285"/>
          <c:h val="0.716937998181052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År!$B$7:$B$34</c:f>
              <c:numCache>
                <c:formatCode>#,##0</c:formatCode>
                <c:ptCount val="28"/>
                <c:pt idx="0">
                  <c:v>19562.5</c:v>
                </c:pt>
                <c:pt idx="1">
                  <c:v>18486.5</c:v>
                </c:pt>
                <c:pt idx="2">
                  <c:v>17452.5</c:v>
                </c:pt>
                <c:pt idx="3">
                  <c:v>22605.75</c:v>
                </c:pt>
                <c:pt idx="4">
                  <c:v>20033.75</c:v>
                </c:pt>
                <c:pt idx="5">
                  <c:v>21298</c:v>
                </c:pt>
                <c:pt idx="6">
                  <c:v>24977</c:v>
                </c:pt>
                <c:pt idx="7">
                  <c:v>23589</c:v>
                </c:pt>
                <c:pt idx="8">
                  <c:v>24466</c:v>
                </c:pt>
                <c:pt idx="9">
                  <c:v>25102</c:v>
                </c:pt>
                <c:pt idx="10">
                  <c:v>21255</c:v>
                </c:pt>
                <c:pt idx="11">
                  <c:v>21882</c:v>
                </c:pt>
                <c:pt idx="12">
                  <c:v>24562</c:v>
                </c:pt>
                <c:pt idx="13">
                  <c:v>22265.07</c:v>
                </c:pt>
                <c:pt idx="14">
                  <c:v>25699</c:v>
                </c:pt>
                <c:pt idx="15">
                  <c:v>27165</c:v>
                </c:pt>
                <c:pt idx="16">
                  <c:v>27887</c:v>
                </c:pt>
                <c:pt idx="17">
                  <c:v>27944</c:v>
                </c:pt>
                <c:pt idx="18">
                  <c:v>27453</c:v>
                </c:pt>
                <c:pt idx="19">
                  <c:v>27270</c:v>
                </c:pt>
                <c:pt idx="20">
                  <c:v>26728</c:v>
                </c:pt>
                <c:pt idx="21">
                  <c:v>26455</c:v>
                </c:pt>
                <c:pt idx="22">
                  <c:v>28609</c:v>
                </c:pt>
                <c:pt idx="23">
                  <c:v>23700</c:v>
                </c:pt>
                <c:pt idx="24">
                  <c:v>20015</c:v>
                </c:pt>
                <c:pt idx="25">
                  <c:v>19636.400000000001</c:v>
                </c:pt>
                <c:pt idx="26">
                  <c:v>18067</c:v>
                </c:pt>
                <c:pt idx="27">
                  <c:v>18002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i 2023</c:v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År!$AC$7:$AC$34</c:f>
              <c:numCache>
                <c:formatCode>#,##0</c:formatCode>
                <c:ptCount val="28"/>
                <c:pt idx="0">
                  <c:v>18002</c:v>
                </c:pt>
                <c:pt idx="1">
                  <c:v>18002</c:v>
                </c:pt>
                <c:pt idx="2">
                  <c:v>18002</c:v>
                </c:pt>
                <c:pt idx="3">
                  <c:v>18002</c:v>
                </c:pt>
                <c:pt idx="4">
                  <c:v>18002</c:v>
                </c:pt>
                <c:pt idx="5">
                  <c:v>18002</c:v>
                </c:pt>
                <c:pt idx="6">
                  <c:v>18002</c:v>
                </c:pt>
                <c:pt idx="7">
                  <c:v>18002</c:v>
                </c:pt>
                <c:pt idx="8">
                  <c:v>18002</c:v>
                </c:pt>
                <c:pt idx="9">
                  <c:v>18002</c:v>
                </c:pt>
                <c:pt idx="10">
                  <c:v>18002</c:v>
                </c:pt>
                <c:pt idx="11">
                  <c:v>18002</c:v>
                </c:pt>
                <c:pt idx="12">
                  <c:v>18002</c:v>
                </c:pt>
                <c:pt idx="13">
                  <c:v>18002</c:v>
                </c:pt>
                <c:pt idx="14">
                  <c:v>18002</c:v>
                </c:pt>
                <c:pt idx="15">
                  <c:v>18002</c:v>
                </c:pt>
                <c:pt idx="16">
                  <c:v>18002</c:v>
                </c:pt>
                <c:pt idx="17">
                  <c:v>18002</c:v>
                </c:pt>
                <c:pt idx="18">
                  <c:v>18002</c:v>
                </c:pt>
                <c:pt idx="19">
                  <c:v>18002</c:v>
                </c:pt>
                <c:pt idx="20">
                  <c:v>18002</c:v>
                </c:pt>
                <c:pt idx="21">
                  <c:v>18002</c:v>
                </c:pt>
                <c:pt idx="22">
                  <c:v>18002</c:v>
                </c:pt>
                <c:pt idx="23">
                  <c:v>18002</c:v>
                </c:pt>
                <c:pt idx="24">
                  <c:v>18002</c:v>
                </c:pt>
                <c:pt idx="25">
                  <c:v>18002</c:v>
                </c:pt>
                <c:pt idx="26">
                  <c:v>18002</c:v>
                </c:pt>
                <c:pt idx="27">
                  <c:v>18002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776-887B-BF9B39E1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noMultiLvlLbl val="0"/>
      </c:catAx>
      <c:valAx>
        <c:axId val="718330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47596836948233"/>
          <c:y val="0.19504848812532682"/>
          <c:w val="0.10081825461476035"/>
          <c:h val="8.5679520723224781E-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63858370315046E-2"/>
          <c:y val="0.16324832963005886"/>
          <c:w val="0.88420840415010371"/>
          <c:h val="0.6956626341017275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136.76625418060189</c:v>
                </c:pt>
                <c:pt idx="1">
                  <c:v>135.2792091836734</c:v>
                </c:pt>
                <c:pt idx="2">
                  <c:v>137.0506153023006</c:v>
                </c:pt>
                <c:pt idx="3">
                  <c:v>137.62557976106825</c:v>
                </c:pt>
                <c:pt idx="4">
                  <c:v>137.85162050677673</c:v>
                </c:pt>
                <c:pt idx="5">
                  <c:v>138.75600328947363</c:v>
                </c:pt>
                <c:pt idx="6">
                  <c:v>141.67574059247411</c:v>
                </c:pt>
                <c:pt idx="7">
                  <c:v>138.30591681312248</c:v>
                </c:pt>
                <c:pt idx="8">
                  <c:v>140.63465491923662</c:v>
                </c:pt>
                <c:pt idx="9">
                  <c:v>138.03950534759352</c:v>
                </c:pt>
                <c:pt idx="10">
                  <c:v>139.15526145900583</c:v>
                </c:pt>
                <c:pt idx="11">
                  <c:v>141.42340989399287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2-4CFF-9B42-A8C0F678ADC1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137.63566563467518</c:v>
                </c:pt>
                <c:pt idx="1">
                  <c:v>138.34284660766943</c:v>
                </c:pt>
                <c:pt idx="2">
                  <c:v>139.97426160337571</c:v>
                </c:pt>
                <c:pt idx="3">
                  <c:v>136.25598086124398</c:v>
                </c:pt>
                <c:pt idx="4">
                  <c:v>138.00854068594492</c:v>
                </c:pt>
                <c:pt idx="5">
                  <c:v>134.5086640211639</c:v>
                </c:pt>
                <c:pt idx="6">
                  <c:v>137.51958302308273</c:v>
                </c:pt>
                <c:pt idx="7">
                  <c:v>137.12684085510679</c:v>
                </c:pt>
                <c:pt idx="8">
                  <c:v>137.37886231415649</c:v>
                </c:pt>
                <c:pt idx="9">
                  <c:v>140.23862238622402</c:v>
                </c:pt>
                <c:pt idx="10">
                  <c:v>139.16482630272952</c:v>
                </c:pt>
                <c:pt idx="11">
                  <c:v>139.72515625000003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2-4CFF-9B42-A8C0F678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 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8824845098212"/>
          <c:y val="0.20934733995130944"/>
          <c:w val="8.3962180746156051E-2"/>
          <c:h val="0.14819998306663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66136988538768E-2"/>
          <c:y val="0.16018927025954063"/>
          <c:w val="0.88634429062638842"/>
          <c:h val="0.659120319024062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9.9297060939835049</c:v>
                </c:pt>
                <c:pt idx="1">
                  <c:v>8.6788066640836892</c:v>
                </c:pt>
                <c:pt idx="2">
                  <c:v>10.344827586206899</c:v>
                </c:pt>
                <c:pt idx="3">
                  <c:v>7.8873083522444238</c:v>
                </c:pt>
                <c:pt idx="4">
                  <c:v>9.3928156307079202</c:v>
                </c:pt>
                <c:pt idx="5">
                  <c:v>6.730503127248574</c:v>
                </c:pt>
                <c:pt idx="6">
                  <c:v>6.9242264902861583</c:v>
                </c:pt>
                <c:pt idx="7">
                  <c:v>9.4481651630043757</c:v>
                </c:pt>
                <c:pt idx="8">
                  <c:v>7.5386062987767772</c:v>
                </c:pt>
                <c:pt idx="9">
                  <c:v>8.2802900315492316</c:v>
                </c:pt>
                <c:pt idx="10">
                  <c:v>8.5791775059500726</c:v>
                </c:pt>
                <c:pt idx="11">
                  <c:v>6.2655670559583765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1-4A86-B6CF-ADB50DFD42AB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 w="28575"/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8.9712254193978431</c:v>
                </c:pt>
                <c:pt idx="1">
                  <c:v>7.5324963892900767</c:v>
                </c:pt>
                <c:pt idx="2">
                  <c:v>9.215642706365955</c:v>
                </c:pt>
                <c:pt idx="3">
                  <c:v>6.9714476169314512</c:v>
                </c:pt>
                <c:pt idx="4">
                  <c:v>8.2657482501944237</c:v>
                </c:pt>
                <c:pt idx="5">
                  <c:v>8.4268414620597696</c:v>
                </c:pt>
                <c:pt idx="6">
                  <c:v>7.4658371292078627</c:v>
                </c:pt>
                <c:pt idx="7">
                  <c:v>9.3600711032107551</c:v>
                </c:pt>
                <c:pt idx="8">
                  <c:v>8.6879235640484378</c:v>
                </c:pt>
                <c:pt idx="9">
                  <c:v>9.0323297411398755</c:v>
                </c:pt>
                <c:pt idx="10">
                  <c:v>8.9601155427174746</c:v>
                </c:pt>
                <c:pt idx="11">
                  <c:v>7.1103210754360653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1-4A86-B6CF-ADB50DF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2371154486554"/>
          <c:y val="0.45825854666605426"/>
          <c:w val="8.866152271332764E-2"/>
          <c:h val="0.1475173257414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5218131517"/>
          <c:y val="3.5315041401150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1256786568409975"/>
          <c:h val="0.690256240063805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448</c:v>
                </c:pt>
                <c:pt idx="1">
                  <c:v>452</c:v>
                </c:pt>
                <c:pt idx="2">
                  <c:v>424</c:v>
                </c:pt>
                <c:pt idx="3">
                  <c:v>412</c:v>
                </c:pt>
                <c:pt idx="4">
                  <c:v>406</c:v>
                </c:pt>
                <c:pt idx="5">
                  <c:v>420</c:v>
                </c:pt>
                <c:pt idx="6">
                  <c:v>339</c:v>
                </c:pt>
                <c:pt idx="7">
                  <c:v>384</c:v>
                </c:pt>
                <c:pt idx="8">
                  <c:v>402</c:v>
                </c:pt>
                <c:pt idx="9">
                  <c:v>386</c:v>
                </c:pt>
                <c:pt idx="10">
                  <c:v>437</c:v>
                </c:pt>
                <c:pt idx="11">
                  <c:v>407</c:v>
                </c:pt>
                <c:pt idx="12">
                  <c:v>344</c:v>
                </c:pt>
                <c:pt idx="13">
                  <c:v>396</c:v>
                </c:pt>
                <c:pt idx="14">
                  <c:v>185</c:v>
                </c:pt>
                <c:pt idx="15">
                  <c:v>341</c:v>
                </c:pt>
                <c:pt idx="16">
                  <c:v>474</c:v>
                </c:pt>
                <c:pt idx="17">
                  <c:v>465</c:v>
                </c:pt>
                <c:pt idx="18">
                  <c:v>420</c:v>
                </c:pt>
                <c:pt idx="19">
                  <c:v>324</c:v>
                </c:pt>
                <c:pt idx="20">
                  <c:v>331</c:v>
                </c:pt>
                <c:pt idx="21">
                  <c:v>321</c:v>
                </c:pt>
                <c:pt idx="22">
                  <c:v>251</c:v>
                </c:pt>
                <c:pt idx="23">
                  <c:v>202</c:v>
                </c:pt>
                <c:pt idx="24">
                  <c:v>340</c:v>
                </c:pt>
                <c:pt idx="25">
                  <c:v>305</c:v>
                </c:pt>
                <c:pt idx="26">
                  <c:v>307</c:v>
                </c:pt>
                <c:pt idx="27">
                  <c:v>294</c:v>
                </c:pt>
                <c:pt idx="28">
                  <c:v>306</c:v>
                </c:pt>
                <c:pt idx="29">
                  <c:v>297</c:v>
                </c:pt>
                <c:pt idx="30">
                  <c:v>335</c:v>
                </c:pt>
                <c:pt idx="31">
                  <c:v>322</c:v>
                </c:pt>
                <c:pt idx="32">
                  <c:v>413</c:v>
                </c:pt>
                <c:pt idx="33">
                  <c:v>433</c:v>
                </c:pt>
                <c:pt idx="34">
                  <c:v>245</c:v>
                </c:pt>
                <c:pt idx="35">
                  <c:v>277</c:v>
                </c:pt>
                <c:pt idx="36">
                  <c:v>412</c:v>
                </c:pt>
                <c:pt idx="37">
                  <c:v>243</c:v>
                </c:pt>
                <c:pt idx="38">
                  <c:v>389</c:v>
                </c:pt>
                <c:pt idx="39">
                  <c:v>440</c:v>
                </c:pt>
                <c:pt idx="40">
                  <c:v>364</c:v>
                </c:pt>
                <c:pt idx="41">
                  <c:v>310</c:v>
                </c:pt>
                <c:pt idx="42">
                  <c:v>315</c:v>
                </c:pt>
                <c:pt idx="43">
                  <c:v>368</c:v>
                </c:pt>
                <c:pt idx="44">
                  <c:v>288</c:v>
                </c:pt>
                <c:pt idx="45">
                  <c:v>351</c:v>
                </c:pt>
                <c:pt idx="46">
                  <c:v>378</c:v>
                </c:pt>
                <c:pt idx="47">
                  <c:v>313</c:v>
                </c:pt>
                <c:pt idx="48">
                  <c:v>294</c:v>
                </c:pt>
                <c:pt idx="49">
                  <c:v>360</c:v>
                </c:pt>
                <c:pt idx="50">
                  <c:v>138</c:v>
                </c:pt>
                <c:pt idx="51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343</c:v>
                </c:pt>
                <c:pt idx="1">
                  <c:v>448</c:v>
                </c:pt>
                <c:pt idx="2">
                  <c:v>359</c:v>
                </c:pt>
                <c:pt idx="3">
                  <c:v>355</c:v>
                </c:pt>
                <c:pt idx="4">
                  <c:v>307</c:v>
                </c:pt>
                <c:pt idx="5">
                  <c:v>287</c:v>
                </c:pt>
                <c:pt idx="6">
                  <c:v>474</c:v>
                </c:pt>
                <c:pt idx="7">
                  <c:v>262</c:v>
                </c:pt>
                <c:pt idx="8">
                  <c:v>359</c:v>
                </c:pt>
                <c:pt idx="9">
                  <c:v>417</c:v>
                </c:pt>
                <c:pt idx="10">
                  <c:v>351</c:v>
                </c:pt>
                <c:pt idx="11">
                  <c:v>361</c:v>
                </c:pt>
                <c:pt idx="12">
                  <c:v>307</c:v>
                </c:pt>
                <c:pt idx="13">
                  <c:v>111</c:v>
                </c:pt>
                <c:pt idx="14">
                  <c:v>424</c:v>
                </c:pt>
                <c:pt idx="15">
                  <c:v>329</c:v>
                </c:pt>
                <c:pt idx="16">
                  <c:v>391</c:v>
                </c:pt>
                <c:pt idx="17">
                  <c:v>377</c:v>
                </c:pt>
                <c:pt idx="18">
                  <c:v>316</c:v>
                </c:pt>
                <c:pt idx="19">
                  <c:v>215</c:v>
                </c:pt>
                <c:pt idx="20">
                  <c:v>334</c:v>
                </c:pt>
                <c:pt idx="21">
                  <c:v>417</c:v>
                </c:pt>
                <c:pt idx="22">
                  <c:v>363</c:v>
                </c:pt>
                <c:pt idx="23">
                  <c:v>283</c:v>
                </c:pt>
                <c:pt idx="24">
                  <c:v>420</c:v>
                </c:pt>
                <c:pt idx="25">
                  <c:v>280</c:v>
                </c:pt>
                <c:pt idx="26">
                  <c:v>334</c:v>
                </c:pt>
                <c:pt idx="27">
                  <c:v>288</c:v>
                </c:pt>
                <c:pt idx="28">
                  <c:v>343</c:v>
                </c:pt>
                <c:pt idx="29">
                  <c:v>283</c:v>
                </c:pt>
                <c:pt idx="30">
                  <c:v>347</c:v>
                </c:pt>
                <c:pt idx="31">
                  <c:v>362</c:v>
                </c:pt>
                <c:pt idx="32">
                  <c:v>396</c:v>
                </c:pt>
                <c:pt idx="33">
                  <c:v>394</c:v>
                </c:pt>
                <c:pt idx="34">
                  <c:v>331</c:v>
                </c:pt>
                <c:pt idx="35">
                  <c:v>351</c:v>
                </c:pt>
                <c:pt idx="36">
                  <c:v>372</c:v>
                </c:pt>
                <c:pt idx="37">
                  <c:v>396</c:v>
                </c:pt>
                <c:pt idx="38">
                  <c:v>396</c:v>
                </c:pt>
                <c:pt idx="39">
                  <c:v>352</c:v>
                </c:pt>
                <c:pt idx="40">
                  <c:v>381</c:v>
                </c:pt>
                <c:pt idx="41">
                  <c:v>365</c:v>
                </c:pt>
                <c:pt idx="42">
                  <c:v>396</c:v>
                </c:pt>
                <c:pt idx="43">
                  <c:v>309</c:v>
                </c:pt>
                <c:pt idx="44">
                  <c:v>378</c:v>
                </c:pt>
                <c:pt idx="45">
                  <c:v>424</c:v>
                </c:pt>
                <c:pt idx="46">
                  <c:v>308</c:v>
                </c:pt>
                <c:pt idx="47">
                  <c:v>350</c:v>
                </c:pt>
                <c:pt idx="48">
                  <c:v>342</c:v>
                </c:pt>
                <c:pt idx="49">
                  <c:v>545</c:v>
                </c:pt>
                <c:pt idx="50">
                  <c:v>311</c:v>
                </c:pt>
                <c:pt idx="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412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B4-40DA-B64F-06677FDC39DC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Uke!$Q$64:$Q$115</c:f>
              <c:numCache>
                <c:formatCode>0</c:formatCode>
                <c:ptCount val="52"/>
                <c:pt idx="0">
                  <c:v>6.3098591549295771</c:v>
                </c:pt>
                <c:pt idx="1">
                  <c:v>6.4571428571428573</c:v>
                </c:pt>
                <c:pt idx="2">
                  <c:v>5.971830985915493</c:v>
                </c:pt>
                <c:pt idx="3">
                  <c:v>6.0588235294117645</c:v>
                </c:pt>
                <c:pt idx="4">
                  <c:v>5.8</c:v>
                </c:pt>
                <c:pt idx="5">
                  <c:v>5.5263157894736841</c:v>
                </c:pt>
                <c:pt idx="6">
                  <c:v>5.7457627118644066</c:v>
                </c:pt>
                <c:pt idx="7">
                  <c:v>5.5652173913043477</c:v>
                </c:pt>
                <c:pt idx="8">
                  <c:v>6.0909090909090908</c:v>
                </c:pt>
                <c:pt idx="9">
                  <c:v>6.3278688524590168</c:v>
                </c:pt>
                <c:pt idx="10">
                  <c:v>6.0694444444444446</c:v>
                </c:pt>
                <c:pt idx="11">
                  <c:v>6.359375</c:v>
                </c:pt>
                <c:pt idx="12">
                  <c:v>5.1343283582089549</c:v>
                </c:pt>
                <c:pt idx="13">
                  <c:v>5.0769230769230766</c:v>
                </c:pt>
                <c:pt idx="14">
                  <c:v>6.166666666666667</c:v>
                </c:pt>
                <c:pt idx="15">
                  <c:v>6.2</c:v>
                </c:pt>
                <c:pt idx="16">
                  <c:v>5.5764705882352938</c:v>
                </c:pt>
                <c:pt idx="17">
                  <c:v>6.458333333333333</c:v>
                </c:pt>
                <c:pt idx="18">
                  <c:v>5.4545454545454541</c:v>
                </c:pt>
                <c:pt idx="19">
                  <c:v>5.225806451612903</c:v>
                </c:pt>
                <c:pt idx="20">
                  <c:v>5.092307692307692</c:v>
                </c:pt>
                <c:pt idx="21">
                  <c:v>5.4406779661016946</c:v>
                </c:pt>
                <c:pt idx="22">
                  <c:v>4.7358490566037732</c:v>
                </c:pt>
                <c:pt idx="23">
                  <c:v>4.4888888888888889</c:v>
                </c:pt>
                <c:pt idx="24">
                  <c:v>5</c:v>
                </c:pt>
                <c:pt idx="25">
                  <c:v>5.9803921568627452</c:v>
                </c:pt>
                <c:pt idx="26">
                  <c:v>4.7230769230769232</c:v>
                </c:pt>
                <c:pt idx="27">
                  <c:v>4.666666666666667</c:v>
                </c:pt>
                <c:pt idx="28">
                  <c:v>5.666666666666667</c:v>
                </c:pt>
                <c:pt idx="29">
                  <c:v>5.0338983050847457</c:v>
                </c:pt>
                <c:pt idx="30">
                  <c:v>5.234375</c:v>
                </c:pt>
                <c:pt idx="31">
                  <c:v>5.9629629629629628</c:v>
                </c:pt>
                <c:pt idx="32">
                  <c:v>6.1641791044776122</c:v>
                </c:pt>
                <c:pt idx="33">
                  <c:v>6.4626865671641793</c:v>
                </c:pt>
                <c:pt idx="34">
                  <c:v>4.6226415094339623</c:v>
                </c:pt>
                <c:pt idx="35">
                  <c:v>5.4313725490196081</c:v>
                </c:pt>
                <c:pt idx="36">
                  <c:v>5.8857142857142861</c:v>
                </c:pt>
                <c:pt idx="37">
                  <c:v>4.8600000000000003</c:v>
                </c:pt>
                <c:pt idx="38">
                  <c:v>5.7205882352941178</c:v>
                </c:pt>
                <c:pt idx="39">
                  <c:v>7.2131147540983607</c:v>
                </c:pt>
                <c:pt idx="40">
                  <c:v>5.3529411764705879</c:v>
                </c:pt>
                <c:pt idx="41">
                  <c:v>4.6268656716417906</c:v>
                </c:pt>
                <c:pt idx="42">
                  <c:v>6.1764705882352944</c:v>
                </c:pt>
                <c:pt idx="43">
                  <c:v>5.4925373134328357</c:v>
                </c:pt>
                <c:pt idx="44">
                  <c:v>4.8813559322033901</c:v>
                </c:pt>
                <c:pt idx="45">
                  <c:v>6.882352941176471</c:v>
                </c:pt>
                <c:pt idx="46">
                  <c:v>5.4782608695652177</c:v>
                </c:pt>
                <c:pt idx="47">
                  <c:v>5.6909090909090905</c:v>
                </c:pt>
                <c:pt idx="48">
                  <c:v>4.2608695652173916</c:v>
                </c:pt>
                <c:pt idx="49">
                  <c:v>4.8</c:v>
                </c:pt>
                <c:pt idx="50">
                  <c:v>4.3125</c:v>
                </c:pt>
                <c:pt idx="51">
                  <c:v>7.617647058823529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0DA-B64F-06677FDC39D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Uke!$Q$10:$Q$61</c:f>
              <c:numCache>
                <c:formatCode>0</c:formatCode>
                <c:ptCount val="52"/>
                <c:pt idx="0">
                  <c:v>6.2363636363636363</c:v>
                </c:pt>
                <c:pt idx="1">
                  <c:v>6.3098591549295771</c:v>
                </c:pt>
                <c:pt idx="2">
                  <c:v>6.1896551724137927</c:v>
                </c:pt>
                <c:pt idx="3">
                  <c:v>4.9305555555555554</c:v>
                </c:pt>
                <c:pt idx="4">
                  <c:v>4.8730158730158726</c:v>
                </c:pt>
                <c:pt idx="5">
                  <c:v>5.74</c:v>
                </c:pt>
                <c:pt idx="6">
                  <c:v>6.32</c:v>
                </c:pt>
                <c:pt idx="7">
                  <c:v>5.458333333333333</c:v>
                </c:pt>
                <c:pt idx="8">
                  <c:v>5.128571428571429</c:v>
                </c:pt>
                <c:pt idx="9">
                  <c:v>7.0677966101694913</c:v>
                </c:pt>
                <c:pt idx="10">
                  <c:v>6.0517241379310347</c:v>
                </c:pt>
                <c:pt idx="11">
                  <c:v>5.1571428571428575</c:v>
                </c:pt>
                <c:pt idx="12">
                  <c:v>4.796875</c:v>
                </c:pt>
                <c:pt idx="13">
                  <c:v>4.4400000000000004</c:v>
                </c:pt>
                <c:pt idx="14">
                  <c:v>6.523076923076923</c:v>
                </c:pt>
                <c:pt idx="15">
                  <c:v>4.7</c:v>
                </c:pt>
                <c:pt idx="16">
                  <c:v>6.2063492063492065</c:v>
                </c:pt>
                <c:pt idx="17">
                  <c:v>6.5</c:v>
                </c:pt>
                <c:pt idx="18">
                  <c:v>4.8615384615384611</c:v>
                </c:pt>
                <c:pt idx="19">
                  <c:v>4.7777777777777777</c:v>
                </c:pt>
                <c:pt idx="20">
                  <c:v>5.5666666666666664</c:v>
                </c:pt>
                <c:pt idx="21">
                  <c:v>5.4155844155844157</c:v>
                </c:pt>
                <c:pt idx="22">
                  <c:v>6.6</c:v>
                </c:pt>
                <c:pt idx="23">
                  <c:v>6.0212765957446805</c:v>
                </c:pt>
                <c:pt idx="24">
                  <c:v>6.8852459016393439</c:v>
                </c:pt>
                <c:pt idx="25">
                  <c:v>5.384615384615385</c:v>
                </c:pt>
                <c:pt idx="26">
                  <c:v>4.6388888888888893</c:v>
                </c:pt>
                <c:pt idx="27">
                  <c:v>4.2985074626865671</c:v>
                </c:pt>
                <c:pt idx="28">
                  <c:v>5.9137931034482758</c:v>
                </c:pt>
                <c:pt idx="29">
                  <c:v>6.2888888888888888</c:v>
                </c:pt>
                <c:pt idx="30">
                  <c:v>5.8813559322033901</c:v>
                </c:pt>
                <c:pt idx="31">
                  <c:v>6.9615384615384617</c:v>
                </c:pt>
                <c:pt idx="32">
                  <c:v>6.6</c:v>
                </c:pt>
                <c:pt idx="33">
                  <c:v>5.8805970149253728</c:v>
                </c:pt>
                <c:pt idx="34">
                  <c:v>5.5166666666666666</c:v>
                </c:pt>
                <c:pt idx="35">
                  <c:v>5.9491525423728815</c:v>
                </c:pt>
                <c:pt idx="36">
                  <c:v>7.1538461538461542</c:v>
                </c:pt>
                <c:pt idx="37">
                  <c:v>6.092307692307692</c:v>
                </c:pt>
                <c:pt idx="38">
                  <c:v>6.8275862068965516</c:v>
                </c:pt>
                <c:pt idx="39">
                  <c:v>4.8888888888888893</c:v>
                </c:pt>
                <c:pt idx="40">
                  <c:v>5.953125</c:v>
                </c:pt>
                <c:pt idx="41">
                  <c:v>6.2931034482758621</c:v>
                </c:pt>
                <c:pt idx="42">
                  <c:v>6.2857142857142856</c:v>
                </c:pt>
                <c:pt idx="43">
                  <c:v>5.3275862068965516</c:v>
                </c:pt>
                <c:pt idx="44">
                  <c:v>5.90625</c:v>
                </c:pt>
                <c:pt idx="45">
                  <c:v>6.2352941176470589</c:v>
                </c:pt>
                <c:pt idx="46">
                  <c:v>7.1627906976744189</c:v>
                </c:pt>
                <c:pt idx="47">
                  <c:v>4.7297297297297298</c:v>
                </c:pt>
                <c:pt idx="48">
                  <c:v>4.5</c:v>
                </c:pt>
                <c:pt idx="49">
                  <c:v>7.2666666666666666</c:v>
                </c:pt>
                <c:pt idx="50">
                  <c:v>5.1833333333333336</c:v>
                </c:pt>
                <c:pt idx="51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4-40DA-B64F-06677FDC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24262915969699"/>
          <c:y val="0.69598212190463826"/>
          <c:w val="8.0327567980676168E-2"/>
          <c:h val="0.16764513492129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71</c:v>
                </c:pt>
                <c:pt idx="1">
                  <c:v>70</c:v>
                </c:pt>
                <c:pt idx="2">
                  <c:v>71</c:v>
                </c:pt>
                <c:pt idx="3">
                  <c:v>68</c:v>
                </c:pt>
                <c:pt idx="4">
                  <c:v>70</c:v>
                </c:pt>
                <c:pt idx="5">
                  <c:v>76</c:v>
                </c:pt>
                <c:pt idx="6">
                  <c:v>59</c:v>
                </c:pt>
                <c:pt idx="7">
                  <c:v>69</c:v>
                </c:pt>
                <c:pt idx="8">
                  <c:v>66</c:v>
                </c:pt>
                <c:pt idx="9">
                  <c:v>61</c:v>
                </c:pt>
                <c:pt idx="10">
                  <c:v>72</c:v>
                </c:pt>
                <c:pt idx="11">
                  <c:v>64</c:v>
                </c:pt>
                <c:pt idx="12">
                  <c:v>67</c:v>
                </c:pt>
                <c:pt idx="13">
                  <c:v>78</c:v>
                </c:pt>
                <c:pt idx="14">
                  <c:v>30</c:v>
                </c:pt>
                <c:pt idx="15">
                  <c:v>55</c:v>
                </c:pt>
                <c:pt idx="16">
                  <c:v>85</c:v>
                </c:pt>
                <c:pt idx="17">
                  <c:v>72</c:v>
                </c:pt>
                <c:pt idx="18">
                  <c:v>77</c:v>
                </c:pt>
                <c:pt idx="19">
                  <c:v>62</c:v>
                </c:pt>
                <c:pt idx="20">
                  <c:v>65</c:v>
                </c:pt>
                <c:pt idx="21">
                  <c:v>59</c:v>
                </c:pt>
                <c:pt idx="22">
                  <c:v>53</c:v>
                </c:pt>
                <c:pt idx="23">
                  <c:v>45</c:v>
                </c:pt>
                <c:pt idx="24">
                  <c:v>68</c:v>
                </c:pt>
                <c:pt idx="25">
                  <c:v>51</c:v>
                </c:pt>
                <c:pt idx="26">
                  <c:v>65</c:v>
                </c:pt>
                <c:pt idx="27">
                  <c:v>63</c:v>
                </c:pt>
                <c:pt idx="28">
                  <c:v>54</c:v>
                </c:pt>
                <c:pt idx="29">
                  <c:v>59</c:v>
                </c:pt>
                <c:pt idx="30">
                  <c:v>64</c:v>
                </c:pt>
                <c:pt idx="31">
                  <c:v>54</c:v>
                </c:pt>
                <c:pt idx="32">
                  <c:v>67</c:v>
                </c:pt>
                <c:pt idx="33">
                  <c:v>67</c:v>
                </c:pt>
                <c:pt idx="34">
                  <c:v>53</c:v>
                </c:pt>
                <c:pt idx="35">
                  <c:v>51</c:v>
                </c:pt>
                <c:pt idx="36">
                  <c:v>70</c:v>
                </c:pt>
                <c:pt idx="37">
                  <c:v>50</c:v>
                </c:pt>
                <c:pt idx="38">
                  <c:v>68</c:v>
                </c:pt>
                <c:pt idx="39">
                  <c:v>61</c:v>
                </c:pt>
                <c:pt idx="40">
                  <c:v>68</c:v>
                </c:pt>
                <c:pt idx="41">
                  <c:v>67</c:v>
                </c:pt>
                <c:pt idx="42">
                  <c:v>51</c:v>
                </c:pt>
                <c:pt idx="43">
                  <c:v>67</c:v>
                </c:pt>
                <c:pt idx="44">
                  <c:v>59</c:v>
                </c:pt>
                <c:pt idx="45">
                  <c:v>51</c:v>
                </c:pt>
                <c:pt idx="46">
                  <c:v>69</c:v>
                </c:pt>
                <c:pt idx="47">
                  <c:v>55</c:v>
                </c:pt>
                <c:pt idx="48">
                  <c:v>69</c:v>
                </c:pt>
                <c:pt idx="49">
                  <c:v>75</c:v>
                </c:pt>
                <c:pt idx="50">
                  <c:v>32</c:v>
                </c:pt>
                <c:pt idx="5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4-419F-907A-F7BB96AC0E9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accent1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55</c:v>
                </c:pt>
                <c:pt idx="1">
                  <c:v>71</c:v>
                </c:pt>
                <c:pt idx="2">
                  <c:v>58</c:v>
                </c:pt>
                <c:pt idx="3">
                  <c:v>72</c:v>
                </c:pt>
                <c:pt idx="4">
                  <c:v>63</c:v>
                </c:pt>
                <c:pt idx="5">
                  <c:v>50</c:v>
                </c:pt>
                <c:pt idx="6">
                  <c:v>75</c:v>
                </c:pt>
                <c:pt idx="7">
                  <c:v>48</c:v>
                </c:pt>
                <c:pt idx="8">
                  <c:v>70</c:v>
                </c:pt>
                <c:pt idx="9">
                  <c:v>59</c:v>
                </c:pt>
                <c:pt idx="10">
                  <c:v>58</c:v>
                </c:pt>
                <c:pt idx="11">
                  <c:v>70</c:v>
                </c:pt>
                <c:pt idx="12">
                  <c:v>64</c:v>
                </c:pt>
                <c:pt idx="13">
                  <c:v>25</c:v>
                </c:pt>
                <c:pt idx="14">
                  <c:v>65</c:v>
                </c:pt>
                <c:pt idx="15">
                  <c:v>70</c:v>
                </c:pt>
                <c:pt idx="16">
                  <c:v>63</c:v>
                </c:pt>
                <c:pt idx="17">
                  <c:v>58</c:v>
                </c:pt>
                <c:pt idx="18">
                  <c:v>65</c:v>
                </c:pt>
                <c:pt idx="19">
                  <c:v>45</c:v>
                </c:pt>
                <c:pt idx="20">
                  <c:v>60</c:v>
                </c:pt>
                <c:pt idx="21">
                  <c:v>77</c:v>
                </c:pt>
                <c:pt idx="22">
                  <c:v>55</c:v>
                </c:pt>
                <c:pt idx="23">
                  <c:v>47</c:v>
                </c:pt>
                <c:pt idx="24">
                  <c:v>61</c:v>
                </c:pt>
                <c:pt idx="25">
                  <c:v>52</c:v>
                </c:pt>
                <c:pt idx="26">
                  <c:v>72</c:v>
                </c:pt>
                <c:pt idx="27">
                  <c:v>67</c:v>
                </c:pt>
                <c:pt idx="28">
                  <c:v>58</c:v>
                </c:pt>
                <c:pt idx="29">
                  <c:v>45</c:v>
                </c:pt>
                <c:pt idx="30">
                  <c:v>59</c:v>
                </c:pt>
                <c:pt idx="31">
                  <c:v>52</c:v>
                </c:pt>
                <c:pt idx="32">
                  <c:v>60</c:v>
                </c:pt>
                <c:pt idx="33">
                  <c:v>67</c:v>
                </c:pt>
                <c:pt idx="34">
                  <c:v>60</c:v>
                </c:pt>
                <c:pt idx="35">
                  <c:v>59</c:v>
                </c:pt>
                <c:pt idx="36">
                  <c:v>52</c:v>
                </c:pt>
                <c:pt idx="37">
                  <c:v>65</c:v>
                </c:pt>
                <c:pt idx="38">
                  <c:v>58</c:v>
                </c:pt>
                <c:pt idx="39">
                  <c:v>72</c:v>
                </c:pt>
                <c:pt idx="40">
                  <c:v>64</c:v>
                </c:pt>
                <c:pt idx="41">
                  <c:v>58</c:v>
                </c:pt>
                <c:pt idx="42">
                  <c:v>63</c:v>
                </c:pt>
                <c:pt idx="43">
                  <c:v>58</c:v>
                </c:pt>
                <c:pt idx="44">
                  <c:v>64</c:v>
                </c:pt>
                <c:pt idx="45">
                  <c:v>68</c:v>
                </c:pt>
                <c:pt idx="46">
                  <c:v>43</c:v>
                </c:pt>
                <c:pt idx="47">
                  <c:v>74</c:v>
                </c:pt>
                <c:pt idx="48">
                  <c:v>76</c:v>
                </c:pt>
                <c:pt idx="49">
                  <c:v>75</c:v>
                </c:pt>
                <c:pt idx="50">
                  <c:v>60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4-419F-907A-F7BB96AC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48635153527079"/>
          <c:y val="0.17321586500057057"/>
          <c:w val="0.10115567115843963"/>
          <c:h val="0.1293514278185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7563486999614"/>
          <c:y val="0.15446853601504554"/>
          <c:w val="0.87424506522470113"/>
          <c:h val="0.71738604211195989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Uke!$J$64:$J$115</c:f>
              <c:numCache>
                <c:formatCode>0.00</c:formatCode>
                <c:ptCount val="52"/>
                <c:pt idx="0">
                  <c:v>60.325892857142847</c:v>
                </c:pt>
                <c:pt idx="1">
                  <c:v>59.199115044247804</c:v>
                </c:pt>
                <c:pt idx="2">
                  <c:v>59.452830188679215</c:v>
                </c:pt>
                <c:pt idx="3">
                  <c:v>60.759708737864081</c:v>
                </c:pt>
                <c:pt idx="4">
                  <c:v>59.546798029556648</c:v>
                </c:pt>
                <c:pt idx="5">
                  <c:v>60.176190476190477</c:v>
                </c:pt>
                <c:pt idx="6">
                  <c:v>59.48967551622421</c:v>
                </c:pt>
                <c:pt idx="7">
                  <c:v>59.41666666666665</c:v>
                </c:pt>
                <c:pt idx="8">
                  <c:v>59.786069651741315</c:v>
                </c:pt>
                <c:pt idx="9">
                  <c:v>59.99222797927461</c:v>
                </c:pt>
                <c:pt idx="10">
                  <c:v>59.73684210526315</c:v>
                </c:pt>
                <c:pt idx="11">
                  <c:v>58.889434889434895</c:v>
                </c:pt>
                <c:pt idx="12">
                  <c:v>60.843023255813989</c:v>
                </c:pt>
                <c:pt idx="13">
                  <c:v>59.952020202020201</c:v>
                </c:pt>
                <c:pt idx="14">
                  <c:v>60.237837837837823</c:v>
                </c:pt>
                <c:pt idx="15">
                  <c:v>59.026392961876837</c:v>
                </c:pt>
                <c:pt idx="16">
                  <c:v>59.648305084745779</c:v>
                </c:pt>
                <c:pt idx="17">
                  <c:v>60.946236559139777</c:v>
                </c:pt>
                <c:pt idx="18">
                  <c:v>59.383333333333354</c:v>
                </c:pt>
                <c:pt idx="19">
                  <c:v>59.54012345679012</c:v>
                </c:pt>
                <c:pt idx="20">
                  <c:v>58.577039274924466</c:v>
                </c:pt>
                <c:pt idx="21">
                  <c:v>59.233644859813097</c:v>
                </c:pt>
                <c:pt idx="22">
                  <c:v>58.872509960159377</c:v>
                </c:pt>
                <c:pt idx="23">
                  <c:v>58.79702970297032</c:v>
                </c:pt>
                <c:pt idx="24">
                  <c:v>59.597058823529409</c:v>
                </c:pt>
                <c:pt idx="25">
                  <c:v>60.15460526315789</c:v>
                </c:pt>
                <c:pt idx="26">
                  <c:v>60.527687296416943</c:v>
                </c:pt>
                <c:pt idx="27">
                  <c:v>60.098976109215002</c:v>
                </c:pt>
                <c:pt idx="28">
                  <c:v>60.526143790849687</c:v>
                </c:pt>
                <c:pt idx="29">
                  <c:v>60.077441077441101</c:v>
                </c:pt>
                <c:pt idx="30">
                  <c:v>59.916417910447763</c:v>
                </c:pt>
                <c:pt idx="31">
                  <c:v>59.288819875776397</c:v>
                </c:pt>
                <c:pt idx="32">
                  <c:v>59.840193704600473</c:v>
                </c:pt>
                <c:pt idx="33">
                  <c:v>58.799076212471121</c:v>
                </c:pt>
                <c:pt idx="34">
                  <c:v>58.955102040816321</c:v>
                </c:pt>
                <c:pt idx="35">
                  <c:v>59.559566787003611</c:v>
                </c:pt>
                <c:pt idx="36">
                  <c:v>60.184466019417485</c:v>
                </c:pt>
                <c:pt idx="37">
                  <c:v>59.341563786008216</c:v>
                </c:pt>
                <c:pt idx="38">
                  <c:v>59.401028277634957</c:v>
                </c:pt>
                <c:pt idx="39">
                  <c:v>60.640909090909084</c:v>
                </c:pt>
                <c:pt idx="40">
                  <c:v>60.173076923076913</c:v>
                </c:pt>
                <c:pt idx="41">
                  <c:v>59.245161290322578</c:v>
                </c:pt>
                <c:pt idx="42">
                  <c:v>58.580952380952397</c:v>
                </c:pt>
                <c:pt idx="43">
                  <c:v>59.682065217391298</c:v>
                </c:pt>
                <c:pt idx="44">
                  <c:v>59.944444444444443</c:v>
                </c:pt>
                <c:pt idx="45">
                  <c:v>59.27350427350428</c:v>
                </c:pt>
                <c:pt idx="46">
                  <c:v>59.513227513227505</c:v>
                </c:pt>
                <c:pt idx="47">
                  <c:v>59.951923076923087</c:v>
                </c:pt>
                <c:pt idx="48">
                  <c:v>59.088435374149682</c:v>
                </c:pt>
                <c:pt idx="49">
                  <c:v>59.663888888888877</c:v>
                </c:pt>
                <c:pt idx="50">
                  <c:v>59.282608695652179</c:v>
                </c:pt>
                <c:pt idx="51">
                  <c:v>60.413127413127427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D-4D61-A705-FEC90727667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Uke!$J$10:$J$61</c:f>
              <c:numCache>
                <c:formatCode>0.00</c:formatCode>
                <c:ptCount val="52"/>
                <c:pt idx="0">
                  <c:v>59.169096209912553</c:v>
                </c:pt>
                <c:pt idx="1">
                  <c:v>59.595982142857153</c:v>
                </c:pt>
                <c:pt idx="2">
                  <c:v>60.440111420612801</c:v>
                </c:pt>
                <c:pt idx="3">
                  <c:v>59.836619718309862</c:v>
                </c:pt>
                <c:pt idx="4">
                  <c:v>60.30618892508145</c:v>
                </c:pt>
                <c:pt idx="5">
                  <c:v>59.365853658536579</c:v>
                </c:pt>
                <c:pt idx="6">
                  <c:v>60.267932489451496</c:v>
                </c:pt>
                <c:pt idx="7">
                  <c:v>59.95801526717559</c:v>
                </c:pt>
                <c:pt idx="8">
                  <c:v>60.186629526462418</c:v>
                </c:pt>
                <c:pt idx="9">
                  <c:v>60.117505995203857</c:v>
                </c:pt>
                <c:pt idx="10">
                  <c:v>59.578347578347561</c:v>
                </c:pt>
                <c:pt idx="11">
                  <c:v>59.695290858725777</c:v>
                </c:pt>
                <c:pt idx="12">
                  <c:v>60.198697068403924</c:v>
                </c:pt>
                <c:pt idx="13">
                  <c:v>59.441441441441427</c:v>
                </c:pt>
                <c:pt idx="14">
                  <c:v>59.959905660377359</c:v>
                </c:pt>
                <c:pt idx="15">
                  <c:v>60.009146341463421</c:v>
                </c:pt>
                <c:pt idx="16">
                  <c:v>60.785166240409197</c:v>
                </c:pt>
                <c:pt idx="17">
                  <c:v>60.53580901856764</c:v>
                </c:pt>
                <c:pt idx="18">
                  <c:v>59.844444444444441</c:v>
                </c:pt>
                <c:pt idx="19">
                  <c:v>59.641860465116267</c:v>
                </c:pt>
                <c:pt idx="20">
                  <c:v>59.784431137724518</c:v>
                </c:pt>
                <c:pt idx="21">
                  <c:v>59.841726618705025</c:v>
                </c:pt>
                <c:pt idx="22">
                  <c:v>60.247910863509759</c:v>
                </c:pt>
                <c:pt idx="23">
                  <c:v>60.049469964664304</c:v>
                </c:pt>
                <c:pt idx="24">
                  <c:v>60.035799522673024</c:v>
                </c:pt>
                <c:pt idx="25">
                  <c:v>60.510714285714307</c:v>
                </c:pt>
                <c:pt idx="26">
                  <c:v>59.144144144144143</c:v>
                </c:pt>
                <c:pt idx="27">
                  <c:v>60.704861111111121</c:v>
                </c:pt>
                <c:pt idx="28">
                  <c:v>60.279883381924208</c:v>
                </c:pt>
                <c:pt idx="29">
                  <c:v>61.014134275618382</c:v>
                </c:pt>
                <c:pt idx="30">
                  <c:v>60.242074927953901</c:v>
                </c:pt>
                <c:pt idx="31">
                  <c:v>60.624309392265189</c:v>
                </c:pt>
                <c:pt idx="32">
                  <c:v>59.555555555555557</c:v>
                </c:pt>
                <c:pt idx="33">
                  <c:v>60.292620865139952</c:v>
                </c:pt>
                <c:pt idx="34">
                  <c:v>59.238670694864062</c:v>
                </c:pt>
                <c:pt idx="35">
                  <c:v>60.553892215568872</c:v>
                </c:pt>
                <c:pt idx="36">
                  <c:v>59.403225806451609</c:v>
                </c:pt>
                <c:pt idx="37">
                  <c:v>60.237373737373744</c:v>
                </c:pt>
                <c:pt idx="38">
                  <c:v>60.393939393939391</c:v>
                </c:pt>
                <c:pt idx="39">
                  <c:v>58.798295454545446</c:v>
                </c:pt>
                <c:pt idx="40">
                  <c:v>60.170603674540686</c:v>
                </c:pt>
                <c:pt idx="41">
                  <c:v>59.821917808219183</c:v>
                </c:pt>
                <c:pt idx="42">
                  <c:v>59.946969696969703</c:v>
                </c:pt>
                <c:pt idx="43">
                  <c:v>60.527508090614887</c:v>
                </c:pt>
                <c:pt idx="44">
                  <c:v>59.529100529100546</c:v>
                </c:pt>
                <c:pt idx="45">
                  <c:v>59.011792452830193</c:v>
                </c:pt>
                <c:pt idx="46">
                  <c:v>60.185064935064943</c:v>
                </c:pt>
                <c:pt idx="47">
                  <c:v>59.355300859598863</c:v>
                </c:pt>
                <c:pt idx="48">
                  <c:v>59.526315789473678</c:v>
                </c:pt>
                <c:pt idx="49">
                  <c:v>60.563302752293581</c:v>
                </c:pt>
                <c:pt idx="50">
                  <c:v>60.81028938906752</c:v>
                </c:pt>
                <c:pt idx="51">
                  <c:v>62.931034482758641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D-4D61-A705-FEC9072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4972631193772"/>
          <c:y val="0.57122362204724397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9747253132387071"/>
          <c:y val="1.6877631523428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656095214949E-2"/>
          <c:y val="0.16594770590385063"/>
          <c:w val="0.88481917299373358"/>
          <c:h val="0.74938536163992164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</c:formatCode>
                <c:ptCount val="52"/>
                <c:pt idx="0">
                  <c:v>135.03968750000001</c:v>
                </c:pt>
                <c:pt idx="1">
                  <c:v>137.9484070796461</c:v>
                </c:pt>
                <c:pt idx="2">
                  <c:v>136.51084905660389</c:v>
                </c:pt>
                <c:pt idx="3">
                  <c:v>137.51092233009703</c:v>
                </c:pt>
                <c:pt idx="4">
                  <c:v>137.78743842364528</c:v>
                </c:pt>
                <c:pt idx="5">
                  <c:v>138.11142857142869</c:v>
                </c:pt>
                <c:pt idx="6">
                  <c:v>132.10058997050149</c:v>
                </c:pt>
                <c:pt idx="7">
                  <c:v>135.05624999999998</c:v>
                </c:pt>
                <c:pt idx="8">
                  <c:v>134.50646766169157</c:v>
                </c:pt>
                <c:pt idx="9">
                  <c:v>136.99611398963742</c:v>
                </c:pt>
                <c:pt idx="10">
                  <c:v>135.54233409610987</c:v>
                </c:pt>
                <c:pt idx="11">
                  <c:v>137.89803439803441</c:v>
                </c:pt>
                <c:pt idx="12">
                  <c:v>138.18633720930237</c:v>
                </c:pt>
                <c:pt idx="13">
                  <c:v>139.14141414141423</c:v>
                </c:pt>
                <c:pt idx="14">
                  <c:v>129.03567567567563</c:v>
                </c:pt>
                <c:pt idx="15">
                  <c:v>133.97565982404711</c:v>
                </c:pt>
                <c:pt idx="16">
                  <c:v>142.18411016949156</c:v>
                </c:pt>
                <c:pt idx="17">
                  <c:v>131.09870967741944</c:v>
                </c:pt>
                <c:pt idx="18">
                  <c:v>136.87333333333339</c:v>
                </c:pt>
                <c:pt idx="19">
                  <c:v>142.52716049382721</c:v>
                </c:pt>
                <c:pt idx="20">
                  <c:v>144.28217522658613</c:v>
                </c:pt>
                <c:pt idx="21">
                  <c:v>137.74517133956388</c:v>
                </c:pt>
                <c:pt idx="22">
                  <c:v>141.93027888446224</c:v>
                </c:pt>
                <c:pt idx="23">
                  <c:v>141.88465346534656</c:v>
                </c:pt>
                <c:pt idx="24">
                  <c:v>138.47617647058811</c:v>
                </c:pt>
                <c:pt idx="25">
                  <c:v>136.20361842105265</c:v>
                </c:pt>
                <c:pt idx="26">
                  <c:v>142.67328990228003</c:v>
                </c:pt>
                <c:pt idx="27">
                  <c:v>143.17235494880538</c:v>
                </c:pt>
                <c:pt idx="28">
                  <c:v>140.74150326797391</c:v>
                </c:pt>
                <c:pt idx="29">
                  <c:v>139.05353535353541</c:v>
                </c:pt>
                <c:pt idx="30">
                  <c:v>136.21522388059702</c:v>
                </c:pt>
                <c:pt idx="31">
                  <c:v>143.33291925465829</c:v>
                </c:pt>
                <c:pt idx="32">
                  <c:v>137.18401937046008</c:v>
                </c:pt>
                <c:pt idx="33">
                  <c:v>135.61616628175503</c:v>
                </c:pt>
                <c:pt idx="34">
                  <c:v>142.6914285714285</c:v>
                </c:pt>
                <c:pt idx="35">
                  <c:v>143.25703971119137</c:v>
                </c:pt>
                <c:pt idx="36">
                  <c:v>138.89126213592249</c:v>
                </c:pt>
                <c:pt idx="37">
                  <c:v>142.01522633744847</c:v>
                </c:pt>
                <c:pt idx="38">
                  <c:v>139.05912596401035</c:v>
                </c:pt>
                <c:pt idx="39">
                  <c:v>133.42749999999998</c:v>
                </c:pt>
                <c:pt idx="40">
                  <c:v>139.67472527472523</c:v>
                </c:pt>
                <c:pt idx="41">
                  <c:v>139.22870967741923</c:v>
                </c:pt>
                <c:pt idx="42">
                  <c:v>142.41428571428585</c:v>
                </c:pt>
                <c:pt idx="43">
                  <c:v>139.00298913043497</c:v>
                </c:pt>
                <c:pt idx="44">
                  <c:v>146.13229166666659</c:v>
                </c:pt>
                <c:pt idx="45">
                  <c:v>136.35612535612549</c:v>
                </c:pt>
                <c:pt idx="46">
                  <c:v>134.71216931216929</c:v>
                </c:pt>
                <c:pt idx="47">
                  <c:v>140.67564102564111</c:v>
                </c:pt>
                <c:pt idx="48">
                  <c:v>146.40510204081627</c:v>
                </c:pt>
                <c:pt idx="49">
                  <c:v>141.22555555555556</c:v>
                </c:pt>
                <c:pt idx="50">
                  <c:v>148.31304347826091</c:v>
                </c:pt>
                <c:pt idx="51">
                  <c:v>132.49073359073353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914-AAEF-22B48AD732B1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</c:formatCode>
                <c:ptCount val="52"/>
                <c:pt idx="0">
                  <c:v>134.72915451895039</c:v>
                </c:pt>
                <c:pt idx="1">
                  <c:v>138.28660714285729</c:v>
                </c:pt>
                <c:pt idx="2">
                  <c:v>137.47855153203341</c:v>
                </c:pt>
                <c:pt idx="3">
                  <c:v>140.25070422535217</c:v>
                </c:pt>
                <c:pt idx="4">
                  <c:v>141.29869706840381</c:v>
                </c:pt>
                <c:pt idx="5">
                  <c:v>140.80905923344943</c:v>
                </c:pt>
                <c:pt idx="6">
                  <c:v>133.41160337552742</c:v>
                </c:pt>
                <c:pt idx="7">
                  <c:v>137.60229007633589</c:v>
                </c:pt>
                <c:pt idx="8">
                  <c:v>140.957938718663</c:v>
                </c:pt>
                <c:pt idx="9">
                  <c:v>134.819664268585</c:v>
                </c:pt>
                <c:pt idx="10">
                  <c:v>139.61794871794871</c:v>
                </c:pt>
                <c:pt idx="11">
                  <c:v>143.6952908587258</c:v>
                </c:pt>
                <c:pt idx="12">
                  <c:v>143.32280130293151</c:v>
                </c:pt>
                <c:pt idx="13">
                  <c:v>139.43153153153156</c:v>
                </c:pt>
                <c:pt idx="14">
                  <c:v>136.65023584905643</c:v>
                </c:pt>
                <c:pt idx="15">
                  <c:v>137.99420731707309</c:v>
                </c:pt>
                <c:pt idx="16">
                  <c:v>133.46879795396421</c:v>
                </c:pt>
                <c:pt idx="17">
                  <c:v>132.42546419098144</c:v>
                </c:pt>
                <c:pt idx="18">
                  <c:v>140.87841269841263</c:v>
                </c:pt>
                <c:pt idx="19">
                  <c:v>140.28046511627909</c:v>
                </c:pt>
                <c:pt idx="20">
                  <c:v>140.54281437125752</c:v>
                </c:pt>
                <c:pt idx="21">
                  <c:v>139.77314148681063</c:v>
                </c:pt>
                <c:pt idx="22">
                  <c:v>135.87827298050149</c:v>
                </c:pt>
                <c:pt idx="23">
                  <c:v>132.49151943462891</c:v>
                </c:pt>
                <c:pt idx="24">
                  <c:v>130.1482100238664</c:v>
                </c:pt>
                <c:pt idx="25">
                  <c:v>136.07214285714281</c:v>
                </c:pt>
                <c:pt idx="26">
                  <c:v>144.67807807807824</c:v>
                </c:pt>
                <c:pt idx="27">
                  <c:v>139.51145833333331</c:v>
                </c:pt>
                <c:pt idx="28">
                  <c:v>135.98483965014572</c:v>
                </c:pt>
                <c:pt idx="29">
                  <c:v>130.69328621908136</c:v>
                </c:pt>
                <c:pt idx="30">
                  <c:v>134.4815561959654</c:v>
                </c:pt>
                <c:pt idx="31">
                  <c:v>128.92845303867404</c:v>
                </c:pt>
                <c:pt idx="32">
                  <c:v>140.81792929292936</c:v>
                </c:pt>
                <c:pt idx="33">
                  <c:v>135.95267175572531</c:v>
                </c:pt>
                <c:pt idx="34">
                  <c:v>143.46495468277951</c:v>
                </c:pt>
                <c:pt idx="35">
                  <c:v>135.47874251497001</c:v>
                </c:pt>
                <c:pt idx="36">
                  <c:v>140.7494623655914</c:v>
                </c:pt>
                <c:pt idx="37">
                  <c:v>138.94595959595961</c:v>
                </c:pt>
                <c:pt idx="38">
                  <c:v>135.10277777777779</c:v>
                </c:pt>
                <c:pt idx="39">
                  <c:v>142.75625000000002</c:v>
                </c:pt>
                <c:pt idx="40">
                  <c:v>137.06299212598421</c:v>
                </c:pt>
                <c:pt idx="41">
                  <c:v>143.39835616438356</c:v>
                </c:pt>
                <c:pt idx="42">
                  <c:v>138.52045454545456</c:v>
                </c:pt>
                <c:pt idx="43">
                  <c:v>137.90258899676382</c:v>
                </c:pt>
                <c:pt idx="44">
                  <c:v>139.72354497354502</c:v>
                </c:pt>
                <c:pt idx="45">
                  <c:v>142.51603773584901</c:v>
                </c:pt>
                <c:pt idx="46">
                  <c:v>130.49480519480517</c:v>
                </c:pt>
                <c:pt idx="47">
                  <c:v>143.70888252149012</c:v>
                </c:pt>
                <c:pt idx="48">
                  <c:v>144.76315789473691</c:v>
                </c:pt>
                <c:pt idx="49">
                  <c:v>135.94055045871562</c:v>
                </c:pt>
                <c:pt idx="50">
                  <c:v>143.07363344051456</c:v>
                </c:pt>
                <c:pt idx="51">
                  <c:v>125.01206896551729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1-4914-AAEF-22B48AD7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ax val="150"/>
          <c:min val="1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8314538229766"/>
          <c:y val="0.21639915202907328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-64.04110496945502</c:v>
                </c:pt>
                <c:pt idx="1">
                  <c:v>-63.287704743146449</c:v>
                </c:pt>
                <c:pt idx="2">
                  <c:v>-52.737085160876092</c:v>
                </c:pt>
                <c:pt idx="3">
                  <c:v>-46.36255765615951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-61.948230901313003</c:v>
                </c:pt>
                <c:pt idx="1">
                  <c:v>-49.99970161861561</c:v>
                </c:pt>
                <c:pt idx="2">
                  <c:v>-42.419728155467283</c:v>
                </c:pt>
                <c:pt idx="3">
                  <c:v>-55.726853179069437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-48.141677908454177</c:v>
                </c:pt>
                <c:pt idx="1">
                  <c:v>-55.707203269926879</c:v>
                </c:pt>
                <c:pt idx="2">
                  <c:v>-52.607955379027779</c:v>
                </c:pt>
                <c:pt idx="3">
                  <c:v>-26.41324215393718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-49.972019128317584</c:v>
                </c:pt>
                <c:pt idx="1">
                  <c:v>-63.412225765595856</c:v>
                </c:pt>
                <c:pt idx="2">
                  <c:v>-62.321812371341416</c:v>
                </c:pt>
                <c:pt idx="3">
                  <c:v>-57.86203847725092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-51.959565721776805</c:v>
                </c:pt>
                <c:pt idx="1">
                  <c:v>-62.841177502669773</c:v>
                </c:pt>
                <c:pt idx="2">
                  <c:v>-60.891623232379494</c:v>
                </c:pt>
                <c:pt idx="3">
                  <c:v>-47.046106310431291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i de ulike regionene</a:t>
            </a:r>
          </a:p>
        </c:rich>
      </c:tx>
      <c:layout>
        <c:manualLayout>
          <c:xMode val="edge"/>
          <c:yMode val="edge"/>
          <c:x val="0.17822158886949632"/>
          <c:y val="3.6857906180433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7792</c:v>
                </c:pt>
                <c:pt idx="1">
                  <c:v>860</c:v>
                </c:pt>
                <c:pt idx="2">
                  <c:v>10449</c:v>
                </c:pt>
                <c:pt idx="3">
                  <c:v>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#,##0</c:formatCode>
                <c:ptCount val="4"/>
                <c:pt idx="0">
                  <c:v>8253</c:v>
                </c:pt>
                <c:pt idx="1">
                  <c:v>677</c:v>
                </c:pt>
                <c:pt idx="2">
                  <c:v>4968</c:v>
                </c:pt>
                <c:pt idx="3">
                  <c:v>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#,##0</c:formatCode>
                <c:ptCount val="4"/>
                <c:pt idx="0">
                  <c:v>8647</c:v>
                </c:pt>
                <c:pt idx="1">
                  <c:v>7373</c:v>
                </c:pt>
                <c:pt idx="2">
                  <c:v>10705</c:v>
                </c:pt>
                <c:pt idx="3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#,##0</c:formatCode>
                <c:ptCount val="4"/>
                <c:pt idx="0">
                  <c:v>7075</c:v>
                </c:pt>
                <c:pt idx="1">
                  <c:v>2063</c:v>
                </c:pt>
                <c:pt idx="2">
                  <c:v>8730</c:v>
                </c:pt>
                <c:pt idx="3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6319</c:v>
                </c:pt>
                <c:pt idx="1">
                  <c:v>2146</c:v>
                </c:pt>
                <c:pt idx="2">
                  <c:v>9294</c:v>
                </c:pt>
                <c:pt idx="3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2268186713211"/>
          <c:y val="0.1962025559853793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per PRODUSENT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17.628959276018101</c:v>
                </c:pt>
                <c:pt idx="1">
                  <c:v>9.7727272727272734</c:v>
                </c:pt>
                <c:pt idx="2">
                  <c:v>15.977064220183486</c:v>
                </c:pt>
                <c:pt idx="3">
                  <c:v>13.359139784946237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175-AA7D-092776F97C17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26.622580645161289</c:v>
                </c:pt>
                <c:pt idx="1">
                  <c:v>9.0266666666666673</c:v>
                </c:pt>
                <c:pt idx="2">
                  <c:v>13.039370078740157</c:v>
                </c:pt>
                <c:pt idx="3">
                  <c:v>23.414364640883978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B-4175-AA7D-092776F97C17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58.823129251700678</c:v>
                </c:pt>
                <c:pt idx="1">
                  <c:v>53.817518248175183</c:v>
                </c:pt>
                <c:pt idx="2">
                  <c:v>50.976190476190474</c:v>
                </c:pt>
                <c:pt idx="3">
                  <c:v>32.058823529411768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175-AA7D-092776F97C17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68.02884615384616</c:v>
                </c:pt>
                <c:pt idx="1">
                  <c:v>43.893617021276597</c:v>
                </c:pt>
                <c:pt idx="2">
                  <c:v>57.814569536423839</c:v>
                </c:pt>
                <c:pt idx="3">
                  <c:v>33.166666666666664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175-AA7D-092776F97C17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60.759615384615387</c:v>
                </c:pt>
                <c:pt idx="1">
                  <c:v>43.795918367346935</c:v>
                </c:pt>
                <c:pt idx="2">
                  <c:v>63.224489795918366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175-AA7D-092776F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og middel kjøtt% 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7546191754211E-2"/>
          <c:y val="0.17558914321865476"/>
          <c:w val="0.80168981112538562"/>
          <c:h val="0.6984814526916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År!$H$7:$H$34</c:f>
              <c:numCache>
                <c:formatCode>0.0</c:formatCode>
                <c:ptCount val="28"/>
                <c:pt idx="0">
                  <c:v>126.53801916932861</c:v>
                </c:pt>
                <c:pt idx="1">
                  <c:v>126.78681740729722</c:v>
                </c:pt>
                <c:pt idx="2">
                  <c:v>126.52741441054228</c:v>
                </c:pt>
                <c:pt idx="3">
                  <c:v>129.11025292237639</c:v>
                </c:pt>
                <c:pt idx="4">
                  <c:v>127.47068821364024</c:v>
                </c:pt>
                <c:pt idx="5">
                  <c:v>128.54874166588431</c:v>
                </c:pt>
                <c:pt idx="6">
                  <c:v>132.19966769427879</c:v>
                </c:pt>
                <c:pt idx="7">
                  <c:v>134.10006358896203</c:v>
                </c:pt>
                <c:pt idx="8">
                  <c:v>134.66595275075616</c:v>
                </c:pt>
                <c:pt idx="9">
                  <c:v>135.50486415425027</c:v>
                </c:pt>
                <c:pt idx="10">
                  <c:v>136.0340390496344</c:v>
                </c:pt>
                <c:pt idx="11">
                  <c:v>137.00201078512009</c:v>
                </c:pt>
                <c:pt idx="12">
                  <c:v>135.79099421871078</c:v>
                </c:pt>
                <c:pt idx="13">
                  <c:v>135.81036574329195</c:v>
                </c:pt>
                <c:pt idx="14">
                  <c:v>134.58204599400727</c:v>
                </c:pt>
                <c:pt idx="15">
                  <c:v>135.24475243880008</c:v>
                </c:pt>
                <c:pt idx="16">
                  <c:v>134.57175386380857</c:v>
                </c:pt>
                <c:pt idx="17">
                  <c:v>135.45790151732109</c:v>
                </c:pt>
                <c:pt idx="18">
                  <c:v>135.17864349979905</c:v>
                </c:pt>
                <c:pt idx="19">
                  <c:v>135.04377704437155</c:v>
                </c:pt>
                <c:pt idx="20">
                  <c:v>137.37237354085599</c:v>
                </c:pt>
                <c:pt idx="21">
                  <c:v>138.09711963711973</c:v>
                </c:pt>
                <c:pt idx="22">
                  <c:v>135.9426823726794</c:v>
                </c:pt>
                <c:pt idx="23">
                  <c:v>134.5787987341775</c:v>
                </c:pt>
                <c:pt idx="24">
                  <c:v>134.22372370721993</c:v>
                </c:pt>
                <c:pt idx="25">
                  <c:v>137.12521490701047</c:v>
                </c:pt>
                <c:pt idx="26">
                  <c:v>138.37289865500679</c:v>
                </c:pt>
                <c:pt idx="27">
                  <c:v>138.03870681035451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År!$L$7:$L$34</c:f>
              <c:numCache>
                <c:formatCode>0.00</c:formatCode>
                <c:ptCount val="28"/>
                <c:pt idx="0">
                  <c:v>55.135526227641193</c:v>
                </c:pt>
                <c:pt idx="1">
                  <c:v>54.994013205158915</c:v>
                </c:pt>
                <c:pt idx="2">
                  <c:v>54.880926088115473</c:v>
                </c:pt>
                <c:pt idx="3">
                  <c:v>55.176257412694923</c:v>
                </c:pt>
                <c:pt idx="4">
                  <c:v>55.564863144493934</c:v>
                </c:pt>
                <c:pt idx="5">
                  <c:v>56.063765762323264</c:v>
                </c:pt>
                <c:pt idx="6">
                  <c:v>55.927903383214051</c:v>
                </c:pt>
                <c:pt idx="7">
                  <c:v>56.251246132691648</c:v>
                </c:pt>
                <c:pt idx="8">
                  <c:v>56.197591362126246</c:v>
                </c:pt>
                <c:pt idx="9">
                  <c:v>55.830289316308402</c:v>
                </c:pt>
                <c:pt idx="10">
                  <c:v>55.703891871165638</c:v>
                </c:pt>
                <c:pt idx="11">
                  <c:v>56.126955558632147</c:v>
                </c:pt>
                <c:pt idx="12">
                  <c:v>56.356539301760009</c:v>
                </c:pt>
                <c:pt idx="13">
                  <c:v>57.452063748494517</c:v>
                </c:pt>
                <c:pt idx="14">
                  <c:v>58.363864295228389</c:v>
                </c:pt>
                <c:pt idx="15">
                  <c:v>58.819967448398309</c:v>
                </c:pt>
                <c:pt idx="16">
                  <c:v>58.956004327443218</c:v>
                </c:pt>
                <c:pt idx="17">
                  <c:v>59.079520932239959</c:v>
                </c:pt>
                <c:pt idx="18">
                  <c:v>58.963629670531944</c:v>
                </c:pt>
                <c:pt idx="19">
                  <c:v>58.959194195853122</c:v>
                </c:pt>
                <c:pt idx="20">
                  <c:v>58.828847092390291</c:v>
                </c:pt>
                <c:pt idx="21">
                  <c:v>58.556597683690896</c:v>
                </c:pt>
                <c:pt idx="22">
                  <c:v>58.595341506129614</c:v>
                </c:pt>
                <c:pt idx="23">
                  <c:v>58.132327458687293</c:v>
                </c:pt>
                <c:pt idx="24">
                  <c:v>57.896163657280063</c:v>
                </c:pt>
                <c:pt idx="25">
                  <c:v>58.82895796588744</c:v>
                </c:pt>
                <c:pt idx="26">
                  <c:v>59.709389879304602</c:v>
                </c:pt>
                <c:pt idx="27">
                  <c:v>60.002392211404718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44"/>
          <c:min val="1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.5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1360628785205"/>
          <c:y val="0.23040923343969469"/>
          <c:w val="0.11026547307954566"/>
          <c:h val="0.163921729339085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442</c:v>
                </c:pt>
                <c:pt idx="1">
                  <c:v>88</c:v>
                </c:pt>
                <c:pt idx="2">
                  <c:v>654</c:v>
                </c:pt>
                <c:pt idx="3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D-4655-B96E-CF2ED918909A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310</c:v>
                </c:pt>
                <c:pt idx="1">
                  <c:v>75</c:v>
                </c:pt>
                <c:pt idx="2">
                  <c:v>381</c:v>
                </c:pt>
                <c:pt idx="3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D-4655-B96E-CF2ED918909A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147</c:v>
                </c:pt>
                <c:pt idx="1">
                  <c:v>137</c:v>
                </c:pt>
                <c:pt idx="2">
                  <c:v>210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D-4655-B96E-CF2ED918909A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104</c:v>
                </c:pt>
                <c:pt idx="1">
                  <c:v>47</c:v>
                </c:pt>
                <c:pt idx="2">
                  <c:v>151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D-4655-B96E-CF2ED918909A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104</c:v>
                </c:pt>
                <c:pt idx="1">
                  <c:v>49</c:v>
                </c:pt>
                <c:pt idx="2">
                  <c:v>147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D-4655-B96E-CF2ED918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KJØTT% i</a:t>
            </a:r>
            <a:r>
              <a:rPr lang="nb-NO" sz="2400" baseline="0"/>
              <a:t> </a:t>
            </a:r>
            <a:r>
              <a:rPr lang="nb-NO" sz="24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54.660834100776206</c:v>
                </c:pt>
                <c:pt idx="1">
                  <c:v>55.752325581395318</c:v>
                </c:pt>
                <c:pt idx="2">
                  <c:v>56.716823506817747</c:v>
                </c:pt>
                <c:pt idx="3">
                  <c:v>56.365371955233698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A-4623-9666-7EB5EBE42BE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55.703423468122061</c:v>
                </c:pt>
                <c:pt idx="1">
                  <c:v>55.672106824925827</c:v>
                </c:pt>
                <c:pt idx="2">
                  <c:v>57.067865077762079</c:v>
                </c:pt>
                <c:pt idx="3">
                  <c:v>56.501611170784081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A-4623-9666-7EB5EBE42BE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59.008095293165248</c:v>
                </c:pt>
                <c:pt idx="1">
                  <c:v>60.145143787303311</c:v>
                </c:pt>
                <c:pt idx="2">
                  <c:v>57.954948998866648</c:v>
                </c:pt>
                <c:pt idx="3">
                  <c:v>61.646520146520153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A-4623-9666-7EB5EBE42BE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59.401554770318015</c:v>
                </c:pt>
                <c:pt idx="1">
                  <c:v>60.438681531749886</c:v>
                </c:pt>
                <c:pt idx="2">
                  <c:v>59.71793696275072</c:v>
                </c:pt>
                <c:pt idx="3">
                  <c:v>62.718592964824111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A-4623-9666-7EB5EBE42BE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59.091786675106817</c:v>
                </c:pt>
                <c:pt idx="1">
                  <c:v>60.826107226107219</c:v>
                </c:pt>
                <c:pt idx="2">
                  <c:v>60.362969356927053</c:v>
                </c:pt>
                <c:pt idx="3">
                  <c:v>62.658436213991784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A-4623-9666-7EB5EBE4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94858789694616"/>
          <c:y val="0.11946611112190871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VEKT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134.1025410677621</c:v>
                </c:pt>
                <c:pt idx="1">
                  <c:v>142.60534883720948</c:v>
                </c:pt>
                <c:pt idx="2">
                  <c:v>131.44099913867356</c:v>
                </c:pt>
                <c:pt idx="3">
                  <c:v>131.4914842240828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A-4584-9D23-F0B93909198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135.82639040348985</c:v>
                </c:pt>
                <c:pt idx="1">
                  <c:v>143.30384047267353</c:v>
                </c:pt>
                <c:pt idx="2">
                  <c:v>132.41572061191653</c:v>
                </c:pt>
                <c:pt idx="3">
                  <c:v>134.39090372817401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A-4584-9D23-F0B93909198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134.3741413206892</c:v>
                </c:pt>
                <c:pt idx="1">
                  <c:v>134.56538722365377</c:v>
                </c:pt>
                <c:pt idx="2">
                  <c:v>134.75191032227909</c:v>
                </c:pt>
                <c:pt idx="3">
                  <c:v>137.44899082568799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A-4584-9D23-F0B93909198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138.97031802120122</c:v>
                </c:pt>
                <c:pt idx="1">
                  <c:v>137.6821619001453</c:v>
                </c:pt>
                <c:pt idx="2">
                  <c:v>137.59996105383701</c:v>
                </c:pt>
                <c:pt idx="3">
                  <c:v>152.56934673366837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A-4584-9D23-F0B93909198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140.39034657382464</c:v>
                </c:pt>
                <c:pt idx="1">
                  <c:v>137.78448275862073</c:v>
                </c:pt>
                <c:pt idx="2">
                  <c:v>135.72084140305557</c:v>
                </c:pt>
                <c:pt idx="3">
                  <c:v>151.01399176954746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A-4584-9D23-F0B93909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64134874969268"/>
          <c:y val="0.1807472576091689"/>
          <c:w val="8.0144696153341285E-2"/>
          <c:h val="0.26499583602378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 slakt i de ulike 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31.041351286750071</c:v>
                </c:pt>
                <c:pt idx="1">
                  <c:v>3.4260218309298072</c:v>
                </c:pt>
                <c:pt idx="2">
                  <c:v>42.708248181149358</c:v>
                </c:pt>
                <c:pt idx="3">
                  <c:v>25.39033761137906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C-46BD-A5EB-89A25DAA079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33.60068398338899</c:v>
                </c:pt>
                <c:pt idx="1">
                  <c:v>2.7562902043807505</c:v>
                </c:pt>
                <c:pt idx="2">
                  <c:v>22.703591993419248</c:v>
                </c:pt>
                <c:pt idx="3">
                  <c:v>38.735033360753135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C-46BD-A5EB-89A25DAA079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31.708837550421709</c:v>
                </c:pt>
                <c:pt idx="1">
                  <c:v>27.037037037037042</c:v>
                </c:pt>
                <c:pt idx="2">
                  <c:v>39.255592225889259</c:v>
                </c:pt>
                <c:pt idx="3">
                  <c:v>1.9985331866519995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C-46BD-A5EB-89A25DAA079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39.159794099739848</c:v>
                </c:pt>
                <c:pt idx="1">
                  <c:v>11.41860851275807</c:v>
                </c:pt>
                <c:pt idx="2">
                  <c:v>48.320141694802679</c:v>
                </c:pt>
                <c:pt idx="3">
                  <c:v>1.1014556926993964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C-46BD-A5EB-89A25DAA079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35.10165537162537</c:v>
                </c:pt>
                <c:pt idx="1">
                  <c:v>11.920897678035772</c:v>
                </c:pt>
                <c:pt idx="2">
                  <c:v>51.627596933674013</c:v>
                </c:pt>
                <c:pt idx="3">
                  <c:v>1.3498500166648149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C-46BD-A5EB-89A25DA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9441184120377"/>
          <c:y val="0.2166481260037287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8512316267234083"/>
          <c:w val="0.83151751476897351"/>
          <c:h val="0.71128257455936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Organisasjon!$I$14:$I$41</c:f>
              <c:numCache>
                <c:formatCode>0.0</c:formatCode>
                <c:ptCount val="28"/>
                <c:pt idx="0">
                  <c:v>70.370607028753994</c:v>
                </c:pt>
                <c:pt idx="1">
                  <c:v>72.109377113028415</c:v>
                </c:pt>
                <c:pt idx="2">
                  <c:v>70.233490903881957</c:v>
                </c:pt>
                <c:pt idx="3">
                  <c:v>72.304612764451505</c:v>
                </c:pt>
                <c:pt idx="4">
                  <c:v>62.621825669183245</c:v>
                </c:pt>
                <c:pt idx="5">
                  <c:v>69.532350455441843</c:v>
                </c:pt>
                <c:pt idx="6">
                  <c:v>70.448812907875251</c:v>
                </c:pt>
                <c:pt idx="7">
                  <c:v>66.547967272881394</c:v>
                </c:pt>
                <c:pt idx="8">
                  <c:v>64.697948172974719</c:v>
                </c:pt>
                <c:pt idx="9">
                  <c:v>59.01521791092344</c:v>
                </c:pt>
                <c:pt idx="10">
                  <c:v>43.486238532110093</c:v>
                </c:pt>
                <c:pt idx="11">
                  <c:v>44.502330682752941</c:v>
                </c:pt>
                <c:pt idx="12">
                  <c:v>40.937220096083365</c:v>
                </c:pt>
                <c:pt idx="13">
                  <c:v>42.569235129285474</c:v>
                </c:pt>
                <c:pt idx="14">
                  <c:v>36.227090548270361</c:v>
                </c:pt>
                <c:pt idx="15">
                  <c:v>35.6046383213694</c:v>
                </c:pt>
                <c:pt idx="16">
                  <c:v>35.324703266755122</c:v>
                </c:pt>
                <c:pt idx="17">
                  <c:v>30.274835385055841</c:v>
                </c:pt>
                <c:pt idx="18">
                  <c:v>31.803445889338143</c:v>
                </c:pt>
                <c:pt idx="19">
                  <c:v>30.821415474880819</c:v>
                </c:pt>
                <c:pt idx="20">
                  <c:v>31.01990422029332</c:v>
                </c:pt>
                <c:pt idx="21">
                  <c:v>30.776790776790776</c:v>
                </c:pt>
                <c:pt idx="22">
                  <c:v>29.717920933971829</c:v>
                </c:pt>
                <c:pt idx="23">
                  <c:v>31.675105485232056</c:v>
                </c:pt>
                <c:pt idx="24">
                  <c:v>32.950287284536607</c:v>
                </c:pt>
                <c:pt idx="25">
                  <c:v>34.262899513149051</c:v>
                </c:pt>
                <c:pt idx="26">
                  <c:v>33.226324237560192</c:v>
                </c:pt>
                <c:pt idx="27">
                  <c:v>34.696144872791926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Organisasjon!$I$43:$I$70</c:f>
              <c:numCache>
                <c:formatCode>0.0</c:formatCode>
                <c:ptCount val="28"/>
                <c:pt idx="0">
                  <c:v>29.629392971246006</c:v>
                </c:pt>
                <c:pt idx="1">
                  <c:v>27.890622886971567</c:v>
                </c:pt>
                <c:pt idx="2">
                  <c:v>29.766509096118025</c:v>
                </c:pt>
                <c:pt idx="3">
                  <c:v>27.695387235548477</c:v>
                </c:pt>
                <c:pt idx="4">
                  <c:v>37.378174330816741</c:v>
                </c:pt>
                <c:pt idx="5">
                  <c:v>30.467649544558174</c:v>
                </c:pt>
                <c:pt idx="6">
                  <c:v>29.551187092124749</c:v>
                </c:pt>
                <c:pt idx="7">
                  <c:v>33.452032727118578</c:v>
                </c:pt>
                <c:pt idx="8">
                  <c:v>35.302051827025259</c:v>
                </c:pt>
                <c:pt idx="9">
                  <c:v>40.984782089076553</c:v>
                </c:pt>
                <c:pt idx="10">
                  <c:v>56.513761467889907</c:v>
                </c:pt>
                <c:pt idx="11">
                  <c:v>55.497669317247059</c:v>
                </c:pt>
                <c:pt idx="12">
                  <c:v>59.062779903916649</c:v>
                </c:pt>
                <c:pt idx="13">
                  <c:v>57.430764870714519</c:v>
                </c:pt>
                <c:pt idx="14">
                  <c:v>63.772909451729639</c:v>
                </c:pt>
                <c:pt idx="15">
                  <c:v>64.395361678630593</c:v>
                </c:pt>
                <c:pt idx="16">
                  <c:v>64.675296733244892</c:v>
                </c:pt>
                <c:pt idx="17">
                  <c:v>69.725164614944148</c:v>
                </c:pt>
                <c:pt idx="18">
                  <c:v>68.196554110661864</c:v>
                </c:pt>
                <c:pt idx="19">
                  <c:v>69.178584525119192</c:v>
                </c:pt>
                <c:pt idx="20">
                  <c:v>68.980095779706645</c:v>
                </c:pt>
                <c:pt idx="21">
                  <c:v>69.223209223209238</c:v>
                </c:pt>
                <c:pt idx="22">
                  <c:v>70.282079066028174</c:v>
                </c:pt>
                <c:pt idx="23">
                  <c:v>68.324894514767919</c:v>
                </c:pt>
                <c:pt idx="24">
                  <c:v>67.0497127154634</c:v>
                </c:pt>
                <c:pt idx="25">
                  <c:v>65.737100486850963</c:v>
                </c:pt>
                <c:pt idx="26">
                  <c:v>66.773675762439794</c:v>
                </c:pt>
                <c:pt idx="27">
                  <c:v>65.303855127208081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8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850529928351125"/>
              <c:y val="0.3408395449807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38589440601885"/>
          <c:y val="0.4114974982595276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Flådd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4703806518306E-2"/>
          <c:y val="0.15021565078834256"/>
          <c:w val="0.87387763789828887"/>
          <c:h val="0.74619033333661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Organisasjon!$Q$14:$Q$41</c:f>
              <c:numCache>
                <c:formatCode>0.0</c:formatCode>
                <c:ptCount val="28"/>
                <c:pt idx="0">
                  <c:v>5.4584655035685961</c:v>
                </c:pt>
                <c:pt idx="1">
                  <c:v>5.7016680923866554</c:v>
                </c:pt>
                <c:pt idx="2">
                  <c:v>5.887367915465898</c:v>
                </c:pt>
                <c:pt idx="3">
                  <c:v>5.9479621542940322</c:v>
                </c:pt>
                <c:pt idx="4">
                  <c:v>7.4943249701314221</c:v>
                </c:pt>
                <c:pt idx="5">
                  <c:v>10.570306923625981</c:v>
                </c:pt>
                <c:pt idx="6">
                  <c:v>13.102010424422934</c:v>
                </c:pt>
                <c:pt idx="7">
                  <c:v>12.225856697819315</c:v>
                </c:pt>
                <c:pt idx="8">
                  <c:v>13.114333057166528</c:v>
                </c:pt>
                <c:pt idx="9">
                  <c:v>13.455040871934605</c:v>
                </c:pt>
                <c:pt idx="10">
                  <c:v>10.886925795053003</c:v>
                </c:pt>
                <c:pt idx="11">
                  <c:v>12.915119363395226</c:v>
                </c:pt>
                <c:pt idx="12">
                  <c:v>14.551374819102749</c:v>
                </c:pt>
                <c:pt idx="13">
                  <c:v>16.174180887372017</c:v>
                </c:pt>
                <c:pt idx="14">
                  <c:v>21.451612903225808</c:v>
                </c:pt>
                <c:pt idx="15">
                  <c:v>28.034782608695654</c:v>
                </c:pt>
                <c:pt idx="16">
                  <c:v>26.129973474801062</c:v>
                </c:pt>
                <c:pt idx="17">
                  <c:v>33.30708661417323</c:v>
                </c:pt>
                <c:pt idx="18">
                  <c:v>34.10546875</c:v>
                </c:pt>
                <c:pt idx="19">
                  <c:v>37.190265486725664</c:v>
                </c:pt>
                <c:pt idx="20">
                  <c:v>40.053140096618357</c:v>
                </c:pt>
                <c:pt idx="21">
                  <c:v>41.96907216494845</c:v>
                </c:pt>
                <c:pt idx="22">
                  <c:v>44.051813471502591</c:v>
                </c:pt>
                <c:pt idx="23">
                  <c:v>42.89714285714286</c:v>
                </c:pt>
                <c:pt idx="24">
                  <c:v>43.675496688741724</c:v>
                </c:pt>
                <c:pt idx="25">
                  <c:v>43.128205128205131</c:v>
                </c:pt>
                <c:pt idx="26">
                  <c:v>44.139705882352942</c:v>
                </c:pt>
                <c:pt idx="27">
                  <c:v>46.266666666666666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8F6-B937-FA2C517ACE9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Organisasjon!$Q$43:$Q$70</c:f>
              <c:numCache>
                <c:formatCode>0.0</c:formatCode>
                <c:ptCount val="28"/>
                <c:pt idx="0">
                  <c:v>7.5966579292267369</c:v>
                </c:pt>
                <c:pt idx="1">
                  <c:v>7.1313969571230986</c:v>
                </c:pt>
                <c:pt idx="2">
                  <c:v>7.8474320241691844</c:v>
                </c:pt>
                <c:pt idx="3">
                  <c:v>9.0867198838896961</c:v>
                </c:pt>
                <c:pt idx="4">
                  <c:v>10.546830985915493</c:v>
                </c:pt>
                <c:pt idx="5">
                  <c:v>12.673828125</c:v>
                </c:pt>
                <c:pt idx="6">
                  <c:v>13.79626168224299</c:v>
                </c:pt>
                <c:pt idx="7">
                  <c:v>14.973434535104364</c:v>
                </c:pt>
                <c:pt idx="8">
                  <c:v>17.136904761904763</c:v>
                </c:pt>
                <c:pt idx="9">
                  <c:v>20.13307240704501</c:v>
                </c:pt>
                <c:pt idx="10">
                  <c:v>24.514285714285716</c:v>
                </c:pt>
                <c:pt idx="11">
                  <c:v>29.475728155339805</c:v>
                </c:pt>
                <c:pt idx="12">
                  <c:v>36.541561712846345</c:v>
                </c:pt>
                <c:pt idx="13">
                  <c:v>34.466307277628033</c:v>
                </c:pt>
                <c:pt idx="14">
                  <c:v>40.566831683168317</c:v>
                </c:pt>
                <c:pt idx="15">
                  <c:v>45.673629242819842</c:v>
                </c:pt>
                <c:pt idx="16">
                  <c:v>49.278688524590166</c:v>
                </c:pt>
                <c:pt idx="17">
                  <c:v>61.078369905956116</c:v>
                </c:pt>
                <c:pt idx="18">
                  <c:v>64.11643835616438</c:v>
                </c:pt>
                <c:pt idx="19">
                  <c:v>65.27681660899654</c:v>
                </c:pt>
                <c:pt idx="20">
                  <c:v>64.91901408450704</c:v>
                </c:pt>
                <c:pt idx="21">
                  <c:v>68.588014981273403</c:v>
                </c:pt>
                <c:pt idx="22">
                  <c:v>75.590225563909769</c:v>
                </c:pt>
                <c:pt idx="23">
                  <c:v>65.825203252032523</c:v>
                </c:pt>
                <c:pt idx="24">
                  <c:v>73.333333333333329</c:v>
                </c:pt>
                <c:pt idx="25">
                  <c:v>71.713333333333338</c:v>
                </c:pt>
                <c:pt idx="26">
                  <c:v>68.937142857142859</c:v>
                </c:pt>
                <c:pt idx="27">
                  <c:v>64.950276243093924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8F6-B937-FA2C517A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67395401072108"/>
          <c:y val="0.237856918037946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antall PRODUSENTER innen hver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337908347538"/>
          <c:y val="0.15777527111178605"/>
          <c:w val="0.85602905283206532"/>
          <c:h val="0.7386305924010654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Organisasjon!$E$14:$E$41</c:f>
              <c:numCache>
                <c:formatCode>General</c:formatCode>
                <c:ptCount val="28"/>
                <c:pt idx="0">
                  <c:v>2522</c:v>
                </c:pt>
                <c:pt idx="1">
                  <c:v>2338</c:v>
                </c:pt>
                <c:pt idx="2">
                  <c:v>2082</c:v>
                </c:pt>
                <c:pt idx="3">
                  <c:v>2748</c:v>
                </c:pt>
                <c:pt idx="4">
                  <c:v>1674</c:v>
                </c:pt>
                <c:pt idx="5">
                  <c:v>1401</c:v>
                </c:pt>
                <c:pt idx="6">
                  <c:v>1343</c:v>
                </c:pt>
                <c:pt idx="7">
                  <c:v>1284</c:v>
                </c:pt>
                <c:pt idx="8">
                  <c:v>1207</c:v>
                </c:pt>
                <c:pt idx="9">
                  <c:v>1101</c:v>
                </c:pt>
                <c:pt idx="10">
                  <c:v>849</c:v>
                </c:pt>
                <c:pt idx="11">
                  <c:v>754</c:v>
                </c:pt>
                <c:pt idx="12">
                  <c:v>691</c:v>
                </c:pt>
                <c:pt idx="13">
                  <c:v>586</c:v>
                </c:pt>
                <c:pt idx="14">
                  <c:v>434</c:v>
                </c:pt>
                <c:pt idx="15">
                  <c:v>345</c:v>
                </c:pt>
                <c:pt idx="16">
                  <c:v>377</c:v>
                </c:pt>
                <c:pt idx="17">
                  <c:v>254</c:v>
                </c:pt>
                <c:pt idx="18">
                  <c:v>256</c:v>
                </c:pt>
                <c:pt idx="19">
                  <c:v>226</c:v>
                </c:pt>
                <c:pt idx="20">
                  <c:v>207</c:v>
                </c:pt>
                <c:pt idx="21">
                  <c:v>194</c:v>
                </c:pt>
                <c:pt idx="22">
                  <c:v>193</c:v>
                </c:pt>
                <c:pt idx="23">
                  <c:v>175</c:v>
                </c:pt>
                <c:pt idx="24">
                  <c:v>151</c:v>
                </c:pt>
                <c:pt idx="25">
                  <c:v>156</c:v>
                </c:pt>
                <c:pt idx="26">
                  <c:v>136</c:v>
                </c:pt>
                <c:pt idx="27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9-40BF-B23F-903B573AC93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Organisasjon!$E$43:$E$70</c:f>
              <c:numCache>
                <c:formatCode>General</c:formatCode>
                <c:ptCount val="28"/>
                <c:pt idx="0">
                  <c:v>763</c:v>
                </c:pt>
                <c:pt idx="1">
                  <c:v>723</c:v>
                </c:pt>
                <c:pt idx="2">
                  <c:v>662</c:v>
                </c:pt>
                <c:pt idx="3">
                  <c:v>689</c:v>
                </c:pt>
                <c:pt idx="4">
                  <c:v>710</c:v>
                </c:pt>
                <c:pt idx="5">
                  <c:v>512</c:v>
                </c:pt>
                <c:pt idx="6">
                  <c:v>535</c:v>
                </c:pt>
                <c:pt idx="7">
                  <c:v>527</c:v>
                </c:pt>
                <c:pt idx="8">
                  <c:v>504</c:v>
                </c:pt>
                <c:pt idx="9">
                  <c:v>511</c:v>
                </c:pt>
                <c:pt idx="10">
                  <c:v>490</c:v>
                </c:pt>
                <c:pt idx="11">
                  <c:v>412</c:v>
                </c:pt>
                <c:pt idx="12">
                  <c:v>397</c:v>
                </c:pt>
                <c:pt idx="13">
                  <c:v>371</c:v>
                </c:pt>
                <c:pt idx="14">
                  <c:v>404</c:v>
                </c:pt>
                <c:pt idx="15">
                  <c:v>383</c:v>
                </c:pt>
                <c:pt idx="16">
                  <c:v>366</c:v>
                </c:pt>
                <c:pt idx="17">
                  <c:v>319</c:v>
                </c:pt>
                <c:pt idx="18">
                  <c:v>292</c:v>
                </c:pt>
                <c:pt idx="19">
                  <c:v>289</c:v>
                </c:pt>
                <c:pt idx="20">
                  <c:v>284</c:v>
                </c:pt>
                <c:pt idx="21">
                  <c:v>267</c:v>
                </c:pt>
                <c:pt idx="22">
                  <c:v>266</c:v>
                </c:pt>
                <c:pt idx="23">
                  <c:v>246</c:v>
                </c:pt>
                <c:pt idx="24">
                  <c:v>183</c:v>
                </c:pt>
                <c:pt idx="25">
                  <c:v>180</c:v>
                </c:pt>
                <c:pt idx="26">
                  <c:v>175</c:v>
                </c:pt>
                <c:pt idx="27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9-40BF-B23F-903B573A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5272406776416526E-2"/>
              <c:y val="0.34093517904041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Organisasjon!$L$14:$L$41</c:f>
              <c:numCache>
                <c:formatCode>0.00</c:formatCode>
                <c:ptCount val="28"/>
                <c:pt idx="0">
                  <c:v>55.15514397120576</c:v>
                </c:pt>
                <c:pt idx="1">
                  <c:v>55.001900182262411</c:v>
                </c:pt>
                <c:pt idx="2">
                  <c:v>54.893649067023681</c:v>
                </c:pt>
                <c:pt idx="3">
                  <c:v>55.184857849196554</c:v>
                </c:pt>
                <c:pt idx="4">
                  <c:v>55.79012592444532</c:v>
                </c:pt>
                <c:pt idx="5">
                  <c:v>56.309111802081922</c:v>
                </c:pt>
                <c:pt idx="6">
                  <c:v>56.142466533751055</c:v>
                </c:pt>
                <c:pt idx="7">
                  <c:v>56.279688099194679</c:v>
                </c:pt>
                <c:pt idx="8">
                  <c:v>55.946194892643888</c:v>
                </c:pt>
                <c:pt idx="9">
                  <c:v>55.370847457627121</c:v>
                </c:pt>
                <c:pt idx="10">
                  <c:v>54.955466027874571</c:v>
                </c:pt>
                <c:pt idx="11">
                  <c:v>55.314789968004959</c:v>
                </c:pt>
                <c:pt idx="12">
                  <c:v>55.779389543668792</c:v>
                </c:pt>
                <c:pt idx="13">
                  <c:v>57.134469961332201</c:v>
                </c:pt>
                <c:pt idx="14">
                  <c:v>57.926512031216141</c:v>
                </c:pt>
                <c:pt idx="15">
                  <c:v>58.530459231490156</c:v>
                </c:pt>
                <c:pt idx="16">
                  <c:v>58.423946557040104</c:v>
                </c:pt>
                <c:pt idx="17">
                  <c:v>58.794047334448997</c:v>
                </c:pt>
                <c:pt idx="18">
                  <c:v>57.92762927512549</c:v>
                </c:pt>
                <c:pt idx="19">
                  <c:v>58.061043018505195</c:v>
                </c:pt>
                <c:pt idx="20">
                  <c:v>58.252428363283151</c:v>
                </c:pt>
                <c:pt idx="21">
                  <c:v>57.731256206554114</c:v>
                </c:pt>
                <c:pt idx="22">
                  <c:v>57.482856467249952</c:v>
                </c:pt>
                <c:pt idx="23">
                  <c:v>57.364292396097802</c:v>
                </c:pt>
                <c:pt idx="24">
                  <c:v>57.235919234856553</c:v>
                </c:pt>
                <c:pt idx="25">
                  <c:v>58.338443220717394</c:v>
                </c:pt>
                <c:pt idx="26">
                  <c:v>59.431784107946008</c:v>
                </c:pt>
                <c:pt idx="27">
                  <c:v>60.190521934037797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9-4E52-A0A8-A3964C0695E9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Organisasjon!$L$43:$L$70</c:f>
              <c:numCache>
                <c:formatCode>0.00</c:formatCode>
                <c:ptCount val="28"/>
                <c:pt idx="0">
                  <c:v>54.971087366436194</c:v>
                </c:pt>
                <c:pt idx="1">
                  <c:v>54.934959349593512</c:v>
                </c:pt>
                <c:pt idx="2">
                  <c:v>54.752013565069952</c:v>
                </c:pt>
                <c:pt idx="3">
                  <c:v>55.107775590551185</c:v>
                </c:pt>
                <c:pt idx="4">
                  <c:v>55.169705469845717</c:v>
                </c:pt>
                <c:pt idx="5">
                  <c:v>55.472810159557149</c:v>
                </c:pt>
                <c:pt idx="6">
                  <c:v>55.392638908625841</c:v>
                </c:pt>
                <c:pt idx="7">
                  <c:v>56.19289273537899</c:v>
                </c:pt>
                <c:pt idx="8">
                  <c:v>56.672223554809293</c:v>
                </c:pt>
                <c:pt idx="9">
                  <c:v>56.508101620324062</c:v>
                </c:pt>
                <c:pt idx="10">
                  <c:v>56.29238013698631</c:v>
                </c:pt>
                <c:pt idx="11">
                  <c:v>56.783806343906498</c:v>
                </c:pt>
                <c:pt idx="12">
                  <c:v>56.756243895632757</c:v>
                </c:pt>
                <c:pt idx="13">
                  <c:v>57.687204165351858</c:v>
                </c:pt>
                <c:pt idx="14">
                  <c:v>58.611411042944795</c:v>
                </c:pt>
                <c:pt idx="15">
                  <c:v>58.979461878262889</c:v>
                </c:pt>
                <c:pt idx="16">
                  <c:v>59.243611111111122</c:v>
                </c:pt>
                <c:pt idx="17">
                  <c:v>59.202387076859758</c:v>
                </c:pt>
                <c:pt idx="18">
                  <c:v>59.440853855253231</c:v>
                </c:pt>
                <c:pt idx="19">
                  <c:v>59.356114916892366</c:v>
                </c:pt>
                <c:pt idx="20">
                  <c:v>59.086843106352923</c:v>
                </c:pt>
                <c:pt idx="21">
                  <c:v>58.9203457519558</c:v>
                </c:pt>
                <c:pt idx="22">
                  <c:v>59.063657176985842</c:v>
                </c:pt>
                <c:pt idx="23">
                  <c:v>58.487575720113753</c:v>
                </c:pt>
                <c:pt idx="24">
                  <c:v>58.220572877815911</c:v>
                </c:pt>
                <c:pt idx="25">
                  <c:v>59.084475593872114</c:v>
                </c:pt>
                <c:pt idx="26">
                  <c:v>59.84758271830168</c:v>
                </c:pt>
                <c:pt idx="27">
                  <c:v>59.902208201892755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9-4E52-A0A8-A3964C06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4504095220188"/>
          <c:y val="0.523471171295559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SLAKTEVEKT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762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Organisasjon!$M$14:$M$41</c:f>
              <c:numCache>
                <c:formatCode>0</c:formatCode>
                <c:ptCount val="28"/>
                <c:pt idx="0">
                  <c:v>125.66908368326315</c:v>
                </c:pt>
                <c:pt idx="1">
                  <c:v>126.19232171249023</c:v>
                </c:pt>
                <c:pt idx="2">
                  <c:v>125.27324073299272</c:v>
                </c:pt>
                <c:pt idx="3">
                  <c:v>127.74947466007421</c:v>
                </c:pt>
                <c:pt idx="4">
                  <c:v>125.8701259244454</c:v>
                </c:pt>
                <c:pt idx="5">
                  <c:v>127.84013789374131</c:v>
                </c:pt>
                <c:pt idx="6">
                  <c:v>131.03592138991601</c:v>
                </c:pt>
                <c:pt idx="7">
                  <c:v>133.2206442541233</c:v>
                </c:pt>
                <c:pt idx="8">
                  <c:v>134.68679964426377</c:v>
                </c:pt>
                <c:pt idx="9">
                  <c:v>134.64092881355879</c:v>
                </c:pt>
                <c:pt idx="10">
                  <c:v>135.36840156794403</c:v>
                </c:pt>
                <c:pt idx="11">
                  <c:v>137.39975229641891</c:v>
                </c:pt>
                <c:pt idx="12">
                  <c:v>136.17853329303915</c:v>
                </c:pt>
                <c:pt idx="13">
                  <c:v>135.02861459743997</c:v>
                </c:pt>
                <c:pt idx="14">
                  <c:v>134.51615001083903</c:v>
                </c:pt>
                <c:pt idx="15">
                  <c:v>134.44875559720899</c:v>
                </c:pt>
                <c:pt idx="16">
                  <c:v>134.06537512846847</c:v>
                </c:pt>
                <c:pt idx="17">
                  <c:v>134.59065264164477</c:v>
                </c:pt>
                <c:pt idx="18">
                  <c:v>135.620403875335</c:v>
                </c:pt>
                <c:pt idx="19">
                  <c:v>136.11303773131479</c:v>
                </c:pt>
                <c:pt idx="20">
                  <c:v>137.53557552209787</c:v>
                </c:pt>
                <c:pt idx="21">
                  <c:v>136.07643992055637</c:v>
                </c:pt>
                <c:pt idx="22">
                  <c:v>135.36697800898563</c:v>
                </c:pt>
                <c:pt idx="23">
                  <c:v>134.312342643325</c:v>
                </c:pt>
                <c:pt idx="24">
                  <c:v>134.7656216790644</c:v>
                </c:pt>
                <c:pt idx="25">
                  <c:v>138.1908602470605</c:v>
                </c:pt>
                <c:pt idx="26">
                  <c:v>140.45161752457079</c:v>
                </c:pt>
                <c:pt idx="27">
                  <c:v>138.48703170028804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1-4BA2-A48A-D3F532D2C09E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Organisasjon!$B$43:$B$70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Organisasjon!$M$43:$M$70</c:f>
              <c:numCache>
                <c:formatCode>0</c:formatCode>
                <c:ptCount val="28"/>
                <c:pt idx="0">
                  <c:v>126.82998114393452</c:v>
                </c:pt>
                <c:pt idx="1">
                  <c:v>126.37549361207893</c:v>
                </c:pt>
                <c:pt idx="2">
                  <c:v>130.13242899533691</c:v>
                </c:pt>
                <c:pt idx="3">
                  <c:v>130.36205708661416</c:v>
                </c:pt>
                <c:pt idx="4">
                  <c:v>130.81673211781157</c:v>
                </c:pt>
                <c:pt idx="5">
                  <c:v>130.97030283295391</c:v>
                </c:pt>
                <c:pt idx="6">
                  <c:v>136.25208185306263</c:v>
                </c:pt>
                <c:pt idx="7">
                  <c:v>136.86174927878298</c:v>
                </c:pt>
                <c:pt idx="8">
                  <c:v>135.57079635404236</c:v>
                </c:pt>
                <c:pt idx="9">
                  <c:v>137.1967293458695</c:v>
                </c:pt>
                <c:pt idx="10">
                  <c:v>136.6772688356161</c:v>
                </c:pt>
                <c:pt idx="11">
                  <c:v>136.88796327212032</c:v>
                </c:pt>
                <c:pt idx="12">
                  <c:v>136.43431003209119</c:v>
                </c:pt>
                <c:pt idx="13">
                  <c:v>136.99024140107221</c:v>
                </c:pt>
                <c:pt idx="14">
                  <c:v>134.84586503067536</c:v>
                </c:pt>
                <c:pt idx="15">
                  <c:v>135.93794962996921</c:v>
                </c:pt>
                <c:pt idx="16">
                  <c:v>135.09190000000029</c:v>
                </c:pt>
                <c:pt idx="17">
                  <c:v>136.00360119353925</c:v>
                </c:pt>
                <c:pt idx="18">
                  <c:v>135.38835896332915</c:v>
                </c:pt>
                <c:pt idx="19">
                  <c:v>134.81918113748657</c:v>
                </c:pt>
                <c:pt idx="20">
                  <c:v>137.46695831748249</c:v>
                </c:pt>
                <c:pt idx="21">
                  <c:v>139.24649050823356</c:v>
                </c:pt>
                <c:pt idx="22">
                  <c:v>136.28113677085355</c:v>
                </c:pt>
                <c:pt idx="23">
                  <c:v>134.75424650760272</c:v>
                </c:pt>
                <c:pt idx="24">
                  <c:v>133.93755035058899</c:v>
                </c:pt>
                <c:pt idx="25">
                  <c:v>136.55333994914102</c:v>
                </c:pt>
                <c:pt idx="26">
                  <c:v>137.30252923127952</c:v>
                </c:pt>
                <c:pt idx="27">
                  <c:v>137.77031289965083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1-4BA2-A48A-D3F532D2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42"/>
          <c:min val="1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5897064630054"/>
          <c:y val="0.4739469510777093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49241804715063E-2"/>
          <c:y val="0.16095998274188328"/>
          <c:w val="0.89904499326308251"/>
          <c:h val="0.63372092187106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64.947033898305065</c:v>
                </c:pt>
                <c:pt idx="1">
                  <c:v>35.052966101694921</c:v>
                </c:pt>
                <c:pt idx="2">
                  <c:v>7.4607703281027105</c:v>
                </c:pt>
                <c:pt idx="3">
                  <c:v>92.539229671897274</c:v>
                </c:pt>
                <c:pt idx="4">
                  <c:v>96.817248459958947</c:v>
                </c:pt>
                <c:pt idx="5">
                  <c:v>3.182751540041068</c:v>
                </c:pt>
                <c:pt idx="6">
                  <c:v>71.627906976744157</c:v>
                </c:pt>
                <c:pt idx="7">
                  <c:v>28.372093023255822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3.8249483115093041</c:v>
                </c:pt>
                <c:pt idx="1">
                  <c:v>96.175051688490726</c:v>
                </c:pt>
                <c:pt idx="2">
                  <c:v>3.0862374483165977</c:v>
                </c:pt>
                <c:pt idx="3">
                  <c:v>96.913762551683419</c:v>
                </c:pt>
                <c:pt idx="4">
                  <c:v>90.05507637950744</c:v>
                </c:pt>
                <c:pt idx="5">
                  <c:v>9.9449236204925704</c:v>
                </c:pt>
                <c:pt idx="6">
                  <c:v>17.056856187290972</c:v>
                </c:pt>
                <c:pt idx="7">
                  <c:v>82.943143812709025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1.0408234069619517</c:v>
                </c:pt>
                <c:pt idx="1">
                  <c:v>98.959176593038066</c:v>
                </c:pt>
                <c:pt idx="2">
                  <c:v>1.0307880103078797</c:v>
                </c:pt>
                <c:pt idx="3">
                  <c:v>98.969211989692127</c:v>
                </c:pt>
                <c:pt idx="4">
                  <c:v>76.412891172349362</c:v>
                </c:pt>
                <c:pt idx="5">
                  <c:v>23.587108827650631</c:v>
                </c:pt>
                <c:pt idx="6">
                  <c:v>10.825688073394494</c:v>
                </c:pt>
                <c:pt idx="7">
                  <c:v>89.174311926605526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0.73498233215547681</c:v>
                </c:pt>
                <c:pt idx="1">
                  <c:v>99.265017667844518</c:v>
                </c:pt>
                <c:pt idx="2">
                  <c:v>0.5816771691711099</c:v>
                </c:pt>
                <c:pt idx="3">
                  <c:v>99.418322830828885</c:v>
                </c:pt>
                <c:pt idx="4">
                  <c:v>68.029782359679274</c:v>
                </c:pt>
                <c:pt idx="5">
                  <c:v>31.970217640320744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0.58553568602626993</c:v>
                </c:pt>
                <c:pt idx="1">
                  <c:v>99.414464313973738</c:v>
                </c:pt>
                <c:pt idx="2">
                  <c:v>1.397949673811743</c:v>
                </c:pt>
                <c:pt idx="3">
                  <c:v>98.602050326188262</c:v>
                </c:pt>
                <c:pt idx="4">
                  <c:v>66.311598880998503</c:v>
                </c:pt>
                <c:pt idx="5">
                  <c:v>33.688401119001504</c:v>
                </c:pt>
                <c:pt idx="6">
                  <c:v>6.5843621399176948</c:v>
                </c:pt>
                <c:pt idx="7">
                  <c:v>93.415637860082256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5691057908485"/>
          <c:y val="7.40492748625399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i kg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65991067499795"/>
          <c:y val="0.1705847641546144"/>
          <c:w val="0.80168981112538562"/>
          <c:h val="0.6984814526916383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År!$H$7:$H$34</c:f>
              <c:numCache>
                <c:formatCode>0.0</c:formatCode>
                <c:ptCount val="28"/>
                <c:pt idx="0">
                  <c:v>126.53801916932861</c:v>
                </c:pt>
                <c:pt idx="1">
                  <c:v>126.78681740729722</c:v>
                </c:pt>
                <c:pt idx="2">
                  <c:v>126.52741441054228</c:v>
                </c:pt>
                <c:pt idx="3">
                  <c:v>129.11025292237639</c:v>
                </c:pt>
                <c:pt idx="4">
                  <c:v>127.47068821364024</c:v>
                </c:pt>
                <c:pt idx="5">
                  <c:v>128.54874166588431</c:v>
                </c:pt>
                <c:pt idx="6">
                  <c:v>132.19966769427879</c:v>
                </c:pt>
                <c:pt idx="7">
                  <c:v>134.10006358896203</c:v>
                </c:pt>
                <c:pt idx="8">
                  <c:v>134.66595275075616</c:v>
                </c:pt>
                <c:pt idx="9">
                  <c:v>135.50486415425027</c:v>
                </c:pt>
                <c:pt idx="10">
                  <c:v>136.0340390496344</c:v>
                </c:pt>
                <c:pt idx="11">
                  <c:v>137.00201078512009</c:v>
                </c:pt>
                <c:pt idx="12">
                  <c:v>135.79099421871078</c:v>
                </c:pt>
                <c:pt idx="13">
                  <c:v>135.81036574329195</c:v>
                </c:pt>
                <c:pt idx="14">
                  <c:v>134.58204599400727</c:v>
                </c:pt>
                <c:pt idx="15">
                  <c:v>135.24475243880008</c:v>
                </c:pt>
                <c:pt idx="16">
                  <c:v>134.57175386380857</c:v>
                </c:pt>
                <c:pt idx="17">
                  <c:v>135.45790151732109</c:v>
                </c:pt>
                <c:pt idx="18">
                  <c:v>135.17864349979905</c:v>
                </c:pt>
                <c:pt idx="19">
                  <c:v>135.04377704437155</c:v>
                </c:pt>
                <c:pt idx="20">
                  <c:v>137.37237354085599</c:v>
                </c:pt>
                <c:pt idx="21">
                  <c:v>138.09711963711973</c:v>
                </c:pt>
                <c:pt idx="22">
                  <c:v>135.9426823726794</c:v>
                </c:pt>
                <c:pt idx="23">
                  <c:v>134.5787987341775</c:v>
                </c:pt>
                <c:pt idx="24">
                  <c:v>134.22372370721993</c:v>
                </c:pt>
                <c:pt idx="25">
                  <c:v>137.12521490701047</c:v>
                </c:pt>
                <c:pt idx="26">
                  <c:v>138.37289865500679</c:v>
                </c:pt>
                <c:pt idx="27">
                  <c:v>138.03870681035451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EEB-8701-83A3B3140B70}"/>
            </c:ext>
          </c:extLst>
        </c:ser>
        <c:ser>
          <c:idx val="1"/>
          <c:order val="1"/>
          <c:tx>
            <c:v>Middelvekt 2023</c:v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År!$AE$7:$AE$34</c:f>
              <c:numCache>
                <c:formatCode>0.0</c:formatCode>
                <c:ptCount val="28"/>
                <c:pt idx="0">
                  <c:v>138.03870681035451</c:v>
                </c:pt>
                <c:pt idx="1">
                  <c:v>138.03870681035451</c:v>
                </c:pt>
                <c:pt idx="2">
                  <c:v>138.03870681035451</c:v>
                </c:pt>
                <c:pt idx="3">
                  <c:v>138.03870681035451</c:v>
                </c:pt>
                <c:pt idx="4">
                  <c:v>138.03870681035451</c:v>
                </c:pt>
                <c:pt idx="5">
                  <c:v>138.03870681035451</c:v>
                </c:pt>
                <c:pt idx="6">
                  <c:v>138.03870681035451</c:v>
                </c:pt>
                <c:pt idx="7">
                  <c:v>138.03870681035451</c:v>
                </c:pt>
                <c:pt idx="8">
                  <c:v>138.03870681035451</c:v>
                </c:pt>
                <c:pt idx="9">
                  <c:v>138.03870681035451</c:v>
                </c:pt>
                <c:pt idx="10">
                  <c:v>138.03870681035451</c:v>
                </c:pt>
                <c:pt idx="11">
                  <c:v>138.03870681035451</c:v>
                </c:pt>
                <c:pt idx="12">
                  <c:v>138.03870681035451</c:v>
                </c:pt>
                <c:pt idx="13">
                  <c:v>138.03870681035451</c:v>
                </c:pt>
                <c:pt idx="14">
                  <c:v>138.03870681035451</c:v>
                </c:pt>
                <c:pt idx="15">
                  <c:v>138.03870681035451</c:v>
                </c:pt>
                <c:pt idx="16">
                  <c:v>138.03870681035451</c:v>
                </c:pt>
                <c:pt idx="17">
                  <c:v>138.03870681035451</c:v>
                </c:pt>
                <c:pt idx="18">
                  <c:v>138.03870681035451</c:v>
                </c:pt>
                <c:pt idx="19">
                  <c:v>138.03870681035451</c:v>
                </c:pt>
                <c:pt idx="20">
                  <c:v>138.03870681035451</c:v>
                </c:pt>
                <c:pt idx="21">
                  <c:v>138.03870681035451</c:v>
                </c:pt>
                <c:pt idx="22">
                  <c:v>138.03870681035451</c:v>
                </c:pt>
                <c:pt idx="23">
                  <c:v>138.03870681035451</c:v>
                </c:pt>
                <c:pt idx="24">
                  <c:v>138.03870681035451</c:v>
                </c:pt>
                <c:pt idx="25">
                  <c:v>138.03870681035451</c:v>
                </c:pt>
                <c:pt idx="26">
                  <c:v>138.03870681035451</c:v>
                </c:pt>
                <c:pt idx="27">
                  <c:v>138.03870681035451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9AC-A294-B9066B93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42"/>
          <c:min val="1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37276314047201"/>
          <c:y val="0.54068622283869561"/>
          <c:w val="0.18018639360748087"/>
          <c:h val="0.1194677460269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purke: antall SLAKT</a:t>
            </a:r>
            <a:r>
              <a:rPr lang="nb-NO" sz="2000" baseline="0"/>
              <a:t> per </a:t>
            </a:r>
            <a:r>
              <a:rPr lang="nb-NO" sz="2000"/>
              <a:t>produsent innen ORG innen REGION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61470739524397E-2"/>
          <c:y val="0.14775864980684386"/>
          <c:w val="0.88024324377794483"/>
          <c:h val="0.5996508060487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13.445175438596491</c:v>
                </c:pt>
                <c:pt idx="1">
                  <c:v>19.579881656804734</c:v>
                </c:pt>
                <c:pt idx="2">
                  <c:v>2.9885714285714284</c:v>
                </c:pt>
                <c:pt idx="3">
                  <c:v>24.665399239543728</c:v>
                </c:pt>
                <c:pt idx="4">
                  <c:v>19.098734177215189</c:v>
                </c:pt>
                <c:pt idx="5">
                  <c:v>3.875</c:v>
                </c:pt>
                <c:pt idx="6">
                  <c:v>8.2133333333333329</c:v>
                </c:pt>
                <c:pt idx="7">
                  <c:v>16.266666666666666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28D-BAF9-AFC14693C2C1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3.8720930232558142</c:v>
                </c:pt>
                <c:pt idx="1">
                  <c:v>49.252941176470586</c:v>
                </c:pt>
                <c:pt idx="2">
                  <c:v>3.265625</c:v>
                </c:pt>
                <c:pt idx="3">
                  <c:v>39.299401197604787</c:v>
                </c:pt>
                <c:pt idx="4">
                  <c:v>32.950570342205324</c:v>
                </c:pt>
                <c:pt idx="5">
                  <c:v>20.361702127659573</c:v>
                </c:pt>
                <c:pt idx="6">
                  <c:v>4.8571428571428568</c:v>
                </c:pt>
                <c:pt idx="7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28D-BAF9-AFC14693C2C1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3.75</c:v>
                </c:pt>
                <c:pt idx="1">
                  <c:v>69.008064516129039</c:v>
                </c:pt>
                <c:pt idx="2">
                  <c:v>3.4545454545454546</c:v>
                </c:pt>
                <c:pt idx="3">
                  <c:v>63.452173913043481</c:v>
                </c:pt>
                <c:pt idx="4">
                  <c:v>46.21468926553672</c:v>
                </c:pt>
                <c:pt idx="5">
                  <c:v>70.138888888888886</c:v>
                </c:pt>
                <c:pt idx="6">
                  <c:v>19.666666666666668</c:v>
                </c:pt>
                <c:pt idx="7">
                  <c:v>34.714285714285715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28D-BAF9-AFC14693C2C1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7.4285714285714288</c:v>
                </c:pt>
                <c:pt idx="1">
                  <c:v>72.402061855670098</c:v>
                </c:pt>
                <c:pt idx="2">
                  <c:v>2</c:v>
                </c:pt>
                <c:pt idx="3">
                  <c:v>50.024390243902438</c:v>
                </c:pt>
                <c:pt idx="4">
                  <c:v>48.284552845528452</c:v>
                </c:pt>
                <c:pt idx="5">
                  <c:v>90.032258064516128</c:v>
                </c:pt>
                <c:pt idx="6">
                  <c:v>0</c:v>
                </c:pt>
                <c:pt idx="7">
                  <c:v>33.166666666666664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2-428D-BAF9-AFC14693C2C1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6.166666666666667</c:v>
                </c:pt>
                <c:pt idx="1">
                  <c:v>63.454545454545453</c:v>
                </c:pt>
                <c:pt idx="2">
                  <c:v>3.3333333333333335</c:v>
                </c:pt>
                <c:pt idx="3">
                  <c:v>51.609756097560975</c:v>
                </c:pt>
                <c:pt idx="4">
                  <c:v>52.675213675213676</c:v>
                </c:pt>
                <c:pt idx="5">
                  <c:v>89.457142857142856</c:v>
                </c:pt>
                <c:pt idx="6">
                  <c:v>5.333333333333333</c:v>
                </c:pt>
                <c:pt idx="7">
                  <c:v>37.833333333333336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D2-428D-BAF9-AFC14693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81669502367484"/>
          <c:y val="0.25259529388585139"/>
          <c:w val="7.4067351191653821E-2"/>
          <c:h val="0.305222252714389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produsenter innen ORG og REGION</a:t>
            </a:r>
            <a:endParaRPr lang="nb-NO" sz="2800"/>
          </a:p>
        </c:rich>
      </c:tx>
      <c:layout>
        <c:manualLayout>
          <c:xMode val="edge"/>
          <c:yMode val="edge"/>
          <c:x val="0.13895271963492001"/>
          <c:y val="3.092808963395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748293778548617"/>
          <c:h val="0.56834868453114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456</c:v>
                </c:pt>
                <c:pt idx="1">
                  <c:v>169</c:v>
                </c:pt>
                <c:pt idx="2">
                  <c:v>175</c:v>
                </c:pt>
                <c:pt idx="3">
                  <c:v>263</c:v>
                </c:pt>
                <c:pt idx="4">
                  <c:v>395</c:v>
                </c:pt>
                <c:pt idx="5">
                  <c:v>64</c:v>
                </c:pt>
                <c:pt idx="6">
                  <c:v>75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C-4D4E-AABF-6E9379EB432F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86</c:v>
                </c:pt>
                <c:pt idx="1">
                  <c:v>170</c:v>
                </c:pt>
                <c:pt idx="2">
                  <c:v>64</c:v>
                </c:pt>
                <c:pt idx="3">
                  <c:v>167</c:v>
                </c:pt>
                <c:pt idx="4">
                  <c:v>263</c:v>
                </c:pt>
                <c:pt idx="5">
                  <c:v>47</c:v>
                </c:pt>
                <c:pt idx="6">
                  <c:v>21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C-4D4E-AABF-6E9379EB432F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24</c:v>
                </c:pt>
                <c:pt idx="1">
                  <c:v>124</c:v>
                </c:pt>
                <c:pt idx="2">
                  <c:v>22</c:v>
                </c:pt>
                <c:pt idx="3">
                  <c:v>115</c:v>
                </c:pt>
                <c:pt idx="4">
                  <c:v>177</c:v>
                </c:pt>
                <c:pt idx="5">
                  <c:v>36</c:v>
                </c:pt>
                <c:pt idx="6">
                  <c:v>3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C-4D4E-AABF-6E9379EB432F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7</c:v>
                </c:pt>
                <c:pt idx="1">
                  <c:v>97</c:v>
                </c:pt>
                <c:pt idx="2">
                  <c:v>6</c:v>
                </c:pt>
                <c:pt idx="3">
                  <c:v>41</c:v>
                </c:pt>
                <c:pt idx="4">
                  <c:v>123</c:v>
                </c:pt>
                <c:pt idx="5">
                  <c:v>31</c:v>
                </c:pt>
                <c:pt idx="6">
                  <c:v>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C-4D4E-AABF-6E9379EB432F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6</c:v>
                </c:pt>
                <c:pt idx="1">
                  <c:v>99</c:v>
                </c:pt>
                <c:pt idx="2">
                  <c:v>9</c:v>
                </c:pt>
                <c:pt idx="3">
                  <c:v>41</c:v>
                </c:pt>
                <c:pt idx="4">
                  <c:v>117</c:v>
                </c:pt>
                <c:pt idx="5">
                  <c:v>35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C-4D4E-AABF-6E9379EB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8.1054303670583874E-2"/>
          <c:h val="0.25831904580475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Flådd purke,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743430562159"/>
          <c:y val="0.18250586722792619"/>
          <c:w val="0.83582783328188537"/>
          <c:h val="0.59994729288418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56.259803921568611</c:v>
                </c:pt>
                <c:pt idx="1">
                  <c:v>56.598602248556645</c:v>
                </c:pt>
                <c:pt idx="2">
                  <c:v>54.824662813102115</c:v>
                </c:pt>
                <c:pt idx="3">
                  <c:v>56.509988988516596</c:v>
                </c:pt>
                <c:pt idx="4">
                  <c:v>54.660306871247485</c:v>
                </c:pt>
                <c:pt idx="5">
                  <c:v>54.698113207547181</c:v>
                </c:pt>
                <c:pt idx="6">
                  <c:v>55.64448051948051</c:v>
                </c:pt>
                <c:pt idx="7">
                  <c:v>56.024590163934413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2-4B74-AEB2-5FE624ECE595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59.149253731343279</c:v>
                </c:pt>
                <c:pt idx="1">
                  <c:v>59.044321669736014</c:v>
                </c:pt>
                <c:pt idx="2">
                  <c:v>56.087719298245617</c:v>
                </c:pt>
                <c:pt idx="3">
                  <c:v>58.756740740740739</c:v>
                </c:pt>
                <c:pt idx="4">
                  <c:v>58.54063375727528</c:v>
                </c:pt>
                <c:pt idx="5">
                  <c:v>58.734547196933399</c:v>
                </c:pt>
                <c:pt idx="6">
                  <c:v>57.343283582089555</c:v>
                </c:pt>
                <c:pt idx="7">
                  <c:v>62.289532293986639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2-4B74-AEB2-5FE624ECE595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58.455555555555563</c:v>
                </c:pt>
                <c:pt idx="1">
                  <c:v>59.013906743017422</c:v>
                </c:pt>
                <c:pt idx="2">
                  <c:v>59.052631578947377</c:v>
                </c:pt>
                <c:pt idx="3">
                  <c:v>60.156524122807021</c:v>
                </c:pt>
                <c:pt idx="4">
                  <c:v>58.058910707669519</c:v>
                </c:pt>
                <c:pt idx="5">
                  <c:v>57.617021276595722</c:v>
                </c:pt>
                <c:pt idx="6">
                  <c:v>56.47457627118645</c:v>
                </c:pt>
                <c:pt idx="7">
                  <c:v>62.273100616016407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2-4B74-AEB2-5FE624ECE595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60.442307692307693</c:v>
                </c:pt>
                <c:pt idx="1">
                  <c:v>59.39384878257156</c:v>
                </c:pt>
                <c:pt idx="2">
                  <c:v>59</c:v>
                </c:pt>
                <c:pt idx="3">
                  <c:v>60.447098976109203</c:v>
                </c:pt>
                <c:pt idx="4">
                  <c:v>59.423808722007081</c:v>
                </c:pt>
                <c:pt idx="5">
                  <c:v>60.344938980617393</c:v>
                </c:pt>
                <c:pt idx="6">
                  <c:v>0</c:v>
                </c:pt>
                <c:pt idx="7">
                  <c:v>62.718592964824111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2-4B74-AEB2-5FE624ECE595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59.594594594594597</c:v>
                </c:pt>
                <c:pt idx="1">
                  <c:v>59.088825214899693</c:v>
                </c:pt>
                <c:pt idx="2">
                  <c:v>59.9</c:v>
                </c:pt>
                <c:pt idx="3">
                  <c:v>60.839243498817986</c:v>
                </c:pt>
                <c:pt idx="4">
                  <c:v>60.198766834333902</c:v>
                </c:pt>
                <c:pt idx="5">
                  <c:v>60.688888888888883</c:v>
                </c:pt>
                <c:pt idx="6">
                  <c:v>58.9375</c:v>
                </c:pt>
                <c:pt idx="7">
                  <c:v>62.92070484581496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2-4B74-AEB2-5FE624EC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51756831578378"/>
          <c:y val="0.12462348244461299"/>
          <c:w val="7.4305735896267475E-2"/>
          <c:h val="0.26483740923158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slaktevekt innen region og organisasjon,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4020786922495182"/>
          <c:y val="1.338510471610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3782094057018"/>
          <c:y val="0.12551997025131142"/>
          <c:w val="0.88268631919706253"/>
          <c:h val="0.66708527837046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131.74147773609548</c:v>
                </c:pt>
                <c:pt idx="1">
                  <c:v>134.69927470534893</c:v>
                </c:pt>
                <c:pt idx="2">
                  <c:v>117.8455066921606</c:v>
                </c:pt>
                <c:pt idx="3">
                  <c:v>134.88806844458173</c:v>
                </c:pt>
                <c:pt idx="4">
                  <c:v>136.37920201484658</c:v>
                </c:pt>
                <c:pt idx="5">
                  <c:v>64.847983870967724</c:v>
                </c:pt>
                <c:pt idx="6">
                  <c:v>142.48181818181831</c:v>
                </c:pt>
                <c:pt idx="7">
                  <c:v>142.91721311475399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C-4925-952E-F5F2E8C573B3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116.5807807807807</c:v>
                </c:pt>
                <c:pt idx="1">
                  <c:v>134.58605040009598</c:v>
                </c:pt>
                <c:pt idx="2">
                  <c:v>108.86267942583741</c:v>
                </c:pt>
                <c:pt idx="3">
                  <c:v>133.18157854639648</c:v>
                </c:pt>
                <c:pt idx="4">
                  <c:v>134.43559889222249</c:v>
                </c:pt>
                <c:pt idx="5">
                  <c:v>133.84127481713671</c:v>
                </c:pt>
                <c:pt idx="6">
                  <c:v>141.69999999999999</c:v>
                </c:pt>
                <c:pt idx="7">
                  <c:v>138.99556451612901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C-4925-952E-F5F2E8C573B3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127.62666666666664</c:v>
                </c:pt>
                <c:pt idx="1">
                  <c:v>134.44510926726639</c:v>
                </c:pt>
                <c:pt idx="2">
                  <c:v>125.28947368421056</c:v>
                </c:pt>
                <c:pt idx="3">
                  <c:v>134.6619980814032</c:v>
                </c:pt>
                <c:pt idx="4">
                  <c:v>134.91020782396097</c:v>
                </c:pt>
                <c:pt idx="5">
                  <c:v>134.23908910891092</c:v>
                </c:pt>
                <c:pt idx="6">
                  <c:v>138.28474576271188</c:v>
                </c:pt>
                <c:pt idx="7">
                  <c:v>137.34753086419749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925-952E-F5F2E8C573B3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143.25192307692305</c:v>
                </c:pt>
                <c:pt idx="1">
                  <c:v>138.93861597607841</c:v>
                </c:pt>
                <c:pt idx="2">
                  <c:v>137.14166666666671</c:v>
                </c:pt>
                <c:pt idx="3">
                  <c:v>137.68532423208177</c:v>
                </c:pt>
                <c:pt idx="4">
                  <c:v>140.43378683279997</c:v>
                </c:pt>
                <c:pt idx="5">
                  <c:v>131.5698316015766</c:v>
                </c:pt>
                <c:pt idx="6">
                  <c:v>0</c:v>
                </c:pt>
                <c:pt idx="7">
                  <c:v>152.56934673366837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C-4925-952E-F5F2E8C573B3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137.12702702702697</c:v>
                </c:pt>
                <c:pt idx="1">
                  <c:v>140.40956701687335</c:v>
                </c:pt>
                <c:pt idx="2">
                  <c:v>130.80666666666664</c:v>
                </c:pt>
                <c:pt idx="3">
                  <c:v>137.88341209829861</c:v>
                </c:pt>
                <c:pt idx="4">
                  <c:v>138.50395911082251</c:v>
                </c:pt>
                <c:pt idx="5">
                  <c:v>130.24260619610325</c:v>
                </c:pt>
                <c:pt idx="6">
                  <c:v>149.51250000000005</c:v>
                </c:pt>
                <c:pt idx="7">
                  <c:v>151.11982378854628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4C-4925-952E-F5F2E8C5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7961653098459"/>
          <c:y val="0.13329434233375573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596506438500241"/>
          <c:y val="3.1413754330303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9036534396529"/>
          <c:y val="0.16883787014467602"/>
          <c:w val="0.86497534511289065"/>
          <c:h val="0.57675351252840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589</c:v>
                </c:pt>
                <c:pt idx="1">
                  <c:v>518</c:v>
                </c:pt>
                <c:pt idx="2">
                  <c:v>7516</c:v>
                </c:pt>
                <c:pt idx="3">
                  <c:v>5181</c:v>
                </c:pt>
                <c:pt idx="4">
                  <c:v>116</c:v>
                </c:pt>
                <c:pt idx="5">
                  <c:v>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334</c:v>
                </c:pt>
                <c:pt idx="1">
                  <c:v>303</c:v>
                </c:pt>
                <c:pt idx="2">
                  <c:v>8673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90</c:v>
                </c:pt>
                <c:pt idx="1">
                  <c:v>148</c:v>
                </c:pt>
                <c:pt idx="2">
                  <c:v>8154</c:v>
                </c:pt>
                <c:pt idx="3">
                  <c:v>11430</c:v>
                </c:pt>
                <c:pt idx="4">
                  <c:v>2526</c:v>
                </c:pt>
                <c:pt idx="5">
                  <c:v>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31</c:v>
                </c:pt>
                <c:pt idx="1">
                  <c:v>12</c:v>
                </c:pt>
                <c:pt idx="2">
                  <c:v>5960</c:v>
                </c:pt>
                <c:pt idx="3">
                  <c:v>6088</c:v>
                </c:pt>
                <c:pt idx="4">
                  <c:v>2780</c:v>
                </c:pt>
                <c:pt idx="5">
                  <c:v>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34</c:v>
                </c:pt>
                <c:pt idx="1">
                  <c:v>33</c:v>
                </c:pt>
                <c:pt idx="2">
                  <c:v>6179</c:v>
                </c:pt>
                <c:pt idx="3">
                  <c:v>5848</c:v>
                </c:pt>
                <c:pt idx="4">
                  <c:v>3123</c:v>
                </c:pt>
                <c:pt idx="5">
                  <c:v>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240996048779101E-2"/>
              <c:y val="0.350898841985154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76824035923577"/>
          <c:y val="0.20029675736487079"/>
          <c:w val="9.0684309768138183E-2"/>
          <c:h val="0.29421674920063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innen bedriftsgruppe</a:t>
            </a:r>
          </a:p>
        </c:rich>
      </c:tx>
      <c:layout>
        <c:manualLayout>
          <c:xMode val="edge"/>
          <c:yMode val="edge"/>
          <c:x val="0.12400765543213646"/>
          <c:y val="2.8329087540528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54353509347882E-2"/>
          <c:y val="0.15308032363485202"/>
          <c:w val="0.86374098106038355"/>
          <c:h val="0.69043129068823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55.458904109589056</c:v>
                </c:pt>
                <c:pt idx="1">
                  <c:v>54.8</c:v>
                </c:pt>
                <c:pt idx="2">
                  <c:v>54.650046785189154</c:v>
                </c:pt>
                <c:pt idx="3">
                  <c:v>56.48839515969054</c:v>
                </c:pt>
                <c:pt idx="4">
                  <c:v>57.66666666666665</c:v>
                </c:pt>
                <c:pt idx="5">
                  <c:v>56.527452563584994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D-49F8-8830-5B3403D288B4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58.813455657492369</c:v>
                </c:pt>
                <c:pt idx="1">
                  <c:v>57.336879432624123</c:v>
                </c:pt>
                <c:pt idx="2">
                  <c:v>57.912150400371353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D-49F8-8830-5B3403D288B4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58.455555555555563</c:v>
                </c:pt>
                <c:pt idx="1">
                  <c:v>58.689189189189186</c:v>
                </c:pt>
                <c:pt idx="2">
                  <c:v>58.045099739809189</c:v>
                </c:pt>
                <c:pt idx="3">
                  <c:v>59.502668649925617</c:v>
                </c:pt>
                <c:pt idx="4">
                  <c:v>57.610754414125203</c:v>
                </c:pt>
                <c:pt idx="5">
                  <c:v>59.89599837497461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D-49F8-8830-5B3403D288B4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61.451612903225808</c:v>
                </c:pt>
                <c:pt idx="1">
                  <c:v>59</c:v>
                </c:pt>
                <c:pt idx="2">
                  <c:v>59.422147651006703</c:v>
                </c:pt>
                <c:pt idx="3">
                  <c:v>59.633377135348226</c:v>
                </c:pt>
                <c:pt idx="4">
                  <c:v>60.334054054054064</c:v>
                </c:pt>
                <c:pt idx="5">
                  <c:v>59.833229036295357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D-49F8-8830-5B3403D288B4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59.705882352941181</c:v>
                </c:pt>
                <c:pt idx="1">
                  <c:v>59.757575757575758</c:v>
                </c:pt>
                <c:pt idx="2">
                  <c:v>60.195500890111639</c:v>
                </c:pt>
                <c:pt idx="3">
                  <c:v>59.394903369249178</c:v>
                </c:pt>
                <c:pt idx="4">
                  <c:v>60.680981595092007</c:v>
                </c:pt>
                <c:pt idx="5">
                  <c:v>60.101256732495514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D-49F8-8830-5B3403D2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82955150313775"/>
          <c:y val="0.14203001529888981"/>
          <c:w val="6.7494114093970936E-2"/>
          <c:h val="0.23537254200176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125.47112372550556</c:v>
                </c:pt>
                <c:pt idx="1">
                  <c:v>128.29408885746921</c:v>
                </c:pt>
                <c:pt idx="2">
                  <c:v>148.75152581679171</c:v>
                </c:pt>
                <c:pt idx="3">
                  <c:v>148.08677761041605</c:v>
                </c:pt>
                <c:pt idx="4">
                  <c:v>129.02547913475556</c:v>
                </c:pt>
                <c:pt idx="5">
                  <c:v>148.89114599127839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440F-9EB1-773B10011590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128.97995990683845</c:v>
                </c:pt>
                <c:pt idx="1">
                  <c:v>125.24019465868584</c:v>
                </c:pt>
                <c:pt idx="2">
                  <c:v>146.73536969004715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8-440F-9EB1-773B10011590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138.27374503430843</c:v>
                </c:pt>
                <c:pt idx="1">
                  <c:v>133.6285906708442</c:v>
                </c:pt>
                <c:pt idx="2">
                  <c:v>147.40047424032176</c:v>
                </c:pt>
                <c:pt idx="3">
                  <c:v>144.83648644677831</c:v>
                </c:pt>
                <c:pt idx="4">
                  <c:v>146.56812915987911</c:v>
                </c:pt>
                <c:pt idx="5">
                  <c:v>148.31897646624239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0F-9EB1-773B10011590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143.73885995876</c:v>
                </c:pt>
                <c:pt idx="1">
                  <c:v>148.58252076561939</c:v>
                </c:pt>
                <c:pt idx="2">
                  <c:v>152.21966595650278</c:v>
                </c:pt>
                <c:pt idx="3">
                  <c:v>146.16067983764279</c:v>
                </c:pt>
                <c:pt idx="4">
                  <c:v>142.9689314637132</c:v>
                </c:pt>
                <c:pt idx="5">
                  <c:v>158.88387027663259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0F-9EB1-773B10011590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149.03766490344788</c:v>
                </c:pt>
                <c:pt idx="1">
                  <c:v>141.85626579992777</c:v>
                </c:pt>
                <c:pt idx="2">
                  <c:v>150.08934431216602</c:v>
                </c:pt>
                <c:pt idx="3">
                  <c:v>147.34568623992703</c:v>
                </c:pt>
                <c:pt idx="4">
                  <c:v>142.43988525353919</c:v>
                </c:pt>
                <c:pt idx="5">
                  <c:v>161.08089498182255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0F-9EB1-773B1001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3394861985864096E-3"/>
              <c:y val="0.407387555471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894729017903637E-2"/>
          <c:y val="0.22985467679993815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s%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0828484597320069"/>
          <c:h val="0.66865419716668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2.3464265795554144</c:v>
                </c:pt>
                <c:pt idx="1">
                  <c:v>2.0635805911879537</c:v>
                </c:pt>
                <c:pt idx="2">
                  <c:v>29.941837303800501</c:v>
                </c:pt>
                <c:pt idx="3">
                  <c:v>20.639789658194562</c:v>
                </c:pt>
                <c:pt idx="4">
                  <c:v>0.46211457254402039</c:v>
                </c:pt>
                <c:pt idx="5">
                  <c:v>19.882877858337977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C7B-9A51-4A150334B686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1.2996614654266703</c:v>
                </c:pt>
                <c:pt idx="1">
                  <c:v>1.1790342036655124</c:v>
                </c:pt>
                <c:pt idx="2">
                  <c:v>33.748394879178186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D-4C7B-9A51-4A150334B686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0.33003300330033003</c:v>
                </c:pt>
                <c:pt idx="1">
                  <c:v>0.54272093876054284</c:v>
                </c:pt>
                <c:pt idx="2">
                  <c:v>29.900990099009899</c:v>
                </c:pt>
                <c:pt idx="3">
                  <c:v>41.914191419141915</c:v>
                </c:pt>
                <c:pt idx="4">
                  <c:v>9.2629262926292633</c:v>
                </c:pt>
                <c:pt idx="5">
                  <c:v>18.049138247158048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D-4C7B-9A51-4A150334B686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0.17158355011900145</c:v>
                </c:pt>
                <c:pt idx="1">
                  <c:v>6.6419438755742494E-2</c:v>
                </c:pt>
                <c:pt idx="2">
                  <c:v>32.988321248685445</c:v>
                </c:pt>
                <c:pt idx="3">
                  <c:v>33.696795262080038</c:v>
                </c:pt>
                <c:pt idx="4">
                  <c:v>15.387169978413681</c:v>
                </c:pt>
                <c:pt idx="5">
                  <c:v>17.68971052194609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D-4C7B-9A51-4A150334B686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0.18886790356627037</c:v>
                </c:pt>
                <c:pt idx="1">
                  <c:v>0.18331296522608595</c:v>
                </c:pt>
                <c:pt idx="2">
                  <c:v>34.323964003999563</c:v>
                </c:pt>
                <c:pt idx="3">
                  <c:v>32.485279413398501</c:v>
                </c:pt>
                <c:pt idx="4">
                  <c:v>17.348072436395963</c:v>
                </c:pt>
                <c:pt idx="5">
                  <c:v>15.470503277413622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D-4C7B-9A51-4A150334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16628471123984"/>
          <c:y val="0.22401396010784755"/>
          <c:w val="6.8107724960305885E-2"/>
          <c:h val="0.25061504573508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187</c:v>
                </c:pt>
                <c:pt idx="1">
                  <c:v>173</c:v>
                </c:pt>
                <c:pt idx="2">
                  <c:v>383</c:v>
                </c:pt>
                <c:pt idx="3">
                  <c:v>230</c:v>
                </c:pt>
                <c:pt idx="4">
                  <c:v>40</c:v>
                </c:pt>
                <c:pt idx="5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A-46C0-8245-23EFEF6FCAD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87</c:v>
                </c:pt>
                <c:pt idx="1">
                  <c:v>70</c:v>
                </c:pt>
                <c:pt idx="2">
                  <c:v>281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A-46C0-8245-23EFEF6FCAD3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24</c:v>
                </c:pt>
                <c:pt idx="1">
                  <c:v>23</c:v>
                </c:pt>
                <c:pt idx="2">
                  <c:v>179</c:v>
                </c:pt>
                <c:pt idx="3">
                  <c:v>151</c:v>
                </c:pt>
                <c:pt idx="4">
                  <c:v>41</c:v>
                </c:pt>
                <c:pt idx="5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6C0-8245-23EFEF6FCAD3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127</c:v>
                </c:pt>
                <c:pt idx="3">
                  <c:v>68</c:v>
                </c:pt>
                <c:pt idx="4">
                  <c:v>30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6C0-8245-23EFEF6FCAD3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5</c:v>
                </c:pt>
                <c:pt idx="1">
                  <c:v>10</c:v>
                </c:pt>
                <c:pt idx="2">
                  <c:v>120</c:v>
                </c:pt>
                <c:pt idx="3">
                  <c:v>72</c:v>
                </c:pt>
                <c:pt idx="4">
                  <c:v>34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6C0-8245-23EFEF6FC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36007922322598"/>
          <c:y val="0.22856297265512435"/>
          <c:w val="7.4552920148785062E-2"/>
          <c:h val="0.29187144392185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500"/>
              <a:t>Flådd purke, antall</a:t>
            </a:r>
            <a:r>
              <a:rPr lang="nb-NO" sz="2500" baseline="0"/>
              <a:t> SLAKT per produsent, </a:t>
            </a:r>
            <a:r>
              <a:rPr lang="nb-NO" sz="2500"/>
              <a:t>per bedriftsgruppe</a:t>
            </a:r>
          </a:p>
        </c:rich>
      </c:tx>
      <c:layout>
        <c:manualLayout>
          <c:xMode val="edge"/>
          <c:yMode val="edge"/>
          <c:x val="0.13870392292666472"/>
          <c:y val="8.64429989729544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9481565895977E-2"/>
          <c:y val="0.18095900376583363"/>
          <c:w val="0.89273041197361247"/>
          <c:h val="0.68330409106470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3.1497326203208558</c:v>
                </c:pt>
                <c:pt idx="1">
                  <c:v>2.9942196531791909</c:v>
                </c:pt>
                <c:pt idx="2">
                  <c:v>19.624020887728459</c:v>
                </c:pt>
                <c:pt idx="3">
                  <c:v>22.526086956521738</c:v>
                </c:pt>
                <c:pt idx="4">
                  <c:v>2.9</c:v>
                </c:pt>
                <c:pt idx="5">
                  <c:v>20.454918032786885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9-45CC-A974-4B68A0BEE0E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3.8390804597701149</c:v>
                </c:pt>
                <c:pt idx="1">
                  <c:v>4.3285714285714283</c:v>
                </c:pt>
                <c:pt idx="2">
                  <c:v>30.864768683274022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9-45CC-A974-4B68A0BEE0E3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3.75</c:v>
                </c:pt>
                <c:pt idx="1">
                  <c:v>6.4347826086956523</c:v>
                </c:pt>
                <c:pt idx="2">
                  <c:v>45.553072625698327</c:v>
                </c:pt>
                <c:pt idx="3">
                  <c:v>75.69536423841059</c:v>
                </c:pt>
                <c:pt idx="4">
                  <c:v>61.609756097560975</c:v>
                </c:pt>
                <c:pt idx="5">
                  <c:v>47.32692307692308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9-45CC-A974-4B68A0BEE0E3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6.2</c:v>
                </c:pt>
                <c:pt idx="1">
                  <c:v>2</c:v>
                </c:pt>
                <c:pt idx="2">
                  <c:v>46.929133858267718</c:v>
                </c:pt>
                <c:pt idx="3">
                  <c:v>89.529411764705884</c:v>
                </c:pt>
                <c:pt idx="4">
                  <c:v>92.666666666666671</c:v>
                </c:pt>
                <c:pt idx="5">
                  <c:v>40.974358974358971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9-45CC-A974-4B68A0BEE0E3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6.8</c:v>
                </c:pt>
                <c:pt idx="1">
                  <c:v>3.3</c:v>
                </c:pt>
                <c:pt idx="2">
                  <c:v>51.491666666666667</c:v>
                </c:pt>
                <c:pt idx="3">
                  <c:v>81.222222222222229</c:v>
                </c:pt>
                <c:pt idx="4">
                  <c:v>91.852941176470594</c:v>
                </c:pt>
                <c:pt idx="5">
                  <c:v>36.64473684210526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9-45CC-A974-4B68A0BE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70178945972366"/>
          <c:y val="0.26840907794134428"/>
          <c:w val="6.4232091075951736E-2"/>
          <c:h val="0.256322392445509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064239840613"/>
          <c:y val="0.13765384919484491"/>
          <c:w val="0.81342935436973762"/>
          <c:h val="0.762729519380284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År!$P$7:$P$34</c:f>
              <c:numCache>
                <c:formatCode>#,##0</c:formatCode>
                <c:ptCount val="28"/>
                <c:pt idx="0">
                  <c:v>3246</c:v>
                </c:pt>
                <c:pt idx="1">
                  <c:v>3020</c:v>
                </c:pt>
                <c:pt idx="2">
                  <c:v>2711</c:v>
                </c:pt>
                <c:pt idx="3">
                  <c:v>3379</c:v>
                </c:pt>
                <c:pt idx="4">
                  <c:v>2382</c:v>
                </c:pt>
                <c:pt idx="5">
                  <c:v>1883</c:v>
                </c:pt>
                <c:pt idx="6">
                  <c:v>1846</c:v>
                </c:pt>
                <c:pt idx="7">
                  <c:v>1776</c:v>
                </c:pt>
                <c:pt idx="8">
                  <c:v>1688</c:v>
                </c:pt>
                <c:pt idx="9">
                  <c:v>1572</c:v>
                </c:pt>
                <c:pt idx="10">
                  <c:v>1311</c:v>
                </c:pt>
                <c:pt idx="11">
                  <c:v>1160</c:v>
                </c:pt>
                <c:pt idx="12">
                  <c:v>1072</c:v>
                </c:pt>
                <c:pt idx="13">
                  <c:v>939</c:v>
                </c:pt>
                <c:pt idx="14">
                  <c:v>825</c:v>
                </c:pt>
                <c:pt idx="15">
                  <c:v>721</c:v>
                </c:pt>
                <c:pt idx="16">
                  <c:v>738</c:v>
                </c:pt>
                <c:pt idx="17">
                  <c:v>572</c:v>
                </c:pt>
                <c:pt idx="18">
                  <c:v>542</c:v>
                </c:pt>
                <c:pt idx="19">
                  <c:v>511</c:v>
                </c:pt>
                <c:pt idx="20">
                  <c:v>488</c:v>
                </c:pt>
                <c:pt idx="21">
                  <c:v>458</c:v>
                </c:pt>
                <c:pt idx="22">
                  <c:v>457</c:v>
                </c:pt>
                <c:pt idx="23">
                  <c:v>418</c:v>
                </c:pt>
                <c:pt idx="24">
                  <c:v>334</c:v>
                </c:pt>
                <c:pt idx="25">
                  <c:v>334</c:v>
                </c:pt>
                <c:pt idx="26">
                  <c:v>308</c:v>
                </c:pt>
                <c:pt idx="27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År!$Q$4:$Q$6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År!$Q$7:$Q$34</c:f>
              <c:numCache>
                <c:formatCode>0.0</c:formatCode>
                <c:ptCount val="28"/>
                <c:pt idx="0">
                  <c:v>6.0266481823783113</c:v>
                </c:pt>
                <c:pt idx="1">
                  <c:v>6.1213576158940395</c:v>
                </c:pt>
                <c:pt idx="2">
                  <c:v>6.4376613795647364</c:v>
                </c:pt>
                <c:pt idx="3">
                  <c:v>6.6900710269310446</c:v>
                </c:pt>
                <c:pt idx="4">
                  <c:v>8.4104743912678419</c:v>
                </c:pt>
                <c:pt idx="5">
                  <c:v>11.310674455655869</c:v>
                </c:pt>
                <c:pt idx="6">
                  <c:v>13.530335861321777</c:v>
                </c:pt>
                <c:pt idx="7">
                  <c:v>13.282094594594595</c:v>
                </c:pt>
                <c:pt idx="8">
                  <c:v>14.494075829383887</c:v>
                </c:pt>
                <c:pt idx="9">
                  <c:v>15.968193384223918</c:v>
                </c:pt>
                <c:pt idx="10">
                  <c:v>16.212814645308924</c:v>
                </c:pt>
                <c:pt idx="11">
                  <c:v>18.863793103448277</c:v>
                </c:pt>
                <c:pt idx="12">
                  <c:v>22.91231343283582</c:v>
                </c:pt>
                <c:pt idx="13">
                  <c:v>23.7114696485623</c:v>
                </c:pt>
                <c:pt idx="14">
                  <c:v>31.150303030303029</c:v>
                </c:pt>
                <c:pt idx="15">
                  <c:v>37.676837725381418</c:v>
                </c:pt>
                <c:pt idx="16">
                  <c:v>37.787262872628723</c:v>
                </c:pt>
                <c:pt idx="17">
                  <c:v>48.853146853146853</c:v>
                </c:pt>
                <c:pt idx="18">
                  <c:v>50.65129151291513</c:v>
                </c:pt>
                <c:pt idx="19">
                  <c:v>53.365949119373774</c:v>
                </c:pt>
                <c:pt idx="20">
                  <c:v>54.770491803278688</c:v>
                </c:pt>
                <c:pt idx="21">
                  <c:v>57.762008733624455</c:v>
                </c:pt>
                <c:pt idx="22">
                  <c:v>62.601750547045953</c:v>
                </c:pt>
                <c:pt idx="23">
                  <c:v>56.698564593301434</c:v>
                </c:pt>
                <c:pt idx="24">
                  <c:v>59.925149700598801</c:v>
                </c:pt>
                <c:pt idx="25">
                  <c:v>58.791616766467072</c:v>
                </c:pt>
                <c:pt idx="26">
                  <c:v>58.659090909090907</c:v>
                </c:pt>
                <c:pt idx="27">
                  <c:v>58.258899676375407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4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  <c:majorUnit val="300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64"/>
          <c:min val="4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3738841724098"/>
          <c:y val="0.19162062932455362"/>
          <c:w val="0.20363129842348729"/>
          <c:h val="0.14539779576199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452431031504664"/>
          <c:h val="0.65522586696309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Slakteri!$H$29:$H$46</c15:sqref>
                  </c15:fullRef>
                </c:ext>
              </c:extLst>
              <c:f>(Slakteri!$H$29:$H$31,Slakteri!$H$33:$H$36,Slakteri!$H$38:$H$45)</c:f>
              <c:numCache>
                <c:formatCode>#,##0</c:formatCode>
                <c:ptCount val="15"/>
                <c:pt idx="0">
                  <c:v>31</c:v>
                </c:pt>
                <c:pt idx="1">
                  <c:v>2671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14</c:v>
                </c:pt>
                <c:pt idx="6">
                  <c:v>5949</c:v>
                </c:pt>
                <c:pt idx="7">
                  <c:v>1888</c:v>
                </c:pt>
                <c:pt idx="8">
                  <c:v>177</c:v>
                </c:pt>
                <c:pt idx="9">
                  <c:v>2780</c:v>
                </c:pt>
                <c:pt idx="10">
                  <c:v>0</c:v>
                </c:pt>
                <c:pt idx="11">
                  <c:v>4186</c:v>
                </c:pt>
                <c:pt idx="12">
                  <c:v>1</c:v>
                </c:pt>
                <c:pt idx="13">
                  <c:v>199</c:v>
                </c:pt>
                <c:pt idx="1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Slakteri!$H$10:$H$27</c15:sqref>
                  </c15:fullRef>
                </c:ext>
              </c:extLst>
              <c:f>(Slakteri!$H$10:$H$12,Slakteri!$H$14:$H$17,Slakteri!$H$19:$H$26)</c:f>
              <c:numCache>
                <c:formatCode>#,##0</c:formatCode>
                <c:ptCount val="15"/>
                <c:pt idx="0">
                  <c:v>34</c:v>
                </c:pt>
                <c:pt idx="1">
                  <c:v>2297</c:v>
                </c:pt>
                <c:pt idx="2">
                  <c:v>0</c:v>
                </c:pt>
                <c:pt idx="3">
                  <c:v>13</c:v>
                </c:pt>
                <c:pt idx="4">
                  <c:v>16</c:v>
                </c:pt>
                <c:pt idx="5">
                  <c:v>28</c:v>
                </c:pt>
                <c:pt idx="6">
                  <c:v>6179</c:v>
                </c:pt>
                <c:pt idx="7">
                  <c:v>1966</c:v>
                </c:pt>
                <c:pt idx="8">
                  <c:v>130</c:v>
                </c:pt>
                <c:pt idx="9">
                  <c:v>3123</c:v>
                </c:pt>
                <c:pt idx="10">
                  <c:v>0</c:v>
                </c:pt>
                <c:pt idx="11">
                  <c:v>3854</c:v>
                </c:pt>
                <c:pt idx="12">
                  <c:v>4</c:v>
                </c:pt>
                <c:pt idx="13">
                  <c:v>227</c:v>
                </c:pt>
                <c:pt idx="1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7.3983454715034494E-2"/>
          <c:h val="0.12414889731582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43833759726529E-2"/>
          <c:y val="0.14824114248665626"/>
          <c:w val="0.88608608186623838"/>
          <c:h val="0.654917049098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Slakteri!$M$29:$M$48</c15:sqref>
                  </c15:fullRef>
                </c:ext>
              </c:extLst>
              <c:f>(Slakteri!$M$29:$M$31,Slakteri!$M$33:$M$36,Slakteri!$M$38:$M$40,Slakteri!$M$42:$M$45,Slakteri!$M$47:$M$48)</c:f>
              <c:numCache>
                <c:formatCode>0.00</c:formatCode>
                <c:ptCount val="16"/>
                <c:pt idx="0">
                  <c:v>61.451612903225808</c:v>
                </c:pt>
                <c:pt idx="1">
                  <c:v>59.938974166978667</c:v>
                </c:pt>
                <c:pt idx="2">
                  <c:v>0</c:v>
                </c:pt>
                <c:pt idx="3">
                  <c:v>58.818181818181827</c:v>
                </c:pt>
                <c:pt idx="4">
                  <c:v>0</c:v>
                </c:pt>
                <c:pt idx="5">
                  <c:v>59.5</c:v>
                </c:pt>
                <c:pt idx="6">
                  <c:v>59.4399058665322</c:v>
                </c:pt>
                <c:pt idx="7">
                  <c:v>60.770656779661032</c:v>
                </c:pt>
                <c:pt idx="8">
                  <c:v>56.598870056497184</c:v>
                </c:pt>
                <c:pt idx="9">
                  <c:v>60.334054054054064</c:v>
                </c:pt>
                <c:pt idx="10">
                  <c:v>59.120879120879117</c:v>
                </c:pt>
                <c:pt idx="11">
                  <c:v>61</c:v>
                </c:pt>
                <c:pt idx="12">
                  <c:v>62.718592964824111</c:v>
                </c:pt>
                <c:pt idx="13">
                  <c:v>57.926174496644308</c:v>
                </c:pt>
                <c:pt idx="15">
                  <c:v>58.94285714285715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F-43E4-9CCC-132F3681564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Slakteri!$M$10:$M$27</c15:sqref>
                  </c15:fullRef>
                </c:ext>
              </c:extLst>
              <c:f>(Slakteri!$M$10:$M$12,Slakteri!$M$14:$M$17,Slakteri!$M$19:$M$21,Slakteri!$M$23:$M$26)</c:f>
              <c:numCache>
                <c:formatCode>0.00</c:formatCode>
                <c:ptCount val="14"/>
                <c:pt idx="0">
                  <c:v>59.705882352941181</c:v>
                </c:pt>
                <c:pt idx="1">
                  <c:v>59.911188506747926</c:v>
                </c:pt>
                <c:pt idx="2">
                  <c:v>0</c:v>
                </c:pt>
                <c:pt idx="3">
                  <c:v>59.384615384615401</c:v>
                </c:pt>
                <c:pt idx="4">
                  <c:v>60.75</c:v>
                </c:pt>
                <c:pt idx="5">
                  <c:v>59.518518518518512</c:v>
                </c:pt>
                <c:pt idx="6">
                  <c:v>60.195500890111639</c:v>
                </c:pt>
                <c:pt idx="7">
                  <c:v>60.902848423194321</c:v>
                </c:pt>
                <c:pt idx="8">
                  <c:v>60.330769230769214</c:v>
                </c:pt>
                <c:pt idx="9">
                  <c:v>60.680981595092007</c:v>
                </c:pt>
                <c:pt idx="10">
                  <c:v>58.624805396990141</c:v>
                </c:pt>
                <c:pt idx="11">
                  <c:v>0</c:v>
                </c:pt>
                <c:pt idx="12">
                  <c:v>62.92070484581496</c:v>
                </c:pt>
                <c:pt idx="13">
                  <c:v>58.320610687022885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F-43E4-9CCC-132F3681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31216473405654"/>
          <c:y val="6.8889761625234802E-2"/>
          <c:w val="7.5450583274280919E-2"/>
          <c:h val="0.116874094202619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</a:t>
            </a:r>
            <a:r>
              <a:rPr lang="nb-NO" sz="2800" baseline="0"/>
              <a:t> m</a:t>
            </a:r>
            <a:r>
              <a:rPr lang="nb-NO" sz="2800"/>
              <a:t>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'Ark1'!$C$2423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'Ark1'!$W$2423:$W$2441</c15:sqref>
                  </c15:fullRef>
                </c:ext>
              </c:extLst>
              <c:f>('Ark1'!$W$2423:$W$2425,'Ark1'!$W$2427:$W$2434,'Ark1'!$W$2436:$W$2439)</c:f>
              <c:numCache>
                <c:formatCode>General</c:formatCode>
                <c:ptCount val="15"/>
                <c:pt idx="0">
                  <c:v>53</c:v>
                </c:pt>
                <c:pt idx="2">
                  <c:v>58.5</c:v>
                </c:pt>
                <c:pt idx="3">
                  <c:v>58</c:v>
                </c:pt>
                <c:pt idx="4">
                  <c:v>58.34568459105288</c:v>
                </c:pt>
                <c:pt idx="6">
                  <c:v>59.390200708382515</c:v>
                </c:pt>
                <c:pt idx="8">
                  <c:v>59.263621533442098</c:v>
                </c:pt>
                <c:pt idx="9">
                  <c:v>58</c:v>
                </c:pt>
                <c:pt idx="10">
                  <c:v>58.87987657042099</c:v>
                </c:pt>
                <c:pt idx="11">
                  <c:v>62.97634815515611</c:v>
                </c:pt>
                <c:pt idx="12">
                  <c:v>60.13513513513513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E-49DA-9BFD-8A872BD9DADC}"/>
            </c:ext>
          </c:extLst>
        </c:ser>
        <c:ser>
          <c:idx val="0"/>
          <c:order val="1"/>
          <c:tx>
            <c:strRef>
              <c:f>'Ark1'!$C$2404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'Ark1'!$W$2404:$W$2422</c15:sqref>
                  </c15:fullRef>
                </c:ext>
              </c:extLst>
              <c:f>('Ark1'!$W$2404:$W$2406,'Ark1'!$W$2408:$W$2415,'Ark1'!$W$2417:$W$2420)</c:f>
              <c:numCache>
                <c:formatCode>General</c:formatCode>
                <c:ptCount val="15"/>
                <c:pt idx="0">
                  <c:v>59.938974166978667</c:v>
                </c:pt>
                <c:pt idx="4">
                  <c:v>59.5</c:v>
                </c:pt>
                <c:pt idx="5">
                  <c:v>59.4399058665322</c:v>
                </c:pt>
                <c:pt idx="7">
                  <c:v>60.770656779661032</c:v>
                </c:pt>
                <c:pt idx="8">
                  <c:v>56.598870056497184</c:v>
                </c:pt>
                <c:pt idx="9">
                  <c:v>60.334054054054064</c:v>
                </c:pt>
                <c:pt idx="11">
                  <c:v>61</c:v>
                </c:pt>
                <c:pt idx="12">
                  <c:v>62.718592964824111</c:v>
                </c:pt>
                <c:pt idx="13">
                  <c:v>57.926174496644308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E-49DA-9BFD-8A872BD9DADC}"/>
            </c:ext>
          </c:extLst>
        </c:ser>
        <c:ser>
          <c:idx val="1"/>
          <c:order val="2"/>
          <c:tx>
            <c:strRef>
              <c:f>'Ark1'!$C$2385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'Ark1'!$W$2385:$W$2403</c15:sqref>
                  </c15:fullRef>
                </c:ext>
              </c:extLst>
              <c:f>('Ark1'!$W$2385:$W$2387,'Ark1'!$W$2389:$W$2396,'Ark1'!$W$2398:$W$2401)</c:f>
              <c:numCache>
                <c:formatCode>General</c:formatCode>
                <c:ptCount val="15"/>
                <c:pt idx="0">
                  <c:v>59.705882352941181</c:v>
                </c:pt>
                <c:pt idx="1">
                  <c:v>59.911188506747926</c:v>
                </c:pt>
                <c:pt idx="3">
                  <c:v>59.384615384615401</c:v>
                </c:pt>
                <c:pt idx="4">
                  <c:v>60.75</c:v>
                </c:pt>
                <c:pt idx="5">
                  <c:v>59.518518518518512</c:v>
                </c:pt>
                <c:pt idx="6">
                  <c:v>60.195500890111639</c:v>
                </c:pt>
                <c:pt idx="8">
                  <c:v>60.902848423194321</c:v>
                </c:pt>
                <c:pt idx="9">
                  <c:v>60.330769230769214</c:v>
                </c:pt>
                <c:pt idx="10">
                  <c:v>60.680981595092007</c:v>
                </c:pt>
                <c:pt idx="11">
                  <c:v>58.624805396990141</c:v>
                </c:pt>
                <c:pt idx="12">
                  <c:v>57</c:v>
                </c:pt>
                <c:pt idx="13">
                  <c:v>62.92070484581496</c:v>
                </c:pt>
                <c:pt idx="14">
                  <c:v>58.320610687022885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E-49DA-9BFD-8A872BD9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27183538130775"/>
          <c:y val="6.8889761625234802E-2"/>
          <c:w val="8.7490791249652519E-2"/>
          <c:h val="0.185192819366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4955730547806"/>
          <c:h val="0.6554257158488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Slakteri!$P$29:$P$46</c15:sqref>
                  </c15:fullRef>
                </c:ext>
              </c:extLst>
              <c:f>(Slakteri!$P$29:$P$30,Slakteri!$P$33:$P$36,Slakteri!$P$38:$P$40,Slakteri!$P$42:$P$45)</c:f>
              <c:numCache>
                <c:formatCode>0</c:formatCode>
                <c:ptCount val="13"/>
                <c:pt idx="0">
                  <c:v>132.67096774193553</c:v>
                </c:pt>
                <c:pt idx="1">
                  <c:v>143.26503182328705</c:v>
                </c:pt>
                <c:pt idx="2">
                  <c:v>134.67272727272729</c:v>
                </c:pt>
                <c:pt idx="3">
                  <c:v>0</c:v>
                </c:pt>
                <c:pt idx="4">
                  <c:v>131.63571428571424</c:v>
                </c:pt>
                <c:pt idx="5">
                  <c:v>140.40565809379703</c:v>
                </c:pt>
                <c:pt idx="6">
                  <c:v>134.79846398305077</c:v>
                </c:pt>
                <c:pt idx="7">
                  <c:v>173.3553672316383</c:v>
                </c:pt>
                <c:pt idx="8">
                  <c:v>131.55712230215843</c:v>
                </c:pt>
                <c:pt idx="9">
                  <c:v>134.96588628762544</c:v>
                </c:pt>
                <c:pt idx="10">
                  <c:v>164.3</c:v>
                </c:pt>
                <c:pt idx="11">
                  <c:v>152.56934673366837</c:v>
                </c:pt>
                <c:pt idx="12">
                  <c:v>167.69597315436243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D-466C-938F-650352B77E68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Slakteri!$P$10:$P$27</c15:sqref>
                  </c15:fullRef>
                </c:ext>
              </c:extLst>
              <c:f>(Slakteri!$P$10:$P$11,Slakteri!$P$14:$P$17,Slakteri!$P$19:$P$21,Slakteri!$P$23:$P$26)</c:f>
              <c:numCache>
                <c:formatCode>0</c:formatCode>
                <c:ptCount val="13"/>
                <c:pt idx="0">
                  <c:v>137.5617647058823</c:v>
                </c:pt>
                <c:pt idx="1">
                  <c:v>147.08898563343453</c:v>
                </c:pt>
                <c:pt idx="2">
                  <c:v>146.13846153846151</c:v>
                </c:pt>
                <c:pt idx="3">
                  <c:v>116.33124999999998</c:v>
                </c:pt>
                <c:pt idx="4">
                  <c:v>120.9</c:v>
                </c:pt>
                <c:pt idx="5">
                  <c:v>138.53246480012939</c:v>
                </c:pt>
                <c:pt idx="6">
                  <c:v>136.85620549338759</c:v>
                </c:pt>
                <c:pt idx="7">
                  <c:v>157.24153846153851</c:v>
                </c:pt>
                <c:pt idx="8">
                  <c:v>130.21613832853004</c:v>
                </c:pt>
                <c:pt idx="9">
                  <c:v>135.63341982355985</c:v>
                </c:pt>
                <c:pt idx="10">
                  <c:v>139.92500000000001</c:v>
                </c:pt>
                <c:pt idx="11">
                  <c:v>151.11982378854628</c:v>
                </c:pt>
                <c:pt idx="12">
                  <c:v>163.80381679389319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D-466C-938F-650352B7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6227629402277"/>
          <c:y val="0.21358097851668953"/>
          <c:w val="6.8024781451194283E-2"/>
          <c:h val="0.1250808070993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Slakteri!$J$29:$J$46</c:f>
              <c:numCache>
                <c:formatCode>0.0</c:formatCode>
                <c:ptCount val="18"/>
                <c:pt idx="0">
                  <c:v>0.17158355011900145</c:v>
                </c:pt>
                <c:pt idx="1">
                  <c:v>14.783860076382352</c:v>
                </c:pt>
                <c:pt idx="2">
                  <c:v>0</c:v>
                </c:pt>
                <c:pt idx="3">
                  <c:v>0</c:v>
                </c:pt>
                <c:pt idx="4">
                  <c:v>6.0884485526097293E-2</c:v>
                </c:pt>
                <c:pt idx="5">
                  <c:v>0</c:v>
                </c:pt>
                <c:pt idx="6">
                  <c:v>7.7489345215032951E-2</c:v>
                </c:pt>
                <c:pt idx="7">
                  <c:v>32.927436763159349</c:v>
                </c:pt>
                <c:pt idx="8">
                  <c:v>0</c:v>
                </c:pt>
                <c:pt idx="9">
                  <c:v>10.449991697570155</c:v>
                </c:pt>
                <c:pt idx="10">
                  <c:v>0.97968672164720172</c:v>
                </c:pt>
                <c:pt idx="11">
                  <c:v>15.387169978413681</c:v>
                </c:pt>
                <c:pt idx="12">
                  <c:v>0</c:v>
                </c:pt>
                <c:pt idx="13">
                  <c:v>23.169314219294844</c:v>
                </c:pt>
                <c:pt idx="14">
                  <c:v>5.5349532296452095E-3</c:v>
                </c:pt>
                <c:pt idx="15">
                  <c:v>1.1014556926993964</c:v>
                </c:pt>
                <c:pt idx="16">
                  <c:v>0.82470803121713621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29B-B811-4DAEB2CBB28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Slakteri!$J$10:$J$27</c:f>
              <c:numCache>
                <c:formatCode>0.0</c:formatCode>
                <c:ptCount val="18"/>
                <c:pt idx="0">
                  <c:v>0.18886790356627037</c:v>
                </c:pt>
                <c:pt idx="1">
                  <c:v>12.759693367403623</c:v>
                </c:pt>
                <c:pt idx="2">
                  <c:v>0</c:v>
                </c:pt>
                <c:pt idx="3">
                  <c:v>0</c:v>
                </c:pt>
                <c:pt idx="4">
                  <c:v>7.2214198422397499E-2</c:v>
                </c:pt>
                <c:pt idx="5">
                  <c:v>8.8879013442950822E-2</c:v>
                </c:pt>
                <c:pt idx="6">
                  <c:v>0.15553827352516383</c:v>
                </c:pt>
                <c:pt idx="7">
                  <c:v>34.323964003999563</c:v>
                </c:pt>
                <c:pt idx="8">
                  <c:v>0</c:v>
                </c:pt>
                <c:pt idx="9">
                  <c:v>10.921008776802578</c:v>
                </c:pt>
                <c:pt idx="10">
                  <c:v>0.72214198422397502</c:v>
                </c:pt>
                <c:pt idx="11">
                  <c:v>17.348072436395963</c:v>
                </c:pt>
                <c:pt idx="12">
                  <c:v>0</c:v>
                </c:pt>
                <c:pt idx="13">
                  <c:v>21.408732363070776</c:v>
                </c:pt>
                <c:pt idx="14">
                  <c:v>2.2219753360737705E-2</c:v>
                </c:pt>
                <c:pt idx="15">
                  <c:v>1.2609710032218642</c:v>
                </c:pt>
                <c:pt idx="16">
                  <c:v>0.72769692256415952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E-429B-B811-4DAEB2C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MÅNED'!$H$255:$H$267</c:f>
              <c:numCache>
                <c:formatCode>0</c:formatCode>
                <c:ptCount val="13"/>
                <c:pt idx="0">
                  <c:v>6</c:v>
                </c:pt>
                <c:pt idx="1">
                  <c:v>2</c:v>
                </c:pt>
                <c:pt idx="3">
                  <c:v>312</c:v>
                </c:pt>
                <c:pt idx="4">
                  <c:v>275</c:v>
                </c:pt>
                <c:pt idx="5">
                  <c:v>266</c:v>
                </c:pt>
                <c:pt idx="6">
                  <c:v>331</c:v>
                </c:pt>
                <c:pt idx="7">
                  <c:v>175</c:v>
                </c:pt>
                <c:pt idx="8">
                  <c:v>164</c:v>
                </c:pt>
                <c:pt idx="9">
                  <c:v>208</c:v>
                </c:pt>
                <c:pt idx="10">
                  <c:v>166</c:v>
                </c:pt>
                <c:pt idx="11">
                  <c:v>219</c:v>
                </c:pt>
                <c:pt idx="1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9-4AE0-B67C-6EE09649EC99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MÅNED'!$H$23:$H$32</c:f>
              <c:numCache>
                <c:formatCode>0</c:formatCode>
                <c:ptCount val="10"/>
                <c:pt idx="0">
                  <c:v>206</c:v>
                </c:pt>
                <c:pt idx="1">
                  <c:v>189</c:v>
                </c:pt>
                <c:pt idx="2">
                  <c:v>144</c:v>
                </c:pt>
                <c:pt idx="3">
                  <c:v>178</c:v>
                </c:pt>
                <c:pt idx="4">
                  <c:v>168</c:v>
                </c:pt>
                <c:pt idx="5">
                  <c:v>181</c:v>
                </c:pt>
                <c:pt idx="6">
                  <c:v>195</c:v>
                </c:pt>
                <c:pt idx="7">
                  <c:v>199</c:v>
                </c:pt>
                <c:pt idx="8">
                  <c:v>206</c:v>
                </c:pt>
                <c:pt idx="9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AE0-B67C-6EE09649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MÅNED'!$H$333:$H$345</c:f>
              <c:numCache>
                <c:formatCode>0</c:formatCode>
                <c:ptCount val="13"/>
                <c:pt idx="0">
                  <c:v>1</c:v>
                </c:pt>
                <c:pt idx="1">
                  <c:v>2</c:v>
                </c:pt>
                <c:pt idx="3">
                  <c:v>580</c:v>
                </c:pt>
                <c:pt idx="4">
                  <c:v>469</c:v>
                </c:pt>
                <c:pt idx="5">
                  <c:v>619</c:v>
                </c:pt>
                <c:pt idx="6">
                  <c:v>412</c:v>
                </c:pt>
                <c:pt idx="7">
                  <c:v>609</c:v>
                </c:pt>
                <c:pt idx="8">
                  <c:v>241</c:v>
                </c:pt>
                <c:pt idx="9">
                  <c:v>455</c:v>
                </c:pt>
                <c:pt idx="10">
                  <c:v>640</c:v>
                </c:pt>
                <c:pt idx="11">
                  <c:v>474</c:v>
                </c:pt>
                <c:pt idx="12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7-4346-9E1C-130395F8A793}"/>
            </c:ext>
          </c:extLst>
        </c:ser>
        <c:ser>
          <c:idx val="0"/>
          <c:order val="1"/>
          <c:tx>
            <c:strRef>
              <c:f>'Slakteri per MÅNED'!$B$98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MÅNED'!$H$98:$H$110</c:f>
              <c:numCache>
                <c:formatCode>0</c:formatCode>
                <c:ptCount val="13"/>
                <c:pt idx="0">
                  <c:v>1</c:v>
                </c:pt>
                <c:pt idx="1">
                  <c:v>2</c:v>
                </c:pt>
                <c:pt idx="3">
                  <c:v>529</c:v>
                </c:pt>
                <c:pt idx="4">
                  <c:v>476</c:v>
                </c:pt>
                <c:pt idx="5">
                  <c:v>643</c:v>
                </c:pt>
                <c:pt idx="6">
                  <c:v>359</c:v>
                </c:pt>
                <c:pt idx="7">
                  <c:v>558</c:v>
                </c:pt>
                <c:pt idx="8">
                  <c:v>505</c:v>
                </c:pt>
                <c:pt idx="9">
                  <c:v>521</c:v>
                </c:pt>
                <c:pt idx="10">
                  <c:v>522</c:v>
                </c:pt>
                <c:pt idx="11">
                  <c:v>514</c:v>
                </c:pt>
                <c:pt idx="12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7-4346-9E1C-130395F8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MÅNED'!$H$359:$H$371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167</c:v>
                </c:pt>
                <c:pt idx="4">
                  <c:v>219</c:v>
                </c:pt>
                <c:pt idx="5">
                  <c:v>151</c:v>
                </c:pt>
                <c:pt idx="6">
                  <c:v>132</c:v>
                </c:pt>
                <c:pt idx="7">
                  <c:v>183</c:v>
                </c:pt>
                <c:pt idx="8">
                  <c:v>165</c:v>
                </c:pt>
                <c:pt idx="9">
                  <c:v>145</c:v>
                </c:pt>
                <c:pt idx="10">
                  <c:v>145</c:v>
                </c:pt>
                <c:pt idx="11">
                  <c:v>130</c:v>
                </c:pt>
                <c:pt idx="1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7-44F6-8298-DADE27F0FBEE}"/>
            </c:ext>
          </c:extLst>
        </c:ser>
        <c:ser>
          <c:idx val="0"/>
          <c:order val="1"/>
          <c:tx>
            <c:strRef>
              <c:f>'Slakteri per MÅNED'!$B$124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MÅNED'!$H$124:$H$136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143</c:v>
                </c:pt>
                <c:pt idx="4">
                  <c:v>194</c:v>
                </c:pt>
                <c:pt idx="5">
                  <c:v>163</c:v>
                </c:pt>
                <c:pt idx="6">
                  <c:v>149</c:v>
                </c:pt>
                <c:pt idx="7">
                  <c:v>161</c:v>
                </c:pt>
                <c:pt idx="8">
                  <c:v>157</c:v>
                </c:pt>
                <c:pt idx="9">
                  <c:v>103</c:v>
                </c:pt>
                <c:pt idx="10">
                  <c:v>172</c:v>
                </c:pt>
                <c:pt idx="11">
                  <c:v>152</c:v>
                </c:pt>
                <c:pt idx="1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4F6-8298-DADE27F0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MÅNED'!$H$385:$H$397</c:f>
              <c:numCache>
                <c:formatCode>0</c:formatCode>
                <c:ptCount val="13"/>
                <c:pt idx="0">
                  <c:v>10</c:v>
                </c:pt>
                <c:pt idx="1">
                  <c:v>23</c:v>
                </c:pt>
                <c:pt idx="3">
                  <c:v>292</c:v>
                </c:pt>
                <c:pt idx="4">
                  <c:v>277</c:v>
                </c:pt>
                <c:pt idx="5">
                  <c:v>294</c:v>
                </c:pt>
                <c:pt idx="6">
                  <c:v>231</c:v>
                </c:pt>
                <c:pt idx="7">
                  <c:v>261</c:v>
                </c:pt>
                <c:pt idx="8">
                  <c:v>107</c:v>
                </c:pt>
                <c:pt idx="9">
                  <c:v>174</c:v>
                </c:pt>
                <c:pt idx="10">
                  <c:v>222</c:v>
                </c:pt>
                <c:pt idx="11">
                  <c:v>220</c:v>
                </c:pt>
                <c:pt idx="1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F-4155-8412-58334EE78854}"/>
            </c:ext>
          </c:extLst>
        </c:ser>
        <c:ser>
          <c:idx val="0"/>
          <c:order val="1"/>
          <c:tx>
            <c:strRef>
              <c:f>'Slakteri per MÅNED'!$B$150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MÅNED'!$H$150:$H$162</c:f>
              <c:numCache>
                <c:formatCode>0</c:formatCode>
                <c:ptCount val="13"/>
                <c:pt idx="0">
                  <c:v>10</c:v>
                </c:pt>
                <c:pt idx="1">
                  <c:v>23</c:v>
                </c:pt>
                <c:pt idx="3">
                  <c:v>305</c:v>
                </c:pt>
                <c:pt idx="4">
                  <c:v>236</c:v>
                </c:pt>
                <c:pt idx="5">
                  <c:v>241</c:v>
                </c:pt>
                <c:pt idx="6">
                  <c:v>181</c:v>
                </c:pt>
                <c:pt idx="7">
                  <c:v>270</c:v>
                </c:pt>
                <c:pt idx="8">
                  <c:v>303</c:v>
                </c:pt>
                <c:pt idx="9">
                  <c:v>202</c:v>
                </c:pt>
                <c:pt idx="10">
                  <c:v>331</c:v>
                </c:pt>
                <c:pt idx="11">
                  <c:v>303</c:v>
                </c:pt>
                <c:pt idx="1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F-4155-8412-58334EE7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Oslo,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MÅNED'!$H$411:$H$423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378</c:v>
                </c:pt>
                <c:pt idx="4">
                  <c:v>273</c:v>
                </c:pt>
                <c:pt idx="5">
                  <c:v>509</c:v>
                </c:pt>
                <c:pt idx="6">
                  <c:v>283</c:v>
                </c:pt>
                <c:pt idx="7">
                  <c:v>411</c:v>
                </c:pt>
                <c:pt idx="8">
                  <c:v>474</c:v>
                </c:pt>
                <c:pt idx="9">
                  <c:v>237</c:v>
                </c:pt>
                <c:pt idx="10">
                  <c:v>455</c:v>
                </c:pt>
                <c:pt idx="11">
                  <c:v>268</c:v>
                </c:pt>
                <c:pt idx="1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8-4637-B5C9-55B6398CBEE8}"/>
            </c:ext>
          </c:extLst>
        </c:ser>
        <c:ser>
          <c:idx val="0"/>
          <c:order val="1"/>
          <c:tx>
            <c:strRef>
              <c:f>'Slakteri per MÅNED'!$B$176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MÅNED'!$H$176:$H$188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397</c:v>
                </c:pt>
                <c:pt idx="4">
                  <c:v>221</c:v>
                </c:pt>
                <c:pt idx="5">
                  <c:v>415</c:v>
                </c:pt>
                <c:pt idx="6">
                  <c:v>337</c:v>
                </c:pt>
                <c:pt idx="7">
                  <c:v>295</c:v>
                </c:pt>
                <c:pt idx="8">
                  <c:v>341</c:v>
                </c:pt>
                <c:pt idx="9">
                  <c:v>267</c:v>
                </c:pt>
                <c:pt idx="10">
                  <c:v>390</c:v>
                </c:pt>
                <c:pt idx="11">
                  <c:v>347</c:v>
                </c:pt>
                <c:pt idx="1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8-4637-B5C9-55B6398C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 middel kjøtt%</a:t>
            </a:r>
            <a:endParaRPr lang="nb-NO" sz="2800"/>
          </a:p>
        </c:rich>
      </c:tx>
      <c:layout>
        <c:manualLayout>
          <c:xMode val="edge"/>
          <c:yMode val="edge"/>
          <c:x val="0.153573328432655"/>
          <c:y val="3.924120581669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3045538546253E-2"/>
          <c:y val="0.17814724200612697"/>
          <c:w val="0.85333674418478567"/>
          <c:h val="0.69091905869855097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År!$L$7:$L$34</c:f>
              <c:numCache>
                <c:formatCode>0.00</c:formatCode>
                <c:ptCount val="28"/>
                <c:pt idx="0">
                  <c:v>55.135526227641193</c:v>
                </c:pt>
                <c:pt idx="1">
                  <c:v>54.994013205158915</c:v>
                </c:pt>
                <c:pt idx="2">
                  <c:v>54.880926088115473</c:v>
                </c:pt>
                <c:pt idx="3">
                  <c:v>55.176257412694923</c:v>
                </c:pt>
                <c:pt idx="4">
                  <c:v>55.564863144493934</c:v>
                </c:pt>
                <c:pt idx="5">
                  <c:v>56.063765762323264</c:v>
                </c:pt>
                <c:pt idx="6">
                  <c:v>55.927903383214051</c:v>
                </c:pt>
                <c:pt idx="7">
                  <c:v>56.251246132691648</c:v>
                </c:pt>
                <c:pt idx="8">
                  <c:v>56.197591362126246</c:v>
                </c:pt>
                <c:pt idx="9">
                  <c:v>55.830289316308402</c:v>
                </c:pt>
                <c:pt idx="10">
                  <c:v>55.703891871165638</c:v>
                </c:pt>
                <c:pt idx="11">
                  <c:v>56.126955558632147</c:v>
                </c:pt>
                <c:pt idx="12">
                  <c:v>56.356539301760009</c:v>
                </c:pt>
                <c:pt idx="13">
                  <c:v>57.452063748494517</c:v>
                </c:pt>
                <c:pt idx="14">
                  <c:v>58.363864295228389</c:v>
                </c:pt>
                <c:pt idx="15">
                  <c:v>58.819967448398309</c:v>
                </c:pt>
                <c:pt idx="16">
                  <c:v>58.956004327443218</c:v>
                </c:pt>
                <c:pt idx="17">
                  <c:v>59.079520932239959</c:v>
                </c:pt>
                <c:pt idx="18">
                  <c:v>58.963629670531944</c:v>
                </c:pt>
                <c:pt idx="19">
                  <c:v>58.959194195853122</c:v>
                </c:pt>
                <c:pt idx="20">
                  <c:v>58.828847092390291</c:v>
                </c:pt>
                <c:pt idx="21">
                  <c:v>58.556597683690896</c:v>
                </c:pt>
                <c:pt idx="22">
                  <c:v>58.595341506129614</c:v>
                </c:pt>
                <c:pt idx="23">
                  <c:v>58.132327458687293</c:v>
                </c:pt>
                <c:pt idx="24">
                  <c:v>57.896163657280063</c:v>
                </c:pt>
                <c:pt idx="25">
                  <c:v>58.82895796588744</c:v>
                </c:pt>
                <c:pt idx="26">
                  <c:v>59.709389879304602</c:v>
                </c:pt>
                <c:pt idx="27">
                  <c:v>60.002392211404718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FAD-8880-057403A37732}"/>
            </c:ext>
          </c:extLst>
        </c:ser>
        <c:ser>
          <c:idx val="1"/>
          <c:order val="1"/>
          <c:tx>
            <c:v>Middel kjøtt% 2023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År!$AD$7:$AD$34</c:f>
              <c:numCache>
                <c:formatCode>0.00</c:formatCode>
                <c:ptCount val="28"/>
                <c:pt idx="0">
                  <c:v>60.002392211404718</c:v>
                </c:pt>
                <c:pt idx="1">
                  <c:v>60.002392211404718</c:v>
                </c:pt>
                <c:pt idx="2">
                  <c:v>60.002392211404718</c:v>
                </c:pt>
                <c:pt idx="3">
                  <c:v>60.002392211404718</c:v>
                </c:pt>
                <c:pt idx="4">
                  <c:v>60.002392211404718</c:v>
                </c:pt>
                <c:pt idx="5">
                  <c:v>60.002392211404718</c:v>
                </c:pt>
                <c:pt idx="6">
                  <c:v>60.002392211404718</c:v>
                </c:pt>
                <c:pt idx="7">
                  <c:v>60.002392211404718</c:v>
                </c:pt>
                <c:pt idx="8">
                  <c:v>60.002392211404718</c:v>
                </c:pt>
                <c:pt idx="9">
                  <c:v>60.002392211404718</c:v>
                </c:pt>
                <c:pt idx="10">
                  <c:v>60.002392211404718</c:v>
                </c:pt>
                <c:pt idx="11">
                  <c:v>60.002392211404718</c:v>
                </c:pt>
                <c:pt idx="12">
                  <c:v>60.002392211404718</c:v>
                </c:pt>
                <c:pt idx="13">
                  <c:v>60.002392211404718</c:v>
                </c:pt>
                <c:pt idx="14">
                  <c:v>60.002392211404718</c:v>
                </c:pt>
                <c:pt idx="15">
                  <c:v>60.002392211404718</c:v>
                </c:pt>
                <c:pt idx="16">
                  <c:v>60.002392211404718</c:v>
                </c:pt>
                <c:pt idx="17">
                  <c:v>60.002392211404718</c:v>
                </c:pt>
                <c:pt idx="18">
                  <c:v>60.002392211404718</c:v>
                </c:pt>
                <c:pt idx="19">
                  <c:v>60.002392211404718</c:v>
                </c:pt>
                <c:pt idx="20">
                  <c:v>60.002392211404718</c:v>
                </c:pt>
                <c:pt idx="21">
                  <c:v>60.002392211404718</c:v>
                </c:pt>
                <c:pt idx="22">
                  <c:v>60.002392211404718</c:v>
                </c:pt>
                <c:pt idx="23">
                  <c:v>60.002392211404718</c:v>
                </c:pt>
                <c:pt idx="24">
                  <c:v>60.002392211404718</c:v>
                </c:pt>
                <c:pt idx="25">
                  <c:v>60.002392211404718</c:v>
                </c:pt>
                <c:pt idx="26">
                  <c:v>60.002392211404718</c:v>
                </c:pt>
                <c:pt idx="27">
                  <c:v>60.002392211404718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FAD-8880-057403A3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92131041762729"/>
          <c:y val="0.54068621048716115"/>
          <c:w val="0.22691454209803383"/>
          <c:h val="0.13963429472458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MÅNED'!$B$385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MÅNED'!$K$385:$K$397</c:f>
              <c:numCache>
                <c:formatCode>0.0</c:formatCode>
                <c:ptCount val="13"/>
                <c:pt idx="0">
                  <c:v>0.64516129032258063</c:v>
                </c:pt>
                <c:pt idx="1">
                  <c:v>2.0318021201413425</c:v>
                </c:pt>
                <c:pt idx="3">
                  <c:v>16.276477146042364</c:v>
                </c:pt>
                <c:pt idx="4">
                  <c:v>17.665816326530614</c:v>
                </c:pt>
                <c:pt idx="5">
                  <c:v>15.730337078651685</c:v>
                </c:pt>
                <c:pt idx="6">
                  <c:v>16.210526315789473</c:v>
                </c:pt>
                <c:pt idx="7">
                  <c:v>15.380082498526813</c:v>
                </c:pt>
                <c:pt idx="8">
                  <c:v>8.7993421052631575</c:v>
                </c:pt>
                <c:pt idx="9">
                  <c:v>13.908872901678658</c:v>
                </c:pt>
                <c:pt idx="10">
                  <c:v>13.005272407732864</c:v>
                </c:pt>
                <c:pt idx="11">
                  <c:v>16.152716593245227</c:v>
                </c:pt>
                <c:pt idx="12">
                  <c:v>19.050802139037433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A-4289-8B97-AF725CC77041}"/>
            </c:ext>
          </c:extLst>
        </c:ser>
        <c:ser>
          <c:idx val="0"/>
          <c:order val="1"/>
          <c:tx>
            <c:strRef>
              <c:f>'Slakteri per MÅNED'!$B$150</c:f>
              <c:strCache>
                <c:ptCount val="1"/>
                <c:pt idx="0">
                  <c:v>2023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MÅNED'!$K$150:$K$162</c:f>
              <c:numCache>
                <c:formatCode>0.0</c:formatCode>
                <c:ptCount val="13"/>
                <c:pt idx="0">
                  <c:v>0.61919504643962853</c:v>
                </c:pt>
                <c:pt idx="1">
                  <c:v>1.696165191740413</c:v>
                </c:pt>
                <c:pt idx="3">
                  <c:v>18.88544891640867</c:v>
                </c:pt>
                <c:pt idx="4">
                  <c:v>17.404129793510325</c:v>
                </c:pt>
                <c:pt idx="5">
                  <c:v>14.526823387582882</c:v>
                </c:pt>
                <c:pt idx="6">
                  <c:v>14.422310756972111</c:v>
                </c:pt>
                <c:pt idx="7">
                  <c:v>18.14516129032258</c:v>
                </c:pt>
                <c:pt idx="8">
                  <c:v>19.973632168754119</c:v>
                </c:pt>
                <c:pt idx="9">
                  <c:v>15.029761904761905</c:v>
                </c:pt>
                <c:pt idx="10">
                  <c:v>19.643916913946587</c:v>
                </c:pt>
                <c:pt idx="11">
                  <c:v>19.373401534526856</c:v>
                </c:pt>
                <c:pt idx="12">
                  <c:v>19.68019680196802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A-4289-8B97-AF725CC7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903106807308777"/>
          <c:y val="0.2525141450744262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MÅNED'!$B$359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MÅNED'!$K$359:$K$371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9.3088071348940922</c:v>
                </c:pt>
                <c:pt idx="4">
                  <c:v>13.966836734693878</c:v>
                </c:pt>
                <c:pt idx="5">
                  <c:v>8.0791867308721237</c:v>
                </c:pt>
                <c:pt idx="6">
                  <c:v>9.2631578947368425</c:v>
                </c:pt>
                <c:pt idx="7">
                  <c:v>10.783736004714202</c:v>
                </c:pt>
                <c:pt idx="8">
                  <c:v>13.569078947368421</c:v>
                </c:pt>
                <c:pt idx="9">
                  <c:v>11.590727418065548</c:v>
                </c:pt>
                <c:pt idx="10">
                  <c:v>8.494434680726421</c:v>
                </c:pt>
                <c:pt idx="11">
                  <c:v>9.5447870778267259</c:v>
                </c:pt>
                <c:pt idx="12">
                  <c:v>9.8262032085561497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B-49A9-8B76-F50A2B2EE4F7}"/>
            </c:ext>
          </c:extLst>
        </c:ser>
        <c:ser>
          <c:idx val="0"/>
          <c:order val="1"/>
          <c:tx>
            <c:strRef>
              <c:f>'Slakteri per MÅNED'!$B$124</c:f>
              <c:strCache>
                <c:ptCount val="1"/>
                <c:pt idx="0">
                  <c:v>2023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MÅNED'!$K$124:$K$136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8.8544891640866865</c:v>
                </c:pt>
                <c:pt idx="4">
                  <c:v>14.306784660766962</c:v>
                </c:pt>
                <c:pt idx="5">
                  <c:v>9.8251959011452676</c:v>
                </c:pt>
                <c:pt idx="6">
                  <c:v>11.872509960159363</c:v>
                </c:pt>
                <c:pt idx="7">
                  <c:v>10.81989247311828</c:v>
                </c:pt>
                <c:pt idx="8">
                  <c:v>10.349373764007911</c:v>
                </c:pt>
                <c:pt idx="9">
                  <c:v>7.6636904761904763</c:v>
                </c:pt>
                <c:pt idx="10">
                  <c:v>10.207715133531158</c:v>
                </c:pt>
                <c:pt idx="11">
                  <c:v>9.7186700767263421</c:v>
                </c:pt>
                <c:pt idx="12">
                  <c:v>6.211562115621156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B-49A9-8B76-F50A2B2E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89561358003344"/>
          <c:y val="0.1902304080502047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MÅNED'!$B$320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MÅNED'!$K$333:$K$345</c:f>
              <c:numCache>
                <c:formatCode>0.0</c:formatCode>
                <c:ptCount val="13"/>
                <c:pt idx="0">
                  <c:v>5.5741360089186176E-2</c:v>
                </c:pt>
                <c:pt idx="1">
                  <c:v>0.12755102040816327</c:v>
                </c:pt>
                <c:pt idx="3">
                  <c:v>32.329988851727983</c:v>
                </c:pt>
                <c:pt idx="4">
                  <c:v>29.910714285714285</c:v>
                </c:pt>
                <c:pt idx="5">
                  <c:v>33.119315141787055</c:v>
                </c:pt>
                <c:pt idx="6">
                  <c:v>28.912280701754387</c:v>
                </c:pt>
                <c:pt idx="7">
                  <c:v>35.886859163229225</c:v>
                </c:pt>
                <c:pt idx="8">
                  <c:v>19.819078947368421</c:v>
                </c:pt>
                <c:pt idx="9">
                  <c:v>36.370903277378098</c:v>
                </c:pt>
                <c:pt idx="10">
                  <c:v>37.492677211482132</c:v>
                </c:pt>
                <c:pt idx="11">
                  <c:v>34.801762114537446</c:v>
                </c:pt>
                <c:pt idx="12">
                  <c:v>34.491978609625669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F-45B4-AEFF-A7EB949D7CD6}"/>
            </c:ext>
          </c:extLst>
        </c:ser>
        <c:ser>
          <c:idx val="0"/>
          <c:order val="1"/>
          <c:tx>
            <c:strRef>
              <c:f>'Slakteri per MÅNED'!$B$98</c:f>
              <c:strCache>
                <c:ptCount val="1"/>
                <c:pt idx="0">
                  <c:v>2023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MÅNED'!$K$98:$K$110</c:f>
              <c:numCache>
                <c:formatCode>0.0</c:formatCode>
                <c:ptCount val="13"/>
                <c:pt idx="0">
                  <c:v>6.1996280223186609E-2</c:v>
                </c:pt>
                <c:pt idx="1">
                  <c:v>0.15625</c:v>
                </c:pt>
                <c:pt idx="3">
                  <c:v>32.755417956656345</c:v>
                </c:pt>
                <c:pt idx="4">
                  <c:v>35.103244837758112</c:v>
                </c:pt>
                <c:pt idx="5">
                  <c:v>38.75828812537673</c:v>
                </c:pt>
                <c:pt idx="6">
                  <c:v>28.605577689243027</c:v>
                </c:pt>
                <c:pt idx="7">
                  <c:v>37.5</c:v>
                </c:pt>
                <c:pt idx="8">
                  <c:v>33.289386947923532</c:v>
                </c:pt>
                <c:pt idx="9">
                  <c:v>38.764880952380949</c:v>
                </c:pt>
                <c:pt idx="10">
                  <c:v>30.979228486646885</c:v>
                </c:pt>
                <c:pt idx="11">
                  <c:v>32.864450127877241</c:v>
                </c:pt>
                <c:pt idx="12">
                  <c:v>38.191881918819185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F-45B4-AEFF-A7EB949D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31338982073897"/>
          <c:y val="0.178696382675348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MÅNED'!$B$255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MÅNED'!$K$255:$K$267</c:f>
              <c:numCache>
                <c:formatCode>0.0</c:formatCode>
                <c:ptCount val="13"/>
                <c:pt idx="0">
                  <c:v>0.38709677419354838</c:v>
                </c:pt>
                <c:pt idx="1">
                  <c:v>0.17667844522968199</c:v>
                </c:pt>
                <c:pt idx="3">
                  <c:v>17.391304347826086</c:v>
                </c:pt>
                <c:pt idx="4">
                  <c:v>17.538265306122447</c:v>
                </c:pt>
                <c:pt idx="5">
                  <c:v>14.232209737827715</c:v>
                </c:pt>
                <c:pt idx="6">
                  <c:v>23.228070175438596</c:v>
                </c:pt>
                <c:pt idx="7">
                  <c:v>10.312315851502651</c:v>
                </c:pt>
                <c:pt idx="8">
                  <c:v>13.486842105263158</c:v>
                </c:pt>
                <c:pt idx="9">
                  <c:v>16.626698641087131</c:v>
                </c:pt>
                <c:pt idx="10">
                  <c:v>9.7246631517281781</c:v>
                </c:pt>
                <c:pt idx="11">
                  <c:v>16.079295154185022</c:v>
                </c:pt>
                <c:pt idx="12">
                  <c:v>12.032085561497325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9-4B51-964C-C86542838D5F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MÅNED'!$K$23:$K$32</c:f>
              <c:numCache>
                <c:formatCode>0.0</c:formatCode>
                <c:ptCount val="10"/>
                <c:pt idx="0">
                  <c:v>12.417118746232671</c:v>
                </c:pt>
                <c:pt idx="1">
                  <c:v>15.0597609561753</c:v>
                </c:pt>
                <c:pt idx="2">
                  <c:v>9.67741935483871</c:v>
                </c:pt>
                <c:pt idx="3">
                  <c:v>11.733684904416611</c:v>
                </c:pt>
                <c:pt idx="4">
                  <c:v>12.5</c:v>
                </c:pt>
                <c:pt idx="5">
                  <c:v>10.741839762611276</c:v>
                </c:pt>
                <c:pt idx="6">
                  <c:v>12.468030690537084</c:v>
                </c:pt>
                <c:pt idx="7">
                  <c:v>12.238622386223863</c:v>
                </c:pt>
                <c:pt idx="8">
                  <c:v>12.771233725976442</c:v>
                </c:pt>
                <c:pt idx="9">
                  <c:v>12.833230006199628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9-4B51-964C-C8654283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27488616058566"/>
          <c:y val="0.18330999282529128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5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MÅNED'!$B$411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MÅNED'!$K$411:$K$423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21.070234113712374</c:v>
                </c:pt>
                <c:pt idx="4">
                  <c:v>17.410714285714285</c:v>
                </c:pt>
                <c:pt idx="5">
                  <c:v>27.233814874264311</c:v>
                </c:pt>
                <c:pt idx="6">
                  <c:v>19.859649122807017</c:v>
                </c:pt>
                <c:pt idx="7">
                  <c:v>24.219210371243371</c:v>
                </c:pt>
                <c:pt idx="8">
                  <c:v>38.98026315789474</c:v>
                </c:pt>
                <c:pt idx="9">
                  <c:v>18.944844124700239</c:v>
                </c:pt>
                <c:pt idx="10">
                  <c:v>26.65495020503808</c:v>
                </c:pt>
                <c:pt idx="11">
                  <c:v>19.676945668135094</c:v>
                </c:pt>
                <c:pt idx="12">
                  <c:v>22.860962566844918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7-4B44-A986-A8E4D6590928}"/>
            </c:ext>
          </c:extLst>
        </c:ser>
        <c:ser>
          <c:idx val="0"/>
          <c:order val="1"/>
          <c:tx>
            <c:strRef>
              <c:f>'Slakteri per MÅNED'!$B$176</c:f>
              <c:strCache>
                <c:ptCount val="1"/>
                <c:pt idx="0">
                  <c:v>2023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MÅNED'!$K$176:$K$188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24.58204334365325</c:v>
                </c:pt>
                <c:pt idx="4">
                  <c:v>16.297935103244839</c:v>
                </c:pt>
                <c:pt idx="5">
                  <c:v>25.015069318866786</c:v>
                </c:pt>
                <c:pt idx="6">
                  <c:v>26.852589641434264</c:v>
                </c:pt>
                <c:pt idx="7">
                  <c:v>19.8252688172043</c:v>
                </c:pt>
                <c:pt idx="8">
                  <c:v>22.478576137112722</c:v>
                </c:pt>
                <c:pt idx="9">
                  <c:v>19.866071428571427</c:v>
                </c:pt>
                <c:pt idx="10">
                  <c:v>23.145400593471809</c:v>
                </c:pt>
                <c:pt idx="11">
                  <c:v>22.186700767263428</c:v>
                </c:pt>
                <c:pt idx="12">
                  <c:v>20.110701107011071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7-4B44-A986-A8E4D659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9646665513861"/>
          <c:y val="0.30557066179876302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middel kjøtt%</a:t>
            </a:r>
            <a:r>
              <a:rPr lang="nb-NO" sz="2800" b="1" baseline="0"/>
              <a:t> for</a:t>
            </a:r>
            <a:r>
              <a:rPr lang="nb-NO" sz="2800" b="1"/>
              <a:t>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MÅNED'!$B$255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MÅNED'!$O$255:$O$267</c:f>
              <c:numCache>
                <c:formatCode>0.00</c:formatCode>
                <c:ptCount val="13"/>
                <c:pt idx="0">
                  <c:v>60.83333333333335</c:v>
                </c:pt>
                <c:pt idx="1">
                  <c:v>60</c:v>
                </c:pt>
                <c:pt idx="3">
                  <c:v>60.217948717948723</c:v>
                </c:pt>
                <c:pt idx="4">
                  <c:v>60.301818181818177</c:v>
                </c:pt>
                <c:pt idx="5">
                  <c:v>60.10150375939849</c:v>
                </c:pt>
                <c:pt idx="6">
                  <c:v>60.323262839879149</c:v>
                </c:pt>
                <c:pt idx="7">
                  <c:v>59.76</c:v>
                </c:pt>
                <c:pt idx="8">
                  <c:v>59.146341463414643</c:v>
                </c:pt>
                <c:pt idx="9">
                  <c:v>59.745192307692307</c:v>
                </c:pt>
                <c:pt idx="10">
                  <c:v>59.385542168674704</c:v>
                </c:pt>
                <c:pt idx="11">
                  <c:v>59.771689497716885</c:v>
                </c:pt>
                <c:pt idx="12">
                  <c:v>59.594444444444441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C-4B6C-ABFB-C6FE7D1980B8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MÅNED'!$O$23:$O$32</c:f>
              <c:numCache>
                <c:formatCode>0.00</c:formatCode>
                <c:ptCount val="10"/>
                <c:pt idx="0">
                  <c:v>59.587378640776677</c:v>
                </c:pt>
                <c:pt idx="1">
                  <c:v>60.190476190476176</c:v>
                </c:pt>
                <c:pt idx="2">
                  <c:v>59.548611111111121</c:v>
                </c:pt>
                <c:pt idx="3">
                  <c:v>60.35393258426965</c:v>
                </c:pt>
                <c:pt idx="4">
                  <c:v>59.404761904761877</c:v>
                </c:pt>
                <c:pt idx="5">
                  <c:v>60.226519337016576</c:v>
                </c:pt>
                <c:pt idx="6">
                  <c:v>60.348717948717969</c:v>
                </c:pt>
                <c:pt idx="7">
                  <c:v>59.864321608040207</c:v>
                </c:pt>
                <c:pt idx="8">
                  <c:v>59.912621359223323</c:v>
                </c:pt>
                <c:pt idx="9">
                  <c:v>60.038647342995183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C-4B6C-ABFB-C6FE7D19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07931292869903"/>
          <c:y val="0.1948440182001470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Nortura Steinkjer,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MÅNED'!$B$333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MÅNED'!$O$333:$O$345</c:f>
              <c:numCache>
                <c:formatCode>0.00</c:formatCode>
                <c:ptCount val="13"/>
                <c:pt idx="0">
                  <c:v>0</c:v>
                </c:pt>
                <c:pt idx="1">
                  <c:v>60.5</c:v>
                </c:pt>
                <c:pt idx="3">
                  <c:v>59.736206896551707</c:v>
                </c:pt>
                <c:pt idx="4">
                  <c:v>59.025586353944576</c:v>
                </c:pt>
                <c:pt idx="5">
                  <c:v>59.381260096930518</c:v>
                </c:pt>
                <c:pt idx="6">
                  <c:v>59.264563106796146</c:v>
                </c:pt>
                <c:pt idx="7">
                  <c:v>58.991789819376017</c:v>
                </c:pt>
                <c:pt idx="8">
                  <c:v>58.987551867219921</c:v>
                </c:pt>
                <c:pt idx="9">
                  <c:v>60.098901098901102</c:v>
                </c:pt>
                <c:pt idx="10">
                  <c:v>59.510937499999997</c:v>
                </c:pt>
                <c:pt idx="11">
                  <c:v>59.755274261603354</c:v>
                </c:pt>
                <c:pt idx="12">
                  <c:v>59.24612403100776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5-4F68-A5C0-406B6EFD25A3}"/>
            </c:ext>
          </c:extLst>
        </c:ser>
        <c:ser>
          <c:idx val="0"/>
          <c:order val="1"/>
          <c:tx>
            <c:strRef>
              <c:f>'Slakteri per MÅNED'!$B$98</c:f>
              <c:strCache>
                <c:ptCount val="1"/>
                <c:pt idx="0">
                  <c:v>2023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MÅNED'!$O$98:$O$110</c:f>
              <c:numCache>
                <c:formatCode>0.00</c:formatCode>
                <c:ptCount val="13"/>
                <c:pt idx="0">
                  <c:v>0</c:v>
                </c:pt>
                <c:pt idx="1">
                  <c:v>60.5</c:v>
                </c:pt>
                <c:pt idx="3">
                  <c:v>59.844990548204144</c:v>
                </c:pt>
                <c:pt idx="4">
                  <c:v>60.172268907563009</c:v>
                </c:pt>
                <c:pt idx="5">
                  <c:v>60.337480559875601</c:v>
                </c:pt>
                <c:pt idx="6">
                  <c:v>60.832869080779922</c:v>
                </c:pt>
                <c:pt idx="7">
                  <c:v>59.971326164874519</c:v>
                </c:pt>
                <c:pt idx="8">
                  <c:v>60.627722772277224</c:v>
                </c:pt>
                <c:pt idx="9">
                  <c:v>60.481765834932816</c:v>
                </c:pt>
                <c:pt idx="10">
                  <c:v>59.927203065134094</c:v>
                </c:pt>
                <c:pt idx="11">
                  <c:v>60.453307392996095</c:v>
                </c:pt>
                <c:pt idx="12">
                  <c:v>59.800322061191643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F68-A5C0-406B6EFD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74661363767363"/>
          <c:y val="0.16485555222552195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 Ølen,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MÅNED'!$B$359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MÅNED'!$O$359:$O$371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60.80838323353295</c:v>
                </c:pt>
                <c:pt idx="4">
                  <c:v>60.045662100456639</c:v>
                </c:pt>
                <c:pt idx="5">
                  <c:v>60.827814569536407</c:v>
                </c:pt>
                <c:pt idx="6">
                  <c:v>59.492424242424242</c:v>
                </c:pt>
                <c:pt idx="7">
                  <c:v>60.224043715846989</c:v>
                </c:pt>
                <c:pt idx="8">
                  <c:v>60.327272727272721</c:v>
                </c:pt>
                <c:pt idx="9">
                  <c:v>61.179310344827584</c:v>
                </c:pt>
                <c:pt idx="10">
                  <c:v>61.634482758620699</c:v>
                </c:pt>
                <c:pt idx="11">
                  <c:v>60.769230769230759</c:v>
                </c:pt>
                <c:pt idx="12">
                  <c:v>62.013605442176875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9-4933-A28A-633E82074B68}"/>
            </c:ext>
          </c:extLst>
        </c:ser>
        <c:ser>
          <c:idx val="0"/>
          <c:order val="1"/>
          <c:tx>
            <c:strRef>
              <c:f>'Slakteri per MÅNED'!$B$124</c:f>
              <c:strCache>
                <c:ptCount val="1"/>
                <c:pt idx="0">
                  <c:v>2023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MÅNED'!$O$124:$O$136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61.286713286713294</c:v>
                </c:pt>
                <c:pt idx="4">
                  <c:v>60.432989690721648</c:v>
                </c:pt>
                <c:pt idx="5">
                  <c:v>61.361963190184014</c:v>
                </c:pt>
                <c:pt idx="6">
                  <c:v>61.832214765100687</c:v>
                </c:pt>
                <c:pt idx="7">
                  <c:v>61.298136645962728</c:v>
                </c:pt>
                <c:pt idx="8">
                  <c:v>60.006369426751597</c:v>
                </c:pt>
                <c:pt idx="9">
                  <c:v>60.339805825242728</c:v>
                </c:pt>
                <c:pt idx="10">
                  <c:v>60.656976744186011</c:v>
                </c:pt>
                <c:pt idx="11">
                  <c:v>59.947368421052623</c:v>
                </c:pt>
                <c:pt idx="12">
                  <c:v>60.049504950495056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9-4933-A28A-633E8207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87042480834643"/>
          <c:y val="0.2156052638748875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Midt-Norge,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MÅNED'!$B$385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MÅNED'!$O$385:$O$397</c:f>
              <c:numCache>
                <c:formatCode>0.00</c:formatCode>
                <c:ptCount val="13"/>
                <c:pt idx="0">
                  <c:v>59.4</c:v>
                </c:pt>
                <c:pt idx="1">
                  <c:v>59.347826086956523</c:v>
                </c:pt>
                <c:pt idx="3">
                  <c:v>61.123287671232895</c:v>
                </c:pt>
                <c:pt idx="4">
                  <c:v>60.516245487364607</c:v>
                </c:pt>
                <c:pt idx="5">
                  <c:v>60.234693877551024</c:v>
                </c:pt>
                <c:pt idx="6">
                  <c:v>59.764192139738</c:v>
                </c:pt>
                <c:pt idx="7">
                  <c:v>60.950191570881238</c:v>
                </c:pt>
                <c:pt idx="8">
                  <c:v>59.644859813084118</c:v>
                </c:pt>
                <c:pt idx="9">
                  <c:v>60.186046511627922</c:v>
                </c:pt>
                <c:pt idx="10">
                  <c:v>60.274774774774784</c:v>
                </c:pt>
                <c:pt idx="11">
                  <c:v>60.331818181818178</c:v>
                </c:pt>
                <c:pt idx="12">
                  <c:v>60.080701754385984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6-41AE-8A68-FFA75C4838BF}"/>
            </c:ext>
          </c:extLst>
        </c:ser>
        <c:ser>
          <c:idx val="0"/>
          <c:order val="1"/>
          <c:tx>
            <c:strRef>
              <c:f>'Slakteri per MÅNED'!$B$150</c:f>
              <c:strCache>
                <c:ptCount val="1"/>
                <c:pt idx="0">
                  <c:v>2023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MÅNED'!$O$150:$O$162</c:f>
              <c:numCache>
                <c:formatCode>0.00</c:formatCode>
                <c:ptCount val="13"/>
                <c:pt idx="0">
                  <c:v>59.4</c:v>
                </c:pt>
                <c:pt idx="1">
                  <c:v>59.347826086956523</c:v>
                </c:pt>
                <c:pt idx="3">
                  <c:v>60.750819672131151</c:v>
                </c:pt>
                <c:pt idx="4">
                  <c:v>60.127118644067778</c:v>
                </c:pt>
                <c:pt idx="5">
                  <c:v>60.477178423236495</c:v>
                </c:pt>
                <c:pt idx="6">
                  <c:v>61.43333333333333</c:v>
                </c:pt>
                <c:pt idx="7">
                  <c:v>61.055762081784387</c:v>
                </c:pt>
                <c:pt idx="8">
                  <c:v>60.882550335570478</c:v>
                </c:pt>
                <c:pt idx="9">
                  <c:v>60.512437810945279</c:v>
                </c:pt>
                <c:pt idx="10">
                  <c:v>60.342424242424237</c:v>
                </c:pt>
                <c:pt idx="11">
                  <c:v>60.947552447552432</c:v>
                </c:pt>
                <c:pt idx="12">
                  <c:v>60.990625000000001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6-41AE-8A68-FFA75C48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4799123868819"/>
          <c:y val="0.28019580597408023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</a:t>
            </a:r>
            <a:r>
              <a:rPr lang="nb-NO" sz="2700" b="1" baseline="0"/>
              <a:t> Oslo</a:t>
            </a:r>
            <a:r>
              <a:rPr lang="nb-NO" sz="2700" b="1"/>
              <a:t>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MÅNED'!$B$411</c:f>
              <c:strCache>
                <c:ptCount val="1"/>
                <c:pt idx="0">
                  <c:v>2022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MÅNED'!$O$411:$O$423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58.968253968253954</c:v>
                </c:pt>
                <c:pt idx="4">
                  <c:v>59.413919413919437</c:v>
                </c:pt>
                <c:pt idx="5">
                  <c:v>59.489194499017678</c:v>
                </c:pt>
                <c:pt idx="6">
                  <c:v>59.590106007067121</c:v>
                </c:pt>
                <c:pt idx="7">
                  <c:v>59.413625304136254</c:v>
                </c:pt>
                <c:pt idx="8">
                  <c:v>59.293248945147695</c:v>
                </c:pt>
                <c:pt idx="9">
                  <c:v>60.662447257383981</c:v>
                </c:pt>
                <c:pt idx="10">
                  <c:v>58.136263736263757</c:v>
                </c:pt>
                <c:pt idx="11">
                  <c:v>58.343283582089555</c:v>
                </c:pt>
                <c:pt idx="12">
                  <c:v>59.111111111111121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3-41DC-BEEF-D6F0DDAEEBB3}"/>
            </c:ext>
          </c:extLst>
        </c:ser>
        <c:ser>
          <c:idx val="0"/>
          <c:order val="1"/>
          <c:tx>
            <c:strRef>
              <c:f>'Slakteri per MÅNED'!$B$176</c:f>
              <c:strCache>
                <c:ptCount val="1"/>
                <c:pt idx="0">
                  <c:v>2023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MÅNED'!$F$255:$F$267</c:f>
              <c:strCache>
                <c:ptCount val="13"/>
                <c:pt idx="0">
                  <c:v>Nov</c:v>
                </c:pt>
                <c:pt idx="1">
                  <c:v>Des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Okt</c:v>
                </c:pt>
              </c:strCache>
            </c:strRef>
          </c:cat>
          <c:val>
            <c:numRef>
              <c:f>'Slakteri per MÅNED'!$O$176:$O$188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3">
                  <c:v>58.659949622166245</c:v>
                </c:pt>
                <c:pt idx="4">
                  <c:v>58.642533936651603</c:v>
                </c:pt>
                <c:pt idx="5">
                  <c:v>58.479518072289153</c:v>
                </c:pt>
                <c:pt idx="6">
                  <c:v>58.127596439169139</c:v>
                </c:pt>
                <c:pt idx="7">
                  <c:v>58.450847457627113</c:v>
                </c:pt>
                <c:pt idx="8">
                  <c:v>58.815249266862182</c:v>
                </c:pt>
                <c:pt idx="9">
                  <c:v>58.940074906367059</c:v>
                </c:pt>
                <c:pt idx="10">
                  <c:v>59.441025641025639</c:v>
                </c:pt>
                <c:pt idx="11">
                  <c:v>58.945244956772328</c:v>
                </c:pt>
                <c:pt idx="12">
                  <c:v>58.018348623853207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3-41DC-BEEF-D6F0DDAE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28249466828061"/>
          <c:y val="0.667739058569235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37167888546924"/>
          <c:y val="4.751630633692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8446762615492"/>
          <c:y val="0.18133695016932824"/>
          <c:w val="0.85692752506087033"/>
          <c:h val="0.65837431987813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0</c:formatCode>
                <c:ptCount val="12"/>
                <c:pt idx="0">
                  <c:v>2320</c:v>
                </c:pt>
                <c:pt idx="1">
                  <c:v>2056</c:v>
                </c:pt>
                <c:pt idx="2">
                  <c:v>2026</c:v>
                </c:pt>
                <c:pt idx="3">
                  <c:v>2447</c:v>
                </c:pt>
                <c:pt idx="4">
                  <c:v>1915</c:v>
                </c:pt>
                <c:pt idx="5">
                  <c:v>1950</c:v>
                </c:pt>
                <c:pt idx="6">
                  <c:v>1773</c:v>
                </c:pt>
                <c:pt idx="7">
                  <c:v>2458</c:v>
                </c:pt>
                <c:pt idx="8">
                  <c:v>2376</c:v>
                </c:pt>
                <c:pt idx="9">
                  <c:v>2181</c:v>
                </c:pt>
                <c:pt idx="10">
                  <c:v>2067</c:v>
                </c:pt>
                <c:pt idx="11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0</c:formatCode>
                <c:ptCount val="12"/>
                <c:pt idx="0">
                  <c:v>2384</c:v>
                </c:pt>
                <c:pt idx="1">
                  <c:v>2105</c:v>
                </c:pt>
                <c:pt idx="2">
                  <c:v>2880</c:v>
                </c:pt>
                <c:pt idx="3">
                  <c:v>2092</c:v>
                </c:pt>
                <c:pt idx="4">
                  <c:v>2161</c:v>
                </c:pt>
                <c:pt idx="5">
                  <c:v>2256</c:v>
                </c:pt>
                <c:pt idx="6">
                  <c:v>2362</c:v>
                </c:pt>
                <c:pt idx="7">
                  <c:v>2124</c:v>
                </c:pt>
                <c:pt idx="8">
                  <c:v>2247</c:v>
                </c:pt>
                <c:pt idx="9">
                  <c:v>2255</c:v>
                </c:pt>
                <c:pt idx="10">
                  <c:v>2046</c:v>
                </c:pt>
                <c:pt idx="11">
                  <c:v>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0</c:formatCode>
                <c:ptCount val="12"/>
                <c:pt idx="0">
                  <c:v>1794</c:v>
                </c:pt>
                <c:pt idx="1">
                  <c:v>1568</c:v>
                </c:pt>
                <c:pt idx="2">
                  <c:v>1869</c:v>
                </c:pt>
                <c:pt idx="3">
                  <c:v>1425</c:v>
                </c:pt>
                <c:pt idx="4">
                  <c:v>1697</c:v>
                </c:pt>
                <c:pt idx="5">
                  <c:v>1216</c:v>
                </c:pt>
                <c:pt idx="6">
                  <c:v>1251</c:v>
                </c:pt>
                <c:pt idx="7">
                  <c:v>1707</c:v>
                </c:pt>
                <c:pt idx="8">
                  <c:v>1362</c:v>
                </c:pt>
                <c:pt idx="9">
                  <c:v>1496</c:v>
                </c:pt>
                <c:pt idx="10">
                  <c:v>1550</c:v>
                </c:pt>
                <c:pt idx="11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0</c:formatCode>
                <c:ptCount val="12"/>
                <c:pt idx="0">
                  <c:v>1615</c:v>
                </c:pt>
                <c:pt idx="1">
                  <c:v>1356</c:v>
                </c:pt>
                <c:pt idx="2">
                  <c:v>1659</c:v>
                </c:pt>
                <c:pt idx="3">
                  <c:v>1255</c:v>
                </c:pt>
                <c:pt idx="4">
                  <c:v>1488</c:v>
                </c:pt>
                <c:pt idx="5">
                  <c:v>1517</c:v>
                </c:pt>
                <c:pt idx="6">
                  <c:v>1344</c:v>
                </c:pt>
                <c:pt idx="7">
                  <c:v>1685</c:v>
                </c:pt>
                <c:pt idx="8">
                  <c:v>1564</c:v>
                </c:pt>
                <c:pt idx="9">
                  <c:v>1626</c:v>
                </c:pt>
                <c:pt idx="10">
                  <c:v>1613</c:v>
                </c:pt>
                <c:pt idx="11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7748089272343"/>
          <c:y val="3.1035141953361916E-2"/>
          <c:w val="8.2728848993183376E-2"/>
          <c:h val="0.23561070966002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purke: ANTALL% slakt innen de ulike KLASSENE</a:t>
            </a:r>
          </a:p>
        </c:rich>
      </c:tx>
      <c:layout>
        <c:manualLayout>
          <c:xMode val="edge"/>
          <c:yMode val="edge"/>
          <c:x val="0.14416461478226825"/>
          <c:y val="5.3491481503743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Klasse!$H$124:$H$130</c:f>
              <c:numCache>
                <c:formatCode>0.0</c:formatCode>
                <c:ptCount val="7"/>
                <c:pt idx="0">
                  <c:v>4.5699661822502513E-3</c:v>
                </c:pt>
                <c:pt idx="1">
                  <c:v>0.22849830911251257</c:v>
                </c:pt>
                <c:pt idx="2">
                  <c:v>1.3298601590348229</c:v>
                </c:pt>
                <c:pt idx="3">
                  <c:v>5.4428297230600498</c:v>
                </c:pt>
                <c:pt idx="4">
                  <c:v>20.587697651037381</c:v>
                </c:pt>
                <c:pt idx="5">
                  <c:v>49.734941961429485</c:v>
                </c:pt>
                <c:pt idx="6">
                  <c:v>20.519148158303636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Klasse!$H$89:$H$95</c:f>
              <c:numCache>
                <c:formatCode>0.0</c:formatCode>
                <c:ptCount val="7"/>
                <c:pt idx="0">
                  <c:v>0.25101301681787219</c:v>
                </c:pt>
                <c:pt idx="1">
                  <c:v>7.1718004805106317E-2</c:v>
                </c:pt>
                <c:pt idx="2">
                  <c:v>0.33348872234374433</c:v>
                </c:pt>
                <c:pt idx="3">
                  <c:v>2.0009323340624658</c:v>
                </c:pt>
                <c:pt idx="4">
                  <c:v>8.3157026571520785</c:v>
                </c:pt>
                <c:pt idx="5">
                  <c:v>34.460501308853601</c:v>
                </c:pt>
                <c:pt idx="6">
                  <c:v>53.447843081005487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Klasse!$H$54:$H$60</c:f>
              <c:numCache>
                <c:formatCode>0.0</c:formatCode>
                <c:ptCount val="7"/>
                <c:pt idx="0">
                  <c:v>0.41202041202041201</c:v>
                </c:pt>
                <c:pt idx="1">
                  <c:v>0.16254016254016251</c:v>
                </c:pt>
                <c:pt idx="2">
                  <c:v>0.52164052164052188</c:v>
                </c:pt>
                <c:pt idx="3">
                  <c:v>2.5439425439425438</c:v>
                </c:pt>
                <c:pt idx="4">
                  <c:v>9.8582498582498559</c:v>
                </c:pt>
                <c:pt idx="5">
                  <c:v>39.387639387639375</c:v>
                </c:pt>
                <c:pt idx="6">
                  <c:v>47.113967113967114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Klasse!$H$18:$H$24</c:f>
              <c:numCache>
                <c:formatCode>0.0</c:formatCode>
                <c:ptCount val="7"/>
                <c:pt idx="0">
                  <c:v>0</c:v>
                </c:pt>
                <c:pt idx="1">
                  <c:v>5.5349532296452099E-2</c:v>
                </c:pt>
                <c:pt idx="2">
                  <c:v>0.22693308241545368</c:v>
                </c:pt>
                <c:pt idx="3">
                  <c:v>2.5405435324071504</c:v>
                </c:pt>
                <c:pt idx="4">
                  <c:v>8.7507610560690754</c:v>
                </c:pt>
                <c:pt idx="5">
                  <c:v>29.75590856257265</c:v>
                </c:pt>
                <c:pt idx="6">
                  <c:v>58.67050423423921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5.5549383401844255E-3</c:v>
                </c:pt>
                <c:pt idx="1">
                  <c:v>2.7774691700922127E-2</c:v>
                </c:pt>
                <c:pt idx="2">
                  <c:v>0.20553271858682373</c:v>
                </c:pt>
                <c:pt idx="3">
                  <c:v>1.9720031107654703</c:v>
                </c:pt>
                <c:pt idx="4">
                  <c:v>8.0268859015664926</c:v>
                </c:pt>
                <c:pt idx="5">
                  <c:v>28.6023775136096</c:v>
                </c:pt>
                <c:pt idx="6">
                  <c:v>61.159871125430513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Klasse!$R$131:$R$137</c:f>
              <c:numCache>
                <c:formatCode>0</c:formatCode>
                <c:ptCount val="7"/>
                <c:pt idx="0">
                  <c:v>1</c:v>
                </c:pt>
                <c:pt idx="1">
                  <c:v>1.3076923076923077</c:v>
                </c:pt>
                <c:pt idx="2">
                  <c:v>1.6354166666666667</c:v>
                </c:pt>
                <c:pt idx="3">
                  <c:v>3.0352422907488985</c:v>
                </c:pt>
                <c:pt idx="4">
                  <c:v>6.0153846153846153</c:v>
                </c:pt>
                <c:pt idx="5">
                  <c:v>9.0465949820788527</c:v>
                </c:pt>
                <c:pt idx="6">
                  <c:v>6.0969305331179324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09F-9CD2-7E22ECE1885E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Klasse!$R$96:$R$102</c:f>
              <c:numCache>
                <c:formatCode>0</c:formatCode>
                <c:ptCount val="7"/>
                <c:pt idx="0">
                  <c:v>1.625</c:v>
                </c:pt>
                <c:pt idx="1">
                  <c:v>1.7241379310344827</c:v>
                </c:pt>
                <c:pt idx="2">
                  <c:v>1.4</c:v>
                </c:pt>
                <c:pt idx="3">
                  <c:v>2.7170542635658914</c:v>
                </c:pt>
                <c:pt idx="4">
                  <c:v>5.337474120082816</c:v>
                </c:pt>
                <c:pt idx="5">
                  <c:v>15.003205128205128</c:v>
                </c:pt>
                <c:pt idx="6">
                  <c:v>22.390224358974358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2-409F-9CD2-7E22ECE1885E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Klasse!$R$61:$R$67</c:f>
              <c:numCache>
                <c:formatCode>0</c:formatCode>
                <c:ptCount val="7"/>
                <c:pt idx="0">
                  <c:v>1.8372093023255813</c:v>
                </c:pt>
                <c:pt idx="1">
                  <c:v>1.3714285714285714</c:v>
                </c:pt>
                <c:pt idx="2">
                  <c:v>1.446808510638298</c:v>
                </c:pt>
                <c:pt idx="3">
                  <c:v>2.5952380952380953</c:v>
                </c:pt>
                <c:pt idx="4">
                  <c:v>7.4872521246458925</c:v>
                </c:pt>
                <c:pt idx="5">
                  <c:v>22.772009029345373</c:v>
                </c:pt>
                <c:pt idx="6">
                  <c:v>31.899761336515514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09F-9CD2-7E22ECE1885E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Klasse!$R$18:$R$24</c:f>
              <c:numCache>
                <c:formatCode>0</c:formatCode>
                <c:ptCount val="7"/>
                <c:pt idx="0">
                  <c:v>0</c:v>
                </c:pt>
                <c:pt idx="1">
                  <c:v>1.25</c:v>
                </c:pt>
                <c:pt idx="2">
                  <c:v>1.3666666666666667</c:v>
                </c:pt>
                <c:pt idx="3">
                  <c:v>3.2785714285714285</c:v>
                </c:pt>
                <c:pt idx="4">
                  <c:v>6.9342105263157894</c:v>
                </c:pt>
                <c:pt idx="5">
                  <c:v>19.837638376383765</c:v>
                </c:pt>
                <c:pt idx="6">
                  <c:v>38.545454545454547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09F-9CD2-7E22ECE1885E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1</c:v>
                </c:pt>
                <c:pt idx="1">
                  <c:v>1.25</c:v>
                </c:pt>
                <c:pt idx="2">
                  <c:v>1.3214285714285714</c:v>
                </c:pt>
                <c:pt idx="3">
                  <c:v>3.0603448275862069</c:v>
                </c:pt>
                <c:pt idx="4">
                  <c:v>6.7523364485981308</c:v>
                </c:pt>
                <c:pt idx="5">
                  <c:v>19.577946768060837</c:v>
                </c:pt>
                <c:pt idx="6">
                  <c:v>39.891304347826086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2-409F-9CD2-7E22ECE1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Klasse!$E$131:$E$137</c:f>
              <c:numCache>
                <c:formatCode>General</c:formatCode>
                <c:ptCount val="7"/>
                <c:pt idx="0">
                  <c:v>1</c:v>
                </c:pt>
                <c:pt idx="1">
                  <c:v>39</c:v>
                </c:pt>
                <c:pt idx="2">
                  <c:v>192</c:v>
                </c:pt>
                <c:pt idx="3">
                  <c:v>454</c:v>
                </c:pt>
                <c:pt idx="4">
                  <c:v>845</c:v>
                </c:pt>
                <c:pt idx="5">
                  <c:v>1116</c:v>
                </c:pt>
                <c:pt idx="6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0-4A29-A3F2-90136BA65979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Klasse!$E$96:$E$102</c:f>
              <c:numCache>
                <c:formatCode>General</c:formatCode>
                <c:ptCount val="7"/>
                <c:pt idx="0">
                  <c:v>32</c:v>
                </c:pt>
                <c:pt idx="1">
                  <c:v>29</c:v>
                </c:pt>
                <c:pt idx="2">
                  <c:v>60</c:v>
                </c:pt>
                <c:pt idx="3">
                  <c:v>258</c:v>
                </c:pt>
                <c:pt idx="4">
                  <c:v>483</c:v>
                </c:pt>
                <c:pt idx="5">
                  <c:v>624</c:v>
                </c:pt>
                <c:pt idx="6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0-4A29-A3F2-90136BA65979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Klasse!$E$61:$E$67</c:f>
              <c:numCache>
                <c:formatCode>General</c:formatCode>
                <c:ptCount val="7"/>
                <c:pt idx="0">
                  <c:v>43</c:v>
                </c:pt>
                <c:pt idx="1">
                  <c:v>35</c:v>
                </c:pt>
                <c:pt idx="2">
                  <c:v>47</c:v>
                </c:pt>
                <c:pt idx="3">
                  <c:v>168</c:v>
                </c:pt>
                <c:pt idx="4">
                  <c:v>353</c:v>
                </c:pt>
                <c:pt idx="5">
                  <c:v>443</c:v>
                </c:pt>
                <c:pt idx="6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0-4A29-A3F2-90136BA65979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Klasse!$E$18:$E$24</c:f>
              <c:numCache>
                <c:formatCode>General</c:formatCode>
                <c:ptCount val="7"/>
                <c:pt idx="0">
                  <c:v>0</c:v>
                </c:pt>
                <c:pt idx="1">
                  <c:v>8</c:v>
                </c:pt>
                <c:pt idx="2">
                  <c:v>30</c:v>
                </c:pt>
                <c:pt idx="3">
                  <c:v>140</c:v>
                </c:pt>
                <c:pt idx="4">
                  <c:v>228</c:v>
                </c:pt>
                <c:pt idx="5">
                  <c:v>271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0-4A29-A3F2-90136BA6597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28</c:v>
                </c:pt>
                <c:pt idx="3">
                  <c:v>116</c:v>
                </c:pt>
                <c:pt idx="4">
                  <c:v>214</c:v>
                </c:pt>
                <c:pt idx="5">
                  <c:v>263</c:v>
                </c:pt>
                <c:pt idx="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0-4A29-A3F2-90136BA6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2537386315082708E-2"/>
              <c:y val="0.344592222069145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6792018595252981"/>
          <c:w val="7.0427899058186555E-2"/>
          <c:h val="0.24831692471819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Klasse!$K$124:$K$130</c:f>
              <c:numCache>
                <c:formatCode>0.00</c:formatCode>
                <c:ptCount val="7"/>
                <c:pt idx="0">
                  <c:v>0</c:v>
                </c:pt>
                <c:pt idx="1">
                  <c:v>37.54</c:v>
                </c:pt>
                <c:pt idx="2">
                  <c:v>42.573883161512022</c:v>
                </c:pt>
                <c:pt idx="3">
                  <c:v>47.652649285113526</c:v>
                </c:pt>
                <c:pt idx="4">
                  <c:v>52.470195729537359</c:v>
                </c:pt>
                <c:pt idx="5">
                  <c:v>56.966226815539358</c:v>
                </c:pt>
                <c:pt idx="6">
                  <c:v>61.070806343533611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AC-9E3F-BB7565EF2EE5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Klasse!$K$96:$K$102</c:f>
              <c:numCache>
                <c:formatCode>0.00</c:formatCode>
                <c:ptCount val="7"/>
                <c:pt idx="0">
                  <c:v>0</c:v>
                </c:pt>
                <c:pt idx="1">
                  <c:v>36.920000000000009</c:v>
                </c:pt>
                <c:pt idx="2">
                  <c:v>42.404761904761905</c:v>
                </c:pt>
                <c:pt idx="3">
                  <c:v>47.537803138373754</c:v>
                </c:pt>
                <c:pt idx="4">
                  <c:v>52.505818463925515</c:v>
                </c:pt>
                <c:pt idx="5">
                  <c:v>57.40059854638735</c:v>
                </c:pt>
                <c:pt idx="6">
                  <c:v>61.668922548071762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AC-9E3F-BB7565EF2EE5}"/>
            </c:ext>
          </c:extLst>
        </c:ser>
        <c:ser>
          <c:idx val="10"/>
          <c:order val="2"/>
          <c:tx>
            <c:strRef>
              <c:f>Klasse!$B$60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Klasse!$K$54:$K$60</c:f>
              <c:numCache>
                <c:formatCode>0.00</c:formatCode>
                <c:ptCount val="7"/>
                <c:pt idx="0">
                  <c:v>0</c:v>
                </c:pt>
                <c:pt idx="1">
                  <c:v>37</c:v>
                </c:pt>
                <c:pt idx="2">
                  <c:v>42.481751824817501</c:v>
                </c:pt>
                <c:pt idx="3">
                  <c:v>47.631892697466469</c:v>
                </c:pt>
                <c:pt idx="4">
                  <c:v>52.533947065592649</c:v>
                </c:pt>
                <c:pt idx="5">
                  <c:v>57.469526825990975</c:v>
                </c:pt>
                <c:pt idx="6">
                  <c:v>61.553835044929393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AC-9E3F-BB7565EF2EE5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Klasse!$K$18:$K$24</c:f>
              <c:numCache>
                <c:formatCode>0.00</c:formatCode>
                <c:ptCount val="7"/>
                <c:pt idx="0">
                  <c:v>0</c:v>
                </c:pt>
                <c:pt idx="1">
                  <c:v>40.25</c:v>
                </c:pt>
                <c:pt idx="2">
                  <c:v>42.051282051282051</c:v>
                </c:pt>
                <c:pt idx="3">
                  <c:v>47.577342047930301</c:v>
                </c:pt>
                <c:pt idx="4">
                  <c:v>52.621518987341773</c:v>
                </c:pt>
                <c:pt idx="5">
                  <c:v>57.405505952380977</c:v>
                </c:pt>
                <c:pt idx="6">
                  <c:v>62.539339622641485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E-47AC-9E3F-BB7565EF2EE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39</c:v>
                </c:pt>
                <c:pt idx="2">
                  <c:v>42.357142857142847</c:v>
                </c:pt>
                <c:pt idx="3">
                  <c:v>47.638483965014579</c:v>
                </c:pt>
                <c:pt idx="4">
                  <c:v>52.756588072122049</c:v>
                </c:pt>
                <c:pt idx="5">
                  <c:v>57.418414918414918</c:v>
                </c:pt>
                <c:pt idx="6">
                  <c:v>62.599418657462081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E-47AC-9E3F-BB7565EF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Klasse!$M$124:$M$130</c:f>
              <c:numCache>
                <c:formatCode>0.0</c:formatCode>
                <c:ptCount val="7"/>
                <c:pt idx="0">
                  <c:v>0</c:v>
                </c:pt>
                <c:pt idx="1">
                  <c:v>198.43199999999999</c:v>
                </c:pt>
                <c:pt idx="2">
                  <c:v>192.54054982817877</c:v>
                </c:pt>
                <c:pt idx="3">
                  <c:v>171.78421494542383</c:v>
                </c:pt>
                <c:pt idx="4">
                  <c:v>153.39593784683677</c:v>
                </c:pt>
                <c:pt idx="5">
                  <c:v>132.25712579252124</c:v>
                </c:pt>
                <c:pt idx="6">
                  <c:v>118.34291759465484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FFC-A5DB-EC9060FBFF9F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Klasse!$M$89:$M$95</c:f>
              <c:numCache>
                <c:formatCode>0.0</c:formatCode>
                <c:ptCount val="7"/>
                <c:pt idx="0">
                  <c:v>0</c:v>
                </c:pt>
                <c:pt idx="1">
                  <c:v>187.27500000000003</c:v>
                </c:pt>
                <c:pt idx="2">
                  <c:v>190.99247311827963</c:v>
                </c:pt>
                <c:pt idx="3">
                  <c:v>177.85161290322588</c:v>
                </c:pt>
                <c:pt idx="4">
                  <c:v>162.15036653730053</c:v>
                </c:pt>
                <c:pt idx="5">
                  <c:v>142.45248699271613</c:v>
                </c:pt>
                <c:pt idx="6">
                  <c:v>123.52019456558152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FFC-A5DB-EC9060FBFF9F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Klasse!$M$54:$M$60</c:f>
              <c:numCache>
                <c:formatCode>0.0</c:formatCode>
                <c:ptCount val="7"/>
                <c:pt idx="0">
                  <c:v>0</c:v>
                </c:pt>
                <c:pt idx="1">
                  <c:v>179.16744186046515</c:v>
                </c:pt>
                <c:pt idx="2">
                  <c:v>194.90217391304347</c:v>
                </c:pt>
                <c:pt idx="3">
                  <c:v>177.032838038633</c:v>
                </c:pt>
                <c:pt idx="4">
                  <c:v>160.66725460122694</c:v>
                </c:pt>
                <c:pt idx="5">
                  <c:v>144.86666986564305</c:v>
                </c:pt>
                <c:pt idx="6">
                  <c:v>125.09978337612321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1-4FFC-A5DB-EC9060FBFF9F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Klasse!$M$18:$M$24</c:f>
              <c:numCache>
                <c:formatCode>0.0</c:formatCode>
                <c:ptCount val="7"/>
                <c:pt idx="0">
                  <c:v>0</c:v>
                </c:pt>
                <c:pt idx="1">
                  <c:v>184.88</c:v>
                </c:pt>
                <c:pt idx="2">
                  <c:v>202.22146341463403</c:v>
                </c:pt>
                <c:pt idx="3">
                  <c:v>185.82398692810452</c:v>
                </c:pt>
                <c:pt idx="4">
                  <c:v>166.35920936116389</c:v>
                </c:pt>
                <c:pt idx="5">
                  <c:v>146.90719494047605</c:v>
                </c:pt>
                <c:pt idx="6">
                  <c:v>127.41907358490548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1-4FFC-A5DB-EC9060FBFF9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233.80000000000004</c:v>
                </c:pt>
                <c:pt idx="2">
                  <c:v>163.83243243243243</c:v>
                </c:pt>
                <c:pt idx="3">
                  <c:v>183.87211267605633</c:v>
                </c:pt>
                <c:pt idx="4">
                  <c:v>170.16698961937743</c:v>
                </c:pt>
                <c:pt idx="5">
                  <c:v>147.32952029520217</c:v>
                </c:pt>
                <c:pt idx="6">
                  <c:v>127.51149863760239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1-4FFC-A5DB-EC9060FB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Klasse!$F$124:$F$130</c:f>
              <c:numCache>
                <c:formatCode>0</c:formatCode>
                <c:ptCount val="7"/>
                <c:pt idx="0">
                  <c:v>1</c:v>
                </c:pt>
                <c:pt idx="1">
                  <c:v>50</c:v>
                </c:pt>
                <c:pt idx="2">
                  <c:v>291</c:v>
                </c:pt>
                <c:pt idx="3">
                  <c:v>1191</c:v>
                </c:pt>
                <c:pt idx="4">
                  <c:v>4505</c:v>
                </c:pt>
                <c:pt idx="5">
                  <c:v>10883</c:v>
                </c:pt>
                <c:pt idx="6">
                  <c:v>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1-4BDA-8F9D-92601DB2D873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Klasse!$F$89:$F$95</c:f>
              <c:numCache>
                <c:formatCode>0</c:formatCode>
                <c:ptCount val="7"/>
                <c:pt idx="0">
                  <c:v>70</c:v>
                </c:pt>
                <c:pt idx="1">
                  <c:v>20</c:v>
                </c:pt>
                <c:pt idx="2">
                  <c:v>93</c:v>
                </c:pt>
                <c:pt idx="3">
                  <c:v>558</c:v>
                </c:pt>
                <c:pt idx="4">
                  <c:v>2319</c:v>
                </c:pt>
                <c:pt idx="5">
                  <c:v>9610</c:v>
                </c:pt>
                <c:pt idx="6">
                  <c:v>14905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1-4BDA-8F9D-92601DB2D873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Klasse!$F$54:$F$60</c:f>
              <c:numCache>
                <c:formatCode>0</c:formatCode>
                <c:ptCount val="7"/>
                <c:pt idx="0">
                  <c:v>109</c:v>
                </c:pt>
                <c:pt idx="1">
                  <c:v>43</c:v>
                </c:pt>
                <c:pt idx="2">
                  <c:v>138</c:v>
                </c:pt>
                <c:pt idx="3">
                  <c:v>673</c:v>
                </c:pt>
                <c:pt idx="4">
                  <c:v>2608</c:v>
                </c:pt>
                <c:pt idx="5">
                  <c:v>10420</c:v>
                </c:pt>
                <c:pt idx="6">
                  <c:v>12464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1-4BDA-8F9D-92601DB2D873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Klasse!$F$18:$F$24</c:f>
              <c:numCache>
                <c:formatCode>0</c:formatCode>
                <c:ptCount val="7"/>
                <c:pt idx="0">
                  <c:v>0</c:v>
                </c:pt>
                <c:pt idx="1">
                  <c:v>10</c:v>
                </c:pt>
                <c:pt idx="2">
                  <c:v>41</c:v>
                </c:pt>
                <c:pt idx="3">
                  <c:v>459</c:v>
                </c:pt>
                <c:pt idx="4">
                  <c:v>1581</c:v>
                </c:pt>
                <c:pt idx="5">
                  <c:v>5376</c:v>
                </c:pt>
                <c:pt idx="6">
                  <c:v>10600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1-4BDA-8F9D-92601DB2D873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37</c:v>
                </c:pt>
                <c:pt idx="3">
                  <c:v>355</c:v>
                </c:pt>
                <c:pt idx="4">
                  <c:v>1445</c:v>
                </c:pt>
                <c:pt idx="5">
                  <c:v>5149</c:v>
                </c:pt>
                <c:pt idx="6">
                  <c:v>11010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1-4BDA-8F9D-92601DB2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'Kjøtt%'!$G$83:$G$113</c:f>
              <c:numCache>
                <c:formatCode>0.0</c:formatCode>
                <c:ptCount val="31"/>
                <c:pt idx="0">
                  <c:v>0</c:v>
                </c:pt>
                <c:pt idx="1">
                  <c:v>3.0555498971298209E-2</c:v>
                </c:pt>
                <c:pt idx="2">
                  <c:v>5.0925831618830316E-3</c:v>
                </c:pt>
                <c:pt idx="3">
                  <c:v>5.0925831618830316E-3</c:v>
                </c:pt>
                <c:pt idx="4">
                  <c:v>0.1476849116946079</c:v>
                </c:pt>
                <c:pt idx="5">
                  <c:v>5.0925831618830318E-2</c:v>
                </c:pt>
                <c:pt idx="6">
                  <c:v>5.0925831618830316E-3</c:v>
                </c:pt>
                <c:pt idx="7">
                  <c:v>0.16805524434214011</c:v>
                </c:pt>
                <c:pt idx="8">
                  <c:v>0.11712941272330978</c:v>
                </c:pt>
                <c:pt idx="9">
                  <c:v>8.657391375201158E-2</c:v>
                </c:pt>
                <c:pt idx="10">
                  <c:v>0.43796215192194093</c:v>
                </c:pt>
                <c:pt idx="11">
                  <c:v>0.38194373714122742</c:v>
                </c:pt>
                <c:pt idx="12">
                  <c:v>0.13749974537084184</c:v>
                </c:pt>
                <c:pt idx="13">
                  <c:v>1.349534537899004</c:v>
                </c:pt>
                <c:pt idx="14">
                  <c:v>1.1712941272330979</c:v>
                </c:pt>
                <c:pt idx="15">
                  <c:v>0.27499949074168367</c:v>
                </c:pt>
                <c:pt idx="16">
                  <c:v>2.6226803283697624</c:v>
                </c:pt>
                <c:pt idx="17">
                  <c:v>1.787496689820945</c:v>
                </c:pt>
                <c:pt idx="18">
                  <c:v>0.64166547839726207</c:v>
                </c:pt>
                <c:pt idx="19">
                  <c:v>6.3300808702206099</c:v>
                </c:pt>
                <c:pt idx="20">
                  <c:v>3.6921227923651991</c:v>
                </c:pt>
                <c:pt idx="21">
                  <c:v>1.9249964351917861</c:v>
                </c:pt>
                <c:pt idx="22">
                  <c:v>10.918498299077225</c:v>
                </c:pt>
                <c:pt idx="23">
                  <c:v>8.9782241143997883</c:v>
                </c:pt>
                <c:pt idx="24">
                  <c:v>7.6439673259864351</c:v>
                </c:pt>
                <c:pt idx="25">
                  <c:v>11.5550711943126</c:v>
                </c:pt>
                <c:pt idx="26">
                  <c:v>12.772198570002647</c:v>
                </c:pt>
                <c:pt idx="27">
                  <c:v>4.9958240818072568</c:v>
                </c:pt>
                <c:pt idx="28">
                  <c:v>9.9936851968792642</c:v>
                </c:pt>
                <c:pt idx="29">
                  <c:v>6.1161923774215214</c:v>
                </c:pt>
                <c:pt idx="30">
                  <c:v>5.5611008127762735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007-9B9A-A0F99F0E4ADD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'Kjøtt%'!$G$48:$G$78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3.8744672607516475E-2</c:v>
                </c:pt>
                <c:pt idx="5">
                  <c:v>2.7674766148226049E-2</c:v>
                </c:pt>
                <c:pt idx="6">
                  <c:v>5.5349532296452095E-3</c:v>
                </c:pt>
                <c:pt idx="7">
                  <c:v>0.13283887751148499</c:v>
                </c:pt>
                <c:pt idx="8">
                  <c:v>2.7674766148226049E-2</c:v>
                </c:pt>
                <c:pt idx="9">
                  <c:v>2.2139812918580842E-2</c:v>
                </c:pt>
                <c:pt idx="10">
                  <c:v>0.41512149222339073</c:v>
                </c:pt>
                <c:pt idx="11">
                  <c:v>0.21586317595616311</c:v>
                </c:pt>
                <c:pt idx="12">
                  <c:v>0.1217689710521946</c:v>
                </c:pt>
                <c:pt idx="13">
                  <c:v>1.0627110200918799</c:v>
                </c:pt>
                <c:pt idx="14">
                  <c:v>0.73061382631316785</c:v>
                </c:pt>
                <c:pt idx="15">
                  <c:v>0.21586317595616311</c:v>
                </c:pt>
                <c:pt idx="16">
                  <c:v>2.5737532517850235</c:v>
                </c:pt>
                <c:pt idx="17">
                  <c:v>1.4833674655449158</c:v>
                </c:pt>
                <c:pt idx="18">
                  <c:v>0.50368074389771411</c:v>
                </c:pt>
                <c:pt idx="19">
                  <c:v>3.9685614656556152</c:v>
                </c:pt>
                <c:pt idx="20">
                  <c:v>2.5460784856367966</c:v>
                </c:pt>
                <c:pt idx="21">
                  <c:v>1.9261637239165337</c:v>
                </c:pt>
                <c:pt idx="22">
                  <c:v>12.287596169812364</c:v>
                </c:pt>
                <c:pt idx="23">
                  <c:v>6.9519012564343852</c:v>
                </c:pt>
                <c:pt idx="24">
                  <c:v>6.0330990203132782</c:v>
                </c:pt>
                <c:pt idx="25">
                  <c:v>10.748879171970998</c:v>
                </c:pt>
                <c:pt idx="26">
                  <c:v>11.83373000498146</c:v>
                </c:pt>
                <c:pt idx="27">
                  <c:v>4.8430840759395588</c:v>
                </c:pt>
                <c:pt idx="28">
                  <c:v>9.2710466596557239</c:v>
                </c:pt>
                <c:pt idx="29">
                  <c:v>10.23966347484364</c:v>
                </c:pt>
                <c:pt idx="30">
                  <c:v>11.74517075330713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007-9B9A-A0F99F0E4ADD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2.7774691700922127E-2</c:v>
                </c:pt>
                <c:pt idx="5">
                  <c:v>1.6664815020553277E-2</c:v>
                </c:pt>
                <c:pt idx="6">
                  <c:v>5.5549383401844255E-3</c:v>
                </c:pt>
                <c:pt idx="7">
                  <c:v>6.1104321742028657E-2</c:v>
                </c:pt>
                <c:pt idx="8">
                  <c:v>4.9994445061659822E-2</c:v>
                </c:pt>
                <c:pt idx="9">
                  <c:v>2.2219753360737705E-2</c:v>
                </c:pt>
                <c:pt idx="10">
                  <c:v>0.27219197866903683</c:v>
                </c:pt>
                <c:pt idx="11">
                  <c:v>0.17220308854571717</c:v>
                </c:pt>
                <c:pt idx="12">
                  <c:v>0.16109321186534822</c:v>
                </c:pt>
                <c:pt idx="13">
                  <c:v>0.66659260082213101</c:v>
                </c:pt>
                <c:pt idx="14">
                  <c:v>0.63326297078102445</c:v>
                </c:pt>
                <c:pt idx="15">
                  <c:v>0.13887345850461064</c:v>
                </c:pt>
                <c:pt idx="16">
                  <c:v>1.9108987890234423</c:v>
                </c:pt>
                <c:pt idx="17">
                  <c:v>1.5053882901899782</c:v>
                </c:pt>
                <c:pt idx="18">
                  <c:v>0.66659260082213101</c:v>
                </c:pt>
                <c:pt idx="19">
                  <c:v>3.7829130096655912</c:v>
                </c:pt>
                <c:pt idx="20">
                  <c:v>3.4496167092545273</c:v>
                </c:pt>
                <c:pt idx="21">
                  <c:v>1.8720142206421504</c:v>
                </c:pt>
                <c:pt idx="22">
                  <c:v>9.3656260415509376</c:v>
                </c:pt>
                <c:pt idx="23">
                  <c:v>7.1047661370958783</c:v>
                </c:pt>
                <c:pt idx="24">
                  <c:v>6.8103544050661018</c:v>
                </c:pt>
                <c:pt idx="25">
                  <c:v>10.448839017886902</c:v>
                </c:pt>
                <c:pt idx="26">
                  <c:v>11.898677924675036</c:v>
                </c:pt>
                <c:pt idx="27">
                  <c:v>5.0438840128874567</c:v>
                </c:pt>
                <c:pt idx="28">
                  <c:v>9.6989223419620068</c:v>
                </c:pt>
                <c:pt idx="29">
                  <c:v>12.437506943672924</c:v>
                </c:pt>
                <c:pt idx="30">
                  <c:v>11.626485946005999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007-9B9A-A0F99F0E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'Kjøtt%'!$F$573:$F$603</c:f>
              <c:numCache>
                <c:formatCode>0</c:formatCode>
                <c:ptCount val="31"/>
                <c:pt idx="0">
                  <c:v>7</c:v>
                </c:pt>
                <c:pt idx="1">
                  <c:v>2</c:v>
                </c:pt>
                <c:pt idx="2">
                  <c:v>14</c:v>
                </c:pt>
                <c:pt idx="3">
                  <c:v>13</c:v>
                </c:pt>
                <c:pt idx="4">
                  <c:v>15</c:v>
                </c:pt>
                <c:pt idx="5">
                  <c:v>34</c:v>
                </c:pt>
                <c:pt idx="6">
                  <c:v>37</c:v>
                </c:pt>
                <c:pt idx="7">
                  <c:v>44</c:v>
                </c:pt>
                <c:pt idx="8">
                  <c:v>80</c:v>
                </c:pt>
                <c:pt idx="9">
                  <c:v>96</c:v>
                </c:pt>
                <c:pt idx="10">
                  <c:v>110</c:v>
                </c:pt>
                <c:pt idx="11">
                  <c:v>196</c:v>
                </c:pt>
                <c:pt idx="12">
                  <c:v>184</c:v>
                </c:pt>
                <c:pt idx="13">
                  <c:v>228</c:v>
                </c:pt>
                <c:pt idx="14">
                  <c:v>476</c:v>
                </c:pt>
                <c:pt idx="15">
                  <c:v>609</c:v>
                </c:pt>
                <c:pt idx="16">
                  <c:v>642</c:v>
                </c:pt>
                <c:pt idx="17">
                  <c:v>749</c:v>
                </c:pt>
                <c:pt idx="18">
                  <c:v>1043</c:v>
                </c:pt>
                <c:pt idx="19">
                  <c:v>1482</c:v>
                </c:pt>
                <c:pt idx="20">
                  <c:v>2480</c:v>
                </c:pt>
                <c:pt idx="21">
                  <c:v>2066</c:v>
                </c:pt>
                <c:pt idx="22">
                  <c:v>2150</c:v>
                </c:pt>
                <c:pt idx="23">
                  <c:v>2297</c:v>
                </c:pt>
                <c:pt idx="24">
                  <c:v>2073</c:v>
                </c:pt>
                <c:pt idx="25">
                  <c:v>1990</c:v>
                </c:pt>
                <c:pt idx="26">
                  <c:v>894</c:v>
                </c:pt>
                <c:pt idx="27">
                  <c:v>1170</c:v>
                </c:pt>
                <c:pt idx="28">
                  <c:v>344</c:v>
                </c:pt>
                <c:pt idx="29">
                  <c:v>102</c:v>
                </c:pt>
                <c:pt idx="3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3-4852-BF0F-47B5BC25770B}"/>
            </c:ext>
          </c:extLst>
        </c:ser>
        <c:ser>
          <c:idx val="4"/>
          <c:order val="1"/>
          <c:tx>
            <c:strRef>
              <c:f>'Kjøtt%'!$B$398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'Kjøtt%'!$F$398:$F$428</c:f>
              <c:numCache>
                <c:formatCode>0</c:formatCode>
                <c:ptCount val="31"/>
                <c:pt idx="0">
                  <c:v>9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16</c:v>
                </c:pt>
                <c:pt idx="8">
                  <c:v>31</c:v>
                </c:pt>
                <c:pt idx="9">
                  <c:v>28</c:v>
                </c:pt>
                <c:pt idx="10">
                  <c:v>56</c:v>
                </c:pt>
                <c:pt idx="11">
                  <c:v>85</c:v>
                </c:pt>
                <c:pt idx="12">
                  <c:v>75</c:v>
                </c:pt>
                <c:pt idx="13">
                  <c:v>148</c:v>
                </c:pt>
                <c:pt idx="14">
                  <c:v>194</c:v>
                </c:pt>
                <c:pt idx="15">
                  <c:v>222</c:v>
                </c:pt>
                <c:pt idx="16">
                  <c:v>374</c:v>
                </c:pt>
                <c:pt idx="17">
                  <c:v>544</c:v>
                </c:pt>
                <c:pt idx="18">
                  <c:v>382</c:v>
                </c:pt>
                <c:pt idx="19">
                  <c:v>798</c:v>
                </c:pt>
                <c:pt idx="20">
                  <c:v>1939</c:v>
                </c:pt>
                <c:pt idx="21">
                  <c:v>1085</c:v>
                </c:pt>
                <c:pt idx="22">
                  <c:v>1875</c:v>
                </c:pt>
                <c:pt idx="23">
                  <c:v>2794</c:v>
                </c:pt>
                <c:pt idx="24">
                  <c:v>1985</c:v>
                </c:pt>
                <c:pt idx="25">
                  <c:v>4438</c:v>
                </c:pt>
                <c:pt idx="26">
                  <c:v>3313</c:v>
                </c:pt>
                <c:pt idx="27">
                  <c:v>2832</c:v>
                </c:pt>
                <c:pt idx="28">
                  <c:v>2906</c:v>
                </c:pt>
                <c:pt idx="29">
                  <c:v>839</c:v>
                </c:pt>
                <c:pt idx="30">
                  <c:v>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3-4852-BF0F-47B5BC25770B}"/>
            </c:ext>
          </c:extLst>
        </c:ser>
        <c:ser>
          <c:idx val="10"/>
          <c:order val="2"/>
          <c:tx>
            <c:strRef>
              <c:f>'Kjøtt%'!$B$223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'Kjøtt%'!$F$223:$F$253</c:f>
              <c:numCache>
                <c:formatCode>0</c:formatCode>
                <c:ptCount val="31"/>
                <c:pt idx="0">
                  <c:v>7</c:v>
                </c:pt>
                <c:pt idx="1">
                  <c:v>11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19</c:v>
                </c:pt>
                <c:pt idx="6">
                  <c:v>9</c:v>
                </c:pt>
                <c:pt idx="7">
                  <c:v>43</c:v>
                </c:pt>
                <c:pt idx="8">
                  <c:v>31</c:v>
                </c:pt>
                <c:pt idx="9">
                  <c:v>35</c:v>
                </c:pt>
                <c:pt idx="10">
                  <c:v>62</c:v>
                </c:pt>
                <c:pt idx="11">
                  <c:v>115</c:v>
                </c:pt>
                <c:pt idx="12">
                  <c:v>51</c:v>
                </c:pt>
                <c:pt idx="13">
                  <c:v>217</c:v>
                </c:pt>
                <c:pt idx="14">
                  <c:v>225</c:v>
                </c:pt>
                <c:pt idx="15">
                  <c:v>229</c:v>
                </c:pt>
                <c:pt idx="16">
                  <c:v>453</c:v>
                </c:pt>
                <c:pt idx="17">
                  <c:v>625</c:v>
                </c:pt>
                <c:pt idx="18">
                  <c:v>297</c:v>
                </c:pt>
                <c:pt idx="19">
                  <c:v>1003</c:v>
                </c:pt>
                <c:pt idx="20">
                  <c:v>1037</c:v>
                </c:pt>
                <c:pt idx="21">
                  <c:v>1176</c:v>
                </c:pt>
                <c:pt idx="22">
                  <c:v>2294</c:v>
                </c:pt>
                <c:pt idx="23">
                  <c:v>3690</c:v>
                </c:pt>
                <c:pt idx="24">
                  <c:v>2222</c:v>
                </c:pt>
                <c:pt idx="25">
                  <c:v>3762</c:v>
                </c:pt>
                <c:pt idx="26">
                  <c:v>2906</c:v>
                </c:pt>
                <c:pt idx="27">
                  <c:v>2643</c:v>
                </c:pt>
                <c:pt idx="28">
                  <c:v>1933</c:v>
                </c:pt>
                <c:pt idx="29">
                  <c:v>734</c:v>
                </c:pt>
                <c:pt idx="30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3-4852-BF0F-47B5BC25770B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'Kjøtt%'!$F$48:$F$78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1</c:v>
                </c:pt>
                <c:pt idx="7">
                  <c:v>24</c:v>
                </c:pt>
                <c:pt idx="8">
                  <c:v>5</c:v>
                </c:pt>
                <c:pt idx="9">
                  <c:v>4</c:v>
                </c:pt>
                <c:pt idx="10">
                  <c:v>75</c:v>
                </c:pt>
                <c:pt idx="11">
                  <c:v>39</c:v>
                </c:pt>
                <c:pt idx="12">
                  <c:v>22</c:v>
                </c:pt>
                <c:pt idx="13">
                  <c:v>192</c:v>
                </c:pt>
                <c:pt idx="14">
                  <c:v>132</c:v>
                </c:pt>
                <c:pt idx="15">
                  <c:v>39</c:v>
                </c:pt>
                <c:pt idx="16">
                  <c:v>465</c:v>
                </c:pt>
                <c:pt idx="17">
                  <c:v>268</c:v>
                </c:pt>
                <c:pt idx="18">
                  <c:v>91</c:v>
                </c:pt>
                <c:pt idx="19">
                  <c:v>717</c:v>
                </c:pt>
                <c:pt idx="20">
                  <c:v>460</c:v>
                </c:pt>
                <c:pt idx="21">
                  <c:v>348</c:v>
                </c:pt>
                <c:pt idx="22">
                  <c:v>2220</c:v>
                </c:pt>
                <c:pt idx="23">
                  <c:v>1256</c:v>
                </c:pt>
                <c:pt idx="24">
                  <c:v>1090</c:v>
                </c:pt>
                <c:pt idx="25">
                  <c:v>1942</c:v>
                </c:pt>
                <c:pt idx="26">
                  <c:v>2138</c:v>
                </c:pt>
                <c:pt idx="27">
                  <c:v>875</c:v>
                </c:pt>
                <c:pt idx="28">
                  <c:v>1675</c:v>
                </c:pt>
                <c:pt idx="29">
                  <c:v>1850</c:v>
                </c:pt>
                <c:pt idx="30">
                  <c:v>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3-4852-BF0F-47B5BC25770B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11</c:v>
                </c:pt>
                <c:pt idx="8">
                  <c:v>9</c:v>
                </c:pt>
                <c:pt idx="9">
                  <c:v>4</c:v>
                </c:pt>
                <c:pt idx="10">
                  <c:v>49</c:v>
                </c:pt>
                <c:pt idx="11">
                  <c:v>31</c:v>
                </c:pt>
                <c:pt idx="12">
                  <c:v>29</c:v>
                </c:pt>
                <c:pt idx="13">
                  <c:v>120</c:v>
                </c:pt>
                <c:pt idx="14">
                  <c:v>114</c:v>
                </c:pt>
                <c:pt idx="15">
                  <c:v>25</c:v>
                </c:pt>
                <c:pt idx="16">
                  <c:v>344</c:v>
                </c:pt>
                <c:pt idx="17">
                  <c:v>271</c:v>
                </c:pt>
                <c:pt idx="18">
                  <c:v>120</c:v>
                </c:pt>
                <c:pt idx="19">
                  <c:v>681</c:v>
                </c:pt>
                <c:pt idx="20">
                  <c:v>621</c:v>
                </c:pt>
                <c:pt idx="21">
                  <c:v>337</c:v>
                </c:pt>
                <c:pt idx="22">
                  <c:v>1686</c:v>
                </c:pt>
                <c:pt idx="23">
                  <c:v>1279</c:v>
                </c:pt>
                <c:pt idx="24">
                  <c:v>1226</c:v>
                </c:pt>
                <c:pt idx="25">
                  <c:v>1881</c:v>
                </c:pt>
                <c:pt idx="26">
                  <c:v>2142</c:v>
                </c:pt>
                <c:pt idx="27">
                  <c:v>908</c:v>
                </c:pt>
                <c:pt idx="28">
                  <c:v>1746</c:v>
                </c:pt>
                <c:pt idx="29">
                  <c:v>2239</c:v>
                </c:pt>
                <c:pt idx="30">
                  <c:v>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3-4852-BF0F-47B5BC25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758400570299079E-2"/>
          <c:y val="0.16828960636948495"/>
          <c:w val="0.87698089822105574"/>
          <c:h val="0.6624273120478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'Kjøtt%'!$I$573:$I$603</c:f>
              <c:numCache>
                <c:formatCode>0.0</c:formatCode>
                <c:ptCount val="31"/>
                <c:pt idx="0">
                  <c:v>177.55714285714279</c:v>
                </c:pt>
                <c:pt idx="1">
                  <c:v>209.75</c:v>
                </c:pt>
                <c:pt idx="2">
                  <c:v>190.62142857142859</c:v>
                </c:pt>
                <c:pt idx="3">
                  <c:v>197.57692307692312</c:v>
                </c:pt>
                <c:pt idx="4">
                  <c:v>206.47333333333327</c:v>
                </c:pt>
                <c:pt idx="5">
                  <c:v>204.69411764705876</c:v>
                </c:pt>
                <c:pt idx="6">
                  <c:v>198.18108108108103</c:v>
                </c:pt>
                <c:pt idx="7">
                  <c:v>189.00227272727273</c:v>
                </c:pt>
                <c:pt idx="8">
                  <c:v>191.01124999999999</c:v>
                </c:pt>
                <c:pt idx="9">
                  <c:v>188.95833333333337</c:v>
                </c:pt>
                <c:pt idx="10">
                  <c:v>174.98909090909089</c:v>
                </c:pt>
                <c:pt idx="11">
                  <c:v>176.69591836734688</c:v>
                </c:pt>
                <c:pt idx="12">
                  <c:v>176.42391304347825</c:v>
                </c:pt>
                <c:pt idx="13">
                  <c:v>171.46578947368411</c:v>
                </c:pt>
                <c:pt idx="14">
                  <c:v>167.67016806722691</c:v>
                </c:pt>
                <c:pt idx="15">
                  <c:v>164.11477832512301</c:v>
                </c:pt>
                <c:pt idx="16">
                  <c:v>158.53847352024923</c:v>
                </c:pt>
                <c:pt idx="17">
                  <c:v>154.82242990654203</c:v>
                </c:pt>
                <c:pt idx="18">
                  <c:v>153.61744966442973</c:v>
                </c:pt>
                <c:pt idx="19">
                  <c:v>146.30971659919044</c:v>
                </c:pt>
                <c:pt idx="20">
                  <c:v>136.55439516129022</c:v>
                </c:pt>
                <c:pt idx="21">
                  <c:v>139.33523717328129</c:v>
                </c:pt>
                <c:pt idx="22">
                  <c:v>132.61097674418602</c:v>
                </c:pt>
                <c:pt idx="23">
                  <c:v>128.82542446669552</c:v>
                </c:pt>
                <c:pt idx="24">
                  <c:v>125.22807525325597</c:v>
                </c:pt>
                <c:pt idx="25">
                  <c:v>121.41251256281416</c:v>
                </c:pt>
                <c:pt idx="26">
                  <c:v>119.50145413870236</c:v>
                </c:pt>
                <c:pt idx="27">
                  <c:v>112.8275213675214</c:v>
                </c:pt>
                <c:pt idx="28">
                  <c:v>116.12936046511631</c:v>
                </c:pt>
                <c:pt idx="29">
                  <c:v>121.46764705882352</c:v>
                </c:pt>
                <c:pt idx="30">
                  <c:v>124.51190476190477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7-4F0C-BD81-B7828B5B7EF1}"/>
            </c:ext>
          </c:extLst>
        </c:ser>
        <c:ser>
          <c:idx val="4"/>
          <c:order val="1"/>
          <c:tx>
            <c:strRef>
              <c:f>'Kjøtt%'!$B$420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'Kjøtt%'!$I$398:$I$428</c:f>
              <c:numCache>
                <c:formatCode>0.0</c:formatCode>
                <c:ptCount val="31"/>
                <c:pt idx="0">
                  <c:v>212.74444444444444</c:v>
                </c:pt>
                <c:pt idx="1">
                  <c:v>146.22499999999999</c:v>
                </c:pt>
                <c:pt idx="2">
                  <c:v>221.9</c:v>
                </c:pt>
                <c:pt idx="3">
                  <c:v>210.3</c:v>
                </c:pt>
                <c:pt idx="4">
                  <c:v>202.88</c:v>
                </c:pt>
                <c:pt idx="5">
                  <c:v>186.95000000000005</c:v>
                </c:pt>
                <c:pt idx="6">
                  <c:v>191.69090909090912</c:v>
                </c:pt>
                <c:pt idx="7">
                  <c:v>185.49374999999995</c:v>
                </c:pt>
                <c:pt idx="8">
                  <c:v>193.57741935483872</c:v>
                </c:pt>
                <c:pt idx="9">
                  <c:v>200.12857142857129</c:v>
                </c:pt>
                <c:pt idx="10">
                  <c:v>185.55714285714296</c:v>
                </c:pt>
                <c:pt idx="11">
                  <c:v>179.22823529411764</c:v>
                </c:pt>
                <c:pt idx="12">
                  <c:v>174.54800000000003</c:v>
                </c:pt>
                <c:pt idx="13">
                  <c:v>181.27972972972964</c:v>
                </c:pt>
                <c:pt idx="14">
                  <c:v>173.68608247422685</c:v>
                </c:pt>
                <c:pt idx="15">
                  <c:v>172.78243243243239</c:v>
                </c:pt>
                <c:pt idx="16">
                  <c:v>167.08663101604267</c:v>
                </c:pt>
                <c:pt idx="17">
                  <c:v>163.07757352941172</c:v>
                </c:pt>
                <c:pt idx="18">
                  <c:v>161.06753926701575</c:v>
                </c:pt>
                <c:pt idx="19">
                  <c:v>157.17255639097749</c:v>
                </c:pt>
                <c:pt idx="20">
                  <c:v>143.44713769984548</c:v>
                </c:pt>
                <c:pt idx="21">
                  <c:v>149.60175115207377</c:v>
                </c:pt>
                <c:pt idx="22">
                  <c:v>144.58421333333325</c:v>
                </c:pt>
                <c:pt idx="23">
                  <c:v>140.99917680744443</c:v>
                </c:pt>
                <c:pt idx="24">
                  <c:v>137.53304785894227</c:v>
                </c:pt>
                <c:pt idx="25">
                  <c:v>130.40009013068956</c:v>
                </c:pt>
                <c:pt idx="26">
                  <c:v>125.75919106549964</c:v>
                </c:pt>
                <c:pt idx="27">
                  <c:v>119.95400635368878</c:v>
                </c:pt>
                <c:pt idx="28">
                  <c:v>114.80870912220328</c:v>
                </c:pt>
                <c:pt idx="29">
                  <c:v>119.79033412887836</c:v>
                </c:pt>
                <c:pt idx="30">
                  <c:v>124.20137174211236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7-4F0C-BD81-B7828B5B7EF1}"/>
            </c:ext>
          </c:extLst>
        </c:ser>
        <c:ser>
          <c:idx val="10"/>
          <c:order val="2"/>
          <c:tx>
            <c:strRef>
              <c:f>'Kjøtt%'!$B$250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'Kjøtt%'!$I$223:$I$253</c:f>
              <c:numCache>
                <c:formatCode>0.0</c:formatCode>
                <c:ptCount val="31"/>
                <c:pt idx="0">
                  <c:v>214.74285714285719</c:v>
                </c:pt>
                <c:pt idx="1">
                  <c:v>207.12727272727273</c:v>
                </c:pt>
                <c:pt idx="2">
                  <c:v>224.55</c:v>
                </c:pt>
                <c:pt idx="3">
                  <c:v>199.86</c:v>
                </c:pt>
                <c:pt idx="4">
                  <c:v>202.51000000000005</c:v>
                </c:pt>
                <c:pt idx="5">
                  <c:v>208.9368421052632</c:v>
                </c:pt>
                <c:pt idx="6">
                  <c:v>213.42222222222225</c:v>
                </c:pt>
                <c:pt idx="7">
                  <c:v>199.81395348837205</c:v>
                </c:pt>
                <c:pt idx="8">
                  <c:v>184.37419354838713</c:v>
                </c:pt>
                <c:pt idx="9">
                  <c:v>192.98</c:v>
                </c:pt>
                <c:pt idx="10">
                  <c:v>189.14516129032265</c:v>
                </c:pt>
                <c:pt idx="11">
                  <c:v>185.92869565217387</c:v>
                </c:pt>
                <c:pt idx="12">
                  <c:v>186.10588235294119</c:v>
                </c:pt>
                <c:pt idx="13">
                  <c:v>175.12073732718883</c:v>
                </c:pt>
                <c:pt idx="14">
                  <c:v>170.26266666666675</c:v>
                </c:pt>
                <c:pt idx="15">
                  <c:v>173.08340611353717</c:v>
                </c:pt>
                <c:pt idx="16">
                  <c:v>162.77792494481227</c:v>
                </c:pt>
                <c:pt idx="17">
                  <c:v>159.75392000000011</c:v>
                </c:pt>
                <c:pt idx="18">
                  <c:v>163.48585858585861</c:v>
                </c:pt>
                <c:pt idx="19">
                  <c:v>156.77387836490527</c:v>
                </c:pt>
                <c:pt idx="20">
                  <c:v>154.87965284474427</c:v>
                </c:pt>
                <c:pt idx="21">
                  <c:v>153.63129251700661</c:v>
                </c:pt>
                <c:pt idx="22">
                  <c:v>148.55706190061019</c:v>
                </c:pt>
                <c:pt idx="23">
                  <c:v>141.78033053373076</c:v>
                </c:pt>
                <c:pt idx="24">
                  <c:v>136.89891989198929</c:v>
                </c:pt>
                <c:pt idx="25">
                  <c:v>131.81687931951097</c:v>
                </c:pt>
                <c:pt idx="26">
                  <c:v>124.84724707501709</c:v>
                </c:pt>
                <c:pt idx="27">
                  <c:v>121.27828225501329</c:v>
                </c:pt>
                <c:pt idx="28">
                  <c:v>118.78422957600841</c:v>
                </c:pt>
                <c:pt idx="29">
                  <c:v>121.8235694822887</c:v>
                </c:pt>
                <c:pt idx="30">
                  <c:v>125.50665280665272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7-4F0C-BD81-B7828B5B7EF1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'Kjøtt%'!$I$48:$I$78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251.92857142857153</c:v>
                </c:pt>
                <c:pt idx="5">
                  <c:v>224.48</c:v>
                </c:pt>
                <c:pt idx="6">
                  <c:v>261.7</c:v>
                </c:pt>
                <c:pt idx="7">
                  <c:v>211.54499999999999</c:v>
                </c:pt>
                <c:pt idx="8">
                  <c:v>209.62000000000003</c:v>
                </c:pt>
                <c:pt idx="9">
                  <c:v>195.45000000000005</c:v>
                </c:pt>
                <c:pt idx="10">
                  <c:v>199.14693333333329</c:v>
                </c:pt>
                <c:pt idx="11">
                  <c:v>189.6564102564102</c:v>
                </c:pt>
                <c:pt idx="12">
                  <c:v>187.18181818181819</c:v>
                </c:pt>
                <c:pt idx="13">
                  <c:v>185.10671875</c:v>
                </c:pt>
                <c:pt idx="14">
                  <c:v>177.17727272727276</c:v>
                </c:pt>
                <c:pt idx="15">
                  <c:v>170.25897435897437</c:v>
                </c:pt>
                <c:pt idx="16">
                  <c:v>171.89520430107541</c:v>
                </c:pt>
                <c:pt idx="17">
                  <c:v>167.26507462686553</c:v>
                </c:pt>
                <c:pt idx="18">
                  <c:v>166.56032967032957</c:v>
                </c:pt>
                <c:pt idx="19">
                  <c:v>162.42470013946988</c:v>
                </c:pt>
                <c:pt idx="20">
                  <c:v>163.82921739130438</c:v>
                </c:pt>
                <c:pt idx="21">
                  <c:v>159.71356321839076</c:v>
                </c:pt>
                <c:pt idx="22">
                  <c:v>147.66031531531539</c:v>
                </c:pt>
                <c:pt idx="23">
                  <c:v>141.47949840764309</c:v>
                </c:pt>
                <c:pt idx="24">
                  <c:v>140.42024770642217</c:v>
                </c:pt>
                <c:pt idx="25">
                  <c:v>136.96819773429451</c:v>
                </c:pt>
                <c:pt idx="26">
                  <c:v>133.87373246024327</c:v>
                </c:pt>
                <c:pt idx="27">
                  <c:v>129.97727999999998</c:v>
                </c:pt>
                <c:pt idx="28">
                  <c:v>127.73152238805984</c:v>
                </c:pt>
                <c:pt idx="29">
                  <c:v>121.16171351351365</c:v>
                </c:pt>
                <c:pt idx="30">
                  <c:v>116.33713949104624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7-4F0C-BD81-B7828B5B7EF1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233.80000000000004</c:v>
                </c:pt>
                <c:pt idx="5">
                  <c:v>237.86666666666673</c:v>
                </c:pt>
                <c:pt idx="6">
                  <c:v>214</c:v>
                </c:pt>
                <c:pt idx="7">
                  <c:v>223.26363636363641</c:v>
                </c:pt>
                <c:pt idx="8">
                  <c:v>208.46666666666673</c:v>
                </c:pt>
                <c:pt idx="9">
                  <c:v>200.52500000000001</c:v>
                </c:pt>
                <c:pt idx="10">
                  <c:v>203.88979591836735</c:v>
                </c:pt>
                <c:pt idx="11">
                  <c:v>199.96129032258065</c:v>
                </c:pt>
                <c:pt idx="12">
                  <c:v>193.44482758620697</c:v>
                </c:pt>
                <c:pt idx="13">
                  <c:v>188.63416666666672</c:v>
                </c:pt>
                <c:pt idx="14">
                  <c:v>182.79999999999995</c:v>
                </c:pt>
                <c:pt idx="15">
                  <c:v>185.57999999999996</c:v>
                </c:pt>
                <c:pt idx="16">
                  <c:v>180.29796511627899</c:v>
                </c:pt>
                <c:pt idx="17">
                  <c:v>172.33505535055343</c:v>
                </c:pt>
                <c:pt idx="18">
                  <c:v>169.85000000000005</c:v>
                </c:pt>
                <c:pt idx="19">
                  <c:v>164.50146842878124</c:v>
                </c:pt>
                <c:pt idx="20">
                  <c:v>160.35652173913036</c:v>
                </c:pt>
                <c:pt idx="21">
                  <c:v>156.03442136498512</c:v>
                </c:pt>
                <c:pt idx="22">
                  <c:v>149.08137603796001</c:v>
                </c:pt>
                <c:pt idx="23">
                  <c:v>143.12290852228321</c:v>
                </c:pt>
                <c:pt idx="24">
                  <c:v>140.41460032626421</c:v>
                </c:pt>
                <c:pt idx="25">
                  <c:v>136.83328017012209</c:v>
                </c:pt>
                <c:pt idx="26">
                  <c:v>134.44775910364149</c:v>
                </c:pt>
                <c:pt idx="27">
                  <c:v>131.05176211453761</c:v>
                </c:pt>
                <c:pt idx="28">
                  <c:v>129.19936998854513</c:v>
                </c:pt>
                <c:pt idx="29">
                  <c:v>121.7991067440819</c:v>
                </c:pt>
                <c:pt idx="30">
                  <c:v>115.26316292403259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C7-4F0C-BD81-B7828B5B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521337610576455E-2"/>
              <c:y val="0.32875456331010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48360390136431"/>
          <c:y val="0.17965738720410954"/>
          <c:w val="7.0165338129030169E-2"/>
          <c:h val="0.252767149086283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'Kjøtt%'!$G$572:$G$606</c:f>
              <c:numCache>
                <c:formatCode>0.0</c:formatCode>
                <c:ptCount val="35"/>
                <c:pt idx="0">
                  <c:v>0.97340279681930386</c:v>
                </c:pt>
                <c:pt idx="1">
                  <c:v>3.1989763275751759E-2</c:v>
                </c:pt>
                <c:pt idx="2">
                  <c:v>9.1399323645005026E-3</c:v>
                </c:pt>
                <c:pt idx="3">
                  <c:v>6.3979526551503518E-2</c:v>
                </c:pt>
                <c:pt idx="4">
                  <c:v>5.9409560369253274E-2</c:v>
                </c:pt>
                <c:pt idx="5">
                  <c:v>6.8549492733753756E-2</c:v>
                </c:pt>
                <c:pt idx="6">
                  <c:v>0.15537885019650852</c:v>
                </c:pt>
                <c:pt idx="7">
                  <c:v>0.1690887487432593</c:v>
                </c:pt>
                <c:pt idx="8">
                  <c:v>0.20107851201901095</c:v>
                </c:pt>
                <c:pt idx="9">
                  <c:v>0.3655972945800201</c:v>
                </c:pt>
                <c:pt idx="10">
                  <c:v>0.43871675349602407</c:v>
                </c:pt>
                <c:pt idx="11">
                  <c:v>0.50269628004752731</c:v>
                </c:pt>
                <c:pt idx="12">
                  <c:v>0.89571337172104926</c:v>
                </c:pt>
                <c:pt idx="13">
                  <c:v>0.84087377753404613</c:v>
                </c:pt>
                <c:pt idx="14">
                  <c:v>1.0419522895530575</c:v>
                </c:pt>
                <c:pt idx="15">
                  <c:v>2.1753039027511196</c:v>
                </c:pt>
                <c:pt idx="16">
                  <c:v>2.783109404990403</c:v>
                </c:pt>
                <c:pt idx="17">
                  <c:v>2.9339182890046618</c:v>
                </c:pt>
                <c:pt idx="18">
                  <c:v>3.4229046705054378</c:v>
                </c:pt>
                <c:pt idx="19">
                  <c:v>4.7664747280870117</c:v>
                </c:pt>
                <c:pt idx="20">
                  <c:v>6.7726898820948724</c:v>
                </c:pt>
                <c:pt idx="21">
                  <c:v>11.333516131980621</c:v>
                </c:pt>
                <c:pt idx="22">
                  <c:v>9.4415501325290183</c:v>
                </c:pt>
                <c:pt idx="23">
                  <c:v>9.8254272918380448</c:v>
                </c:pt>
                <c:pt idx="24">
                  <c:v>10.497212320628828</c:v>
                </c:pt>
                <c:pt idx="25">
                  <c:v>9.4735398958047714</c:v>
                </c:pt>
                <c:pt idx="26">
                  <c:v>9.0942327026779992</c:v>
                </c:pt>
                <c:pt idx="27">
                  <c:v>4.0855497669317247</c:v>
                </c:pt>
                <c:pt idx="28">
                  <c:v>5.3468604332327949</c:v>
                </c:pt>
                <c:pt idx="29">
                  <c:v>1.572068366694086</c:v>
                </c:pt>
                <c:pt idx="30">
                  <c:v>0.46613655058952569</c:v>
                </c:pt>
                <c:pt idx="31">
                  <c:v>0.19193857965451055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A-4B31-AC20-28CF65FE8A85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'Kjøtt%'!$G$397:$G$431</c:f>
              <c:numCache>
                <c:formatCode>0.0</c:formatCode>
                <c:ptCount val="35"/>
                <c:pt idx="0">
                  <c:v>0.56657223796033995</c:v>
                </c:pt>
                <c:pt idx="1">
                  <c:v>3.2273102162297847E-2</c:v>
                </c:pt>
                <c:pt idx="2">
                  <c:v>1.4343600961021262E-2</c:v>
                </c:pt>
                <c:pt idx="3">
                  <c:v>3.585900240255316E-3</c:v>
                </c:pt>
                <c:pt idx="4">
                  <c:v>3.585900240255316E-3</c:v>
                </c:pt>
                <c:pt idx="5">
                  <c:v>1.7929501201276579E-2</c:v>
                </c:pt>
                <c:pt idx="6">
                  <c:v>2.1515401441531901E-2</c:v>
                </c:pt>
                <c:pt idx="7">
                  <c:v>3.944490264280847E-2</c:v>
                </c:pt>
                <c:pt idx="8">
                  <c:v>5.7374403844085049E-2</c:v>
                </c:pt>
                <c:pt idx="9">
                  <c:v>0.11116290744791482</c:v>
                </c:pt>
                <c:pt idx="10">
                  <c:v>0.10040520672714888</c:v>
                </c:pt>
                <c:pt idx="11">
                  <c:v>0.20081041345429776</c:v>
                </c:pt>
                <c:pt idx="12">
                  <c:v>0.30480152042170189</c:v>
                </c:pt>
                <c:pt idx="13">
                  <c:v>0.26894251801914876</c:v>
                </c:pt>
                <c:pt idx="14">
                  <c:v>0.53071323555778693</c:v>
                </c:pt>
                <c:pt idx="15">
                  <c:v>0.69566464660953109</c:v>
                </c:pt>
                <c:pt idx="16">
                  <c:v>0.79606985333667979</c:v>
                </c:pt>
                <c:pt idx="17">
                  <c:v>1.3411266898554879</c:v>
                </c:pt>
                <c:pt idx="18">
                  <c:v>1.950729730698892</c:v>
                </c:pt>
                <c:pt idx="19">
                  <c:v>1.3698138917775311</c:v>
                </c:pt>
                <c:pt idx="20">
                  <c:v>2.8615483917237423</c:v>
                </c:pt>
                <c:pt idx="21">
                  <c:v>6.9530605658550551</c:v>
                </c:pt>
                <c:pt idx="22">
                  <c:v>3.8907017606770178</c:v>
                </c:pt>
                <c:pt idx="23">
                  <c:v>6.7235629504787182</c:v>
                </c:pt>
                <c:pt idx="24">
                  <c:v>10.019005271273352</c:v>
                </c:pt>
                <c:pt idx="25">
                  <c:v>7.1180119769068009</c:v>
                </c:pt>
                <c:pt idx="26">
                  <c:v>15.914225266253087</c:v>
                </c:pt>
                <c:pt idx="27">
                  <c:v>11.880087495965862</c:v>
                </c:pt>
                <c:pt idx="28">
                  <c:v>10.15885538064331</c:v>
                </c:pt>
                <c:pt idx="29">
                  <c:v>10.417040197941695</c:v>
                </c:pt>
                <c:pt idx="30">
                  <c:v>3.0049844013339553</c:v>
                </c:pt>
                <c:pt idx="31">
                  <c:v>2.6141212751461249</c:v>
                </c:pt>
                <c:pt idx="32">
                  <c:v>1.7929501201276579E-2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A-4B31-AC20-28CF65FE8A85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'Kjøtt%'!$G$222:$G$256</c:f>
              <c:numCache>
                <c:formatCode>0.0</c:formatCode>
                <c:ptCount val="35"/>
                <c:pt idx="0">
                  <c:v>0.44604044604044607</c:v>
                </c:pt>
                <c:pt idx="1">
                  <c:v>2.6460026460026459E-2</c:v>
                </c:pt>
                <c:pt idx="2">
                  <c:v>4.1580041580041575E-2</c:v>
                </c:pt>
                <c:pt idx="3">
                  <c:v>1.512001512001512E-2</c:v>
                </c:pt>
                <c:pt idx="4">
                  <c:v>1.8900018900018901E-2</c:v>
                </c:pt>
                <c:pt idx="5">
                  <c:v>3.7800037800037802E-2</c:v>
                </c:pt>
                <c:pt idx="6">
                  <c:v>7.1820071820071787E-2</c:v>
                </c:pt>
                <c:pt idx="7">
                  <c:v>3.4020034020034021E-2</c:v>
                </c:pt>
                <c:pt idx="8">
                  <c:v>0.16254016254016251</c:v>
                </c:pt>
                <c:pt idx="9">
                  <c:v>0.11718011718011719</c:v>
                </c:pt>
                <c:pt idx="10">
                  <c:v>0.13230013230013229</c:v>
                </c:pt>
                <c:pt idx="11">
                  <c:v>0.23436023436023437</c:v>
                </c:pt>
                <c:pt idx="12">
                  <c:v>0.43470043470043473</c:v>
                </c:pt>
                <c:pt idx="13">
                  <c:v>0.19278019278019284</c:v>
                </c:pt>
                <c:pt idx="14">
                  <c:v>0.82026082026082014</c:v>
                </c:pt>
                <c:pt idx="15">
                  <c:v>0.85050085050085056</c:v>
                </c:pt>
                <c:pt idx="16">
                  <c:v>0.8656208656208656</c:v>
                </c:pt>
                <c:pt idx="17">
                  <c:v>1.7123417123417126</c:v>
                </c:pt>
                <c:pt idx="18">
                  <c:v>2.3625023625023625</c:v>
                </c:pt>
                <c:pt idx="19">
                  <c:v>1.1226611226611232</c:v>
                </c:pt>
                <c:pt idx="20">
                  <c:v>3.7913437913437913</c:v>
                </c:pt>
                <c:pt idx="21">
                  <c:v>3.9198639198639209</c:v>
                </c:pt>
                <c:pt idx="22">
                  <c:v>4.445284445284444</c:v>
                </c:pt>
                <c:pt idx="23">
                  <c:v>8.6713286713286717</c:v>
                </c:pt>
                <c:pt idx="24">
                  <c:v>13.951993951993956</c:v>
                </c:pt>
                <c:pt idx="25">
                  <c:v>8.3991683991683992</c:v>
                </c:pt>
                <c:pt idx="26">
                  <c:v>14.22037422037422</c:v>
                </c:pt>
                <c:pt idx="27">
                  <c:v>10.984690984690985</c:v>
                </c:pt>
                <c:pt idx="28">
                  <c:v>9.9905499905499902</c:v>
                </c:pt>
                <c:pt idx="29">
                  <c:v>7.3105273105273101</c:v>
                </c:pt>
                <c:pt idx="30">
                  <c:v>2.7745227745227741</c:v>
                </c:pt>
                <c:pt idx="31">
                  <c:v>1.8181818181818179</c:v>
                </c:pt>
                <c:pt idx="32">
                  <c:v>1.512001512001512E-2</c:v>
                </c:pt>
                <c:pt idx="33">
                  <c:v>7.56000756000756E-3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B31-AC20-28CF65FE8A85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2.7674766148226049E-2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3.8744672607516475E-2</c:v>
                </c:pt>
                <c:pt idx="6">
                  <c:v>2.7674766148226049E-2</c:v>
                </c:pt>
                <c:pt idx="7">
                  <c:v>5.5349532296452095E-3</c:v>
                </c:pt>
                <c:pt idx="8">
                  <c:v>0.13283887751148499</c:v>
                </c:pt>
                <c:pt idx="9">
                  <c:v>2.7674766148226049E-2</c:v>
                </c:pt>
                <c:pt idx="10">
                  <c:v>2.2139812918580842E-2</c:v>
                </c:pt>
                <c:pt idx="11">
                  <c:v>0.41512149222339073</c:v>
                </c:pt>
                <c:pt idx="12">
                  <c:v>0.21586317595616311</c:v>
                </c:pt>
                <c:pt idx="13">
                  <c:v>0.1217689710521946</c:v>
                </c:pt>
                <c:pt idx="14">
                  <c:v>1.0627110200918799</c:v>
                </c:pt>
                <c:pt idx="15">
                  <c:v>0.73061382631316785</c:v>
                </c:pt>
                <c:pt idx="16">
                  <c:v>0.21586317595616311</c:v>
                </c:pt>
                <c:pt idx="17">
                  <c:v>2.5737532517850235</c:v>
                </c:pt>
                <c:pt idx="18">
                  <c:v>1.4833674655449158</c:v>
                </c:pt>
                <c:pt idx="19">
                  <c:v>0.50368074389771411</c:v>
                </c:pt>
                <c:pt idx="20">
                  <c:v>3.9685614656556152</c:v>
                </c:pt>
                <c:pt idx="21">
                  <c:v>2.5460784856367966</c:v>
                </c:pt>
                <c:pt idx="22">
                  <c:v>1.9261637239165337</c:v>
                </c:pt>
                <c:pt idx="23">
                  <c:v>12.287596169812364</c:v>
                </c:pt>
                <c:pt idx="24">
                  <c:v>6.9519012564343852</c:v>
                </c:pt>
                <c:pt idx="25">
                  <c:v>6.0330990203132782</c:v>
                </c:pt>
                <c:pt idx="26">
                  <c:v>10.748879171970998</c:v>
                </c:pt>
                <c:pt idx="27">
                  <c:v>11.83373000498146</c:v>
                </c:pt>
                <c:pt idx="28">
                  <c:v>4.8430840759395588</c:v>
                </c:pt>
                <c:pt idx="29">
                  <c:v>9.2710466596557239</c:v>
                </c:pt>
                <c:pt idx="30">
                  <c:v>10.23966347484364</c:v>
                </c:pt>
                <c:pt idx="31">
                  <c:v>11.74517075330713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A-4B31-AC20-28CF65FE8A85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0.14998333518497947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2.7774691700922127E-2</c:v>
                </c:pt>
                <c:pt idx="6">
                  <c:v>1.6664815020553277E-2</c:v>
                </c:pt>
                <c:pt idx="7">
                  <c:v>5.5549383401844255E-3</c:v>
                </c:pt>
                <c:pt idx="8">
                  <c:v>6.1104321742028657E-2</c:v>
                </c:pt>
                <c:pt idx="9">
                  <c:v>4.9994445061659822E-2</c:v>
                </c:pt>
                <c:pt idx="10">
                  <c:v>2.2219753360737705E-2</c:v>
                </c:pt>
                <c:pt idx="11">
                  <c:v>0.27219197866903683</c:v>
                </c:pt>
                <c:pt idx="12">
                  <c:v>0.17220308854571717</c:v>
                </c:pt>
                <c:pt idx="13">
                  <c:v>0.16109321186534822</c:v>
                </c:pt>
                <c:pt idx="14">
                  <c:v>0.66659260082213101</c:v>
                </c:pt>
                <c:pt idx="15">
                  <c:v>0.63326297078102445</c:v>
                </c:pt>
                <c:pt idx="16">
                  <c:v>0.13887345850461064</c:v>
                </c:pt>
                <c:pt idx="17">
                  <c:v>1.9108987890234423</c:v>
                </c:pt>
                <c:pt idx="18">
                  <c:v>1.5053882901899782</c:v>
                </c:pt>
                <c:pt idx="19">
                  <c:v>0.66659260082213101</c:v>
                </c:pt>
                <c:pt idx="20">
                  <c:v>3.7829130096655912</c:v>
                </c:pt>
                <c:pt idx="21">
                  <c:v>3.4496167092545273</c:v>
                </c:pt>
                <c:pt idx="22">
                  <c:v>1.8720142206421504</c:v>
                </c:pt>
                <c:pt idx="23">
                  <c:v>9.3656260415509376</c:v>
                </c:pt>
                <c:pt idx="24">
                  <c:v>7.1047661370958783</c:v>
                </c:pt>
                <c:pt idx="25">
                  <c:v>6.8103544050661018</c:v>
                </c:pt>
                <c:pt idx="26">
                  <c:v>10.448839017886902</c:v>
                </c:pt>
                <c:pt idx="27">
                  <c:v>11.898677924675036</c:v>
                </c:pt>
                <c:pt idx="28">
                  <c:v>5.0438840128874567</c:v>
                </c:pt>
                <c:pt idx="29">
                  <c:v>9.6989223419620068</c:v>
                </c:pt>
                <c:pt idx="30">
                  <c:v>12.437506943672924</c:v>
                </c:pt>
                <c:pt idx="31">
                  <c:v>11.626485946005999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B31-AC20-28CF65FE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6.6357562742673695E-2"/>
          <c:h val="0.27756277428884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2458280365878"/>
          <c:y val="0.16268755991628753"/>
          <c:w val="0.87874770781100398"/>
          <c:h val="0.696223303917432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55.89172535211268</c:v>
                </c:pt>
                <c:pt idx="1">
                  <c:v>56.216149679960623</c:v>
                </c:pt>
                <c:pt idx="2">
                  <c:v>55.964894684052176</c:v>
                </c:pt>
                <c:pt idx="3">
                  <c:v>55.875885047896723</c:v>
                </c:pt>
                <c:pt idx="4">
                  <c:v>55.610905240868178</c:v>
                </c:pt>
                <c:pt idx="5">
                  <c:v>55.78144329896908</c:v>
                </c:pt>
                <c:pt idx="6">
                  <c:v>55.570125427594078</c:v>
                </c:pt>
                <c:pt idx="7">
                  <c:v>56.096082474226804</c:v>
                </c:pt>
                <c:pt idx="8">
                  <c:v>55.624946604015349</c:v>
                </c:pt>
                <c:pt idx="9">
                  <c:v>55.748725081131198</c:v>
                </c:pt>
                <c:pt idx="10">
                  <c:v>55.861478218306409</c:v>
                </c:pt>
                <c:pt idx="11">
                  <c:v>55.572285143237842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9-400D-951F-6F00820935F7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58.867282654346901</c:v>
                </c:pt>
                <c:pt idx="1">
                  <c:v>58.417896239885799</c:v>
                </c:pt>
                <c:pt idx="2">
                  <c:v>58.573570432357037</c:v>
                </c:pt>
                <c:pt idx="3">
                  <c:v>58.955832933269349</c:v>
                </c:pt>
                <c:pt idx="4">
                  <c:v>59.437935843793582</c:v>
                </c:pt>
                <c:pt idx="5">
                  <c:v>59.047153024911026</c:v>
                </c:pt>
                <c:pt idx="6">
                  <c:v>59.142492556358995</c:v>
                </c:pt>
                <c:pt idx="7">
                  <c:v>58.90664780763791</c:v>
                </c:pt>
                <c:pt idx="8">
                  <c:v>58.975795607350975</c:v>
                </c:pt>
                <c:pt idx="9">
                  <c:v>59.106087735004493</c:v>
                </c:pt>
                <c:pt idx="10">
                  <c:v>59.023610427938991</c:v>
                </c:pt>
                <c:pt idx="11">
                  <c:v>59.14036580178648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9-400D-951F-6F00820935F7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59.952619843924175</c:v>
                </c:pt>
                <c:pt idx="1">
                  <c:v>59.680484693877553</c:v>
                </c:pt>
                <c:pt idx="2">
                  <c:v>59.75013376136971</c:v>
                </c:pt>
                <c:pt idx="3">
                  <c:v>59.698524244553752</c:v>
                </c:pt>
                <c:pt idx="4">
                  <c:v>59.647024160282854</c:v>
                </c:pt>
                <c:pt idx="5">
                  <c:v>59.45476973684211</c:v>
                </c:pt>
                <c:pt idx="6">
                  <c:v>60.269815852682129</c:v>
                </c:pt>
                <c:pt idx="7">
                  <c:v>59.332161687170483</c:v>
                </c:pt>
                <c:pt idx="8">
                  <c:v>59.70778267254039</c:v>
                </c:pt>
                <c:pt idx="9">
                  <c:v>59.736631016042779</c:v>
                </c:pt>
                <c:pt idx="10">
                  <c:v>59.622336991607504</c:v>
                </c:pt>
                <c:pt idx="11">
                  <c:v>59.712897526501763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00D-951F-6F00820935F7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59.824767801857583</c:v>
                </c:pt>
                <c:pt idx="1">
                  <c:v>59.953539823008846</c:v>
                </c:pt>
                <c:pt idx="2">
                  <c:v>59.955997588908978</c:v>
                </c:pt>
                <c:pt idx="3">
                  <c:v>60.184210526315802</c:v>
                </c:pt>
                <c:pt idx="4">
                  <c:v>59.981170141223949</c:v>
                </c:pt>
                <c:pt idx="5">
                  <c:v>60.150132275132272</c:v>
                </c:pt>
                <c:pt idx="6">
                  <c:v>60.230826507818321</c:v>
                </c:pt>
                <c:pt idx="7">
                  <c:v>60.014251781472701</c:v>
                </c:pt>
                <c:pt idx="8">
                  <c:v>60.114414996767955</c:v>
                </c:pt>
                <c:pt idx="9">
                  <c:v>59.73247232472324</c:v>
                </c:pt>
                <c:pt idx="10">
                  <c:v>59.625310173697279</c:v>
                </c:pt>
                <c:pt idx="11">
                  <c:v>60.4375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9-400D-951F-6F008209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146047680706E-3"/>
              <c:y val="0.42688164461311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58147967292039"/>
          <c:y val="0.4718330066954603"/>
          <c:w val="7.3301382360826284E-2"/>
          <c:h val="0.20341325842062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2.7674766148226049E-2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3.8744672607516475E-2</c:v>
                </c:pt>
                <c:pt idx="6">
                  <c:v>2.7674766148226049E-2</c:v>
                </c:pt>
                <c:pt idx="7">
                  <c:v>5.5349532296452095E-3</c:v>
                </c:pt>
                <c:pt idx="8">
                  <c:v>0.13283887751148499</c:v>
                </c:pt>
                <c:pt idx="9">
                  <c:v>2.7674766148226049E-2</c:v>
                </c:pt>
                <c:pt idx="10">
                  <c:v>2.2139812918580842E-2</c:v>
                </c:pt>
                <c:pt idx="11">
                  <c:v>0.41512149222339073</c:v>
                </c:pt>
                <c:pt idx="12">
                  <c:v>0.21586317595616311</c:v>
                </c:pt>
                <c:pt idx="13">
                  <c:v>0.1217689710521946</c:v>
                </c:pt>
                <c:pt idx="14">
                  <c:v>1.0627110200918799</c:v>
                </c:pt>
                <c:pt idx="15">
                  <c:v>0.73061382631316785</c:v>
                </c:pt>
                <c:pt idx="16">
                  <c:v>0.21586317595616311</c:v>
                </c:pt>
                <c:pt idx="17">
                  <c:v>2.5737532517850235</c:v>
                </c:pt>
                <c:pt idx="18">
                  <c:v>1.4833674655449158</c:v>
                </c:pt>
                <c:pt idx="19">
                  <c:v>0.50368074389771411</c:v>
                </c:pt>
                <c:pt idx="20">
                  <c:v>3.9685614656556152</c:v>
                </c:pt>
                <c:pt idx="21">
                  <c:v>2.5460784856367966</c:v>
                </c:pt>
                <c:pt idx="22">
                  <c:v>1.9261637239165337</c:v>
                </c:pt>
                <c:pt idx="23">
                  <c:v>12.287596169812364</c:v>
                </c:pt>
                <c:pt idx="24">
                  <c:v>6.9519012564343852</c:v>
                </c:pt>
                <c:pt idx="25">
                  <c:v>6.0330990203132782</c:v>
                </c:pt>
                <c:pt idx="26">
                  <c:v>10.748879171970998</c:v>
                </c:pt>
                <c:pt idx="27">
                  <c:v>11.83373000498146</c:v>
                </c:pt>
                <c:pt idx="28">
                  <c:v>4.8430840759395588</c:v>
                </c:pt>
                <c:pt idx="29">
                  <c:v>9.2710466596557239</c:v>
                </c:pt>
                <c:pt idx="30">
                  <c:v>10.23966347484364</c:v>
                </c:pt>
                <c:pt idx="31">
                  <c:v>11.74517075330713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A70-A053-9B081DEDB706}"/>
            </c:ext>
          </c:extLst>
        </c:ser>
        <c:ser>
          <c:idx val="1"/>
          <c:order val="1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0.14998333518497947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2.7774691700922127E-2</c:v>
                </c:pt>
                <c:pt idx="6">
                  <c:v>1.6664815020553277E-2</c:v>
                </c:pt>
                <c:pt idx="7">
                  <c:v>5.5549383401844255E-3</c:v>
                </c:pt>
                <c:pt idx="8">
                  <c:v>6.1104321742028657E-2</c:v>
                </c:pt>
                <c:pt idx="9">
                  <c:v>4.9994445061659822E-2</c:v>
                </c:pt>
                <c:pt idx="10">
                  <c:v>2.2219753360737705E-2</c:v>
                </c:pt>
                <c:pt idx="11">
                  <c:v>0.27219197866903683</c:v>
                </c:pt>
                <c:pt idx="12">
                  <c:v>0.17220308854571717</c:v>
                </c:pt>
                <c:pt idx="13">
                  <c:v>0.16109321186534822</c:v>
                </c:pt>
                <c:pt idx="14">
                  <c:v>0.66659260082213101</c:v>
                </c:pt>
                <c:pt idx="15">
                  <c:v>0.63326297078102445</c:v>
                </c:pt>
                <c:pt idx="16">
                  <c:v>0.13887345850461064</c:v>
                </c:pt>
                <c:pt idx="17">
                  <c:v>1.9108987890234423</c:v>
                </c:pt>
                <c:pt idx="18">
                  <c:v>1.5053882901899782</c:v>
                </c:pt>
                <c:pt idx="19">
                  <c:v>0.66659260082213101</c:v>
                </c:pt>
                <c:pt idx="20">
                  <c:v>3.7829130096655912</c:v>
                </c:pt>
                <c:pt idx="21">
                  <c:v>3.4496167092545273</c:v>
                </c:pt>
                <c:pt idx="22">
                  <c:v>1.8720142206421504</c:v>
                </c:pt>
                <c:pt idx="23">
                  <c:v>9.3656260415509376</c:v>
                </c:pt>
                <c:pt idx="24">
                  <c:v>7.1047661370958783</c:v>
                </c:pt>
                <c:pt idx="25">
                  <c:v>6.8103544050661018</c:v>
                </c:pt>
                <c:pt idx="26">
                  <c:v>10.448839017886902</c:v>
                </c:pt>
                <c:pt idx="27">
                  <c:v>11.898677924675036</c:v>
                </c:pt>
                <c:pt idx="28">
                  <c:v>5.0438840128874567</c:v>
                </c:pt>
                <c:pt idx="29">
                  <c:v>9.6989223419620068</c:v>
                </c:pt>
                <c:pt idx="30">
                  <c:v>12.437506943672924</c:v>
                </c:pt>
                <c:pt idx="31">
                  <c:v>11.626485946005999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29-4A70-A053-9B081DE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67544505125036"/>
          <c:y val="0.37646721285345403"/>
          <c:w val="7.4833934855409442E-2"/>
          <c:h val="0.1403607949815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50722286859564E-2"/>
          <c:y val="0.15222487493748951"/>
          <c:w val="0.90166926092226096"/>
          <c:h val="0.7361291512363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Vektgrupper!$J$31:$J$48</c:f>
              <c:numCache>
                <c:formatCode>0.0</c:formatCode>
                <c:ptCount val="18"/>
                <c:pt idx="0">
                  <c:v>0.1217689710521946</c:v>
                </c:pt>
                <c:pt idx="1">
                  <c:v>0.54242541650523057</c:v>
                </c:pt>
                <c:pt idx="2">
                  <c:v>2.1088171804948246</c:v>
                </c:pt>
                <c:pt idx="3">
                  <c:v>5.2582055681629489</c:v>
                </c:pt>
                <c:pt idx="4">
                  <c:v>9.4315603033154378</c:v>
                </c:pt>
                <c:pt idx="5">
                  <c:v>12.398295234405269</c:v>
                </c:pt>
                <c:pt idx="6">
                  <c:v>13.034814855814471</c:v>
                </c:pt>
                <c:pt idx="7">
                  <c:v>12.420435047323853</c:v>
                </c:pt>
                <c:pt idx="8">
                  <c:v>11.894614490507555</c:v>
                </c:pt>
                <c:pt idx="9">
                  <c:v>10.090219737643219</c:v>
                </c:pt>
                <c:pt idx="10">
                  <c:v>7.8873083522444238</c:v>
                </c:pt>
                <c:pt idx="11">
                  <c:v>5.8061659378978243</c:v>
                </c:pt>
                <c:pt idx="12">
                  <c:v>3.8578624010627105</c:v>
                </c:pt>
                <c:pt idx="13">
                  <c:v>2.2804007306138261</c:v>
                </c:pt>
                <c:pt idx="14">
                  <c:v>1.3837383074113023</c:v>
                </c:pt>
                <c:pt idx="15">
                  <c:v>0.69186915370565116</c:v>
                </c:pt>
                <c:pt idx="16">
                  <c:v>0.38744672607516473</c:v>
                </c:pt>
                <c:pt idx="17">
                  <c:v>0.40405158576410033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2-4A88-8620-2FF4EE60FDD5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val>
            <c:numRef>
              <c:f>Vektgrupper!$J$12:$J$29</c:f>
              <c:numCache>
                <c:formatCode>0.0</c:formatCode>
                <c:ptCount val="18"/>
                <c:pt idx="0">
                  <c:v>0.21108765692700812</c:v>
                </c:pt>
                <c:pt idx="1">
                  <c:v>0.64992778580157762</c:v>
                </c:pt>
                <c:pt idx="2">
                  <c:v>2.1719808910121094</c:v>
                </c:pt>
                <c:pt idx="3">
                  <c:v>5.7715809354516159</c:v>
                </c:pt>
                <c:pt idx="4">
                  <c:v>9.5878235751583123</c:v>
                </c:pt>
                <c:pt idx="5">
                  <c:v>12.176424841684256</c:v>
                </c:pt>
                <c:pt idx="6">
                  <c:v>12.837462504166204</c:v>
                </c:pt>
                <c:pt idx="7">
                  <c:v>12.726363737362519</c:v>
                </c:pt>
                <c:pt idx="8">
                  <c:v>11.537606932563049</c:v>
                </c:pt>
                <c:pt idx="9">
                  <c:v>9.5322741917564677</c:v>
                </c:pt>
                <c:pt idx="10">
                  <c:v>7.7380291078769021</c:v>
                </c:pt>
                <c:pt idx="11">
                  <c:v>5.7326963670703268</c:v>
                </c:pt>
                <c:pt idx="12">
                  <c:v>3.9273414065103873</c:v>
                </c:pt>
                <c:pt idx="13">
                  <c:v>2.4219531163204087</c:v>
                </c:pt>
                <c:pt idx="14">
                  <c:v>1.3165203866237081</c:v>
                </c:pt>
                <c:pt idx="15">
                  <c:v>0.71658704588379085</c:v>
                </c:pt>
                <c:pt idx="16">
                  <c:v>0.46661482057549136</c:v>
                </c:pt>
                <c:pt idx="17">
                  <c:v>0.47772469725586064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92-4A88-8620-2FF4EE6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49097848033247"/>
          <c:y val="0.19875041545514519"/>
          <c:w val="7.9998107386409834E-2"/>
          <c:h val="0.16456282532451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43955813914073E-2"/>
          <c:y val="0.14364924433345216"/>
          <c:w val="0.87977599228679615"/>
          <c:h val="0.74470497666290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Vektgrupper!$G$31:$G$48</c:f>
              <c:numCache>
                <c:formatCode>0</c:formatCode>
                <c:ptCount val="18"/>
                <c:pt idx="0">
                  <c:v>22</c:v>
                </c:pt>
                <c:pt idx="1">
                  <c:v>98</c:v>
                </c:pt>
                <c:pt idx="2">
                  <c:v>381</c:v>
                </c:pt>
                <c:pt idx="3">
                  <c:v>950</c:v>
                </c:pt>
                <c:pt idx="4">
                  <c:v>1704</c:v>
                </c:pt>
                <c:pt idx="5">
                  <c:v>2240</c:v>
                </c:pt>
                <c:pt idx="6">
                  <c:v>2355</c:v>
                </c:pt>
                <c:pt idx="7">
                  <c:v>2244</c:v>
                </c:pt>
                <c:pt idx="8">
                  <c:v>2149</c:v>
                </c:pt>
                <c:pt idx="9">
                  <c:v>1823</c:v>
                </c:pt>
                <c:pt idx="10">
                  <c:v>1425</c:v>
                </c:pt>
                <c:pt idx="11">
                  <c:v>1049</c:v>
                </c:pt>
                <c:pt idx="12">
                  <c:v>697</c:v>
                </c:pt>
                <c:pt idx="13">
                  <c:v>412</c:v>
                </c:pt>
                <c:pt idx="14">
                  <c:v>250</c:v>
                </c:pt>
                <c:pt idx="15">
                  <c:v>125</c:v>
                </c:pt>
                <c:pt idx="16">
                  <c:v>70</c:v>
                </c:pt>
                <c:pt idx="1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A07-A058-696E363DE881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rgbClr val="808080"/>
              </a:solidFill>
            </a:ln>
          </c:spPr>
          <c:invertIfNegative val="0"/>
          <c:val>
            <c:numRef>
              <c:f>Vektgrupper!$G$12:$G$29</c:f>
              <c:numCache>
                <c:formatCode>0</c:formatCode>
                <c:ptCount val="18"/>
                <c:pt idx="0">
                  <c:v>38</c:v>
                </c:pt>
                <c:pt idx="1">
                  <c:v>117</c:v>
                </c:pt>
                <c:pt idx="2">
                  <c:v>391</c:v>
                </c:pt>
                <c:pt idx="3">
                  <c:v>1039</c:v>
                </c:pt>
                <c:pt idx="4">
                  <c:v>1726</c:v>
                </c:pt>
                <c:pt idx="5">
                  <c:v>2192</c:v>
                </c:pt>
                <c:pt idx="6">
                  <c:v>2311</c:v>
                </c:pt>
                <c:pt idx="7">
                  <c:v>2291</c:v>
                </c:pt>
                <c:pt idx="8">
                  <c:v>2077</c:v>
                </c:pt>
                <c:pt idx="9">
                  <c:v>1716</c:v>
                </c:pt>
                <c:pt idx="10">
                  <c:v>1393</c:v>
                </c:pt>
                <c:pt idx="11">
                  <c:v>1032</c:v>
                </c:pt>
                <c:pt idx="12">
                  <c:v>707</c:v>
                </c:pt>
                <c:pt idx="13">
                  <c:v>436</c:v>
                </c:pt>
                <c:pt idx="14">
                  <c:v>237</c:v>
                </c:pt>
                <c:pt idx="15">
                  <c:v>129</c:v>
                </c:pt>
                <c:pt idx="16">
                  <c:v>84</c:v>
                </c:pt>
                <c:pt idx="1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A07-A058-696E363D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0138005964983"/>
          <c:y val="0.19497525377881486"/>
          <c:w val="7.3777264409496224E-2"/>
          <c:h val="0.1760414329735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VEKTGRUPPENE</a:t>
            </a:r>
          </a:p>
        </c:rich>
      </c:tx>
      <c:layout>
        <c:manualLayout>
          <c:xMode val="edge"/>
          <c:yMode val="edge"/>
          <c:x val="7.7190078644962676E-2"/>
          <c:y val="4.1094051380197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76005015742772E-2"/>
          <c:y val="0.14751509832636353"/>
          <c:w val="0.9107439085616601"/>
          <c:h val="0.740838938849501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Vektgrupper!$P$31:$P$48</c:f>
              <c:numCache>
                <c:formatCode>0</c:formatCode>
                <c:ptCount val="18"/>
                <c:pt idx="0">
                  <c:v>62.777272727272717</c:v>
                </c:pt>
                <c:pt idx="1">
                  <c:v>76.862346938775516</c:v>
                </c:pt>
                <c:pt idx="2">
                  <c:v>85.988241469816259</c:v>
                </c:pt>
                <c:pt idx="3">
                  <c:v>95.748999999999938</c:v>
                </c:pt>
                <c:pt idx="4">
                  <c:v>105.30907863849752</c:v>
                </c:pt>
                <c:pt idx="5">
                  <c:v>115.18904910714312</c:v>
                </c:pt>
                <c:pt idx="6">
                  <c:v>125.12319320594472</c:v>
                </c:pt>
                <c:pt idx="7">
                  <c:v>134.88622549019627</c:v>
                </c:pt>
                <c:pt idx="8">
                  <c:v>144.87897626803149</c:v>
                </c:pt>
                <c:pt idx="9">
                  <c:v>154.99660449808027</c:v>
                </c:pt>
                <c:pt idx="10">
                  <c:v>164.82141754385972</c:v>
                </c:pt>
                <c:pt idx="11">
                  <c:v>174.78779790276445</c:v>
                </c:pt>
                <c:pt idx="12">
                  <c:v>184.45915351506471</c:v>
                </c:pt>
                <c:pt idx="13">
                  <c:v>194.41885922330081</c:v>
                </c:pt>
                <c:pt idx="14">
                  <c:v>204.72331999999997</c:v>
                </c:pt>
                <c:pt idx="15">
                  <c:v>213.17695999999995</c:v>
                </c:pt>
                <c:pt idx="16">
                  <c:v>220.92714285714288</c:v>
                </c:pt>
                <c:pt idx="17">
                  <c:v>237.22643835616441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7-4C9F-BD12-0C73C6331022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Vektgrupper!$P$12:$P$29</c:f>
              <c:numCache>
                <c:formatCode>0</c:formatCode>
                <c:ptCount val="18"/>
                <c:pt idx="0">
                  <c:v>61.526315789473678</c:v>
                </c:pt>
                <c:pt idx="1">
                  <c:v>75.594871794871807</c:v>
                </c:pt>
                <c:pt idx="2">
                  <c:v>85.733759590792801</c:v>
                </c:pt>
                <c:pt idx="3">
                  <c:v>95.669297401347521</c:v>
                </c:pt>
                <c:pt idx="4">
                  <c:v>105.10758980301269</c:v>
                </c:pt>
                <c:pt idx="5">
                  <c:v>115.10935218978098</c:v>
                </c:pt>
                <c:pt idx="6">
                  <c:v>124.78918217221963</c:v>
                </c:pt>
                <c:pt idx="7">
                  <c:v>135.00515058926248</c:v>
                </c:pt>
                <c:pt idx="8">
                  <c:v>144.89210399614817</c:v>
                </c:pt>
                <c:pt idx="9">
                  <c:v>154.56561771561789</c:v>
                </c:pt>
                <c:pt idx="10">
                  <c:v>164.66518305814822</c:v>
                </c:pt>
                <c:pt idx="11">
                  <c:v>174.45222868217076</c:v>
                </c:pt>
                <c:pt idx="12">
                  <c:v>184.32743988684595</c:v>
                </c:pt>
                <c:pt idx="13">
                  <c:v>194.64334862385329</c:v>
                </c:pt>
                <c:pt idx="14">
                  <c:v>204.36793248945136</c:v>
                </c:pt>
                <c:pt idx="15">
                  <c:v>212.51550387596888</c:v>
                </c:pt>
                <c:pt idx="16">
                  <c:v>221.64880952380963</c:v>
                </c:pt>
                <c:pt idx="17">
                  <c:v>234.09418604651168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7-4C9F-BD12-0C73C633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83589025277791"/>
          <c:y val="0.18755995420423993"/>
          <c:w val="7.5878532943000968E-2"/>
          <c:h val="0.14548360618024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Flådd purke,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V!$AC$30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V!$AH$30:$AH$47</c:f>
              <c:numCache>
                <c:formatCode>0.00</c:formatCode>
                <c:ptCount val="18"/>
                <c:pt idx="0">
                  <c:v>61.72727272727272</c:v>
                </c:pt>
                <c:pt idx="1">
                  <c:v>62.918367346938773</c:v>
                </c:pt>
                <c:pt idx="2">
                  <c:v>63.052493438320234</c:v>
                </c:pt>
                <c:pt idx="3">
                  <c:v>62.632631578947375</c:v>
                </c:pt>
                <c:pt idx="4">
                  <c:v>62.007629107981209</c:v>
                </c:pt>
                <c:pt idx="5">
                  <c:v>61.443750000000001</c:v>
                </c:pt>
                <c:pt idx="6">
                  <c:v>61.002123142250547</c:v>
                </c:pt>
                <c:pt idx="7">
                  <c:v>60.369429590017809</c:v>
                </c:pt>
                <c:pt idx="8">
                  <c:v>59.631921824104218</c:v>
                </c:pt>
                <c:pt idx="9">
                  <c:v>58.652221612726258</c:v>
                </c:pt>
                <c:pt idx="10">
                  <c:v>57.95228070175439</c:v>
                </c:pt>
                <c:pt idx="11">
                  <c:v>56.865586272640606</c:v>
                </c:pt>
                <c:pt idx="12">
                  <c:v>55.670977011494251</c:v>
                </c:pt>
                <c:pt idx="13">
                  <c:v>54.696601941747581</c:v>
                </c:pt>
                <c:pt idx="14">
                  <c:v>52.411999999999999</c:v>
                </c:pt>
                <c:pt idx="15">
                  <c:v>51.79032258064516</c:v>
                </c:pt>
                <c:pt idx="16">
                  <c:v>50.347826086956523</c:v>
                </c:pt>
                <c:pt idx="17">
                  <c:v>48.056338028169009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D-4E2E-BD29-BB79F194A737}"/>
            </c:ext>
          </c:extLst>
        </c:ser>
        <c:ser>
          <c:idx val="1"/>
          <c:order val="1"/>
          <c:tx>
            <c:strRef>
              <c:f>V!$AC$12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V!$AH$12:$AH$29</c:f>
              <c:numCache>
                <c:formatCode>0.00</c:formatCode>
                <c:ptCount val="18"/>
                <c:pt idx="0">
                  <c:v>62.684210526315802</c:v>
                </c:pt>
                <c:pt idx="1">
                  <c:v>63.620689655172413</c:v>
                </c:pt>
                <c:pt idx="2">
                  <c:v>63.133333333333354</c:v>
                </c:pt>
                <c:pt idx="3">
                  <c:v>62.772639691714843</c:v>
                </c:pt>
                <c:pt idx="4">
                  <c:v>62.153310104529616</c:v>
                </c:pt>
                <c:pt idx="5">
                  <c:v>61.682336832496574</c:v>
                </c:pt>
                <c:pt idx="6">
                  <c:v>61.02905464006939</c:v>
                </c:pt>
                <c:pt idx="7">
                  <c:v>60.534264513312976</c:v>
                </c:pt>
                <c:pt idx="8">
                  <c:v>60.009633911368013</c:v>
                </c:pt>
                <c:pt idx="9">
                  <c:v>59.268107476635507</c:v>
                </c:pt>
                <c:pt idx="10">
                  <c:v>58.164511494252878</c:v>
                </c:pt>
                <c:pt idx="11">
                  <c:v>57.346601941747586</c:v>
                </c:pt>
                <c:pt idx="12">
                  <c:v>56.109065155807357</c:v>
                </c:pt>
                <c:pt idx="13">
                  <c:v>54.928899082568819</c:v>
                </c:pt>
                <c:pt idx="14">
                  <c:v>53.337552742616019</c:v>
                </c:pt>
                <c:pt idx="15">
                  <c:v>53.03125</c:v>
                </c:pt>
                <c:pt idx="16">
                  <c:v>50.831325301204814</c:v>
                </c:pt>
                <c:pt idx="17">
                  <c:v>49.650602409638559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D-4E2E-BD29-BB79F19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1279042446199966"/>
          <c:w val="6.6439211077841537E-2"/>
          <c:h val="0.15032175212454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696177547773243"/>
          <c:y val="3.0448904707450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V!$AF$30:$AF$47</c:f>
              <c:numCache>
                <c:formatCode>General</c:formatCode>
                <c:ptCount val="18"/>
                <c:pt idx="0">
                  <c:v>20</c:v>
                </c:pt>
                <c:pt idx="1">
                  <c:v>44</c:v>
                </c:pt>
                <c:pt idx="2">
                  <c:v>77</c:v>
                </c:pt>
                <c:pt idx="3">
                  <c:v>117</c:v>
                </c:pt>
                <c:pt idx="4">
                  <c:v>157</c:v>
                </c:pt>
                <c:pt idx="5">
                  <c:v>201</c:v>
                </c:pt>
                <c:pt idx="6">
                  <c:v>219</c:v>
                </c:pt>
                <c:pt idx="7">
                  <c:v>238</c:v>
                </c:pt>
                <c:pt idx="8">
                  <c:v>246</c:v>
                </c:pt>
                <c:pt idx="9">
                  <c:v>237</c:v>
                </c:pt>
                <c:pt idx="10">
                  <c:v>233</c:v>
                </c:pt>
                <c:pt idx="11">
                  <c:v>217</c:v>
                </c:pt>
                <c:pt idx="12">
                  <c:v>196</c:v>
                </c:pt>
                <c:pt idx="13">
                  <c:v>159</c:v>
                </c:pt>
                <c:pt idx="14">
                  <c:v>121</c:v>
                </c:pt>
                <c:pt idx="15">
                  <c:v>64</c:v>
                </c:pt>
                <c:pt idx="16">
                  <c:v>48</c:v>
                </c:pt>
                <c:pt idx="1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20-BCE1-EB7160CAB1E8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V!$AF$12:$AF$29</c:f>
              <c:numCache>
                <c:formatCode>General</c:formatCode>
                <c:ptCount val="18"/>
                <c:pt idx="0">
                  <c:v>29</c:v>
                </c:pt>
                <c:pt idx="1">
                  <c:v>43</c:v>
                </c:pt>
                <c:pt idx="2">
                  <c:v>79</c:v>
                </c:pt>
                <c:pt idx="3">
                  <c:v>132</c:v>
                </c:pt>
                <c:pt idx="4">
                  <c:v>172</c:v>
                </c:pt>
                <c:pt idx="5">
                  <c:v>192</c:v>
                </c:pt>
                <c:pt idx="6">
                  <c:v>219</c:v>
                </c:pt>
                <c:pt idx="7">
                  <c:v>226</c:v>
                </c:pt>
                <c:pt idx="8">
                  <c:v>241</c:v>
                </c:pt>
                <c:pt idx="9">
                  <c:v>234</c:v>
                </c:pt>
                <c:pt idx="10">
                  <c:v>227</c:v>
                </c:pt>
                <c:pt idx="11">
                  <c:v>210</c:v>
                </c:pt>
                <c:pt idx="12">
                  <c:v>185</c:v>
                </c:pt>
                <c:pt idx="13">
                  <c:v>161</c:v>
                </c:pt>
                <c:pt idx="14">
                  <c:v>113</c:v>
                </c:pt>
                <c:pt idx="15">
                  <c:v>73</c:v>
                </c:pt>
                <c:pt idx="16">
                  <c:v>50</c:v>
                </c:pt>
                <c:pt idx="1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20-BCE1-EB7160CA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44616309493472"/>
          <c:y val="0.10689577924403415"/>
          <c:w val="6.3063656777195956E-2"/>
          <c:h val="0.18923986363781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V!$AJ$30:$AJ$47</c:f>
              <c:numCache>
                <c:formatCode>0.0</c:formatCode>
                <c:ptCount val="18"/>
                <c:pt idx="0">
                  <c:v>1.1000000000000001</c:v>
                </c:pt>
                <c:pt idx="1">
                  <c:v>2.2272727272727271</c:v>
                </c:pt>
                <c:pt idx="2">
                  <c:v>4.9480519480519485</c:v>
                </c:pt>
                <c:pt idx="3">
                  <c:v>8.1196581196581192</c:v>
                </c:pt>
                <c:pt idx="4">
                  <c:v>10.853503184713375</c:v>
                </c:pt>
                <c:pt idx="5">
                  <c:v>11.144278606965175</c:v>
                </c:pt>
                <c:pt idx="6">
                  <c:v>10.753424657534246</c:v>
                </c:pt>
                <c:pt idx="7">
                  <c:v>9.4285714285714288</c:v>
                </c:pt>
                <c:pt idx="8">
                  <c:v>8.7357723577235777</c:v>
                </c:pt>
                <c:pt idx="9">
                  <c:v>7.6919831223628696</c:v>
                </c:pt>
                <c:pt idx="10">
                  <c:v>6.1158798283261806</c:v>
                </c:pt>
                <c:pt idx="11">
                  <c:v>4.8341013824884795</c:v>
                </c:pt>
                <c:pt idx="12">
                  <c:v>3.556122448979592</c:v>
                </c:pt>
                <c:pt idx="13">
                  <c:v>2.591194968553459</c:v>
                </c:pt>
                <c:pt idx="14">
                  <c:v>2.0661157024793386</c:v>
                </c:pt>
                <c:pt idx="15">
                  <c:v>1.953125</c:v>
                </c:pt>
                <c:pt idx="16">
                  <c:v>1.4583333333333333</c:v>
                </c:pt>
                <c:pt idx="17">
                  <c:v>2.0277777777777777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F-465D-90B6-C9445E4397AE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V!$AJ$12:$AJ$29</c:f>
              <c:numCache>
                <c:formatCode>0.0</c:formatCode>
                <c:ptCount val="18"/>
                <c:pt idx="0">
                  <c:v>1.3103448275862069</c:v>
                </c:pt>
                <c:pt idx="1">
                  <c:v>2.7209302325581395</c:v>
                </c:pt>
                <c:pt idx="2">
                  <c:v>4.9493670886075947</c:v>
                </c:pt>
                <c:pt idx="3">
                  <c:v>7.8712121212121211</c:v>
                </c:pt>
                <c:pt idx="4">
                  <c:v>10.034883720930232</c:v>
                </c:pt>
                <c:pt idx="5">
                  <c:v>11.416666666666666</c:v>
                </c:pt>
                <c:pt idx="6">
                  <c:v>10.552511415525114</c:v>
                </c:pt>
                <c:pt idx="7">
                  <c:v>10.13716814159292</c:v>
                </c:pt>
                <c:pt idx="8">
                  <c:v>8.618257261410788</c:v>
                </c:pt>
                <c:pt idx="9">
                  <c:v>7.333333333333333</c:v>
                </c:pt>
                <c:pt idx="10">
                  <c:v>6.1365638766519828</c:v>
                </c:pt>
                <c:pt idx="11">
                  <c:v>4.9142857142857146</c:v>
                </c:pt>
                <c:pt idx="12">
                  <c:v>3.8216216216216217</c:v>
                </c:pt>
                <c:pt idx="13">
                  <c:v>2.7080745341614905</c:v>
                </c:pt>
                <c:pt idx="14">
                  <c:v>2.0973451327433628</c:v>
                </c:pt>
                <c:pt idx="15">
                  <c:v>1.7671232876712328</c:v>
                </c:pt>
                <c:pt idx="16">
                  <c:v>1.68</c:v>
                </c:pt>
                <c:pt idx="17">
                  <c:v>2.2051282051282053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F-465D-90B6-C9445E43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74315969732175"/>
          <c:y val="0.18231058221794674"/>
          <c:w val="5.6094154468659965E-2"/>
          <c:h val="0.15151040092547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Variant!$G$23:$G$25</c:f>
              <c:numCache>
                <c:formatCode>#,##0</c:formatCode>
                <c:ptCount val="3"/>
                <c:pt idx="0">
                  <c:v>19939</c:v>
                </c:pt>
                <c:pt idx="1">
                  <c:v>11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9-4F92-8570-7A8765B3D28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17902</c:v>
                </c:pt>
                <c:pt idx="1">
                  <c:v>93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9-4F92-8570-7A8765B3D28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17825</c:v>
                </c:pt>
                <c:pt idx="1">
                  <c:v>82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B9-4F92-8570-7A8765B3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6.2756869355857128E-2"/>
          <c:h val="0.20750596870815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</a:t>
            </a:r>
            <a:r>
              <a:rPr lang="nb-NO" sz="2400" baseline="0"/>
              <a:t> purke, a</a:t>
            </a:r>
            <a:r>
              <a:rPr lang="nb-NO" sz="2400"/>
              <a:t>n</a:t>
            </a:r>
            <a:r>
              <a:rPr lang="nb-NO" sz="2400" baseline="0"/>
              <a:t>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5758636849"/>
          <c:y val="5.032253289380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34637524882E-2"/>
          <c:y val="0.18504532557417358"/>
          <c:w val="0.89921687691073382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Variant!$J$23:$J$25</c:f>
              <c:numCache>
                <c:formatCode>0.0</c:formatCode>
                <c:ptCount val="3"/>
                <c:pt idx="0">
                  <c:v>99.620284786410181</c:v>
                </c:pt>
                <c:pt idx="1">
                  <c:v>5.4958780914314255E-2</c:v>
                </c:pt>
                <c:pt idx="2">
                  <c:v>0.32475643267549337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3-4CD7-AFF9-5118CEA0B04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99.086732717108561</c:v>
                </c:pt>
                <c:pt idx="1">
                  <c:v>0.51475065035700474</c:v>
                </c:pt>
                <c:pt idx="2">
                  <c:v>0.39851663253445502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3-4CD7-AFF9-5118CEA0B04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99.016775913787356</c:v>
                </c:pt>
                <c:pt idx="1">
                  <c:v>0.45550494389512258</c:v>
                </c:pt>
                <c:pt idx="2">
                  <c:v>0.52771914231752037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3-4CD7-AFF9-5118CEA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Flådd purke, 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Variant!$M$23:$M$25</c:f>
              <c:numCache>
                <c:formatCode>0.00</c:formatCode>
                <c:ptCount val="3"/>
                <c:pt idx="0">
                  <c:v>57.898142570281138</c:v>
                </c:pt>
                <c:pt idx="1">
                  <c:v>55.25</c:v>
                </c:pt>
                <c:pt idx="2">
                  <c:v>57.615384615384599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8-44FD-957F-EDD8744E725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59.733098670242477</c:v>
                </c:pt>
                <c:pt idx="1">
                  <c:v>55.760869565217391</c:v>
                </c:pt>
                <c:pt idx="2">
                  <c:v>58.861111111111121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8-44FD-957F-EDD8744E725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60.021436588103249</c:v>
                </c:pt>
                <c:pt idx="1">
                  <c:v>56.265822784810119</c:v>
                </c:pt>
                <c:pt idx="2">
                  <c:v>59.421052631578959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8-44FD-957F-EDD8744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39896496758927E-2"/>
          <c:y val="0.14649352376487251"/>
          <c:w val="0.8876323643774976"/>
          <c:h val="0.7045934883403802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59.952619843924175</c:v>
                </c:pt>
                <c:pt idx="1">
                  <c:v>59.680484693877553</c:v>
                </c:pt>
                <c:pt idx="2">
                  <c:v>59.75013376136971</c:v>
                </c:pt>
                <c:pt idx="3">
                  <c:v>59.698524244553752</c:v>
                </c:pt>
                <c:pt idx="4">
                  <c:v>59.647024160282854</c:v>
                </c:pt>
                <c:pt idx="5">
                  <c:v>59.45476973684211</c:v>
                </c:pt>
                <c:pt idx="6">
                  <c:v>60.269815852682129</c:v>
                </c:pt>
                <c:pt idx="7">
                  <c:v>59.332161687170483</c:v>
                </c:pt>
                <c:pt idx="8">
                  <c:v>59.70778267254039</c:v>
                </c:pt>
                <c:pt idx="9">
                  <c:v>59.736631016042779</c:v>
                </c:pt>
                <c:pt idx="10">
                  <c:v>59.622336991607504</c:v>
                </c:pt>
                <c:pt idx="11">
                  <c:v>59.712897526501763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0-4C06-A04D-B96165CCCF02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59.824767801857583</c:v>
                </c:pt>
                <c:pt idx="1">
                  <c:v>59.953539823008846</c:v>
                </c:pt>
                <c:pt idx="2">
                  <c:v>59.955997588908978</c:v>
                </c:pt>
                <c:pt idx="3">
                  <c:v>60.184210526315802</c:v>
                </c:pt>
                <c:pt idx="4">
                  <c:v>59.981170141223949</c:v>
                </c:pt>
                <c:pt idx="5">
                  <c:v>60.150132275132272</c:v>
                </c:pt>
                <c:pt idx="6">
                  <c:v>60.230826507818321</c:v>
                </c:pt>
                <c:pt idx="7">
                  <c:v>60.014251781472701</c:v>
                </c:pt>
                <c:pt idx="8">
                  <c:v>60.114414996767955</c:v>
                </c:pt>
                <c:pt idx="9">
                  <c:v>59.73247232472324</c:v>
                </c:pt>
                <c:pt idx="10">
                  <c:v>59.625310173697279</c:v>
                </c:pt>
                <c:pt idx="11">
                  <c:v>60.4375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0-4C06-A04D-B96165CC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60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43609546761794"/>
          <c:y val="0.53964868152200085"/>
          <c:w val="8.8407804625121558E-2"/>
          <c:h val="0.117507040596738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SLAKTEVEKT innen VARIANT</a:t>
            </a:r>
          </a:p>
        </c:rich>
      </c:tx>
      <c:layout>
        <c:manualLayout>
          <c:xMode val="edge"/>
          <c:yMode val="edge"/>
          <c:x val="9.0641116872460417E-2"/>
          <c:y val="7.720596580832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Variant!$O$23:$O$25</c:f>
              <c:numCache>
                <c:formatCode>0.0</c:formatCode>
                <c:ptCount val="3"/>
                <c:pt idx="0">
                  <c:v>134.08277696975804</c:v>
                </c:pt>
                <c:pt idx="1">
                  <c:v>109.5409090909091</c:v>
                </c:pt>
                <c:pt idx="2">
                  <c:v>132.10015384615389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20E-A124-98C78184615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138.09135068707451</c:v>
                </c:pt>
                <c:pt idx="1">
                  <c:v>176.00107526881723</c:v>
                </c:pt>
                <c:pt idx="2">
                  <c:v>144.20555555555555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20E-A124-98C78184615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137.8096718092568</c:v>
                </c:pt>
                <c:pt idx="1">
                  <c:v>172.58536585365863</c:v>
                </c:pt>
                <c:pt idx="2">
                  <c:v>108.30105263157894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20E-A124-98C78184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17637068990167"/>
          <c:y val="0.15088458537277435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</a:t>
            </a:r>
            <a:r>
              <a:rPr lang="nb-NO" sz="2000" baseline="0"/>
              <a:t> a</a:t>
            </a:r>
            <a:r>
              <a:rPr lang="nb-NO" sz="2000"/>
              <a:t>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Variant!$T$23:$T$25</c:f>
              <c:numCache>
                <c:formatCode>0</c:formatCode>
                <c:ptCount val="3"/>
                <c:pt idx="0">
                  <c:v>63.098101265822784</c:v>
                </c:pt>
                <c:pt idx="1">
                  <c:v>3.6666666666666665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A4-A350-EF65C7A6A03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62.594405594405593</c:v>
                </c:pt>
                <c:pt idx="1">
                  <c:v>13.285714285714286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9-4BA4-A350-EF65C7A6A03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62.325174825174827</c:v>
                </c:pt>
                <c:pt idx="1">
                  <c:v>8.1999999999999993</c:v>
                </c:pt>
                <c:pt idx="2">
                  <c:v>4.3181818181818183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A4-A350-EF65C7A6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7.4920070603257269E-2"/>
          <c:h val="0.2032154048610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 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Variant!$E$23:$E$25</c:f>
              <c:numCache>
                <c:formatCode>0</c:formatCode>
                <c:ptCount val="3"/>
                <c:pt idx="0">
                  <c:v>316</c:v>
                </c:pt>
                <c:pt idx="1">
                  <c:v>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8B7-89B4-A49AB62F679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286</c:v>
                </c:pt>
                <c:pt idx="1">
                  <c:v>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6-48B7-89B4-A49AB62F679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286</c:v>
                </c:pt>
                <c:pt idx="1">
                  <c:v>10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6-48B7-89B4-A49AB62F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3279138718771"/>
          <c:y val="0.20960070113613422"/>
          <c:w val="7.8099282481664672E-2"/>
          <c:h val="0.21030726014620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Fylker!$F$21:$F$30</c:f>
              <c:numCache>
                <c:formatCode>General</c:formatCode>
                <c:ptCount val="10"/>
                <c:pt idx="0">
                  <c:v>2357</c:v>
                </c:pt>
                <c:pt idx="1">
                  <c:v>3895</c:v>
                </c:pt>
                <c:pt idx="2">
                  <c:v>757</c:v>
                </c:pt>
                <c:pt idx="3">
                  <c:v>66</c:v>
                </c:pt>
                <c:pt idx="4">
                  <c:v>1742</c:v>
                </c:pt>
                <c:pt idx="5">
                  <c:v>321</c:v>
                </c:pt>
                <c:pt idx="6">
                  <c:v>84</c:v>
                </c:pt>
                <c:pt idx="7">
                  <c:v>8646</c:v>
                </c:pt>
                <c:pt idx="8">
                  <c:v>160</c:v>
                </c:pt>
                <c:pt idx="9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Fylker!$F$10:$F$19</c:f>
              <c:numCache>
                <c:formatCode>General</c:formatCode>
                <c:ptCount val="10"/>
                <c:pt idx="0">
                  <c:v>2451</c:v>
                </c:pt>
                <c:pt idx="1">
                  <c:v>3062</c:v>
                </c:pt>
                <c:pt idx="2">
                  <c:v>727</c:v>
                </c:pt>
                <c:pt idx="3">
                  <c:v>79</c:v>
                </c:pt>
                <c:pt idx="4">
                  <c:v>1871</c:v>
                </c:pt>
                <c:pt idx="5">
                  <c:v>275</c:v>
                </c:pt>
                <c:pt idx="6">
                  <c:v>88</c:v>
                </c:pt>
                <c:pt idx="7">
                  <c:v>9206</c:v>
                </c:pt>
                <c:pt idx="8">
                  <c:v>206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5628270945594"/>
          <c:y val="0.25424650388477421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58613607809E-2"/>
          <c:y val="0.17063171544207856"/>
          <c:w val="0.89604272636588"/>
          <c:h val="0.638278513281747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Fylker!$J$21:$J$30</c:f>
              <c:numCache>
                <c:formatCode>0.0</c:formatCode>
                <c:ptCount val="10"/>
                <c:pt idx="0">
                  <c:v>13.04588476227376</c:v>
                </c:pt>
                <c:pt idx="1">
                  <c:v>21.558642829468095</c:v>
                </c:pt>
                <c:pt idx="2">
                  <c:v>4.1899595948414223</c:v>
                </c:pt>
                <c:pt idx="3">
                  <c:v>0.36530691315658392</c:v>
                </c:pt>
                <c:pt idx="4">
                  <c:v>9.6418885260419547</c:v>
                </c:pt>
                <c:pt idx="5">
                  <c:v>1.7767199867161125</c:v>
                </c:pt>
                <c:pt idx="6">
                  <c:v>0.46493607129019759</c:v>
                </c:pt>
                <c:pt idx="7">
                  <c:v>47.855205623512489</c:v>
                </c:pt>
                <c:pt idx="8">
                  <c:v>0.88559251674323358</c:v>
                </c:pt>
                <c:pt idx="9">
                  <c:v>0.21586317595616311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D-4DC6-9F7C-07E4C820E61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Fylker!$J$10:$J$19</c:f>
              <c:numCache>
                <c:formatCode>0.0</c:formatCode>
                <c:ptCount val="10"/>
                <c:pt idx="0">
                  <c:v>13.615153871792023</c:v>
                </c:pt>
                <c:pt idx="1">
                  <c:v>17.00922119764471</c:v>
                </c:pt>
                <c:pt idx="2">
                  <c:v>4.0384401733140756</c:v>
                </c:pt>
                <c:pt idx="3">
                  <c:v>0.43884012887456958</c:v>
                </c:pt>
                <c:pt idx="4">
                  <c:v>10.393289634485061</c:v>
                </c:pt>
                <c:pt idx="5">
                  <c:v>1.5276080435507164</c:v>
                </c:pt>
                <c:pt idx="6">
                  <c:v>0.48883457393622926</c:v>
                </c:pt>
                <c:pt idx="7">
                  <c:v>51.138762359737797</c:v>
                </c:pt>
                <c:pt idx="8">
                  <c:v>1.1443172980779912</c:v>
                </c:pt>
                <c:pt idx="9">
                  <c:v>0.20553271858682373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D-4DC6-9F7C-07E4C820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28456733465097"/>
          <c:y val="0.31259102103256847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FYLKENE</a:t>
            </a:r>
          </a:p>
        </c:rich>
      </c:tx>
      <c:layout>
        <c:manualLayout>
          <c:xMode val="edge"/>
          <c:yMode val="edge"/>
          <c:x val="0.18906395483450539"/>
          <c:y val="5.65545888789855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Fylker!$O$21:$O$30</c:f>
              <c:numCache>
                <c:formatCode>0</c:formatCode>
                <c:ptCount val="10"/>
                <c:pt idx="0">
                  <c:v>141.6470513364448</c:v>
                </c:pt>
                <c:pt idx="1">
                  <c:v>136.62038510911424</c:v>
                </c:pt>
                <c:pt idx="2">
                  <c:v>141.60607661822988</c:v>
                </c:pt>
                <c:pt idx="3">
                  <c:v>151.82878787878789</c:v>
                </c:pt>
                <c:pt idx="4">
                  <c:v>132.79609644087259</c:v>
                </c:pt>
                <c:pt idx="5">
                  <c:v>164.19781931464175</c:v>
                </c:pt>
                <c:pt idx="6">
                  <c:v>150.132380952381</c:v>
                </c:pt>
                <c:pt idx="7">
                  <c:v>137.47820263705731</c:v>
                </c:pt>
                <c:pt idx="8">
                  <c:v>144.7825</c:v>
                </c:pt>
                <c:pt idx="9">
                  <c:v>184.51538461538473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9D5-BD47-88C4D226551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Fylker!$O$10:$O$19</c:f>
              <c:numCache>
                <c:formatCode>0</c:formatCode>
                <c:ptCount val="10"/>
                <c:pt idx="0">
                  <c:v>141.09241126070964</c:v>
                </c:pt>
                <c:pt idx="1">
                  <c:v>138.75594382756373</c:v>
                </c:pt>
                <c:pt idx="2">
                  <c:v>144.21320495185697</c:v>
                </c:pt>
                <c:pt idx="3">
                  <c:v>146.77721518987349</c:v>
                </c:pt>
                <c:pt idx="4">
                  <c:v>135.3440406199893</c:v>
                </c:pt>
                <c:pt idx="5">
                  <c:v>154.38836363636378</c:v>
                </c:pt>
                <c:pt idx="6">
                  <c:v>158.64090909090916</c:v>
                </c:pt>
                <c:pt idx="7">
                  <c:v>135.50174885943923</c:v>
                </c:pt>
                <c:pt idx="8">
                  <c:v>144.81990291262139</c:v>
                </c:pt>
                <c:pt idx="9">
                  <c:v>185.50000000000003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E-49D5-BD47-88C4D226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8701442485701"/>
          <c:y val="0.225501985906051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Fylker!$M$21:$M$30</c:f>
              <c:numCache>
                <c:formatCode>0.00</c:formatCode>
                <c:ptCount val="10"/>
                <c:pt idx="0">
                  <c:v>59.121340687314387</c:v>
                </c:pt>
                <c:pt idx="1">
                  <c:v>59.574326059050087</c:v>
                </c:pt>
                <c:pt idx="2">
                  <c:v>59.24042272126816</c:v>
                </c:pt>
                <c:pt idx="3">
                  <c:v>61.060606060606062</c:v>
                </c:pt>
                <c:pt idx="4">
                  <c:v>60.831802525832401</c:v>
                </c:pt>
                <c:pt idx="5">
                  <c:v>58.305295950155774</c:v>
                </c:pt>
                <c:pt idx="6">
                  <c:v>59.940476190476176</c:v>
                </c:pt>
                <c:pt idx="7">
                  <c:v>59.715773637310491</c:v>
                </c:pt>
                <c:pt idx="8">
                  <c:v>62.95</c:v>
                </c:pt>
                <c:pt idx="9">
                  <c:v>61.769230769230759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E-4278-BC06-8CF3D2D9A2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Fylker!$M$10:$M$19</c:f>
              <c:numCache>
                <c:formatCode>0.00</c:formatCode>
                <c:ptCount val="10"/>
                <c:pt idx="0">
                  <c:v>58.9155446756426</c:v>
                </c:pt>
                <c:pt idx="1">
                  <c:v>59.177008491182235</c:v>
                </c:pt>
                <c:pt idx="2">
                  <c:v>59.151306740027501</c:v>
                </c:pt>
                <c:pt idx="3">
                  <c:v>60.708860759493646</c:v>
                </c:pt>
                <c:pt idx="4">
                  <c:v>60.860962566844911</c:v>
                </c:pt>
                <c:pt idx="5">
                  <c:v>60.58909090909092</c:v>
                </c:pt>
                <c:pt idx="6">
                  <c:v>59.409090909090899</c:v>
                </c:pt>
                <c:pt idx="7">
                  <c:v>60.372113289760357</c:v>
                </c:pt>
                <c:pt idx="8">
                  <c:v>62.844660194174757</c:v>
                </c:pt>
                <c:pt idx="9">
                  <c:v>61.621621621621649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E-4278-BC06-8CF3D2D9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0407184413583"/>
          <c:y val="0.23073537529977081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30</c:v>
                </c:pt>
                <c:pt idx="1">
                  <c:v>55</c:v>
                </c:pt>
                <c:pt idx="2">
                  <c:v>14</c:v>
                </c:pt>
                <c:pt idx="3">
                  <c:v>5</c:v>
                </c:pt>
                <c:pt idx="4">
                  <c:v>31</c:v>
                </c:pt>
                <c:pt idx="5">
                  <c:v>16</c:v>
                </c:pt>
                <c:pt idx="6">
                  <c:v>5</c:v>
                </c:pt>
                <c:pt idx="7">
                  <c:v>146</c:v>
                </c:pt>
                <c:pt idx="8">
                  <c:v>4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0D2-A379-8544E38050E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30</c:v>
                </c:pt>
                <c:pt idx="1">
                  <c:v>50</c:v>
                </c:pt>
                <c:pt idx="2">
                  <c:v>16</c:v>
                </c:pt>
                <c:pt idx="3">
                  <c:v>8</c:v>
                </c:pt>
                <c:pt idx="4">
                  <c:v>34</c:v>
                </c:pt>
                <c:pt idx="5">
                  <c:v>15</c:v>
                </c:pt>
                <c:pt idx="6">
                  <c:v>6</c:v>
                </c:pt>
                <c:pt idx="7">
                  <c:v>141</c:v>
                </c:pt>
                <c:pt idx="8">
                  <c:v>7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0D2-A379-8544E380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36773349218239"/>
          <c:y val="0.2437200768217200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Fylker!$T$21:$T$30</c:f>
              <c:numCache>
                <c:formatCode>0</c:formatCode>
                <c:ptCount val="10"/>
                <c:pt idx="0">
                  <c:v>78.566666666666663</c:v>
                </c:pt>
                <c:pt idx="1">
                  <c:v>70.818181818181813</c:v>
                </c:pt>
                <c:pt idx="2">
                  <c:v>54.071428571428569</c:v>
                </c:pt>
                <c:pt idx="3">
                  <c:v>13.2</c:v>
                </c:pt>
                <c:pt idx="4">
                  <c:v>56.193548387096776</c:v>
                </c:pt>
                <c:pt idx="5">
                  <c:v>20.0625</c:v>
                </c:pt>
                <c:pt idx="6">
                  <c:v>16.8</c:v>
                </c:pt>
                <c:pt idx="7">
                  <c:v>59.219178082191782</c:v>
                </c:pt>
                <c:pt idx="8">
                  <c:v>40</c:v>
                </c:pt>
                <c:pt idx="9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E6C-8745-3B03C4767777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Fylker!$T$10:$T$19</c:f>
              <c:numCache>
                <c:formatCode>0</c:formatCode>
                <c:ptCount val="10"/>
                <c:pt idx="0">
                  <c:v>81.7</c:v>
                </c:pt>
                <c:pt idx="1">
                  <c:v>61.24</c:v>
                </c:pt>
                <c:pt idx="2">
                  <c:v>45.4375</c:v>
                </c:pt>
                <c:pt idx="3">
                  <c:v>9.875</c:v>
                </c:pt>
                <c:pt idx="4">
                  <c:v>55.029411764705884</c:v>
                </c:pt>
                <c:pt idx="5">
                  <c:v>18.333333333333332</c:v>
                </c:pt>
                <c:pt idx="6">
                  <c:v>14.666666666666666</c:v>
                </c:pt>
                <c:pt idx="7">
                  <c:v>65.290780141843967</c:v>
                </c:pt>
                <c:pt idx="8">
                  <c:v>29.428571428571427</c:v>
                </c:pt>
                <c:pt idx="9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E6C-8745-3B03C47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21121110445496"/>
          <c:y val="0.1913771027189549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måned'!$E$10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måned'!$H$10:$H$12</c:f>
              <c:numCache>
                <c:formatCode>General</c:formatCode>
                <c:ptCount val="3"/>
                <c:pt idx="0">
                  <c:v>1601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A-46B8-B836-D9DE1DC69B57}"/>
            </c:ext>
          </c:extLst>
        </c:ser>
        <c:ser>
          <c:idx val="4"/>
          <c:order val="1"/>
          <c:tx>
            <c:strRef>
              <c:f>'Variant per måned'!$E$13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måned'!$H$13:$H$15</c:f>
              <c:numCache>
                <c:formatCode>General</c:formatCode>
                <c:ptCount val="3"/>
                <c:pt idx="0">
                  <c:v>1340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A-46B8-B836-D9DE1DC69B57}"/>
            </c:ext>
          </c:extLst>
        </c:ser>
        <c:ser>
          <c:idx val="10"/>
          <c:order val="2"/>
          <c:tx>
            <c:strRef>
              <c:f>'Variant per måned'!$E$16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måned'!$H$16:$H$18</c:f>
              <c:numCache>
                <c:formatCode>General</c:formatCode>
                <c:ptCount val="3"/>
                <c:pt idx="0">
                  <c:v>1648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A-46B8-B836-D9DE1DC69B57}"/>
            </c:ext>
          </c:extLst>
        </c:ser>
        <c:ser>
          <c:idx val="1"/>
          <c:order val="3"/>
          <c:tx>
            <c:strRef>
              <c:f>'Variant per måned'!$E$19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måned'!$H$19:$H$21</c:f>
              <c:numCache>
                <c:formatCode>General</c:formatCode>
                <c:ptCount val="3"/>
                <c:pt idx="0">
                  <c:v>1234</c:v>
                </c:pt>
                <c:pt idx="1">
                  <c:v>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A-46B8-B836-D9DE1DC69B57}"/>
            </c:ext>
          </c:extLst>
        </c:ser>
        <c:ser>
          <c:idx val="2"/>
          <c:order val="4"/>
          <c:tx>
            <c:strRef>
              <c:f>'Variant per måned'!$E$22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måned'!$H$22:$H$24</c:f>
              <c:numCache>
                <c:formatCode>General</c:formatCode>
                <c:ptCount val="3"/>
                <c:pt idx="0">
                  <c:v>1472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6A-46B8-B836-D9DE1DC69B57}"/>
            </c:ext>
          </c:extLst>
        </c:ser>
        <c:ser>
          <c:idx val="3"/>
          <c:order val="5"/>
          <c:tx>
            <c:strRef>
              <c:f>'Variant per måned'!$E$25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måned'!$H$25:$H$27</c:f>
              <c:numCache>
                <c:formatCode>General</c:formatCode>
                <c:ptCount val="3"/>
                <c:pt idx="0">
                  <c:v>1505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6A-46B8-B836-D9DE1DC69B57}"/>
            </c:ext>
          </c:extLst>
        </c:ser>
        <c:ser>
          <c:idx val="5"/>
          <c:order val="6"/>
          <c:tx>
            <c:strRef>
              <c:f>'Variant per måned'!$E$28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måned'!$H$28:$H$30</c:f>
              <c:numCache>
                <c:formatCode>General</c:formatCode>
                <c:ptCount val="3"/>
                <c:pt idx="0">
                  <c:v>1332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6A-46B8-B836-D9DE1DC69B57}"/>
            </c:ext>
          </c:extLst>
        </c:ser>
        <c:ser>
          <c:idx val="6"/>
          <c:order val="7"/>
          <c:tx>
            <c:strRef>
              <c:f>'Variant per måned'!$E$31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måned'!$H$31:$H$33</c:f>
              <c:numCache>
                <c:formatCode>General</c:formatCode>
                <c:ptCount val="3"/>
                <c:pt idx="0">
                  <c:v>1667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6A-46B8-B836-D9DE1DC69B57}"/>
            </c:ext>
          </c:extLst>
        </c:ser>
        <c:ser>
          <c:idx val="7"/>
          <c:order val="8"/>
          <c:tx>
            <c:strRef>
              <c:f>'Variant per måned'!$E$34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måned'!$H$34:$H$36</c:f>
              <c:numCache>
                <c:formatCode>General</c:formatCode>
                <c:ptCount val="3"/>
                <c:pt idx="0">
                  <c:v>1537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6A-46B8-B836-D9DE1DC69B57}"/>
            </c:ext>
          </c:extLst>
        </c:ser>
        <c:ser>
          <c:idx val="8"/>
          <c:order val="9"/>
          <c:tx>
            <c:strRef>
              <c:f>'Variant per måned'!$E$37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måned'!$H$37:$H$39</c:f>
              <c:numCache>
                <c:formatCode>General</c:formatCode>
                <c:ptCount val="3"/>
                <c:pt idx="0">
                  <c:v>1608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6A-46B8-B836-D9DE1DC69B57}"/>
            </c:ext>
          </c:extLst>
        </c:ser>
        <c:ser>
          <c:idx val="9"/>
          <c:order val="10"/>
          <c:tx>
            <c:strRef>
              <c:f>'Variant per måned'!$E$40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måned'!$H$40:$H$42</c:f>
              <c:numCache>
                <c:formatCode>General</c:formatCode>
                <c:ptCount val="3"/>
                <c:pt idx="0">
                  <c:v>1601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6A-46B8-B836-D9DE1DC69B57}"/>
            </c:ext>
          </c:extLst>
        </c:ser>
        <c:ser>
          <c:idx val="11"/>
          <c:order val="11"/>
          <c:tx>
            <c:strRef>
              <c:f>'Variant per måned'!$E$43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måned'!$H$43:$H$45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6A-46B8-B836-D9DE1DC6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9724060018718306"/>
          <c:y val="7.6097118282548407E-2"/>
          <c:w val="0.2123928304575089"/>
          <c:h val="0.3275416332419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26172400049676E-2"/>
          <c:y val="0.14614218112244012"/>
          <c:w val="0.87964607338966938"/>
          <c:h val="0.71276886306947829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137.55695422535203</c:v>
                </c:pt>
                <c:pt idx="1">
                  <c:v>133.49433776464815</c:v>
                </c:pt>
                <c:pt idx="2">
                  <c:v>134.89107321965909</c:v>
                </c:pt>
                <c:pt idx="3">
                  <c:v>134.9420658059139</c:v>
                </c:pt>
                <c:pt idx="4">
                  <c:v>135.89745897300148</c:v>
                </c:pt>
                <c:pt idx="5">
                  <c:v>135.9707216494844</c:v>
                </c:pt>
                <c:pt idx="6">
                  <c:v>135.39606613454953</c:v>
                </c:pt>
                <c:pt idx="7">
                  <c:v>134.60688659793851</c:v>
                </c:pt>
                <c:pt idx="8">
                  <c:v>136.49141392567242</c:v>
                </c:pt>
                <c:pt idx="9">
                  <c:v>135.12767732962439</c:v>
                </c:pt>
                <c:pt idx="10">
                  <c:v>137.12139011257952</c:v>
                </c:pt>
                <c:pt idx="11">
                  <c:v>136.89926715522978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8-4F50-B37D-F285107DC665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136.03721125577485</c:v>
                </c:pt>
                <c:pt idx="1">
                  <c:v>135.96116135173727</c:v>
                </c:pt>
                <c:pt idx="2">
                  <c:v>135.94877963737764</c:v>
                </c:pt>
                <c:pt idx="3">
                  <c:v>132.62611617858857</c:v>
                </c:pt>
                <c:pt idx="4">
                  <c:v>133.39149232914923</c:v>
                </c:pt>
                <c:pt idx="5">
                  <c:v>134.39426156583616</c:v>
                </c:pt>
                <c:pt idx="6">
                  <c:v>132.49936197362842</c:v>
                </c:pt>
                <c:pt idx="7">
                  <c:v>138.14856199905739</c:v>
                </c:pt>
                <c:pt idx="8">
                  <c:v>134.0278350515463</c:v>
                </c:pt>
                <c:pt idx="9">
                  <c:v>136.60854968666047</c:v>
                </c:pt>
                <c:pt idx="10">
                  <c:v>136.1773241515001</c:v>
                </c:pt>
                <c:pt idx="11">
                  <c:v>136.6149723521907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8-4F50-B37D-F285107DC665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136.76625418060189</c:v>
                </c:pt>
                <c:pt idx="1">
                  <c:v>135.2792091836734</c:v>
                </c:pt>
                <c:pt idx="2">
                  <c:v>137.0506153023006</c:v>
                </c:pt>
                <c:pt idx="3">
                  <c:v>137.62557976106825</c:v>
                </c:pt>
                <c:pt idx="4">
                  <c:v>137.85162050677673</c:v>
                </c:pt>
                <c:pt idx="5">
                  <c:v>138.75600328947363</c:v>
                </c:pt>
                <c:pt idx="6">
                  <c:v>141.67574059247411</c:v>
                </c:pt>
                <c:pt idx="7">
                  <c:v>138.30591681312248</c:v>
                </c:pt>
                <c:pt idx="8">
                  <c:v>140.63465491923662</c:v>
                </c:pt>
                <c:pt idx="9">
                  <c:v>138.03950534759352</c:v>
                </c:pt>
                <c:pt idx="10">
                  <c:v>139.15526145900583</c:v>
                </c:pt>
                <c:pt idx="11">
                  <c:v>141.42340989399287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F50-B37D-F285107DC665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137.63566563467518</c:v>
                </c:pt>
                <c:pt idx="1">
                  <c:v>138.34284660766943</c:v>
                </c:pt>
                <c:pt idx="2">
                  <c:v>139.97426160337571</c:v>
                </c:pt>
                <c:pt idx="3">
                  <c:v>136.25598086124398</c:v>
                </c:pt>
                <c:pt idx="4">
                  <c:v>138.00854068594492</c:v>
                </c:pt>
                <c:pt idx="5">
                  <c:v>134.5086640211639</c:v>
                </c:pt>
                <c:pt idx="6">
                  <c:v>137.51958302308273</c:v>
                </c:pt>
                <c:pt idx="7">
                  <c:v>137.12684085510679</c:v>
                </c:pt>
                <c:pt idx="8">
                  <c:v>137.37886231415649</c:v>
                </c:pt>
                <c:pt idx="9">
                  <c:v>140.23862238622402</c:v>
                </c:pt>
                <c:pt idx="10">
                  <c:v>139.16482630272952</c:v>
                </c:pt>
                <c:pt idx="11">
                  <c:v>139.72515625000003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8-4F50-B37D-F285107DC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09157814736346"/>
          <c:y val="0.61699602799601705"/>
          <c:w val="9.593308731340755E-2"/>
          <c:h val="0.18817415426419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måned'!$E$10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måned'!$I$10:$I$12</c:f>
              <c:numCache>
                <c:formatCode>0.0</c:formatCode>
                <c:ptCount val="3"/>
                <c:pt idx="0">
                  <c:v>99.133126934984503</c:v>
                </c:pt>
                <c:pt idx="1">
                  <c:v>0.55727554179566574</c:v>
                </c:pt>
                <c:pt idx="2">
                  <c:v>0.30959752321981437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0-4431-BF3C-AD291EFB1C6A}"/>
            </c:ext>
          </c:extLst>
        </c:ser>
        <c:ser>
          <c:idx val="4"/>
          <c:order val="1"/>
          <c:tx>
            <c:strRef>
              <c:f>'Variant per måned'!$E$13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måned'!$I$13:$I$15</c:f>
              <c:numCache>
                <c:formatCode>0.0</c:formatCode>
                <c:ptCount val="3"/>
                <c:pt idx="0">
                  <c:v>98.820058997050154</c:v>
                </c:pt>
                <c:pt idx="1">
                  <c:v>0.51622418879056065</c:v>
                </c:pt>
                <c:pt idx="2">
                  <c:v>0.66371681415929196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0-4431-BF3C-AD291EFB1C6A}"/>
            </c:ext>
          </c:extLst>
        </c:ser>
        <c:ser>
          <c:idx val="10"/>
          <c:order val="2"/>
          <c:tx>
            <c:strRef>
              <c:f>'Variant per måned'!$E$16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måned'!$I$16:$I$18</c:f>
              <c:numCache>
                <c:formatCode>0.0</c:formatCode>
                <c:ptCount val="3"/>
                <c:pt idx="0">
                  <c:v>99.336949969861379</c:v>
                </c:pt>
                <c:pt idx="1">
                  <c:v>0.42194092827004198</c:v>
                </c:pt>
                <c:pt idx="2">
                  <c:v>0.24110910186859552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0-4431-BF3C-AD291EFB1C6A}"/>
            </c:ext>
          </c:extLst>
        </c:ser>
        <c:ser>
          <c:idx val="1"/>
          <c:order val="3"/>
          <c:tx>
            <c:strRef>
              <c:f>'Variant per måned'!$E$19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måned'!$I$19:$I$21</c:f>
              <c:numCache>
                <c:formatCode>0.0</c:formatCode>
                <c:ptCount val="3"/>
                <c:pt idx="0">
                  <c:v>98.406374501992019</c:v>
                </c:pt>
                <c:pt idx="1">
                  <c:v>0.47808764940239046</c:v>
                </c:pt>
                <c:pt idx="2">
                  <c:v>1.1155378486055778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40-4431-BF3C-AD291EFB1C6A}"/>
            </c:ext>
          </c:extLst>
        </c:ser>
        <c:ser>
          <c:idx val="2"/>
          <c:order val="4"/>
          <c:tx>
            <c:strRef>
              <c:f>'Variant per måned'!$E$22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måned'!$I$22:$I$24</c:f>
              <c:numCache>
                <c:formatCode>0.0</c:formatCode>
                <c:ptCount val="3"/>
                <c:pt idx="0">
                  <c:v>98.991935483870975</c:v>
                </c:pt>
                <c:pt idx="1">
                  <c:v>0.739247311827957</c:v>
                </c:pt>
                <c:pt idx="2">
                  <c:v>0.26881720430107531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40-4431-BF3C-AD291EFB1C6A}"/>
            </c:ext>
          </c:extLst>
        </c:ser>
        <c:ser>
          <c:idx val="3"/>
          <c:order val="5"/>
          <c:tx>
            <c:strRef>
              <c:f>'Variant per måned'!$E$25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måned'!$H$25:$H$27</c:f>
              <c:numCache>
                <c:formatCode>General</c:formatCode>
                <c:ptCount val="3"/>
                <c:pt idx="0">
                  <c:v>1505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40-4431-BF3C-AD291EFB1C6A}"/>
            </c:ext>
          </c:extLst>
        </c:ser>
        <c:ser>
          <c:idx val="5"/>
          <c:order val="6"/>
          <c:tx>
            <c:strRef>
              <c:f>'Variant per måned'!$E$28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måned'!$H$28:$H$30</c:f>
              <c:numCache>
                <c:formatCode>General</c:formatCode>
                <c:ptCount val="3"/>
                <c:pt idx="0">
                  <c:v>1332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40-4431-BF3C-AD291EFB1C6A}"/>
            </c:ext>
          </c:extLst>
        </c:ser>
        <c:ser>
          <c:idx val="6"/>
          <c:order val="7"/>
          <c:tx>
            <c:strRef>
              <c:f>'Variant per måned'!$E$31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måned'!$H$31:$H$33</c:f>
              <c:numCache>
                <c:formatCode>General</c:formatCode>
                <c:ptCount val="3"/>
                <c:pt idx="0">
                  <c:v>1667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40-4431-BF3C-AD291EFB1C6A}"/>
            </c:ext>
          </c:extLst>
        </c:ser>
        <c:ser>
          <c:idx val="7"/>
          <c:order val="8"/>
          <c:tx>
            <c:strRef>
              <c:f>'Variant per måned'!$E$34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måned'!$H$34:$H$36</c:f>
              <c:numCache>
                <c:formatCode>General</c:formatCode>
                <c:ptCount val="3"/>
                <c:pt idx="0">
                  <c:v>1537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40-4431-BF3C-AD291EFB1C6A}"/>
            </c:ext>
          </c:extLst>
        </c:ser>
        <c:ser>
          <c:idx val="8"/>
          <c:order val="9"/>
          <c:tx>
            <c:strRef>
              <c:f>'Variant per måned'!$E$37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måned'!$H$37:$H$39</c:f>
              <c:numCache>
                <c:formatCode>General</c:formatCode>
                <c:ptCount val="3"/>
                <c:pt idx="0">
                  <c:v>1608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40-4431-BF3C-AD291EFB1C6A}"/>
            </c:ext>
          </c:extLst>
        </c:ser>
        <c:ser>
          <c:idx val="9"/>
          <c:order val="10"/>
          <c:tx>
            <c:strRef>
              <c:f>'Variant per måned'!$E$40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måned'!$H$40:$H$42</c:f>
              <c:numCache>
                <c:formatCode>General</c:formatCode>
                <c:ptCount val="3"/>
                <c:pt idx="0">
                  <c:v>1601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40-4431-BF3C-AD291EFB1C6A}"/>
            </c:ext>
          </c:extLst>
        </c:ser>
        <c:ser>
          <c:idx val="11"/>
          <c:order val="11"/>
          <c:tx>
            <c:strRef>
              <c:f>'Variant per måned'!$E$43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måned'!$H$43:$H$45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40-4431-BF3C-AD291EFB1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38936034387508178"/>
          <c:y val="0.18295922196677963"/>
          <c:w val="0.32181034888470667"/>
          <c:h val="0.207019486454739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måned'!$E$10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måned'!$N$10:$N$12</c:f>
              <c:numCache>
                <c:formatCode>0</c:formatCode>
                <c:ptCount val="3"/>
                <c:pt idx="0">
                  <c:v>29.375520431936231</c:v>
                </c:pt>
                <c:pt idx="1">
                  <c:v>30.376310620507905</c:v>
                </c:pt>
                <c:pt idx="2">
                  <c:v>33.009913662413695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9-455C-9368-37E27BBD02AB}"/>
            </c:ext>
          </c:extLst>
        </c:ser>
        <c:ser>
          <c:idx val="4"/>
          <c:order val="1"/>
          <c:tx>
            <c:strRef>
              <c:f>'Variant per måned'!$E$13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måned'!$N$13:$N$15</c:f>
              <c:numCache>
                <c:formatCode>0</c:formatCode>
                <c:ptCount val="3"/>
                <c:pt idx="0">
                  <c:v>29.529135396946188</c:v>
                </c:pt>
                <c:pt idx="1">
                  <c:v>22.175515087315464</c:v>
                </c:pt>
                <c:pt idx="2">
                  <c:v>24.092460784790514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9-455C-9368-37E27BBD02AB}"/>
            </c:ext>
          </c:extLst>
        </c:ser>
        <c:ser>
          <c:idx val="10"/>
          <c:order val="2"/>
          <c:tx>
            <c:strRef>
              <c:f>'Variant per måned'!$E$16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måned'!$N$16:$N$18</c:f>
              <c:numCache>
                <c:formatCode>0</c:formatCode>
                <c:ptCount val="3"/>
                <c:pt idx="0">
                  <c:v>29.196701339248794</c:v>
                </c:pt>
                <c:pt idx="1">
                  <c:v>31.301026911497409</c:v>
                </c:pt>
                <c:pt idx="2">
                  <c:v>15.2068035760312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9-455C-9368-37E27BBD02AB}"/>
            </c:ext>
          </c:extLst>
        </c:ser>
        <c:ser>
          <c:idx val="1"/>
          <c:order val="3"/>
          <c:tx>
            <c:strRef>
              <c:f>'Variant per måned'!$E$19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måned'!$N$19:$N$21</c:f>
              <c:numCache>
                <c:formatCode>0</c:formatCode>
                <c:ptCount val="3"/>
                <c:pt idx="0">
                  <c:v>29.867866707556058</c:v>
                </c:pt>
                <c:pt idx="1">
                  <c:v>31.546684981679821</c:v>
                </c:pt>
                <c:pt idx="2">
                  <c:v>22.704301489419329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9-455C-9368-37E27BBD02AB}"/>
            </c:ext>
          </c:extLst>
        </c:ser>
        <c:ser>
          <c:idx val="2"/>
          <c:order val="4"/>
          <c:tx>
            <c:strRef>
              <c:f>'Variant per måned'!$E$22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måned'!$I$22:$I$24</c:f>
              <c:numCache>
                <c:formatCode>0.0</c:formatCode>
                <c:ptCount val="3"/>
                <c:pt idx="0">
                  <c:v>98.991935483870975</c:v>
                </c:pt>
                <c:pt idx="1">
                  <c:v>0.739247311827957</c:v>
                </c:pt>
                <c:pt idx="2">
                  <c:v>0.26881720430107531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9-455C-9368-37E27BBD02AB}"/>
            </c:ext>
          </c:extLst>
        </c:ser>
        <c:ser>
          <c:idx val="3"/>
          <c:order val="5"/>
          <c:tx>
            <c:strRef>
              <c:f>'Variant per måned'!$E$25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måned'!$H$25:$H$27</c:f>
              <c:numCache>
                <c:formatCode>General</c:formatCode>
                <c:ptCount val="3"/>
                <c:pt idx="0">
                  <c:v>1505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29-455C-9368-37E27BBD02AB}"/>
            </c:ext>
          </c:extLst>
        </c:ser>
        <c:ser>
          <c:idx val="5"/>
          <c:order val="6"/>
          <c:tx>
            <c:strRef>
              <c:f>'Variant per måned'!$E$28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måned'!$H$28:$H$30</c:f>
              <c:numCache>
                <c:formatCode>General</c:formatCode>
                <c:ptCount val="3"/>
                <c:pt idx="0">
                  <c:v>1332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29-455C-9368-37E27BBD02AB}"/>
            </c:ext>
          </c:extLst>
        </c:ser>
        <c:ser>
          <c:idx val="6"/>
          <c:order val="7"/>
          <c:tx>
            <c:strRef>
              <c:f>'Variant per måned'!$E$31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måned'!$H$31:$H$33</c:f>
              <c:numCache>
                <c:formatCode>General</c:formatCode>
                <c:ptCount val="3"/>
                <c:pt idx="0">
                  <c:v>1667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9-455C-9368-37E27BBD02AB}"/>
            </c:ext>
          </c:extLst>
        </c:ser>
        <c:ser>
          <c:idx val="7"/>
          <c:order val="8"/>
          <c:tx>
            <c:strRef>
              <c:f>'Variant per måned'!$E$34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måned'!$H$34:$H$36</c:f>
              <c:numCache>
                <c:formatCode>General</c:formatCode>
                <c:ptCount val="3"/>
                <c:pt idx="0">
                  <c:v>1537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29-455C-9368-37E27BBD02AB}"/>
            </c:ext>
          </c:extLst>
        </c:ser>
        <c:ser>
          <c:idx val="8"/>
          <c:order val="9"/>
          <c:tx>
            <c:strRef>
              <c:f>'Variant per måned'!$E$37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måned'!$H$37:$H$39</c:f>
              <c:numCache>
                <c:formatCode>General</c:formatCode>
                <c:ptCount val="3"/>
                <c:pt idx="0">
                  <c:v>1608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29-455C-9368-37E27BBD02AB}"/>
            </c:ext>
          </c:extLst>
        </c:ser>
        <c:ser>
          <c:idx val="9"/>
          <c:order val="10"/>
          <c:tx>
            <c:strRef>
              <c:f>'Variant per måned'!$E$40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måned'!$H$40:$H$42</c:f>
              <c:numCache>
                <c:formatCode>General</c:formatCode>
                <c:ptCount val="3"/>
                <c:pt idx="0">
                  <c:v>1601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29-455C-9368-37E27BBD02AB}"/>
            </c:ext>
          </c:extLst>
        </c:ser>
        <c:ser>
          <c:idx val="11"/>
          <c:order val="11"/>
          <c:tx>
            <c:strRef>
              <c:f>'Variant per måned'!$E$43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måned'!$H$43:$H$45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29-455C-9368-37E27BBD0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2375287454420583"/>
          <c:y val="0.1798604991545909"/>
          <c:w val="0.17845094753459845"/>
          <c:h val="0.426728801756923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måned'!$E$10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måned'!$M$10:$M$12</c:f>
              <c:numCache>
                <c:formatCode>0</c:formatCode>
                <c:ptCount val="3"/>
                <c:pt idx="0">
                  <c:v>137.5495940037479</c:v>
                </c:pt>
                <c:pt idx="1">
                  <c:v>149.15555555555557</c:v>
                </c:pt>
                <c:pt idx="2">
                  <c:v>144.46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5-4132-BDDF-78ADB97A256A}"/>
            </c:ext>
          </c:extLst>
        </c:ser>
        <c:ser>
          <c:idx val="4"/>
          <c:order val="1"/>
          <c:tx>
            <c:strRef>
              <c:f>'Variant per måned'!$E$13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måned'!$M$13:$M$15</c:f>
              <c:numCache>
                <c:formatCode>0</c:formatCode>
                <c:ptCount val="3"/>
                <c:pt idx="0">
                  <c:v>138.06985074626851</c:v>
                </c:pt>
                <c:pt idx="1">
                  <c:v>165.67142857142861</c:v>
                </c:pt>
                <c:pt idx="2">
                  <c:v>157.73333333333338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5-4132-BDDF-78ADB97A256A}"/>
            </c:ext>
          </c:extLst>
        </c:ser>
        <c:ser>
          <c:idx val="10"/>
          <c:order val="2"/>
          <c:tx>
            <c:strRef>
              <c:f>'Variant per måned'!$E$16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måned'!$M$16:$M$18</c:f>
              <c:numCache>
                <c:formatCode>0</c:formatCode>
                <c:ptCount val="3"/>
                <c:pt idx="0">
                  <c:v>139.81316747572822</c:v>
                </c:pt>
                <c:pt idx="1">
                  <c:v>192.9</c:v>
                </c:pt>
                <c:pt idx="2">
                  <c:v>113.72499999999999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5-4132-BDDF-78ADB97A256A}"/>
            </c:ext>
          </c:extLst>
        </c:ser>
        <c:ser>
          <c:idx val="1"/>
          <c:order val="3"/>
          <c:tx>
            <c:strRef>
              <c:f>'Variant per måned'!$E$19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måned'!$M$19:$M$21</c:f>
              <c:numCache>
                <c:formatCode>0</c:formatCode>
                <c:ptCount val="3"/>
                <c:pt idx="0">
                  <c:v>135.89813765182183</c:v>
                </c:pt>
                <c:pt idx="1">
                  <c:v>196.79999999999995</c:v>
                </c:pt>
                <c:pt idx="2">
                  <c:v>132.14285714285711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5-4132-BDDF-78ADB97A256A}"/>
            </c:ext>
          </c:extLst>
        </c:ser>
        <c:ser>
          <c:idx val="2"/>
          <c:order val="4"/>
          <c:tx>
            <c:strRef>
              <c:f>'Variant per måned'!$E$22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måned'!$I$22:$I$24</c:f>
              <c:numCache>
                <c:formatCode>0.0</c:formatCode>
                <c:ptCount val="3"/>
                <c:pt idx="0">
                  <c:v>98.991935483870975</c:v>
                </c:pt>
                <c:pt idx="1">
                  <c:v>0.739247311827957</c:v>
                </c:pt>
                <c:pt idx="2">
                  <c:v>0.26881720430107531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95-4132-BDDF-78ADB97A256A}"/>
            </c:ext>
          </c:extLst>
        </c:ser>
        <c:ser>
          <c:idx val="3"/>
          <c:order val="5"/>
          <c:tx>
            <c:strRef>
              <c:f>'Variant per måned'!$E$25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måned'!$H$25:$H$27</c:f>
              <c:numCache>
                <c:formatCode>General</c:formatCode>
                <c:ptCount val="3"/>
                <c:pt idx="0">
                  <c:v>1505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95-4132-BDDF-78ADB97A256A}"/>
            </c:ext>
          </c:extLst>
        </c:ser>
        <c:ser>
          <c:idx val="5"/>
          <c:order val="6"/>
          <c:tx>
            <c:strRef>
              <c:f>'Variant per måned'!$E$28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måned'!$H$28:$H$30</c:f>
              <c:numCache>
                <c:formatCode>General</c:formatCode>
                <c:ptCount val="3"/>
                <c:pt idx="0">
                  <c:v>1332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95-4132-BDDF-78ADB97A256A}"/>
            </c:ext>
          </c:extLst>
        </c:ser>
        <c:ser>
          <c:idx val="6"/>
          <c:order val="7"/>
          <c:tx>
            <c:strRef>
              <c:f>'Variant per måned'!$E$31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måned'!$H$31:$H$33</c:f>
              <c:numCache>
                <c:formatCode>General</c:formatCode>
                <c:ptCount val="3"/>
                <c:pt idx="0">
                  <c:v>1667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95-4132-BDDF-78ADB97A256A}"/>
            </c:ext>
          </c:extLst>
        </c:ser>
        <c:ser>
          <c:idx val="7"/>
          <c:order val="8"/>
          <c:tx>
            <c:strRef>
              <c:f>'Variant per måned'!$E$34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måned'!$H$34:$H$36</c:f>
              <c:numCache>
                <c:formatCode>General</c:formatCode>
                <c:ptCount val="3"/>
                <c:pt idx="0">
                  <c:v>1537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95-4132-BDDF-78ADB97A256A}"/>
            </c:ext>
          </c:extLst>
        </c:ser>
        <c:ser>
          <c:idx val="8"/>
          <c:order val="9"/>
          <c:tx>
            <c:strRef>
              <c:f>'Variant per måned'!$E$37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måned'!$H$37:$H$39</c:f>
              <c:numCache>
                <c:formatCode>General</c:formatCode>
                <c:ptCount val="3"/>
                <c:pt idx="0">
                  <c:v>1608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95-4132-BDDF-78ADB97A256A}"/>
            </c:ext>
          </c:extLst>
        </c:ser>
        <c:ser>
          <c:idx val="9"/>
          <c:order val="10"/>
          <c:tx>
            <c:strRef>
              <c:f>'Variant per måned'!$E$40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måned'!$H$40:$H$42</c:f>
              <c:numCache>
                <c:formatCode>General</c:formatCode>
                <c:ptCount val="3"/>
                <c:pt idx="0">
                  <c:v>1601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95-4132-BDDF-78ADB97A256A}"/>
            </c:ext>
          </c:extLst>
        </c:ser>
        <c:ser>
          <c:idx val="11"/>
          <c:order val="11"/>
          <c:tx>
            <c:strRef>
              <c:f>'Variant per måned'!$E$43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måned'!$H$43:$H$45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95-4132-BDDF-78ADB97A2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7584464854902517"/>
          <c:y val="0.28918714360849945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187096</xdr:colOff>
      <xdr:row>0</xdr:row>
      <xdr:rowOff>132669</xdr:rowOff>
    </xdr:from>
    <xdr:to>
      <xdr:col>12</xdr:col>
      <xdr:colOff>336775</xdr:colOff>
      <xdr:row>26</xdr:row>
      <xdr:rowOff>173490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557892</xdr:colOff>
      <xdr:row>28</xdr:row>
      <xdr:rowOff>129268</xdr:rowOff>
    </xdr:from>
    <xdr:to>
      <xdr:col>12</xdr:col>
      <xdr:colOff>421820</xdr:colOff>
      <xdr:row>55</xdr:row>
      <xdr:rowOff>61233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DD647113-9857-427B-A9E1-AA291673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894670</xdr:colOff>
      <xdr:row>56</xdr:row>
      <xdr:rowOff>170089</xdr:rowOff>
    </xdr:from>
    <xdr:to>
      <xdr:col>12</xdr:col>
      <xdr:colOff>244929</xdr:colOff>
      <xdr:row>83</xdr:row>
      <xdr:rowOff>64635</xdr:rowOff>
    </xdr:to>
    <xdr:graphicFrame macro="">
      <xdr:nvGraphicFramePr>
        <xdr:cNvPr id="9" name="Diagram 1025">
          <a:extLst>
            <a:ext uri="{FF2B5EF4-FFF2-40B4-BE49-F238E27FC236}">
              <a16:creationId xmlns:a16="http://schemas.microsoft.com/office/drawing/2014/main" id="{BDBECF4E-9D99-40C4-A3E5-985216C6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234723</xdr:colOff>
      <xdr:row>113</xdr:row>
      <xdr:rowOff>13607</xdr:rowOff>
    </xdr:from>
    <xdr:to>
      <xdr:col>12</xdr:col>
      <xdr:colOff>792616</xdr:colOff>
      <xdr:row>138</xdr:row>
      <xdr:rowOff>183697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D2C54CCA-D2AF-4DE7-975E-15B97A0A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120</xdr:row>
      <xdr:rowOff>0</xdr:rowOff>
    </xdr:from>
    <xdr:to>
      <xdr:col>13</xdr:col>
      <xdr:colOff>484632</xdr:colOff>
      <xdr:row>125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CD8B7987-6B45-42A5-9D53-6DD28A069BD2}"/>
            </a:ext>
          </a:extLst>
        </xdr:cNvPr>
        <xdr:cNvSpPr/>
      </xdr:nvSpPr>
      <xdr:spPr bwMode="auto">
        <a:xfrm>
          <a:off x="11896045" y="22924634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898072</xdr:colOff>
      <xdr:row>85</xdr:row>
      <xdr:rowOff>6804</xdr:rowOff>
    </xdr:from>
    <xdr:to>
      <xdr:col>12</xdr:col>
      <xdr:colOff>248331</xdr:colOff>
      <xdr:row>111</xdr:row>
      <xdr:rowOff>91850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469697C8-0D10-45E7-91AC-F47F92F0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866774</xdr:colOff>
      <xdr:row>1</xdr:row>
      <xdr:rowOff>26670</xdr:rowOff>
    </xdr:from>
    <xdr:to>
      <xdr:col>12</xdr:col>
      <xdr:colOff>910589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6F37AF-5809-4D9E-8F1A-10C7648D8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</xdr:colOff>
      <xdr:row>33</xdr:row>
      <xdr:rowOff>0</xdr:rowOff>
    </xdr:from>
    <xdr:to>
      <xdr:col>13</xdr:col>
      <xdr:colOff>55245</xdr:colOff>
      <xdr:row>61</xdr:row>
      <xdr:rowOff>171450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1C04D2-3610-4243-8C8A-55CE5AB4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43815</xdr:colOff>
      <xdr:row>93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982F1C2-C75B-40F3-A3E2-388FA795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43815</xdr:colOff>
      <xdr:row>125</xdr:row>
      <xdr:rowOff>171450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910AA0-A074-4F06-8260-4BC56DAF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43815</xdr:colOff>
      <xdr:row>157</xdr:row>
      <xdr:rowOff>171450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424407-BD55-4588-8FE6-34DB40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3810</xdr:colOff>
      <xdr:row>11</xdr:row>
      <xdr:rowOff>99060</xdr:rowOff>
    </xdr:from>
    <xdr:to>
      <xdr:col>14</xdr:col>
      <xdr:colOff>67818</xdr:colOff>
      <xdr:row>14</xdr:row>
      <xdr:rowOff>12192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B1689A1-A420-448E-A630-67A64CE538C3}"/>
            </a:ext>
          </a:extLst>
        </xdr:cNvPr>
        <xdr:cNvSpPr/>
      </xdr:nvSpPr>
      <xdr:spPr bwMode="auto">
        <a:xfrm>
          <a:off x="11891010" y="219456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201930</xdr:colOff>
      <xdr:row>45</xdr:row>
      <xdr:rowOff>179070</xdr:rowOff>
    </xdr:from>
    <xdr:to>
      <xdr:col>14</xdr:col>
      <xdr:colOff>265938</xdr:colOff>
      <xdr:row>48</xdr:row>
      <xdr:rowOff>92202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9ABCD52E-541D-4910-A841-7FCD0DE884AF}"/>
            </a:ext>
          </a:extLst>
        </xdr:cNvPr>
        <xdr:cNvSpPr/>
      </xdr:nvSpPr>
      <xdr:spPr bwMode="auto">
        <a:xfrm>
          <a:off x="12089130" y="875157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434340</xdr:colOff>
      <xdr:row>73</xdr:row>
      <xdr:rowOff>3810</xdr:rowOff>
    </xdr:from>
    <xdr:to>
      <xdr:col>14</xdr:col>
      <xdr:colOff>498348</xdr:colOff>
      <xdr:row>75</xdr:row>
      <xdr:rowOff>107442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1AA82A6D-7D8D-4E97-A799-365B8CC34CA3}"/>
            </a:ext>
          </a:extLst>
        </xdr:cNvPr>
        <xdr:cNvSpPr/>
      </xdr:nvSpPr>
      <xdr:spPr bwMode="auto">
        <a:xfrm>
          <a:off x="12321540" y="139103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97</xdr:row>
      <xdr:rowOff>0</xdr:rowOff>
    </xdr:from>
    <xdr:to>
      <xdr:col>27</xdr:col>
      <xdr:colOff>43815</xdr:colOff>
      <xdr:row>125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9A40DD0-54B2-4DB2-9F17-AD4708DB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384810</xdr:colOff>
      <xdr:row>103</xdr:row>
      <xdr:rowOff>163830</xdr:rowOff>
    </xdr:from>
    <xdr:to>
      <xdr:col>14</xdr:col>
      <xdr:colOff>448818</xdr:colOff>
      <xdr:row>106</xdr:row>
      <xdr:rowOff>76962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979763A1-C654-4C98-AEBC-73D875637DD9}"/>
            </a:ext>
          </a:extLst>
        </xdr:cNvPr>
        <xdr:cNvSpPr/>
      </xdr:nvSpPr>
      <xdr:spPr bwMode="auto">
        <a:xfrm>
          <a:off x="12272010" y="197853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628650</xdr:colOff>
      <xdr:row>65</xdr:row>
      <xdr:rowOff>0</xdr:rowOff>
    </xdr:from>
    <xdr:to>
      <xdr:col>26</xdr:col>
      <xdr:colOff>672465</xdr:colOff>
      <xdr:row>93</xdr:row>
      <xdr:rowOff>171450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3612ECC-19B7-498C-A1F6-0911341F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354330</xdr:colOff>
      <xdr:row>32</xdr:row>
      <xdr:rowOff>186690</xdr:rowOff>
    </xdr:from>
    <xdr:to>
      <xdr:col>26</xdr:col>
      <xdr:colOff>398145</xdr:colOff>
      <xdr:row>61</xdr:row>
      <xdr:rowOff>167640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133250-077E-4B46-9E41-F6B4AC3D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133350</xdr:colOff>
      <xdr:row>0</xdr:row>
      <xdr:rowOff>38100</xdr:rowOff>
    </xdr:from>
    <xdr:to>
      <xdr:col>26</xdr:col>
      <xdr:colOff>177165</xdr:colOff>
      <xdr:row>29</xdr:row>
      <xdr:rowOff>19050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2EE343A-268B-4F76-8293-1C74DABC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571500</xdr:colOff>
      <xdr:row>128</xdr:row>
      <xdr:rowOff>125730</xdr:rowOff>
    </xdr:from>
    <xdr:to>
      <xdr:col>27</xdr:col>
      <xdr:colOff>43815</xdr:colOff>
      <xdr:row>157</xdr:row>
      <xdr:rowOff>171450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C33E1A3-5638-4A7D-97B5-890A3075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312420</xdr:colOff>
      <xdr:row>135</xdr:row>
      <xdr:rowOff>160020</xdr:rowOff>
    </xdr:from>
    <xdr:to>
      <xdr:col>14</xdr:col>
      <xdr:colOff>376428</xdr:colOff>
      <xdr:row>138</xdr:row>
      <xdr:rowOff>73152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1A2BFB0F-D8C8-4F22-A71A-E993433DC3F7}"/>
            </a:ext>
          </a:extLst>
        </xdr:cNvPr>
        <xdr:cNvSpPr/>
      </xdr:nvSpPr>
      <xdr:spPr bwMode="auto">
        <a:xfrm>
          <a:off x="12199620" y="258775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320040</xdr:colOff>
      <xdr:row>16</xdr:row>
      <xdr:rowOff>125730</xdr:rowOff>
    </xdr:from>
    <xdr:to>
      <xdr:col>13</xdr:col>
      <xdr:colOff>804672</xdr:colOff>
      <xdr:row>21</xdr:row>
      <xdr:rowOff>151638</xdr:rowOff>
    </xdr:to>
    <xdr:sp macro="" textlink="">
      <xdr:nvSpPr>
        <xdr:cNvPr id="23" name="Pil: ned 22">
          <a:extLst>
            <a:ext uri="{FF2B5EF4-FFF2-40B4-BE49-F238E27FC236}">
              <a16:creationId xmlns:a16="http://schemas.microsoft.com/office/drawing/2014/main" id="{FD855EC8-C1CD-48B8-80FE-2A9B11B607B6}"/>
            </a:ext>
          </a:extLst>
        </xdr:cNvPr>
        <xdr:cNvSpPr/>
      </xdr:nvSpPr>
      <xdr:spPr bwMode="auto">
        <a:xfrm>
          <a:off x="12207240" y="3173730"/>
          <a:ext cx="484632" cy="978408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293370</xdr:colOff>
      <xdr:row>10</xdr:row>
      <xdr:rowOff>129540</xdr:rowOff>
    </xdr:from>
    <xdr:to>
      <xdr:col>27</xdr:col>
      <xdr:colOff>357378</xdr:colOff>
      <xdr:row>13</xdr:row>
      <xdr:rowOff>42672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00EC7E4-122A-4DCD-B761-62FFFE3123A2}"/>
            </a:ext>
          </a:extLst>
        </xdr:cNvPr>
        <xdr:cNvSpPr/>
      </xdr:nvSpPr>
      <xdr:spPr bwMode="auto">
        <a:xfrm>
          <a:off x="24067770" y="203454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777240</xdr:colOff>
      <xdr:row>0</xdr:row>
      <xdr:rowOff>38100</xdr:rowOff>
    </xdr:from>
    <xdr:to>
      <xdr:col>39</xdr:col>
      <xdr:colOff>821055</xdr:colOff>
      <xdr:row>29</xdr:row>
      <xdr:rowOff>19050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963F9EE-F001-40A1-A631-CDD8A127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643890</xdr:colOff>
      <xdr:row>43</xdr:row>
      <xdr:rowOff>0</xdr:rowOff>
    </xdr:from>
    <xdr:to>
      <xdr:col>27</xdr:col>
      <xdr:colOff>707898</xdr:colOff>
      <xdr:row>45</xdr:row>
      <xdr:rowOff>103632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E65F900-4A93-489B-8161-1BE2EA52EF47}"/>
            </a:ext>
          </a:extLst>
        </xdr:cNvPr>
        <xdr:cNvSpPr/>
      </xdr:nvSpPr>
      <xdr:spPr bwMode="auto">
        <a:xfrm>
          <a:off x="24418290" y="8191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40</xdr:col>
      <xdr:colOff>43815</xdr:colOff>
      <xdr:row>61</xdr:row>
      <xdr:rowOff>171450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6BE2C6F-F9A8-4942-8B90-77E05916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65</xdr:row>
      <xdr:rowOff>0</xdr:rowOff>
    </xdr:from>
    <xdr:to>
      <xdr:col>40</xdr:col>
      <xdr:colOff>43815</xdr:colOff>
      <xdr:row>93</xdr:row>
      <xdr:rowOff>171450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44BDDEA-06C7-4AEA-9914-F3D23626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739140</xdr:colOff>
      <xdr:row>75</xdr:row>
      <xdr:rowOff>0</xdr:rowOff>
    </xdr:from>
    <xdr:to>
      <xdr:col>27</xdr:col>
      <xdr:colOff>803148</xdr:colOff>
      <xdr:row>77</xdr:row>
      <xdr:rowOff>103632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E0AA8CA-2690-45D4-888F-2AC8D864F68D}"/>
            </a:ext>
          </a:extLst>
        </xdr:cNvPr>
        <xdr:cNvSpPr/>
      </xdr:nvSpPr>
      <xdr:spPr bwMode="auto">
        <a:xfrm>
          <a:off x="24513540" y="14287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40</xdr:col>
      <xdr:colOff>43815</xdr:colOff>
      <xdr:row>125</xdr:row>
      <xdr:rowOff>171450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C4ED4BB-771B-469D-95A2-46F620E1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838200</xdr:colOff>
      <xdr:row>107</xdr:row>
      <xdr:rowOff>11430</xdr:rowOff>
    </xdr:from>
    <xdr:to>
      <xdr:col>27</xdr:col>
      <xdr:colOff>902208</xdr:colOff>
      <xdr:row>109</xdr:row>
      <xdr:rowOff>115062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0927A35-15BB-4A03-A0E3-3CE193EC6F82}"/>
            </a:ext>
          </a:extLst>
        </xdr:cNvPr>
        <xdr:cNvSpPr/>
      </xdr:nvSpPr>
      <xdr:spPr bwMode="auto">
        <a:xfrm>
          <a:off x="24612600" y="2039493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95250</xdr:colOff>
      <xdr:row>139</xdr:row>
      <xdr:rowOff>186690</xdr:rowOff>
    </xdr:from>
    <xdr:to>
      <xdr:col>28</xdr:col>
      <xdr:colOff>159258</xdr:colOff>
      <xdr:row>142</xdr:row>
      <xdr:rowOff>99822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A812C52F-5869-4E8E-9271-824461B69CF0}"/>
            </a:ext>
          </a:extLst>
        </xdr:cNvPr>
        <xdr:cNvSpPr/>
      </xdr:nvSpPr>
      <xdr:spPr bwMode="auto">
        <a:xfrm>
          <a:off x="24784050" y="2666619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217170</xdr:colOff>
      <xdr:row>129</xdr:row>
      <xdr:rowOff>3810</xdr:rowOff>
    </xdr:from>
    <xdr:to>
      <xdr:col>40</xdr:col>
      <xdr:colOff>260985</xdr:colOff>
      <xdr:row>157</xdr:row>
      <xdr:rowOff>175260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3B0EBF9-6FFF-4E54-8449-785E7F08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312420</xdr:colOff>
      <xdr:row>144</xdr:row>
      <xdr:rowOff>99060</xdr:rowOff>
    </xdr:from>
    <xdr:to>
      <xdr:col>27</xdr:col>
      <xdr:colOff>797052</xdr:colOff>
      <xdr:row>149</xdr:row>
      <xdr:rowOff>124968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A3D74680-108D-4789-A8BF-8110A8B4FF40}"/>
            </a:ext>
          </a:extLst>
        </xdr:cNvPr>
        <xdr:cNvSpPr/>
      </xdr:nvSpPr>
      <xdr:spPr bwMode="auto">
        <a:xfrm>
          <a:off x="25001220" y="2753106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392430</xdr:colOff>
      <xdr:row>142</xdr:row>
      <xdr:rowOff>125730</xdr:rowOff>
    </xdr:from>
    <xdr:to>
      <xdr:col>13</xdr:col>
      <xdr:colOff>877062</xdr:colOff>
      <xdr:row>147</xdr:row>
      <xdr:rowOff>151638</xdr:rowOff>
    </xdr:to>
    <xdr:sp macro="" textlink="">
      <xdr:nvSpPr>
        <xdr:cNvPr id="34" name="Pil: opp 33">
          <a:extLst>
            <a:ext uri="{FF2B5EF4-FFF2-40B4-BE49-F238E27FC236}">
              <a16:creationId xmlns:a16="http://schemas.microsoft.com/office/drawing/2014/main" id="{6D2FFDB6-B942-4A44-B9AD-A758E2D56106}"/>
            </a:ext>
          </a:extLst>
        </xdr:cNvPr>
        <xdr:cNvSpPr/>
      </xdr:nvSpPr>
      <xdr:spPr bwMode="auto">
        <a:xfrm>
          <a:off x="12279630" y="271767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148590</xdr:colOff>
      <xdr:row>113</xdr:row>
      <xdr:rowOff>0</xdr:rowOff>
    </xdr:from>
    <xdr:to>
      <xdr:col>27</xdr:col>
      <xdr:colOff>633222</xdr:colOff>
      <xdr:row>118</xdr:row>
      <xdr:rowOff>25908</xdr:rowOff>
    </xdr:to>
    <xdr:sp macro="" textlink="">
      <xdr:nvSpPr>
        <xdr:cNvPr id="35" name="Pil: opp 34">
          <a:extLst>
            <a:ext uri="{FF2B5EF4-FFF2-40B4-BE49-F238E27FC236}">
              <a16:creationId xmlns:a16="http://schemas.microsoft.com/office/drawing/2014/main" id="{E50A1696-A69C-4602-BCD3-BC79D4639BC1}"/>
            </a:ext>
          </a:extLst>
        </xdr:cNvPr>
        <xdr:cNvSpPr/>
      </xdr:nvSpPr>
      <xdr:spPr bwMode="auto">
        <a:xfrm>
          <a:off x="24837390" y="2152650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81</xdr:row>
      <xdr:rowOff>11430</xdr:rowOff>
    </xdr:from>
    <xdr:to>
      <xdr:col>27</xdr:col>
      <xdr:colOff>667512</xdr:colOff>
      <xdr:row>86</xdr:row>
      <xdr:rowOff>37338</xdr:rowOff>
    </xdr:to>
    <xdr:sp macro="" textlink="">
      <xdr:nvSpPr>
        <xdr:cNvPr id="36" name="Pil: opp 35">
          <a:extLst>
            <a:ext uri="{FF2B5EF4-FFF2-40B4-BE49-F238E27FC236}">
              <a16:creationId xmlns:a16="http://schemas.microsoft.com/office/drawing/2014/main" id="{64F8BFF0-F9B0-4049-8860-4D20B6BD4799}"/>
            </a:ext>
          </a:extLst>
        </xdr:cNvPr>
        <xdr:cNvSpPr/>
      </xdr:nvSpPr>
      <xdr:spPr bwMode="auto">
        <a:xfrm>
          <a:off x="24871680" y="154419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121920</xdr:colOff>
      <xdr:row>48</xdr:row>
      <xdr:rowOff>3810</xdr:rowOff>
    </xdr:from>
    <xdr:to>
      <xdr:col>27</xdr:col>
      <xdr:colOff>606552</xdr:colOff>
      <xdr:row>53</xdr:row>
      <xdr:rowOff>29718</xdr:rowOff>
    </xdr:to>
    <xdr:sp macro="" textlink="">
      <xdr:nvSpPr>
        <xdr:cNvPr id="37" name="Pil: opp 36">
          <a:extLst>
            <a:ext uri="{FF2B5EF4-FFF2-40B4-BE49-F238E27FC236}">
              <a16:creationId xmlns:a16="http://schemas.microsoft.com/office/drawing/2014/main" id="{B0D1A155-1E8B-4186-A707-CDCEE9B087B5}"/>
            </a:ext>
          </a:extLst>
        </xdr:cNvPr>
        <xdr:cNvSpPr/>
      </xdr:nvSpPr>
      <xdr:spPr bwMode="auto">
        <a:xfrm>
          <a:off x="24810720" y="914781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377190</xdr:colOff>
      <xdr:row>0</xdr:row>
      <xdr:rowOff>118110</xdr:rowOff>
    </xdr:from>
    <xdr:to>
      <xdr:col>14</xdr:col>
      <xdr:colOff>480060</xdr:colOff>
      <xdr:row>31</xdr:row>
      <xdr:rowOff>91440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236220</xdr:colOff>
      <xdr:row>191</xdr:row>
      <xdr:rowOff>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D15095-AD3D-4472-9AD9-9757FBE9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236220</xdr:colOff>
      <xdr:row>158</xdr:row>
      <xdr:rowOff>137160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D16974D-856B-44E9-9A9F-AAD31444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624840</xdr:colOff>
      <xdr:row>96</xdr:row>
      <xdr:rowOff>160020</xdr:rowOff>
    </xdr:from>
    <xdr:to>
      <xdr:col>14</xdr:col>
      <xdr:colOff>91440</xdr:colOff>
      <xdr:row>126</xdr:row>
      <xdr:rowOff>106680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2474995F-FDC1-4998-AD37-642BD517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449580</xdr:colOff>
      <xdr:row>94</xdr:row>
      <xdr:rowOff>114300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0B656C3-701B-4DC2-85BD-1BD25BC9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716280</xdr:colOff>
      <xdr:row>32</xdr:row>
      <xdr:rowOff>106680</xdr:rowOff>
    </xdr:from>
    <xdr:to>
      <xdr:col>14</xdr:col>
      <xdr:colOff>60960</xdr:colOff>
      <xdr:row>62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FAA8F77-C7BE-495D-835B-CC30907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731520</xdr:colOff>
      <xdr:row>29</xdr:row>
      <xdr:rowOff>83820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1FAAE36-DFAC-4AA1-A474-3B9B9EB6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33</xdr:row>
      <xdr:rowOff>0</xdr:rowOff>
    </xdr:from>
    <xdr:to>
      <xdr:col>14</xdr:col>
      <xdr:colOff>411480</xdr:colOff>
      <xdr:row>61</xdr:row>
      <xdr:rowOff>182880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271B07-44C6-497A-BFDE-2F43AC22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457200</xdr:colOff>
      <xdr:row>94</xdr:row>
      <xdr:rowOff>167640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4A390B4-25FA-4E09-80B0-8B20CE8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121920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6A7BE698-9801-4F6C-AA9D-EC18ADE6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99060</xdr:colOff>
      <xdr:row>158</xdr:row>
      <xdr:rowOff>121920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9EA0D0B-D0C8-4346-AC2B-B1BF82F2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766052</xdr:colOff>
      <xdr:row>1</xdr:row>
      <xdr:rowOff>6081</xdr:rowOff>
    </xdr:from>
    <xdr:to>
      <xdr:col>14</xdr:col>
      <xdr:colOff>863329</xdr:colOff>
      <xdr:row>31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A8F703BE-4F95-40A0-A1FA-13B3D8F1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121596</xdr:colOff>
      <xdr:row>65</xdr:row>
      <xdr:rowOff>64851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10E4942-AFDE-490D-8D76-DFE50D7E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151994</xdr:colOff>
      <xdr:row>99</xdr:row>
      <xdr:rowOff>162128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C9D8FC7F-6145-4C25-AD57-C4F5286D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847117</xdr:colOff>
      <xdr:row>100</xdr:row>
      <xdr:rowOff>24321</xdr:rowOff>
    </xdr:from>
    <xdr:to>
      <xdr:col>15</xdr:col>
      <xdr:colOff>88966</xdr:colOff>
      <xdr:row>130</xdr:row>
      <xdr:rowOff>188474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F37C0FE-D68C-48F8-809F-A7FDA089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834957</xdr:colOff>
      <xdr:row>133</xdr:row>
      <xdr:rowOff>0</xdr:rowOff>
    </xdr:from>
    <xdr:to>
      <xdr:col>14</xdr:col>
      <xdr:colOff>680936</xdr:colOff>
      <xdr:row>164</xdr:row>
      <xdr:rowOff>243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3793E2BA-87E8-4ACE-92ED-87434213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875489</xdr:colOff>
      <xdr:row>166</xdr:row>
      <xdr:rowOff>0</xdr:rowOff>
    </xdr:from>
    <xdr:to>
      <xdr:col>14</xdr:col>
      <xdr:colOff>603925</xdr:colOff>
      <xdr:row>196</xdr:row>
      <xdr:rowOff>121595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E5910689-B9F1-4D97-B3B3-7D3D1FC8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0</xdr:row>
      <xdr:rowOff>76200</xdr:rowOff>
    </xdr:from>
    <xdr:to>
      <xdr:col>14</xdr:col>
      <xdr:colOff>90805</xdr:colOff>
      <xdr:row>29</xdr:row>
      <xdr:rowOff>149645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B8708E6-C423-43FF-9A5E-A2676096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32</xdr:row>
      <xdr:rowOff>175260</xdr:rowOff>
    </xdr:from>
    <xdr:to>
      <xdr:col>14</xdr:col>
      <xdr:colOff>168750</xdr:colOff>
      <xdr:row>60</xdr:row>
      <xdr:rowOff>110490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D2B8DB1-6284-405A-B164-9955A45A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358140</xdr:colOff>
      <xdr:row>97</xdr:row>
      <xdr:rowOff>125730</xdr:rowOff>
    </xdr:from>
    <xdr:to>
      <xdr:col>14</xdr:col>
      <xdr:colOff>499110</xdr:colOff>
      <xdr:row>127</xdr:row>
      <xdr:rowOff>49530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AE4B6A-B3ED-43B5-951E-FF4483E0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445770</xdr:colOff>
      <xdr:row>65</xdr:row>
      <xdr:rowOff>60960</xdr:rowOff>
    </xdr:from>
    <xdr:to>
      <xdr:col>14</xdr:col>
      <xdr:colOff>586740</xdr:colOff>
      <xdr:row>94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086233-C8CC-4277-A3C3-E0351C97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720090</xdr:colOff>
      <xdr:row>129</xdr:row>
      <xdr:rowOff>167640</xdr:rowOff>
    </xdr:from>
    <xdr:to>
      <xdr:col>13</xdr:col>
      <xdr:colOff>815340</xdr:colOff>
      <xdr:row>158</xdr:row>
      <xdr:rowOff>144780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7E72D4BE-C2BB-423D-8288-DC81C1F3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161</xdr:row>
      <xdr:rowOff>0</xdr:rowOff>
    </xdr:from>
    <xdr:to>
      <xdr:col>13</xdr:col>
      <xdr:colOff>1829</xdr:colOff>
      <xdr:row>190</xdr:row>
      <xdr:rowOff>7620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218E8F6D-E39A-46F8-A0B5-9FA84CFB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93036</xdr:colOff>
      <xdr:row>1</xdr:row>
      <xdr:rowOff>44302</xdr:rowOff>
    </xdr:from>
    <xdr:to>
      <xdr:col>25</xdr:col>
      <xdr:colOff>141766</xdr:colOff>
      <xdr:row>34</xdr:row>
      <xdr:rowOff>163918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13290</xdr:colOff>
      <xdr:row>36</xdr:row>
      <xdr:rowOff>177208</xdr:rowOff>
    </xdr:from>
    <xdr:to>
      <xdr:col>25</xdr:col>
      <xdr:colOff>730988</xdr:colOff>
      <xdr:row>71</xdr:row>
      <xdr:rowOff>119616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85214053-FFBA-4D19-8694-C7455C81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8860</xdr:colOff>
      <xdr:row>72</xdr:row>
      <xdr:rowOff>177209</xdr:rowOff>
    </xdr:from>
    <xdr:to>
      <xdr:col>25</xdr:col>
      <xdr:colOff>580360</xdr:colOff>
      <xdr:row>108</xdr:row>
      <xdr:rowOff>48733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BAB0DAF-9A08-4555-B9A3-F0EFEF3C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62023</xdr:colOff>
      <xdr:row>109</xdr:row>
      <xdr:rowOff>124045</xdr:rowOff>
    </xdr:from>
    <xdr:to>
      <xdr:col>25</xdr:col>
      <xdr:colOff>633523</xdr:colOff>
      <xdr:row>144</xdr:row>
      <xdr:rowOff>190500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B2B5AC1-FBFC-4A98-89FD-73112482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79744</xdr:colOff>
      <xdr:row>146</xdr:row>
      <xdr:rowOff>159488</xdr:rowOff>
    </xdr:from>
    <xdr:to>
      <xdr:col>25</xdr:col>
      <xdr:colOff>682255</xdr:colOff>
      <xdr:row>182</xdr:row>
      <xdr:rowOff>110755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5AE48C99-F919-46A0-8FB0-31058F82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115186</xdr:colOff>
      <xdr:row>184</xdr:row>
      <xdr:rowOff>8860</xdr:rowOff>
    </xdr:from>
    <xdr:to>
      <xdr:col>25</xdr:col>
      <xdr:colOff>412011</xdr:colOff>
      <xdr:row>218</xdr:row>
      <xdr:rowOff>39872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23882B5-31A0-45D0-B55D-D507EDC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713268</xdr:colOff>
      <xdr:row>0</xdr:row>
      <xdr:rowOff>170567</xdr:rowOff>
    </xdr:from>
    <xdr:to>
      <xdr:col>32</xdr:col>
      <xdr:colOff>676993</xdr:colOff>
      <xdr:row>15</xdr:row>
      <xdr:rowOff>62025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35441</xdr:colOff>
      <xdr:row>15</xdr:row>
      <xdr:rowOff>105125</xdr:rowOff>
    </xdr:from>
    <xdr:to>
      <xdr:col>32</xdr:col>
      <xdr:colOff>801593</xdr:colOff>
      <xdr:row>33</xdr:row>
      <xdr:rowOff>115185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288888</xdr:colOff>
      <xdr:row>33</xdr:row>
      <xdr:rowOff>91098</xdr:rowOff>
    </xdr:from>
    <xdr:to>
      <xdr:col>32</xdr:col>
      <xdr:colOff>284919</xdr:colOff>
      <xdr:row>53</xdr:row>
      <xdr:rowOff>88241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97632</xdr:rowOff>
    </xdr:from>
    <xdr:to>
      <xdr:col>18</xdr:col>
      <xdr:colOff>83344</xdr:colOff>
      <xdr:row>69</xdr:row>
      <xdr:rowOff>35718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729574</xdr:colOff>
      <xdr:row>1</xdr:row>
      <xdr:rowOff>8106</xdr:rowOff>
    </xdr:from>
    <xdr:to>
      <xdr:col>14</xdr:col>
      <xdr:colOff>907914</xdr:colOff>
      <xdr:row>31</xdr:row>
      <xdr:rowOff>81064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16212</xdr:colOff>
      <xdr:row>164</xdr:row>
      <xdr:rowOff>182394</xdr:rowOff>
    </xdr:from>
    <xdr:to>
      <xdr:col>14</xdr:col>
      <xdr:colOff>786318</xdr:colOff>
      <xdr:row>194</xdr:row>
      <xdr:rowOff>162127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3A5603-3E4B-489E-B4EE-DF8BD3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132</xdr:row>
      <xdr:rowOff>36479</xdr:rowOff>
    </xdr:from>
    <xdr:to>
      <xdr:col>14</xdr:col>
      <xdr:colOff>405319</xdr:colOff>
      <xdr:row>162</xdr:row>
      <xdr:rowOff>125162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1FCCBED-AA10-4143-903B-43EA53685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911967</xdr:colOff>
      <xdr:row>99</xdr:row>
      <xdr:rowOff>28373</xdr:rowOff>
    </xdr:from>
    <xdr:to>
      <xdr:col>14</xdr:col>
      <xdr:colOff>482329</xdr:colOff>
      <xdr:row>128</xdr:row>
      <xdr:rowOff>141864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7FEC9D2-4F87-4640-AF31-A229188B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911967</xdr:colOff>
      <xdr:row>66</xdr:row>
      <xdr:rowOff>16212</xdr:rowOff>
    </xdr:from>
    <xdr:to>
      <xdr:col>14</xdr:col>
      <xdr:colOff>190499</xdr:colOff>
      <xdr:row>97</xdr:row>
      <xdr:rowOff>16212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65E5719-80AB-4101-8338-166457ADC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883596</xdr:colOff>
      <xdr:row>33</xdr:row>
      <xdr:rowOff>40530</xdr:rowOff>
    </xdr:from>
    <xdr:to>
      <xdr:col>14</xdr:col>
      <xdr:colOff>818745</xdr:colOff>
      <xdr:row>64</xdr:row>
      <xdr:rowOff>61039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F2E5BEB5-D3A8-411B-85FB-04878E38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170234</xdr:colOff>
      <xdr:row>178</xdr:row>
      <xdr:rowOff>121595</xdr:rowOff>
    </xdr:from>
    <xdr:to>
      <xdr:col>15</xdr:col>
      <xdr:colOff>654866</xdr:colOff>
      <xdr:row>183</xdr:row>
      <xdr:rowOff>127238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4F581F-DEF9-4F95-9D21-DCD0497C6FF0}"/>
            </a:ext>
          </a:extLst>
        </xdr:cNvPr>
        <xdr:cNvSpPr/>
      </xdr:nvSpPr>
      <xdr:spPr bwMode="auto">
        <a:xfrm>
          <a:off x="13910553" y="34253521"/>
          <a:ext cx="484632" cy="958143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0</xdr:row>
      <xdr:rowOff>182879</xdr:rowOff>
    </xdr:from>
    <xdr:to>
      <xdr:col>14</xdr:col>
      <xdr:colOff>678180</xdr:colOff>
      <xdr:row>31</xdr:row>
      <xdr:rowOff>30480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902970</xdr:colOff>
      <xdr:row>129</xdr:row>
      <xdr:rowOff>0</xdr:rowOff>
    </xdr:from>
    <xdr:to>
      <xdr:col>13</xdr:col>
      <xdr:colOff>781050</xdr:colOff>
      <xdr:row>158</xdr:row>
      <xdr:rowOff>15240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A69A5A8C-8996-4837-942D-1AD8CCB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83820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D132C9D-E8FF-4E04-ACC4-1A2FD540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563880</xdr:colOff>
      <xdr:row>64</xdr:row>
      <xdr:rowOff>175260</xdr:rowOff>
    </xdr:from>
    <xdr:to>
      <xdr:col>14</xdr:col>
      <xdr:colOff>377189</xdr:colOff>
      <xdr:row>94</xdr:row>
      <xdr:rowOff>175260</xdr:rowOff>
    </xdr:to>
    <xdr:graphicFrame macro="">
      <xdr:nvGraphicFramePr>
        <xdr:cNvPr id="11" name="Diagram 34">
          <a:extLst>
            <a:ext uri="{FF2B5EF4-FFF2-40B4-BE49-F238E27FC236}">
              <a16:creationId xmlns:a16="http://schemas.microsoft.com/office/drawing/2014/main" id="{DF897D45-B747-4530-A9DA-79BA7303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769620</xdr:colOff>
      <xdr:row>62</xdr:row>
      <xdr:rowOff>22860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690BB852-D7D2-4C8B-96B5-5763A8F8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138</xdr:row>
      <xdr:rowOff>109484</xdr:rowOff>
    </xdr:from>
    <xdr:to>
      <xdr:col>44</xdr:col>
      <xdr:colOff>128160</xdr:colOff>
      <xdr:row>162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616899</xdr:colOff>
      <xdr:row>0</xdr:row>
      <xdr:rowOff>155947</xdr:rowOff>
    </xdr:from>
    <xdr:to>
      <xdr:col>14</xdr:col>
      <xdr:colOff>719667</xdr:colOff>
      <xdr:row>30</xdr:row>
      <xdr:rowOff>15395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7697</xdr:colOff>
      <xdr:row>161</xdr:row>
      <xdr:rowOff>84667</xdr:rowOff>
    </xdr:from>
    <xdr:to>
      <xdr:col>13</xdr:col>
      <xdr:colOff>900546</xdr:colOff>
      <xdr:row>189</xdr:row>
      <xdr:rowOff>184728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6A5AE6-49C7-41E0-8921-20836A21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869757</xdr:colOff>
      <xdr:row>129</xdr:row>
      <xdr:rowOff>3849</xdr:rowOff>
    </xdr:from>
    <xdr:to>
      <xdr:col>14</xdr:col>
      <xdr:colOff>115454</xdr:colOff>
      <xdr:row>158</xdr:row>
      <xdr:rowOff>37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2FA7482D-7578-40F8-80A0-D62889D5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38485</xdr:colOff>
      <xdr:row>96</xdr:row>
      <xdr:rowOff>184727</xdr:rowOff>
    </xdr:from>
    <xdr:to>
      <xdr:col>14</xdr:col>
      <xdr:colOff>115454</xdr:colOff>
      <xdr:row>126</xdr:row>
      <xdr:rowOff>123150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8341C2E8-A5FD-40B1-9637-42FD6960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877454</xdr:colOff>
      <xdr:row>64</xdr:row>
      <xdr:rowOff>184726</xdr:rowOff>
    </xdr:from>
    <xdr:to>
      <xdr:col>14</xdr:col>
      <xdr:colOff>507999</xdr:colOff>
      <xdr:row>94</xdr:row>
      <xdr:rowOff>107759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A817CCC1-848D-4C9C-B3E6-09F6CAC8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134697</xdr:rowOff>
    </xdr:from>
    <xdr:to>
      <xdr:col>14</xdr:col>
      <xdr:colOff>69272</xdr:colOff>
      <xdr:row>62</xdr:row>
      <xdr:rowOff>96212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CB21FEEA-B22D-4306-B356-19C9773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685030</xdr:colOff>
      <xdr:row>168</xdr:row>
      <xdr:rowOff>92364</xdr:rowOff>
    </xdr:from>
    <xdr:to>
      <xdr:col>15</xdr:col>
      <xdr:colOff>253723</xdr:colOff>
      <xdr:row>173</xdr:row>
      <xdr:rowOff>108651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0AACD63F-F9F2-4014-8A47-298076E86390}"/>
            </a:ext>
          </a:extLst>
        </xdr:cNvPr>
        <xdr:cNvSpPr/>
      </xdr:nvSpPr>
      <xdr:spPr bwMode="auto">
        <a:xfrm>
          <a:off x="13508182" y="32619758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47270</xdr:colOff>
      <xdr:row>0</xdr:row>
      <xdr:rowOff>121623</xdr:rowOff>
    </xdr:from>
    <xdr:to>
      <xdr:col>25</xdr:col>
      <xdr:colOff>323021</xdr:colOff>
      <xdr:row>31</xdr:row>
      <xdr:rowOff>41413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227772</xdr:colOff>
      <xdr:row>134</xdr:row>
      <xdr:rowOff>16566</xdr:rowOff>
    </xdr:from>
    <xdr:to>
      <xdr:col>25</xdr:col>
      <xdr:colOff>294033</xdr:colOff>
      <xdr:row>166</xdr:row>
      <xdr:rowOff>24848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D656EB0-5134-47B4-8505-DE586473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219488</xdr:colOff>
      <xdr:row>100</xdr:row>
      <xdr:rowOff>91109</xdr:rowOff>
    </xdr:from>
    <xdr:to>
      <xdr:col>25</xdr:col>
      <xdr:colOff>459683</xdr:colOff>
      <xdr:row>131</xdr:row>
      <xdr:rowOff>182217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4EC85DF-6EEC-42D5-B2CA-391DC37E9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91108</xdr:colOff>
      <xdr:row>66</xdr:row>
      <xdr:rowOff>41413</xdr:rowOff>
    </xdr:from>
    <xdr:to>
      <xdr:col>26</xdr:col>
      <xdr:colOff>420856</xdr:colOff>
      <xdr:row>98</xdr:row>
      <xdr:rowOff>14493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D3133B1-8DEB-4E00-8090-B63429B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277467</xdr:colOff>
      <xdr:row>34</xdr:row>
      <xdr:rowOff>28989</xdr:rowOff>
    </xdr:from>
    <xdr:to>
      <xdr:col>25</xdr:col>
      <xdr:colOff>310597</xdr:colOff>
      <xdr:row>64</xdr:row>
      <xdr:rowOff>120098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EEBC07AF-E498-40A7-8C03-0F471CA3A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198782</xdr:colOff>
      <xdr:row>146</xdr:row>
      <xdr:rowOff>115956</xdr:rowOff>
    </xdr:from>
    <xdr:to>
      <xdr:col>26</xdr:col>
      <xdr:colOff>683414</xdr:colOff>
      <xdr:row>151</xdr:row>
      <xdr:rowOff>141864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C8BAF31E-B474-427A-97A6-5295BD88258F}"/>
            </a:ext>
          </a:extLst>
        </xdr:cNvPr>
        <xdr:cNvSpPr/>
      </xdr:nvSpPr>
      <xdr:spPr bwMode="auto">
        <a:xfrm>
          <a:off x="14544260" y="29245891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1</xdr:row>
      <xdr:rowOff>91440</xdr:rowOff>
    </xdr:from>
    <xdr:to>
      <xdr:col>14</xdr:col>
      <xdr:colOff>373380</xdr:colOff>
      <xdr:row>30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434340</xdr:colOff>
      <xdr:row>128</xdr:row>
      <xdr:rowOff>167640</xdr:rowOff>
    </xdr:from>
    <xdr:to>
      <xdr:col>13</xdr:col>
      <xdr:colOff>678180</xdr:colOff>
      <xdr:row>158</xdr:row>
      <xdr:rowOff>137160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9F72B365-DCF2-42A9-B416-4BD6733E4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243840</xdr:colOff>
      <xdr:row>126</xdr:row>
      <xdr:rowOff>144780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7599FFE-0989-4EFA-9466-D9FC757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358140</xdr:colOff>
      <xdr:row>94</xdr:row>
      <xdr:rowOff>91440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B278E4F4-9BB0-4DF7-8A5B-2EF9A4CC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716280</xdr:colOff>
      <xdr:row>62</xdr:row>
      <xdr:rowOff>15240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7CAB33D3-29D0-4CEC-8995-B38700D8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464820</xdr:colOff>
      <xdr:row>141</xdr:row>
      <xdr:rowOff>7620</xdr:rowOff>
    </xdr:from>
    <xdr:to>
      <xdr:col>15</xdr:col>
      <xdr:colOff>35052</xdr:colOff>
      <xdr:row>146</xdr:row>
      <xdr:rowOff>33528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45FDBD1F-0C8C-4AC9-B20E-EB8ED89DAE28}"/>
            </a:ext>
          </a:extLst>
        </xdr:cNvPr>
        <xdr:cNvSpPr/>
      </xdr:nvSpPr>
      <xdr:spPr bwMode="auto">
        <a:xfrm>
          <a:off x="13266420" y="26868120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60961</xdr:rowOff>
    </xdr:from>
    <xdr:to>
      <xdr:col>14</xdr:col>
      <xdr:colOff>205740</xdr:colOff>
      <xdr:row>30</xdr:row>
      <xdr:rowOff>76200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175260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DDF82C0C-8E14-49E5-A73F-C85F46B8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220980</xdr:colOff>
      <xdr:row>94</xdr:row>
      <xdr:rowOff>167640</xdr:rowOff>
    </xdr:to>
    <xdr:graphicFrame macro="">
      <xdr:nvGraphicFramePr>
        <xdr:cNvPr id="11" name="Diagram 3">
          <a:extLst>
            <a:ext uri="{FF2B5EF4-FFF2-40B4-BE49-F238E27FC236}">
              <a16:creationId xmlns:a16="http://schemas.microsoft.com/office/drawing/2014/main" id="{EAC44A18-5C71-4411-9B66-F80A3802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457200</xdr:colOff>
      <xdr:row>62</xdr:row>
      <xdr:rowOff>68580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7A7032D-3C93-48C7-A624-41FD8FA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533400</xdr:colOff>
      <xdr:row>158</xdr:row>
      <xdr:rowOff>152400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49CC17C0-1453-4203-AFB5-72E8104F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556260</xdr:colOff>
      <xdr:row>161</xdr:row>
      <xdr:rowOff>7620</xdr:rowOff>
    </xdr:from>
    <xdr:to>
      <xdr:col>13</xdr:col>
      <xdr:colOff>883920</xdr:colOff>
      <xdr:row>190</xdr:row>
      <xdr:rowOff>91440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A3919F8-EC86-4A0F-96F1-291CAB9FE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525780</xdr:colOff>
      <xdr:row>169</xdr:row>
      <xdr:rowOff>137160</xdr:rowOff>
    </xdr:from>
    <xdr:to>
      <xdr:col>15</xdr:col>
      <xdr:colOff>96012</xdr:colOff>
      <xdr:row>174</xdr:row>
      <xdr:rowOff>163068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F2E264DE-B126-4ABB-A14B-793A2617D4F7}"/>
            </a:ext>
          </a:extLst>
        </xdr:cNvPr>
        <xdr:cNvSpPr/>
      </xdr:nvSpPr>
      <xdr:spPr bwMode="auto">
        <a:xfrm>
          <a:off x="13327380" y="32331660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140137</xdr:colOff>
      <xdr:row>0</xdr:row>
      <xdr:rowOff>148898</xdr:rowOff>
    </xdr:from>
    <xdr:to>
      <xdr:col>24</xdr:col>
      <xdr:colOff>687552</xdr:colOff>
      <xdr:row>32</xdr:row>
      <xdr:rowOff>157655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144517</xdr:colOff>
      <xdr:row>147</xdr:row>
      <xdr:rowOff>43792</xdr:rowOff>
    </xdr:from>
    <xdr:to>
      <xdr:col>25</xdr:col>
      <xdr:colOff>608724</xdr:colOff>
      <xdr:row>180</xdr:row>
      <xdr:rowOff>175171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B4ECE06F-F195-40F8-B89E-3B1A9972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56931</xdr:colOff>
      <xdr:row>110</xdr:row>
      <xdr:rowOff>127568</xdr:rowOff>
    </xdr:from>
    <xdr:to>
      <xdr:col>26</xdr:col>
      <xdr:colOff>43793</xdr:colOff>
      <xdr:row>144</xdr:row>
      <xdr:rowOff>140137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1ACF476-36D5-4431-9D1B-D08E94DE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21896</xdr:colOff>
      <xdr:row>73</xdr:row>
      <xdr:rowOff>122622</xdr:rowOff>
    </xdr:from>
    <xdr:to>
      <xdr:col>26</xdr:col>
      <xdr:colOff>144517</xdr:colOff>
      <xdr:row>106</xdr:row>
      <xdr:rowOff>113862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DDCE4A5C-4DEE-447E-8729-AA8B7FD4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36</xdr:row>
      <xdr:rowOff>8759</xdr:rowOff>
    </xdr:from>
    <xdr:to>
      <xdr:col>24</xdr:col>
      <xdr:colOff>718207</xdr:colOff>
      <xdr:row>69</xdr:row>
      <xdr:rowOff>100725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430BBC9-60AD-48B6-817C-3954424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262759</xdr:colOff>
      <xdr:row>151</xdr:row>
      <xdr:rowOff>43794</xdr:rowOff>
    </xdr:from>
    <xdr:to>
      <xdr:col>27</xdr:col>
      <xdr:colOff>37943</xdr:colOff>
      <xdr:row>156</xdr:row>
      <xdr:rowOff>58753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DB807E-1297-40A0-997B-C978A513068C}"/>
            </a:ext>
          </a:extLst>
        </xdr:cNvPr>
        <xdr:cNvSpPr/>
      </xdr:nvSpPr>
      <xdr:spPr bwMode="auto">
        <a:xfrm>
          <a:off x="15476483" y="3003331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494"/>
  <sheetViews>
    <sheetView zoomScale="91" zoomScaleNormal="91" workbookViewId="0">
      <pane xSplit="8" ySplit="1" topLeftCell="I4482" activePane="bottomRight" state="frozen"/>
      <selection pane="topRight" activeCell="I1" sqref="I1"/>
      <selection pane="bottomLeft" activeCell="A2" sqref="A2"/>
      <selection pane="bottomRight" sqref="A1:AM4494"/>
    </sheetView>
  </sheetViews>
  <sheetFormatPr baseColWidth="10" defaultColWidth="8.90625" defaultRowHeight="15"/>
  <cols>
    <col min="1" max="29" width="13" customWidth="1"/>
  </cols>
  <sheetData>
    <row r="1" spans="1:39">
      <c r="A1" t="s">
        <v>422</v>
      </c>
      <c r="B1" t="s">
        <v>370</v>
      </c>
      <c r="C1" t="s">
        <v>12</v>
      </c>
      <c r="D1" t="s">
        <v>47</v>
      </c>
      <c r="E1" t="s">
        <v>19</v>
      </c>
      <c r="F1" t="s">
        <v>385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495</v>
      </c>
      <c r="P1" t="s">
        <v>496</v>
      </c>
      <c r="Q1" t="s">
        <v>48</v>
      </c>
      <c r="R1" t="s">
        <v>50</v>
      </c>
      <c r="S1" t="s">
        <v>388</v>
      </c>
      <c r="T1" t="s">
        <v>20</v>
      </c>
      <c r="U1" t="s">
        <v>51</v>
      </c>
      <c r="V1" t="s">
        <v>13</v>
      </c>
      <c r="W1" t="s">
        <v>14</v>
      </c>
      <c r="X1" t="s">
        <v>389</v>
      </c>
      <c r="Y1" t="s">
        <v>390</v>
      </c>
      <c r="Z1" t="s">
        <v>443</v>
      </c>
      <c r="AA1" t="s">
        <v>15</v>
      </c>
      <c r="AB1" t="s">
        <v>16</v>
      </c>
      <c r="AC1" t="s">
        <v>17</v>
      </c>
      <c r="AD1" t="s">
        <v>473</v>
      </c>
      <c r="AE1" t="s">
        <v>474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3246</v>
      </c>
      <c r="R2">
        <v>19562.5</v>
      </c>
      <c r="S2">
        <v>14927</v>
      </c>
      <c r="T2">
        <v>100</v>
      </c>
      <c r="U2">
        <v>100</v>
      </c>
      <c r="V2">
        <v>17.208281150159745</v>
      </c>
      <c r="W2">
        <v>55.135526227641193</v>
      </c>
      <c r="X2">
        <v>137.09427862332612</v>
      </c>
      <c r="Y2">
        <v>126.53801916932861</v>
      </c>
      <c r="Z2">
        <v>125.79281838279591</v>
      </c>
      <c r="AA2">
        <v>27.872795505497145</v>
      </c>
      <c r="AB2">
        <v>4.4197573921811699</v>
      </c>
      <c r="AC2">
        <v>-41.459301421536779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3020</v>
      </c>
      <c r="R3">
        <v>18486.5</v>
      </c>
      <c r="S3">
        <v>14615.5</v>
      </c>
      <c r="T3">
        <v>100</v>
      </c>
      <c r="U3">
        <v>100</v>
      </c>
      <c r="V3">
        <v>17.002894003732454</v>
      </c>
      <c r="W3">
        <v>54.994013205158915</v>
      </c>
      <c r="X3">
        <v>137.3638325106142</v>
      </c>
      <c r="Y3">
        <v>126.78681740729722</v>
      </c>
      <c r="Z3">
        <v>126.2139030481334</v>
      </c>
      <c r="AA3">
        <v>28.043796703308296</v>
      </c>
      <c r="AB3">
        <v>4.2155495575645903</v>
      </c>
      <c r="AC3">
        <v>-43.087767976415755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2711</v>
      </c>
      <c r="R4">
        <v>17452.5</v>
      </c>
      <c r="S4">
        <v>13130.5</v>
      </c>
      <c r="T4">
        <v>100</v>
      </c>
      <c r="U4">
        <v>100</v>
      </c>
      <c r="V4">
        <v>16.692680131786275</v>
      </c>
      <c r="W4">
        <v>54.880926088115473</v>
      </c>
      <c r="X4">
        <v>137.08278917718638</v>
      </c>
      <c r="Y4">
        <v>126.52741441054228</v>
      </c>
      <c r="Z4">
        <v>125.70973687216735</v>
      </c>
      <c r="AA4">
        <v>28.271400920076804</v>
      </c>
      <c r="AB4">
        <v>4.1587287920398532</v>
      </c>
      <c r="AC4">
        <v>-43.249738397755472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3379</v>
      </c>
      <c r="R5">
        <v>22605.75</v>
      </c>
      <c r="S5">
        <v>18212</v>
      </c>
      <c r="T5">
        <v>100</v>
      </c>
      <c r="U5">
        <v>100</v>
      </c>
      <c r="V5">
        <v>15.60001327095982</v>
      </c>
      <c r="W5">
        <v>55.176257412694923</v>
      </c>
      <c r="X5">
        <v>139.88109742402648</v>
      </c>
      <c r="Y5">
        <v>129.11025292237639</v>
      </c>
      <c r="Z5">
        <v>128.04097298484541</v>
      </c>
      <c r="AA5">
        <v>28.407212063670048</v>
      </c>
      <c r="AB5">
        <v>4.2080947436947929</v>
      </c>
      <c r="AC5">
        <v>-46.200327969968995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2382</v>
      </c>
      <c r="R6">
        <v>20033.75</v>
      </c>
      <c r="S6">
        <v>19637.5</v>
      </c>
      <c r="T6">
        <v>100</v>
      </c>
      <c r="U6">
        <v>100</v>
      </c>
      <c r="V6">
        <v>14.231234791289699</v>
      </c>
      <c r="W6">
        <v>55.564863144493934</v>
      </c>
      <c r="X6">
        <v>138.10475429430139</v>
      </c>
      <c r="Y6">
        <v>127.47068821364024</v>
      </c>
      <c r="Z6">
        <v>127.6661438574165</v>
      </c>
      <c r="AA6">
        <v>28.361719294882899</v>
      </c>
      <c r="AB6">
        <v>3.7991573696040808</v>
      </c>
      <c r="AC6">
        <v>-51.45201964464988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1883</v>
      </c>
      <c r="R7">
        <v>21298</v>
      </c>
      <c r="S7">
        <v>20936</v>
      </c>
      <c r="T7">
        <v>100</v>
      </c>
      <c r="U7">
        <v>100</v>
      </c>
      <c r="V7">
        <v>14.29293830406611</v>
      </c>
      <c r="W7">
        <v>56.063765762323264</v>
      </c>
      <c r="X7">
        <v>139.27274286661378</v>
      </c>
      <c r="Y7">
        <v>128.54874166588431</v>
      </c>
      <c r="Z7">
        <v>128.75843523118101</v>
      </c>
      <c r="AA7">
        <v>28.428801796871287</v>
      </c>
      <c r="AB7">
        <v>3.948499862103136</v>
      </c>
      <c r="AC7">
        <v>-55.935292687242978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1846</v>
      </c>
      <c r="R8">
        <v>24977</v>
      </c>
      <c r="S8">
        <v>24592</v>
      </c>
      <c r="T8">
        <v>100</v>
      </c>
      <c r="U8">
        <v>100</v>
      </c>
      <c r="V8">
        <v>14.12343355887417</v>
      </c>
      <c r="W8">
        <v>55.927903383214051</v>
      </c>
      <c r="X8">
        <v>143.22824235566523</v>
      </c>
      <c r="Y8">
        <v>132.19966769427879</v>
      </c>
      <c r="Z8">
        <v>132.52852553675984</v>
      </c>
      <c r="AA8">
        <v>29.059167102975369</v>
      </c>
      <c r="AB8">
        <v>4.0217021302549654</v>
      </c>
      <c r="AC8">
        <v>-57.931094281410942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1776</v>
      </c>
      <c r="R9">
        <v>23589</v>
      </c>
      <c r="S9">
        <v>23272</v>
      </c>
      <c r="T9">
        <v>100</v>
      </c>
      <c r="U9">
        <v>100</v>
      </c>
      <c r="V9">
        <v>14.342447751070411</v>
      </c>
      <c r="W9">
        <v>56.251246132691648</v>
      </c>
      <c r="X9">
        <v>145.28717615272137</v>
      </c>
      <c r="Y9">
        <v>134.10006358896203</v>
      </c>
      <c r="Z9">
        <v>134.41379769680404</v>
      </c>
      <c r="AA9">
        <v>29.758506818489259</v>
      </c>
      <c r="AB9">
        <v>4.0147971185757028</v>
      </c>
      <c r="AC9">
        <v>-57.797358387114002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1688</v>
      </c>
      <c r="R10">
        <v>24466</v>
      </c>
      <c r="S10">
        <v>24080</v>
      </c>
      <c r="T10">
        <v>100</v>
      </c>
      <c r="U10">
        <v>100</v>
      </c>
      <c r="V10">
        <v>15.300089920706288</v>
      </c>
      <c r="W10">
        <v>56.197591362126246</v>
      </c>
      <c r="X10">
        <v>145.90027383613781</v>
      </c>
      <c r="Y10">
        <v>134.66595275075616</v>
      </c>
      <c r="Z10">
        <v>134.99289451827249</v>
      </c>
      <c r="AA10">
        <v>29.608689640932472</v>
      </c>
      <c r="AB10">
        <v>4.0701278901672788</v>
      </c>
      <c r="AC10">
        <v>-56.851711512234864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1572</v>
      </c>
      <c r="R11">
        <v>25102</v>
      </c>
      <c r="S11">
        <v>24748</v>
      </c>
      <c r="T11">
        <v>100</v>
      </c>
      <c r="U11">
        <v>100</v>
      </c>
      <c r="V11">
        <v>15.633654688869411</v>
      </c>
      <c r="W11">
        <v>55.830289316308402</v>
      </c>
      <c r="X11">
        <v>146.80917026462777</v>
      </c>
      <c r="Y11">
        <v>135.50486415425027</v>
      </c>
      <c r="Z11">
        <v>135.67345240019355</v>
      </c>
      <c r="AA11">
        <v>29.753499466325099</v>
      </c>
      <c r="AB11">
        <v>4.2500022111275788</v>
      </c>
      <c r="AC11">
        <v>-53.425183296996707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1311</v>
      </c>
      <c r="R12">
        <v>21255</v>
      </c>
      <c r="S12">
        <v>20864</v>
      </c>
      <c r="T12">
        <v>100</v>
      </c>
      <c r="U12">
        <v>100</v>
      </c>
      <c r="V12">
        <v>15.770171724300164</v>
      </c>
      <c r="W12">
        <v>55.703891871165638</v>
      </c>
      <c r="X12">
        <v>147.3824908446752</v>
      </c>
      <c r="Y12">
        <v>136.0340390496344</v>
      </c>
      <c r="Z12">
        <v>136.10112634202343</v>
      </c>
      <c r="AA12">
        <v>30.262158709950665</v>
      </c>
      <c r="AB12">
        <v>4.2920747740002012</v>
      </c>
      <c r="AC12">
        <v>-50.550447953990066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1160</v>
      </c>
      <c r="R13">
        <v>21882</v>
      </c>
      <c r="S13">
        <v>21669</v>
      </c>
      <c r="T13">
        <v>100</v>
      </c>
      <c r="U13">
        <v>100</v>
      </c>
      <c r="V13">
        <v>15.538753313225484</v>
      </c>
      <c r="W13">
        <v>56.126955558632147</v>
      </c>
      <c r="X13">
        <v>148.43121428506981</v>
      </c>
      <c r="Y13">
        <v>137.00201078512009</v>
      </c>
      <c r="Z13">
        <v>137.11680280585165</v>
      </c>
      <c r="AA13">
        <v>30.511225473241176</v>
      </c>
      <c r="AB13">
        <v>4.169500140958899</v>
      </c>
      <c r="AC13">
        <v>-53.987110917731101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1072</v>
      </c>
      <c r="R14">
        <v>24562</v>
      </c>
      <c r="S14">
        <v>24261</v>
      </c>
      <c r="T14">
        <v>100</v>
      </c>
      <c r="U14">
        <v>100</v>
      </c>
      <c r="V14">
        <v>15.908110088754983</v>
      </c>
      <c r="W14">
        <v>56.356539301760009</v>
      </c>
      <c r="X14">
        <v>147.11917033446522</v>
      </c>
      <c r="Y14">
        <v>135.79099421871078</v>
      </c>
      <c r="Z14">
        <v>136.32965252874877</v>
      </c>
      <c r="AA14">
        <v>30.369468157709058</v>
      </c>
      <c r="AB14">
        <v>3.8207860829376945</v>
      </c>
      <c r="AC14">
        <v>-52.829481125535594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939</v>
      </c>
      <c r="R15">
        <v>22265.07</v>
      </c>
      <c r="S15">
        <v>22061.07</v>
      </c>
      <c r="T15">
        <v>100</v>
      </c>
      <c r="U15">
        <v>100</v>
      </c>
      <c r="V15">
        <v>16.114074646969446</v>
      </c>
      <c r="W15">
        <v>57.452063748494517</v>
      </c>
      <c r="X15">
        <v>147.14015790172422</v>
      </c>
      <c r="Y15">
        <v>135.81036574329195</v>
      </c>
      <c r="Z15">
        <v>136.15573949948921</v>
      </c>
      <c r="AA15">
        <v>30.968240471722311</v>
      </c>
      <c r="AB15">
        <v>10.743404423199483</v>
      </c>
      <c r="AC15">
        <v>-14.238573561174144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825</v>
      </c>
      <c r="R16">
        <v>25699</v>
      </c>
      <c r="S16">
        <v>25526</v>
      </c>
      <c r="T16">
        <v>100</v>
      </c>
      <c r="U16">
        <v>100</v>
      </c>
      <c r="V16">
        <v>15.289972372465856</v>
      </c>
      <c r="W16">
        <v>58.363864295228389</v>
      </c>
      <c r="X16">
        <v>145.80936727411412</v>
      </c>
      <c r="Y16">
        <v>134.58204599400727</v>
      </c>
      <c r="Z16">
        <v>134.72669435085763</v>
      </c>
      <c r="AA16">
        <v>29.58504981222514</v>
      </c>
      <c r="AB16">
        <v>3.7170734636029623</v>
      </c>
      <c r="AC16">
        <v>-54.362131912976061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721</v>
      </c>
      <c r="R17">
        <v>27165</v>
      </c>
      <c r="S17">
        <v>27034</v>
      </c>
      <c r="T17">
        <v>100</v>
      </c>
      <c r="U17">
        <v>100</v>
      </c>
      <c r="V17">
        <v>16.17754463464016</v>
      </c>
      <c r="W17">
        <v>58.819967448398309</v>
      </c>
      <c r="X17">
        <v>146.52735908862371</v>
      </c>
      <c r="Y17">
        <v>135.24475243880008</v>
      </c>
      <c r="Z17">
        <v>135.40895908855521</v>
      </c>
      <c r="AA17">
        <v>29.72636939551052</v>
      </c>
      <c r="AB17">
        <v>3.9985329741701214</v>
      </c>
      <c r="AC17">
        <v>-54.862532353255851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738</v>
      </c>
      <c r="R18">
        <v>27887</v>
      </c>
      <c r="S18">
        <v>27730</v>
      </c>
      <c r="T18">
        <v>100</v>
      </c>
      <c r="U18">
        <v>100</v>
      </c>
      <c r="V18">
        <v>16.11363717861369</v>
      </c>
      <c r="W18">
        <v>58.956004327443218</v>
      </c>
      <c r="X18">
        <v>145.7982165371686</v>
      </c>
      <c r="Y18">
        <v>134.57175386380857</v>
      </c>
      <c r="Z18">
        <v>134.73170934006595</v>
      </c>
      <c r="AA18">
        <v>29.047254813283317</v>
      </c>
      <c r="AB18">
        <v>3.82815751357928</v>
      </c>
      <c r="AC18">
        <v>-49.658487355097314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572</v>
      </c>
      <c r="R19">
        <v>27944</v>
      </c>
      <c r="S19">
        <v>27804</v>
      </c>
      <c r="T19">
        <v>100</v>
      </c>
      <c r="U19">
        <v>100</v>
      </c>
      <c r="V19">
        <v>15.998532779845412</v>
      </c>
      <c r="W19">
        <v>59.079520932239959</v>
      </c>
      <c r="X19">
        <v>146.75828983458271</v>
      </c>
      <c r="Y19">
        <v>135.45790151732109</v>
      </c>
      <c r="Z19">
        <v>135.57845633721848</v>
      </c>
      <c r="AA19">
        <v>28.779112783235245</v>
      </c>
      <c r="AB19">
        <v>3.7333439588070321</v>
      </c>
      <c r="AC19">
        <v>-55.224760046133888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542</v>
      </c>
      <c r="R20">
        <v>27453</v>
      </c>
      <c r="S20">
        <v>27165</v>
      </c>
      <c r="T20">
        <v>100</v>
      </c>
      <c r="U20">
        <v>100</v>
      </c>
      <c r="V20">
        <v>15.950934324117579</v>
      </c>
      <c r="W20">
        <v>58.963629670531944</v>
      </c>
      <c r="X20">
        <v>146.45573510270822</v>
      </c>
      <c r="Y20">
        <v>135.17864349979905</v>
      </c>
      <c r="Z20">
        <v>135.46153874470764</v>
      </c>
      <c r="AA20">
        <v>29.288627966635403</v>
      </c>
      <c r="AB20">
        <v>4.2710832652798327</v>
      </c>
      <c r="AC20">
        <v>-50.677216375388888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511</v>
      </c>
      <c r="R21">
        <v>27270</v>
      </c>
      <c r="S21">
        <v>27153</v>
      </c>
      <c r="T21">
        <v>100</v>
      </c>
      <c r="U21">
        <v>100</v>
      </c>
      <c r="V21">
        <v>15.067290062339572</v>
      </c>
      <c r="W21">
        <v>58.959194195853122</v>
      </c>
      <c r="X21">
        <v>146.30961759953556</v>
      </c>
      <c r="Y21">
        <v>135.04377704437155</v>
      </c>
      <c r="Z21">
        <v>135.21572938533549</v>
      </c>
      <c r="AA21">
        <v>28.597502241620319</v>
      </c>
      <c r="AB21">
        <v>4.1919903842816382</v>
      </c>
      <c r="AC21">
        <v>-50.224897886041248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423</v>
      </c>
      <c r="AM21">
        <v>6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488</v>
      </c>
      <c r="R22">
        <v>26728</v>
      </c>
      <c r="S22">
        <v>26637</v>
      </c>
      <c r="T22">
        <v>100</v>
      </c>
      <c r="U22">
        <v>100</v>
      </c>
      <c r="V22">
        <v>15.022822508231068</v>
      </c>
      <c r="W22">
        <v>58.828847092390291</v>
      </c>
      <c r="X22">
        <v>148.83247404209712</v>
      </c>
      <c r="Y22">
        <v>137.37237354085599</v>
      </c>
      <c r="Z22">
        <v>137.48817434395752</v>
      </c>
      <c r="AA22">
        <v>27.543251182408536</v>
      </c>
      <c r="AB22">
        <v>3.7293799386313591</v>
      </c>
      <c r="AC22">
        <v>-53.753173459183486</v>
      </c>
      <c r="AD22">
        <v>392</v>
      </c>
      <c r="AE22">
        <v>82</v>
      </c>
      <c r="AF22">
        <v>0</v>
      </c>
      <c r="AG22">
        <v>57</v>
      </c>
      <c r="AH22">
        <v>483</v>
      </c>
      <c r="AI22">
        <v>99</v>
      </c>
      <c r="AJ22">
        <v>42</v>
      </c>
      <c r="AK22">
        <v>149</v>
      </c>
      <c r="AL22">
        <v>51</v>
      </c>
      <c r="AM22">
        <v>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458</v>
      </c>
      <c r="R23">
        <v>26455</v>
      </c>
      <c r="S23">
        <v>26335</v>
      </c>
      <c r="T23">
        <v>100</v>
      </c>
      <c r="U23">
        <v>100</v>
      </c>
      <c r="V23">
        <v>14.84501984501985</v>
      </c>
      <c r="W23">
        <v>58.556597683690896</v>
      </c>
      <c r="X23">
        <v>149.6176810803025</v>
      </c>
      <c r="Y23">
        <v>138.09711963711973</v>
      </c>
      <c r="Z23">
        <v>138.27675716726779</v>
      </c>
      <c r="AA23">
        <v>28.060943537829377</v>
      </c>
      <c r="AB23">
        <v>3.8903784239413568</v>
      </c>
      <c r="AC23">
        <v>-54.184084893957809</v>
      </c>
      <c r="AD23">
        <v>481</v>
      </c>
      <c r="AE23">
        <v>156</v>
      </c>
      <c r="AF23">
        <v>1</v>
      </c>
      <c r="AG23">
        <v>61</v>
      </c>
      <c r="AH23">
        <v>841</v>
      </c>
      <c r="AI23">
        <v>347</v>
      </c>
      <c r="AJ23">
        <v>194</v>
      </c>
      <c r="AK23">
        <v>345</v>
      </c>
      <c r="AL23">
        <v>2</v>
      </c>
      <c r="AM23">
        <v>3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457</v>
      </c>
      <c r="R24">
        <v>28609</v>
      </c>
      <c r="S24">
        <v>28550</v>
      </c>
      <c r="T24">
        <v>100</v>
      </c>
      <c r="U24">
        <v>100</v>
      </c>
      <c r="V24">
        <v>14.866790170925237</v>
      </c>
      <c r="W24">
        <v>58.595341506129614</v>
      </c>
      <c r="X24">
        <v>147.28351286314151</v>
      </c>
      <c r="Y24">
        <v>135.9426823726794</v>
      </c>
      <c r="Z24">
        <v>136.01031523642678</v>
      </c>
      <c r="AA24">
        <v>28.634120689773752</v>
      </c>
      <c r="AB24">
        <v>3.9085786489466954</v>
      </c>
      <c r="AC24">
        <v>-52.390739508923517</v>
      </c>
      <c r="AD24">
        <v>668</v>
      </c>
      <c r="AE24">
        <v>154</v>
      </c>
      <c r="AF24">
        <v>1</v>
      </c>
      <c r="AG24">
        <v>54</v>
      </c>
      <c r="AH24">
        <v>1460</v>
      </c>
      <c r="AI24">
        <v>564</v>
      </c>
      <c r="AJ24">
        <v>241</v>
      </c>
      <c r="AK24">
        <v>482</v>
      </c>
      <c r="AL24">
        <v>0</v>
      </c>
      <c r="AM24">
        <v>13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418</v>
      </c>
      <c r="R25">
        <v>23700</v>
      </c>
      <c r="S25">
        <v>23661</v>
      </c>
      <c r="T25">
        <v>100</v>
      </c>
      <c r="U25">
        <v>100</v>
      </c>
      <c r="V25">
        <v>14.605991561181437</v>
      </c>
      <c r="W25">
        <v>58.132327458687293</v>
      </c>
      <c r="X25">
        <v>145.80584911611879</v>
      </c>
      <c r="Y25">
        <v>134.5787987341775</v>
      </c>
      <c r="Z25">
        <v>134.61449051181299</v>
      </c>
      <c r="AA25">
        <v>28.186737513988255</v>
      </c>
      <c r="AB25">
        <v>3.7773203981691794</v>
      </c>
      <c r="AC25">
        <v>-57.639971646766867</v>
      </c>
      <c r="AD25">
        <v>606</v>
      </c>
      <c r="AE25">
        <v>23</v>
      </c>
      <c r="AF25">
        <v>0</v>
      </c>
      <c r="AG25">
        <v>79</v>
      </c>
      <c r="AH25">
        <v>930</v>
      </c>
      <c r="AI25">
        <v>327</v>
      </c>
      <c r="AJ25">
        <v>157</v>
      </c>
      <c r="AK25">
        <v>336</v>
      </c>
      <c r="AL25">
        <v>0</v>
      </c>
      <c r="AM25">
        <v>8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334</v>
      </c>
      <c r="R26">
        <v>20015</v>
      </c>
      <c r="S26">
        <v>19993</v>
      </c>
      <c r="T26">
        <v>100</v>
      </c>
      <c r="U26">
        <v>100</v>
      </c>
      <c r="V26">
        <v>14.469497876592561</v>
      </c>
      <c r="W26">
        <v>57.896163657280063</v>
      </c>
      <c r="X26">
        <v>145.42115244552451</v>
      </c>
      <c r="Y26">
        <v>134.22372370721993</v>
      </c>
      <c r="Z26">
        <v>134.2103711298958</v>
      </c>
      <c r="AA26">
        <v>28.274144150297239</v>
      </c>
      <c r="AB26">
        <v>3.9536429707403991</v>
      </c>
      <c r="AC26">
        <v>-55.570106135595559</v>
      </c>
      <c r="AD26">
        <v>516</v>
      </c>
      <c r="AE26">
        <v>28</v>
      </c>
      <c r="AF26">
        <v>0</v>
      </c>
      <c r="AG26">
        <v>46</v>
      </c>
      <c r="AH26">
        <v>846</v>
      </c>
      <c r="AI26">
        <v>213</v>
      </c>
      <c r="AJ26">
        <v>78</v>
      </c>
      <c r="AK26">
        <v>281</v>
      </c>
      <c r="AL26">
        <v>4</v>
      </c>
      <c r="AM26">
        <v>6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334</v>
      </c>
      <c r="R27">
        <v>19636.400000000001</v>
      </c>
      <c r="S27">
        <v>19617.400000000001</v>
      </c>
      <c r="T27">
        <v>100</v>
      </c>
      <c r="U27">
        <v>100</v>
      </c>
      <c r="V27">
        <v>14.894522417551084</v>
      </c>
      <c r="W27">
        <v>58.82895796588744</v>
      </c>
      <c r="X27">
        <v>148.56469654063829</v>
      </c>
      <c r="Y27">
        <v>137.12521490701047</v>
      </c>
      <c r="Z27">
        <v>137.11419403182998</v>
      </c>
      <c r="AA27">
        <v>29.504028355941657</v>
      </c>
      <c r="AB27">
        <v>4.2944582200660149</v>
      </c>
      <c r="AC27">
        <v>-57.508852702687008</v>
      </c>
      <c r="AD27">
        <v>418.4</v>
      </c>
      <c r="AE27">
        <v>31</v>
      </c>
      <c r="AF27">
        <v>1</v>
      </c>
      <c r="AG27">
        <v>60</v>
      </c>
      <c r="AH27">
        <v>863.87</v>
      </c>
      <c r="AI27">
        <v>178</v>
      </c>
      <c r="AJ27">
        <v>102</v>
      </c>
      <c r="AK27">
        <v>134</v>
      </c>
      <c r="AL27">
        <v>0</v>
      </c>
      <c r="AM27">
        <v>0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308</v>
      </c>
      <c r="R28">
        <v>18067</v>
      </c>
      <c r="S28">
        <v>18062</v>
      </c>
      <c r="T28">
        <v>100</v>
      </c>
      <c r="U28">
        <v>100</v>
      </c>
      <c r="V28">
        <v>15.318093762107711</v>
      </c>
      <c r="W28">
        <v>59.709389879304602</v>
      </c>
      <c r="X28">
        <v>149.91646658180485</v>
      </c>
      <c r="Y28">
        <v>138.37289865500679</v>
      </c>
      <c r="Z28">
        <v>138.34914516664864</v>
      </c>
      <c r="AA28">
        <v>29.605110855969048</v>
      </c>
      <c r="AB28">
        <v>4.2192276202743857</v>
      </c>
      <c r="AC28">
        <v>-56.67340177056532</v>
      </c>
      <c r="AD28">
        <v>457</v>
      </c>
      <c r="AE28">
        <v>27</v>
      </c>
      <c r="AF28">
        <v>0</v>
      </c>
      <c r="AG28">
        <v>45</v>
      </c>
      <c r="AH28">
        <v>733</v>
      </c>
      <c r="AI28">
        <v>171</v>
      </c>
      <c r="AJ28">
        <v>72</v>
      </c>
      <c r="AK28">
        <v>153</v>
      </c>
      <c r="AL28">
        <v>2</v>
      </c>
      <c r="AM28">
        <v>4</v>
      </c>
    </row>
    <row r="29" spans="1:39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309</v>
      </c>
      <c r="R29">
        <v>18002</v>
      </c>
      <c r="S29">
        <v>17975</v>
      </c>
      <c r="T29">
        <v>100</v>
      </c>
      <c r="U29">
        <v>100</v>
      </c>
      <c r="V29">
        <v>5.0559382290856556</v>
      </c>
      <c r="W29">
        <v>60.002392211404718</v>
      </c>
      <c r="X29">
        <v>149.55439524415419</v>
      </c>
      <c r="Y29">
        <v>138.03870681035451</v>
      </c>
      <c r="Z29">
        <v>138.01936022253147</v>
      </c>
      <c r="AA29">
        <v>30.155638948122753</v>
      </c>
      <c r="AB29">
        <v>4.0456704111500592</v>
      </c>
      <c r="AC29">
        <v>-56.636403503951449</v>
      </c>
      <c r="AD29">
        <v>350</v>
      </c>
      <c r="AE29">
        <v>27</v>
      </c>
      <c r="AF29">
        <v>2</v>
      </c>
      <c r="AG29">
        <v>23</v>
      </c>
      <c r="AH29">
        <v>659</v>
      </c>
      <c r="AI29">
        <v>137</v>
      </c>
      <c r="AJ29">
        <v>82</v>
      </c>
      <c r="AK29">
        <v>124</v>
      </c>
      <c r="AL29">
        <v>2</v>
      </c>
      <c r="AM29">
        <v>2</v>
      </c>
    </row>
    <row r="30" spans="1:39">
      <c r="A30">
        <v>2</v>
      </c>
      <c r="B30">
        <v>1</v>
      </c>
      <c r="C30">
        <v>2023</v>
      </c>
      <c r="D30">
        <v>1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184</v>
      </c>
      <c r="R30">
        <v>1615</v>
      </c>
      <c r="S30">
        <v>1615</v>
      </c>
      <c r="T30">
        <v>8.9712254193978431</v>
      </c>
      <c r="U30">
        <v>8.9597234549747817</v>
      </c>
      <c r="V30">
        <v>5.0359133126934994</v>
      </c>
      <c r="W30">
        <v>59.824767801857583</v>
      </c>
      <c r="X30">
        <v>149.11773091514064</v>
      </c>
      <c r="Y30">
        <v>137.63566563467518</v>
      </c>
      <c r="Z30">
        <v>137.63566563467518</v>
      </c>
      <c r="AA30">
        <v>29.408289365082187</v>
      </c>
      <c r="AB30">
        <v>4.1166737367762094</v>
      </c>
      <c r="AC30">
        <v>-53.204886203654787</v>
      </c>
      <c r="AD30">
        <v>46</v>
      </c>
      <c r="AE30">
        <v>4</v>
      </c>
      <c r="AF30">
        <v>0</v>
      </c>
      <c r="AG30">
        <v>1</v>
      </c>
      <c r="AH30">
        <v>57</v>
      </c>
      <c r="AI30">
        <v>18</v>
      </c>
      <c r="AJ30">
        <v>4</v>
      </c>
      <c r="AK30">
        <v>12</v>
      </c>
      <c r="AL30">
        <v>0</v>
      </c>
      <c r="AM30">
        <v>0</v>
      </c>
    </row>
    <row r="31" spans="1:39">
      <c r="A31">
        <v>2</v>
      </c>
      <c r="B31">
        <v>2</v>
      </c>
      <c r="C31">
        <v>2023</v>
      </c>
      <c r="D31">
        <v>2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167</v>
      </c>
      <c r="R31">
        <v>1356</v>
      </c>
      <c r="S31">
        <v>1356</v>
      </c>
      <c r="T31">
        <v>7.5324963892900767</v>
      </c>
      <c r="U31">
        <v>7.5614918469038148</v>
      </c>
      <c r="V31">
        <v>4.9697640117994091</v>
      </c>
      <c r="W31">
        <v>59.953539823008846</v>
      </c>
      <c r="X31">
        <v>149.88390748393249</v>
      </c>
      <c r="Y31">
        <v>138.34284660766943</v>
      </c>
      <c r="Z31">
        <v>138.34284660766943</v>
      </c>
      <c r="AA31">
        <v>29.571891558757695</v>
      </c>
      <c r="AB31">
        <v>4.195101178795575</v>
      </c>
      <c r="AC31">
        <v>-58.431033537571238</v>
      </c>
      <c r="AD31">
        <v>17</v>
      </c>
      <c r="AE31">
        <v>5</v>
      </c>
      <c r="AF31">
        <v>0</v>
      </c>
      <c r="AG31">
        <v>3</v>
      </c>
      <c r="AH31">
        <v>46</v>
      </c>
      <c r="AI31">
        <v>11</v>
      </c>
      <c r="AJ31">
        <v>6</v>
      </c>
      <c r="AK31">
        <v>2</v>
      </c>
      <c r="AL31">
        <v>1</v>
      </c>
      <c r="AM31">
        <v>0</v>
      </c>
    </row>
    <row r="32" spans="1:39">
      <c r="A32">
        <v>2</v>
      </c>
      <c r="B32">
        <v>3</v>
      </c>
      <c r="C32">
        <v>2023</v>
      </c>
      <c r="D32">
        <v>3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198</v>
      </c>
      <c r="R32">
        <v>1659</v>
      </c>
      <c r="S32">
        <v>1659</v>
      </c>
      <c r="T32">
        <v>9.215642706365955</v>
      </c>
      <c r="U32">
        <v>9.3602115040602314</v>
      </c>
      <c r="V32">
        <v>5.116937914406269</v>
      </c>
      <c r="W32">
        <v>59.955997588908978</v>
      </c>
      <c r="X32">
        <v>151.65142102207545</v>
      </c>
      <c r="Y32">
        <v>139.97426160337571</v>
      </c>
      <c r="Z32">
        <v>139.97426160337571</v>
      </c>
      <c r="AA32">
        <v>29.410762761731828</v>
      </c>
      <c r="AB32">
        <v>4.0106690012073907</v>
      </c>
      <c r="AC32">
        <v>-60.350730476241012</v>
      </c>
      <c r="AD32">
        <v>34</v>
      </c>
      <c r="AE32">
        <v>2</v>
      </c>
      <c r="AF32">
        <v>0</v>
      </c>
      <c r="AG32">
        <v>1</v>
      </c>
      <c r="AH32">
        <v>60</v>
      </c>
      <c r="AI32">
        <v>8</v>
      </c>
      <c r="AJ32">
        <v>7</v>
      </c>
      <c r="AK32">
        <v>12</v>
      </c>
      <c r="AL32">
        <v>0</v>
      </c>
      <c r="AM32">
        <v>2</v>
      </c>
    </row>
    <row r="33" spans="1:39">
      <c r="A33">
        <v>2</v>
      </c>
      <c r="B33">
        <v>4</v>
      </c>
      <c r="C33">
        <v>2023</v>
      </c>
      <c r="D33">
        <v>4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166</v>
      </c>
      <c r="R33">
        <v>1255</v>
      </c>
      <c r="S33">
        <v>1254</v>
      </c>
      <c r="T33">
        <v>6.9714476169314512</v>
      </c>
      <c r="U33">
        <v>6.8872239003780074</v>
      </c>
      <c r="V33">
        <v>5.1864541832669344</v>
      </c>
      <c r="W33">
        <v>60.184210526315802</v>
      </c>
      <c r="X33">
        <v>147.68704164922119</v>
      </c>
      <c r="Y33">
        <v>136.31513944223101</v>
      </c>
      <c r="Z33">
        <v>136.25598086124398</v>
      </c>
      <c r="AA33">
        <v>30.102594245974561</v>
      </c>
      <c r="AB33">
        <v>3.9245726682946449</v>
      </c>
      <c r="AC33">
        <v>-57.370814657595758</v>
      </c>
      <c r="AD33">
        <v>20</v>
      </c>
      <c r="AE33">
        <v>5</v>
      </c>
      <c r="AF33">
        <v>2</v>
      </c>
      <c r="AG33">
        <v>3</v>
      </c>
      <c r="AH33">
        <v>40</v>
      </c>
      <c r="AI33">
        <v>12</v>
      </c>
      <c r="AJ33">
        <v>4</v>
      </c>
      <c r="AK33">
        <v>6</v>
      </c>
      <c r="AL33">
        <v>0</v>
      </c>
      <c r="AM33">
        <v>0</v>
      </c>
    </row>
    <row r="34" spans="1:39">
      <c r="A34">
        <v>2</v>
      </c>
      <c r="B34">
        <v>5</v>
      </c>
      <c r="C34">
        <v>2023</v>
      </c>
      <c r="D34">
        <v>5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182</v>
      </c>
      <c r="R34">
        <v>1488</v>
      </c>
      <c r="S34">
        <v>1487</v>
      </c>
      <c r="T34">
        <v>8.2657482501944237</v>
      </c>
      <c r="U34">
        <v>8.2719523333889597</v>
      </c>
      <c r="V34">
        <v>5.133064516129032</v>
      </c>
      <c r="W34">
        <v>59.981170141223949</v>
      </c>
      <c r="X34">
        <v>149.47918486934853</v>
      </c>
      <c r="Y34">
        <v>137.96928763440869</v>
      </c>
      <c r="Z34">
        <v>138.00854068594492</v>
      </c>
      <c r="AA34">
        <v>29.837448222515096</v>
      </c>
      <c r="AB34">
        <v>4.0224214205753288</v>
      </c>
      <c r="AC34">
        <v>-57.583429101785562</v>
      </c>
      <c r="AD34">
        <v>21</v>
      </c>
      <c r="AE34">
        <v>1</v>
      </c>
      <c r="AF34">
        <v>0</v>
      </c>
      <c r="AG34">
        <v>2</v>
      </c>
      <c r="AH34">
        <v>45</v>
      </c>
      <c r="AI34">
        <v>7</v>
      </c>
      <c r="AJ34">
        <v>5</v>
      </c>
      <c r="AK34">
        <v>7</v>
      </c>
      <c r="AL34">
        <v>0</v>
      </c>
      <c r="AM34">
        <v>0</v>
      </c>
    </row>
    <row r="35" spans="1:39">
      <c r="A35">
        <v>2</v>
      </c>
      <c r="B35">
        <v>6</v>
      </c>
      <c r="C35">
        <v>2023</v>
      </c>
      <c r="D35">
        <v>6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179</v>
      </c>
      <c r="R35">
        <v>1517</v>
      </c>
      <c r="S35">
        <v>1512</v>
      </c>
      <c r="T35">
        <v>8.4268414620597696</v>
      </c>
      <c r="U35">
        <v>8.1977211477456873</v>
      </c>
      <c r="V35">
        <v>4.9663810151615033</v>
      </c>
      <c r="W35">
        <v>60.150132275132272</v>
      </c>
      <c r="X35">
        <v>145.75304369189638</v>
      </c>
      <c r="Y35">
        <v>134.53005932762022</v>
      </c>
      <c r="Z35">
        <v>134.5086640211639</v>
      </c>
      <c r="AA35">
        <v>29.835585581620979</v>
      </c>
      <c r="AB35">
        <v>3.8315144039930775</v>
      </c>
      <c r="AC35">
        <v>-52.748686371279753</v>
      </c>
      <c r="AD35">
        <v>33</v>
      </c>
      <c r="AE35">
        <v>1</v>
      </c>
      <c r="AF35">
        <v>0</v>
      </c>
      <c r="AG35">
        <v>1</v>
      </c>
      <c r="AH35">
        <v>35</v>
      </c>
      <c r="AI35">
        <v>10</v>
      </c>
      <c r="AJ35">
        <v>8</v>
      </c>
      <c r="AK35">
        <v>16</v>
      </c>
      <c r="AL35">
        <v>1</v>
      </c>
      <c r="AM35">
        <v>0</v>
      </c>
    </row>
    <row r="36" spans="1:39">
      <c r="A36">
        <v>2</v>
      </c>
      <c r="B36">
        <v>7</v>
      </c>
      <c r="C36">
        <v>2023</v>
      </c>
      <c r="D36">
        <v>7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175</v>
      </c>
      <c r="R36">
        <v>1344</v>
      </c>
      <c r="S36">
        <v>1343</v>
      </c>
      <c r="T36">
        <v>7.4658371292078627</v>
      </c>
      <c r="U36">
        <v>7.4444334269284722</v>
      </c>
      <c r="V36">
        <v>4.6480654761904781</v>
      </c>
      <c r="W36">
        <v>60.230826507818321</v>
      </c>
      <c r="X36">
        <v>149.06264510137763</v>
      </c>
      <c r="Y36">
        <v>137.58482142857147</v>
      </c>
      <c r="Z36">
        <v>137.51958302308273</v>
      </c>
      <c r="AA36">
        <v>30.407306443640845</v>
      </c>
      <c r="AB36">
        <v>3.9436125893758391</v>
      </c>
      <c r="AC36">
        <v>-55.984706742024798</v>
      </c>
      <c r="AD36">
        <v>35</v>
      </c>
      <c r="AE36">
        <v>2</v>
      </c>
      <c r="AF36">
        <v>0</v>
      </c>
      <c r="AG36">
        <v>3</v>
      </c>
      <c r="AH36">
        <v>53</v>
      </c>
      <c r="AI36">
        <v>9</v>
      </c>
      <c r="AJ36">
        <v>7</v>
      </c>
      <c r="AK36">
        <v>17</v>
      </c>
      <c r="AL36">
        <v>0</v>
      </c>
      <c r="AM36">
        <v>0</v>
      </c>
    </row>
    <row r="37" spans="1:39">
      <c r="A37">
        <v>2</v>
      </c>
      <c r="B37">
        <v>8</v>
      </c>
      <c r="C37">
        <v>2023</v>
      </c>
      <c r="D37">
        <v>8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184</v>
      </c>
      <c r="R37">
        <v>1685</v>
      </c>
      <c r="S37">
        <v>1684</v>
      </c>
      <c r="T37">
        <v>9.3600711032107551</v>
      </c>
      <c r="U37">
        <v>9.3079844475669571</v>
      </c>
      <c r="V37">
        <v>4.7946587537091991</v>
      </c>
      <c r="W37">
        <v>60.014251781472701</v>
      </c>
      <c r="X37">
        <v>148.58855943237597</v>
      </c>
      <c r="Y37">
        <v>137.14724035608299</v>
      </c>
      <c r="Z37">
        <v>137.12684085510679</v>
      </c>
      <c r="AA37">
        <v>30.617280711117196</v>
      </c>
      <c r="AB37">
        <v>3.9916523612640806</v>
      </c>
      <c r="AC37">
        <v>-57.074152067836451</v>
      </c>
      <c r="AD37">
        <v>39</v>
      </c>
      <c r="AE37">
        <v>0</v>
      </c>
      <c r="AF37">
        <v>0</v>
      </c>
      <c r="AG37">
        <v>1</v>
      </c>
      <c r="AH37">
        <v>73</v>
      </c>
      <c r="AI37">
        <v>14</v>
      </c>
      <c r="AJ37">
        <v>12</v>
      </c>
      <c r="AK37">
        <v>15</v>
      </c>
      <c r="AL37">
        <v>0</v>
      </c>
      <c r="AM37">
        <v>0</v>
      </c>
    </row>
    <row r="38" spans="1:39">
      <c r="A38">
        <v>2</v>
      </c>
      <c r="B38">
        <v>9</v>
      </c>
      <c r="C38">
        <v>2023</v>
      </c>
      <c r="D38">
        <v>9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174</v>
      </c>
      <c r="R38">
        <v>1564</v>
      </c>
      <c r="S38">
        <v>1547</v>
      </c>
      <c r="T38">
        <v>8.6879235640484378</v>
      </c>
      <c r="U38">
        <v>8.5664585968467879</v>
      </c>
      <c r="V38">
        <v>4.9846547314578009</v>
      </c>
      <c r="W38">
        <v>60.114414996767955</v>
      </c>
      <c r="X38">
        <v>148.97448828323093</v>
      </c>
      <c r="Y38">
        <v>137.50345268542205</v>
      </c>
      <c r="Z38">
        <v>137.37886231415649</v>
      </c>
      <c r="AA38">
        <v>30.965450217519042</v>
      </c>
      <c r="AB38">
        <v>4.0575010974130636</v>
      </c>
      <c r="AC38">
        <v>-54.01998971788376</v>
      </c>
      <c r="AD38">
        <v>28</v>
      </c>
      <c r="AE38">
        <v>1</v>
      </c>
      <c r="AF38">
        <v>0</v>
      </c>
      <c r="AG38">
        <v>4</v>
      </c>
      <c r="AH38">
        <v>65</v>
      </c>
      <c r="AI38">
        <v>22</v>
      </c>
      <c r="AJ38">
        <v>12</v>
      </c>
      <c r="AK38">
        <v>10</v>
      </c>
      <c r="AL38">
        <v>0</v>
      </c>
      <c r="AM38">
        <v>0</v>
      </c>
    </row>
    <row r="39" spans="1:39">
      <c r="A39">
        <v>2</v>
      </c>
      <c r="B39">
        <v>10</v>
      </c>
      <c r="C39">
        <v>2023</v>
      </c>
      <c r="D39">
        <v>10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188</v>
      </c>
      <c r="R39">
        <v>1626</v>
      </c>
      <c r="S39">
        <v>1626</v>
      </c>
      <c r="T39">
        <v>9.0323297411398755</v>
      </c>
      <c r="U39">
        <v>9.1913492614367982</v>
      </c>
      <c r="V39">
        <v>5.5602706027060282</v>
      </c>
      <c r="W39">
        <v>59.73247232472324</v>
      </c>
      <c r="X39">
        <v>151.93783573805419</v>
      </c>
      <c r="Y39">
        <v>140.23862238622402</v>
      </c>
      <c r="Z39">
        <v>140.23862238622402</v>
      </c>
      <c r="AA39">
        <v>30.48926065151911</v>
      </c>
      <c r="AB39">
        <v>4.2629316654780203</v>
      </c>
      <c r="AC39">
        <v>-59.765124689658151</v>
      </c>
      <c r="AD39">
        <v>30</v>
      </c>
      <c r="AE39">
        <v>2</v>
      </c>
      <c r="AF39">
        <v>0</v>
      </c>
      <c r="AG39">
        <v>1</v>
      </c>
      <c r="AH39">
        <v>48</v>
      </c>
      <c r="AI39">
        <v>13</v>
      </c>
      <c r="AJ39">
        <v>5</v>
      </c>
      <c r="AK39">
        <v>6</v>
      </c>
      <c r="AL39">
        <v>0</v>
      </c>
      <c r="AM39">
        <v>0</v>
      </c>
    </row>
    <row r="40" spans="1:39">
      <c r="A40">
        <v>2</v>
      </c>
      <c r="B40">
        <v>11</v>
      </c>
      <c r="C40">
        <v>2023</v>
      </c>
      <c r="D40">
        <v>11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189</v>
      </c>
      <c r="R40">
        <v>1613</v>
      </c>
      <c r="S40">
        <v>1612</v>
      </c>
      <c r="T40">
        <v>8.9601155427174746</v>
      </c>
      <c r="U40">
        <v>9.0424394715139371</v>
      </c>
      <c r="V40">
        <v>5.8102913825170512</v>
      </c>
      <c r="W40">
        <v>59.625310173697279</v>
      </c>
      <c r="X40">
        <v>150.78355103677541</v>
      </c>
      <c r="Y40">
        <v>139.17321760694361</v>
      </c>
      <c r="Z40">
        <v>139.16482630272952</v>
      </c>
      <c r="AA40">
        <v>31.024843119709399</v>
      </c>
      <c r="AB40">
        <v>4.064132843827668</v>
      </c>
      <c r="AC40">
        <v>-56.398024499390488</v>
      </c>
      <c r="AD40">
        <v>22</v>
      </c>
      <c r="AE40">
        <v>1</v>
      </c>
      <c r="AF40">
        <v>0</v>
      </c>
      <c r="AG40">
        <v>1</v>
      </c>
      <c r="AH40">
        <v>59</v>
      </c>
      <c r="AI40">
        <v>10</v>
      </c>
      <c r="AJ40">
        <v>5</v>
      </c>
      <c r="AK40">
        <v>14</v>
      </c>
      <c r="AL40">
        <v>0</v>
      </c>
      <c r="AM40">
        <v>0</v>
      </c>
    </row>
    <row r="41" spans="1:39">
      <c r="A41">
        <v>2</v>
      </c>
      <c r="B41">
        <v>12</v>
      </c>
      <c r="C41">
        <v>2023</v>
      </c>
      <c r="D41">
        <v>12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170</v>
      </c>
      <c r="R41">
        <v>1280</v>
      </c>
      <c r="S41">
        <v>1280</v>
      </c>
      <c r="T41">
        <v>7.1103210754360653</v>
      </c>
      <c r="U41">
        <v>7.2090106082555616</v>
      </c>
      <c r="V41">
        <v>4.25</v>
      </c>
      <c r="W41">
        <v>60.4375</v>
      </c>
      <c r="X41">
        <v>151.38153439869984</v>
      </c>
      <c r="Y41">
        <v>139.72515625000003</v>
      </c>
      <c r="Z41">
        <v>139.72515625000003</v>
      </c>
      <c r="AA41">
        <v>29.446278812663053</v>
      </c>
      <c r="AB41">
        <v>4.0059526020660812</v>
      </c>
      <c r="AC41">
        <v>-57.514924989316143</v>
      </c>
      <c r="AD41">
        <v>25</v>
      </c>
      <c r="AE41">
        <v>3</v>
      </c>
      <c r="AF41">
        <v>0</v>
      </c>
      <c r="AG41">
        <v>2</v>
      </c>
      <c r="AH41">
        <v>78</v>
      </c>
      <c r="AI41">
        <v>3</v>
      </c>
      <c r="AJ41">
        <v>7</v>
      </c>
      <c r="AK41">
        <v>7</v>
      </c>
      <c r="AL41">
        <v>0</v>
      </c>
      <c r="AM41">
        <v>0</v>
      </c>
    </row>
    <row r="42" spans="1:39">
      <c r="A42">
        <v>2</v>
      </c>
      <c r="B42">
        <v>13</v>
      </c>
      <c r="C42">
        <v>2022</v>
      </c>
      <c r="D42">
        <v>1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193</v>
      </c>
      <c r="R42">
        <v>1794</v>
      </c>
      <c r="S42">
        <v>1794</v>
      </c>
      <c r="T42">
        <v>9.9297060939835049</v>
      </c>
      <c r="U42">
        <v>9.8188149033872616</v>
      </c>
      <c r="V42">
        <v>15.451505016722409</v>
      </c>
      <c r="W42">
        <v>59.952619843924175</v>
      </c>
      <c r="X42">
        <v>148.17579001148661</v>
      </c>
      <c r="Y42">
        <v>136.76625418060189</v>
      </c>
      <c r="Z42">
        <v>136.76625418060189</v>
      </c>
      <c r="AA42">
        <v>29.294307931093559</v>
      </c>
      <c r="AB42">
        <v>4.2205747498315098</v>
      </c>
      <c r="AC42">
        <v>-57.479733543364681</v>
      </c>
      <c r="AD42">
        <v>42</v>
      </c>
      <c r="AE42">
        <v>9</v>
      </c>
      <c r="AF42">
        <v>0</v>
      </c>
      <c r="AG42">
        <v>4</v>
      </c>
      <c r="AH42">
        <v>55</v>
      </c>
      <c r="AI42">
        <v>9</v>
      </c>
      <c r="AJ42">
        <v>10</v>
      </c>
      <c r="AK42">
        <v>9</v>
      </c>
      <c r="AL42">
        <v>1</v>
      </c>
      <c r="AM42">
        <v>1</v>
      </c>
    </row>
    <row r="43" spans="1:39">
      <c r="A43">
        <v>2</v>
      </c>
      <c r="B43">
        <v>14</v>
      </c>
      <c r="C43">
        <v>2022</v>
      </c>
      <c r="D43">
        <v>2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177</v>
      </c>
      <c r="R43">
        <v>1568</v>
      </c>
      <c r="S43">
        <v>1568</v>
      </c>
      <c r="T43">
        <v>8.6788066640836892</v>
      </c>
      <c r="U43">
        <v>8.488575116581254</v>
      </c>
      <c r="V43">
        <v>15.364158163265307</v>
      </c>
      <c r="W43">
        <v>59.680484693877553</v>
      </c>
      <c r="X43">
        <v>146.56469033984132</v>
      </c>
      <c r="Y43">
        <v>135.2792091836734</v>
      </c>
      <c r="Z43">
        <v>135.2792091836734</v>
      </c>
      <c r="AA43">
        <v>28.614565897763992</v>
      </c>
      <c r="AB43">
        <v>4.260710007155093</v>
      </c>
      <c r="AC43">
        <v>-56.360539560015397</v>
      </c>
      <c r="AD43">
        <v>27</v>
      </c>
      <c r="AE43">
        <v>0</v>
      </c>
      <c r="AF43">
        <v>0</v>
      </c>
      <c r="AG43">
        <v>4</v>
      </c>
      <c r="AH43">
        <v>78</v>
      </c>
      <c r="AI43">
        <v>22</v>
      </c>
      <c r="AJ43">
        <v>5</v>
      </c>
      <c r="AK43">
        <v>9</v>
      </c>
      <c r="AL43">
        <v>1</v>
      </c>
      <c r="AM43">
        <v>1</v>
      </c>
    </row>
    <row r="44" spans="1:39">
      <c r="A44">
        <v>2</v>
      </c>
      <c r="B44">
        <v>15</v>
      </c>
      <c r="C44">
        <v>2022</v>
      </c>
      <c r="D44">
        <v>3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200</v>
      </c>
      <c r="R44">
        <v>1869</v>
      </c>
      <c r="S44">
        <v>1869</v>
      </c>
      <c r="T44">
        <v>10.344827586206899</v>
      </c>
      <c r="U44">
        <v>10.250568992946407</v>
      </c>
      <c r="V44">
        <v>15.36436597110754</v>
      </c>
      <c r="W44">
        <v>59.75013376136971</v>
      </c>
      <c r="X44">
        <v>148.48387356695628</v>
      </c>
      <c r="Y44">
        <v>137.0506153023006</v>
      </c>
      <c r="Z44">
        <v>137.0506153023006</v>
      </c>
      <c r="AA44">
        <v>28.510705674144557</v>
      </c>
      <c r="AB44">
        <v>3.9648207214065248</v>
      </c>
      <c r="AC44">
        <v>-53.93457569909296</v>
      </c>
      <c r="AD44">
        <v>50</v>
      </c>
      <c r="AE44">
        <v>0</v>
      </c>
      <c r="AF44">
        <v>0</v>
      </c>
      <c r="AG44">
        <v>3</v>
      </c>
      <c r="AH44">
        <v>66</v>
      </c>
      <c r="AI44">
        <v>24</v>
      </c>
      <c r="AJ44">
        <v>7</v>
      </c>
      <c r="AK44">
        <v>17</v>
      </c>
      <c r="AL44">
        <v>0</v>
      </c>
      <c r="AM44">
        <v>0</v>
      </c>
    </row>
    <row r="45" spans="1:39">
      <c r="A45">
        <v>2</v>
      </c>
      <c r="B45">
        <v>16</v>
      </c>
      <c r="C45">
        <v>2022</v>
      </c>
      <c r="D45">
        <v>4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171</v>
      </c>
      <c r="R45">
        <v>1425</v>
      </c>
      <c r="S45">
        <v>1423</v>
      </c>
      <c r="T45">
        <v>7.8873083522444238</v>
      </c>
      <c r="U45">
        <v>7.8372146850543105</v>
      </c>
      <c r="V45">
        <v>15.277894736842107</v>
      </c>
      <c r="W45">
        <v>59.698524244553752</v>
      </c>
      <c r="X45">
        <v>149.24491076010699</v>
      </c>
      <c r="Y45">
        <v>137.75305263157904</v>
      </c>
      <c r="Z45">
        <v>137.62557976106825</v>
      </c>
      <c r="AA45">
        <v>30.771394398193927</v>
      </c>
      <c r="AB45">
        <v>4.4451578827065825</v>
      </c>
      <c r="AC45">
        <v>-61.811621226075374</v>
      </c>
      <c r="AD45">
        <v>35</v>
      </c>
      <c r="AE45">
        <v>2</v>
      </c>
      <c r="AF45">
        <v>0</v>
      </c>
      <c r="AG45">
        <v>3</v>
      </c>
      <c r="AH45">
        <v>69</v>
      </c>
      <c r="AI45">
        <v>26</v>
      </c>
      <c r="AJ45">
        <v>6</v>
      </c>
      <c r="AK45">
        <v>8</v>
      </c>
      <c r="AL45">
        <v>0</v>
      </c>
      <c r="AM45">
        <v>0</v>
      </c>
    </row>
    <row r="46" spans="1:39">
      <c r="A46">
        <v>2</v>
      </c>
      <c r="B46">
        <v>17</v>
      </c>
      <c r="C46">
        <v>2022</v>
      </c>
      <c r="D46">
        <v>5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201</v>
      </c>
      <c r="R46">
        <v>1697</v>
      </c>
      <c r="S46">
        <v>1697</v>
      </c>
      <c r="T46">
        <v>9.3928156307079202</v>
      </c>
      <c r="U46">
        <v>9.3616284396563749</v>
      </c>
      <c r="V46">
        <v>15.336476134354745</v>
      </c>
      <c r="W46">
        <v>59.647024160282854</v>
      </c>
      <c r="X46">
        <v>149.35170152413497</v>
      </c>
      <c r="Y46">
        <v>137.85162050677673</v>
      </c>
      <c r="Z46">
        <v>137.85162050677673</v>
      </c>
      <c r="AA46">
        <v>29.663660043752088</v>
      </c>
      <c r="AB46">
        <v>4.075710094054438</v>
      </c>
      <c r="AC46">
        <v>-58.129978377616602</v>
      </c>
      <c r="AD46">
        <v>52</v>
      </c>
      <c r="AE46">
        <v>0</v>
      </c>
      <c r="AF46">
        <v>0</v>
      </c>
      <c r="AG46">
        <v>9</v>
      </c>
      <c r="AH46">
        <v>79</v>
      </c>
      <c r="AI46">
        <v>10</v>
      </c>
      <c r="AJ46">
        <v>7</v>
      </c>
      <c r="AK46">
        <v>13</v>
      </c>
      <c r="AL46">
        <v>0</v>
      </c>
      <c r="AM46">
        <v>1</v>
      </c>
    </row>
    <row r="47" spans="1:39">
      <c r="A47">
        <v>2</v>
      </c>
      <c r="B47">
        <v>18</v>
      </c>
      <c r="C47">
        <v>2022</v>
      </c>
      <c r="D47">
        <v>6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166</v>
      </c>
      <c r="R47">
        <v>1216</v>
      </c>
      <c r="S47">
        <v>1216</v>
      </c>
      <c r="T47">
        <v>6.730503127248574</v>
      </c>
      <c r="U47">
        <v>6.7521648832296943</v>
      </c>
      <c r="V47">
        <v>15.275493421052635</v>
      </c>
      <c r="W47">
        <v>59.45476973684211</v>
      </c>
      <c r="X47">
        <v>150.33153119119601</v>
      </c>
      <c r="Y47">
        <v>138.75600328947363</v>
      </c>
      <c r="Z47">
        <v>138.75600328947363</v>
      </c>
      <c r="AA47">
        <v>29.235773027009575</v>
      </c>
      <c r="AB47">
        <v>3.8873437030188489</v>
      </c>
      <c r="AC47">
        <v>-54.060394116772898</v>
      </c>
      <c r="AD47">
        <v>30</v>
      </c>
      <c r="AE47">
        <v>2</v>
      </c>
      <c r="AF47">
        <v>0</v>
      </c>
      <c r="AG47">
        <v>3</v>
      </c>
      <c r="AH47">
        <v>61</v>
      </c>
      <c r="AI47">
        <v>9</v>
      </c>
      <c r="AJ47">
        <v>10</v>
      </c>
      <c r="AK47">
        <v>32</v>
      </c>
      <c r="AL47">
        <v>0</v>
      </c>
      <c r="AM47">
        <v>0</v>
      </c>
    </row>
    <row r="48" spans="1:39">
      <c r="A48">
        <v>2</v>
      </c>
      <c r="B48">
        <v>19</v>
      </c>
      <c r="C48">
        <v>2022</v>
      </c>
      <c r="D48">
        <v>7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177</v>
      </c>
      <c r="R48">
        <v>1251</v>
      </c>
      <c r="S48">
        <v>1249</v>
      </c>
      <c r="T48">
        <v>6.9242264902861583</v>
      </c>
      <c r="U48">
        <v>7.0813426907331891</v>
      </c>
      <c r="V48">
        <v>15.604316546762588</v>
      </c>
      <c r="W48">
        <v>60.269815852682129</v>
      </c>
      <c r="X48">
        <v>153.62643796122373</v>
      </c>
      <c r="Y48">
        <v>141.79720223820956</v>
      </c>
      <c r="Z48">
        <v>141.67574059247411</v>
      </c>
      <c r="AA48">
        <v>29.147720384874177</v>
      </c>
      <c r="AB48">
        <v>4.1325197908751674</v>
      </c>
      <c r="AC48">
        <v>-61.567499943938792</v>
      </c>
      <c r="AD48">
        <v>37</v>
      </c>
      <c r="AE48">
        <v>0</v>
      </c>
      <c r="AF48">
        <v>0</v>
      </c>
      <c r="AG48">
        <v>4</v>
      </c>
      <c r="AH48">
        <v>57</v>
      </c>
      <c r="AI48">
        <v>9</v>
      </c>
      <c r="AJ48">
        <v>6</v>
      </c>
      <c r="AK48">
        <v>12</v>
      </c>
      <c r="AL48">
        <v>0</v>
      </c>
      <c r="AM48">
        <v>1</v>
      </c>
    </row>
    <row r="49" spans="1:39">
      <c r="A49">
        <v>2</v>
      </c>
      <c r="B49">
        <v>20</v>
      </c>
      <c r="C49">
        <v>2022</v>
      </c>
      <c r="D49">
        <v>8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195</v>
      </c>
      <c r="R49">
        <v>1707</v>
      </c>
      <c r="S49">
        <v>1707</v>
      </c>
      <c r="T49">
        <v>9.4481651630043757</v>
      </c>
      <c r="U49">
        <v>9.4478276685806577</v>
      </c>
      <c r="V49">
        <v>15.061511423550096</v>
      </c>
      <c r="W49">
        <v>59.332161687170483</v>
      </c>
      <c r="X49">
        <v>149.84389687228875</v>
      </c>
      <c r="Y49">
        <v>138.30591681312248</v>
      </c>
      <c r="Z49">
        <v>138.30591681312248</v>
      </c>
      <c r="AA49">
        <v>30.02455517470484</v>
      </c>
      <c r="AB49">
        <v>4.298789650189355</v>
      </c>
      <c r="AC49">
        <v>-53.286679780762547</v>
      </c>
      <c r="AD49">
        <v>52</v>
      </c>
      <c r="AE49">
        <v>5</v>
      </c>
      <c r="AF49">
        <v>0</v>
      </c>
      <c r="AG49">
        <v>3</v>
      </c>
      <c r="AH49">
        <v>76</v>
      </c>
      <c r="AI49">
        <v>11</v>
      </c>
      <c r="AJ49">
        <v>6</v>
      </c>
      <c r="AK49">
        <v>20</v>
      </c>
      <c r="AL49">
        <v>0</v>
      </c>
      <c r="AM49">
        <v>0</v>
      </c>
    </row>
    <row r="50" spans="1:39">
      <c r="A50">
        <v>2</v>
      </c>
      <c r="B50">
        <v>21</v>
      </c>
      <c r="C50">
        <v>2022</v>
      </c>
      <c r="D50">
        <v>9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168</v>
      </c>
      <c r="R50">
        <v>1362</v>
      </c>
      <c r="S50">
        <v>1362</v>
      </c>
      <c r="T50">
        <v>7.5386062987767772</v>
      </c>
      <c r="U50">
        <v>7.6652644311815807</v>
      </c>
      <c r="V50">
        <v>15.273127753303964</v>
      </c>
      <c r="W50">
        <v>59.70778267254039</v>
      </c>
      <c r="X50">
        <v>152.3669067380674</v>
      </c>
      <c r="Y50">
        <v>140.63465491923662</v>
      </c>
      <c r="Z50">
        <v>140.63465491923662</v>
      </c>
      <c r="AA50">
        <v>29.672425041561844</v>
      </c>
      <c r="AB50">
        <v>4.2052426463740824</v>
      </c>
      <c r="AC50">
        <v>-56.377874959583757</v>
      </c>
      <c r="AD50">
        <v>30</v>
      </c>
      <c r="AE50">
        <v>2</v>
      </c>
      <c r="AF50">
        <v>0</v>
      </c>
      <c r="AG50">
        <v>3</v>
      </c>
      <c r="AH50">
        <v>52</v>
      </c>
      <c r="AI50">
        <v>7</v>
      </c>
      <c r="AJ50">
        <v>4</v>
      </c>
      <c r="AK50">
        <v>10</v>
      </c>
      <c r="AL50">
        <v>0</v>
      </c>
      <c r="AM50">
        <v>0</v>
      </c>
    </row>
    <row r="51" spans="1:39">
      <c r="A51">
        <v>2</v>
      </c>
      <c r="B51">
        <v>22</v>
      </c>
      <c r="C51">
        <v>2022</v>
      </c>
      <c r="D51">
        <v>10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177</v>
      </c>
      <c r="R51">
        <v>1496</v>
      </c>
      <c r="S51">
        <v>1496</v>
      </c>
      <c r="T51">
        <v>8.2802900315492316</v>
      </c>
      <c r="U51">
        <v>8.2640449337931852</v>
      </c>
      <c r="V51">
        <v>15.275401069518724</v>
      </c>
      <c r="W51">
        <v>59.736631016042779</v>
      </c>
      <c r="X51">
        <v>149.55526039825955</v>
      </c>
      <c r="Y51">
        <v>138.03950534759352</v>
      </c>
      <c r="Z51">
        <v>138.03950534759352</v>
      </c>
      <c r="AA51">
        <v>29.157081207052329</v>
      </c>
      <c r="AB51">
        <v>4.3495522404872995</v>
      </c>
      <c r="AC51">
        <v>-57.481213492801558</v>
      </c>
      <c r="AD51">
        <v>36</v>
      </c>
      <c r="AE51">
        <v>1</v>
      </c>
      <c r="AF51">
        <v>0</v>
      </c>
      <c r="AG51">
        <v>6</v>
      </c>
      <c r="AH51">
        <v>57</v>
      </c>
      <c r="AI51">
        <v>18</v>
      </c>
      <c r="AJ51">
        <v>3</v>
      </c>
      <c r="AK51">
        <v>6</v>
      </c>
      <c r="AL51">
        <v>0</v>
      </c>
      <c r="AM51">
        <v>0</v>
      </c>
    </row>
    <row r="52" spans="1:39">
      <c r="A52">
        <v>2</v>
      </c>
      <c r="B52">
        <v>23</v>
      </c>
      <c r="C52">
        <v>2022</v>
      </c>
      <c r="D52">
        <v>11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187</v>
      </c>
      <c r="R52">
        <v>1550</v>
      </c>
      <c r="S52">
        <v>1549</v>
      </c>
      <c r="T52">
        <v>8.5791775059500726</v>
      </c>
      <c r="U52">
        <v>8.6259856515660882</v>
      </c>
      <c r="V52">
        <v>15.26</v>
      </c>
      <c r="W52">
        <v>59.622336991607504</v>
      </c>
      <c r="X52">
        <v>150.82668717016711</v>
      </c>
      <c r="Y52">
        <v>139.21303225806457</v>
      </c>
      <c r="Z52">
        <v>139.15526145900583</v>
      </c>
      <c r="AA52">
        <v>30.878229042564747</v>
      </c>
      <c r="AB52">
        <v>4.2635927121123407</v>
      </c>
      <c r="AC52">
        <v>-55.143915997785527</v>
      </c>
      <c r="AD52">
        <v>35</v>
      </c>
      <c r="AE52">
        <v>6</v>
      </c>
      <c r="AF52">
        <v>0</v>
      </c>
      <c r="AG52">
        <v>2</v>
      </c>
      <c r="AH52">
        <v>48</v>
      </c>
      <c r="AI52">
        <v>18</v>
      </c>
      <c r="AJ52">
        <v>6</v>
      </c>
      <c r="AK52">
        <v>9</v>
      </c>
      <c r="AL52">
        <v>0</v>
      </c>
      <c r="AM52">
        <v>0</v>
      </c>
    </row>
    <row r="53" spans="1:39">
      <c r="A53">
        <v>2</v>
      </c>
      <c r="B53">
        <v>24</v>
      </c>
      <c r="C53">
        <v>2022</v>
      </c>
      <c r="D53">
        <v>12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169</v>
      </c>
      <c r="R53">
        <v>1132</v>
      </c>
      <c r="S53">
        <v>1132</v>
      </c>
      <c r="T53">
        <v>6.2655670559583765</v>
      </c>
      <c r="U53">
        <v>6.4065676032899859</v>
      </c>
      <c r="V53">
        <v>15.295936395759716</v>
      </c>
      <c r="W53">
        <v>59.712897526501763</v>
      </c>
      <c r="X53">
        <v>153.22146250703463</v>
      </c>
      <c r="Y53">
        <v>141.42340989399287</v>
      </c>
      <c r="Z53">
        <v>141.42340989399287</v>
      </c>
      <c r="AA53">
        <v>29.775302356519116</v>
      </c>
      <c r="AB53">
        <v>4.4866991983207951</v>
      </c>
      <c r="AC53">
        <v>-59.07307929420616</v>
      </c>
      <c r="AD53">
        <v>31</v>
      </c>
      <c r="AE53">
        <v>0</v>
      </c>
      <c r="AF53">
        <v>0</v>
      </c>
      <c r="AG53">
        <v>1</v>
      </c>
      <c r="AH53">
        <v>35</v>
      </c>
      <c r="AI53">
        <v>8</v>
      </c>
      <c r="AJ53">
        <v>2</v>
      </c>
      <c r="AK53">
        <v>8</v>
      </c>
      <c r="AL53">
        <v>0</v>
      </c>
      <c r="AM53">
        <v>0</v>
      </c>
    </row>
    <row r="54" spans="1:39">
      <c r="A54">
        <v>2</v>
      </c>
      <c r="B54">
        <v>25</v>
      </c>
      <c r="C54">
        <v>2021</v>
      </c>
      <c r="D54">
        <v>1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202</v>
      </c>
      <c r="R54">
        <v>1586.53</v>
      </c>
      <c r="S54">
        <v>1582.53</v>
      </c>
      <c r="T54">
        <v>8.0795359638222894</v>
      </c>
      <c r="U54">
        <v>7.9185482318491811</v>
      </c>
      <c r="V54">
        <v>14.281488531575199</v>
      </c>
      <c r="W54">
        <v>57.676878163447149</v>
      </c>
      <c r="X54">
        <v>145.87400035915857</v>
      </c>
      <c r="Y54">
        <v>134.64170233150341</v>
      </c>
      <c r="Z54">
        <v>134.59145166284372</v>
      </c>
      <c r="AA54">
        <v>28.983958968908695</v>
      </c>
      <c r="AB54">
        <v>3.9073703140741407</v>
      </c>
      <c r="AC54">
        <v>-63.59014109717976</v>
      </c>
      <c r="AD54">
        <v>33.53</v>
      </c>
      <c r="AE54">
        <v>1</v>
      </c>
      <c r="AF54">
        <v>0</v>
      </c>
      <c r="AG54">
        <v>10</v>
      </c>
      <c r="AH54">
        <v>69</v>
      </c>
      <c r="AI54">
        <v>15</v>
      </c>
      <c r="AJ54">
        <v>6</v>
      </c>
      <c r="AK54">
        <v>8</v>
      </c>
      <c r="AL54">
        <v>0</v>
      </c>
      <c r="AM54">
        <v>0</v>
      </c>
    </row>
    <row r="55" spans="1:39">
      <c r="A55">
        <v>2</v>
      </c>
      <c r="B55">
        <v>26</v>
      </c>
      <c r="C55">
        <v>2021</v>
      </c>
      <c r="D55">
        <v>2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182</v>
      </c>
      <c r="R55">
        <v>1533</v>
      </c>
      <c r="S55">
        <v>1531</v>
      </c>
      <c r="T55">
        <v>7.80692998716669</v>
      </c>
      <c r="U55">
        <v>7.8991369245687997</v>
      </c>
      <c r="V55">
        <v>14.217873450750163</v>
      </c>
      <c r="W55">
        <v>57.643370346178976</v>
      </c>
      <c r="X55">
        <v>150.29581069133451</v>
      </c>
      <c r="Y55">
        <v>138.72303326810163</v>
      </c>
      <c r="Z55">
        <v>138.78045721750479</v>
      </c>
      <c r="AA55">
        <v>28.209387631463077</v>
      </c>
      <c r="AB55">
        <v>4.2801380946282901</v>
      </c>
      <c r="AC55">
        <v>-61.101403390148946</v>
      </c>
      <c r="AD55">
        <v>24</v>
      </c>
      <c r="AE55">
        <v>3</v>
      </c>
      <c r="AF55">
        <v>1</v>
      </c>
      <c r="AG55">
        <v>6</v>
      </c>
      <c r="AH55">
        <v>68</v>
      </c>
      <c r="AI55">
        <v>7</v>
      </c>
      <c r="AJ55">
        <v>5</v>
      </c>
      <c r="AK55">
        <v>6</v>
      </c>
      <c r="AL55">
        <v>0</v>
      </c>
      <c r="AM55">
        <v>0</v>
      </c>
    </row>
    <row r="56" spans="1:39">
      <c r="A56">
        <v>2</v>
      </c>
      <c r="B56">
        <v>27</v>
      </c>
      <c r="C56">
        <v>2021</v>
      </c>
      <c r="D56">
        <v>3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203</v>
      </c>
      <c r="R56">
        <v>1722</v>
      </c>
      <c r="S56">
        <v>1720</v>
      </c>
      <c r="T56">
        <v>8.7694282047625851</v>
      </c>
      <c r="U56">
        <v>8.6521371236636124</v>
      </c>
      <c r="V56">
        <v>14.436120789779332</v>
      </c>
      <c r="W56">
        <v>57.863953488372083</v>
      </c>
      <c r="X56">
        <v>146.52652626201223</v>
      </c>
      <c r="Y56">
        <v>135.24398373983735</v>
      </c>
      <c r="Z56">
        <v>135.30654651162789</v>
      </c>
      <c r="AA56">
        <v>28.217192378899878</v>
      </c>
      <c r="AB56">
        <v>3.7846204316668728</v>
      </c>
      <c r="AC56">
        <v>-58.639638103201392</v>
      </c>
      <c r="AD56">
        <v>27</v>
      </c>
      <c r="AE56">
        <v>3</v>
      </c>
      <c r="AF56">
        <v>0</v>
      </c>
      <c r="AG56">
        <v>8</v>
      </c>
      <c r="AH56">
        <v>82</v>
      </c>
      <c r="AI56">
        <v>16</v>
      </c>
      <c r="AJ56">
        <v>14</v>
      </c>
      <c r="AK56">
        <v>12</v>
      </c>
      <c r="AL56">
        <v>0</v>
      </c>
      <c r="AM56">
        <v>0</v>
      </c>
    </row>
    <row r="57" spans="1:39">
      <c r="A57">
        <v>2</v>
      </c>
      <c r="B57">
        <v>28</v>
      </c>
      <c r="C57">
        <v>2021</v>
      </c>
      <c r="D57">
        <v>4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201</v>
      </c>
      <c r="R57">
        <v>1559</v>
      </c>
      <c r="S57">
        <v>1555</v>
      </c>
      <c r="T57">
        <v>7.9393371493756497</v>
      </c>
      <c r="U57">
        <v>7.8834388714036319</v>
      </c>
      <c r="V57">
        <v>14.330339961513795</v>
      </c>
      <c r="W57">
        <v>57.753697749196142</v>
      </c>
      <c r="X57">
        <v>147.64361270003204</v>
      </c>
      <c r="Y57">
        <v>136.27505452212972</v>
      </c>
      <c r="Z57">
        <v>136.36696463022523</v>
      </c>
      <c r="AA57">
        <v>27.631013826188255</v>
      </c>
      <c r="AB57">
        <v>4.0417966014094819</v>
      </c>
      <c r="AC57">
        <v>-58.791162413046166</v>
      </c>
      <c r="AD57">
        <v>28</v>
      </c>
      <c r="AE57">
        <v>11</v>
      </c>
      <c r="AF57">
        <v>0</v>
      </c>
      <c r="AG57">
        <v>6</v>
      </c>
      <c r="AH57">
        <v>84</v>
      </c>
      <c r="AI57">
        <v>15</v>
      </c>
      <c r="AJ57">
        <v>4</v>
      </c>
      <c r="AK57">
        <v>7</v>
      </c>
      <c r="AL57">
        <v>0</v>
      </c>
      <c r="AM57">
        <v>0</v>
      </c>
    </row>
    <row r="58" spans="1:39">
      <c r="A58">
        <v>2</v>
      </c>
      <c r="B58">
        <v>29</v>
      </c>
      <c r="C58">
        <v>2021</v>
      </c>
      <c r="D58">
        <v>5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193</v>
      </c>
      <c r="R58">
        <v>1539</v>
      </c>
      <c r="S58">
        <v>1537</v>
      </c>
      <c r="T58">
        <v>7.8374854861379868</v>
      </c>
      <c r="U58">
        <v>7.6474107883914044</v>
      </c>
      <c r="V58">
        <v>14.403508771929824</v>
      </c>
      <c r="W58">
        <v>57.916720884840601</v>
      </c>
      <c r="X58">
        <v>145.08970451891111</v>
      </c>
      <c r="Y58">
        <v>133.91779727095528</v>
      </c>
      <c r="Z58">
        <v>133.83337020169165</v>
      </c>
      <c r="AA58">
        <v>29.989495579542073</v>
      </c>
      <c r="AB58">
        <v>3.9426054974879072</v>
      </c>
      <c r="AC58">
        <v>-64.517907243403798</v>
      </c>
      <c r="AD58">
        <v>30</v>
      </c>
      <c r="AE58">
        <v>1</v>
      </c>
      <c r="AF58">
        <v>0</v>
      </c>
      <c r="AG58">
        <v>8</v>
      </c>
      <c r="AH58">
        <v>60</v>
      </c>
      <c r="AI58">
        <v>7</v>
      </c>
      <c r="AJ58">
        <v>3</v>
      </c>
      <c r="AK58">
        <v>17</v>
      </c>
      <c r="AL58">
        <v>0</v>
      </c>
      <c r="AM58">
        <v>0</v>
      </c>
    </row>
    <row r="59" spans="1:39">
      <c r="A59">
        <v>2</v>
      </c>
      <c r="B59">
        <v>30</v>
      </c>
      <c r="C59">
        <v>2021</v>
      </c>
      <c r="D59">
        <v>6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203</v>
      </c>
      <c r="R59">
        <v>1618</v>
      </c>
      <c r="S59">
        <v>1618</v>
      </c>
      <c r="T59">
        <v>8.2397995559267496</v>
      </c>
      <c r="U59">
        <v>8.2649575149339061</v>
      </c>
      <c r="V59">
        <v>14.137206427688502</v>
      </c>
      <c r="W59">
        <v>57.565512978986398</v>
      </c>
      <c r="X59">
        <v>148.86214405382563</v>
      </c>
      <c r="Y59">
        <v>137.3997589616811</v>
      </c>
      <c r="Z59">
        <v>137.3997589616811</v>
      </c>
      <c r="AA59">
        <v>30.656431506467808</v>
      </c>
      <c r="AB59">
        <v>4.4208151612435396</v>
      </c>
      <c r="AC59">
        <v>-63.160456289316507</v>
      </c>
      <c r="AD59">
        <v>31</v>
      </c>
      <c r="AE59">
        <v>2</v>
      </c>
      <c r="AF59">
        <v>0</v>
      </c>
      <c r="AG59">
        <v>2</v>
      </c>
      <c r="AH59">
        <v>71</v>
      </c>
      <c r="AI59">
        <v>23</v>
      </c>
      <c r="AJ59">
        <v>12</v>
      </c>
      <c r="AK59">
        <v>10</v>
      </c>
      <c r="AL59">
        <v>0</v>
      </c>
      <c r="AM59">
        <v>0</v>
      </c>
    </row>
    <row r="60" spans="1:39">
      <c r="A60">
        <v>2</v>
      </c>
      <c r="B60">
        <v>31</v>
      </c>
      <c r="C60">
        <v>2021</v>
      </c>
      <c r="D60">
        <v>7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186</v>
      </c>
      <c r="R60">
        <v>1538</v>
      </c>
      <c r="S60">
        <v>1536</v>
      </c>
      <c r="T60">
        <v>7.8323929029761086</v>
      </c>
      <c r="U60">
        <v>7.7159450124467055</v>
      </c>
      <c r="V60">
        <v>15.501950585175548</v>
      </c>
      <c r="W60">
        <v>59.92122395833335</v>
      </c>
      <c r="X60">
        <v>146.46065650681123</v>
      </c>
      <c r="Y60">
        <v>135.1831859557868</v>
      </c>
      <c r="Z60">
        <v>135.12066406250003</v>
      </c>
      <c r="AA60">
        <v>29.439917364945799</v>
      </c>
      <c r="AB60">
        <v>4.1612570168470153</v>
      </c>
      <c r="AC60">
        <v>-57.95869584498999</v>
      </c>
      <c r="AD60">
        <v>37</v>
      </c>
      <c r="AE60">
        <v>1</v>
      </c>
      <c r="AF60">
        <v>0</v>
      </c>
      <c r="AG60">
        <v>0</v>
      </c>
      <c r="AH60">
        <v>72</v>
      </c>
      <c r="AI60">
        <v>13</v>
      </c>
      <c r="AJ60">
        <v>9</v>
      </c>
      <c r="AK60">
        <v>15</v>
      </c>
      <c r="AL60">
        <v>0</v>
      </c>
      <c r="AM60">
        <v>0</v>
      </c>
    </row>
    <row r="61" spans="1:39">
      <c r="A61">
        <v>2</v>
      </c>
      <c r="B61">
        <v>32</v>
      </c>
      <c r="C61">
        <v>2021</v>
      </c>
      <c r="D61">
        <v>8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208</v>
      </c>
      <c r="R61">
        <v>1751.8699999999997</v>
      </c>
      <c r="S61">
        <v>1751.8699999999997</v>
      </c>
      <c r="T61">
        <v>8.9215436638080305</v>
      </c>
      <c r="U61">
        <v>8.9467560291928141</v>
      </c>
      <c r="V61">
        <v>15.568386923687264</v>
      </c>
      <c r="W61">
        <v>60.027176674068272</v>
      </c>
      <c r="X61">
        <v>148.82842324914873</v>
      </c>
      <c r="Y61">
        <v>137.36863465896437</v>
      </c>
      <c r="Z61">
        <v>137.36863465896437</v>
      </c>
      <c r="AA61">
        <v>29.877923040303379</v>
      </c>
      <c r="AB61">
        <v>3.9850010567518042</v>
      </c>
      <c r="AC61">
        <v>-59.00327053234048</v>
      </c>
      <c r="AD61">
        <v>47.87</v>
      </c>
      <c r="AE61">
        <v>2</v>
      </c>
      <c r="AF61">
        <v>0</v>
      </c>
      <c r="AG61">
        <v>4</v>
      </c>
      <c r="AH61">
        <v>76.87</v>
      </c>
      <c r="AI61">
        <v>15</v>
      </c>
      <c r="AJ61">
        <v>10</v>
      </c>
      <c r="AK61">
        <v>18</v>
      </c>
      <c r="AL61">
        <v>0</v>
      </c>
      <c r="AM61">
        <v>0</v>
      </c>
    </row>
    <row r="62" spans="1:39">
      <c r="A62">
        <v>2</v>
      </c>
      <c r="B62">
        <v>33</v>
      </c>
      <c r="C62">
        <v>2021</v>
      </c>
      <c r="D62">
        <v>9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199</v>
      </c>
      <c r="R62">
        <v>1813</v>
      </c>
      <c r="S62">
        <v>1813</v>
      </c>
      <c r="T62">
        <v>9.2328532724939443</v>
      </c>
      <c r="U62">
        <v>9.4689630602930315</v>
      </c>
      <c r="V62">
        <v>15.540540540540544</v>
      </c>
      <c r="W62">
        <v>59.977385548814105</v>
      </c>
      <c r="X62">
        <v>152.20425015193615</v>
      </c>
      <c r="Y62">
        <v>140.48452289023729</v>
      </c>
      <c r="Z62">
        <v>140.48452289023729</v>
      </c>
      <c r="AA62">
        <v>30.802603659911288</v>
      </c>
      <c r="AB62">
        <v>4.1076303425654555</v>
      </c>
      <c r="AC62">
        <v>-65.176673058228246</v>
      </c>
      <c r="AD62">
        <v>37</v>
      </c>
      <c r="AE62">
        <v>5</v>
      </c>
      <c r="AF62">
        <v>0</v>
      </c>
      <c r="AG62">
        <v>4</v>
      </c>
      <c r="AH62">
        <v>83</v>
      </c>
      <c r="AI62">
        <v>20</v>
      </c>
      <c r="AJ62">
        <v>9</v>
      </c>
      <c r="AK62">
        <v>12</v>
      </c>
      <c r="AL62">
        <v>0</v>
      </c>
      <c r="AM62">
        <v>0</v>
      </c>
    </row>
    <row r="63" spans="1:39">
      <c r="A63">
        <v>2</v>
      </c>
      <c r="B63">
        <v>34</v>
      </c>
      <c r="C63">
        <v>2021</v>
      </c>
      <c r="D63">
        <v>10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188</v>
      </c>
      <c r="R63">
        <v>1619</v>
      </c>
      <c r="S63">
        <v>1617</v>
      </c>
      <c r="T63">
        <v>8.2448921390886323</v>
      </c>
      <c r="U63">
        <v>8.3152477943361589</v>
      </c>
      <c r="V63">
        <v>15.2674490426189</v>
      </c>
      <c r="W63">
        <v>59.525046382189267</v>
      </c>
      <c r="X63">
        <v>150.00199419541892</v>
      </c>
      <c r="Y63">
        <v>138.45184064237179</v>
      </c>
      <c r="Z63">
        <v>138.32129251700673</v>
      </c>
      <c r="AA63">
        <v>29.15019542189436</v>
      </c>
      <c r="AB63">
        <v>4.7775005834962387</v>
      </c>
      <c r="AC63">
        <v>-51.567093651099619</v>
      </c>
      <c r="AD63">
        <v>41</v>
      </c>
      <c r="AE63">
        <v>1</v>
      </c>
      <c r="AF63">
        <v>0</v>
      </c>
      <c r="AG63">
        <v>5</v>
      </c>
      <c r="AH63">
        <v>62</v>
      </c>
      <c r="AI63">
        <v>13</v>
      </c>
      <c r="AJ63">
        <v>16</v>
      </c>
      <c r="AK63">
        <v>17</v>
      </c>
      <c r="AL63">
        <v>0</v>
      </c>
      <c r="AM63">
        <v>0</v>
      </c>
    </row>
    <row r="64" spans="1:39">
      <c r="A64">
        <v>2</v>
      </c>
      <c r="B64">
        <v>35</v>
      </c>
      <c r="C64">
        <v>2021</v>
      </c>
      <c r="D64">
        <v>11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197</v>
      </c>
      <c r="R64">
        <v>1740</v>
      </c>
      <c r="S64">
        <v>1740</v>
      </c>
      <c r="T64">
        <v>8.8610947016764818</v>
      </c>
      <c r="U64">
        <v>8.9005370198962499</v>
      </c>
      <c r="V64">
        <v>15.522413793103444</v>
      </c>
      <c r="W64">
        <v>59.960344827586226</v>
      </c>
      <c r="X64">
        <v>149.06961308078371</v>
      </c>
      <c r="Y64">
        <v>137.59125287356343</v>
      </c>
      <c r="Z64">
        <v>137.59125287356343</v>
      </c>
      <c r="AA64">
        <v>29.258717096472456</v>
      </c>
      <c r="AB64">
        <v>3.9598751716875249</v>
      </c>
      <c r="AC64">
        <v>-58.425225732368489</v>
      </c>
      <c r="AD64">
        <v>32</v>
      </c>
      <c r="AE64">
        <v>1</v>
      </c>
      <c r="AF64">
        <v>0</v>
      </c>
      <c r="AG64">
        <v>4</v>
      </c>
      <c r="AH64">
        <v>58</v>
      </c>
      <c r="AI64">
        <v>12</v>
      </c>
      <c r="AJ64">
        <v>4</v>
      </c>
      <c r="AK64">
        <v>4</v>
      </c>
      <c r="AL64">
        <v>0</v>
      </c>
      <c r="AM64">
        <v>0</v>
      </c>
    </row>
    <row r="65" spans="1:39">
      <c r="A65">
        <v>2</v>
      </c>
      <c r="B65">
        <v>36</v>
      </c>
      <c r="C65">
        <v>2021</v>
      </c>
      <c r="D65">
        <v>12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176</v>
      </c>
      <c r="R65">
        <v>1617</v>
      </c>
      <c r="S65">
        <v>1616</v>
      </c>
      <c r="T65">
        <v>8.2347069727648652</v>
      </c>
      <c r="U65">
        <v>8.386921629024501</v>
      </c>
      <c r="V65">
        <v>15.313543599257889</v>
      </c>
      <c r="W65">
        <v>59.73452970297032</v>
      </c>
      <c r="X65">
        <v>151.2842154492055</v>
      </c>
      <c r="Y65">
        <v>139.63533085961649</v>
      </c>
      <c r="Z65">
        <v>139.59989480198001</v>
      </c>
      <c r="AA65">
        <v>30.602159412276425</v>
      </c>
      <c r="AB65">
        <v>4.4668133564095553</v>
      </c>
      <c r="AC65">
        <v>-64.012047915336339</v>
      </c>
      <c r="AD65">
        <v>50</v>
      </c>
      <c r="AE65">
        <v>0</v>
      </c>
      <c r="AF65">
        <v>0</v>
      </c>
      <c r="AG65">
        <v>3</v>
      </c>
      <c r="AH65">
        <v>78</v>
      </c>
      <c r="AI65">
        <v>22</v>
      </c>
      <c r="AJ65">
        <v>10</v>
      </c>
      <c r="AK65">
        <v>8</v>
      </c>
      <c r="AL65">
        <v>0</v>
      </c>
      <c r="AM65">
        <v>0</v>
      </c>
    </row>
    <row r="66" spans="1:39">
      <c r="A66">
        <v>2</v>
      </c>
      <c r="B66">
        <v>37</v>
      </c>
      <c r="C66">
        <v>2020</v>
      </c>
      <c r="D66">
        <v>1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217</v>
      </c>
      <c r="R66">
        <v>1878</v>
      </c>
      <c r="S66">
        <v>1877</v>
      </c>
      <c r="T66">
        <v>9.3829627779165641</v>
      </c>
      <c r="U66">
        <v>9.2955938299043197</v>
      </c>
      <c r="V66">
        <v>14.42332268370607</v>
      </c>
      <c r="W66">
        <v>57.882791688865218</v>
      </c>
      <c r="X66">
        <v>144.0140498928692</v>
      </c>
      <c r="Y66">
        <v>132.92496805111827</v>
      </c>
      <c r="Z66">
        <v>132.88529035695265</v>
      </c>
      <c r="AA66">
        <v>27.862066508345357</v>
      </c>
      <c r="AB66">
        <v>4.1190472083879053</v>
      </c>
      <c r="AC66">
        <v>-57.727459550859024</v>
      </c>
      <c r="AD66">
        <v>50</v>
      </c>
      <c r="AE66">
        <v>1</v>
      </c>
      <c r="AF66">
        <v>0</v>
      </c>
      <c r="AG66">
        <v>2</v>
      </c>
      <c r="AH66">
        <v>42</v>
      </c>
      <c r="AI66">
        <v>27</v>
      </c>
      <c r="AJ66">
        <v>6</v>
      </c>
      <c r="AK66">
        <v>34</v>
      </c>
      <c r="AL66">
        <v>0</v>
      </c>
      <c r="AM66">
        <v>0</v>
      </c>
    </row>
    <row r="67" spans="1:39">
      <c r="A67">
        <v>2</v>
      </c>
      <c r="B67">
        <v>38</v>
      </c>
      <c r="C67">
        <v>2020</v>
      </c>
      <c r="D67">
        <v>2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195</v>
      </c>
      <c r="R67">
        <v>1711</v>
      </c>
      <c r="S67">
        <v>1708</v>
      </c>
      <c r="T67">
        <v>8.5485885585810646</v>
      </c>
      <c r="U67">
        <v>8.4627142809200286</v>
      </c>
      <c r="V67">
        <v>14.386323787258911</v>
      </c>
      <c r="W67">
        <v>57.831381733021082</v>
      </c>
      <c r="X67">
        <v>144.08584311696723</v>
      </c>
      <c r="Y67">
        <v>132.99123319696085</v>
      </c>
      <c r="Z67">
        <v>132.94923887587822</v>
      </c>
      <c r="AA67">
        <v>27.120817909084003</v>
      </c>
      <c r="AB67">
        <v>3.9954187713842497</v>
      </c>
      <c r="AC67">
        <v>-54.18134230879609</v>
      </c>
      <c r="AD67">
        <v>33</v>
      </c>
      <c r="AE67">
        <v>1</v>
      </c>
      <c r="AF67">
        <v>0</v>
      </c>
      <c r="AG67">
        <v>3</v>
      </c>
      <c r="AH67">
        <v>40</v>
      </c>
      <c r="AI67">
        <v>26</v>
      </c>
      <c r="AJ67">
        <v>3</v>
      </c>
      <c r="AK67">
        <v>20</v>
      </c>
      <c r="AL67">
        <v>0</v>
      </c>
      <c r="AM67">
        <v>0</v>
      </c>
    </row>
    <row r="68" spans="1:39">
      <c r="A68">
        <v>2</v>
      </c>
      <c r="B68">
        <v>39</v>
      </c>
      <c r="C68">
        <v>2020</v>
      </c>
      <c r="D68">
        <v>3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205</v>
      </c>
      <c r="R68">
        <v>1736</v>
      </c>
      <c r="S68">
        <v>1729</v>
      </c>
      <c r="T68">
        <v>8.6734948788408666</v>
      </c>
      <c r="U68">
        <v>8.5199690921661375</v>
      </c>
      <c r="V68">
        <v>14.582373271889402</v>
      </c>
      <c r="W68">
        <v>58.10468478889532</v>
      </c>
      <c r="X68">
        <v>143.3468053981457</v>
      </c>
      <c r="Y68">
        <v>132.30910138248839</v>
      </c>
      <c r="Z68">
        <v>132.22301908617689</v>
      </c>
      <c r="AA68">
        <v>27.936010950587985</v>
      </c>
      <c r="AB68">
        <v>3.9363098963964553</v>
      </c>
      <c r="AC68">
        <v>-57.92251022262424</v>
      </c>
      <c r="AD68">
        <v>45</v>
      </c>
      <c r="AE68">
        <v>3</v>
      </c>
      <c r="AF68">
        <v>0</v>
      </c>
      <c r="AG68">
        <v>4</v>
      </c>
      <c r="AH68">
        <v>55</v>
      </c>
      <c r="AI68">
        <v>14</v>
      </c>
      <c r="AJ68">
        <v>9</v>
      </c>
      <c r="AK68">
        <v>24</v>
      </c>
      <c r="AL68">
        <v>0</v>
      </c>
      <c r="AM68">
        <v>0</v>
      </c>
    </row>
    <row r="69" spans="1:39">
      <c r="A69">
        <v>2</v>
      </c>
      <c r="B69">
        <v>40</v>
      </c>
      <c r="C69">
        <v>2020</v>
      </c>
      <c r="D69">
        <v>4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195</v>
      </c>
      <c r="R69">
        <v>1689</v>
      </c>
      <c r="S69">
        <v>1688</v>
      </c>
      <c r="T69">
        <v>8.4386709967524354</v>
      </c>
      <c r="U69">
        <v>8.3743183382039756</v>
      </c>
      <c r="V69">
        <v>14.557134399052693</v>
      </c>
      <c r="W69">
        <v>57.944312796208514</v>
      </c>
      <c r="X69">
        <v>144.207083371019</v>
      </c>
      <c r="Y69">
        <v>133.10313795145044</v>
      </c>
      <c r="Z69">
        <v>133.11931279620842</v>
      </c>
      <c r="AA69">
        <v>27.743881209222977</v>
      </c>
      <c r="AB69">
        <v>3.902603138625437</v>
      </c>
      <c r="AC69">
        <v>-58.626232381857008</v>
      </c>
      <c r="AD69">
        <v>37</v>
      </c>
      <c r="AE69">
        <v>1</v>
      </c>
      <c r="AF69">
        <v>0</v>
      </c>
      <c r="AG69">
        <v>6</v>
      </c>
      <c r="AH69">
        <v>77</v>
      </c>
      <c r="AI69">
        <v>23</v>
      </c>
      <c r="AJ69">
        <v>2</v>
      </c>
      <c r="AK69">
        <v>10</v>
      </c>
      <c r="AL69">
        <v>3</v>
      </c>
      <c r="AM69">
        <v>2</v>
      </c>
    </row>
    <row r="70" spans="1:39">
      <c r="A70">
        <v>2</v>
      </c>
      <c r="B70">
        <v>41</v>
      </c>
      <c r="C70">
        <v>2020</v>
      </c>
      <c r="D70">
        <v>5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194</v>
      </c>
      <c r="R70">
        <v>1546</v>
      </c>
      <c r="S70">
        <v>1542</v>
      </c>
      <c r="T70">
        <v>7.7242068448663508</v>
      </c>
      <c r="U70">
        <v>7.6763299021255005</v>
      </c>
      <c r="V70">
        <v>14.509055627425612</v>
      </c>
      <c r="W70">
        <v>57.897535667963673</v>
      </c>
      <c r="X70">
        <v>144.7435733917886</v>
      </c>
      <c r="Y70">
        <v>133.59831824062096</v>
      </c>
      <c r="Z70">
        <v>133.57749675745777</v>
      </c>
      <c r="AA70">
        <v>28.403757322760157</v>
      </c>
      <c r="AB70">
        <v>3.7451058106246897</v>
      </c>
      <c r="AC70">
        <v>-52.251577864349279</v>
      </c>
      <c r="AD70">
        <v>50</v>
      </c>
      <c r="AE70">
        <v>2</v>
      </c>
      <c r="AF70">
        <v>0</v>
      </c>
      <c r="AG70">
        <v>4</v>
      </c>
      <c r="AH70">
        <v>53</v>
      </c>
      <c r="AI70">
        <v>13</v>
      </c>
      <c r="AJ70">
        <v>1</v>
      </c>
      <c r="AK70">
        <v>23</v>
      </c>
      <c r="AL70">
        <v>0</v>
      </c>
      <c r="AM70">
        <v>2</v>
      </c>
    </row>
    <row r="71" spans="1:39">
      <c r="A71">
        <v>2</v>
      </c>
      <c r="B71">
        <v>42</v>
      </c>
      <c r="C71">
        <v>2020</v>
      </c>
      <c r="D71">
        <v>6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197</v>
      </c>
      <c r="R71">
        <v>1527</v>
      </c>
      <c r="S71">
        <v>1526</v>
      </c>
      <c r="T71">
        <v>7.6292780414688979</v>
      </c>
      <c r="U71">
        <v>7.6394017973493904</v>
      </c>
      <c r="V71">
        <v>14.453831041257365</v>
      </c>
      <c r="W71">
        <v>57.758846657929219</v>
      </c>
      <c r="X71">
        <v>145.52402724239221</v>
      </c>
      <c r="Y71">
        <v>134.31867714472827</v>
      </c>
      <c r="Z71">
        <v>134.32871559633037</v>
      </c>
      <c r="AA71">
        <v>28.477023290596076</v>
      </c>
      <c r="AB71">
        <v>3.9534691677187936</v>
      </c>
      <c r="AC71">
        <v>-58.601310263462977</v>
      </c>
      <c r="AD71">
        <v>38</v>
      </c>
      <c r="AE71">
        <v>2</v>
      </c>
      <c r="AF71">
        <v>0</v>
      </c>
      <c r="AG71">
        <v>3</v>
      </c>
      <c r="AH71">
        <v>83</v>
      </c>
      <c r="AI71">
        <v>22</v>
      </c>
      <c r="AJ71">
        <v>5</v>
      </c>
      <c r="AK71">
        <v>23</v>
      </c>
      <c r="AL71">
        <v>0</v>
      </c>
      <c r="AM71">
        <v>1</v>
      </c>
    </row>
    <row r="72" spans="1:39">
      <c r="A72">
        <v>2</v>
      </c>
      <c r="B72">
        <v>43</v>
      </c>
      <c r="C72">
        <v>2020</v>
      </c>
      <c r="D72">
        <v>7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199</v>
      </c>
      <c r="R72">
        <v>1893</v>
      </c>
      <c r="S72">
        <v>1892</v>
      </c>
      <c r="T72">
        <v>9.4579065700724456</v>
      </c>
      <c r="U72">
        <v>9.460757730140207</v>
      </c>
      <c r="V72">
        <v>14.649234020073957</v>
      </c>
      <c r="W72">
        <v>58.028012684989442</v>
      </c>
      <c r="X72">
        <v>145.35657686212346</v>
      </c>
      <c r="Y72">
        <v>134.16412044373985</v>
      </c>
      <c r="Z72">
        <v>134.17414376321329</v>
      </c>
      <c r="AA72">
        <v>28.349366600239687</v>
      </c>
      <c r="AB72">
        <v>3.8833081383133607</v>
      </c>
      <c r="AC72">
        <v>-59.802421978298099</v>
      </c>
      <c r="AD72">
        <v>70</v>
      </c>
      <c r="AE72">
        <v>3</v>
      </c>
      <c r="AF72">
        <v>0</v>
      </c>
      <c r="AG72">
        <v>4</v>
      </c>
      <c r="AH72">
        <v>106</v>
      </c>
      <c r="AI72">
        <v>25</v>
      </c>
      <c r="AJ72">
        <v>6</v>
      </c>
      <c r="AK72">
        <v>48</v>
      </c>
      <c r="AL72">
        <v>0</v>
      </c>
      <c r="AM72">
        <v>0</v>
      </c>
    </row>
    <row r="73" spans="1:39">
      <c r="A73">
        <v>2</v>
      </c>
      <c r="B73">
        <v>44</v>
      </c>
      <c r="C73">
        <v>2020</v>
      </c>
      <c r="D73">
        <v>8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196</v>
      </c>
      <c r="R73">
        <v>1788</v>
      </c>
      <c r="S73">
        <v>1786</v>
      </c>
      <c r="T73">
        <v>8.9333000249812624</v>
      </c>
      <c r="U73">
        <v>8.8149810010587952</v>
      </c>
      <c r="V73">
        <v>14.542505592841161</v>
      </c>
      <c r="W73">
        <v>58.003919372900349</v>
      </c>
      <c r="X73">
        <v>143.45040125454159</v>
      </c>
      <c r="Y73">
        <v>132.4047203579417</v>
      </c>
      <c r="Z73">
        <v>132.43536394176922</v>
      </c>
      <c r="AA73">
        <v>28.259175826138843</v>
      </c>
      <c r="AB73">
        <v>3.8078845358697775</v>
      </c>
      <c r="AC73">
        <v>-50.375992837681878</v>
      </c>
      <c r="AD73">
        <v>48</v>
      </c>
      <c r="AE73">
        <v>2</v>
      </c>
      <c r="AF73">
        <v>0</v>
      </c>
      <c r="AG73">
        <v>4</v>
      </c>
      <c r="AH73">
        <v>84</v>
      </c>
      <c r="AI73">
        <v>19</v>
      </c>
      <c r="AJ73">
        <v>9</v>
      </c>
      <c r="AK73">
        <v>22</v>
      </c>
      <c r="AL73">
        <v>1</v>
      </c>
      <c r="AM73">
        <v>0</v>
      </c>
    </row>
    <row r="74" spans="1:39">
      <c r="A74">
        <v>2</v>
      </c>
      <c r="B74">
        <v>45</v>
      </c>
      <c r="C74">
        <v>2020</v>
      </c>
      <c r="D74">
        <v>9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208</v>
      </c>
      <c r="R74">
        <v>1935</v>
      </c>
      <c r="S74">
        <v>1935</v>
      </c>
      <c r="T74">
        <v>9.6677491881089193</v>
      </c>
      <c r="U74">
        <v>9.7573788707907614</v>
      </c>
      <c r="V74">
        <v>14.294573643410857</v>
      </c>
      <c r="W74">
        <v>57.642894056847553</v>
      </c>
      <c r="X74">
        <v>146.59344178767699</v>
      </c>
      <c r="Y74">
        <v>135.30574677002599</v>
      </c>
      <c r="Z74">
        <v>135.30574677002599</v>
      </c>
      <c r="AA74">
        <v>28.029154707932911</v>
      </c>
      <c r="AB74">
        <v>4.1076118786182043</v>
      </c>
      <c r="AC74">
        <v>-55.007568851311405</v>
      </c>
      <c r="AD74">
        <v>49</v>
      </c>
      <c r="AE74">
        <v>6</v>
      </c>
      <c r="AF74">
        <v>0</v>
      </c>
      <c r="AG74">
        <v>2</v>
      </c>
      <c r="AH74">
        <v>100</v>
      </c>
      <c r="AI74">
        <v>17</v>
      </c>
      <c r="AJ74">
        <v>15</v>
      </c>
      <c r="AK74">
        <v>33</v>
      </c>
      <c r="AL74">
        <v>0</v>
      </c>
      <c r="AM74">
        <v>1</v>
      </c>
    </row>
    <row r="75" spans="1:39">
      <c r="A75">
        <v>2</v>
      </c>
      <c r="B75">
        <v>46</v>
      </c>
      <c r="C75">
        <v>2020</v>
      </c>
      <c r="D75">
        <v>10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167</v>
      </c>
      <c r="R75">
        <v>1290</v>
      </c>
      <c r="S75">
        <v>1290</v>
      </c>
      <c r="T75">
        <v>6.4451661254059438</v>
      </c>
      <c r="U75">
        <v>6.5636422929733937</v>
      </c>
      <c r="V75">
        <v>14.695348837209306</v>
      </c>
      <c r="W75">
        <v>58.251162790697663</v>
      </c>
      <c r="X75">
        <v>147.91681154308097</v>
      </c>
      <c r="Y75">
        <v>136.5272170542637</v>
      </c>
      <c r="Z75">
        <v>136.5272170542637</v>
      </c>
      <c r="AA75">
        <v>28.954085825252921</v>
      </c>
      <c r="AB75">
        <v>3.4507187495111111</v>
      </c>
      <c r="AC75">
        <v>-51.32708174987981</v>
      </c>
      <c r="AD75">
        <v>30</v>
      </c>
      <c r="AE75">
        <v>1</v>
      </c>
      <c r="AF75">
        <v>0</v>
      </c>
      <c r="AG75">
        <v>6</v>
      </c>
      <c r="AH75">
        <v>57</v>
      </c>
      <c r="AI75">
        <v>9</v>
      </c>
      <c r="AJ75">
        <v>11</v>
      </c>
      <c r="AK75">
        <v>20</v>
      </c>
      <c r="AL75">
        <v>0</v>
      </c>
      <c r="AM75">
        <v>0</v>
      </c>
    </row>
    <row r="76" spans="1:39">
      <c r="A76">
        <v>2</v>
      </c>
      <c r="B76">
        <v>47</v>
      </c>
      <c r="C76">
        <v>2020</v>
      </c>
      <c r="D76">
        <v>11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201</v>
      </c>
      <c r="R76">
        <v>1555</v>
      </c>
      <c r="S76">
        <v>1553</v>
      </c>
      <c r="T76">
        <v>7.7691731201598788</v>
      </c>
      <c r="U76">
        <v>7.927976779210586</v>
      </c>
      <c r="V76">
        <v>14.360771704180063</v>
      </c>
      <c r="W76">
        <v>57.90148100450741</v>
      </c>
      <c r="X76">
        <v>148.45973391673317</v>
      </c>
      <c r="Y76">
        <v>137.02833440514456</v>
      </c>
      <c r="Z76">
        <v>136.9793045717964</v>
      </c>
      <c r="AA76">
        <v>29.714257574213622</v>
      </c>
      <c r="AB76">
        <v>4.1501073767666492</v>
      </c>
      <c r="AC76">
        <v>-54.485616052394541</v>
      </c>
      <c r="AD76">
        <v>37</v>
      </c>
      <c r="AE76">
        <v>0</v>
      </c>
      <c r="AF76">
        <v>0</v>
      </c>
      <c r="AG76">
        <v>3</v>
      </c>
      <c r="AH76">
        <v>69</v>
      </c>
      <c r="AI76">
        <v>10</v>
      </c>
      <c r="AJ76">
        <v>4</v>
      </c>
      <c r="AK76">
        <v>12</v>
      </c>
      <c r="AL76">
        <v>0</v>
      </c>
      <c r="AM76">
        <v>0</v>
      </c>
    </row>
    <row r="77" spans="1:39">
      <c r="A77">
        <v>2</v>
      </c>
      <c r="B77">
        <v>48</v>
      </c>
      <c r="C77">
        <v>2020</v>
      </c>
      <c r="D77">
        <v>12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189</v>
      </c>
      <c r="R77">
        <v>1467</v>
      </c>
      <c r="S77">
        <v>1467</v>
      </c>
      <c r="T77">
        <v>7.3295028728453619</v>
      </c>
      <c r="U77">
        <v>7.506936085156906</v>
      </c>
      <c r="V77">
        <v>14.192229038854803</v>
      </c>
      <c r="W77">
        <v>57.543967280163592</v>
      </c>
      <c r="X77">
        <v>148.76300643776676</v>
      </c>
      <c r="Y77">
        <v>137.30825494205857</v>
      </c>
      <c r="Z77">
        <v>137.30825494205857</v>
      </c>
      <c r="AA77">
        <v>28.160027239074513</v>
      </c>
      <c r="AB77">
        <v>4.1777084052191311</v>
      </c>
      <c r="AC77">
        <v>-56.305487993110283</v>
      </c>
      <c r="AD77">
        <v>29</v>
      </c>
      <c r="AE77">
        <v>6</v>
      </c>
      <c r="AF77">
        <v>0</v>
      </c>
      <c r="AG77">
        <v>5</v>
      </c>
      <c r="AH77">
        <v>80</v>
      </c>
      <c r="AI77">
        <v>8</v>
      </c>
      <c r="AJ77">
        <v>7</v>
      </c>
      <c r="AK77">
        <v>12</v>
      </c>
      <c r="AL77">
        <v>0</v>
      </c>
      <c r="AM77">
        <v>0</v>
      </c>
    </row>
    <row r="78" spans="1:39">
      <c r="A78">
        <v>2</v>
      </c>
      <c r="B78">
        <v>49</v>
      </c>
      <c r="C78">
        <v>2019</v>
      </c>
      <c r="D78">
        <v>1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278</v>
      </c>
      <c r="R78">
        <v>2479</v>
      </c>
      <c r="S78">
        <v>2474</v>
      </c>
      <c r="T78">
        <v>10.459915611814344</v>
      </c>
      <c r="U78">
        <v>10.636989992814874</v>
      </c>
      <c r="V78">
        <v>14.649455425574821</v>
      </c>
      <c r="W78">
        <v>58.229991915925645</v>
      </c>
      <c r="X78">
        <v>148.29241686504659</v>
      </c>
      <c r="Y78">
        <v>136.87390076643791</v>
      </c>
      <c r="Z78">
        <v>136.94430072756651</v>
      </c>
      <c r="AA78">
        <v>28.347445485936795</v>
      </c>
      <c r="AB78">
        <v>4.0788576178124334</v>
      </c>
      <c r="AC78">
        <v>-58.444808199085081</v>
      </c>
      <c r="AD78">
        <v>41</v>
      </c>
      <c r="AE78">
        <v>7</v>
      </c>
      <c r="AF78">
        <v>0</v>
      </c>
      <c r="AG78">
        <v>6</v>
      </c>
      <c r="AH78">
        <v>99</v>
      </c>
      <c r="AI78">
        <v>24</v>
      </c>
      <c r="AJ78">
        <v>11</v>
      </c>
      <c r="AK78">
        <v>38</v>
      </c>
      <c r="AL78">
        <v>0</v>
      </c>
      <c r="AM78">
        <v>0</v>
      </c>
    </row>
    <row r="79" spans="1:39">
      <c r="A79">
        <v>2</v>
      </c>
      <c r="B79">
        <v>50</v>
      </c>
      <c r="C79">
        <v>2019</v>
      </c>
      <c r="D79">
        <v>2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238</v>
      </c>
      <c r="R79">
        <v>1884</v>
      </c>
      <c r="S79">
        <v>1879</v>
      </c>
      <c r="T79">
        <v>7.9493670886075956</v>
      </c>
      <c r="U79">
        <v>8.0318614458399953</v>
      </c>
      <c r="V79">
        <v>14.589702760084924</v>
      </c>
      <c r="W79">
        <v>58.034592868547094</v>
      </c>
      <c r="X79">
        <v>147.34463452279925</v>
      </c>
      <c r="Y79">
        <v>135.99909766454377</v>
      </c>
      <c r="Z79">
        <v>136.14896221394375</v>
      </c>
      <c r="AA79">
        <v>28.246160453223322</v>
      </c>
      <c r="AB79">
        <v>3.7388650695462098</v>
      </c>
      <c r="AC79">
        <v>-62.136412980090391</v>
      </c>
      <c r="AD79">
        <v>66</v>
      </c>
      <c r="AE79">
        <v>2</v>
      </c>
      <c r="AF79">
        <v>0</v>
      </c>
      <c r="AG79">
        <v>7</v>
      </c>
      <c r="AH79">
        <v>86</v>
      </c>
      <c r="AI79">
        <v>38</v>
      </c>
      <c r="AJ79">
        <v>13</v>
      </c>
      <c r="AK79">
        <v>38</v>
      </c>
      <c r="AL79">
        <v>0</v>
      </c>
      <c r="AM79">
        <v>4</v>
      </c>
    </row>
    <row r="80" spans="1:39">
      <c r="A80">
        <v>2</v>
      </c>
      <c r="B80">
        <v>51</v>
      </c>
      <c r="C80">
        <v>2019</v>
      </c>
      <c r="D80">
        <v>3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257</v>
      </c>
      <c r="R80">
        <v>2109</v>
      </c>
      <c r="S80">
        <v>2104</v>
      </c>
      <c r="T80">
        <v>8.8987341772151911</v>
      </c>
      <c r="U80">
        <v>8.826304102837204</v>
      </c>
      <c r="V80">
        <v>14.662873399715499</v>
      </c>
      <c r="W80">
        <v>58.260931558935347</v>
      </c>
      <c r="X80">
        <v>144.71693567319929</v>
      </c>
      <c r="Y80">
        <v>133.57373162636327</v>
      </c>
      <c r="Z80">
        <v>133.61587452471488</v>
      </c>
      <c r="AA80">
        <v>27.538795049716914</v>
      </c>
      <c r="AB80">
        <v>3.614750395943533</v>
      </c>
      <c r="AC80">
        <v>-57.949819003716456</v>
      </c>
      <c r="AD80">
        <v>57</v>
      </c>
      <c r="AE80">
        <v>4</v>
      </c>
      <c r="AF80">
        <v>0</v>
      </c>
      <c r="AG80">
        <v>12</v>
      </c>
      <c r="AH80">
        <v>57</v>
      </c>
      <c r="AI80">
        <v>23</v>
      </c>
      <c r="AJ80">
        <v>16</v>
      </c>
      <c r="AK80">
        <v>34</v>
      </c>
      <c r="AL80">
        <v>0</v>
      </c>
      <c r="AM80">
        <v>0</v>
      </c>
    </row>
    <row r="81" spans="1:39">
      <c r="A81">
        <v>2</v>
      </c>
      <c r="B81">
        <v>52</v>
      </c>
      <c r="C81">
        <v>2019</v>
      </c>
      <c r="D81">
        <v>4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249</v>
      </c>
      <c r="R81">
        <v>2139</v>
      </c>
      <c r="S81">
        <v>2139</v>
      </c>
      <c r="T81">
        <v>9.0253164556962009</v>
      </c>
      <c r="U81">
        <v>8.943326621714764</v>
      </c>
      <c r="V81">
        <v>14.757363253856944</v>
      </c>
      <c r="W81">
        <v>58.38101916783544</v>
      </c>
      <c r="X81">
        <v>144.28178739065123</v>
      </c>
      <c r="Y81">
        <v>133.17208976157102</v>
      </c>
      <c r="Z81">
        <v>133.17208976157102</v>
      </c>
      <c r="AA81">
        <v>27.469750150533063</v>
      </c>
      <c r="AB81">
        <v>3.6347029628242327</v>
      </c>
      <c r="AC81">
        <v>-55.820973534508063</v>
      </c>
      <c r="AD81">
        <v>69</v>
      </c>
      <c r="AE81">
        <v>1</v>
      </c>
      <c r="AF81">
        <v>0</v>
      </c>
      <c r="AG81">
        <v>4</v>
      </c>
      <c r="AH81">
        <v>115</v>
      </c>
      <c r="AI81">
        <v>35</v>
      </c>
      <c r="AJ81">
        <v>15</v>
      </c>
      <c r="AK81">
        <v>21</v>
      </c>
      <c r="AL81">
        <v>0</v>
      </c>
      <c r="AM81">
        <v>0</v>
      </c>
    </row>
    <row r="82" spans="1:39">
      <c r="A82">
        <v>2</v>
      </c>
      <c r="B82">
        <v>53</v>
      </c>
      <c r="C82">
        <v>2019</v>
      </c>
      <c r="D82">
        <v>5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268</v>
      </c>
      <c r="R82">
        <v>2073</v>
      </c>
      <c r="S82">
        <v>2071</v>
      </c>
      <c r="T82">
        <v>8.7468354430379769</v>
      </c>
      <c r="U82">
        <v>8.7896303700276803</v>
      </c>
      <c r="V82">
        <v>14.480945489628557</v>
      </c>
      <c r="W82">
        <v>57.908739739256397</v>
      </c>
      <c r="X82">
        <v>146.41072155594901</v>
      </c>
      <c r="Y82">
        <v>135.1370959961406</v>
      </c>
      <c r="Z82">
        <v>135.18092708836289</v>
      </c>
      <c r="AA82">
        <v>28.740676204157126</v>
      </c>
      <c r="AB82">
        <v>3.9730958930941962</v>
      </c>
      <c r="AC82">
        <v>-54.571094708578414</v>
      </c>
      <c r="AD82">
        <v>72</v>
      </c>
      <c r="AE82">
        <v>1</v>
      </c>
      <c r="AF82">
        <v>0</v>
      </c>
      <c r="AG82">
        <v>9</v>
      </c>
      <c r="AH82">
        <v>86</v>
      </c>
      <c r="AI82">
        <v>29</v>
      </c>
      <c r="AJ82">
        <v>10</v>
      </c>
      <c r="AK82">
        <v>29</v>
      </c>
      <c r="AL82">
        <v>0</v>
      </c>
      <c r="AM82">
        <v>0</v>
      </c>
    </row>
    <row r="83" spans="1:39">
      <c r="A83">
        <v>2</v>
      </c>
      <c r="B83">
        <v>54</v>
      </c>
      <c r="C83">
        <v>2019</v>
      </c>
      <c r="D83">
        <v>6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235</v>
      </c>
      <c r="R83">
        <v>1955</v>
      </c>
      <c r="S83">
        <v>1950</v>
      </c>
      <c r="T83">
        <v>8.2489451476793256</v>
      </c>
      <c r="U83">
        <v>8.1194846980427489</v>
      </c>
      <c r="V83">
        <v>14.596419437340156</v>
      </c>
      <c r="W83">
        <v>58.109230769230784</v>
      </c>
      <c r="X83">
        <v>143.70282604539287</v>
      </c>
      <c r="Y83">
        <v>132.63770843989772</v>
      </c>
      <c r="Z83">
        <v>132.62297435897437</v>
      </c>
      <c r="AA83">
        <v>27.612564315475581</v>
      </c>
      <c r="AB83">
        <v>3.631467446988899</v>
      </c>
      <c r="AC83">
        <v>-56.916587517804643</v>
      </c>
      <c r="AD83">
        <v>33</v>
      </c>
      <c r="AE83">
        <v>0</v>
      </c>
      <c r="AF83">
        <v>0</v>
      </c>
      <c r="AG83">
        <v>8</v>
      </c>
      <c r="AH83">
        <v>83</v>
      </c>
      <c r="AI83">
        <v>23</v>
      </c>
      <c r="AJ83">
        <v>11</v>
      </c>
      <c r="AK83">
        <v>26</v>
      </c>
      <c r="AL83">
        <v>0</v>
      </c>
      <c r="AM83">
        <v>1</v>
      </c>
    </row>
    <row r="84" spans="1:39">
      <c r="A84">
        <v>2</v>
      </c>
      <c r="B84">
        <v>55</v>
      </c>
      <c r="C84">
        <v>2019</v>
      </c>
      <c r="D84">
        <v>7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249</v>
      </c>
      <c r="R84">
        <v>2036</v>
      </c>
      <c r="S84">
        <v>2026</v>
      </c>
      <c r="T84">
        <v>8.5907172995780581</v>
      </c>
      <c r="U84">
        <v>8.5810346611639918</v>
      </c>
      <c r="V84">
        <v>14.712180746561888</v>
      </c>
      <c r="W84">
        <v>58.264067127344525</v>
      </c>
      <c r="X84">
        <v>145.99742021723787</v>
      </c>
      <c r="Y84">
        <v>134.75561886051071</v>
      </c>
      <c r="Z84">
        <v>134.90409180651523</v>
      </c>
      <c r="AA84">
        <v>28.163244340387845</v>
      </c>
      <c r="AB84">
        <v>3.492604235656557</v>
      </c>
      <c r="AC84">
        <v>-71.18291649068388</v>
      </c>
      <c r="AD84">
        <v>58</v>
      </c>
      <c r="AE84">
        <v>0</v>
      </c>
      <c r="AF84">
        <v>0</v>
      </c>
      <c r="AG84">
        <v>8</v>
      </c>
      <c r="AH84">
        <v>115</v>
      </c>
      <c r="AI84">
        <v>31</v>
      </c>
      <c r="AJ84">
        <v>19</v>
      </c>
      <c r="AK84">
        <v>42</v>
      </c>
      <c r="AL84">
        <v>0</v>
      </c>
      <c r="AM84">
        <v>2</v>
      </c>
    </row>
    <row r="85" spans="1:39">
      <c r="A85">
        <v>2</v>
      </c>
      <c r="B85">
        <v>56</v>
      </c>
      <c r="C85">
        <v>2019</v>
      </c>
      <c r="D85">
        <v>8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204</v>
      </c>
      <c r="R85">
        <v>1867</v>
      </c>
      <c r="S85">
        <v>1866</v>
      </c>
      <c r="T85">
        <v>7.8776371308016877</v>
      </c>
      <c r="U85">
        <v>7.8361101773749695</v>
      </c>
      <c r="V85">
        <v>14.542581681842533</v>
      </c>
      <c r="W85">
        <v>57.956591639871384</v>
      </c>
      <c r="X85">
        <v>144.87265565292361</v>
      </c>
      <c r="Y85">
        <v>133.71746116764871</v>
      </c>
      <c r="Z85">
        <v>133.75616291532702</v>
      </c>
      <c r="AA85">
        <v>29.660495469450201</v>
      </c>
      <c r="AB85">
        <v>3.7815116835001992</v>
      </c>
      <c r="AC85">
        <v>-56.621452605840062</v>
      </c>
      <c r="AD85">
        <v>42</v>
      </c>
      <c r="AE85">
        <v>0</v>
      </c>
      <c r="AF85">
        <v>0</v>
      </c>
      <c r="AG85">
        <v>4</v>
      </c>
      <c r="AH85">
        <v>66</v>
      </c>
      <c r="AI85">
        <v>37</v>
      </c>
      <c r="AJ85">
        <v>28</v>
      </c>
      <c r="AK85">
        <v>23</v>
      </c>
      <c r="AL85">
        <v>0</v>
      </c>
      <c r="AM85">
        <v>1</v>
      </c>
    </row>
    <row r="86" spans="1:39">
      <c r="A86">
        <v>2</v>
      </c>
      <c r="B86">
        <v>57</v>
      </c>
      <c r="C86">
        <v>2019</v>
      </c>
      <c r="D86">
        <v>9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208</v>
      </c>
      <c r="R86">
        <v>1756</v>
      </c>
      <c r="S86">
        <v>1756</v>
      </c>
      <c r="T86">
        <v>7.4092827004219428</v>
      </c>
      <c r="U86">
        <v>7.4484106446870495</v>
      </c>
      <c r="V86">
        <v>14.642369020501135</v>
      </c>
      <c r="W86">
        <v>58.212984054669718</v>
      </c>
      <c r="X86">
        <v>146.37344921112427</v>
      </c>
      <c r="Y86">
        <v>135.10269362186796</v>
      </c>
      <c r="Z86">
        <v>135.10269362186796</v>
      </c>
      <c r="AA86">
        <v>28.147137986942941</v>
      </c>
      <c r="AB86">
        <v>3.7694328651709439</v>
      </c>
      <c r="AC86">
        <v>-55.491954552230354</v>
      </c>
      <c r="AD86">
        <v>42</v>
      </c>
      <c r="AE86">
        <v>3</v>
      </c>
      <c r="AF86">
        <v>0</v>
      </c>
      <c r="AG86">
        <v>4</v>
      </c>
      <c r="AH86">
        <v>62</v>
      </c>
      <c r="AI86">
        <v>22</v>
      </c>
      <c r="AJ86">
        <v>6</v>
      </c>
      <c r="AK86">
        <v>12</v>
      </c>
      <c r="AL86">
        <v>0</v>
      </c>
      <c r="AM86">
        <v>0</v>
      </c>
    </row>
    <row r="87" spans="1:39">
      <c r="A87">
        <v>2</v>
      </c>
      <c r="B87">
        <v>58</v>
      </c>
      <c r="C87">
        <v>2019</v>
      </c>
      <c r="D87">
        <v>10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208</v>
      </c>
      <c r="R87">
        <v>1836</v>
      </c>
      <c r="S87">
        <v>1832</v>
      </c>
      <c r="T87">
        <v>7.746835443037976</v>
      </c>
      <c r="U87">
        <v>7.7769402286849809</v>
      </c>
      <c r="V87">
        <v>14.386710239651416</v>
      </c>
      <c r="W87">
        <v>57.902292576419214</v>
      </c>
      <c r="X87">
        <v>146.55356219772139</v>
      </c>
      <c r="Y87">
        <v>135.26893790849684</v>
      </c>
      <c r="Z87">
        <v>135.20980895196519</v>
      </c>
      <c r="AA87">
        <v>28.216907746405461</v>
      </c>
      <c r="AB87">
        <v>3.8171577690802678</v>
      </c>
      <c r="AC87">
        <v>-56.718838147228574</v>
      </c>
      <c r="AD87">
        <v>37</v>
      </c>
      <c r="AE87">
        <v>3</v>
      </c>
      <c r="AF87">
        <v>0</v>
      </c>
      <c r="AG87">
        <v>4</v>
      </c>
      <c r="AH87">
        <v>46</v>
      </c>
      <c r="AI87">
        <v>20</v>
      </c>
      <c r="AJ87">
        <v>11</v>
      </c>
      <c r="AK87">
        <v>28</v>
      </c>
      <c r="AL87">
        <v>0</v>
      </c>
      <c r="AM87">
        <v>0</v>
      </c>
    </row>
    <row r="88" spans="1:39">
      <c r="A88">
        <v>2</v>
      </c>
      <c r="B88">
        <v>59</v>
      </c>
      <c r="C88">
        <v>2019</v>
      </c>
      <c r="D88">
        <v>11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206</v>
      </c>
      <c r="R88">
        <v>1776</v>
      </c>
      <c r="S88">
        <v>1775</v>
      </c>
      <c r="T88">
        <v>7.4936708860759502</v>
      </c>
      <c r="U88">
        <v>7.5062710638885859</v>
      </c>
      <c r="V88">
        <v>14.458896396396391</v>
      </c>
      <c r="W88">
        <v>57.922253521126763</v>
      </c>
      <c r="X88">
        <v>145.90424999756004</v>
      </c>
      <c r="Y88">
        <v>134.66962274774801</v>
      </c>
      <c r="Z88">
        <v>134.6947887323947</v>
      </c>
      <c r="AA88">
        <v>28.211626029153631</v>
      </c>
      <c r="AB88">
        <v>3.8547772435899303</v>
      </c>
      <c r="AC88">
        <v>-53.386055738133088</v>
      </c>
      <c r="AD88">
        <v>47</v>
      </c>
      <c r="AE88">
        <v>1</v>
      </c>
      <c r="AF88">
        <v>0</v>
      </c>
      <c r="AG88">
        <v>8</v>
      </c>
      <c r="AH88">
        <v>52</v>
      </c>
      <c r="AI88">
        <v>18</v>
      </c>
      <c r="AJ88">
        <v>8</v>
      </c>
      <c r="AK88">
        <v>20</v>
      </c>
      <c r="AL88">
        <v>0</v>
      </c>
      <c r="AM88">
        <v>0</v>
      </c>
    </row>
    <row r="89" spans="1:39">
      <c r="A89">
        <v>2</v>
      </c>
      <c r="B89">
        <v>60</v>
      </c>
      <c r="C89">
        <v>2019</v>
      </c>
      <c r="D89">
        <v>12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199</v>
      </c>
      <c r="R89">
        <v>1790</v>
      </c>
      <c r="S89">
        <v>1789</v>
      </c>
      <c r="T89">
        <v>7.5527426160337523</v>
      </c>
      <c r="U89">
        <v>7.5036359929231553</v>
      </c>
      <c r="V89">
        <v>14.750837988826811</v>
      </c>
      <c r="W89">
        <v>58.334264952487409</v>
      </c>
      <c r="X89">
        <v>144.77718394596201</v>
      </c>
      <c r="Y89">
        <v>133.62934078212297</v>
      </c>
      <c r="Z89">
        <v>133.59380659586367</v>
      </c>
      <c r="AA89">
        <v>27.527942222505793</v>
      </c>
      <c r="AB89">
        <v>3.807270673637893</v>
      </c>
      <c r="AC89">
        <v>-53.746747844096994</v>
      </c>
      <c r="AD89">
        <v>42</v>
      </c>
      <c r="AE89">
        <v>1</v>
      </c>
      <c r="AF89">
        <v>0</v>
      </c>
      <c r="AG89">
        <v>5</v>
      </c>
      <c r="AH89">
        <v>63</v>
      </c>
      <c r="AI89">
        <v>27</v>
      </c>
      <c r="AJ89">
        <v>9</v>
      </c>
      <c r="AK89">
        <v>25</v>
      </c>
      <c r="AL89">
        <v>0</v>
      </c>
      <c r="AM89">
        <v>0</v>
      </c>
    </row>
    <row r="90" spans="1:39">
      <c r="A90">
        <v>2</v>
      </c>
      <c r="B90">
        <v>61</v>
      </c>
      <c r="C90">
        <v>2018</v>
      </c>
      <c r="D90">
        <v>1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279</v>
      </c>
      <c r="R90">
        <v>2452</v>
      </c>
      <c r="S90">
        <v>2448</v>
      </c>
      <c r="T90">
        <v>8.5707294907197014</v>
      </c>
      <c r="U90">
        <v>8.545411398048655</v>
      </c>
      <c r="V90">
        <v>14.985725938009788</v>
      </c>
      <c r="W90">
        <v>58.781045751633997</v>
      </c>
      <c r="X90">
        <v>146.85961799154848</v>
      </c>
      <c r="Y90">
        <v>135.55142740619911</v>
      </c>
      <c r="Z90">
        <v>135.55000000000015</v>
      </c>
      <c r="AA90">
        <v>28.567244228494559</v>
      </c>
      <c r="AB90">
        <v>4.0373380156742362</v>
      </c>
      <c r="AC90">
        <v>-53.299478264547453</v>
      </c>
      <c r="AD90">
        <v>53</v>
      </c>
      <c r="AE90">
        <v>10</v>
      </c>
      <c r="AF90">
        <v>0</v>
      </c>
      <c r="AG90">
        <v>4</v>
      </c>
      <c r="AH90">
        <v>131</v>
      </c>
      <c r="AI90">
        <v>56</v>
      </c>
      <c r="AJ90">
        <v>26</v>
      </c>
      <c r="AK90">
        <v>47</v>
      </c>
      <c r="AL90">
        <v>0</v>
      </c>
      <c r="AM90">
        <v>0</v>
      </c>
    </row>
    <row r="91" spans="1:39">
      <c r="A91">
        <v>2</v>
      </c>
      <c r="B91">
        <v>62</v>
      </c>
      <c r="C91">
        <v>2018</v>
      </c>
      <c r="D91">
        <v>2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273</v>
      </c>
      <c r="R91">
        <v>2340</v>
      </c>
      <c r="S91">
        <v>2333</v>
      </c>
      <c r="T91">
        <v>8.1792442937537118</v>
      </c>
      <c r="U91">
        <v>8.3139877229359112</v>
      </c>
      <c r="V91">
        <v>14.975213675213675</v>
      </c>
      <c r="W91">
        <v>58.758679811401642</v>
      </c>
      <c r="X91">
        <v>149.76160050374548</v>
      </c>
      <c r="Y91">
        <v>138.22995726495702</v>
      </c>
      <c r="Z91">
        <v>138.37976853836247</v>
      </c>
      <c r="AA91">
        <v>27.183320958063632</v>
      </c>
      <c r="AB91">
        <v>3.7385135832549303</v>
      </c>
      <c r="AC91">
        <v>-53.490497570009445</v>
      </c>
      <c r="AD91">
        <v>65</v>
      </c>
      <c r="AE91">
        <v>16</v>
      </c>
      <c r="AF91">
        <v>0</v>
      </c>
      <c r="AG91">
        <v>4</v>
      </c>
      <c r="AH91">
        <v>174</v>
      </c>
      <c r="AI91">
        <v>109</v>
      </c>
      <c r="AJ91">
        <v>27</v>
      </c>
      <c r="AK91">
        <v>41</v>
      </c>
      <c r="AL91">
        <v>0</v>
      </c>
      <c r="AM91">
        <v>0</v>
      </c>
    </row>
    <row r="92" spans="1:39">
      <c r="A92">
        <v>2</v>
      </c>
      <c r="B92">
        <v>63</v>
      </c>
      <c r="C92">
        <v>2018</v>
      </c>
      <c r="D92">
        <v>3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270</v>
      </c>
      <c r="R92">
        <v>2265</v>
      </c>
      <c r="S92">
        <v>2261</v>
      </c>
      <c r="T92">
        <v>7.9170890279282737</v>
      </c>
      <c r="U92">
        <v>7.8798751871735249</v>
      </c>
      <c r="V92">
        <v>15.181898454746138</v>
      </c>
      <c r="W92">
        <v>59.143299425033199</v>
      </c>
      <c r="X92">
        <v>146.61969439322311</v>
      </c>
      <c r="Y92">
        <v>135.32997792494473</v>
      </c>
      <c r="Z92">
        <v>135.33082706766911</v>
      </c>
      <c r="AA92">
        <v>27.416281327007439</v>
      </c>
      <c r="AB92">
        <v>3.6093869329807751</v>
      </c>
      <c r="AC92">
        <v>-53.322734042750191</v>
      </c>
      <c r="AD92">
        <v>64</v>
      </c>
      <c r="AE92">
        <v>22</v>
      </c>
      <c r="AF92">
        <v>0</v>
      </c>
      <c r="AG92">
        <v>3</v>
      </c>
      <c r="AH92">
        <v>131</v>
      </c>
      <c r="AI92">
        <v>42</v>
      </c>
      <c r="AJ92">
        <v>12</v>
      </c>
      <c r="AK92">
        <v>37</v>
      </c>
      <c r="AL92">
        <v>0</v>
      </c>
      <c r="AM92">
        <v>0</v>
      </c>
    </row>
    <row r="93" spans="1:39">
      <c r="A93">
        <v>2</v>
      </c>
      <c r="B93">
        <v>64</v>
      </c>
      <c r="C93">
        <v>2018</v>
      </c>
      <c r="D93">
        <v>4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269</v>
      </c>
      <c r="R93">
        <v>2463</v>
      </c>
      <c r="S93">
        <v>2458</v>
      </c>
      <c r="T93">
        <v>8.6091789297074346</v>
      </c>
      <c r="U93">
        <v>8.5570129699392989</v>
      </c>
      <c r="V93">
        <v>15.136419001218028</v>
      </c>
      <c r="W93">
        <v>58.929617575264452</v>
      </c>
      <c r="X93">
        <v>146.43646883958425</v>
      </c>
      <c r="Y93">
        <v>135.16086073893601</v>
      </c>
      <c r="Z93">
        <v>135.18181448331956</v>
      </c>
      <c r="AA93">
        <v>27.698234229963376</v>
      </c>
      <c r="AB93">
        <v>3.5621201118177992</v>
      </c>
      <c r="AC93">
        <v>-52.284725811155077</v>
      </c>
      <c r="AD93">
        <v>59</v>
      </c>
      <c r="AE93">
        <v>11</v>
      </c>
      <c r="AF93">
        <v>0</v>
      </c>
      <c r="AG93">
        <v>6</v>
      </c>
      <c r="AH93">
        <v>132</v>
      </c>
      <c r="AI93">
        <v>41</v>
      </c>
      <c r="AJ93">
        <v>14</v>
      </c>
      <c r="AK93">
        <v>46</v>
      </c>
      <c r="AL93">
        <v>0</v>
      </c>
      <c r="AM93">
        <v>0</v>
      </c>
    </row>
    <row r="94" spans="1:39">
      <c r="A94">
        <v>2</v>
      </c>
      <c r="B94">
        <v>65</v>
      </c>
      <c r="C94">
        <v>2018</v>
      </c>
      <c r="D94">
        <v>5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272</v>
      </c>
      <c r="R94">
        <v>2518</v>
      </c>
      <c r="S94">
        <v>2510</v>
      </c>
      <c r="T94">
        <v>8.8014261246460936</v>
      </c>
      <c r="U94">
        <v>8.6903164473591907</v>
      </c>
      <c r="V94">
        <v>14.964257347100876</v>
      </c>
      <c r="W94">
        <v>58.80756972111552</v>
      </c>
      <c r="X94">
        <v>145.53662169755876</v>
      </c>
      <c r="Y94">
        <v>134.33030182684672</v>
      </c>
      <c r="Z94">
        <v>134.44350597609559</v>
      </c>
      <c r="AA94">
        <v>29.148048318469407</v>
      </c>
      <c r="AB94">
        <v>3.7151598645070738</v>
      </c>
      <c r="AC94">
        <v>-53.677043866403743</v>
      </c>
      <c r="AD94">
        <v>53</v>
      </c>
      <c r="AE94">
        <v>14</v>
      </c>
      <c r="AF94">
        <v>0</v>
      </c>
      <c r="AG94">
        <v>5</v>
      </c>
      <c r="AH94">
        <v>105</v>
      </c>
      <c r="AI94">
        <v>40</v>
      </c>
      <c r="AJ94">
        <v>21</v>
      </c>
      <c r="AK94">
        <v>38</v>
      </c>
      <c r="AL94">
        <v>0</v>
      </c>
      <c r="AM94">
        <v>2</v>
      </c>
    </row>
    <row r="95" spans="1:39">
      <c r="A95">
        <v>2</v>
      </c>
      <c r="B95">
        <v>66</v>
      </c>
      <c r="C95">
        <v>2018</v>
      </c>
      <c r="D95">
        <v>6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282</v>
      </c>
      <c r="R95">
        <v>2488</v>
      </c>
      <c r="S95">
        <v>2487</v>
      </c>
      <c r="T95">
        <v>8.6965640183159127</v>
      </c>
      <c r="U95">
        <v>8.6264936379992996</v>
      </c>
      <c r="V95">
        <v>14.799035369774918</v>
      </c>
      <c r="W95">
        <v>58.415359871330921</v>
      </c>
      <c r="X95">
        <v>145.90646152452661</v>
      </c>
      <c r="Y95">
        <v>134.67166398713852</v>
      </c>
      <c r="Z95">
        <v>134.69034981905935</v>
      </c>
      <c r="AA95">
        <v>27.980920953978607</v>
      </c>
      <c r="AB95">
        <v>3.9636432399220634</v>
      </c>
      <c r="AC95">
        <v>-50.969798072764256</v>
      </c>
      <c r="AD95">
        <v>63</v>
      </c>
      <c r="AE95">
        <v>9</v>
      </c>
      <c r="AF95">
        <v>1</v>
      </c>
      <c r="AG95">
        <v>3</v>
      </c>
      <c r="AH95">
        <v>118</v>
      </c>
      <c r="AI95">
        <v>38</v>
      </c>
      <c r="AJ95">
        <v>14</v>
      </c>
      <c r="AK95">
        <v>50</v>
      </c>
      <c r="AL95">
        <v>0</v>
      </c>
      <c r="AM95">
        <v>1</v>
      </c>
    </row>
    <row r="96" spans="1:39">
      <c r="A96">
        <v>2</v>
      </c>
      <c r="B96">
        <v>67</v>
      </c>
      <c r="C96">
        <v>2018</v>
      </c>
      <c r="D96">
        <v>7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274</v>
      </c>
      <c r="R96">
        <v>2158</v>
      </c>
      <c r="S96">
        <v>2155</v>
      </c>
      <c r="T96">
        <v>7.543080848683978</v>
      </c>
      <c r="U96">
        <v>7.5729807760279853</v>
      </c>
      <c r="V96">
        <v>14.849397590361445</v>
      </c>
      <c r="W96">
        <v>58.513689095127617</v>
      </c>
      <c r="X96">
        <v>147.78174285608108</v>
      </c>
      <c r="Y96">
        <v>136.40254865616305</v>
      </c>
      <c r="Z96">
        <v>136.45754060324822</v>
      </c>
      <c r="AA96">
        <v>29.087975246279321</v>
      </c>
      <c r="AB96">
        <v>3.9974670734235902</v>
      </c>
      <c r="AC96">
        <v>-54.013220957012514</v>
      </c>
      <c r="AD96">
        <v>47</v>
      </c>
      <c r="AE96">
        <v>13</v>
      </c>
      <c r="AF96">
        <v>0</v>
      </c>
      <c r="AG96">
        <v>6</v>
      </c>
      <c r="AH96">
        <v>115</v>
      </c>
      <c r="AI96">
        <v>39</v>
      </c>
      <c r="AJ96">
        <v>20</v>
      </c>
      <c r="AK96">
        <v>42</v>
      </c>
      <c r="AL96">
        <v>0</v>
      </c>
      <c r="AM96">
        <v>0</v>
      </c>
    </row>
    <row r="97" spans="1:39">
      <c r="A97">
        <v>2</v>
      </c>
      <c r="B97">
        <v>68</v>
      </c>
      <c r="C97">
        <v>2018</v>
      </c>
      <c r="D97">
        <v>8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279</v>
      </c>
      <c r="R97">
        <v>2640</v>
      </c>
      <c r="S97">
        <v>2634</v>
      </c>
      <c r="T97">
        <v>9.2278653570554727</v>
      </c>
      <c r="U97">
        <v>9.1835545078802632</v>
      </c>
      <c r="V97">
        <v>14.838636363636361</v>
      </c>
      <c r="W97">
        <v>58.532649962034917</v>
      </c>
      <c r="X97">
        <v>146.56333103516249</v>
      </c>
      <c r="Y97">
        <v>135.27795454545469</v>
      </c>
      <c r="Z97">
        <v>135.38576309794999</v>
      </c>
      <c r="AA97">
        <v>28.6662806748317</v>
      </c>
      <c r="AB97">
        <v>3.7502564884831</v>
      </c>
      <c r="AC97">
        <v>-51.212360734147026</v>
      </c>
      <c r="AD97">
        <v>67</v>
      </c>
      <c r="AE97">
        <v>12</v>
      </c>
      <c r="AF97">
        <v>0</v>
      </c>
      <c r="AG97">
        <v>3</v>
      </c>
      <c r="AH97">
        <v>127</v>
      </c>
      <c r="AI97">
        <v>33</v>
      </c>
      <c r="AJ97">
        <v>25</v>
      </c>
      <c r="AK97">
        <v>50</v>
      </c>
      <c r="AL97">
        <v>0</v>
      </c>
      <c r="AM97">
        <v>2</v>
      </c>
    </row>
    <row r="98" spans="1:39">
      <c r="A98">
        <v>2</v>
      </c>
      <c r="B98">
        <v>69</v>
      </c>
      <c r="C98">
        <v>2018</v>
      </c>
      <c r="D98">
        <v>9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261</v>
      </c>
      <c r="R98">
        <v>2336</v>
      </c>
      <c r="S98">
        <v>2331</v>
      </c>
      <c r="T98">
        <v>8.1652626795763545</v>
      </c>
      <c r="U98">
        <v>8.2526912492085991</v>
      </c>
      <c r="V98">
        <v>14.803082191780826</v>
      </c>
      <c r="W98">
        <v>58.514371514371483</v>
      </c>
      <c r="X98">
        <v>148.84014307128356</v>
      </c>
      <c r="Y98">
        <v>137.37945205479471</v>
      </c>
      <c r="Z98">
        <v>137.47739167739181</v>
      </c>
      <c r="AA98">
        <v>29.442379347599402</v>
      </c>
      <c r="AB98">
        <v>4.0412007548605029</v>
      </c>
      <c r="AC98">
        <v>-48.806775842778762</v>
      </c>
      <c r="AD98">
        <v>53</v>
      </c>
      <c r="AE98">
        <v>12</v>
      </c>
      <c r="AF98">
        <v>0</v>
      </c>
      <c r="AG98">
        <v>3</v>
      </c>
      <c r="AH98">
        <v>106</v>
      </c>
      <c r="AI98">
        <v>48</v>
      </c>
      <c r="AJ98">
        <v>10</v>
      </c>
      <c r="AK98">
        <v>47</v>
      </c>
      <c r="AL98">
        <v>0</v>
      </c>
      <c r="AM98">
        <v>4</v>
      </c>
    </row>
    <row r="99" spans="1:39">
      <c r="A99">
        <v>2</v>
      </c>
      <c r="B99">
        <v>70</v>
      </c>
      <c r="C99">
        <v>2018</v>
      </c>
      <c r="D99">
        <v>10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269</v>
      </c>
      <c r="R99">
        <v>2565</v>
      </c>
      <c r="S99">
        <v>2556</v>
      </c>
      <c r="T99">
        <v>8.9657100912300347</v>
      </c>
      <c r="U99">
        <v>8.9448582824857858</v>
      </c>
      <c r="V99">
        <v>14.564132553606235</v>
      </c>
      <c r="W99">
        <v>58.14827856025039</v>
      </c>
      <c r="X99">
        <v>147.10151446993575</v>
      </c>
      <c r="Y99">
        <v>135.77469785575045</v>
      </c>
      <c r="Z99">
        <v>135.89096244131449</v>
      </c>
      <c r="AA99">
        <v>29.324852201908008</v>
      </c>
      <c r="AB99">
        <v>4.1323375686842647</v>
      </c>
      <c r="AC99">
        <v>-56.319497388356979</v>
      </c>
      <c r="AD99">
        <v>51</v>
      </c>
      <c r="AE99">
        <v>16</v>
      </c>
      <c r="AF99">
        <v>0</v>
      </c>
      <c r="AG99">
        <v>2</v>
      </c>
      <c r="AH99">
        <v>112</v>
      </c>
      <c r="AI99">
        <v>43</v>
      </c>
      <c r="AJ99">
        <v>28</v>
      </c>
      <c r="AK99">
        <v>38</v>
      </c>
      <c r="AL99">
        <v>0</v>
      </c>
      <c r="AM99">
        <v>3</v>
      </c>
    </row>
    <row r="100" spans="1:39">
      <c r="A100">
        <v>2</v>
      </c>
      <c r="B100">
        <v>71</v>
      </c>
      <c r="C100">
        <v>2018</v>
      </c>
      <c r="D100">
        <v>11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283</v>
      </c>
      <c r="R100">
        <v>2568</v>
      </c>
      <c r="S100">
        <v>2563</v>
      </c>
      <c r="T100">
        <v>8.97619630186305</v>
      </c>
      <c r="U100">
        <v>9.0951430618028883</v>
      </c>
      <c r="V100">
        <v>14.746884735202491</v>
      </c>
      <c r="W100">
        <v>58.460007803355438</v>
      </c>
      <c r="X100">
        <v>149.20439242210981</v>
      </c>
      <c r="Y100">
        <v>137.71565420560728</v>
      </c>
      <c r="Z100">
        <v>137.79672259071378</v>
      </c>
      <c r="AA100">
        <v>29.114682844036633</v>
      </c>
      <c r="AB100">
        <v>3.9227146874150449</v>
      </c>
      <c r="AC100">
        <v>-48.175068715318062</v>
      </c>
      <c r="AD100">
        <v>55</v>
      </c>
      <c r="AE100">
        <v>14</v>
      </c>
      <c r="AF100">
        <v>0</v>
      </c>
      <c r="AG100">
        <v>4</v>
      </c>
      <c r="AH100">
        <v>140</v>
      </c>
      <c r="AI100">
        <v>48</v>
      </c>
      <c r="AJ100">
        <v>32</v>
      </c>
      <c r="AK100">
        <v>28</v>
      </c>
      <c r="AL100">
        <v>0</v>
      </c>
      <c r="AM100">
        <v>0</v>
      </c>
    </row>
    <row r="101" spans="1:39">
      <c r="A101">
        <v>2</v>
      </c>
      <c r="B101">
        <v>72</v>
      </c>
      <c r="C101">
        <v>2018</v>
      </c>
      <c r="D101">
        <v>12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245</v>
      </c>
      <c r="R101">
        <v>1816</v>
      </c>
      <c r="S101">
        <v>1814</v>
      </c>
      <c r="T101">
        <v>6.347652836519976</v>
      </c>
      <c r="U101">
        <v>6.337674759138622</v>
      </c>
      <c r="V101">
        <v>14.506057268722463</v>
      </c>
      <c r="W101">
        <v>58.065049614112461</v>
      </c>
      <c r="X101">
        <v>146.94159535321035</v>
      </c>
      <c r="Y101">
        <v>135.6270925110133</v>
      </c>
      <c r="Z101">
        <v>135.66587651598687</v>
      </c>
      <c r="AA101">
        <v>29.708609276366655</v>
      </c>
      <c r="AB101">
        <v>4.3452393284067048</v>
      </c>
      <c r="AC101">
        <v>-56.14231230286569</v>
      </c>
      <c r="AD101">
        <v>38</v>
      </c>
      <c r="AE101">
        <v>5</v>
      </c>
      <c r="AF101">
        <v>0</v>
      </c>
      <c r="AG101">
        <v>11</v>
      </c>
      <c r="AH101">
        <v>69</v>
      </c>
      <c r="AI101">
        <v>27</v>
      </c>
      <c r="AJ101">
        <v>12</v>
      </c>
      <c r="AK101">
        <v>18</v>
      </c>
      <c r="AL101">
        <v>0</v>
      </c>
      <c r="AM101">
        <v>1</v>
      </c>
    </row>
    <row r="102" spans="1:39">
      <c r="A102">
        <v>2</v>
      </c>
      <c r="B102">
        <v>73</v>
      </c>
      <c r="C102">
        <v>2017</v>
      </c>
      <c r="D102">
        <v>1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297</v>
      </c>
      <c r="R102">
        <v>2260</v>
      </c>
      <c r="S102">
        <v>2257</v>
      </c>
      <c r="T102">
        <v>8.5428085428085403</v>
      </c>
      <c r="U102">
        <v>8.6999642786372018</v>
      </c>
      <c r="V102">
        <v>14.954867256637172</v>
      </c>
      <c r="W102">
        <v>58.675675675675663</v>
      </c>
      <c r="X102">
        <v>152.06876384241465</v>
      </c>
      <c r="Y102">
        <v>140.35946902654905</v>
      </c>
      <c r="Z102">
        <v>140.3680992467882</v>
      </c>
      <c r="AA102">
        <v>26.676132742698872</v>
      </c>
      <c r="AB102">
        <v>3.599253762229647</v>
      </c>
      <c r="AC102">
        <v>-53.921782635320888</v>
      </c>
      <c r="AD102">
        <v>44</v>
      </c>
      <c r="AE102">
        <v>6</v>
      </c>
      <c r="AF102">
        <v>0</v>
      </c>
      <c r="AG102">
        <v>8</v>
      </c>
      <c r="AH102">
        <v>54</v>
      </c>
      <c r="AI102">
        <v>15</v>
      </c>
      <c r="AJ102">
        <v>8</v>
      </c>
      <c r="AK102">
        <v>19</v>
      </c>
      <c r="AL102">
        <v>0</v>
      </c>
      <c r="AM102">
        <v>2</v>
      </c>
    </row>
    <row r="103" spans="1:39">
      <c r="A103">
        <v>2</v>
      </c>
      <c r="B103">
        <v>74</v>
      </c>
      <c r="C103">
        <v>2017</v>
      </c>
      <c r="D103">
        <v>2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266</v>
      </c>
      <c r="R103">
        <v>1704</v>
      </c>
      <c r="S103">
        <v>1692</v>
      </c>
      <c r="T103">
        <v>6.4411264411264435</v>
      </c>
      <c r="U103">
        <v>6.4955129706333441</v>
      </c>
      <c r="V103">
        <v>14.936619718309862</v>
      </c>
      <c r="W103">
        <v>58.713947990543758</v>
      </c>
      <c r="X103">
        <v>151.09722073866089</v>
      </c>
      <c r="Y103">
        <v>139.46273474178389</v>
      </c>
      <c r="Z103">
        <v>139.79627659574453</v>
      </c>
      <c r="AA103">
        <v>28.130811945248482</v>
      </c>
      <c r="AB103">
        <v>3.579356264632239</v>
      </c>
      <c r="AC103">
        <v>-57.784800581150826</v>
      </c>
      <c r="AD103">
        <v>31</v>
      </c>
      <c r="AE103">
        <v>4</v>
      </c>
      <c r="AF103">
        <v>0</v>
      </c>
      <c r="AG103">
        <v>3</v>
      </c>
      <c r="AH103">
        <v>25</v>
      </c>
      <c r="AI103">
        <v>16</v>
      </c>
      <c r="AJ103">
        <v>3</v>
      </c>
      <c r="AK103">
        <v>13</v>
      </c>
      <c r="AL103">
        <v>0</v>
      </c>
      <c r="AM103">
        <v>0</v>
      </c>
    </row>
    <row r="104" spans="1:39">
      <c r="A104">
        <v>2</v>
      </c>
      <c r="B104">
        <v>75</v>
      </c>
      <c r="C104">
        <v>2017</v>
      </c>
      <c r="D104">
        <v>3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298</v>
      </c>
      <c r="R104">
        <v>2447</v>
      </c>
      <c r="S104">
        <v>2436</v>
      </c>
      <c r="T104">
        <v>9.2496692496692496</v>
      </c>
      <c r="U104">
        <v>9.213068922018909</v>
      </c>
      <c r="V104">
        <v>15.135676338373516</v>
      </c>
      <c r="W104">
        <v>59.033661740558287</v>
      </c>
      <c r="X104">
        <v>148.98225921496723</v>
      </c>
      <c r="Y104">
        <v>137.51062525541485</v>
      </c>
      <c r="Z104">
        <v>137.72397372742205</v>
      </c>
      <c r="AA104">
        <v>26.603099933680408</v>
      </c>
      <c r="AB104">
        <v>3.5225778771176697</v>
      </c>
      <c r="AC104">
        <v>-53.806520085900637</v>
      </c>
      <c r="AD104">
        <v>28</v>
      </c>
      <c r="AE104">
        <v>10</v>
      </c>
      <c r="AF104">
        <v>0</v>
      </c>
      <c r="AG104">
        <v>4</v>
      </c>
      <c r="AH104">
        <v>55</v>
      </c>
      <c r="AI104">
        <v>14</v>
      </c>
      <c r="AJ104">
        <v>5</v>
      </c>
      <c r="AK104">
        <v>28</v>
      </c>
      <c r="AL104">
        <v>0</v>
      </c>
      <c r="AM104">
        <v>1</v>
      </c>
    </row>
    <row r="105" spans="1:39">
      <c r="A105">
        <v>2</v>
      </c>
      <c r="B105">
        <v>76</v>
      </c>
      <c r="C105">
        <v>2017</v>
      </c>
      <c r="D105">
        <v>4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263</v>
      </c>
      <c r="R105">
        <v>2079</v>
      </c>
      <c r="S105">
        <v>2068</v>
      </c>
      <c r="T105">
        <v>7.8586278586278562</v>
      </c>
      <c r="U105">
        <v>7.8357121578734974</v>
      </c>
      <c r="V105">
        <v>15.066859066859069</v>
      </c>
      <c r="W105">
        <v>58.886847195357824</v>
      </c>
      <c r="X105">
        <v>149.21619851197303</v>
      </c>
      <c r="Y105">
        <v>137.72655122655149</v>
      </c>
      <c r="Z105">
        <v>137.97819148936188</v>
      </c>
      <c r="AA105">
        <v>26.978279701384043</v>
      </c>
      <c r="AB105">
        <v>3.4205207790990726</v>
      </c>
      <c r="AC105">
        <v>-53.36690845983005</v>
      </c>
      <c r="AD105">
        <v>21</v>
      </c>
      <c r="AE105">
        <v>8</v>
      </c>
      <c r="AF105">
        <v>0</v>
      </c>
      <c r="AG105">
        <v>3</v>
      </c>
      <c r="AH105">
        <v>65</v>
      </c>
      <c r="AI105">
        <v>66</v>
      </c>
      <c r="AJ105">
        <v>3</v>
      </c>
      <c r="AK105">
        <v>12</v>
      </c>
      <c r="AL105">
        <v>0</v>
      </c>
      <c r="AM105">
        <v>0</v>
      </c>
    </row>
    <row r="106" spans="1:39">
      <c r="A106">
        <v>2</v>
      </c>
      <c r="B106">
        <v>77</v>
      </c>
      <c r="C106">
        <v>2017</v>
      </c>
      <c r="D106">
        <v>5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295</v>
      </c>
      <c r="R106">
        <v>2252</v>
      </c>
      <c r="S106">
        <v>2240</v>
      </c>
      <c r="T106">
        <v>8.512568512568512</v>
      </c>
      <c r="U106">
        <v>8.4559918741588724</v>
      </c>
      <c r="V106">
        <v>15.193605683836582</v>
      </c>
      <c r="W106">
        <v>59.152678571428595</v>
      </c>
      <c r="X106">
        <v>148.65346608961073</v>
      </c>
      <c r="Y106">
        <v>137.20714920071049</v>
      </c>
      <c r="Z106">
        <v>137.46718750000002</v>
      </c>
      <c r="AA106">
        <v>27.358283042222727</v>
      </c>
      <c r="AB106">
        <v>3.4322384361226232</v>
      </c>
      <c r="AC106">
        <v>-53.20216161101051</v>
      </c>
      <c r="AD106">
        <v>38</v>
      </c>
      <c r="AE106">
        <v>7</v>
      </c>
      <c r="AF106">
        <v>0</v>
      </c>
      <c r="AG106">
        <v>2</v>
      </c>
      <c r="AH106">
        <v>45</v>
      </c>
      <c r="AI106">
        <v>4</v>
      </c>
      <c r="AJ106">
        <v>4</v>
      </c>
      <c r="AK106">
        <v>12</v>
      </c>
      <c r="AL106">
        <v>0</v>
      </c>
      <c r="AM106">
        <v>0</v>
      </c>
    </row>
    <row r="107" spans="1:39">
      <c r="A107">
        <v>2</v>
      </c>
      <c r="B107">
        <v>78</v>
      </c>
      <c r="C107">
        <v>2017</v>
      </c>
      <c r="D107">
        <v>6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299</v>
      </c>
      <c r="R107">
        <v>2349</v>
      </c>
      <c r="S107">
        <v>2337</v>
      </c>
      <c r="T107">
        <v>8.8792288792288758</v>
      </c>
      <c r="U107">
        <v>8.9171236921389703</v>
      </c>
      <c r="V107">
        <v>14.682418050234144</v>
      </c>
      <c r="W107">
        <v>58.363286264441598</v>
      </c>
      <c r="X107">
        <v>150.36711410355571</v>
      </c>
      <c r="Y107">
        <v>138.78884631758183</v>
      </c>
      <c r="Z107">
        <v>138.94681215233197</v>
      </c>
      <c r="AA107">
        <v>29.811168359964537</v>
      </c>
      <c r="AB107">
        <v>4.1975485419312992</v>
      </c>
      <c r="AC107">
        <v>-60.138522574811027</v>
      </c>
      <c r="AD107">
        <v>34</v>
      </c>
      <c r="AE107">
        <v>13</v>
      </c>
      <c r="AF107">
        <v>0</v>
      </c>
      <c r="AG107">
        <v>3</v>
      </c>
      <c r="AH107">
        <v>95</v>
      </c>
      <c r="AI107">
        <v>38</v>
      </c>
      <c r="AJ107">
        <v>23</v>
      </c>
      <c r="AK107">
        <v>42</v>
      </c>
      <c r="AL107">
        <v>0</v>
      </c>
      <c r="AM107">
        <v>0</v>
      </c>
    </row>
    <row r="108" spans="1:39">
      <c r="A108">
        <v>2</v>
      </c>
      <c r="B108">
        <v>79</v>
      </c>
      <c r="C108">
        <v>2017</v>
      </c>
      <c r="D108">
        <v>7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268</v>
      </c>
      <c r="R108">
        <v>1892</v>
      </c>
      <c r="S108">
        <v>1879</v>
      </c>
      <c r="T108">
        <v>7.1517671517671531</v>
      </c>
      <c r="U108">
        <v>7.0968225781860559</v>
      </c>
      <c r="V108">
        <v>14.443446088794923</v>
      </c>
      <c r="W108">
        <v>57.91165513571049</v>
      </c>
      <c r="X108">
        <v>148.86309236129071</v>
      </c>
      <c r="Y108">
        <v>137.40063424947124</v>
      </c>
      <c r="Z108">
        <v>137.53704097924401</v>
      </c>
      <c r="AA108">
        <v>28.867121220726279</v>
      </c>
      <c r="AB108">
        <v>4.3677013019893751</v>
      </c>
      <c r="AC108">
        <v>-53.864974829330237</v>
      </c>
      <c r="AD108">
        <v>43</v>
      </c>
      <c r="AE108">
        <v>13</v>
      </c>
      <c r="AF108">
        <v>0</v>
      </c>
      <c r="AG108">
        <v>2</v>
      </c>
      <c r="AH108">
        <v>74</v>
      </c>
      <c r="AI108">
        <v>31</v>
      </c>
      <c r="AJ108">
        <v>22</v>
      </c>
      <c r="AK108">
        <v>30</v>
      </c>
      <c r="AL108">
        <v>0</v>
      </c>
      <c r="AM108">
        <v>0</v>
      </c>
    </row>
    <row r="109" spans="1:39">
      <c r="A109">
        <v>2</v>
      </c>
      <c r="B109">
        <v>80</v>
      </c>
      <c r="C109">
        <v>2017</v>
      </c>
      <c r="D109">
        <v>8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284</v>
      </c>
      <c r="R109">
        <v>2527</v>
      </c>
      <c r="S109">
        <v>2521</v>
      </c>
      <c r="T109">
        <v>9.5520695520695504</v>
      </c>
      <c r="U109">
        <v>9.5527404172940624</v>
      </c>
      <c r="V109">
        <v>14.881677878907798</v>
      </c>
      <c r="W109">
        <v>58.629908766362561</v>
      </c>
      <c r="X109">
        <v>149.38568122993237</v>
      </c>
      <c r="Y109">
        <v>137.88298377522753</v>
      </c>
      <c r="Z109">
        <v>137.98683062276868</v>
      </c>
      <c r="AA109">
        <v>28.424594936312324</v>
      </c>
      <c r="AB109">
        <v>3.9131641900372927</v>
      </c>
      <c r="AC109">
        <v>-52.171646248398687</v>
      </c>
      <c r="AD109">
        <v>57</v>
      </c>
      <c r="AE109">
        <v>15</v>
      </c>
      <c r="AF109">
        <v>0</v>
      </c>
      <c r="AG109">
        <v>5</v>
      </c>
      <c r="AH109">
        <v>87</v>
      </c>
      <c r="AI109">
        <v>28</v>
      </c>
      <c r="AJ109">
        <v>19</v>
      </c>
      <c r="AK109">
        <v>38</v>
      </c>
      <c r="AL109">
        <v>1</v>
      </c>
      <c r="AM109">
        <v>0</v>
      </c>
    </row>
    <row r="110" spans="1:39">
      <c r="A110">
        <v>2</v>
      </c>
      <c r="B110">
        <v>81</v>
      </c>
      <c r="C110">
        <v>2017</v>
      </c>
      <c r="D110">
        <v>9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280</v>
      </c>
      <c r="R110">
        <v>2247</v>
      </c>
      <c r="S110">
        <v>2235</v>
      </c>
      <c r="T110">
        <v>8.4936684936684941</v>
      </c>
      <c r="U110">
        <v>8.4426979690669519</v>
      </c>
      <c r="V110">
        <v>14.61815754339119</v>
      </c>
      <c r="W110">
        <v>58.161073825503344</v>
      </c>
      <c r="X110">
        <v>148.73897108989883</v>
      </c>
      <c r="Y110">
        <v>137.28607031597656</v>
      </c>
      <c r="Z110">
        <v>137.55812080536879</v>
      </c>
      <c r="AA110">
        <v>28.541136528195288</v>
      </c>
      <c r="AB110">
        <v>4.1101181105526132</v>
      </c>
      <c r="AC110">
        <v>-52.72942202858124</v>
      </c>
      <c r="AD110">
        <v>46</v>
      </c>
      <c r="AE110">
        <v>18</v>
      </c>
      <c r="AF110">
        <v>1</v>
      </c>
      <c r="AG110">
        <v>10</v>
      </c>
      <c r="AH110">
        <v>84</v>
      </c>
      <c r="AI110">
        <v>32</v>
      </c>
      <c r="AJ110">
        <v>24</v>
      </c>
      <c r="AK110">
        <v>35</v>
      </c>
      <c r="AL110">
        <v>0</v>
      </c>
      <c r="AM110">
        <v>0</v>
      </c>
    </row>
    <row r="111" spans="1:39">
      <c r="A111">
        <v>2</v>
      </c>
      <c r="B111">
        <v>82</v>
      </c>
      <c r="C111">
        <v>2017</v>
      </c>
      <c r="D111">
        <v>10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265</v>
      </c>
      <c r="R111">
        <v>2228</v>
      </c>
      <c r="S111">
        <v>2216</v>
      </c>
      <c r="T111">
        <v>8.4218484218484235</v>
      </c>
      <c r="U111">
        <v>8.4379060119536895</v>
      </c>
      <c r="V111">
        <v>14.653052064631956</v>
      </c>
      <c r="W111">
        <v>58.280234657039721</v>
      </c>
      <c r="X111">
        <v>149.92375187459498</v>
      </c>
      <c r="Y111">
        <v>138.37962298025127</v>
      </c>
      <c r="Z111">
        <v>138.65879963898905</v>
      </c>
      <c r="AA111">
        <v>28.080381080529591</v>
      </c>
      <c r="AB111">
        <v>3.9520463943454152</v>
      </c>
      <c r="AC111">
        <v>-55.141233674043875</v>
      </c>
      <c r="AD111">
        <v>38</v>
      </c>
      <c r="AE111">
        <v>22</v>
      </c>
      <c r="AF111">
        <v>0</v>
      </c>
      <c r="AG111">
        <v>13</v>
      </c>
      <c r="AH111">
        <v>81</v>
      </c>
      <c r="AI111">
        <v>22</v>
      </c>
      <c r="AJ111">
        <v>29</v>
      </c>
      <c r="AK111">
        <v>45</v>
      </c>
      <c r="AL111">
        <v>1</v>
      </c>
      <c r="AM111">
        <v>0</v>
      </c>
    </row>
    <row r="112" spans="1:39">
      <c r="A112">
        <v>2</v>
      </c>
      <c r="B112">
        <v>83</v>
      </c>
      <c r="C112">
        <v>2017</v>
      </c>
      <c r="D112">
        <v>11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279</v>
      </c>
      <c r="R112">
        <v>2357</v>
      </c>
      <c r="S112">
        <v>2351</v>
      </c>
      <c r="T112">
        <v>8.9094689094689112</v>
      </c>
      <c r="U112">
        <v>8.9145505896661223</v>
      </c>
      <c r="V112">
        <v>14.751803139584219</v>
      </c>
      <c r="W112">
        <v>58.353466609953202</v>
      </c>
      <c r="X112">
        <v>149.56532051550195</v>
      </c>
      <c r="Y112">
        <v>138.04879083580829</v>
      </c>
      <c r="Z112">
        <v>138.07954062101243</v>
      </c>
      <c r="AA112">
        <v>28.135684989781797</v>
      </c>
      <c r="AB112">
        <v>4.1320848955020955</v>
      </c>
      <c r="AC112">
        <v>-54.11711256571688</v>
      </c>
      <c r="AD112">
        <v>57</v>
      </c>
      <c r="AE112">
        <v>19</v>
      </c>
      <c r="AF112">
        <v>0</v>
      </c>
      <c r="AG112">
        <v>6</v>
      </c>
      <c r="AH112">
        <v>87</v>
      </c>
      <c r="AI112">
        <v>30</v>
      </c>
      <c r="AJ112">
        <v>29</v>
      </c>
      <c r="AK112">
        <v>39</v>
      </c>
      <c r="AL112">
        <v>0</v>
      </c>
      <c r="AM112">
        <v>0</v>
      </c>
    </row>
    <row r="113" spans="1:39">
      <c r="A113">
        <v>2</v>
      </c>
      <c r="B113">
        <v>84</v>
      </c>
      <c r="C113">
        <v>2017</v>
      </c>
      <c r="D113">
        <v>12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267</v>
      </c>
      <c r="R113">
        <v>2113</v>
      </c>
      <c r="S113">
        <v>2103</v>
      </c>
      <c r="T113">
        <v>7.9871479871479876</v>
      </c>
      <c r="U113">
        <v>7.9379085383723362</v>
      </c>
      <c r="V113">
        <v>14.771415049692379</v>
      </c>
      <c r="W113">
        <v>58.431764146457425</v>
      </c>
      <c r="X113">
        <v>148.75155040329733</v>
      </c>
      <c r="Y113">
        <v>137.29768102224304</v>
      </c>
      <c r="Z113">
        <v>137.45145030908202</v>
      </c>
      <c r="AA113">
        <v>28.894058321967048</v>
      </c>
      <c r="AB113">
        <v>4.1109180537224281</v>
      </c>
      <c r="AC113">
        <v>-53.896883044703117</v>
      </c>
      <c r="AD113">
        <v>44</v>
      </c>
      <c r="AE113">
        <v>21</v>
      </c>
      <c r="AF113">
        <v>0</v>
      </c>
      <c r="AG113">
        <v>2</v>
      </c>
      <c r="AH113">
        <v>89</v>
      </c>
      <c r="AI113">
        <v>51</v>
      </c>
      <c r="AJ113">
        <v>25</v>
      </c>
      <c r="AK113">
        <v>32</v>
      </c>
      <c r="AL113">
        <v>0</v>
      </c>
      <c r="AM113">
        <v>0</v>
      </c>
    </row>
    <row r="114" spans="1:39">
      <c r="A114">
        <v>2</v>
      </c>
      <c r="B114">
        <v>85</v>
      </c>
      <c r="C114">
        <v>2016</v>
      </c>
      <c r="D114">
        <v>1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308</v>
      </c>
      <c r="R114">
        <v>2308</v>
      </c>
      <c r="S114">
        <v>2300</v>
      </c>
      <c r="T114">
        <v>8.6351391798862611</v>
      </c>
      <c r="U114">
        <v>8.6596123035628683</v>
      </c>
      <c r="V114">
        <v>15.158578856152513</v>
      </c>
      <c r="W114">
        <v>59.085217391304333</v>
      </c>
      <c r="X114">
        <v>149.18470964434815</v>
      </c>
      <c r="Y114">
        <v>137.69748700173295</v>
      </c>
      <c r="Z114">
        <v>137.88634782608676</v>
      </c>
      <c r="AA114">
        <v>27.446597407881647</v>
      </c>
      <c r="AB114">
        <v>3.8173116759051871</v>
      </c>
      <c r="AC114">
        <v>-53.083531917940682</v>
      </c>
      <c r="AD114">
        <v>12</v>
      </c>
      <c r="AE114">
        <v>3</v>
      </c>
      <c r="AF114">
        <v>0</v>
      </c>
      <c r="AG114">
        <v>4</v>
      </c>
      <c r="AH114">
        <v>52</v>
      </c>
      <c r="AI114">
        <v>10</v>
      </c>
      <c r="AJ114">
        <v>4</v>
      </c>
      <c r="AK114">
        <v>8</v>
      </c>
      <c r="AL114">
        <v>30</v>
      </c>
      <c r="AM114">
        <v>1</v>
      </c>
    </row>
    <row r="115" spans="1:39">
      <c r="A115">
        <v>2</v>
      </c>
      <c r="B115">
        <v>86</v>
      </c>
      <c r="C115">
        <v>2016</v>
      </c>
      <c r="D115">
        <v>2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296</v>
      </c>
      <c r="R115">
        <v>1981</v>
      </c>
      <c r="S115">
        <v>1975</v>
      </c>
      <c r="T115">
        <v>7.4117030829093107</v>
      </c>
      <c r="U115">
        <v>7.2883052803962531</v>
      </c>
      <c r="V115">
        <v>15.128722867238771</v>
      </c>
      <c r="W115">
        <v>59.089113924050643</v>
      </c>
      <c r="X115">
        <v>146.2451796946402</v>
      </c>
      <c r="Y115">
        <v>134.98430085815244</v>
      </c>
      <c r="Z115">
        <v>135.14815189873417</v>
      </c>
      <c r="AA115">
        <v>26.935948693662063</v>
      </c>
      <c r="AB115">
        <v>3.6835808080316346</v>
      </c>
      <c r="AC115">
        <v>-49.090068988767456</v>
      </c>
      <c r="AD115">
        <v>24</v>
      </c>
      <c r="AE115">
        <v>9</v>
      </c>
      <c r="AF115">
        <v>0</v>
      </c>
      <c r="AG115">
        <v>2</v>
      </c>
      <c r="AH115">
        <v>30</v>
      </c>
      <c r="AI115">
        <v>4</v>
      </c>
      <c r="AJ115">
        <v>1</v>
      </c>
      <c r="AK115">
        <v>15</v>
      </c>
      <c r="AL115">
        <v>12</v>
      </c>
      <c r="AM115">
        <v>1</v>
      </c>
    </row>
    <row r="116" spans="1:39">
      <c r="A116">
        <v>2</v>
      </c>
      <c r="B116">
        <v>87</v>
      </c>
      <c r="C116">
        <v>2016</v>
      </c>
      <c r="D116">
        <v>3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302</v>
      </c>
      <c r="R116">
        <v>2384</v>
      </c>
      <c r="S116">
        <v>2379</v>
      </c>
      <c r="T116">
        <v>8.9194851840766241</v>
      </c>
      <c r="U116">
        <v>8.9219275736581736</v>
      </c>
      <c r="V116">
        <v>15.055369127516775</v>
      </c>
      <c r="W116">
        <v>58.91130727196299</v>
      </c>
      <c r="X116">
        <v>148.71384346346571</v>
      </c>
      <c r="Y116">
        <v>137.26287751677881</v>
      </c>
      <c r="Z116">
        <v>137.34564943253497</v>
      </c>
      <c r="AA116">
        <v>26.946054670862459</v>
      </c>
      <c r="AB116">
        <v>3.6432024165556194</v>
      </c>
      <c r="AC116">
        <v>-55.203009499199993</v>
      </c>
      <c r="AD116">
        <v>29</v>
      </c>
      <c r="AE116">
        <v>1</v>
      </c>
      <c r="AF116">
        <v>0</v>
      </c>
      <c r="AG116">
        <v>6</v>
      </c>
      <c r="AH116">
        <v>32</v>
      </c>
      <c r="AI116">
        <v>10</v>
      </c>
      <c r="AJ116">
        <v>2</v>
      </c>
      <c r="AK116">
        <v>9</v>
      </c>
      <c r="AL116">
        <v>2</v>
      </c>
      <c r="AM116">
        <v>0</v>
      </c>
    </row>
    <row r="117" spans="1:39">
      <c r="A117">
        <v>2</v>
      </c>
      <c r="B117">
        <v>88</v>
      </c>
      <c r="C117">
        <v>2016</v>
      </c>
      <c r="D117">
        <v>4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292</v>
      </c>
      <c r="R117">
        <v>2072</v>
      </c>
      <c r="S117">
        <v>2051</v>
      </c>
      <c r="T117">
        <v>7.7521700089793475</v>
      </c>
      <c r="U117">
        <v>7.663632348494005</v>
      </c>
      <c r="V117">
        <v>14.829633204633204</v>
      </c>
      <c r="W117">
        <v>58.595806923451981</v>
      </c>
      <c r="X117">
        <v>147.94390040868939</v>
      </c>
      <c r="Y117">
        <v>136.55222007722017</v>
      </c>
      <c r="Z117">
        <v>136.84207703559247</v>
      </c>
      <c r="AA117">
        <v>27.298533587130265</v>
      </c>
      <c r="AB117">
        <v>3.6993235337403472</v>
      </c>
      <c r="AC117">
        <v>-55.294868633774094</v>
      </c>
      <c r="AD117">
        <v>28</v>
      </c>
      <c r="AE117">
        <v>3</v>
      </c>
      <c r="AF117">
        <v>0</v>
      </c>
      <c r="AG117">
        <v>7</v>
      </c>
      <c r="AH117">
        <v>38</v>
      </c>
      <c r="AI117">
        <v>8</v>
      </c>
      <c r="AJ117">
        <v>4</v>
      </c>
      <c r="AK117">
        <v>15</v>
      </c>
      <c r="AL117">
        <v>2</v>
      </c>
      <c r="AM117">
        <v>1</v>
      </c>
    </row>
    <row r="118" spans="1:39">
      <c r="A118">
        <v>2</v>
      </c>
      <c r="B118">
        <v>89</v>
      </c>
      <c r="C118">
        <v>2016</v>
      </c>
      <c r="D118">
        <v>5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300</v>
      </c>
      <c r="R118">
        <v>2274</v>
      </c>
      <c r="S118">
        <v>2258</v>
      </c>
      <c r="T118">
        <v>8.5079317569589961</v>
      </c>
      <c r="U118">
        <v>8.2854293338357383</v>
      </c>
      <c r="V118">
        <v>15.079155672823219</v>
      </c>
      <c r="W118">
        <v>59.012400354295821</v>
      </c>
      <c r="X118">
        <v>145.51670349544659</v>
      </c>
      <c r="Y118">
        <v>134.31191732629702</v>
      </c>
      <c r="Z118">
        <v>134.38219663418923</v>
      </c>
      <c r="AA118">
        <v>26.961494410101203</v>
      </c>
      <c r="AB118">
        <v>3.5470800869905901</v>
      </c>
      <c r="AC118">
        <v>-53.679982734799438</v>
      </c>
      <c r="AD118">
        <v>40</v>
      </c>
      <c r="AE118">
        <v>2</v>
      </c>
      <c r="AF118">
        <v>0</v>
      </c>
      <c r="AG118">
        <v>11</v>
      </c>
      <c r="AH118">
        <v>29</v>
      </c>
      <c r="AI118">
        <v>3</v>
      </c>
      <c r="AJ118">
        <v>0</v>
      </c>
      <c r="AK118">
        <v>14</v>
      </c>
      <c r="AL118">
        <v>1</v>
      </c>
      <c r="AM118">
        <v>0</v>
      </c>
    </row>
    <row r="119" spans="1:39">
      <c r="A119">
        <v>2</v>
      </c>
      <c r="B119">
        <v>90</v>
      </c>
      <c r="C119">
        <v>2016</v>
      </c>
      <c r="D119">
        <v>6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301</v>
      </c>
      <c r="R119">
        <v>2285</v>
      </c>
      <c r="S119">
        <v>2279</v>
      </c>
      <c r="T119">
        <v>8.5490870996707589</v>
      </c>
      <c r="U119">
        <v>8.4743448227842055</v>
      </c>
      <c r="V119">
        <v>14.974617067833696</v>
      </c>
      <c r="W119">
        <v>58.694164107064495</v>
      </c>
      <c r="X119">
        <v>147.42479451697574</v>
      </c>
      <c r="Y119">
        <v>136.07308533916836</v>
      </c>
      <c r="Z119">
        <v>136.17972795085549</v>
      </c>
      <c r="AA119">
        <v>26.942509474351045</v>
      </c>
      <c r="AB119">
        <v>3.7010862809310487</v>
      </c>
      <c r="AC119">
        <v>-51.619957419864122</v>
      </c>
      <c r="AD119">
        <v>40</v>
      </c>
      <c r="AE119">
        <v>7</v>
      </c>
      <c r="AF119">
        <v>0</v>
      </c>
      <c r="AG119">
        <v>4</v>
      </c>
      <c r="AH119">
        <v>64</v>
      </c>
      <c r="AI119">
        <v>9</v>
      </c>
      <c r="AJ119">
        <v>4</v>
      </c>
      <c r="AK119">
        <v>19</v>
      </c>
      <c r="AL119">
        <v>2</v>
      </c>
      <c r="AM119">
        <v>0</v>
      </c>
    </row>
    <row r="120" spans="1:39">
      <c r="A120">
        <v>2</v>
      </c>
      <c r="B120">
        <v>91</v>
      </c>
      <c r="C120">
        <v>2016</v>
      </c>
      <c r="D120">
        <v>7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277</v>
      </c>
      <c r="R120">
        <v>1923</v>
      </c>
      <c r="S120">
        <v>1917</v>
      </c>
      <c r="T120">
        <v>7.1947021849745596</v>
      </c>
      <c r="U120">
        <v>7.1417760420613199</v>
      </c>
      <c r="V120">
        <v>14.850234009360372</v>
      </c>
      <c r="W120">
        <v>58.465832029212301</v>
      </c>
      <c r="X120">
        <v>147.67993536642854</v>
      </c>
      <c r="Y120">
        <v>136.30858034321383</v>
      </c>
      <c r="Z120">
        <v>136.43781950965061</v>
      </c>
      <c r="AA120">
        <v>27.338529107351757</v>
      </c>
      <c r="AB120">
        <v>3.7539762954873361</v>
      </c>
      <c r="AC120">
        <v>-52.143941350598759</v>
      </c>
      <c r="AD120">
        <v>47</v>
      </c>
      <c r="AE120">
        <v>6</v>
      </c>
      <c r="AF120">
        <v>0</v>
      </c>
      <c r="AG120">
        <v>3</v>
      </c>
      <c r="AH120">
        <v>26</v>
      </c>
      <c r="AI120">
        <v>4</v>
      </c>
      <c r="AJ120">
        <v>2</v>
      </c>
      <c r="AK120">
        <v>10</v>
      </c>
      <c r="AL120">
        <v>0</v>
      </c>
      <c r="AM120">
        <v>0</v>
      </c>
    </row>
    <row r="121" spans="1:39">
      <c r="A121">
        <v>2</v>
      </c>
      <c r="B121">
        <v>92</v>
      </c>
      <c r="C121">
        <v>2016</v>
      </c>
      <c r="D121">
        <v>8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320</v>
      </c>
      <c r="R121">
        <v>2583</v>
      </c>
      <c r="S121">
        <v>2575</v>
      </c>
      <c r="T121">
        <v>9.6640227476803364</v>
      </c>
      <c r="U121">
        <v>9.669441583060788</v>
      </c>
      <c r="V121">
        <v>14.902826171118852</v>
      </c>
      <c r="W121">
        <v>58.589126213592237</v>
      </c>
      <c r="X121">
        <v>148.83434440287724</v>
      </c>
      <c r="Y121">
        <v>137.37409988385605</v>
      </c>
      <c r="Z121">
        <v>137.52283495145636</v>
      </c>
      <c r="AA121">
        <v>29.072193215696966</v>
      </c>
      <c r="AB121">
        <v>3.912603261901368</v>
      </c>
      <c r="AC121">
        <v>-56.353356664860485</v>
      </c>
      <c r="AD121">
        <v>28</v>
      </c>
      <c r="AE121">
        <v>5</v>
      </c>
      <c r="AF121">
        <v>0</v>
      </c>
      <c r="AG121">
        <v>6</v>
      </c>
      <c r="AH121">
        <v>61</v>
      </c>
      <c r="AI121">
        <v>10</v>
      </c>
      <c r="AJ121">
        <v>6</v>
      </c>
      <c r="AK121">
        <v>15</v>
      </c>
      <c r="AL121">
        <v>0</v>
      </c>
      <c r="AM121">
        <v>0</v>
      </c>
    </row>
    <row r="122" spans="1:39">
      <c r="A122">
        <v>2</v>
      </c>
      <c r="B122">
        <v>93</v>
      </c>
      <c r="C122">
        <v>2016</v>
      </c>
      <c r="D122">
        <v>9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294</v>
      </c>
      <c r="R122">
        <v>2203</v>
      </c>
      <c r="S122">
        <v>2200</v>
      </c>
      <c r="T122">
        <v>8.2422927267285253</v>
      </c>
      <c r="U122">
        <v>8.3552084122631811</v>
      </c>
      <c r="V122">
        <v>14.886972310485699</v>
      </c>
      <c r="W122">
        <v>58.569545454545455</v>
      </c>
      <c r="X122">
        <v>150.62976764178077</v>
      </c>
      <c r="Y122">
        <v>139.0312755333641</v>
      </c>
      <c r="Z122">
        <v>139.08659090909143</v>
      </c>
      <c r="AA122">
        <v>28.180633214637751</v>
      </c>
      <c r="AB122">
        <v>3.8741192280811858</v>
      </c>
      <c r="AC122">
        <v>-53.128106651383085</v>
      </c>
      <c r="AD122">
        <v>39</v>
      </c>
      <c r="AE122">
        <v>4</v>
      </c>
      <c r="AF122">
        <v>0</v>
      </c>
      <c r="AG122">
        <v>3</v>
      </c>
      <c r="AH122">
        <v>35</v>
      </c>
      <c r="AI122">
        <v>10</v>
      </c>
      <c r="AJ122">
        <v>2</v>
      </c>
      <c r="AK122">
        <v>13</v>
      </c>
      <c r="AL122">
        <v>0</v>
      </c>
      <c r="AM122">
        <v>0</v>
      </c>
    </row>
    <row r="123" spans="1:39">
      <c r="A123">
        <v>2</v>
      </c>
      <c r="B123">
        <v>94</v>
      </c>
      <c r="C123">
        <v>2016</v>
      </c>
      <c r="D123">
        <v>10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301</v>
      </c>
      <c r="R123">
        <v>2306</v>
      </c>
      <c r="S123">
        <v>2301</v>
      </c>
      <c r="T123">
        <v>8.627656390302306</v>
      </c>
      <c r="U123">
        <v>8.6988748106537752</v>
      </c>
      <c r="V123">
        <v>15.116652211621856</v>
      </c>
      <c r="W123">
        <v>58.939156888309441</v>
      </c>
      <c r="X123">
        <v>149.94230510825312</v>
      </c>
      <c r="Y123">
        <v>138.39674761491773</v>
      </c>
      <c r="Z123">
        <v>138.45132551064765</v>
      </c>
      <c r="AA123">
        <v>27.013367435215805</v>
      </c>
      <c r="AB123">
        <v>3.5564291920630344</v>
      </c>
      <c r="AC123">
        <v>-55.000632284883842</v>
      </c>
      <c r="AD123">
        <v>26</v>
      </c>
      <c r="AE123">
        <v>30</v>
      </c>
      <c r="AF123">
        <v>0</v>
      </c>
      <c r="AG123">
        <v>3</v>
      </c>
      <c r="AH123">
        <v>35</v>
      </c>
      <c r="AI123">
        <v>12</v>
      </c>
      <c r="AJ123">
        <v>0</v>
      </c>
      <c r="AK123">
        <v>12</v>
      </c>
      <c r="AL123">
        <v>2</v>
      </c>
      <c r="AM123">
        <v>0</v>
      </c>
    </row>
    <row r="124" spans="1:39">
      <c r="A124">
        <v>2</v>
      </c>
      <c r="B124">
        <v>95</v>
      </c>
      <c r="C124">
        <v>2016</v>
      </c>
      <c r="D124">
        <v>11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305</v>
      </c>
      <c r="R124">
        <v>2348</v>
      </c>
      <c r="S124">
        <v>2343</v>
      </c>
      <c r="T124">
        <v>8.7847949715654003</v>
      </c>
      <c r="U124">
        <v>8.9632379895269736</v>
      </c>
      <c r="V124">
        <v>15.103492333901196</v>
      </c>
      <c r="W124">
        <v>58.960307298335465</v>
      </c>
      <c r="X124">
        <v>151.73209351773056</v>
      </c>
      <c r="Y124">
        <v>140.04872231686508</v>
      </c>
      <c r="Z124">
        <v>140.10166453265012</v>
      </c>
      <c r="AA124">
        <v>27.718578766568118</v>
      </c>
      <c r="AB124">
        <v>3.8435754678110094</v>
      </c>
      <c r="AC124">
        <v>-55.823001299672121</v>
      </c>
      <c r="AD124">
        <v>49</v>
      </c>
      <c r="AE124">
        <v>4</v>
      </c>
      <c r="AF124">
        <v>0</v>
      </c>
      <c r="AG124">
        <v>5</v>
      </c>
      <c r="AH124">
        <v>35</v>
      </c>
      <c r="AI124">
        <v>8</v>
      </c>
      <c r="AJ124">
        <v>13</v>
      </c>
      <c r="AK124">
        <v>7</v>
      </c>
      <c r="AL124">
        <v>0</v>
      </c>
      <c r="AM124">
        <v>0</v>
      </c>
    </row>
    <row r="125" spans="1:39">
      <c r="A125">
        <v>2</v>
      </c>
      <c r="B125">
        <v>96</v>
      </c>
      <c r="C125">
        <v>2016</v>
      </c>
      <c r="D125">
        <v>12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274</v>
      </c>
      <c r="R125">
        <v>2061</v>
      </c>
      <c r="S125">
        <v>2059</v>
      </c>
      <c r="T125">
        <v>7.7110146662675856</v>
      </c>
      <c r="U125">
        <v>7.8782094997027121</v>
      </c>
      <c r="V125">
        <v>15.176613294517223</v>
      </c>
      <c r="W125">
        <v>59.019426906265195</v>
      </c>
      <c r="X125">
        <v>151.78128825954661</v>
      </c>
      <c r="Y125">
        <v>140.09412906356141</v>
      </c>
      <c r="Z125">
        <v>140.1270033997086</v>
      </c>
      <c r="AA125">
        <v>27.675540128847938</v>
      </c>
      <c r="AB125">
        <v>3.5873355921463448</v>
      </c>
      <c r="AC125">
        <v>-55.811807955681161</v>
      </c>
      <c r="AD125">
        <v>30</v>
      </c>
      <c r="AE125">
        <v>8</v>
      </c>
      <c r="AF125">
        <v>0</v>
      </c>
      <c r="AG125">
        <v>3</v>
      </c>
      <c r="AH125">
        <v>46</v>
      </c>
      <c r="AI125">
        <v>11</v>
      </c>
      <c r="AJ125">
        <v>4</v>
      </c>
      <c r="AK125">
        <v>12</v>
      </c>
      <c r="AL125">
        <v>0</v>
      </c>
      <c r="AM125">
        <v>0</v>
      </c>
    </row>
    <row r="126" spans="1:39">
      <c r="A126">
        <v>2</v>
      </c>
      <c r="B126">
        <v>97</v>
      </c>
      <c r="C126">
        <v>2015</v>
      </c>
      <c r="D126">
        <v>1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333</v>
      </c>
      <c r="R126">
        <v>2384</v>
      </c>
      <c r="S126">
        <v>2381</v>
      </c>
      <c r="T126">
        <v>8.7422075540887416</v>
      </c>
      <c r="U126">
        <v>8.8221021270061257</v>
      </c>
      <c r="V126">
        <v>15.028104026845636</v>
      </c>
      <c r="W126">
        <v>58.867282654346901</v>
      </c>
      <c r="X126">
        <v>147.34742995920763</v>
      </c>
      <c r="Y126">
        <v>136.00167785234899</v>
      </c>
      <c r="Z126">
        <v>136.03721125577485</v>
      </c>
      <c r="AA126">
        <v>28.129257981532817</v>
      </c>
      <c r="AB126">
        <v>4.116941433849842</v>
      </c>
      <c r="AC126">
        <v>-52.402120427037183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31</v>
      </c>
      <c r="AM126">
        <v>0</v>
      </c>
    </row>
    <row r="127" spans="1:39">
      <c r="A127">
        <v>2</v>
      </c>
      <c r="B127">
        <v>98</v>
      </c>
      <c r="C127">
        <v>2015</v>
      </c>
      <c r="D127">
        <v>2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306</v>
      </c>
      <c r="R127">
        <v>2105</v>
      </c>
      <c r="S127">
        <v>2101</v>
      </c>
      <c r="T127">
        <v>7.7191052438577188</v>
      </c>
      <c r="U127">
        <v>7.7802917582172642</v>
      </c>
      <c r="V127">
        <v>14.736342042755348</v>
      </c>
      <c r="W127">
        <v>58.417896239885799</v>
      </c>
      <c r="X127">
        <v>147.22368194182451</v>
      </c>
      <c r="Y127">
        <v>135.88745843230399</v>
      </c>
      <c r="Z127">
        <v>135.96116135173727</v>
      </c>
      <c r="AA127">
        <v>28.662735209730176</v>
      </c>
      <c r="AB127">
        <v>4.5998927569281527</v>
      </c>
      <c r="AC127">
        <v>-58.190572670915309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36</v>
      </c>
      <c r="AM127">
        <v>0</v>
      </c>
    </row>
    <row r="128" spans="1:39">
      <c r="A128">
        <v>2</v>
      </c>
      <c r="B128">
        <v>99</v>
      </c>
      <c r="C128">
        <v>2015</v>
      </c>
      <c r="D128">
        <v>3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333</v>
      </c>
      <c r="R128">
        <v>2880</v>
      </c>
      <c r="S128">
        <v>2868</v>
      </c>
      <c r="T128">
        <v>10.561056105610563</v>
      </c>
      <c r="U128">
        <v>10.619630976627132</v>
      </c>
      <c r="V128">
        <v>14.833333333333337</v>
      </c>
      <c r="W128">
        <v>58.573570432357037</v>
      </c>
      <c r="X128">
        <v>147.06715721680524</v>
      </c>
      <c r="Y128">
        <v>135.74298611111081</v>
      </c>
      <c r="Z128">
        <v>135.94877963737764</v>
      </c>
      <c r="AA128">
        <v>28.343014297339874</v>
      </c>
      <c r="AB128">
        <v>4.2062199343653326</v>
      </c>
      <c r="AC128">
        <v>-48.737763431245746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41</v>
      </c>
      <c r="AM128">
        <v>2</v>
      </c>
    </row>
    <row r="129" spans="1:39">
      <c r="A129">
        <v>2</v>
      </c>
      <c r="B129">
        <v>100</v>
      </c>
      <c r="C129">
        <v>2015</v>
      </c>
      <c r="D129">
        <v>4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297</v>
      </c>
      <c r="R129">
        <v>2092</v>
      </c>
      <c r="S129">
        <v>2083</v>
      </c>
      <c r="T129">
        <v>7.6714338100476702</v>
      </c>
      <c r="U129">
        <v>7.5244244695108948</v>
      </c>
      <c r="V129">
        <v>15.068355640535373</v>
      </c>
      <c r="W129">
        <v>58.955832933269349</v>
      </c>
      <c r="X129">
        <v>143.49438297678401</v>
      </c>
      <c r="Y129">
        <v>132.44531548757175</v>
      </c>
      <c r="Z129">
        <v>132.62611617858857</v>
      </c>
      <c r="AA129">
        <v>29.300083311067169</v>
      </c>
      <c r="AB129">
        <v>4.0707813726717159</v>
      </c>
      <c r="AC129">
        <v>-58.893958888973039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28</v>
      </c>
      <c r="AM129">
        <v>0</v>
      </c>
    </row>
    <row r="130" spans="1:39">
      <c r="A130">
        <v>2</v>
      </c>
      <c r="B130">
        <v>101</v>
      </c>
      <c r="C130">
        <v>2015</v>
      </c>
      <c r="D130">
        <v>5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295</v>
      </c>
      <c r="R130">
        <v>2161</v>
      </c>
      <c r="S130">
        <v>2151</v>
      </c>
      <c r="T130">
        <v>7.9244591125779245</v>
      </c>
      <c r="U130">
        <v>7.8149014709931421</v>
      </c>
      <c r="V130">
        <v>15.296159185562235</v>
      </c>
      <c r="W130">
        <v>59.437935843793582</v>
      </c>
      <c r="X130">
        <v>144.31563574305261</v>
      </c>
      <c r="Y130">
        <v>133.20333179083758</v>
      </c>
      <c r="Z130">
        <v>133.39149232914923</v>
      </c>
      <c r="AA130">
        <v>29.155216914288793</v>
      </c>
      <c r="AB130">
        <v>3.9621327319701778</v>
      </c>
      <c r="AC130">
        <v>-53.196567118478868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26</v>
      </c>
      <c r="AM130">
        <v>0</v>
      </c>
    </row>
    <row r="131" spans="1:39">
      <c r="A131">
        <v>2</v>
      </c>
      <c r="B131">
        <v>102</v>
      </c>
      <c r="C131">
        <v>2015</v>
      </c>
      <c r="D131">
        <v>6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295</v>
      </c>
      <c r="R131">
        <v>2256</v>
      </c>
      <c r="S131">
        <v>2248</v>
      </c>
      <c r="T131">
        <v>8.2728272827282723</v>
      </c>
      <c r="U131">
        <v>8.2287145568092352</v>
      </c>
      <c r="V131">
        <v>15.078900709219852</v>
      </c>
      <c r="W131">
        <v>59.047153024911026</v>
      </c>
      <c r="X131">
        <v>145.43843118723211</v>
      </c>
      <c r="Y131">
        <v>134.23967198581551</v>
      </c>
      <c r="Z131">
        <v>134.39426156583616</v>
      </c>
      <c r="AA131">
        <v>28.660714956872322</v>
      </c>
      <c r="AB131">
        <v>4.1489720128075556</v>
      </c>
      <c r="AC131">
        <v>-50.832551260683289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41</v>
      </c>
      <c r="AM131">
        <v>0</v>
      </c>
    </row>
    <row r="132" spans="1:39">
      <c r="A132">
        <v>2</v>
      </c>
      <c r="B132">
        <v>103</v>
      </c>
      <c r="C132">
        <v>2015</v>
      </c>
      <c r="D132">
        <v>7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304</v>
      </c>
      <c r="R132">
        <v>2362</v>
      </c>
      <c r="S132">
        <v>2351</v>
      </c>
      <c r="T132">
        <v>8.6615328199486594</v>
      </c>
      <c r="U132">
        <v>8.4844048067708009</v>
      </c>
      <c r="V132">
        <v>15.259525825571547</v>
      </c>
      <c r="W132">
        <v>59.142492556358995</v>
      </c>
      <c r="X132">
        <v>143.3797404370203</v>
      </c>
      <c r="Y132">
        <v>132.33950042337017</v>
      </c>
      <c r="Z132">
        <v>132.49936197362842</v>
      </c>
      <c r="AA132">
        <v>27.514095293704045</v>
      </c>
      <c r="AB132">
        <v>4.1049225563185807</v>
      </c>
      <c r="AC132">
        <v>-39.38258182925847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30</v>
      </c>
      <c r="AM132">
        <v>0</v>
      </c>
    </row>
    <row r="133" spans="1:39">
      <c r="A133">
        <v>2</v>
      </c>
      <c r="B133">
        <v>104</v>
      </c>
      <c r="C133">
        <v>2015</v>
      </c>
      <c r="D133">
        <v>8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316</v>
      </c>
      <c r="R133">
        <v>2124</v>
      </c>
      <c r="S133">
        <v>2121</v>
      </c>
      <c r="T133">
        <v>7.7887788778877889</v>
      </c>
      <c r="U133">
        <v>7.9807186830649055</v>
      </c>
      <c r="V133">
        <v>15.13700564971751</v>
      </c>
      <c r="W133">
        <v>58.90664780763791</v>
      </c>
      <c r="X133">
        <v>149.58295331892836</v>
      </c>
      <c r="Y133">
        <v>138.06506591337131</v>
      </c>
      <c r="Z133">
        <v>138.14856199905739</v>
      </c>
      <c r="AA133">
        <v>29.798762572945503</v>
      </c>
      <c r="AB133">
        <v>4.3111817087150968</v>
      </c>
      <c r="AC133">
        <v>-50.387366551886885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25</v>
      </c>
      <c r="AM133">
        <v>0</v>
      </c>
    </row>
    <row r="134" spans="1:39">
      <c r="A134">
        <v>2</v>
      </c>
      <c r="B134">
        <v>105</v>
      </c>
      <c r="C134">
        <v>2015</v>
      </c>
      <c r="D134">
        <v>9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295</v>
      </c>
      <c r="R134">
        <v>2247</v>
      </c>
      <c r="S134">
        <v>2231</v>
      </c>
      <c r="T134">
        <v>8.2398239823982404</v>
      </c>
      <c r="U134">
        <v>8.1442207730889766</v>
      </c>
      <c r="V134">
        <v>15.050289274588341</v>
      </c>
      <c r="W134">
        <v>58.975795607350975</v>
      </c>
      <c r="X134">
        <v>144.87471196698533</v>
      </c>
      <c r="Y134">
        <v>133.71935914552725</v>
      </c>
      <c r="Z134">
        <v>134.0278350515463</v>
      </c>
      <c r="AA134">
        <v>28.641871139281101</v>
      </c>
      <c r="AB134">
        <v>4.2265883216063846</v>
      </c>
      <c r="AC134">
        <v>-42.58067952387735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44</v>
      </c>
      <c r="AM134">
        <v>1</v>
      </c>
    </row>
    <row r="135" spans="1:39">
      <c r="A135">
        <v>2</v>
      </c>
      <c r="B135">
        <v>106</v>
      </c>
      <c r="C135">
        <v>2015</v>
      </c>
      <c r="D135">
        <v>10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311</v>
      </c>
      <c r="R135">
        <v>2255</v>
      </c>
      <c r="S135">
        <v>2234</v>
      </c>
      <c r="T135">
        <v>8.2691602493582685</v>
      </c>
      <c r="U135">
        <v>8.312200581520516</v>
      </c>
      <c r="V135">
        <v>15.048337028824836</v>
      </c>
      <c r="W135">
        <v>59.106087735004493</v>
      </c>
      <c r="X135">
        <v>147.59525599786699</v>
      </c>
      <c r="Y135">
        <v>136.23042128603083</v>
      </c>
      <c r="Z135">
        <v>136.60854968666047</v>
      </c>
      <c r="AA135">
        <v>28.644624072029391</v>
      </c>
      <c r="AB135">
        <v>3.9668420454123758</v>
      </c>
      <c r="AC135">
        <v>-53.764821972750923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34</v>
      </c>
      <c r="AM135">
        <v>3</v>
      </c>
    </row>
    <row r="136" spans="1:39">
      <c r="A136">
        <v>2</v>
      </c>
      <c r="B136">
        <v>107</v>
      </c>
      <c r="C136">
        <v>2015</v>
      </c>
      <c r="D136">
        <v>11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290</v>
      </c>
      <c r="R136">
        <v>2046</v>
      </c>
      <c r="S136">
        <v>2033</v>
      </c>
      <c r="T136">
        <v>7.502750275027501</v>
      </c>
      <c r="U136">
        <v>7.5404478377536286</v>
      </c>
      <c r="V136">
        <v>15.065493646138812</v>
      </c>
      <c r="W136">
        <v>59.023610427938991</v>
      </c>
      <c r="X136">
        <v>147.29350613039847</v>
      </c>
      <c r="Y136">
        <v>135.95190615835762</v>
      </c>
      <c r="Z136">
        <v>136.1773241515001</v>
      </c>
      <c r="AA136">
        <v>28.026402812713755</v>
      </c>
      <c r="AB136">
        <v>4.0312885176299806</v>
      </c>
      <c r="AC136">
        <v>-55.867160740258406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41</v>
      </c>
      <c r="AM136">
        <v>0</v>
      </c>
    </row>
    <row r="137" spans="1:39">
      <c r="A137">
        <v>2</v>
      </c>
      <c r="B137">
        <v>108</v>
      </c>
      <c r="C137">
        <v>2015</v>
      </c>
      <c r="D137">
        <v>12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286</v>
      </c>
      <c r="R137">
        <v>2358</v>
      </c>
      <c r="S137">
        <v>2351</v>
      </c>
      <c r="T137">
        <v>8.646864686468648</v>
      </c>
      <c r="U137">
        <v>8.747941958637389</v>
      </c>
      <c r="V137">
        <v>15.246819338422389</v>
      </c>
      <c r="W137">
        <v>59.14036580178648</v>
      </c>
      <c r="X137">
        <v>147.94820334547239</v>
      </c>
      <c r="Y137">
        <v>136.55619168787123</v>
      </c>
      <c r="Z137">
        <v>136.6149723521907</v>
      </c>
      <c r="AA137">
        <v>27.893303677323313</v>
      </c>
      <c r="AB137">
        <v>4.4109738681989024</v>
      </c>
      <c r="AC137">
        <v>-42.270486923112173</v>
      </c>
      <c r="AD137">
        <v>1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46</v>
      </c>
      <c r="AM137">
        <v>0</v>
      </c>
    </row>
    <row r="138" spans="1:39">
      <c r="A138">
        <v>2</v>
      </c>
      <c r="B138">
        <v>109</v>
      </c>
      <c r="C138">
        <v>2014</v>
      </c>
      <c r="D138">
        <v>1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358</v>
      </c>
      <c r="R138">
        <v>2383</v>
      </c>
      <c r="S138">
        <v>2369</v>
      </c>
      <c r="T138">
        <v>8.6802899500965278</v>
      </c>
      <c r="U138">
        <v>8.8024887788446424</v>
      </c>
      <c r="V138">
        <v>16.202685690306339</v>
      </c>
      <c r="W138">
        <v>59.391726466863638</v>
      </c>
      <c r="X138">
        <v>147.85963594602245</v>
      </c>
      <c r="Y138">
        <v>136.4744439781789</v>
      </c>
      <c r="Z138">
        <v>136.73073026593505</v>
      </c>
      <c r="AA138">
        <v>29.008488174496691</v>
      </c>
      <c r="AB138">
        <v>3.798006510872153</v>
      </c>
      <c r="AC138">
        <v>-55.113197103708195</v>
      </c>
    </row>
    <row r="139" spans="1:39">
      <c r="A139">
        <v>2</v>
      </c>
      <c r="B139">
        <v>110</v>
      </c>
      <c r="C139">
        <v>2014</v>
      </c>
      <c r="D139">
        <v>2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335</v>
      </c>
      <c r="R139">
        <v>2177</v>
      </c>
      <c r="S139">
        <v>2153</v>
      </c>
      <c r="T139">
        <v>7.9299165847084092</v>
      </c>
      <c r="U139">
        <v>7.8219823525257315</v>
      </c>
      <c r="V139">
        <v>16.117133670188331</v>
      </c>
      <c r="W139">
        <v>59.36739433348815</v>
      </c>
      <c r="X139">
        <v>144.46749754027525</v>
      </c>
      <c r="Y139">
        <v>133.34350022967405</v>
      </c>
      <c r="Z139">
        <v>133.68987459359059</v>
      </c>
      <c r="AA139">
        <v>29.673512480005556</v>
      </c>
      <c r="AB139">
        <v>3.7136465855646303</v>
      </c>
      <c r="AC139">
        <v>-60.314340697308197</v>
      </c>
    </row>
    <row r="140" spans="1:39">
      <c r="A140">
        <v>2</v>
      </c>
      <c r="B140">
        <v>111</v>
      </c>
      <c r="C140">
        <v>2014</v>
      </c>
      <c r="D140">
        <v>3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324</v>
      </c>
      <c r="R140">
        <v>2128</v>
      </c>
      <c r="S140">
        <v>2116</v>
      </c>
      <c r="T140">
        <v>7.7514297162423027</v>
      </c>
      <c r="U140">
        <v>7.7078162157546624</v>
      </c>
      <c r="V140">
        <v>15.953477443609025</v>
      </c>
      <c r="W140">
        <v>59.368620037807183</v>
      </c>
      <c r="X140">
        <v>145.15173021937309</v>
      </c>
      <c r="Y140">
        <v>133.97504699248097</v>
      </c>
      <c r="Z140">
        <v>134.04215500945159</v>
      </c>
      <c r="AA140">
        <v>28.285146259966243</v>
      </c>
      <c r="AB140">
        <v>3.6593147303945504</v>
      </c>
      <c r="AC140">
        <v>-52.699076302579563</v>
      </c>
    </row>
    <row r="141" spans="1:39">
      <c r="A141">
        <v>2</v>
      </c>
      <c r="B141">
        <v>112</v>
      </c>
      <c r="C141">
        <v>2014</v>
      </c>
      <c r="D141">
        <v>4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331</v>
      </c>
      <c r="R141">
        <v>2284</v>
      </c>
      <c r="S141">
        <v>2273</v>
      </c>
      <c r="T141">
        <v>8.3196736240119495</v>
      </c>
      <c r="U141">
        <v>8.3266112973630424</v>
      </c>
      <c r="V141">
        <v>16.156742556917688</v>
      </c>
      <c r="W141">
        <v>59.373075230972269</v>
      </c>
      <c r="X141">
        <v>145.86819041691925</v>
      </c>
      <c r="Y141">
        <v>134.63633975481611</v>
      </c>
      <c r="Z141">
        <v>134.80145182578087</v>
      </c>
      <c r="AA141">
        <v>29.499235937587507</v>
      </c>
      <c r="AB141">
        <v>3.8867396826101617</v>
      </c>
      <c r="AC141">
        <v>-55.694639506266967</v>
      </c>
    </row>
    <row r="142" spans="1:39">
      <c r="A142">
        <v>2</v>
      </c>
      <c r="B142">
        <v>113</v>
      </c>
      <c r="C142">
        <v>2014</v>
      </c>
      <c r="D142">
        <v>5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334</v>
      </c>
      <c r="R142">
        <v>2390</v>
      </c>
      <c r="S142">
        <v>2370</v>
      </c>
      <c r="T142">
        <v>8.7057880741631148</v>
      </c>
      <c r="U142">
        <v>8.681042380227673</v>
      </c>
      <c r="V142">
        <v>16.484100418410037</v>
      </c>
      <c r="W142">
        <v>59.463713080168752</v>
      </c>
      <c r="X142">
        <v>145.85887387407803</v>
      </c>
      <c r="Y142">
        <v>134.62774058577421</v>
      </c>
      <c r="Z142">
        <v>134.78738396624485</v>
      </c>
      <c r="AA142">
        <v>29.047744727380277</v>
      </c>
      <c r="AB142">
        <v>3.8041382821311962</v>
      </c>
      <c r="AC142">
        <v>-56.322259342626047</v>
      </c>
    </row>
    <row r="143" spans="1:39">
      <c r="A143">
        <v>2</v>
      </c>
      <c r="B143">
        <v>114</v>
      </c>
      <c r="C143">
        <v>2014</v>
      </c>
      <c r="D143">
        <v>6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330</v>
      </c>
      <c r="R143">
        <v>2137</v>
      </c>
      <c r="S143">
        <v>2109</v>
      </c>
      <c r="T143">
        <v>7.7842130186136291</v>
      </c>
      <c r="U143">
        <v>7.6956471181264146</v>
      </c>
      <c r="V143">
        <v>16.241459990641093</v>
      </c>
      <c r="W143">
        <v>59.230440967283059</v>
      </c>
      <c r="X143">
        <v>145.19458278051025</v>
      </c>
      <c r="Y143">
        <v>134.01459990641089</v>
      </c>
      <c r="Z143">
        <v>134.27472735893784</v>
      </c>
      <c r="AA143">
        <v>29.960050712177459</v>
      </c>
      <c r="AB143">
        <v>4.1267268718869472</v>
      </c>
      <c r="AC143">
        <v>-51.544219606315615</v>
      </c>
    </row>
    <row r="144" spans="1:39">
      <c r="A144">
        <v>2</v>
      </c>
      <c r="B144">
        <v>115</v>
      </c>
      <c r="C144">
        <v>2014</v>
      </c>
      <c r="D144">
        <v>7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320</v>
      </c>
      <c r="R144">
        <v>2441</v>
      </c>
      <c r="S144">
        <v>2407</v>
      </c>
      <c r="T144">
        <v>8.8915601209339545</v>
      </c>
      <c r="U144">
        <v>8.7694218784559368</v>
      </c>
      <c r="V144">
        <v>15.534616960262182</v>
      </c>
      <c r="W144">
        <v>58.285832987120898</v>
      </c>
      <c r="X144">
        <v>144.8470357645194</v>
      </c>
      <c r="Y144">
        <v>133.69381401065141</v>
      </c>
      <c r="Z144">
        <v>134.06659742417952</v>
      </c>
      <c r="AA144">
        <v>29.846922252394982</v>
      </c>
      <c r="AB144">
        <v>5.689491581841982</v>
      </c>
      <c r="AC144">
        <v>-28.863675130601397</v>
      </c>
    </row>
    <row r="145" spans="1:29">
      <c r="A145">
        <v>2</v>
      </c>
      <c r="B145">
        <v>116</v>
      </c>
      <c r="C145">
        <v>2014</v>
      </c>
      <c r="D145">
        <v>8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321</v>
      </c>
      <c r="R145">
        <v>2106</v>
      </c>
      <c r="S145">
        <v>2060</v>
      </c>
      <c r="T145">
        <v>7.6712927548901746</v>
      </c>
      <c r="U145">
        <v>7.5722767085401008</v>
      </c>
      <c r="V145">
        <v>15.803418803418804</v>
      </c>
      <c r="W145">
        <v>58.848058252427201</v>
      </c>
      <c r="X145">
        <v>145.80474298784156</v>
      </c>
      <c r="Y145">
        <v>134.5777777777781</v>
      </c>
      <c r="Z145">
        <v>135.26485436893236</v>
      </c>
      <c r="AA145">
        <v>29.837213158342976</v>
      </c>
      <c r="AB145">
        <v>4.2448965493935251</v>
      </c>
      <c r="AC145">
        <v>-50.87521793380288</v>
      </c>
    </row>
    <row r="146" spans="1:29">
      <c r="A146">
        <v>2</v>
      </c>
      <c r="B146">
        <v>117</v>
      </c>
      <c r="C146">
        <v>2014</v>
      </c>
      <c r="D146">
        <v>9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338</v>
      </c>
      <c r="R146">
        <v>2429</v>
      </c>
      <c r="S146">
        <v>2390</v>
      </c>
      <c r="T146">
        <v>8.8478490511055288</v>
      </c>
      <c r="U146">
        <v>8.7864580716295624</v>
      </c>
      <c r="V146">
        <v>15.843145327295179</v>
      </c>
      <c r="W146">
        <v>58.838493723849389</v>
      </c>
      <c r="X146">
        <v>146.02752850510277</v>
      </c>
      <c r="Y146">
        <v>134.78340881020983</v>
      </c>
      <c r="Z146">
        <v>135.28251046025088</v>
      </c>
      <c r="AA146">
        <v>29.032576198590242</v>
      </c>
      <c r="AB146">
        <v>4.2249338871015052</v>
      </c>
      <c r="AC146">
        <v>-51.636755051624867</v>
      </c>
    </row>
    <row r="147" spans="1:29">
      <c r="A147">
        <v>2</v>
      </c>
      <c r="B147">
        <v>118</v>
      </c>
      <c r="C147">
        <v>2014</v>
      </c>
      <c r="D147">
        <v>10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341</v>
      </c>
      <c r="R147">
        <v>2586</v>
      </c>
      <c r="S147">
        <v>2560</v>
      </c>
      <c r="T147">
        <v>9.4197355480275373</v>
      </c>
      <c r="U147">
        <v>9.6490563228938111</v>
      </c>
      <c r="V147">
        <v>15.867362722351125</v>
      </c>
      <c r="W147">
        <v>58.472265624999999</v>
      </c>
      <c r="X147">
        <v>149.95102388978373</v>
      </c>
      <c r="Y147">
        <v>138.40479505027051</v>
      </c>
      <c r="Z147">
        <v>138.69812499999972</v>
      </c>
      <c r="AA147">
        <v>28.895719642741991</v>
      </c>
      <c r="AB147">
        <v>4.3508274562942049</v>
      </c>
      <c r="AC147">
        <v>-50.767129994225002</v>
      </c>
    </row>
    <row r="148" spans="1:29">
      <c r="A148">
        <v>2</v>
      </c>
      <c r="B148">
        <v>119</v>
      </c>
      <c r="C148">
        <v>2014</v>
      </c>
      <c r="D148">
        <v>11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310</v>
      </c>
      <c r="R148">
        <v>2134</v>
      </c>
      <c r="S148">
        <v>2110</v>
      </c>
      <c r="T148">
        <v>7.7732852511565218</v>
      </c>
      <c r="U148">
        <v>7.8355428253182611</v>
      </c>
      <c r="V148">
        <v>15.66447985004686</v>
      </c>
      <c r="W148">
        <v>58.586729857819904</v>
      </c>
      <c r="X148">
        <v>147.86315760615173</v>
      </c>
      <c r="Y148">
        <v>136.47769447047804</v>
      </c>
      <c r="Z148">
        <v>136.65085308056882</v>
      </c>
      <c r="AA148">
        <v>28.486143746182179</v>
      </c>
      <c r="AB148">
        <v>4.6206638921047682</v>
      </c>
      <c r="AC148">
        <v>-57.085512962916489</v>
      </c>
    </row>
    <row r="149" spans="1:29">
      <c r="A149">
        <v>2</v>
      </c>
      <c r="B149">
        <v>120</v>
      </c>
      <c r="C149">
        <v>2014</v>
      </c>
      <c r="D149">
        <v>12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290</v>
      </c>
      <c r="R149">
        <v>2258</v>
      </c>
      <c r="S149">
        <v>2248</v>
      </c>
      <c r="T149">
        <v>8.2249663060503391</v>
      </c>
      <c r="U149">
        <v>8.3516560503201624</v>
      </c>
      <c r="V149">
        <v>15.545172719220544</v>
      </c>
      <c r="W149">
        <v>58.431049822064047</v>
      </c>
      <c r="X149">
        <v>148.01332351950464</v>
      </c>
      <c r="Y149">
        <v>136.61629760850303</v>
      </c>
      <c r="Z149">
        <v>136.71054270462628</v>
      </c>
      <c r="AA149">
        <v>29.448251403734155</v>
      </c>
      <c r="AB149">
        <v>4.353656004562013</v>
      </c>
      <c r="AC149">
        <v>-55.852984961361138</v>
      </c>
    </row>
    <row r="150" spans="1:29">
      <c r="A150">
        <v>2</v>
      </c>
      <c r="B150">
        <v>121</v>
      </c>
      <c r="C150">
        <v>2013</v>
      </c>
      <c r="D150">
        <v>1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374</v>
      </c>
      <c r="R150">
        <v>2446</v>
      </c>
      <c r="S150">
        <v>2429</v>
      </c>
      <c r="T150">
        <v>8.7532207271686229</v>
      </c>
      <c r="U150">
        <v>8.7513861464251352</v>
      </c>
      <c r="V150">
        <v>15.781684382665574</v>
      </c>
      <c r="W150">
        <v>59.181556195965427</v>
      </c>
      <c r="X150">
        <v>146.85417366137835</v>
      </c>
      <c r="Y150">
        <v>135.5464022894522</v>
      </c>
      <c r="Z150">
        <v>135.8148620831619</v>
      </c>
      <c r="AA150">
        <v>28.353885620079343</v>
      </c>
      <c r="AB150">
        <v>3.6465345706971823</v>
      </c>
      <c r="AC150">
        <v>-55.57194958574344</v>
      </c>
    </row>
    <row r="151" spans="1:29">
      <c r="A151">
        <v>2</v>
      </c>
      <c r="B151">
        <v>122</v>
      </c>
      <c r="C151">
        <v>2013</v>
      </c>
      <c r="D151">
        <v>2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364</v>
      </c>
      <c r="R151">
        <v>2109</v>
      </c>
      <c r="S151">
        <v>2091</v>
      </c>
      <c r="T151">
        <v>7.5472373318064703</v>
      </c>
      <c r="U151">
        <v>7.5187325078680178</v>
      </c>
      <c r="V151">
        <v>16.438122332859177</v>
      </c>
      <c r="W151">
        <v>59.430416068866563</v>
      </c>
      <c r="X151">
        <v>146.83477455901485</v>
      </c>
      <c r="Y151">
        <v>135.52849691797036</v>
      </c>
      <c r="Z151">
        <v>135.54658058345271</v>
      </c>
      <c r="AA151">
        <v>28.19178005168633</v>
      </c>
      <c r="AB151">
        <v>3.504497727541505</v>
      </c>
      <c r="AC151">
        <v>-49.094367102177351</v>
      </c>
    </row>
    <row r="152" spans="1:29">
      <c r="A152">
        <v>2</v>
      </c>
      <c r="B152">
        <v>123</v>
      </c>
      <c r="C152">
        <v>2013</v>
      </c>
      <c r="D152">
        <v>3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342</v>
      </c>
      <c r="R152">
        <v>2056</v>
      </c>
      <c r="S152">
        <v>2046</v>
      </c>
      <c r="T152">
        <v>7.3575722874320082</v>
      </c>
      <c r="U152">
        <v>7.2789817677808228</v>
      </c>
      <c r="V152">
        <v>16.001945525291823</v>
      </c>
      <c r="W152">
        <v>59.25855327468232</v>
      </c>
      <c r="X152">
        <v>145.21517762666997</v>
      </c>
      <c r="Y152">
        <v>134.03360894941611</v>
      </c>
      <c r="Z152">
        <v>134.11055718475055</v>
      </c>
      <c r="AA152">
        <v>28.806569081899191</v>
      </c>
      <c r="AB152">
        <v>3.7091354630863926</v>
      </c>
      <c r="AC152">
        <v>-53.047311914791841</v>
      </c>
    </row>
    <row r="153" spans="1:29">
      <c r="A153">
        <v>2</v>
      </c>
      <c r="B153">
        <v>124</v>
      </c>
      <c r="C153">
        <v>2013</v>
      </c>
      <c r="D153">
        <v>4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365</v>
      </c>
      <c r="R153">
        <v>2612</v>
      </c>
      <c r="S153">
        <v>2598</v>
      </c>
      <c r="T153">
        <v>9.3472659604924146</v>
      </c>
      <c r="U153">
        <v>9.2140265258327965</v>
      </c>
      <c r="V153">
        <v>16.13591117917305</v>
      </c>
      <c r="W153">
        <v>59.210931485758287</v>
      </c>
      <c r="X153">
        <v>144.71660923249436</v>
      </c>
      <c r="Y153">
        <v>133.57343032159272</v>
      </c>
      <c r="Z153">
        <v>133.6928791377984</v>
      </c>
      <c r="AA153">
        <v>29.132883667810081</v>
      </c>
      <c r="AB153">
        <v>3.6805885299489649</v>
      </c>
      <c r="AC153">
        <v>-55.138577889329376</v>
      </c>
    </row>
    <row r="154" spans="1:29">
      <c r="A154">
        <v>2</v>
      </c>
      <c r="B154">
        <v>125</v>
      </c>
      <c r="C154">
        <v>2013</v>
      </c>
      <c r="D154">
        <v>5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353</v>
      </c>
      <c r="R154">
        <v>2302</v>
      </c>
      <c r="S154">
        <v>2293</v>
      </c>
      <c r="T154">
        <v>8.2379043801889509</v>
      </c>
      <c r="U154">
        <v>8.2144465677924074</v>
      </c>
      <c r="V154">
        <v>16.032580364900092</v>
      </c>
      <c r="W154">
        <v>58.965111208024425</v>
      </c>
      <c r="X154">
        <v>146.14932796673119</v>
      </c>
      <c r="Y154">
        <v>134.89582971329261</v>
      </c>
      <c r="Z154">
        <v>135.04304404709961</v>
      </c>
      <c r="AA154">
        <v>28.9732466152802</v>
      </c>
      <c r="AB154">
        <v>3.914547821583803</v>
      </c>
      <c r="AC154">
        <v>-56.275142330475354</v>
      </c>
    </row>
    <row r="155" spans="1:29">
      <c r="A155">
        <v>2</v>
      </c>
      <c r="B155">
        <v>126</v>
      </c>
      <c r="C155">
        <v>2013</v>
      </c>
      <c r="D155">
        <v>6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345</v>
      </c>
      <c r="R155">
        <v>2224</v>
      </c>
      <c r="S155">
        <v>2215</v>
      </c>
      <c r="T155">
        <v>7.9587746922416258</v>
      </c>
      <c r="U155">
        <v>7.8318911114569136</v>
      </c>
      <c r="V155">
        <v>15.59262589928057</v>
      </c>
      <c r="W155">
        <v>58.8627539503386</v>
      </c>
      <c r="X155">
        <v>144.26189817376849</v>
      </c>
      <c r="Y155">
        <v>133.15373201438851</v>
      </c>
      <c r="Z155">
        <v>133.28794582392777</v>
      </c>
      <c r="AA155">
        <v>28.938041137920504</v>
      </c>
      <c r="AB155">
        <v>3.9822561977837174</v>
      </c>
      <c r="AC155">
        <v>-55.978056670166687</v>
      </c>
    </row>
    <row r="156" spans="1:29">
      <c r="A156">
        <v>2</v>
      </c>
      <c r="B156">
        <v>127</v>
      </c>
      <c r="C156">
        <v>2013</v>
      </c>
      <c r="D156">
        <v>7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351</v>
      </c>
      <c r="R156">
        <v>2586</v>
      </c>
      <c r="S156">
        <v>2576</v>
      </c>
      <c r="T156">
        <v>9.2542227311766414</v>
      </c>
      <c r="U156">
        <v>9.2125781052823488</v>
      </c>
      <c r="V156">
        <v>15.511600928074246</v>
      </c>
      <c r="W156">
        <v>58.682065217391298</v>
      </c>
      <c r="X156">
        <v>146.01852294084549</v>
      </c>
      <c r="Y156">
        <v>134.77509667440063</v>
      </c>
      <c r="Z156">
        <v>134.81347049689444</v>
      </c>
      <c r="AA156">
        <v>27.99978539856324</v>
      </c>
      <c r="AB156">
        <v>3.4456523269882324</v>
      </c>
      <c r="AC156">
        <v>-58.183975056619438</v>
      </c>
    </row>
    <row r="157" spans="1:29">
      <c r="A157">
        <v>2</v>
      </c>
      <c r="B157">
        <v>128</v>
      </c>
      <c r="C157">
        <v>2013</v>
      </c>
      <c r="D157">
        <v>8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350</v>
      </c>
      <c r="R157">
        <v>2232</v>
      </c>
      <c r="S157">
        <v>2223</v>
      </c>
      <c r="T157">
        <v>7.9874033781849425</v>
      </c>
      <c r="U157">
        <v>8.1056479010608893</v>
      </c>
      <c r="V157">
        <v>16.001792114695341</v>
      </c>
      <c r="W157">
        <v>58.97840755735492</v>
      </c>
      <c r="X157">
        <v>148.71964763491343</v>
      </c>
      <c r="Y157">
        <v>137.26823476702523</v>
      </c>
      <c r="Z157">
        <v>137.45047233468304</v>
      </c>
      <c r="AA157">
        <v>29.701993682272192</v>
      </c>
      <c r="AB157">
        <v>3.8363371181856993</v>
      </c>
      <c r="AC157">
        <v>-55.977816839747952</v>
      </c>
    </row>
    <row r="158" spans="1:29">
      <c r="A158">
        <v>2</v>
      </c>
      <c r="B158">
        <v>129</v>
      </c>
      <c r="C158">
        <v>2013</v>
      </c>
      <c r="D158">
        <v>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347</v>
      </c>
      <c r="R158">
        <v>2537</v>
      </c>
      <c r="S158">
        <v>2524</v>
      </c>
      <c r="T158">
        <v>9.0788720297738319</v>
      </c>
      <c r="U158">
        <v>9.1347268270883557</v>
      </c>
      <c r="V158">
        <v>16.18013401655498</v>
      </c>
      <c r="W158">
        <v>59.030507131537256</v>
      </c>
      <c r="X158">
        <v>147.63843971625141</v>
      </c>
      <c r="Y158">
        <v>136.27027985810022</v>
      </c>
      <c r="Z158">
        <v>136.42820919175921</v>
      </c>
      <c r="AA158">
        <v>29.332894725168224</v>
      </c>
      <c r="AB158">
        <v>3.7887277003643969</v>
      </c>
      <c r="AC158">
        <v>-58.493175765775383</v>
      </c>
    </row>
    <row r="159" spans="1:29">
      <c r="A159">
        <v>2</v>
      </c>
      <c r="B159">
        <v>130</v>
      </c>
      <c r="C159">
        <v>2013</v>
      </c>
      <c r="D159">
        <v>10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351</v>
      </c>
      <c r="R159">
        <v>2489</v>
      </c>
      <c r="S159">
        <v>2477</v>
      </c>
      <c r="T159">
        <v>8.9070999141139389</v>
      </c>
      <c r="U159">
        <v>9.0117437195450396</v>
      </c>
      <c r="V159">
        <v>16.169546002410605</v>
      </c>
      <c r="W159">
        <v>59.12595882115464</v>
      </c>
      <c r="X159">
        <v>148.45197525667604</v>
      </c>
      <c r="Y159">
        <v>137.02117316191251</v>
      </c>
      <c r="Z159">
        <v>137.14525635849827</v>
      </c>
      <c r="AA159">
        <v>28.215701947670556</v>
      </c>
      <c r="AB159">
        <v>3.8233448213376993</v>
      </c>
      <c r="AC159">
        <v>-54.632257896542178</v>
      </c>
    </row>
    <row r="160" spans="1:29">
      <c r="A160">
        <v>2</v>
      </c>
      <c r="B160">
        <v>131</v>
      </c>
      <c r="C160">
        <v>2013</v>
      </c>
      <c r="D160">
        <v>11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337</v>
      </c>
      <c r="R160">
        <v>2073</v>
      </c>
      <c r="S160">
        <v>2066</v>
      </c>
      <c r="T160">
        <v>7.4184082450615518</v>
      </c>
      <c r="U160">
        <v>7.448149860275155</v>
      </c>
      <c r="V160">
        <v>15.988422575976848</v>
      </c>
      <c r="W160">
        <v>59.114230396902251</v>
      </c>
      <c r="X160">
        <v>147.14230688222253</v>
      </c>
      <c r="Y160">
        <v>135.8123492522912</v>
      </c>
      <c r="Z160">
        <v>135.89893514036763</v>
      </c>
      <c r="AA160">
        <v>29.297248000378247</v>
      </c>
      <c r="AB160">
        <v>3.7369353980995488</v>
      </c>
      <c r="AC160">
        <v>-57.479175936618113</v>
      </c>
    </row>
    <row r="161" spans="1:29">
      <c r="A161">
        <v>2</v>
      </c>
      <c r="B161">
        <v>132</v>
      </c>
      <c r="C161">
        <v>2013</v>
      </c>
      <c r="D161">
        <v>12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298</v>
      </c>
      <c r="R161">
        <v>2278</v>
      </c>
      <c r="S161">
        <v>2266</v>
      </c>
      <c r="T161">
        <v>8.1520183223590017</v>
      </c>
      <c r="U161">
        <v>8.277688959592103</v>
      </c>
      <c r="V161">
        <v>16.195346795434595</v>
      </c>
      <c r="W161">
        <v>59.184907325684016</v>
      </c>
      <c r="X161">
        <v>149.10867243034113</v>
      </c>
      <c r="Y161">
        <v>137.6273046532047</v>
      </c>
      <c r="Z161">
        <v>137.70419240953245</v>
      </c>
      <c r="AA161">
        <v>28.024982473104703</v>
      </c>
      <c r="AB161">
        <v>3.6600659680931633</v>
      </c>
      <c r="AC161">
        <v>-53.582922633586179</v>
      </c>
    </row>
    <row r="162" spans="1:29">
      <c r="A162">
        <v>2</v>
      </c>
      <c r="B162">
        <v>133</v>
      </c>
      <c r="C162">
        <v>2012</v>
      </c>
      <c r="D162">
        <v>1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402</v>
      </c>
      <c r="R162">
        <v>2315</v>
      </c>
      <c r="S162">
        <v>2306</v>
      </c>
      <c r="T162">
        <v>8.3013590561910551</v>
      </c>
      <c r="U162">
        <v>8.3582061268373131</v>
      </c>
      <c r="V162">
        <v>16.835853131749456</v>
      </c>
      <c r="W162">
        <v>59.439288811795315</v>
      </c>
      <c r="X162">
        <v>146.53966664248659</v>
      </c>
      <c r="Y162">
        <v>135.25611231101516</v>
      </c>
      <c r="Z162">
        <v>135.41708586296619</v>
      </c>
      <c r="AA162">
        <v>28.853109810109792</v>
      </c>
      <c r="AB162">
        <v>3.5861350302495434</v>
      </c>
      <c r="AC162">
        <v>-55.654200324650489</v>
      </c>
    </row>
    <row r="163" spans="1:29">
      <c r="A163">
        <v>2</v>
      </c>
      <c r="B163">
        <v>134</v>
      </c>
      <c r="C163">
        <v>2012</v>
      </c>
      <c r="D163">
        <v>2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381</v>
      </c>
      <c r="R163">
        <v>2318</v>
      </c>
      <c r="S163">
        <v>2317</v>
      </c>
      <c r="T163">
        <v>8.3121167569118217</v>
      </c>
      <c r="U163">
        <v>8.4806329192154486</v>
      </c>
      <c r="V163">
        <v>16.108714408973253</v>
      </c>
      <c r="W163">
        <v>59.116098403107458</v>
      </c>
      <c r="X163">
        <v>148.21856739427764</v>
      </c>
      <c r="Y163">
        <v>136.80573770491762</v>
      </c>
      <c r="Z163">
        <v>136.74829520932201</v>
      </c>
      <c r="AA163">
        <v>29.013042814056391</v>
      </c>
      <c r="AB163">
        <v>4.2053344634817362</v>
      </c>
      <c r="AC163">
        <v>-40.574094021145505</v>
      </c>
    </row>
    <row r="164" spans="1:29">
      <c r="A164">
        <v>2</v>
      </c>
      <c r="B164">
        <v>135</v>
      </c>
      <c r="C164">
        <v>2012</v>
      </c>
      <c r="D164">
        <v>3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391</v>
      </c>
      <c r="R164">
        <v>2396</v>
      </c>
      <c r="S164">
        <v>2391</v>
      </c>
      <c r="T164">
        <v>8.5918169756517386</v>
      </c>
      <c r="U164">
        <v>8.5915664748977019</v>
      </c>
      <c r="V164">
        <v>16.020868113522535</v>
      </c>
      <c r="W164">
        <v>59.355918025930599</v>
      </c>
      <c r="X164">
        <v>145.3510907489368</v>
      </c>
      <c r="Y164">
        <v>134.15905676126883</v>
      </c>
      <c r="Z164">
        <v>134.24943538268508</v>
      </c>
      <c r="AA164">
        <v>29.336586475567209</v>
      </c>
      <c r="AB164">
        <v>3.8062724080748889</v>
      </c>
      <c r="AC164">
        <v>-54.34187237440203</v>
      </c>
    </row>
    <row r="165" spans="1:29">
      <c r="A165">
        <v>2</v>
      </c>
      <c r="B165">
        <v>136</v>
      </c>
      <c r="C165">
        <v>2012</v>
      </c>
      <c r="D165">
        <v>4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378</v>
      </c>
      <c r="R165">
        <v>2012</v>
      </c>
      <c r="S165">
        <v>2000</v>
      </c>
      <c r="T165">
        <v>7.2148312833936945</v>
      </c>
      <c r="U165">
        <v>7.1833799981761688</v>
      </c>
      <c r="V165">
        <v>16.301192842942349</v>
      </c>
      <c r="W165">
        <v>58.999000000000002</v>
      </c>
      <c r="X165">
        <v>145.23665159638043</v>
      </c>
      <c r="Y165">
        <v>134.05342942345916</v>
      </c>
      <c r="Z165">
        <v>134.18949999999998</v>
      </c>
      <c r="AA165">
        <v>29.973515471996492</v>
      </c>
      <c r="AB165">
        <v>3.8952533935546958</v>
      </c>
      <c r="AC165">
        <v>-56.197187621423595</v>
      </c>
    </row>
    <row r="166" spans="1:29">
      <c r="A166">
        <v>2</v>
      </c>
      <c r="B166">
        <v>137</v>
      </c>
      <c r="C166">
        <v>2012</v>
      </c>
      <c r="D166">
        <v>5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384</v>
      </c>
      <c r="R166">
        <v>2425</v>
      </c>
      <c r="S166">
        <v>2397</v>
      </c>
      <c r="T166">
        <v>8.6958080826191395</v>
      </c>
      <c r="U166">
        <v>8.5179926299285196</v>
      </c>
      <c r="V166">
        <v>16.234639175257737</v>
      </c>
      <c r="W166">
        <v>58.973299958281189</v>
      </c>
      <c r="X166">
        <v>143.54393450313319</v>
      </c>
      <c r="Y166">
        <v>132.49105154639201</v>
      </c>
      <c r="Z166">
        <v>132.76662494785165</v>
      </c>
      <c r="AA166">
        <v>29.247740090025513</v>
      </c>
      <c r="AB166">
        <v>3.7152669724260674</v>
      </c>
      <c r="AC166">
        <v>-53.096967653999933</v>
      </c>
    </row>
    <row r="167" spans="1:29">
      <c r="A167">
        <v>2</v>
      </c>
      <c r="B167">
        <v>138</v>
      </c>
      <c r="C167">
        <v>2012</v>
      </c>
      <c r="D167">
        <v>6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365</v>
      </c>
      <c r="R167">
        <v>2187</v>
      </c>
      <c r="S167">
        <v>2177</v>
      </c>
      <c r="T167">
        <v>7.8423638254383778</v>
      </c>
      <c r="U167">
        <v>7.8020742588889886</v>
      </c>
      <c r="V167">
        <v>15.875628715134885</v>
      </c>
      <c r="W167">
        <v>58.570969223702335</v>
      </c>
      <c r="X167">
        <v>144.97372189947396</v>
      </c>
      <c r="Y167">
        <v>133.81074531321465</v>
      </c>
      <c r="Z167">
        <v>133.89715204409757</v>
      </c>
      <c r="AA167">
        <v>29.59749615679884</v>
      </c>
      <c r="AB167">
        <v>4.12523771979314</v>
      </c>
      <c r="AC167">
        <v>-53.495461018786386</v>
      </c>
    </row>
    <row r="168" spans="1:29">
      <c r="A168">
        <v>2</v>
      </c>
      <c r="B168">
        <v>139</v>
      </c>
      <c r="C168">
        <v>2012</v>
      </c>
      <c r="D168">
        <v>7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371</v>
      </c>
      <c r="R168">
        <v>2337</v>
      </c>
      <c r="S168">
        <v>2328</v>
      </c>
      <c r="T168">
        <v>8.380248861476673</v>
      </c>
      <c r="U168">
        <v>8.3678899951106889</v>
      </c>
      <c r="V168">
        <v>16.224646983311938</v>
      </c>
      <c r="W168">
        <v>59.024054982817894</v>
      </c>
      <c r="X168">
        <v>145.36564040442246</v>
      </c>
      <c r="Y168">
        <v>134.17248609328203</v>
      </c>
      <c r="Z168">
        <v>134.29278350515472</v>
      </c>
      <c r="AA168">
        <v>29.220651258137345</v>
      </c>
      <c r="AB168">
        <v>3.498075865367007</v>
      </c>
      <c r="AC168">
        <v>-62.631844551226649</v>
      </c>
    </row>
    <row r="169" spans="1:29">
      <c r="A169">
        <v>2</v>
      </c>
      <c r="B169">
        <v>140</v>
      </c>
      <c r="C169">
        <v>2012</v>
      </c>
      <c r="D169">
        <v>8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374</v>
      </c>
      <c r="R169">
        <v>2374</v>
      </c>
      <c r="S169">
        <v>2359</v>
      </c>
      <c r="T169">
        <v>8.5129271703661225</v>
      </c>
      <c r="U169">
        <v>8.5357999200398442</v>
      </c>
      <c r="V169">
        <v>15.921229991575402</v>
      </c>
      <c r="W169">
        <v>58.936413734633319</v>
      </c>
      <c r="X169">
        <v>146.29048348805813</v>
      </c>
      <c r="Y169">
        <v>135.0261162594779</v>
      </c>
      <c r="Z169">
        <v>135.1873251377705</v>
      </c>
      <c r="AA169">
        <v>28.540534905506995</v>
      </c>
      <c r="AB169">
        <v>3.7284046584621486</v>
      </c>
      <c r="AC169">
        <v>-56.792461460381197</v>
      </c>
    </row>
    <row r="170" spans="1:29">
      <c r="A170">
        <v>2</v>
      </c>
      <c r="B170">
        <v>141</v>
      </c>
      <c r="C170">
        <v>2012</v>
      </c>
      <c r="D170">
        <v>9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373</v>
      </c>
      <c r="R170">
        <v>2258</v>
      </c>
      <c r="S170">
        <v>2247</v>
      </c>
      <c r="T170">
        <v>8.0969627424965029</v>
      </c>
      <c r="U170">
        <v>8.1850447509539546</v>
      </c>
      <c r="V170">
        <v>15.658990256864479</v>
      </c>
      <c r="W170">
        <v>58.76902536715621</v>
      </c>
      <c r="X170">
        <v>147.28160473366876</v>
      </c>
      <c r="Y170">
        <v>135.94092116917631</v>
      </c>
      <c r="Z170">
        <v>136.09359145527381</v>
      </c>
      <c r="AA170">
        <v>28.618723332753472</v>
      </c>
      <c r="AB170">
        <v>4.1307149008551391</v>
      </c>
      <c r="AC170">
        <v>-40.920328547266401</v>
      </c>
    </row>
    <row r="171" spans="1:29">
      <c r="A171">
        <v>2</v>
      </c>
      <c r="B171">
        <v>142</v>
      </c>
      <c r="C171">
        <v>2012</v>
      </c>
      <c r="D171">
        <v>10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390</v>
      </c>
      <c r="R171">
        <v>2355</v>
      </c>
      <c r="S171">
        <v>2337</v>
      </c>
      <c r="T171">
        <v>8.4447950658012694</v>
      </c>
      <c r="U171">
        <v>8.4415628735586239</v>
      </c>
      <c r="V171">
        <v>16.103184713375796</v>
      </c>
      <c r="W171">
        <v>58.657252888318361</v>
      </c>
      <c r="X171">
        <v>145.91701113096997</v>
      </c>
      <c r="Y171">
        <v>134.68140127388529</v>
      </c>
      <c r="Z171">
        <v>134.95340179717579</v>
      </c>
      <c r="AA171">
        <v>28.201374823140032</v>
      </c>
      <c r="AB171">
        <v>3.6183138248625881</v>
      </c>
      <c r="AC171">
        <v>-46.535265974615754</v>
      </c>
    </row>
    <row r="172" spans="1:29">
      <c r="A172">
        <v>2</v>
      </c>
      <c r="B172">
        <v>143</v>
      </c>
      <c r="C172">
        <v>2012</v>
      </c>
      <c r="D172">
        <v>11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439</v>
      </c>
      <c r="R172">
        <v>2915</v>
      </c>
      <c r="S172">
        <v>2894</v>
      </c>
      <c r="T172">
        <v>10.452899200344248</v>
      </c>
      <c r="U172">
        <v>10.380633034308437</v>
      </c>
      <c r="V172">
        <v>15.872384219554029</v>
      </c>
      <c r="W172">
        <v>58.421907394609519</v>
      </c>
      <c r="X172">
        <v>144.9676180848119</v>
      </c>
      <c r="Y172">
        <v>133.80511149228133</v>
      </c>
      <c r="Z172">
        <v>134.01240497581205</v>
      </c>
      <c r="AA172">
        <v>29.659828732641447</v>
      </c>
      <c r="AB172">
        <v>3.8430620795935302</v>
      </c>
      <c r="AC172">
        <v>-37.673552333296691</v>
      </c>
    </row>
    <row r="173" spans="1:29">
      <c r="A173">
        <v>2</v>
      </c>
      <c r="B173">
        <v>144</v>
      </c>
      <c r="C173">
        <v>2012</v>
      </c>
      <c r="D173">
        <v>12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313</v>
      </c>
      <c r="R173">
        <v>1995</v>
      </c>
      <c r="S173">
        <v>1977</v>
      </c>
      <c r="T173">
        <v>7.1538709793093549</v>
      </c>
      <c r="U173">
        <v>7.1552170180843007</v>
      </c>
      <c r="V173">
        <v>16.29573934837093</v>
      </c>
      <c r="W173">
        <v>59.371269600404645</v>
      </c>
      <c r="X173">
        <v>146.18838537296639</v>
      </c>
      <c r="Y173">
        <v>134.9318796992483</v>
      </c>
      <c r="Z173">
        <v>135.21841173495224</v>
      </c>
      <c r="AA173">
        <v>27.827642703584807</v>
      </c>
      <c r="AB173">
        <v>3.5485995095477043</v>
      </c>
      <c r="AC173">
        <v>-47.993142371612514</v>
      </c>
    </row>
    <row r="174" spans="1:29">
      <c r="A174">
        <v>2</v>
      </c>
      <c r="B174">
        <v>145</v>
      </c>
      <c r="C174">
        <v>2011</v>
      </c>
      <c r="D174">
        <v>1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440</v>
      </c>
      <c r="R174">
        <v>2464</v>
      </c>
      <c r="S174">
        <v>2450</v>
      </c>
      <c r="T174">
        <v>9.070495122400148</v>
      </c>
      <c r="U174">
        <v>9.1429468538037639</v>
      </c>
      <c r="V174">
        <v>15.94439935064935</v>
      </c>
      <c r="W174">
        <v>58.56979591836734</v>
      </c>
      <c r="X174">
        <v>147.79907592407605</v>
      </c>
      <c r="Y174">
        <v>136.41854707792189</v>
      </c>
      <c r="Z174">
        <v>136.60853061224472</v>
      </c>
      <c r="AA174">
        <v>29.924689360980505</v>
      </c>
      <c r="AB174">
        <v>4.0330555033428643</v>
      </c>
      <c r="AC174">
        <v>-59.492686227206285</v>
      </c>
    </row>
    <row r="175" spans="1:29">
      <c r="A175">
        <v>2</v>
      </c>
      <c r="B175">
        <v>146</v>
      </c>
      <c r="C175">
        <v>2011</v>
      </c>
      <c r="D175">
        <v>2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384</v>
      </c>
      <c r="R175">
        <v>2128</v>
      </c>
      <c r="S175">
        <v>2111</v>
      </c>
      <c r="T175">
        <v>7.8336094238910388</v>
      </c>
      <c r="U175">
        <v>7.7560412974125983</v>
      </c>
      <c r="V175">
        <v>16.005169172932327</v>
      </c>
      <c r="W175">
        <v>58.891520606347697</v>
      </c>
      <c r="X175">
        <v>145.36642934530252</v>
      </c>
      <c r="Y175">
        <v>134.17321428571415</v>
      </c>
      <c r="Z175">
        <v>134.49606821411641</v>
      </c>
      <c r="AA175">
        <v>28.647850287332041</v>
      </c>
      <c r="AB175">
        <v>3.7071990227711566</v>
      </c>
      <c r="AC175">
        <v>-53.313557979844063</v>
      </c>
    </row>
    <row r="176" spans="1:29">
      <c r="A176">
        <v>2</v>
      </c>
      <c r="B176">
        <v>147</v>
      </c>
      <c r="C176">
        <v>2011</v>
      </c>
      <c r="D176">
        <v>3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429</v>
      </c>
      <c r="R176">
        <v>2442</v>
      </c>
      <c r="S176">
        <v>2427</v>
      </c>
      <c r="T176">
        <v>8.9895085588072892</v>
      </c>
      <c r="U176">
        <v>8.9433072164479857</v>
      </c>
      <c r="V176">
        <v>16.661343161343162</v>
      </c>
      <c r="W176">
        <v>58.686444169756911</v>
      </c>
      <c r="X176">
        <v>145.97269878960017</v>
      </c>
      <c r="Y176">
        <v>134.73280098280102</v>
      </c>
      <c r="Z176">
        <v>134.8919653893696</v>
      </c>
      <c r="AA176">
        <v>28.085786334654166</v>
      </c>
      <c r="AB176">
        <v>3.7839458770122976</v>
      </c>
      <c r="AC176">
        <v>-52.328071206238157</v>
      </c>
    </row>
    <row r="177" spans="1:29">
      <c r="A177">
        <v>2</v>
      </c>
      <c r="B177">
        <v>148</v>
      </c>
      <c r="C177">
        <v>2011</v>
      </c>
      <c r="D177">
        <v>4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368</v>
      </c>
      <c r="R177">
        <v>1975</v>
      </c>
      <c r="S177">
        <v>1966</v>
      </c>
      <c r="T177">
        <v>7.2703846861770636</v>
      </c>
      <c r="U177">
        <v>7.3025229592002594</v>
      </c>
      <c r="V177">
        <v>16.241518987341777</v>
      </c>
      <c r="W177">
        <v>58.416581892166846</v>
      </c>
      <c r="X177">
        <v>147.23513035368964</v>
      </c>
      <c r="Y177">
        <v>135.89802531645569</v>
      </c>
      <c r="Z177">
        <v>135.97126144455743</v>
      </c>
      <c r="AA177">
        <v>29.52093026375794</v>
      </c>
      <c r="AB177">
        <v>3.8741533010133722</v>
      </c>
      <c r="AC177">
        <v>-58.174617503278014</v>
      </c>
    </row>
    <row r="178" spans="1:29">
      <c r="A178">
        <v>2</v>
      </c>
      <c r="B178">
        <v>149</v>
      </c>
      <c r="C178">
        <v>2011</v>
      </c>
      <c r="D178">
        <v>5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433</v>
      </c>
      <c r="R178">
        <v>2319</v>
      </c>
      <c r="S178">
        <v>2307</v>
      </c>
      <c r="T178">
        <v>8.5367200441744888</v>
      </c>
      <c r="U178">
        <v>8.6116280356870138</v>
      </c>
      <c r="V178">
        <v>15.80293229840448</v>
      </c>
      <c r="W178">
        <v>58.464239271781551</v>
      </c>
      <c r="X178">
        <v>147.86373063070795</v>
      </c>
      <c r="Y178">
        <v>136.47822337214279</v>
      </c>
      <c r="Z178">
        <v>136.64551365409585</v>
      </c>
      <c r="AA178">
        <v>29.618000398065099</v>
      </c>
      <c r="AB178">
        <v>4.1600927632492706</v>
      </c>
      <c r="AC178">
        <v>-53.063713708577424</v>
      </c>
    </row>
    <row r="179" spans="1:29">
      <c r="A179">
        <v>2</v>
      </c>
      <c r="B179">
        <v>150</v>
      </c>
      <c r="C179">
        <v>2011</v>
      </c>
      <c r="D179">
        <v>6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395</v>
      </c>
      <c r="R179">
        <v>2153</v>
      </c>
      <c r="S179">
        <v>2135</v>
      </c>
      <c r="T179">
        <v>7.925639609792011</v>
      </c>
      <c r="U179">
        <v>7.8988904088999856</v>
      </c>
      <c r="V179">
        <v>16.13376683697166</v>
      </c>
      <c r="W179">
        <v>58.622014051522257</v>
      </c>
      <c r="X179">
        <v>146.42397239559386</v>
      </c>
      <c r="Y179">
        <v>135.1493265211333</v>
      </c>
      <c r="Z179">
        <v>135.43344262295079</v>
      </c>
      <c r="AA179">
        <v>29.707661918651873</v>
      </c>
      <c r="AB179">
        <v>3.8983552251123217</v>
      </c>
      <c r="AC179">
        <v>-56.77096343645551</v>
      </c>
    </row>
    <row r="180" spans="1:29">
      <c r="A180">
        <v>2</v>
      </c>
      <c r="B180">
        <v>151</v>
      </c>
      <c r="C180">
        <v>2011</v>
      </c>
      <c r="D180">
        <v>7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360</v>
      </c>
      <c r="R180">
        <v>2137</v>
      </c>
      <c r="S180">
        <v>2131</v>
      </c>
      <c r="T180">
        <v>7.8667402908153887</v>
      </c>
      <c r="U180">
        <v>7.7446252789603438</v>
      </c>
      <c r="V180">
        <v>16.074403369209179</v>
      </c>
      <c r="W180">
        <v>59.071797278273102</v>
      </c>
      <c r="X180">
        <v>144.06355341653602</v>
      </c>
      <c r="Y180">
        <v>132.97065980346281</v>
      </c>
      <c r="Z180">
        <v>133.03768183951195</v>
      </c>
      <c r="AA180">
        <v>30.662020402157577</v>
      </c>
      <c r="AB180">
        <v>4.2764628709088628</v>
      </c>
      <c r="AC180">
        <v>-51.896337784864642</v>
      </c>
    </row>
    <row r="181" spans="1:29">
      <c r="A181">
        <v>2</v>
      </c>
      <c r="B181">
        <v>152</v>
      </c>
      <c r="C181">
        <v>2011</v>
      </c>
      <c r="D181">
        <v>8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428</v>
      </c>
      <c r="R181">
        <v>2364</v>
      </c>
      <c r="S181">
        <v>2356</v>
      </c>
      <c r="T181">
        <v>8.7023743787962484</v>
      </c>
      <c r="U181">
        <v>8.68919631612542</v>
      </c>
      <c r="V181">
        <v>16.055837563451782</v>
      </c>
      <c r="W181">
        <v>58.532258064516114</v>
      </c>
      <c r="X181">
        <v>146.09417536063697</v>
      </c>
      <c r="Y181">
        <v>134.84492385786797</v>
      </c>
      <c r="Z181">
        <v>135.00878607809841</v>
      </c>
      <c r="AA181">
        <v>31.180109404319321</v>
      </c>
      <c r="AB181">
        <v>4.2475673846594724</v>
      </c>
      <c r="AC181">
        <v>-58.406993181204271</v>
      </c>
    </row>
    <row r="182" spans="1:29">
      <c r="A182">
        <v>2</v>
      </c>
      <c r="B182">
        <v>153</v>
      </c>
      <c r="C182">
        <v>2011</v>
      </c>
      <c r="D182">
        <v>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412</v>
      </c>
      <c r="R182">
        <v>2441</v>
      </c>
      <c r="S182">
        <v>2434</v>
      </c>
      <c r="T182">
        <v>8.9858273513712472</v>
      </c>
      <c r="U182">
        <v>9.042688587898903</v>
      </c>
      <c r="V182">
        <v>16.150757886112249</v>
      </c>
      <c r="W182">
        <v>58.840180772391122</v>
      </c>
      <c r="X182">
        <v>147.21441179773339</v>
      </c>
      <c r="Y182">
        <v>135.87890208930779</v>
      </c>
      <c r="Z182">
        <v>135.99868529170098</v>
      </c>
      <c r="AA182">
        <v>30.108081093989657</v>
      </c>
      <c r="AB182">
        <v>4.304878198343296</v>
      </c>
      <c r="AC182">
        <v>-55.596254870348126</v>
      </c>
    </row>
    <row r="183" spans="1:29">
      <c r="A183">
        <v>2</v>
      </c>
      <c r="B183">
        <v>154</v>
      </c>
      <c r="C183">
        <v>2011</v>
      </c>
      <c r="D183">
        <v>10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389</v>
      </c>
      <c r="R183">
        <v>2184</v>
      </c>
      <c r="S183">
        <v>2179</v>
      </c>
      <c r="T183">
        <v>8.0397570403092189</v>
      </c>
      <c r="U183">
        <v>8.0885044928411247</v>
      </c>
      <c r="V183">
        <v>16.19413919413919</v>
      </c>
      <c r="W183">
        <v>58.962368058742513</v>
      </c>
      <c r="X183">
        <v>147.16816679167707</v>
      </c>
      <c r="Y183">
        <v>135.8362179487178</v>
      </c>
      <c r="Z183">
        <v>135.88412115649373</v>
      </c>
      <c r="AA183">
        <v>29.995863188789816</v>
      </c>
      <c r="AB183">
        <v>3.9021366089754608</v>
      </c>
      <c r="AC183">
        <v>-53.68545243604332</v>
      </c>
    </row>
    <row r="184" spans="1:29">
      <c r="A184">
        <v>2</v>
      </c>
      <c r="B184">
        <v>155</v>
      </c>
      <c r="C184">
        <v>2011</v>
      </c>
      <c r="D184">
        <v>11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387</v>
      </c>
      <c r="R184">
        <v>2415</v>
      </c>
      <c r="S184">
        <v>2402</v>
      </c>
      <c r="T184">
        <v>8.8901159580342348</v>
      </c>
      <c r="U184">
        <v>8.8862052701192855</v>
      </c>
      <c r="V184">
        <v>16.410351966873701</v>
      </c>
      <c r="W184">
        <v>59.082847626977511</v>
      </c>
      <c r="X184">
        <v>146.42844805735183</v>
      </c>
      <c r="Y184">
        <v>135.1534575569359</v>
      </c>
      <c r="Z184">
        <v>135.42568692756041</v>
      </c>
      <c r="AA184">
        <v>30.500108141359924</v>
      </c>
      <c r="AB184">
        <v>3.8357467447710087</v>
      </c>
      <c r="AC184">
        <v>-54.798695332345162</v>
      </c>
    </row>
    <row r="185" spans="1:29">
      <c r="A185">
        <v>2</v>
      </c>
      <c r="B185">
        <v>156</v>
      </c>
      <c r="C185">
        <v>2011</v>
      </c>
      <c r="D185">
        <v>12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339</v>
      </c>
      <c r="R185">
        <v>2143</v>
      </c>
      <c r="S185">
        <v>2136</v>
      </c>
      <c r="T185">
        <v>7.8888275354316226</v>
      </c>
      <c r="U185">
        <v>7.8934432826033056</v>
      </c>
      <c r="V185">
        <v>16.444237050863268</v>
      </c>
      <c r="W185">
        <v>59.743445692883903</v>
      </c>
      <c r="X185">
        <v>146.46603191423179</v>
      </c>
      <c r="Y185">
        <v>135.18814745683616</v>
      </c>
      <c r="Z185">
        <v>135.27668539325836</v>
      </c>
      <c r="AA185">
        <v>28.271984079119022</v>
      </c>
      <c r="AB185">
        <v>3.6440018078877872</v>
      </c>
      <c r="AC185">
        <v>-51.654631546128783</v>
      </c>
    </row>
    <row r="186" spans="1:29">
      <c r="A186">
        <v>2</v>
      </c>
      <c r="B186">
        <v>157</v>
      </c>
      <c r="C186">
        <v>2010</v>
      </c>
      <c r="D186">
        <v>1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411</v>
      </c>
      <c r="R186">
        <v>1997</v>
      </c>
      <c r="S186">
        <v>1976</v>
      </c>
      <c r="T186">
        <v>7.7707303786139503</v>
      </c>
      <c r="U186">
        <v>7.7256529276131518</v>
      </c>
      <c r="V186">
        <v>15.268903355032551</v>
      </c>
      <c r="W186">
        <v>58.272773279352208</v>
      </c>
      <c r="X186">
        <v>145.51903695196091</v>
      </c>
      <c r="Y186">
        <v>134.31407110665998</v>
      </c>
      <c r="Z186">
        <v>134.45738866396758</v>
      </c>
      <c r="AA186">
        <v>28.9100811056834</v>
      </c>
      <c r="AB186">
        <v>3.2459079815531764</v>
      </c>
      <c r="AC186">
        <v>-65.067857621630324</v>
      </c>
    </row>
    <row r="187" spans="1:29">
      <c r="A187">
        <v>2</v>
      </c>
      <c r="B187">
        <v>158</v>
      </c>
      <c r="C187">
        <v>2010</v>
      </c>
      <c r="D187">
        <v>2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383</v>
      </c>
      <c r="R187">
        <v>1929</v>
      </c>
      <c r="S187">
        <v>1915</v>
      </c>
      <c r="T187">
        <v>7.506128643137866</v>
      </c>
      <c r="U187">
        <v>7.5438663931634844</v>
      </c>
      <c r="V187">
        <v>15.493001555209958</v>
      </c>
      <c r="W187">
        <v>58.254308093994766</v>
      </c>
      <c r="X187">
        <v>146.64663821345749</v>
      </c>
      <c r="Y187">
        <v>135.35484707102131</v>
      </c>
      <c r="Z187">
        <v>135.4757702349871</v>
      </c>
      <c r="AA187">
        <v>28.964077830363671</v>
      </c>
      <c r="AB187">
        <v>3.7141428916290113</v>
      </c>
      <c r="AC187">
        <v>-50.490553805479649</v>
      </c>
    </row>
    <row r="188" spans="1:29">
      <c r="A188">
        <v>2</v>
      </c>
      <c r="B188">
        <v>159</v>
      </c>
      <c r="C188">
        <v>2010</v>
      </c>
      <c r="D188">
        <v>3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412</v>
      </c>
      <c r="R188">
        <v>2146</v>
      </c>
      <c r="S188">
        <v>2120</v>
      </c>
      <c r="T188">
        <v>8.3505194754659708</v>
      </c>
      <c r="U188">
        <v>8.3134808569477183</v>
      </c>
      <c r="V188">
        <v>15.42171481826654</v>
      </c>
      <c r="W188">
        <v>58.584905660377359</v>
      </c>
      <c r="X188">
        <v>145.84643858563203</v>
      </c>
      <c r="Y188">
        <v>134.61626281453857</v>
      </c>
      <c r="Z188">
        <v>134.86009433962258</v>
      </c>
      <c r="AA188">
        <v>29.468683761455001</v>
      </c>
      <c r="AB188">
        <v>3.6025879705344361</v>
      </c>
      <c r="AC188">
        <v>-50.260047303217277</v>
      </c>
    </row>
    <row r="189" spans="1:29">
      <c r="A189">
        <v>2</v>
      </c>
      <c r="B189">
        <v>160</v>
      </c>
      <c r="C189">
        <v>2010</v>
      </c>
      <c r="D189">
        <v>4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416</v>
      </c>
      <c r="R189">
        <v>2208</v>
      </c>
      <c r="S189">
        <v>2191</v>
      </c>
      <c r="T189">
        <v>8.5917739989882822</v>
      </c>
      <c r="U189">
        <v>8.5759150477622654</v>
      </c>
      <c r="V189">
        <v>15.647192028985501</v>
      </c>
      <c r="W189">
        <v>58.51163852122319</v>
      </c>
      <c r="X189">
        <v>145.61326291079811</v>
      </c>
      <c r="Y189">
        <v>134.40104166666677</v>
      </c>
      <c r="Z189">
        <v>134.60912825193981</v>
      </c>
      <c r="AA189">
        <v>29.388335082176404</v>
      </c>
      <c r="AB189">
        <v>3.7062034429609345</v>
      </c>
      <c r="AC189">
        <v>-54.196164759165562</v>
      </c>
    </row>
    <row r="190" spans="1:29">
      <c r="A190">
        <v>2</v>
      </c>
      <c r="B190">
        <v>161</v>
      </c>
      <c r="C190">
        <v>2010</v>
      </c>
      <c r="D190">
        <v>5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373</v>
      </c>
      <c r="R190">
        <v>1872</v>
      </c>
      <c r="S190">
        <v>1856</v>
      </c>
      <c r="T190">
        <v>7.2843301295770271</v>
      </c>
      <c r="U190">
        <v>7.2244539861430876</v>
      </c>
      <c r="V190">
        <v>15.43803418803418</v>
      </c>
      <c r="W190">
        <v>58.352370689655153</v>
      </c>
      <c r="X190">
        <v>144.84245214879002</v>
      </c>
      <c r="Y190">
        <v>133.6895833333333</v>
      </c>
      <c r="Z190">
        <v>133.86390086206899</v>
      </c>
      <c r="AA190">
        <v>30.080097646756915</v>
      </c>
      <c r="AB190">
        <v>3.8374536367639775</v>
      </c>
      <c r="AC190">
        <v>-55.517759144559854</v>
      </c>
    </row>
    <row r="191" spans="1:29">
      <c r="A191">
        <v>2</v>
      </c>
      <c r="B191">
        <v>162</v>
      </c>
      <c r="C191">
        <v>2010</v>
      </c>
      <c r="D191">
        <v>6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381</v>
      </c>
      <c r="R191">
        <v>2091</v>
      </c>
      <c r="S191">
        <v>2076</v>
      </c>
      <c r="T191">
        <v>8.1365033658897215</v>
      </c>
      <c r="U191">
        <v>8.1007379514989264</v>
      </c>
      <c r="V191">
        <v>14.967957914873264</v>
      </c>
      <c r="W191">
        <v>58.219653179190736</v>
      </c>
      <c r="X191">
        <v>145.24762525045412</v>
      </c>
      <c r="Y191">
        <v>134.06355810616921</v>
      </c>
      <c r="Z191">
        <v>134.1941714836222</v>
      </c>
      <c r="AA191">
        <v>29.955913974050439</v>
      </c>
      <c r="AB191">
        <v>3.7355913393038249</v>
      </c>
      <c r="AC191">
        <v>-52.987840105376478</v>
      </c>
    </row>
    <row r="192" spans="1:29">
      <c r="A192">
        <v>2</v>
      </c>
      <c r="B192">
        <v>163</v>
      </c>
      <c r="C192">
        <v>2010</v>
      </c>
      <c r="D192">
        <v>7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364</v>
      </c>
      <c r="R192">
        <v>2003</v>
      </c>
      <c r="S192">
        <v>1990</v>
      </c>
      <c r="T192">
        <v>7.7940775905677251</v>
      </c>
      <c r="U192">
        <v>7.6729578914262433</v>
      </c>
      <c r="V192">
        <v>15.080878681977037</v>
      </c>
      <c r="W192">
        <v>58.279899497487442</v>
      </c>
      <c r="X192">
        <v>143.44555755748803</v>
      </c>
      <c r="Y192">
        <v>132.40024962556171</v>
      </c>
      <c r="Z192">
        <v>132.60080402010047</v>
      </c>
      <c r="AA192">
        <v>29.948386410619573</v>
      </c>
      <c r="AB192">
        <v>3.858886238926321</v>
      </c>
      <c r="AC192">
        <v>-59.278305428216783</v>
      </c>
    </row>
    <row r="193" spans="1:29">
      <c r="A193">
        <v>2</v>
      </c>
      <c r="B193">
        <v>164</v>
      </c>
      <c r="C193">
        <v>2010</v>
      </c>
      <c r="D193">
        <v>8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398</v>
      </c>
      <c r="R193">
        <v>2154</v>
      </c>
      <c r="S193">
        <v>2143</v>
      </c>
      <c r="T193">
        <v>8.381649091404336</v>
      </c>
      <c r="U193">
        <v>8.3849078997076294</v>
      </c>
      <c r="V193">
        <v>15.095636025998145</v>
      </c>
      <c r="W193">
        <v>58.263182454503038</v>
      </c>
      <c r="X193">
        <v>145.67289459203622</v>
      </c>
      <c r="Y193">
        <v>134.4560817084492</v>
      </c>
      <c r="Z193">
        <v>134.55893607092835</v>
      </c>
      <c r="AA193">
        <v>29.95392484801404</v>
      </c>
      <c r="AB193">
        <v>3.5597404766580074</v>
      </c>
      <c r="AC193">
        <v>-55.715747593894314</v>
      </c>
    </row>
    <row r="194" spans="1:29">
      <c r="A194">
        <v>2</v>
      </c>
      <c r="B194">
        <v>165</v>
      </c>
      <c r="C194">
        <v>2010</v>
      </c>
      <c r="D194">
        <v>9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428</v>
      </c>
      <c r="R194">
        <v>2482</v>
      </c>
      <c r="S194">
        <v>2469</v>
      </c>
      <c r="T194">
        <v>9.6579633448772348</v>
      </c>
      <c r="U194">
        <v>9.72428707878864</v>
      </c>
      <c r="V194">
        <v>15.239323126510881</v>
      </c>
      <c r="W194">
        <v>58.3377885783718</v>
      </c>
      <c r="X194">
        <v>146.60637849286269</v>
      </c>
      <c r="Y194">
        <v>135.31768734891205</v>
      </c>
      <c r="Z194">
        <v>135.44815714864313</v>
      </c>
      <c r="AA194">
        <v>30.127993762397324</v>
      </c>
      <c r="AB194">
        <v>3.6913242305418432</v>
      </c>
      <c r="AC194">
        <v>-55.479842341943694</v>
      </c>
    </row>
    <row r="195" spans="1:29">
      <c r="A195">
        <v>2</v>
      </c>
      <c r="B195">
        <v>166</v>
      </c>
      <c r="C195">
        <v>2010</v>
      </c>
      <c r="D195">
        <v>10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415</v>
      </c>
      <c r="R195">
        <v>2174</v>
      </c>
      <c r="S195">
        <v>2167</v>
      </c>
      <c r="T195">
        <v>8.4594731312502418</v>
      </c>
      <c r="U195">
        <v>8.6134430323681812</v>
      </c>
      <c r="V195">
        <v>15.383624655013797</v>
      </c>
      <c r="W195">
        <v>58.182741116751259</v>
      </c>
      <c r="X195">
        <v>148.03792680362133</v>
      </c>
      <c r="Y195">
        <v>136.63900643974262</v>
      </c>
      <c r="Z195">
        <v>136.69552376557473</v>
      </c>
      <c r="AA195">
        <v>29.902355062649324</v>
      </c>
      <c r="AB195">
        <v>3.9943219111782673</v>
      </c>
      <c r="AC195">
        <v>-52.456010567051614</v>
      </c>
    </row>
    <row r="196" spans="1:29">
      <c r="A196">
        <v>2</v>
      </c>
      <c r="B196">
        <v>167</v>
      </c>
      <c r="C196">
        <v>2010</v>
      </c>
      <c r="D196">
        <v>11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431</v>
      </c>
      <c r="R196">
        <v>2445</v>
      </c>
      <c r="S196">
        <v>2438</v>
      </c>
      <c r="T196">
        <v>9.5139888711623026</v>
      </c>
      <c r="U196">
        <v>9.5816714323465639</v>
      </c>
      <c r="V196">
        <v>15.165235173824133</v>
      </c>
      <c r="W196">
        <v>58.363412633306005</v>
      </c>
      <c r="X196">
        <v>146.34602644971619</v>
      </c>
      <c r="Y196">
        <v>135.07738241308772</v>
      </c>
      <c r="Z196">
        <v>135.15869565217372</v>
      </c>
      <c r="AA196">
        <v>29.712885526406009</v>
      </c>
      <c r="AB196">
        <v>3.8864110033332495</v>
      </c>
      <c r="AC196">
        <v>-52.273196761013054</v>
      </c>
    </row>
    <row r="197" spans="1:29">
      <c r="A197">
        <v>2</v>
      </c>
      <c r="B197">
        <v>168</v>
      </c>
      <c r="C197">
        <v>2010</v>
      </c>
      <c r="D197">
        <v>12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352</v>
      </c>
      <c r="R197">
        <v>2198</v>
      </c>
      <c r="S197">
        <v>2185</v>
      </c>
      <c r="T197">
        <v>8.5528619790653337</v>
      </c>
      <c r="U197">
        <v>8.5386255022341082</v>
      </c>
      <c r="V197">
        <v>15.308007279344851</v>
      </c>
      <c r="W197">
        <v>58.711212814645293</v>
      </c>
      <c r="X197">
        <v>145.44370584112212</v>
      </c>
      <c r="Y197">
        <v>134.24454049135571</v>
      </c>
      <c r="Z197">
        <v>134.39185354691065</v>
      </c>
      <c r="AA197">
        <v>28.277831756971487</v>
      </c>
      <c r="AB197">
        <v>3.6494427828355502</v>
      </c>
      <c r="AC197">
        <v>-52.034280697905238</v>
      </c>
    </row>
    <row r="198" spans="1:29">
      <c r="A198">
        <v>2</v>
      </c>
      <c r="B198">
        <v>169</v>
      </c>
      <c r="C198">
        <v>2009</v>
      </c>
      <c r="D198">
        <v>1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457</v>
      </c>
      <c r="R198">
        <v>1989</v>
      </c>
      <c r="S198">
        <v>1966</v>
      </c>
      <c r="T198">
        <v>8.9332753052202385</v>
      </c>
      <c r="U198">
        <v>9.1292881980215768</v>
      </c>
      <c r="V198">
        <v>15.357968828557061</v>
      </c>
      <c r="W198">
        <v>56.497965412004078</v>
      </c>
      <c r="X198">
        <v>150.97630684910004</v>
      </c>
      <c r="Y198">
        <v>139.35113122171944</v>
      </c>
      <c r="Z198">
        <v>139.48128179043735</v>
      </c>
      <c r="AA198">
        <v>30.081749004654071</v>
      </c>
      <c r="AB198">
        <v>3.8965182479472502</v>
      </c>
      <c r="AC198">
        <v>-57.275178004206943</v>
      </c>
    </row>
    <row r="199" spans="1:29">
      <c r="A199">
        <v>2</v>
      </c>
      <c r="B199">
        <v>170</v>
      </c>
      <c r="C199">
        <v>2009</v>
      </c>
      <c r="D199">
        <v>2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402</v>
      </c>
      <c r="R199">
        <v>1726</v>
      </c>
      <c r="S199">
        <v>1714</v>
      </c>
      <c r="T199">
        <v>7.7520528792408898</v>
      </c>
      <c r="U199">
        <v>7.6886814453694541</v>
      </c>
      <c r="V199">
        <v>15.438006952491309</v>
      </c>
      <c r="W199">
        <v>56.776546091015149</v>
      </c>
      <c r="X199">
        <v>145.86936899048251</v>
      </c>
      <c r="Y199">
        <v>134.63742757821512</v>
      </c>
      <c r="Z199">
        <v>134.74218203033797</v>
      </c>
      <c r="AA199">
        <v>29.834433054871724</v>
      </c>
      <c r="AB199">
        <v>3.5685826975956392</v>
      </c>
      <c r="AC199">
        <v>-52.574547344997747</v>
      </c>
    </row>
    <row r="200" spans="1:29">
      <c r="A200">
        <v>2</v>
      </c>
      <c r="B200">
        <v>171</v>
      </c>
      <c r="C200">
        <v>2009</v>
      </c>
      <c r="D200">
        <v>3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432</v>
      </c>
      <c r="R200">
        <v>2012</v>
      </c>
      <c r="S200">
        <v>2001</v>
      </c>
      <c r="T200">
        <v>9.0365761257431494</v>
      </c>
      <c r="U200">
        <v>9.0154401778874824</v>
      </c>
      <c r="V200">
        <v>15.827534791252489</v>
      </c>
      <c r="W200">
        <v>56.686156921539215</v>
      </c>
      <c r="X200">
        <v>146.47650392337204</v>
      </c>
      <c r="Y200">
        <v>135.19781312127228</v>
      </c>
      <c r="Z200">
        <v>135.33258370814588</v>
      </c>
      <c r="AA200">
        <v>30.226133199716809</v>
      </c>
      <c r="AB200">
        <v>3.6717451459973129</v>
      </c>
      <c r="AC200">
        <v>-53.585654255906405</v>
      </c>
    </row>
    <row r="201" spans="1:29">
      <c r="A201">
        <v>2</v>
      </c>
      <c r="B201">
        <v>172</v>
      </c>
      <c r="C201">
        <v>2009</v>
      </c>
      <c r="D201">
        <v>4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431</v>
      </c>
      <c r="R201">
        <v>1796</v>
      </c>
      <c r="S201">
        <v>1783</v>
      </c>
      <c r="T201">
        <v>8.0664466808323549</v>
      </c>
      <c r="U201">
        <v>8.1059244349704809</v>
      </c>
      <c r="V201">
        <v>15.443207126948778</v>
      </c>
      <c r="W201">
        <v>56.378575434660689</v>
      </c>
      <c r="X201">
        <v>147.71720954474495</v>
      </c>
      <c r="Y201">
        <v>136.34298440979961</v>
      </c>
      <c r="Z201">
        <v>136.55692652832303</v>
      </c>
      <c r="AA201">
        <v>31.049303979285387</v>
      </c>
      <c r="AB201">
        <v>3.9781696485950806</v>
      </c>
      <c r="AC201">
        <v>-55.578030995563807</v>
      </c>
    </row>
    <row r="202" spans="1:29">
      <c r="A202">
        <v>2</v>
      </c>
      <c r="B202">
        <v>173</v>
      </c>
      <c r="C202">
        <v>2009</v>
      </c>
      <c r="D202">
        <v>5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426</v>
      </c>
      <c r="R202">
        <v>1750.07</v>
      </c>
      <c r="S202">
        <v>1738.07</v>
      </c>
      <c r="T202">
        <v>7.8601594335881249</v>
      </c>
      <c r="U202">
        <v>7.878008668722579</v>
      </c>
      <c r="V202">
        <v>15.998217214168577</v>
      </c>
      <c r="W202">
        <v>56.743974638535846</v>
      </c>
      <c r="X202">
        <v>147.23230912893177</v>
      </c>
      <c r="Y202">
        <v>135.8954213260044</v>
      </c>
      <c r="Z202">
        <v>136.14814132917576</v>
      </c>
      <c r="AA202">
        <v>32.256634470143922</v>
      </c>
      <c r="AB202">
        <v>37.408196374787451</v>
      </c>
      <c r="AC202">
        <v>23.909163579920602</v>
      </c>
    </row>
    <row r="203" spans="1:29">
      <c r="A203">
        <v>2</v>
      </c>
      <c r="B203">
        <v>174</v>
      </c>
      <c r="C203">
        <v>2009</v>
      </c>
      <c r="D203">
        <v>6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435</v>
      </c>
      <c r="R203">
        <v>1902</v>
      </c>
      <c r="S203">
        <v>1879</v>
      </c>
      <c r="T203">
        <v>8.5425287232422811</v>
      </c>
      <c r="U203">
        <v>8.473213055997876</v>
      </c>
      <c r="V203">
        <v>16.014721345951628</v>
      </c>
      <c r="W203">
        <v>57.116019159127198</v>
      </c>
      <c r="X203">
        <v>145.99030728901462</v>
      </c>
      <c r="Y203">
        <v>134.74905362776039</v>
      </c>
      <c r="Z203">
        <v>135.45151676423643</v>
      </c>
      <c r="AA203">
        <v>31.595540111918872</v>
      </c>
    </row>
    <row r="204" spans="1:29">
      <c r="A204">
        <v>2</v>
      </c>
      <c r="B204">
        <v>175</v>
      </c>
      <c r="C204">
        <v>2009</v>
      </c>
      <c r="D204">
        <v>7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404</v>
      </c>
      <c r="R204">
        <v>1882</v>
      </c>
      <c r="S204">
        <v>1868</v>
      </c>
      <c r="T204">
        <v>8.4527019227875755</v>
      </c>
      <c r="U204">
        <v>8.3579934130812141</v>
      </c>
      <c r="V204">
        <v>16.59298618490967</v>
      </c>
      <c r="W204">
        <v>58.402034261241987</v>
      </c>
      <c r="X204">
        <v>145.13731617202612</v>
      </c>
      <c r="Y204">
        <v>133.9617428267801</v>
      </c>
      <c r="Z204">
        <v>134.39641327623141</v>
      </c>
      <c r="AA204">
        <v>31.022856514538805</v>
      </c>
    </row>
    <row r="205" spans="1:29">
      <c r="A205">
        <v>2</v>
      </c>
      <c r="B205">
        <v>176</v>
      </c>
      <c r="C205">
        <v>2009</v>
      </c>
      <c r="D205">
        <v>8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420</v>
      </c>
      <c r="R205">
        <v>1845</v>
      </c>
      <c r="S205">
        <v>1829</v>
      </c>
      <c r="T205">
        <v>8.2865223419463749</v>
      </c>
      <c r="U205">
        <v>8.3722056889519774</v>
      </c>
      <c r="V205">
        <v>16.42059620596206</v>
      </c>
      <c r="W205">
        <v>58.178786221979237</v>
      </c>
      <c r="X205">
        <v>148.48112229768026</v>
      </c>
      <c r="Y205">
        <v>137.04807588075889</v>
      </c>
      <c r="Z205">
        <v>137.49557135046484</v>
      </c>
      <c r="AA205">
        <v>31.668781458117632</v>
      </c>
    </row>
    <row r="206" spans="1:29">
      <c r="A206">
        <v>2</v>
      </c>
      <c r="B206">
        <v>177</v>
      </c>
      <c r="C206">
        <v>2009</v>
      </c>
      <c r="D206">
        <v>9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427</v>
      </c>
      <c r="R206">
        <v>1864</v>
      </c>
      <c r="S206">
        <v>1842</v>
      </c>
      <c r="T206">
        <v>8.3718578023783419</v>
      </c>
      <c r="U206">
        <v>8.4463898405631657</v>
      </c>
      <c r="V206">
        <v>16.783261802575112</v>
      </c>
      <c r="W206">
        <v>58.163952225841491</v>
      </c>
      <c r="X206">
        <v>148.6069520457178</v>
      </c>
      <c r="Y206">
        <v>137.16421673819747</v>
      </c>
      <c r="Z206">
        <v>137.73490770901202</v>
      </c>
      <c r="AA206">
        <v>31.1439443385934</v>
      </c>
      <c r="AB206">
        <v>1.1943329876749049</v>
      </c>
      <c r="AC206">
        <v>-229.6385507953926</v>
      </c>
    </row>
    <row r="207" spans="1:29">
      <c r="A207">
        <v>2</v>
      </c>
      <c r="B207">
        <v>178</v>
      </c>
      <c r="C207">
        <v>2009</v>
      </c>
      <c r="D207">
        <v>10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405</v>
      </c>
      <c r="R207">
        <v>1985</v>
      </c>
      <c r="S207">
        <v>1960</v>
      </c>
      <c r="T207">
        <v>8.9153099451292999</v>
      </c>
      <c r="U207">
        <v>8.8836911487683707</v>
      </c>
      <c r="V207">
        <v>16.521410579345087</v>
      </c>
      <c r="W207">
        <v>58.098979591836738</v>
      </c>
      <c r="X207">
        <v>146.99367684502676</v>
      </c>
      <c r="Y207">
        <v>135.67516372795976</v>
      </c>
      <c r="Z207">
        <v>136.14443877551025</v>
      </c>
      <c r="AA207">
        <v>31.508760033817801</v>
      </c>
    </row>
    <row r="208" spans="1:29">
      <c r="A208">
        <v>2</v>
      </c>
      <c r="B208">
        <v>179</v>
      </c>
      <c r="C208">
        <v>2009</v>
      </c>
      <c r="D208">
        <v>11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409</v>
      </c>
      <c r="R208">
        <v>1935</v>
      </c>
      <c r="S208">
        <v>1916</v>
      </c>
      <c r="T208">
        <v>8.6907429439925412</v>
      </c>
      <c r="U208">
        <v>8.5720398091540186</v>
      </c>
      <c r="V208">
        <v>16.277002583979332</v>
      </c>
      <c r="W208">
        <v>58.357515657620048</v>
      </c>
      <c r="X208">
        <v>145.12249405796723</v>
      </c>
      <c r="Y208">
        <v>133.94806201550409</v>
      </c>
      <c r="Z208">
        <v>134.38512526096056</v>
      </c>
      <c r="AA208">
        <v>30.456792233376653</v>
      </c>
      <c r="AB208">
        <v>1.6499670671937197</v>
      </c>
      <c r="AC208">
        <v>-155.65257863692659</v>
      </c>
    </row>
    <row r="209" spans="1:29">
      <c r="A209">
        <v>2</v>
      </c>
      <c r="B209">
        <v>180</v>
      </c>
      <c r="C209">
        <v>2009</v>
      </c>
      <c r="D209">
        <v>12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348</v>
      </c>
      <c r="R209">
        <v>1579</v>
      </c>
      <c r="S209">
        <v>1565</v>
      </c>
      <c r="T209">
        <v>7.0918258958988263</v>
      </c>
      <c r="U209">
        <v>7.0771241185117972</v>
      </c>
      <c r="V209">
        <v>16.751108296390125</v>
      </c>
      <c r="W209">
        <v>58.042811501597456</v>
      </c>
      <c r="X209">
        <v>146.91471281040373</v>
      </c>
      <c r="Y209">
        <v>135.60227992400243</v>
      </c>
      <c r="Z209">
        <v>135.83290734824271</v>
      </c>
      <c r="AA209">
        <v>30.246888206556775</v>
      </c>
      <c r="AB209">
        <v>3.0966468136405707</v>
      </c>
      <c r="AC209">
        <v>-66.595038481870546</v>
      </c>
    </row>
    <row r="210" spans="1:29">
      <c r="A210">
        <v>2</v>
      </c>
      <c r="B210">
        <v>181</v>
      </c>
      <c r="C210">
        <v>2008</v>
      </c>
      <c r="D210">
        <v>1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524</v>
      </c>
      <c r="R210">
        <v>2193</v>
      </c>
      <c r="S210">
        <v>2170</v>
      </c>
      <c r="T210">
        <v>8.9284260239394229</v>
      </c>
      <c r="U210">
        <v>9.1356545894554557</v>
      </c>
      <c r="V210">
        <v>15.95120839033288</v>
      </c>
      <c r="W210">
        <v>56.233640552995389</v>
      </c>
      <c r="X210">
        <v>150.71879945003775</v>
      </c>
      <c r="Y210">
        <v>139.11345189238477</v>
      </c>
      <c r="Z210">
        <v>139.24479262672804</v>
      </c>
      <c r="AA210">
        <v>30.234485804615122</v>
      </c>
      <c r="AB210">
        <v>4.1968028340012049</v>
      </c>
      <c r="AC210">
        <v>-54.795048739254383</v>
      </c>
    </row>
    <row r="211" spans="1:29">
      <c r="A211">
        <v>2</v>
      </c>
      <c r="B211">
        <v>182</v>
      </c>
      <c r="C211">
        <v>2008</v>
      </c>
      <c r="D211">
        <v>2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468</v>
      </c>
      <c r="R211">
        <v>1710</v>
      </c>
      <c r="S211">
        <v>1682</v>
      </c>
      <c r="T211">
        <v>6.9619737806367539</v>
      </c>
      <c r="U211">
        <v>6.9813315139496703</v>
      </c>
      <c r="V211">
        <v>15.797660818713451</v>
      </c>
      <c r="W211">
        <v>56.148632580261605</v>
      </c>
      <c r="X211">
        <v>148.25030253495763</v>
      </c>
      <c r="Y211">
        <v>136.83502923976593</v>
      </c>
      <c r="Z211">
        <v>137.28127229488689</v>
      </c>
      <c r="AA211">
        <v>31.013842179013249</v>
      </c>
      <c r="AB211">
        <v>4.0242163700459299</v>
      </c>
      <c r="AC211">
        <v>-55.410103331543048</v>
      </c>
    </row>
    <row r="212" spans="1:29">
      <c r="A212">
        <v>2</v>
      </c>
      <c r="B212">
        <v>183</v>
      </c>
      <c r="C212">
        <v>2008</v>
      </c>
      <c r="D212">
        <v>3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468</v>
      </c>
      <c r="R212">
        <v>1836</v>
      </c>
      <c r="S212">
        <v>1818</v>
      </c>
      <c r="T212">
        <v>7.4749613223678892</v>
      </c>
      <c r="U212">
        <v>7.5451209476226637</v>
      </c>
      <c r="V212">
        <v>15.272331154684096</v>
      </c>
      <c r="W212">
        <v>56.377887788778885</v>
      </c>
      <c r="X212">
        <v>148.52339274460229</v>
      </c>
      <c r="Y212">
        <v>137.08709150326789</v>
      </c>
      <c r="Z212">
        <v>137.26864686468639</v>
      </c>
      <c r="AA212">
        <v>29.30530100759826</v>
      </c>
      <c r="AB212">
        <v>3.8207492604855622</v>
      </c>
      <c r="AC212">
        <v>-52.198516237910226</v>
      </c>
    </row>
    <row r="213" spans="1:29">
      <c r="A213">
        <v>2</v>
      </c>
      <c r="B213">
        <v>184</v>
      </c>
      <c r="C213">
        <v>2008</v>
      </c>
      <c r="D213">
        <v>4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533</v>
      </c>
      <c r="R213">
        <v>2566</v>
      </c>
      <c r="S213">
        <v>2551</v>
      </c>
      <c r="T213">
        <v>10.447032000651413</v>
      </c>
      <c r="U213">
        <v>10.48912655525241</v>
      </c>
      <c r="V213">
        <v>15.383086515978176</v>
      </c>
      <c r="W213">
        <v>56.264210113680917</v>
      </c>
      <c r="X213">
        <v>147.27801426944043</v>
      </c>
      <c r="Y213">
        <v>135.93760717069384</v>
      </c>
      <c r="Z213">
        <v>135.99655037240311</v>
      </c>
      <c r="AA213">
        <v>29.394555116535745</v>
      </c>
      <c r="AB213">
        <v>3.8195233059048816</v>
      </c>
      <c r="AC213">
        <v>-49.920192156512016</v>
      </c>
    </row>
    <row r="214" spans="1:29">
      <c r="A214">
        <v>2</v>
      </c>
      <c r="B214">
        <v>185</v>
      </c>
      <c r="C214">
        <v>2008</v>
      </c>
      <c r="D214">
        <v>5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462</v>
      </c>
      <c r="R214">
        <v>2026</v>
      </c>
      <c r="S214">
        <v>2015</v>
      </c>
      <c r="T214">
        <v>8.2485139646608605</v>
      </c>
      <c r="U214">
        <v>8.2761487950831185</v>
      </c>
      <c r="V214">
        <v>15.395853899308985</v>
      </c>
      <c r="W214">
        <v>56.225310173697281</v>
      </c>
      <c r="X214">
        <v>147.15748359089139</v>
      </c>
      <c r="Y214">
        <v>135.82635735439288</v>
      </c>
      <c r="Z214">
        <v>135.84769230769223</v>
      </c>
      <c r="AA214">
        <v>30.523961598181721</v>
      </c>
      <c r="AB214">
        <v>3.8653329224094777</v>
      </c>
      <c r="AC214">
        <v>-55.095428801047582</v>
      </c>
    </row>
    <row r="215" spans="1:29">
      <c r="A215">
        <v>2</v>
      </c>
      <c r="B215">
        <v>186</v>
      </c>
      <c r="C215">
        <v>2008</v>
      </c>
      <c r="D215">
        <v>6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447</v>
      </c>
      <c r="R215">
        <v>1969</v>
      </c>
      <c r="S215">
        <v>1953</v>
      </c>
      <c r="T215">
        <v>8.0164481719729679</v>
      </c>
      <c r="U215">
        <v>7.9923840822432988</v>
      </c>
      <c r="V215">
        <v>15.333671914677501</v>
      </c>
      <c r="W215">
        <v>56.368663594470014</v>
      </c>
      <c r="X215">
        <v>146.18944671663212</v>
      </c>
      <c r="Y215">
        <v>134.93285931945155</v>
      </c>
      <c r="Z215">
        <v>135.35463389656937</v>
      </c>
      <c r="AA215">
        <v>30.92079885157716</v>
      </c>
      <c r="AB215">
        <v>3.6794611442887626</v>
      </c>
      <c r="AC215">
        <v>-51.302899867465058</v>
      </c>
    </row>
    <row r="216" spans="1:29">
      <c r="A216">
        <v>2</v>
      </c>
      <c r="B216">
        <v>187</v>
      </c>
      <c r="C216">
        <v>2008</v>
      </c>
      <c r="D216">
        <v>7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462</v>
      </c>
      <c r="R216">
        <v>2228</v>
      </c>
      <c r="S216">
        <v>2196</v>
      </c>
      <c r="T216">
        <v>9.0709225633091766</v>
      </c>
      <c r="U216">
        <v>8.8603796887050752</v>
      </c>
      <c r="V216">
        <v>16.280520646319562</v>
      </c>
      <c r="W216">
        <v>56.328324225865217</v>
      </c>
      <c r="X216">
        <v>143.71546222508371</v>
      </c>
      <c r="Y216">
        <v>132.64937163375225</v>
      </c>
      <c r="Z216">
        <v>133.45013661202179</v>
      </c>
      <c r="AA216">
        <v>30.544907144078408</v>
      </c>
      <c r="AB216">
        <v>3.5853043399405178</v>
      </c>
      <c r="AC216">
        <v>-47.881994621481127</v>
      </c>
    </row>
    <row r="217" spans="1:29">
      <c r="A217">
        <v>2</v>
      </c>
      <c r="B217">
        <v>188</v>
      </c>
      <c r="C217">
        <v>2008</v>
      </c>
      <c r="D217">
        <v>8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475</v>
      </c>
      <c r="R217">
        <v>2146</v>
      </c>
      <c r="S217">
        <v>2121</v>
      </c>
      <c r="T217">
        <v>8.737073528214319</v>
      </c>
      <c r="U217">
        <v>8.6186921535179444</v>
      </c>
      <c r="V217">
        <v>16.369058713886304</v>
      </c>
      <c r="W217">
        <v>56.735502121640735</v>
      </c>
      <c r="X217">
        <v>145.14438411961478</v>
      </c>
      <c r="Y217">
        <v>133.96826654240468</v>
      </c>
      <c r="Z217">
        <v>134.40014144271578</v>
      </c>
      <c r="AA217">
        <v>29.761223184693193</v>
      </c>
      <c r="AB217">
        <v>3.551773513619759</v>
      </c>
      <c r="AC217">
        <v>-49.725886686951291</v>
      </c>
    </row>
    <row r="218" spans="1:29">
      <c r="A218">
        <v>2</v>
      </c>
      <c r="B218">
        <v>189</v>
      </c>
      <c r="C218">
        <v>2008</v>
      </c>
      <c r="D218">
        <v>9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474</v>
      </c>
      <c r="R218">
        <v>2283</v>
      </c>
      <c r="S218">
        <v>2248</v>
      </c>
      <c r="T218">
        <v>9.2948456966045132</v>
      </c>
      <c r="U218">
        <v>9.1930364069929933</v>
      </c>
      <c r="V218">
        <v>16.174332019272889</v>
      </c>
      <c r="W218">
        <v>56.548932384341647</v>
      </c>
      <c r="X218">
        <v>145.32065874813543</v>
      </c>
      <c r="Y218">
        <v>134.13096802452893</v>
      </c>
      <c r="Z218">
        <v>135.25760676156563</v>
      </c>
      <c r="AA218">
        <v>29.787409043267179</v>
      </c>
      <c r="AB218">
        <v>3.598302871869679</v>
      </c>
      <c r="AC218">
        <v>-50.371295616499509</v>
      </c>
    </row>
    <row r="219" spans="1:29">
      <c r="A219">
        <v>2</v>
      </c>
      <c r="B219">
        <v>190</v>
      </c>
      <c r="C219">
        <v>2008</v>
      </c>
      <c r="D219">
        <v>10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514</v>
      </c>
      <c r="R219">
        <v>2238</v>
      </c>
      <c r="S219">
        <v>2210</v>
      </c>
      <c r="T219">
        <v>9.1116358602719654</v>
      </c>
      <c r="U219">
        <v>9.2709473641627689</v>
      </c>
      <c r="V219">
        <v>15.62377122430742</v>
      </c>
      <c r="W219">
        <v>56.159728506787346</v>
      </c>
      <c r="X219">
        <v>149.77750603435013</v>
      </c>
      <c r="Y219">
        <v>138.24463806970485</v>
      </c>
      <c r="Z219">
        <v>138.74932126696805</v>
      </c>
      <c r="AA219">
        <v>31.359039370142007</v>
      </c>
      <c r="AB219">
        <v>3.9979981323861007</v>
      </c>
      <c r="AC219">
        <v>-56.321181533596601</v>
      </c>
    </row>
    <row r="220" spans="1:29">
      <c r="A220">
        <v>2</v>
      </c>
      <c r="B220">
        <v>191</v>
      </c>
      <c r="C220">
        <v>2008</v>
      </c>
      <c r="D220">
        <v>11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414</v>
      </c>
      <c r="R220">
        <v>1738</v>
      </c>
      <c r="S220">
        <v>1713</v>
      </c>
      <c r="T220">
        <v>7.0759710121325616</v>
      </c>
      <c r="U220">
        <v>7.143248677994456</v>
      </c>
      <c r="V220">
        <v>16.745109321058692</v>
      </c>
      <c r="W220">
        <v>56.322241681260955</v>
      </c>
      <c r="X220">
        <v>149.00459675820684</v>
      </c>
      <c r="Y220">
        <v>137.53124280782498</v>
      </c>
      <c r="Z220">
        <v>137.92323409223576</v>
      </c>
      <c r="AA220">
        <v>30.453548554257544</v>
      </c>
      <c r="AB220">
        <v>3.9257649235076495</v>
      </c>
      <c r="AC220">
        <v>-57.645678992094759</v>
      </c>
    </row>
    <row r="221" spans="1:29">
      <c r="A221">
        <v>2</v>
      </c>
      <c r="B221">
        <v>192</v>
      </c>
      <c r="C221">
        <v>2008</v>
      </c>
      <c r="D221">
        <v>12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379</v>
      </c>
      <c r="R221">
        <v>1629</v>
      </c>
      <c r="S221">
        <v>1584</v>
      </c>
      <c r="T221">
        <v>6.6321960752381717</v>
      </c>
      <c r="U221">
        <v>6.4939292250201426</v>
      </c>
      <c r="V221">
        <v>16.848987108655617</v>
      </c>
      <c r="W221">
        <v>56.592171717171723</v>
      </c>
      <c r="X221">
        <v>144.44278173170861</v>
      </c>
      <c r="Y221">
        <v>133.32068753836703</v>
      </c>
      <c r="Z221">
        <v>135.59741161616157</v>
      </c>
      <c r="AA221">
        <v>30.86858406109134</v>
      </c>
      <c r="AB221">
        <v>3.7154590143998041</v>
      </c>
      <c r="AC221">
        <v>-54.799642016711189</v>
      </c>
    </row>
    <row r="222" spans="1:29">
      <c r="A222">
        <v>2</v>
      </c>
      <c r="B222">
        <v>193</v>
      </c>
      <c r="C222">
        <v>2007</v>
      </c>
      <c r="D222">
        <v>1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532</v>
      </c>
      <c r="R222">
        <v>2332</v>
      </c>
      <c r="S222">
        <v>2310</v>
      </c>
      <c r="T222">
        <v>10.657161137007586</v>
      </c>
      <c r="U222">
        <v>10.753484132924804</v>
      </c>
      <c r="V222">
        <v>14.988850771869629</v>
      </c>
      <c r="W222">
        <v>55.926406926406919</v>
      </c>
      <c r="X222">
        <v>149.63743405146553</v>
      </c>
      <c r="Y222">
        <v>138.11535162950281</v>
      </c>
      <c r="Z222">
        <v>138.31419913419944</v>
      </c>
      <c r="AA222">
        <v>28.76018076296921</v>
      </c>
      <c r="AB222">
        <v>4.1624735183686941</v>
      </c>
      <c r="AC222">
        <v>-53.874331165141101</v>
      </c>
    </row>
    <row r="223" spans="1:29">
      <c r="A223">
        <v>2</v>
      </c>
      <c r="B223">
        <v>194</v>
      </c>
      <c r="C223">
        <v>2007</v>
      </c>
      <c r="D223">
        <v>2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463</v>
      </c>
      <c r="R223">
        <v>1589</v>
      </c>
      <c r="S223">
        <v>1577</v>
      </c>
      <c r="T223">
        <v>7.2616762635956498</v>
      </c>
      <c r="U223">
        <v>7.2444150210825011</v>
      </c>
      <c r="V223">
        <v>15.551290119572061</v>
      </c>
      <c r="W223">
        <v>56.050095117311365</v>
      </c>
      <c r="X223">
        <v>147.6723437882462</v>
      </c>
      <c r="Y223">
        <v>136.30157331655133</v>
      </c>
      <c r="Z223">
        <v>136.49010779961955</v>
      </c>
      <c r="AA223">
        <v>29.372489875691276</v>
      </c>
      <c r="AB223">
        <v>4.1734008769806206</v>
      </c>
      <c r="AC223">
        <v>-54.272840690732565</v>
      </c>
    </row>
    <row r="224" spans="1:29">
      <c r="A224">
        <v>2</v>
      </c>
      <c r="B224">
        <v>195</v>
      </c>
      <c r="C224">
        <v>2007</v>
      </c>
      <c r="D224">
        <v>3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508</v>
      </c>
      <c r="R224">
        <v>1883</v>
      </c>
      <c r="S224">
        <v>1865</v>
      </c>
      <c r="T224">
        <v>8.6052463211772192</v>
      </c>
      <c r="U224">
        <v>8.6163832330814891</v>
      </c>
      <c r="V224">
        <v>15.233669676048859</v>
      </c>
      <c r="W224">
        <v>56.339410187667561</v>
      </c>
      <c r="X224">
        <v>148.67506439840076</v>
      </c>
      <c r="Y224">
        <v>137.22708443972385</v>
      </c>
      <c r="Z224">
        <v>137.2700268096514</v>
      </c>
      <c r="AA224">
        <v>29.145870303756105</v>
      </c>
      <c r="AB224">
        <v>4.1359052518955925</v>
      </c>
      <c r="AC224">
        <v>-49.436216429644688</v>
      </c>
    </row>
    <row r="225" spans="1:29">
      <c r="A225">
        <v>2</v>
      </c>
      <c r="B225">
        <v>196</v>
      </c>
      <c r="C225">
        <v>2007</v>
      </c>
      <c r="D225">
        <v>4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441</v>
      </c>
      <c r="R225">
        <v>1580</v>
      </c>
      <c r="S225">
        <v>1560</v>
      </c>
      <c r="T225">
        <v>7.2205465679553988</v>
      </c>
      <c r="U225">
        <v>7.3018500368876484</v>
      </c>
      <c r="V225">
        <v>15.309493670886075</v>
      </c>
      <c r="W225">
        <v>55.918589743589749</v>
      </c>
      <c r="X225">
        <v>150.47039784960998</v>
      </c>
      <c r="Y225">
        <v>138.88417721518991</v>
      </c>
      <c r="Z225">
        <v>139.07141025641025</v>
      </c>
      <c r="AA225">
        <v>30.710504184105407</v>
      </c>
      <c r="AB225">
        <v>4.3196525336162486</v>
      </c>
      <c r="AC225">
        <v>-53.899363862624014</v>
      </c>
    </row>
    <row r="226" spans="1:29">
      <c r="A226">
        <v>2</v>
      </c>
      <c r="B226">
        <v>197</v>
      </c>
      <c r="C226">
        <v>2007</v>
      </c>
      <c r="D226">
        <v>5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497</v>
      </c>
      <c r="R226">
        <v>1962</v>
      </c>
      <c r="S226">
        <v>1944</v>
      </c>
      <c r="T226">
        <v>8.966273649574994</v>
      </c>
      <c r="U226">
        <v>9.0658707101276743</v>
      </c>
      <c r="V226">
        <v>15.145769622833845</v>
      </c>
      <c r="W226">
        <v>55.73868312757201</v>
      </c>
      <c r="X226">
        <v>150.00767563114113</v>
      </c>
      <c r="Y226">
        <v>138.45708460754321</v>
      </c>
      <c r="Z226">
        <v>138.56157407407403</v>
      </c>
      <c r="AA226">
        <v>31.195832227164058</v>
      </c>
      <c r="AB226">
        <v>4.2866221118783292</v>
      </c>
      <c r="AC226">
        <v>-54.321830269663373</v>
      </c>
    </row>
    <row r="227" spans="1:29">
      <c r="A227">
        <v>2</v>
      </c>
      <c r="B227">
        <v>198</v>
      </c>
      <c r="C227">
        <v>2007</v>
      </c>
      <c r="D227">
        <v>6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456</v>
      </c>
      <c r="R227">
        <v>1621</v>
      </c>
      <c r="S227">
        <v>1606</v>
      </c>
      <c r="T227">
        <v>7.4079151814276578</v>
      </c>
      <c r="U227">
        <v>7.3404104222424387</v>
      </c>
      <c r="V227">
        <v>15.148056755089453</v>
      </c>
      <c r="W227">
        <v>55.919053549190529</v>
      </c>
      <c r="X227">
        <v>147.00507892416911</v>
      </c>
      <c r="Y227">
        <v>135.68568784700798</v>
      </c>
      <c r="Z227">
        <v>135.80143212951421</v>
      </c>
      <c r="AA227">
        <v>31.186865456911679</v>
      </c>
      <c r="AB227">
        <v>4.2683547655221217</v>
      </c>
      <c r="AC227">
        <v>-57.904791315350977</v>
      </c>
    </row>
    <row r="228" spans="1:29">
      <c r="A228">
        <v>2</v>
      </c>
      <c r="B228">
        <v>199</v>
      </c>
      <c r="C228">
        <v>2007</v>
      </c>
      <c r="D228">
        <v>7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434</v>
      </c>
      <c r="R228">
        <v>1616</v>
      </c>
      <c r="S228">
        <v>1598</v>
      </c>
      <c r="T228">
        <v>7.3850653505164061</v>
      </c>
      <c r="U228">
        <v>7.3971117238111104</v>
      </c>
      <c r="V228">
        <v>15.801980198019802</v>
      </c>
      <c r="W228">
        <v>56.148310387984992</v>
      </c>
      <c r="X228">
        <v>149.00547611640903</v>
      </c>
      <c r="Y228">
        <v>137.53205445544555</v>
      </c>
      <c r="Z228">
        <v>137.53554443053821</v>
      </c>
      <c r="AA228">
        <v>31.012370266712768</v>
      </c>
      <c r="AB228">
        <v>4.2003821893907789</v>
      </c>
      <c r="AC228">
        <v>-52.876343512359959</v>
      </c>
    </row>
    <row r="229" spans="1:29">
      <c r="A229">
        <v>2</v>
      </c>
      <c r="B229">
        <v>200</v>
      </c>
      <c r="C229">
        <v>2007</v>
      </c>
      <c r="D229">
        <v>8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496</v>
      </c>
      <c r="R229">
        <v>2070</v>
      </c>
      <c r="S229">
        <v>2051</v>
      </c>
      <c r="T229">
        <v>9.4598299972580175</v>
      </c>
      <c r="U229">
        <v>9.3787931006628931</v>
      </c>
      <c r="V229">
        <v>15.644444444444444</v>
      </c>
      <c r="W229">
        <v>56.381764992686477</v>
      </c>
      <c r="X229">
        <v>147.17189798022639</v>
      </c>
      <c r="Y229">
        <v>135.83966183574867</v>
      </c>
      <c r="Z229">
        <v>135.86601657727931</v>
      </c>
      <c r="AA229">
        <v>30.842680203940905</v>
      </c>
      <c r="AB229">
        <v>3.9182328932463375</v>
      </c>
      <c r="AC229">
        <v>-54.95497374693069</v>
      </c>
    </row>
    <row r="230" spans="1:29">
      <c r="A230">
        <v>2</v>
      </c>
      <c r="B230">
        <v>201</v>
      </c>
      <c r="C230">
        <v>2007</v>
      </c>
      <c r="D230">
        <v>9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474</v>
      </c>
      <c r="R230">
        <v>1727</v>
      </c>
      <c r="S230">
        <v>1709</v>
      </c>
      <c r="T230">
        <v>7.8923315967461853</v>
      </c>
      <c r="U230">
        <v>7.9388890085568509</v>
      </c>
      <c r="V230">
        <v>15.60104226983208</v>
      </c>
      <c r="W230">
        <v>55.960795787009957</v>
      </c>
      <c r="X230">
        <v>149.4206788994625</v>
      </c>
      <c r="Y230">
        <v>137.91528662420376</v>
      </c>
      <c r="Z230">
        <v>138.02165008777055</v>
      </c>
      <c r="AA230">
        <v>32.68261759184265</v>
      </c>
      <c r="AB230">
        <v>4.2910751009938783</v>
      </c>
      <c r="AC230">
        <v>-56.631037262771599</v>
      </c>
    </row>
    <row r="231" spans="1:29">
      <c r="A231">
        <v>2</v>
      </c>
      <c r="B231">
        <v>202</v>
      </c>
      <c r="C231">
        <v>2007</v>
      </c>
      <c r="D231">
        <v>10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500</v>
      </c>
      <c r="R231">
        <v>2082</v>
      </c>
      <c r="S231">
        <v>2058</v>
      </c>
      <c r="T231">
        <v>9.5146695914450241</v>
      </c>
      <c r="U231">
        <v>9.4481896779196379</v>
      </c>
      <c r="V231">
        <v>16.289145052833813</v>
      </c>
      <c r="W231">
        <v>56.36345966958212</v>
      </c>
      <c r="X231">
        <v>147.49704166029196</v>
      </c>
      <c r="Y231">
        <v>136.13976945244951</v>
      </c>
      <c r="Z231">
        <v>136.40578231292511</v>
      </c>
      <c r="AA231">
        <v>30.588909437230072</v>
      </c>
      <c r="AB231">
        <v>4.0930700735978096</v>
      </c>
      <c r="AC231">
        <v>-50.234993919548721</v>
      </c>
    </row>
    <row r="232" spans="1:29">
      <c r="A232">
        <v>2</v>
      </c>
      <c r="B232">
        <v>203</v>
      </c>
      <c r="C232">
        <v>2007</v>
      </c>
      <c r="D232">
        <v>11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499</v>
      </c>
      <c r="R232">
        <v>1966</v>
      </c>
      <c r="S232">
        <v>1946</v>
      </c>
      <c r="T232">
        <v>8.9845535143039932</v>
      </c>
      <c r="U232">
        <v>8.9563184239010543</v>
      </c>
      <c r="V232">
        <v>15.844862665310275</v>
      </c>
      <c r="W232">
        <v>56.372045220966093</v>
      </c>
      <c r="X232">
        <v>148.11828164384997</v>
      </c>
      <c r="Y232">
        <v>136.71317395727397</v>
      </c>
      <c r="Z232">
        <v>136.74650565262104</v>
      </c>
      <c r="AA232">
        <v>31.032008151700552</v>
      </c>
      <c r="AB232">
        <v>4.2208214411702611</v>
      </c>
      <c r="AC232">
        <v>-58.521885938547264</v>
      </c>
    </row>
    <row r="233" spans="1:29">
      <c r="A233">
        <v>2</v>
      </c>
      <c r="B233">
        <v>204</v>
      </c>
      <c r="C233">
        <v>2007</v>
      </c>
      <c r="D233">
        <v>12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384</v>
      </c>
      <c r="R233">
        <v>1454</v>
      </c>
      <c r="S233">
        <v>1445</v>
      </c>
      <c r="T233">
        <v>6.6447308289918636</v>
      </c>
      <c r="U233">
        <v>6.5582845088018864</v>
      </c>
      <c r="V233">
        <v>16.011691884456667</v>
      </c>
      <c r="W233">
        <v>56.379930795847763</v>
      </c>
      <c r="X233">
        <v>145.99707013640403</v>
      </c>
      <c r="Y233">
        <v>134.75529573590123</v>
      </c>
      <c r="Z233">
        <v>134.85031141868532</v>
      </c>
      <c r="AA233">
        <v>29.391504696865002</v>
      </c>
      <c r="AB233">
        <v>3.8848849134895538</v>
      </c>
      <c r="AC233">
        <v>-49.747192402030336</v>
      </c>
    </row>
    <row r="234" spans="1:29">
      <c r="A234">
        <v>2</v>
      </c>
      <c r="B234">
        <v>205</v>
      </c>
      <c r="C234">
        <v>2006</v>
      </c>
      <c r="D234">
        <v>1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581</v>
      </c>
      <c r="R234">
        <v>2076</v>
      </c>
      <c r="S234">
        <v>2036</v>
      </c>
      <c r="T234">
        <v>9.7671136203246274</v>
      </c>
      <c r="U234">
        <v>9.9560119775438682</v>
      </c>
      <c r="V234">
        <v>15.935452793834299</v>
      </c>
      <c r="W234">
        <v>55.768172888015741</v>
      </c>
      <c r="X234">
        <v>150.37319664243068</v>
      </c>
      <c r="Y234">
        <v>138.79446050096357</v>
      </c>
      <c r="Z234">
        <v>138.85672888015733</v>
      </c>
      <c r="AA234">
        <v>29.029688395790775</v>
      </c>
      <c r="AB234">
        <v>4.3635488703778931</v>
      </c>
      <c r="AC234">
        <v>-54.271088102302784</v>
      </c>
    </row>
    <row r="235" spans="1:29">
      <c r="A235">
        <v>2</v>
      </c>
      <c r="B235">
        <v>206</v>
      </c>
      <c r="C235">
        <v>2006</v>
      </c>
      <c r="D235">
        <v>2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540</v>
      </c>
      <c r="R235">
        <v>1747</v>
      </c>
      <c r="S235">
        <v>1711</v>
      </c>
      <c r="T235">
        <v>8.2192425311691366</v>
      </c>
      <c r="U235">
        <v>8.169980432903218</v>
      </c>
      <c r="V235">
        <v>16.08185460789926</v>
      </c>
      <c r="W235">
        <v>55.947983635301</v>
      </c>
      <c r="X235">
        <v>146.87552907600138</v>
      </c>
      <c r="Y235">
        <v>135.56611333714923</v>
      </c>
      <c r="Z235">
        <v>135.59082407948563</v>
      </c>
      <c r="AA235">
        <v>30.307249017983604</v>
      </c>
      <c r="AB235">
        <v>4.3334407432617326</v>
      </c>
      <c r="AC235">
        <v>-51.901312656454579</v>
      </c>
    </row>
    <row r="236" spans="1:29">
      <c r="A236">
        <v>2</v>
      </c>
      <c r="B236">
        <v>207</v>
      </c>
      <c r="C236">
        <v>2006</v>
      </c>
      <c r="D236">
        <v>3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580</v>
      </c>
      <c r="R236">
        <v>2192</v>
      </c>
      <c r="S236">
        <v>2114</v>
      </c>
      <c r="T236">
        <v>10.312867560573983</v>
      </c>
      <c r="U236">
        <v>10.073281441536851</v>
      </c>
      <c r="V236">
        <v>15.612682481751824</v>
      </c>
      <c r="W236">
        <v>55.426206244087034</v>
      </c>
      <c r="X236">
        <v>146.60560217001043</v>
      </c>
      <c r="Y236">
        <v>135.3169708029198</v>
      </c>
      <c r="Z236">
        <v>135.30856196783378</v>
      </c>
      <c r="AA236">
        <v>29.545687846225512</v>
      </c>
      <c r="AB236">
        <v>4.1117886785700932</v>
      </c>
      <c r="AC236">
        <v>-46.496312722541511</v>
      </c>
    </row>
    <row r="237" spans="1:29">
      <c r="A237">
        <v>2</v>
      </c>
      <c r="B237">
        <v>208</v>
      </c>
      <c r="C237">
        <v>2006</v>
      </c>
      <c r="D237">
        <v>4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497</v>
      </c>
      <c r="R237">
        <v>1720</v>
      </c>
      <c r="S237">
        <v>1671</v>
      </c>
      <c r="T237">
        <v>8.0922135968007503</v>
      </c>
      <c r="U237">
        <v>7.9366494156124396</v>
      </c>
      <c r="V237">
        <v>15.859302325581398</v>
      </c>
      <c r="W237">
        <v>55.788749251944942</v>
      </c>
      <c r="X237">
        <v>146.41896999168517</v>
      </c>
      <c r="Y237">
        <v>135.14470930232537</v>
      </c>
      <c r="Z237">
        <v>134.87145421903028</v>
      </c>
      <c r="AA237">
        <v>29.152036187267303</v>
      </c>
      <c r="AB237">
        <v>4.176279407125115</v>
      </c>
      <c r="AC237">
        <v>-45.423754671298802</v>
      </c>
    </row>
    <row r="238" spans="1:29">
      <c r="A238">
        <v>2</v>
      </c>
      <c r="B238">
        <v>209</v>
      </c>
      <c r="C238">
        <v>2006</v>
      </c>
      <c r="D238">
        <v>5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542</v>
      </c>
      <c r="R238">
        <v>1846</v>
      </c>
      <c r="S238">
        <v>1810</v>
      </c>
      <c r="T238">
        <v>8.6850152905198783</v>
      </c>
      <c r="U238">
        <v>8.6240421629151864</v>
      </c>
      <c r="V238">
        <v>15.670639219934998</v>
      </c>
      <c r="W238">
        <v>55.625414364640882</v>
      </c>
      <c r="X238">
        <v>146.62407313285487</v>
      </c>
      <c r="Y238">
        <v>135.33401950162519</v>
      </c>
      <c r="Z238">
        <v>135.29806629834258</v>
      </c>
      <c r="AA238">
        <v>30.930886271533598</v>
      </c>
      <c r="AB238">
        <v>4.2717128772484552</v>
      </c>
      <c r="AC238">
        <v>-50.405179692099559</v>
      </c>
    </row>
    <row r="239" spans="1:29">
      <c r="A239">
        <v>2</v>
      </c>
      <c r="B239">
        <v>210</v>
      </c>
      <c r="C239">
        <v>2006</v>
      </c>
      <c r="D239">
        <v>6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513</v>
      </c>
      <c r="R239">
        <v>1686</v>
      </c>
      <c r="S239">
        <v>1660</v>
      </c>
      <c r="T239">
        <v>7.9322512350035277</v>
      </c>
      <c r="U239">
        <v>7.9305640812646976</v>
      </c>
      <c r="V239">
        <v>16.5367734282325</v>
      </c>
      <c r="W239">
        <v>55.845180722891563</v>
      </c>
      <c r="X239">
        <v>146.80685628507783</v>
      </c>
      <c r="Y239">
        <v>135.50272835112665</v>
      </c>
      <c r="Z239">
        <v>135.66108433734905</v>
      </c>
      <c r="AA239">
        <v>30.524398162152679</v>
      </c>
      <c r="AB239">
        <v>4.2445721147388067</v>
      </c>
      <c r="AC239">
        <v>-52.911456664682383</v>
      </c>
    </row>
    <row r="240" spans="1:29">
      <c r="A240">
        <v>2</v>
      </c>
      <c r="B240">
        <v>211</v>
      </c>
      <c r="C240">
        <v>2006</v>
      </c>
      <c r="D240">
        <v>7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419</v>
      </c>
      <c r="R240">
        <v>1464</v>
      </c>
      <c r="S240">
        <v>1447</v>
      </c>
      <c r="T240">
        <v>6.8877911079745946</v>
      </c>
      <c r="U240">
        <v>6.814672938458286</v>
      </c>
      <c r="V240">
        <v>15.81967213114754</v>
      </c>
      <c r="W240">
        <v>55.648237733241189</v>
      </c>
      <c r="X240">
        <v>144.74813361040549</v>
      </c>
      <c r="Y240">
        <v>133.60252732240428</v>
      </c>
      <c r="Z240">
        <v>133.7321354526606</v>
      </c>
      <c r="AA240">
        <v>30.87839465040652</v>
      </c>
      <c r="AB240">
        <v>4.5725324731316954</v>
      </c>
      <c r="AC240">
        <v>-50.17870131947199</v>
      </c>
    </row>
    <row r="241" spans="1:29">
      <c r="A241">
        <v>2</v>
      </c>
      <c r="B241">
        <v>212</v>
      </c>
      <c r="C241">
        <v>2006</v>
      </c>
      <c r="D241">
        <v>8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520</v>
      </c>
      <c r="R241">
        <v>1845</v>
      </c>
      <c r="S241">
        <v>1823</v>
      </c>
      <c r="T241">
        <v>8.6803105151728985</v>
      </c>
      <c r="U241">
        <v>8.6870789018183014</v>
      </c>
      <c r="V241">
        <v>15.884010840108395</v>
      </c>
      <c r="W241">
        <v>55.715852989577613</v>
      </c>
      <c r="X241">
        <v>146.65169251909199</v>
      </c>
      <c r="Y241">
        <v>135.35951219512179</v>
      </c>
      <c r="Z241">
        <v>135.3151398793197</v>
      </c>
      <c r="AA241">
        <v>30.395180549307124</v>
      </c>
      <c r="AB241">
        <v>4.1354475467281189</v>
      </c>
      <c r="AC241">
        <v>-46.643910796547011</v>
      </c>
    </row>
    <row r="242" spans="1:29">
      <c r="A242">
        <v>2</v>
      </c>
      <c r="B242">
        <v>213</v>
      </c>
      <c r="C242">
        <v>2006</v>
      </c>
      <c r="D242">
        <v>9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498</v>
      </c>
      <c r="R242">
        <v>1730</v>
      </c>
      <c r="S242">
        <v>1706</v>
      </c>
      <c r="T242">
        <v>8.1392613502705213</v>
      </c>
      <c r="U242">
        <v>8.2221107594944485</v>
      </c>
      <c r="V242">
        <v>15.140462427745661</v>
      </c>
      <c r="W242">
        <v>55.410316529894487</v>
      </c>
      <c r="X242">
        <v>148.0755139999622</v>
      </c>
      <c r="Y242">
        <v>136.67369942196521</v>
      </c>
      <c r="Z242">
        <v>136.85592028135977</v>
      </c>
      <c r="AA242">
        <v>31.122430450441357</v>
      </c>
      <c r="AB242">
        <v>4.4402228980067076</v>
      </c>
      <c r="AC242">
        <v>-50.178459429864589</v>
      </c>
    </row>
    <row r="243" spans="1:29">
      <c r="A243">
        <v>2</v>
      </c>
      <c r="B243">
        <v>214</v>
      </c>
      <c r="C243">
        <v>2006</v>
      </c>
      <c r="D243">
        <v>10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472</v>
      </c>
      <c r="R243">
        <v>1815</v>
      </c>
      <c r="S243">
        <v>1796</v>
      </c>
      <c r="T243">
        <v>8.5391672547635853</v>
      </c>
      <c r="U243">
        <v>8.6665725928443749</v>
      </c>
      <c r="V243">
        <v>14.975757575757575</v>
      </c>
      <c r="W243">
        <v>55.597995545657007</v>
      </c>
      <c r="X243">
        <v>148.34648066402235</v>
      </c>
      <c r="Y243">
        <v>136.92380165289211</v>
      </c>
      <c r="Z243">
        <v>137.02516703786148</v>
      </c>
      <c r="AA243">
        <v>30.330333909125429</v>
      </c>
      <c r="AB243">
        <v>4.2832449753559088</v>
      </c>
      <c r="AC243">
        <v>-51.166424053386109</v>
      </c>
    </row>
    <row r="244" spans="1:29">
      <c r="A244">
        <v>2</v>
      </c>
      <c r="B244">
        <v>215</v>
      </c>
      <c r="C244">
        <v>2006</v>
      </c>
      <c r="D244">
        <v>11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472</v>
      </c>
      <c r="R244">
        <v>1707</v>
      </c>
      <c r="S244">
        <v>1684</v>
      </c>
      <c r="T244">
        <v>8.0310515172900487</v>
      </c>
      <c r="U244">
        <v>8.1192164892558267</v>
      </c>
      <c r="V244">
        <v>15.652606912712358</v>
      </c>
      <c r="W244">
        <v>56.107482185273163</v>
      </c>
      <c r="X244">
        <v>148.11086336866663</v>
      </c>
      <c r="Y244">
        <v>136.70632688927964</v>
      </c>
      <c r="Z244">
        <v>136.90878859857503</v>
      </c>
      <c r="AA244">
        <v>31.30037516877076</v>
      </c>
      <c r="AB244">
        <v>4.225920026918474</v>
      </c>
      <c r="AC244">
        <v>-56.44780376159288</v>
      </c>
    </row>
    <row r="245" spans="1:29">
      <c r="A245">
        <v>2</v>
      </c>
      <c r="B245">
        <v>216</v>
      </c>
      <c r="C245">
        <v>2006</v>
      </c>
      <c r="D245">
        <v>12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384</v>
      </c>
      <c r="R245">
        <v>1427</v>
      </c>
      <c r="S245">
        <v>1406</v>
      </c>
      <c r="T245">
        <v>6.713714420136438</v>
      </c>
      <c r="U245">
        <v>6.7998188063525093</v>
      </c>
      <c r="V245">
        <v>16.222144358794676</v>
      </c>
      <c r="W245">
        <v>55.61450924608819</v>
      </c>
      <c r="X245">
        <v>148.37816722988998</v>
      </c>
      <c r="Y245">
        <v>136.95304835318839</v>
      </c>
      <c r="Z245">
        <v>137.33186344238965</v>
      </c>
      <c r="AA245">
        <v>29.473723289091129</v>
      </c>
      <c r="AB245">
        <v>4.3627369497029962</v>
      </c>
      <c r="AC245">
        <v>-52.428370244173827</v>
      </c>
    </row>
    <row r="246" spans="1:29">
      <c r="A246">
        <v>2</v>
      </c>
      <c r="B246">
        <v>217</v>
      </c>
      <c r="C246">
        <v>2005</v>
      </c>
      <c r="D246">
        <v>1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683</v>
      </c>
      <c r="R246">
        <v>2320</v>
      </c>
      <c r="S246">
        <v>2272</v>
      </c>
      <c r="T246">
        <v>9.2422914508804084</v>
      </c>
      <c r="U246">
        <v>9.3079897092207382</v>
      </c>
      <c r="V246">
        <v>15.314224137931037</v>
      </c>
      <c r="W246">
        <v>55.89172535211268</v>
      </c>
      <c r="X246">
        <v>148.84171741323243</v>
      </c>
      <c r="Y246">
        <v>137.38090517241363</v>
      </c>
      <c r="Z246">
        <v>137.55695422535203</v>
      </c>
      <c r="AA246">
        <v>29.767121139515002</v>
      </c>
      <c r="AB246">
        <v>4.2801007600426324</v>
      </c>
      <c r="AC246">
        <v>-59.43991947237641</v>
      </c>
    </row>
    <row r="247" spans="1:29">
      <c r="A247">
        <v>2</v>
      </c>
      <c r="B247">
        <v>218</v>
      </c>
      <c r="C247">
        <v>2005</v>
      </c>
      <c r="D247">
        <v>2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689</v>
      </c>
      <c r="R247">
        <v>2056</v>
      </c>
      <c r="S247">
        <v>2031</v>
      </c>
      <c r="T247">
        <v>8.1905824237112554</v>
      </c>
      <c r="U247">
        <v>8.0749117551561369</v>
      </c>
      <c r="V247">
        <v>15.817120622568096</v>
      </c>
      <c r="W247">
        <v>56.216149679960623</v>
      </c>
      <c r="X247">
        <v>144.34590933809963</v>
      </c>
      <c r="Y247">
        <v>133.23127431906619</v>
      </c>
      <c r="Z247">
        <v>133.49433776464815</v>
      </c>
      <c r="AA247">
        <v>28.656057357585677</v>
      </c>
      <c r="AB247">
        <v>3.7433749316789497</v>
      </c>
      <c r="AC247">
        <v>-62.494075481374949</v>
      </c>
    </row>
    <row r="248" spans="1:29">
      <c r="A248">
        <v>2</v>
      </c>
      <c r="B248">
        <v>219</v>
      </c>
      <c r="C248">
        <v>2005</v>
      </c>
      <c r="D248">
        <v>3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666</v>
      </c>
      <c r="R248">
        <v>2026</v>
      </c>
      <c r="S248">
        <v>1994</v>
      </c>
      <c r="T248">
        <v>8.0710700342602202</v>
      </c>
      <c r="U248">
        <v>8.0107537225627112</v>
      </c>
      <c r="V248">
        <v>15.525666337611057</v>
      </c>
      <c r="W248">
        <v>55.964894684052176</v>
      </c>
      <c r="X248">
        <v>146.03491554536387</v>
      </c>
      <c r="Y248">
        <v>134.79022704837129</v>
      </c>
      <c r="Z248">
        <v>134.89107321965909</v>
      </c>
      <c r="AA248">
        <v>28.29383030009884</v>
      </c>
      <c r="AB248">
        <v>4.5742258295542566</v>
      </c>
      <c r="AC248">
        <v>-45.047015801105282</v>
      </c>
    </row>
    <row r="249" spans="1:29">
      <c r="A249">
        <v>2</v>
      </c>
      <c r="B249">
        <v>220</v>
      </c>
      <c r="C249">
        <v>2005</v>
      </c>
      <c r="D249">
        <v>4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718</v>
      </c>
      <c r="R249">
        <v>2447</v>
      </c>
      <c r="S249">
        <v>2401</v>
      </c>
      <c r="T249">
        <v>9.7482272328898087</v>
      </c>
      <c r="U249">
        <v>9.649493785319736</v>
      </c>
      <c r="V249">
        <v>15.035553739272579</v>
      </c>
      <c r="W249">
        <v>55.875885047896723</v>
      </c>
      <c r="X249">
        <v>146.03257532052223</v>
      </c>
      <c r="Y249">
        <v>134.78806702084151</v>
      </c>
      <c r="Z249">
        <v>134.9420658059139</v>
      </c>
      <c r="AA249">
        <v>28.515962278820393</v>
      </c>
      <c r="AB249">
        <v>4.1513943274826302</v>
      </c>
      <c r="AC249">
        <v>-52.435140932862758</v>
      </c>
    </row>
    <row r="250" spans="1:29">
      <c r="A250">
        <v>2</v>
      </c>
      <c r="B250">
        <v>221</v>
      </c>
      <c r="C250">
        <v>2005</v>
      </c>
      <c r="D250">
        <v>5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627</v>
      </c>
      <c r="R250">
        <v>1915</v>
      </c>
      <c r="S250">
        <v>1889</v>
      </c>
      <c r="T250">
        <v>7.6288741932913693</v>
      </c>
      <c r="U250">
        <v>7.6455425654385376</v>
      </c>
      <c r="V250">
        <v>15.424020887728455</v>
      </c>
      <c r="W250">
        <v>55.610905240868178</v>
      </c>
      <c r="X250">
        <v>147.03042921113754</v>
      </c>
      <c r="Y250">
        <v>135.70908616187978</v>
      </c>
      <c r="Z250">
        <v>135.89745897300148</v>
      </c>
      <c r="AA250">
        <v>29.0190392932832</v>
      </c>
      <c r="AB250">
        <v>4.3779257238122975</v>
      </c>
      <c r="AC250">
        <v>-50.547104507149761</v>
      </c>
    </row>
    <row r="251" spans="1:29">
      <c r="A251">
        <v>2</v>
      </c>
      <c r="B251">
        <v>222</v>
      </c>
      <c r="C251">
        <v>2005</v>
      </c>
      <c r="D251">
        <v>6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620</v>
      </c>
      <c r="R251">
        <v>1950</v>
      </c>
      <c r="S251">
        <v>1940</v>
      </c>
      <c r="T251">
        <v>7.768305314317586</v>
      </c>
      <c r="U251">
        <v>7.8561930847635937</v>
      </c>
      <c r="V251">
        <v>15.05948717948718</v>
      </c>
      <c r="W251">
        <v>55.78144329896908</v>
      </c>
      <c r="X251">
        <v>147.27893991165939</v>
      </c>
      <c r="Y251">
        <v>135.93846153846141</v>
      </c>
      <c r="Z251">
        <v>135.9707216494844</v>
      </c>
      <c r="AA251">
        <v>29.345162029384078</v>
      </c>
      <c r="AB251">
        <v>4.3388280496837934</v>
      </c>
      <c r="AC251">
        <v>-53.700534950691953</v>
      </c>
    </row>
    <row r="252" spans="1:29">
      <c r="A252">
        <v>2</v>
      </c>
      <c r="B252">
        <v>223</v>
      </c>
      <c r="C252">
        <v>2005</v>
      </c>
      <c r="D252">
        <v>7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587</v>
      </c>
      <c r="R252">
        <v>1773</v>
      </c>
      <c r="S252">
        <v>1754</v>
      </c>
      <c r="T252">
        <v>7.0631822165564522</v>
      </c>
      <c r="U252">
        <v>7.0729510365980719</v>
      </c>
      <c r="V252">
        <v>15.552735476593348</v>
      </c>
      <c r="W252">
        <v>55.570125427594078</v>
      </c>
      <c r="X252">
        <v>146.54829056773721</v>
      </c>
      <c r="Y252">
        <v>135.2640721940214</v>
      </c>
      <c r="Z252">
        <v>135.39606613454953</v>
      </c>
      <c r="AA252">
        <v>30.017994820290664</v>
      </c>
      <c r="AB252">
        <v>4.1879908243742721</v>
      </c>
      <c r="AC252">
        <v>-55.401498736636391</v>
      </c>
    </row>
    <row r="253" spans="1:29">
      <c r="A253">
        <v>2</v>
      </c>
      <c r="B253">
        <v>224</v>
      </c>
      <c r="C253">
        <v>2005</v>
      </c>
      <c r="D253">
        <v>8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714</v>
      </c>
      <c r="R253">
        <v>2458</v>
      </c>
      <c r="S253">
        <v>2425</v>
      </c>
      <c r="T253">
        <v>9.7920484423551901</v>
      </c>
      <c r="U253">
        <v>9.7217408169162578</v>
      </c>
      <c r="V253">
        <v>16.796175752644423</v>
      </c>
      <c r="W253">
        <v>56.096082474226804</v>
      </c>
      <c r="X253">
        <v>145.66264709745627</v>
      </c>
      <c r="Y253">
        <v>134.44662327095236</v>
      </c>
      <c r="Z253">
        <v>134.60688659793851</v>
      </c>
      <c r="AA253">
        <v>31.219871645545432</v>
      </c>
      <c r="AB253">
        <v>4.0257220794832627</v>
      </c>
      <c r="AC253">
        <v>-55.405812128875297</v>
      </c>
    </row>
    <row r="254" spans="1:29">
      <c r="A254">
        <v>2</v>
      </c>
      <c r="B254">
        <v>225</v>
      </c>
      <c r="C254">
        <v>2005</v>
      </c>
      <c r="D254">
        <v>9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681</v>
      </c>
      <c r="R254">
        <v>2376</v>
      </c>
      <c r="S254">
        <v>2341</v>
      </c>
      <c r="T254">
        <v>9.4653812445223444</v>
      </c>
      <c r="U254">
        <v>9.5163797166741464</v>
      </c>
      <c r="V254">
        <v>15.755050505050502</v>
      </c>
      <c r="W254">
        <v>55.624946604015349</v>
      </c>
      <c r="X254">
        <v>147.70903327241339</v>
      </c>
      <c r="Y254">
        <v>136.3354377104373</v>
      </c>
      <c r="Z254">
        <v>136.49141392567242</v>
      </c>
      <c r="AA254">
        <v>30.239616449267224</v>
      </c>
      <c r="AB254">
        <v>4.134780903733807</v>
      </c>
      <c r="AC254">
        <v>-56.280220203355185</v>
      </c>
    </row>
    <row r="255" spans="1:29">
      <c r="A255">
        <v>2</v>
      </c>
      <c r="B255">
        <v>226</v>
      </c>
      <c r="C255">
        <v>2005</v>
      </c>
      <c r="D255">
        <v>10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665</v>
      </c>
      <c r="R255">
        <v>2181</v>
      </c>
      <c r="S255">
        <v>2157</v>
      </c>
      <c r="T255">
        <v>8.6885507130905903</v>
      </c>
      <c r="U255">
        <v>8.6807944588331551</v>
      </c>
      <c r="V255">
        <v>15.301696469509398</v>
      </c>
      <c r="W255">
        <v>55.748725081131198</v>
      </c>
      <c r="X255">
        <v>146.24892514541273</v>
      </c>
      <c r="Y255">
        <v>134.98775790921579</v>
      </c>
      <c r="Z255">
        <v>135.12767732962439</v>
      </c>
      <c r="AA255">
        <v>29.815628613633127</v>
      </c>
      <c r="AB255">
        <v>4.2037694739884994</v>
      </c>
      <c r="AC255">
        <v>-52.152374804308714</v>
      </c>
    </row>
    <row r="256" spans="1:29">
      <c r="A256">
        <v>2</v>
      </c>
      <c r="B256">
        <v>227</v>
      </c>
      <c r="C256">
        <v>2005</v>
      </c>
      <c r="D256">
        <v>11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616</v>
      </c>
      <c r="R256">
        <v>2067</v>
      </c>
      <c r="S256">
        <v>2043</v>
      </c>
      <c r="T256">
        <v>8.2344036331766386</v>
      </c>
      <c r="U256">
        <v>8.3433140343000982</v>
      </c>
      <c r="V256">
        <v>15.624576681180452</v>
      </c>
      <c r="W256">
        <v>55.861478218306409</v>
      </c>
      <c r="X256">
        <v>148.25658951663149</v>
      </c>
      <c r="Y256">
        <v>136.84083212385084</v>
      </c>
      <c r="Z256">
        <v>137.12139011257952</v>
      </c>
      <c r="AA256">
        <v>30.938955063273557</v>
      </c>
      <c r="AB256">
        <v>4.5820842423299881</v>
      </c>
      <c r="AC256">
        <v>-46.451869558029109</v>
      </c>
    </row>
    <row r="257" spans="1:29">
      <c r="A257">
        <v>2</v>
      </c>
      <c r="B257">
        <v>228</v>
      </c>
      <c r="C257">
        <v>2005</v>
      </c>
      <c r="D257">
        <v>12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493</v>
      </c>
      <c r="R257">
        <v>1533</v>
      </c>
      <c r="S257">
        <v>1501</v>
      </c>
      <c r="T257">
        <v>6.1070831009481319</v>
      </c>
      <c r="U257">
        <v>6.1199353142168089</v>
      </c>
      <c r="V257">
        <v>16.48662752772341</v>
      </c>
      <c r="W257">
        <v>55.572285143237842</v>
      </c>
      <c r="X257">
        <v>148.01651496615796</v>
      </c>
      <c r="Y257">
        <v>136.61924331376389</v>
      </c>
      <c r="Z257">
        <v>136.89926715522978</v>
      </c>
      <c r="AA257">
        <v>30.840708810207222</v>
      </c>
      <c r="AB257">
        <v>4.3993978648890195</v>
      </c>
      <c r="AC257">
        <v>-54.04539934189075</v>
      </c>
    </row>
    <row r="258" spans="1:29">
      <c r="A258">
        <v>2</v>
      </c>
      <c r="B258">
        <v>229</v>
      </c>
      <c r="C258">
        <v>2004</v>
      </c>
      <c r="D258">
        <v>1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795</v>
      </c>
      <c r="R258">
        <v>2421</v>
      </c>
      <c r="S258">
        <v>2399</v>
      </c>
      <c r="T258">
        <v>9.8953649963214243</v>
      </c>
      <c r="U258">
        <v>10.079889463851122</v>
      </c>
      <c r="V258">
        <v>14.27839735646427</v>
      </c>
      <c r="W258">
        <v>56.177573989162155</v>
      </c>
      <c r="X258">
        <v>147.78846881051197</v>
      </c>
      <c r="Y258">
        <v>136.40875671210222</v>
      </c>
      <c r="Z258">
        <v>136.58182576073349</v>
      </c>
      <c r="AA258">
        <v>29.921870387246194</v>
      </c>
      <c r="AB258">
        <v>4.2072385211180512</v>
      </c>
      <c r="AC258">
        <v>-62.376979247417665</v>
      </c>
    </row>
    <row r="259" spans="1:29">
      <c r="A259">
        <v>2</v>
      </c>
      <c r="B259">
        <v>230</v>
      </c>
      <c r="C259">
        <v>2004</v>
      </c>
      <c r="D259">
        <v>2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691</v>
      </c>
      <c r="R259">
        <v>1897</v>
      </c>
      <c r="S259">
        <v>1861</v>
      </c>
      <c r="T259">
        <v>7.7536172647756079</v>
      </c>
      <c r="U259">
        <v>7.7296488688696563</v>
      </c>
      <c r="V259">
        <v>14.50500790722193</v>
      </c>
      <c r="W259">
        <v>56.344975819451903</v>
      </c>
      <c r="X259">
        <v>145.84692372229398</v>
      </c>
      <c r="Y259">
        <v>134.61671059567749</v>
      </c>
      <c r="Z259">
        <v>135.01461579795816</v>
      </c>
      <c r="AA259">
        <v>28.435525668958377</v>
      </c>
      <c r="AB259">
        <v>3.9372104022643577</v>
      </c>
      <c r="AC259">
        <v>-58.127101286551145</v>
      </c>
    </row>
    <row r="260" spans="1:29">
      <c r="A260">
        <v>2</v>
      </c>
      <c r="B260">
        <v>231</v>
      </c>
      <c r="C260">
        <v>2004</v>
      </c>
      <c r="D260">
        <v>3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733</v>
      </c>
      <c r="R260">
        <v>2092</v>
      </c>
      <c r="S260">
        <v>2060</v>
      </c>
      <c r="T260">
        <v>8.5506417068584994</v>
      </c>
      <c r="U260">
        <v>8.5918574095000633</v>
      </c>
      <c r="V260">
        <v>14.701720841300196</v>
      </c>
      <c r="W260">
        <v>56.357281553398046</v>
      </c>
      <c r="X260">
        <v>146.30916104066668</v>
      </c>
      <c r="Y260">
        <v>135.04335564053565</v>
      </c>
      <c r="Z260">
        <v>135.57737864077697</v>
      </c>
      <c r="AA260">
        <v>28.799404540133608</v>
      </c>
      <c r="AB260">
        <v>3.975961798319807</v>
      </c>
      <c r="AC260">
        <v>-56.213285262817138</v>
      </c>
    </row>
    <row r="261" spans="1:29">
      <c r="A261">
        <v>2</v>
      </c>
      <c r="B261">
        <v>232</v>
      </c>
      <c r="C261">
        <v>2004</v>
      </c>
      <c r="D261">
        <v>4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723</v>
      </c>
      <c r="R261">
        <v>2003</v>
      </c>
      <c r="S261">
        <v>1981</v>
      </c>
      <c r="T261">
        <v>8.1868715768822025</v>
      </c>
      <c r="U261">
        <v>8.2261650968524815</v>
      </c>
      <c r="V261">
        <v>14.323015476784825</v>
      </c>
      <c r="W261">
        <v>56.317516405855642</v>
      </c>
      <c r="X261">
        <v>145.81886649981689</v>
      </c>
      <c r="Y261">
        <v>134.59081377933089</v>
      </c>
      <c r="Z261">
        <v>134.9833922261484</v>
      </c>
      <c r="AA261">
        <v>29.3077145485051</v>
      </c>
      <c r="AB261">
        <v>4.0882048097841404</v>
      </c>
      <c r="AC261">
        <v>-55.226957884059807</v>
      </c>
    </row>
    <row r="262" spans="1:29">
      <c r="A262">
        <v>2</v>
      </c>
      <c r="B262">
        <v>233</v>
      </c>
      <c r="C262">
        <v>2004</v>
      </c>
      <c r="D262">
        <v>5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664</v>
      </c>
      <c r="R262">
        <v>1786</v>
      </c>
      <c r="S262">
        <v>1761</v>
      </c>
      <c r="T262">
        <v>7.2999264285130385</v>
      </c>
      <c r="U262">
        <v>7.3328794929498109</v>
      </c>
      <c r="V262">
        <v>14.22956326987682</v>
      </c>
      <c r="W262">
        <v>55.962521294718918</v>
      </c>
      <c r="X262">
        <v>146.40826265197344</v>
      </c>
      <c r="Y262">
        <v>135.13482642777157</v>
      </c>
      <c r="Z262">
        <v>135.35758091993188</v>
      </c>
      <c r="AA262">
        <v>30.073290007712075</v>
      </c>
      <c r="AB262">
        <v>4.1302973595056285</v>
      </c>
      <c r="AC262">
        <v>-59.428303967499645</v>
      </c>
    </row>
    <row r="263" spans="1:29">
      <c r="A263">
        <v>2</v>
      </c>
      <c r="B263">
        <v>234</v>
      </c>
      <c r="C263">
        <v>2004</v>
      </c>
      <c r="D263">
        <v>6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738</v>
      </c>
      <c r="R263">
        <v>2072</v>
      </c>
      <c r="S263">
        <v>2043</v>
      </c>
      <c r="T263">
        <v>8.4688956102346111</v>
      </c>
      <c r="U263">
        <v>8.5129834414503485</v>
      </c>
      <c r="V263">
        <v>15.848938223938225</v>
      </c>
      <c r="W263">
        <v>56.03524229074889</v>
      </c>
      <c r="X263">
        <v>146.38538089242303</v>
      </c>
      <c r="Y263">
        <v>135.11370656370639</v>
      </c>
      <c r="Z263">
        <v>135.45056289769931</v>
      </c>
      <c r="AA263">
        <v>30.784948000976051</v>
      </c>
      <c r="AB263">
        <v>4.1957407111330323</v>
      </c>
      <c r="AC263">
        <v>-55.55855566890353</v>
      </c>
    </row>
    <row r="264" spans="1:29">
      <c r="A264">
        <v>2</v>
      </c>
      <c r="B264">
        <v>235</v>
      </c>
      <c r="C264">
        <v>2004</v>
      </c>
      <c r="D264">
        <v>7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652</v>
      </c>
      <c r="R264">
        <v>1884</v>
      </c>
      <c r="S264">
        <v>1854</v>
      </c>
      <c r="T264">
        <v>7.7004823019700801</v>
      </c>
      <c r="U264">
        <v>7.6094905819609311</v>
      </c>
      <c r="V264">
        <v>15.952760084925684</v>
      </c>
      <c r="W264">
        <v>55.94875943905069</v>
      </c>
      <c r="X264">
        <v>144.23473718351289</v>
      </c>
      <c r="Y264">
        <v>133.12866242038231</v>
      </c>
      <c r="Z264">
        <v>133.41763754045317</v>
      </c>
      <c r="AA264">
        <v>29.549747362304551</v>
      </c>
      <c r="AB264">
        <v>4.1900722643827404</v>
      </c>
      <c r="AC264">
        <v>-56.381757507838238</v>
      </c>
    </row>
    <row r="265" spans="1:29">
      <c r="A265">
        <v>2</v>
      </c>
      <c r="B265">
        <v>236</v>
      </c>
      <c r="C265">
        <v>2004</v>
      </c>
      <c r="D265">
        <v>8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754</v>
      </c>
      <c r="R265">
        <v>2171</v>
      </c>
      <c r="S265">
        <v>2139</v>
      </c>
      <c r="T265">
        <v>8.8735387885228487</v>
      </c>
      <c r="U265">
        <v>8.934717217336015</v>
      </c>
      <c r="V265">
        <v>15.391524643021643</v>
      </c>
      <c r="W265">
        <v>55.80177653108931</v>
      </c>
      <c r="X265">
        <v>146.74825696552523</v>
      </c>
      <c r="Y265">
        <v>135.44864117918038</v>
      </c>
      <c r="Z265">
        <v>135.78050490883609</v>
      </c>
      <c r="AA265">
        <v>30.612444164970551</v>
      </c>
      <c r="AB265">
        <v>4.0253958452178757</v>
      </c>
      <c r="AC265">
        <v>-58.232841337173838</v>
      </c>
    </row>
    <row r="266" spans="1:29">
      <c r="A266">
        <v>2</v>
      </c>
      <c r="B266">
        <v>237</v>
      </c>
      <c r="C266">
        <v>2004</v>
      </c>
      <c r="D266">
        <v>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762</v>
      </c>
      <c r="R266">
        <v>2306</v>
      </c>
      <c r="S266">
        <v>2267</v>
      </c>
      <c r="T266">
        <v>9.4253249407340807</v>
      </c>
      <c r="U266">
        <v>9.385328482128493</v>
      </c>
      <c r="V266">
        <v>16.194275802254989</v>
      </c>
      <c r="W266">
        <v>56.125716806352003</v>
      </c>
      <c r="X266">
        <v>145.34273490700724</v>
      </c>
      <c r="Y266">
        <v>134.15134431916755</v>
      </c>
      <c r="Z266">
        <v>134.57529775033089</v>
      </c>
      <c r="AA266">
        <v>29.695079539608638</v>
      </c>
      <c r="AB266">
        <v>3.8986481946955398</v>
      </c>
      <c r="AC266">
        <v>-55.846479081072246</v>
      </c>
    </row>
    <row r="267" spans="1:29">
      <c r="A267">
        <v>2</v>
      </c>
      <c r="B267">
        <v>238</v>
      </c>
      <c r="C267">
        <v>2004</v>
      </c>
      <c r="D267">
        <v>10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707</v>
      </c>
      <c r="R267">
        <v>2029</v>
      </c>
      <c r="S267">
        <v>1992</v>
      </c>
      <c r="T267">
        <v>8.2931415024932562</v>
      </c>
      <c r="U267">
        <v>8.1759563510925499</v>
      </c>
      <c r="V267">
        <v>15.7599802858551</v>
      </c>
      <c r="W267">
        <v>56.27008032128515</v>
      </c>
      <c r="X267">
        <v>144.25670678733675</v>
      </c>
      <c r="Y267">
        <v>133.14894036471148</v>
      </c>
      <c r="Z267">
        <v>133.41867469879512</v>
      </c>
      <c r="AA267">
        <v>29.580445121481013</v>
      </c>
      <c r="AB267">
        <v>4.0885465934192471</v>
      </c>
      <c r="AC267">
        <v>-57.58919900591215</v>
      </c>
    </row>
    <row r="268" spans="1:29">
      <c r="A268">
        <v>2</v>
      </c>
      <c r="B268">
        <v>239</v>
      </c>
      <c r="C268">
        <v>2004</v>
      </c>
      <c r="D268">
        <v>11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690</v>
      </c>
      <c r="R268">
        <v>1983</v>
      </c>
      <c r="S268">
        <v>1929</v>
      </c>
      <c r="T268">
        <v>8.1051254802583159</v>
      </c>
      <c r="U268">
        <v>8.0664606162825887</v>
      </c>
      <c r="V268">
        <v>16.263741805345436</v>
      </c>
      <c r="W268">
        <v>56.330222913426638</v>
      </c>
      <c r="X268">
        <v>146.80914534103249</v>
      </c>
      <c r="Y268">
        <v>135.50484114977297</v>
      </c>
      <c r="Z268">
        <v>135.93089683773971</v>
      </c>
      <c r="AA268">
        <v>29.42602994342711</v>
      </c>
      <c r="AB268">
        <v>4.1833712636053173</v>
      </c>
      <c r="AC268">
        <v>-55.190907052894389</v>
      </c>
    </row>
    <row r="269" spans="1:29">
      <c r="A269">
        <v>2</v>
      </c>
      <c r="B269">
        <v>240</v>
      </c>
      <c r="C269">
        <v>2004</v>
      </c>
      <c r="D269">
        <v>12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584</v>
      </c>
      <c r="R269">
        <v>1822</v>
      </c>
      <c r="S269">
        <v>1794</v>
      </c>
      <c r="T269">
        <v>7.4470694024360355</v>
      </c>
      <c r="U269">
        <v>7.3546229777259491</v>
      </c>
      <c r="V269">
        <v>16.195389681668495</v>
      </c>
      <c r="W269">
        <v>56.768115942028992</v>
      </c>
      <c r="X269">
        <v>144.27581277583596</v>
      </c>
      <c r="Y269">
        <v>133.16657519209673</v>
      </c>
      <c r="Z269">
        <v>133.26170568561881</v>
      </c>
      <c r="AA269">
        <v>28.500438487312575</v>
      </c>
      <c r="AB269">
        <v>3.7941408969591</v>
      </c>
      <c r="AC269">
        <v>-50.986436154315399</v>
      </c>
    </row>
    <row r="270" spans="1:29">
      <c r="A270">
        <v>2</v>
      </c>
      <c r="B270">
        <v>241</v>
      </c>
      <c r="C270">
        <v>2003</v>
      </c>
      <c r="D270">
        <v>1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842</v>
      </c>
      <c r="R270">
        <v>2422</v>
      </c>
      <c r="S270">
        <v>2387</v>
      </c>
      <c r="T270">
        <v>10.267497562423159</v>
      </c>
      <c r="U270">
        <v>10.275322746917512</v>
      </c>
      <c r="V270">
        <v>14.297274979355905</v>
      </c>
      <c r="W270">
        <v>56.470883954754918</v>
      </c>
      <c r="X270">
        <v>145.33152673265019</v>
      </c>
      <c r="Y270">
        <v>134.14099917423584</v>
      </c>
      <c r="Z270">
        <v>134.65441977377441</v>
      </c>
      <c r="AA270">
        <v>29.426213849725492</v>
      </c>
      <c r="AB270">
        <v>3.8121323332495223</v>
      </c>
      <c r="AC270">
        <v>-58.994310995877299</v>
      </c>
    </row>
    <row r="271" spans="1:29">
      <c r="A271">
        <v>2</v>
      </c>
      <c r="B271">
        <v>242</v>
      </c>
      <c r="C271">
        <v>2003</v>
      </c>
      <c r="D271">
        <v>2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713</v>
      </c>
      <c r="R271">
        <v>2055</v>
      </c>
      <c r="S271">
        <v>2031</v>
      </c>
      <c r="T271">
        <v>8.7116876510237784</v>
      </c>
      <c r="U271">
        <v>8.6455679380618999</v>
      </c>
      <c r="V271">
        <v>14.128953771289536</v>
      </c>
      <c r="W271">
        <v>56.217134416543558</v>
      </c>
      <c r="X271">
        <v>143.94946131966799</v>
      </c>
      <c r="Y271">
        <v>132.86535279805349</v>
      </c>
      <c r="Z271">
        <v>133.15612998522889</v>
      </c>
      <c r="AA271">
        <v>29.269827757068889</v>
      </c>
      <c r="AB271">
        <v>3.7999743269433033</v>
      </c>
      <c r="AC271">
        <v>-59.616047851540507</v>
      </c>
    </row>
    <row r="272" spans="1:29">
      <c r="A272">
        <v>2</v>
      </c>
      <c r="B272">
        <v>243</v>
      </c>
      <c r="C272">
        <v>2003</v>
      </c>
      <c r="D272">
        <v>3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640</v>
      </c>
      <c r="R272">
        <v>1537</v>
      </c>
      <c r="S272">
        <v>1504</v>
      </c>
      <c r="T272">
        <v>6.5157488659968639</v>
      </c>
      <c r="U272">
        <v>6.4318762649740817</v>
      </c>
      <c r="V272">
        <v>14.782693558880938</v>
      </c>
      <c r="W272">
        <v>56.249335106382993</v>
      </c>
      <c r="X272">
        <v>144.46992248269669</v>
      </c>
      <c r="Y272">
        <v>133.34573845152875</v>
      </c>
      <c r="Z272">
        <v>133.77267287234022</v>
      </c>
      <c r="AA272">
        <v>28.368045905457247</v>
      </c>
      <c r="AB272">
        <v>3.9074651799324607</v>
      </c>
      <c r="AC272">
        <v>-61.422784573772688</v>
      </c>
    </row>
    <row r="273" spans="1:29">
      <c r="A273">
        <v>2</v>
      </c>
      <c r="B273">
        <v>244</v>
      </c>
      <c r="C273">
        <v>2003</v>
      </c>
      <c r="D273">
        <v>4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720</v>
      </c>
      <c r="R273">
        <v>1930</v>
      </c>
      <c r="S273">
        <v>1894</v>
      </c>
      <c r="T273">
        <v>8.181779643053968</v>
      </c>
      <c r="U273">
        <v>8.0803582289302938</v>
      </c>
      <c r="V273">
        <v>14.586010362694299</v>
      </c>
      <c r="W273">
        <v>56.241816261879642</v>
      </c>
      <c r="X273">
        <v>144.1064000583815</v>
      </c>
      <c r="Y273">
        <v>133.01020725388597</v>
      </c>
      <c r="Z273">
        <v>133.45295670538536</v>
      </c>
      <c r="AA273">
        <v>29.185417139785645</v>
      </c>
      <c r="AB273">
        <v>4.1018737928527029</v>
      </c>
      <c r="AC273">
        <v>-57.997549947506641</v>
      </c>
    </row>
    <row r="274" spans="1:29">
      <c r="A274">
        <v>2</v>
      </c>
      <c r="B274">
        <v>245</v>
      </c>
      <c r="C274">
        <v>2003</v>
      </c>
      <c r="D274">
        <v>5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742</v>
      </c>
      <c r="R274">
        <v>1922</v>
      </c>
      <c r="S274">
        <v>1897</v>
      </c>
      <c r="T274">
        <v>8.1478655305438981</v>
      </c>
      <c r="U274">
        <v>8.1228923358973883</v>
      </c>
      <c r="V274">
        <v>14.204994797086371</v>
      </c>
      <c r="W274">
        <v>56.127042698998416</v>
      </c>
      <c r="X274">
        <v>144.82217083820439</v>
      </c>
      <c r="Y274">
        <v>133.67086368366273</v>
      </c>
      <c r="Z274">
        <v>133.94327886135997</v>
      </c>
      <c r="AA274">
        <v>29.27693193801986</v>
      </c>
      <c r="AB274">
        <v>3.9154467971441473</v>
      </c>
      <c r="AC274">
        <v>-55.002001284128518</v>
      </c>
    </row>
    <row r="275" spans="1:29">
      <c r="A275">
        <v>2</v>
      </c>
      <c r="B275">
        <v>246</v>
      </c>
      <c r="C275">
        <v>2003</v>
      </c>
      <c r="D275">
        <v>6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694</v>
      </c>
      <c r="R275">
        <v>1797</v>
      </c>
      <c r="S275">
        <v>1779</v>
      </c>
      <c r="T275">
        <v>7.6179575225740797</v>
      </c>
      <c r="U275">
        <v>7.668546234094733</v>
      </c>
      <c r="V275">
        <v>14.18530884808013</v>
      </c>
      <c r="W275">
        <v>56.297358066329394</v>
      </c>
      <c r="X275">
        <v>146.01409234483123</v>
      </c>
      <c r="Y275">
        <v>134.7710072342791</v>
      </c>
      <c r="Z275">
        <v>134.83872962338373</v>
      </c>
      <c r="AA275">
        <v>29.520157474481632</v>
      </c>
      <c r="AB275">
        <v>3.9844905605273193</v>
      </c>
      <c r="AC275">
        <v>-57.270178684996303</v>
      </c>
    </row>
    <row r="276" spans="1:29">
      <c r="A276">
        <v>2</v>
      </c>
      <c r="B276">
        <v>247</v>
      </c>
      <c r="C276">
        <v>2003</v>
      </c>
      <c r="D276">
        <v>7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700</v>
      </c>
      <c r="R276">
        <v>1921</v>
      </c>
      <c r="S276">
        <v>1897</v>
      </c>
      <c r="T276">
        <v>8.1436262664801387</v>
      </c>
      <c r="U276">
        <v>8.1565072276492998</v>
      </c>
      <c r="V276">
        <v>14.17595002602811</v>
      </c>
      <c r="W276">
        <v>55.943595150237201</v>
      </c>
      <c r="X276">
        <v>145.17256101378246</v>
      </c>
      <c r="Y276">
        <v>133.99427381572113</v>
      </c>
      <c r="Z276">
        <v>134.49757511860852</v>
      </c>
      <c r="AA276">
        <v>30.747671428652609</v>
      </c>
      <c r="AB276">
        <v>3.8705302025775201</v>
      </c>
      <c r="AC276">
        <v>-58.794930188482994</v>
      </c>
    </row>
    <row r="277" spans="1:29">
      <c r="A277">
        <v>2</v>
      </c>
      <c r="B277">
        <v>248</v>
      </c>
      <c r="C277">
        <v>2003</v>
      </c>
      <c r="D277">
        <v>8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748</v>
      </c>
      <c r="R277">
        <v>2103</v>
      </c>
      <c r="S277">
        <v>2076</v>
      </c>
      <c r="T277">
        <v>8.9151723260841909</v>
      </c>
      <c r="U277">
        <v>9.017713401574813</v>
      </c>
      <c r="V277">
        <v>14.295292439372323</v>
      </c>
      <c r="W277">
        <v>56.168593448940278</v>
      </c>
      <c r="X277">
        <v>146.86757657764875</v>
      </c>
      <c r="Y277">
        <v>135.55877318116964</v>
      </c>
      <c r="Z277">
        <v>135.87721579961456</v>
      </c>
      <c r="AA277">
        <v>30.575056360357479</v>
      </c>
      <c r="AB277">
        <v>4.0283791146518926</v>
      </c>
      <c r="AC277">
        <v>-56.139865071941294</v>
      </c>
    </row>
    <row r="278" spans="1:29">
      <c r="A278">
        <v>2</v>
      </c>
      <c r="B278">
        <v>249</v>
      </c>
      <c r="C278">
        <v>2003</v>
      </c>
      <c r="D278">
        <v>9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749</v>
      </c>
      <c r="R278">
        <v>2046</v>
      </c>
      <c r="S278">
        <v>2019</v>
      </c>
      <c r="T278">
        <v>8.6735342744499544</v>
      </c>
      <c r="U278">
        <v>8.7000007256852641</v>
      </c>
      <c r="V278">
        <v>14.752688172043012</v>
      </c>
      <c r="W278">
        <v>56.315502724120861</v>
      </c>
      <c r="X278">
        <v>145.88066030592137</v>
      </c>
      <c r="Y278">
        <v>134.64784946236571</v>
      </c>
      <c r="Z278">
        <v>134.79088657751379</v>
      </c>
      <c r="AA278">
        <v>30.358995281607623</v>
      </c>
      <c r="AB278">
        <v>4.0278884630037073</v>
      </c>
      <c r="AC278">
        <v>-58.619821752425239</v>
      </c>
    </row>
    <row r="279" spans="1:29">
      <c r="A279">
        <v>2</v>
      </c>
      <c r="B279">
        <v>250</v>
      </c>
      <c r="C279">
        <v>2003</v>
      </c>
      <c r="D279">
        <v>10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766</v>
      </c>
      <c r="R279">
        <v>2264</v>
      </c>
      <c r="S279">
        <v>2242</v>
      </c>
      <c r="T279">
        <v>9.5976938403493151</v>
      </c>
      <c r="U279">
        <v>9.6849825894681185</v>
      </c>
      <c r="V279">
        <v>14.151060070671377</v>
      </c>
      <c r="W279">
        <v>56.314451382694017</v>
      </c>
      <c r="X279">
        <v>146.08814206248621</v>
      </c>
      <c r="Y279">
        <v>134.83935512367492</v>
      </c>
      <c r="Z279">
        <v>135.12658340767163</v>
      </c>
      <c r="AA279">
        <v>30.244600491474241</v>
      </c>
      <c r="AB279">
        <v>3.7504273782749848</v>
      </c>
      <c r="AC279">
        <v>-68.594875080720939</v>
      </c>
    </row>
    <row r="280" spans="1:29">
      <c r="A280">
        <v>2</v>
      </c>
      <c r="B280">
        <v>251</v>
      </c>
      <c r="C280">
        <v>2003</v>
      </c>
      <c r="D280">
        <v>11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716</v>
      </c>
      <c r="R280">
        <v>1915</v>
      </c>
      <c r="S280">
        <v>1891</v>
      </c>
      <c r="T280">
        <v>8.1181906820975893</v>
      </c>
      <c r="U280">
        <v>8.1794286516969557</v>
      </c>
      <c r="V280">
        <v>14.538903394255877</v>
      </c>
      <c r="W280">
        <v>56.218402961396087</v>
      </c>
      <c r="X280">
        <v>146.28798701023172</v>
      </c>
      <c r="Y280">
        <v>135.02381201044403</v>
      </c>
      <c r="Z280">
        <v>135.3034902168167</v>
      </c>
      <c r="AA280">
        <v>29.201673497284609</v>
      </c>
      <c r="AB280">
        <v>4.4772649481154065</v>
      </c>
      <c r="AC280">
        <v>-51.658632525474282</v>
      </c>
    </row>
    <row r="281" spans="1:29">
      <c r="A281">
        <v>2</v>
      </c>
      <c r="B281">
        <v>252</v>
      </c>
      <c r="C281">
        <v>2003</v>
      </c>
      <c r="D281">
        <v>12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621</v>
      </c>
      <c r="R281">
        <v>1677</v>
      </c>
      <c r="S281">
        <v>1655</v>
      </c>
      <c r="T281">
        <v>7.1092458349230574</v>
      </c>
      <c r="U281">
        <v>7.0368036550496447</v>
      </c>
      <c r="V281">
        <v>14.094812164579604</v>
      </c>
      <c r="W281">
        <v>56.411480362537773</v>
      </c>
      <c r="X281">
        <v>143.92549508324672</v>
      </c>
      <c r="Y281">
        <v>132.84323196183669</v>
      </c>
      <c r="Z281">
        <v>133.00102719033239</v>
      </c>
      <c r="AA281">
        <v>30.371320430383559</v>
      </c>
      <c r="AB281">
        <v>4.547618604132003</v>
      </c>
      <c r="AC281">
        <v>-51.465427369656283</v>
      </c>
    </row>
    <row r="282" spans="1:29">
      <c r="A282">
        <v>2</v>
      </c>
      <c r="B282">
        <v>253</v>
      </c>
      <c r="C282">
        <v>2002</v>
      </c>
      <c r="D282">
        <v>1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884</v>
      </c>
      <c r="R282">
        <v>3680</v>
      </c>
      <c r="S282">
        <v>3643</v>
      </c>
      <c r="T282">
        <v>14.733554870480837</v>
      </c>
      <c r="U282">
        <v>14.52453966788495</v>
      </c>
      <c r="V282">
        <v>13.748369565217388</v>
      </c>
      <c r="W282">
        <v>55.752676365632723</v>
      </c>
      <c r="X282">
        <v>140.53706015356377</v>
      </c>
      <c r="Y282">
        <v>129.71570652173921</v>
      </c>
      <c r="Z282">
        <v>129.94106505627244</v>
      </c>
      <c r="AA282">
        <v>28.304369467531913</v>
      </c>
      <c r="AB282">
        <v>3.8950746084215302</v>
      </c>
      <c r="AC282">
        <v>-58.343341892549518</v>
      </c>
    </row>
    <row r="283" spans="1:29">
      <c r="A283">
        <v>2</v>
      </c>
      <c r="B283">
        <v>254</v>
      </c>
      <c r="C283">
        <v>2002</v>
      </c>
      <c r="D283">
        <v>2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716</v>
      </c>
      <c r="R283">
        <v>1818</v>
      </c>
      <c r="S283">
        <v>1800</v>
      </c>
      <c r="T283">
        <v>7.2786964006886352</v>
      </c>
      <c r="U283">
        <v>7.2326592754564256</v>
      </c>
      <c r="V283">
        <v>14.037403740374044</v>
      </c>
      <c r="W283">
        <v>56.113333333333323</v>
      </c>
      <c r="X283">
        <v>141.58648259192125</v>
      </c>
      <c r="Y283">
        <v>130.68432343234315</v>
      </c>
      <c r="Z283">
        <v>130.95699999999991</v>
      </c>
      <c r="AA283">
        <v>28.377585753940824</v>
      </c>
      <c r="AB283">
        <v>4.0253971508687378</v>
      </c>
      <c r="AC283">
        <v>-56.208168115868837</v>
      </c>
    </row>
    <row r="284" spans="1:29">
      <c r="A284">
        <v>2</v>
      </c>
      <c r="B284">
        <v>255</v>
      </c>
      <c r="C284">
        <v>2002</v>
      </c>
      <c r="D284">
        <v>3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736</v>
      </c>
      <c r="R284">
        <v>1719</v>
      </c>
      <c r="S284">
        <v>1686</v>
      </c>
      <c r="T284">
        <v>6.8823317452055885</v>
      </c>
      <c r="U284">
        <v>6.8732026516799021</v>
      </c>
      <c r="V284">
        <v>14.223385689354275</v>
      </c>
      <c r="W284">
        <v>55.637603795966797</v>
      </c>
      <c r="X284">
        <v>143.23881265847203</v>
      </c>
      <c r="Y284">
        <v>132.20942408376976</v>
      </c>
      <c r="Z284">
        <v>132.8632265717676</v>
      </c>
      <c r="AA284">
        <v>28.216577874221503</v>
      </c>
      <c r="AB284">
        <v>4.1844750574153116</v>
      </c>
      <c r="AC284">
        <v>-54.989654381529121</v>
      </c>
    </row>
    <row r="285" spans="1:29">
      <c r="A285">
        <v>2</v>
      </c>
      <c r="B285">
        <v>256</v>
      </c>
      <c r="C285">
        <v>2002</v>
      </c>
      <c r="D285">
        <v>4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821</v>
      </c>
      <c r="R285">
        <v>2259</v>
      </c>
      <c r="S285">
        <v>2231</v>
      </c>
      <c r="T285">
        <v>9.0443207751131016</v>
      </c>
      <c r="U285">
        <v>8.9748235846771252</v>
      </c>
      <c r="V285">
        <v>14.324922532093847</v>
      </c>
      <c r="W285">
        <v>56.074854325414648</v>
      </c>
      <c r="X285">
        <v>141.6704195616712</v>
      </c>
      <c r="Y285">
        <v>130.76179725542258</v>
      </c>
      <c r="Z285">
        <v>131.10811295383229</v>
      </c>
      <c r="AA285">
        <v>28.268430148399343</v>
      </c>
      <c r="AB285">
        <v>4.0501395479085005</v>
      </c>
      <c r="AC285">
        <v>-57.706838314085232</v>
      </c>
    </row>
    <row r="286" spans="1:29">
      <c r="A286">
        <v>2</v>
      </c>
      <c r="B286">
        <v>257</v>
      </c>
      <c r="C286">
        <v>2002</v>
      </c>
      <c r="D286">
        <v>5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642</v>
      </c>
      <c r="R286">
        <v>1571</v>
      </c>
      <c r="S286">
        <v>1539</v>
      </c>
      <c r="T286">
        <v>6.289786603675382</v>
      </c>
      <c r="U286">
        <v>6.2346694674042258</v>
      </c>
      <c r="V286">
        <v>14.6390833863781</v>
      </c>
      <c r="W286">
        <v>55.905782975958417</v>
      </c>
      <c r="X286">
        <v>142.28979616325972</v>
      </c>
      <c r="Y286">
        <v>131.33348185868883</v>
      </c>
      <c r="Z286">
        <v>132.03164392462645</v>
      </c>
      <c r="AA286">
        <v>28.225962925425438</v>
      </c>
      <c r="AB286">
        <v>3.9132352793897742</v>
      </c>
      <c r="AC286">
        <v>-56.112722855453448</v>
      </c>
    </row>
    <row r="287" spans="1:29">
      <c r="A287">
        <v>2</v>
      </c>
      <c r="B287">
        <v>258</v>
      </c>
      <c r="C287">
        <v>2002</v>
      </c>
      <c r="D287">
        <v>6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733</v>
      </c>
      <c r="R287">
        <v>1877</v>
      </c>
      <c r="S287">
        <v>1856</v>
      </c>
      <c r="T287">
        <v>7.5149137206229746</v>
      </c>
      <c r="U287">
        <v>7.556833601732226</v>
      </c>
      <c r="V287">
        <v>14.169419286094836</v>
      </c>
      <c r="W287">
        <v>55.821659482758633</v>
      </c>
      <c r="X287">
        <v>143.60240373431944</v>
      </c>
      <c r="Y287">
        <v>132.54501864677673</v>
      </c>
      <c r="Z287">
        <v>132.6982219827585</v>
      </c>
      <c r="AA287">
        <v>28.817268231865633</v>
      </c>
      <c r="AB287">
        <v>4.0063237518625252</v>
      </c>
      <c r="AC287">
        <v>-55.378198692828221</v>
      </c>
    </row>
    <row r="288" spans="1:29">
      <c r="A288">
        <v>2</v>
      </c>
      <c r="B288">
        <v>259</v>
      </c>
      <c r="C288">
        <v>2002</v>
      </c>
      <c r="D288">
        <v>7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746</v>
      </c>
      <c r="R288">
        <v>1949</v>
      </c>
      <c r="S288">
        <v>1914</v>
      </c>
      <c r="T288">
        <v>7.8031789246106431</v>
      </c>
      <c r="U288">
        <v>7.8018920013138482</v>
      </c>
      <c r="V288">
        <v>14.138019497178044</v>
      </c>
      <c r="W288">
        <v>55.993730407523501</v>
      </c>
      <c r="X288">
        <v>143.58581532213375</v>
      </c>
      <c r="Y288">
        <v>132.52970754232956</v>
      </c>
      <c r="Z288">
        <v>132.84989550679219</v>
      </c>
      <c r="AA288">
        <v>29.760076355952695</v>
      </c>
      <c r="AB288">
        <v>4.0628503234461926</v>
      </c>
      <c r="AC288">
        <v>-60.031333168671026</v>
      </c>
    </row>
    <row r="289" spans="1:29">
      <c r="A289">
        <v>2</v>
      </c>
      <c r="B289">
        <v>260</v>
      </c>
      <c r="C289">
        <v>2002</v>
      </c>
      <c r="D289">
        <v>8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816</v>
      </c>
      <c r="R289">
        <v>2201</v>
      </c>
      <c r="S289">
        <v>2151</v>
      </c>
      <c r="T289">
        <v>8.8121071385674821</v>
      </c>
      <c r="U289">
        <v>8.9012980872416971</v>
      </c>
      <c r="V289">
        <v>14.205815538391644</v>
      </c>
      <c r="W289">
        <v>55.759646675964682</v>
      </c>
      <c r="X289">
        <v>145.50955120862525</v>
      </c>
      <c r="Y289">
        <v>134.30531576556123</v>
      </c>
      <c r="Z289">
        <v>134.87024639702477</v>
      </c>
      <c r="AA289">
        <v>29.894132865983693</v>
      </c>
      <c r="AB289">
        <v>4.0601439178776397</v>
      </c>
      <c r="AC289">
        <v>-61.573361188580392</v>
      </c>
    </row>
    <row r="290" spans="1:29">
      <c r="A290">
        <v>2</v>
      </c>
      <c r="B290">
        <v>261</v>
      </c>
      <c r="C290">
        <v>2002</v>
      </c>
      <c r="D290">
        <v>9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772</v>
      </c>
      <c r="R290">
        <v>2001</v>
      </c>
      <c r="S290">
        <v>1954</v>
      </c>
      <c r="T290">
        <v>8.0113704608239544</v>
      </c>
      <c r="U290">
        <v>8.0919131617942952</v>
      </c>
      <c r="V290">
        <v>14.091454272863571</v>
      </c>
      <c r="W290">
        <v>55.929375639713399</v>
      </c>
      <c r="X290">
        <v>145.76065163517893</v>
      </c>
      <c r="Y290">
        <v>134.53708145927047</v>
      </c>
      <c r="Z290">
        <v>134.96770726714431</v>
      </c>
      <c r="AA290">
        <v>30.133424148871679</v>
      </c>
      <c r="AB290">
        <v>4.0853392572236471</v>
      </c>
      <c r="AC290">
        <v>-59.145428809927488</v>
      </c>
    </row>
    <row r="291" spans="1:29">
      <c r="A291">
        <v>2</v>
      </c>
      <c r="B291">
        <v>262</v>
      </c>
      <c r="C291">
        <v>2002</v>
      </c>
      <c r="D291">
        <v>10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823</v>
      </c>
      <c r="R291">
        <v>2387</v>
      </c>
      <c r="S291">
        <v>2350</v>
      </c>
      <c r="T291">
        <v>9.5567922488689607</v>
      </c>
      <c r="U291">
        <v>9.6509525591325094</v>
      </c>
      <c r="V291">
        <v>14.154168412232931</v>
      </c>
      <c r="W291">
        <v>55.931489361702141</v>
      </c>
      <c r="X291">
        <v>144.66038277941931</v>
      </c>
      <c r="Y291">
        <v>133.52153330540412</v>
      </c>
      <c r="Z291">
        <v>133.84604255319138</v>
      </c>
      <c r="AA291">
        <v>29.108053416543463</v>
      </c>
      <c r="AB291">
        <v>3.9628041751691527</v>
      </c>
      <c r="AC291">
        <v>-58.879582910385778</v>
      </c>
    </row>
    <row r="292" spans="1:29">
      <c r="A292">
        <v>2</v>
      </c>
      <c r="B292">
        <v>263</v>
      </c>
      <c r="C292">
        <v>2002</v>
      </c>
      <c r="D292">
        <v>11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770</v>
      </c>
      <c r="R292">
        <v>2091</v>
      </c>
      <c r="S292">
        <v>2066</v>
      </c>
      <c r="T292">
        <v>8.3717019658085441</v>
      </c>
      <c r="U292">
        <v>8.496933931834505</v>
      </c>
      <c r="V292">
        <v>14.03921568627451</v>
      </c>
      <c r="W292">
        <v>56.091481122942881</v>
      </c>
      <c r="X292">
        <v>145.21006034736891</v>
      </c>
      <c r="Y292">
        <v>134.0288857006218</v>
      </c>
      <c r="Z292">
        <v>134.0402226524686</v>
      </c>
      <c r="AA292">
        <v>30.440900858249048</v>
      </c>
      <c r="AB292">
        <v>4.0608697528896052</v>
      </c>
      <c r="AC292">
        <v>-58.776838797394447</v>
      </c>
    </row>
    <row r="293" spans="1:29">
      <c r="A293">
        <v>2</v>
      </c>
      <c r="B293">
        <v>264</v>
      </c>
      <c r="C293">
        <v>2002</v>
      </c>
      <c r="D293">
        <v>12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576</v>
      </c>
      <c r="R293">
        <v>1424</v>
      </c>
      <c r="S293">
        <v>1402</v>
      </c>
      <c r="T293">
        <v>5.7012451455338899</v>
      </c>
      <c r="U293">
        <v>5.6602820098482818</v>
      </c>
      <c r="V293">
        <v>14.10252808988764</v>
      </c>
      <c r="W293">
        <v>56.344507845934388</v>
      </c>
      <c r="X293">
        <v>142.39488356239411</v>
      </c>
      <c r="Y293">
        <v>131.43047752808963</v>
      </c>
      <c r="Z293">
        <v>131.58102710413664</v>
      </c>
      <c r="AA293">
        <v>28.525681740739721</v>
      </c>
      <c r="AB293">
        <v>4.0014799963880128</v>
      </c>
      <c r="AC293">
        <v>-57.554357386750098</v>
      </c>
    </row>
    <row r="294" spans="1:29">
      <c r="A294">
        <v>2</v>
      </c>
      <c r="B294">
        <v>265</v>
      </c>
      <c r="C294">
        <v>2001</v>
      </c>
      <c r="D294">
        <v>1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733</v>
      </c>
      <c r="R294">
        <v>1795</v>
      </c>
      <c r="S294">
        <v>1765</v>
      </c>
      <c r="T294">
        <v>8.4280214104610778</v>
      </c>
      <c r="U294">
        <v>8.4806557260773623</v>
      </c>
      <c r="V294">
        <v>14.364345403899723</v>
      </c>
      <c r="W294">
        <v>55.986402266288941</v>
      </c>
      <c r="X294">
        <v>140.15505934686755</v>
      </c>
      <c r="Y294">
        <v>129.36311977715897</v>
      </c>
      <c r="Z294">
        <v>129.52515580736562</v>
      </c>
      <c r="AA294">
        <v>28.930284896323784</v>
      </c>
      <c r="AB294">
        <v>4.0002601653629366</v>
      </c>
      <c r="AC294">
        <v>-57.108034075458555</v>
      </c>
    </row>
    <row r="295" spans="1:29">
      <c r="A295">
        <v>2</v>
      </c>
      <c r="B295">
        <v>266</v>
      </c>
      <c r="C295">
        <v>2001</v>
      </c>
      <c r="D295">
        <v>2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661</v>
      </c>
      <c r="R295">
        <v>1516</v>
      </c>
      <c r="S295">
        <v>1490</v>
      </c>
      <c r="T295">
        <v>7.1180392525119718</v>
      </c>
      <c r="U295">
        <v>7.0961698589146094</v>
      </c>
      <c r="V295">
        <v>14.738126649076513</v>
      </c>
      <c r="W295">
        <v>56.26979865771812</v>
      </c>
      <c r="X295">
        <v>138.91398931441287</v>
      </c>
      <c r="Y295">
        <v>128.21761213720319</v>
      </c>
      <c r="Z295">
        <v>128.38288590604029</v>
      </c>
      <c r="AA295">
        <v>27.8224207496317</v>
      </c>
      <c r="AB295">
        <v>3.8209543187232793</v>
      </c>
      <c r="AC295">
        <v>-52.952484363683375</v>
      </c>
    </row>
    <row r="296" spans="1:29">
      <c r="A296">
        <v>2</v>
      </c>
      <c r="B296">
        <v>267</v>
      </c>
      <c r="C296">
        <v>2001</v>
      </c>
      <c r="D296">
        <v>3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752</v>
      </c>
      <c r="R296">
        <v>1699</v>
      </c>
      <c r="S296">
        <v>1663</v>
      </c>
      <c r="T296">
        <v>7.9772748614893425</v>
      </c>
      <c r="U296">
        <v>7.8047611320989603</v>
      </c>
      <c r="V296">
        <v>15.060623896409657</v>
      </c>
      <c r="W296">
        <v>56.156945279615137</v>
      </c>
      <c r="X296">
        <v>136.60422261007537</v>
      </c>
      <c r="Y296">
        <v>126.08569746909944</v>
      </c>
      <c r="Z296">
        <v>126.51346963319304</v>
      </c>
      <c r="AA296">
        <v>27.683438787313243</v>
      </c>
      <c r="AB296">
        <v>3.8101391210137887</v>
      </c>
      <c r="AC296">
        <v>-53.144791895548998</v>
      </c>
    </row>
    <row r="297" spans="1:29">
      <c r="A297">
        <v>2</v>
      </c>
      <c r="B297">
        <v>268</v>
      </c>
      <c r="C297">
        <v>2001</v>
      </c>
      <c r="D297">
        <v>4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720</v>
      </c>
      <c r="R297">
        <v>1641</v>
      </c>
      <c r="S297">
        <v>1618</v>
      </c>
      <c r="T297">
        <v>7.7049488214855852</v>
      </c>
      <c r="U297">
        <v>7.6782182320452304</v>
      </c>
      <c r="V297">
        <v>14.28762949421084</v>
      </c>
      <c r="W297">
        <v>55.998763906056865</v>
      </c>
      <c r="X297">
        <v>138.55898716727305</v>
      </c>
      <c r="Y297">
        <v>127.88994515539324</v>
      </c>
      <c r="Z297">
        <v>127.92379480840562</v>
      </c>
      <c r="AA297">
        <v>28.643720568344449</v>
      </c>
      <c r="AB297">
        <v>3.8919267273814002</v>
      </c>
      <c r="AC297">
        <v>-54.893807798043198</v>
      </c>
    </row>
    <row r="298" spans="1:29">
      <c r="A298">
        <v>2</v>
      </c>
      <c r="B298">
        <v>269</v>
      </c>
      <c r="C298">
        <v>2001</v>
      </c>
      <c r="D298">
        <v>5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837</v>
      </c>
      <c r="R298">
        <v>2067</v>
      </c>
      <c r="S298">
        <v>2032</v>
      </c>
      <c r="T298">
        <v>9.7051366325476565</v>
      </c>
      <c r="U298">
        <v>9.6033900973503297</v>
      </c>
      <c r="V298">
        <v>14.473149492017413</v>
      </c>
      <c r="W298">
        <v>56.276082677165377</v>
      </c>
      <c r="X298">
        <v>137.78354695176381</v>
      </c>
      <c r="Y298">
        <v>127.17421383647797</v>
      </c>
      <c r="Z298">
        <v>127.4002460629921</v>
      </c>
      <c r="AA298">
        <v>28.775633641587639</v>
      </c>
      <c r="AB298">
        <v>4.0980909240170407</v>
      </c>
      <c r="AC298">
        <v>-57.790028428629263</v>
      </c>
    </row>
    <row r="299" spans="1:29">
      <c r="A299">
        <v>2</v>
      </c>
      <c r="B299">
        <v>270</v>
      </c>
      <c r="C299">
        <v>2001</v>
      </c>
      <c r="D299">
        <v>6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731</v>
      </c>
      <c r="R299">
        <v>1747</v>
      </c>
      <c r="S299">
        <v>1724</v>
      </c>
      <c r="T299">
        <v>8.2026481359752097</v>
      </c>
      <c r="U299">
        <v>8.2830214758644285</v>
      </c>
      <c r="V299">
        <v>14.046365197481398</v>
      </c>
      <c r="W299">
        <v>56.072505800464008</v>
      </c>
      <c r="X299">
        <v>140.2048148164223</v>
      </c>
      <c r="Y299">
        <v>129.40904407555789</v>
      </c>
      <c r="Z299">
        <v>129.51525522041749</v>
      </c>
      <c r="AA299">
        <v>29.773259627659915</v>
      </c>
      <c r="AB299">
        <v>4.1318142601758927</v>
      </c>
      <c r="AC299">
        <v>-58.427178309128173</v>
      </c>
    </row>
    <row r="300" spans="1:29">
      <c r="A300">
        <v>2</v>
      </c>
      <c r="B300">
        <v>271</v>
      </c>
      <c r="C300">
        <v>2001</v>
      </c>
      <c r="D300">
        <v>7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708</v>
      </c>
      <c r="R300">
        <v>1676</v>
      </c>
      <c r="S300">
        <v>1634</v>
      </c>
      <c r="T300">
        <v>7.8692835007981952</v>
      </c>
      <c r="U300">
        <v>7.7316814202363053</v>
      </c>
      <c r="V300">
        <v>14.290572792362765</v>
      </c>
      <c r="W300">
        <v>56.288249694002438</v>
      </c>
      <c r="X300">
        <v>138.04639845683252</v>
      </c>
      <c r="Y300">
        <v>127.41682577565628</v>
      </c>
      <c r="Z300">
        <v>127.55318237454097</v>
      </c>
      <c r="AA300">
        <v>28.165076516142129</v>
      </c>
      <c r="AB300">
        <v>3.8987518319429006</v>
      </c>
      <c r="AC300">
        <v>-55.558287788355955</v>
      </c>
    </row>
    <row r="301" spans="1:29">
      <c r="A301">
        <v>2</v>
      </c>
      <c r="B301">
        <v>272</v>
      </c>
      <c r="C301">
        <v>2001</v>
      </c>
      <c r="D301">
        <v>8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808</v>
      </c>
      <c r="R301">
        <v>2014</v>
      </c>
      <c r="S301">
        <v>1978</v>
      </c>
      <c r="T301">
        <v>9.4562869753028451</v>
      </c>
      <c r="U301">
        <v>9.5233288617452825</v>
      </c>
      <c r="V301">
        <v>14.19513406156902</v>
      </c>
      <c r="W301">
        <v>55.653690596562193</v>
      </c>
      <c r="X301">
        <v>140.30351999707361</v>
      </c>
      <c r="Y301">
        <v>129.50014895729899</v>
      </c>
      <c r="Z301">
        <v>129.78720930232569</v>
      </c>
      <c r="AA301">
        <v>29.000024113472961</v>
      </c>
      <c r="AB301">
        <v>3.8366400541724976</v>
      </c>
      <c r="AC301">
        <v>-55.769147240853449</v>
      </c>
    </row>
    <row r="302" spans="1:29">
      <c r="A302">
        <v>2</v>
      </c>
      <c r="B302">
        <v>273</v>
      </c>
      <c r="C302">
        <v>2001</v>
      </c>
      <c r="D302">
        <v>9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745</v>
      </c>
      <c r="R302">
        <v>1750</v>
      </c>
      <c r="S302">
        <v>1723</v>
      </c>
      <c r="T302">
        <v>8.216733965630576</v>
      </c>
      <c r="U302">
        <v>8.3212343749455187</v>
      </c>
      <c r="V302">
        <v>14.325142857142851</v>
      </c>
      <c r="W302">
        <v>56.036564132327342</v>
      </c>
      <c r="X302">
        <v>140.91540009286476</v>
      </c>
      <c r="Y302">
        <v>130.06491428571439</v>
      </c>
      <c r="Z302">
        <v>130.18827626233323</v>
      </c>
      <c r="AA302">
        <v>28.647677924781128</v>
      </c>
      <c r="AB302">
        <v>3.9722409150516911</v>
      </c>
      <c r="AC302">
        <v>-56.033498425008439</v>
      </c>
    </row>
    <row r="303" spans="1:29">
      <c r="A303">
        <v>2</v>
      </c>
      <c r="B303">
        <v>274</v>
      </c>
      <c r="C303">
        <v>2001</v>
      </c>
      <c r="D303">
        <v>10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800</v>
      </c>
      <c r="R303">
        <v>2034</v>
      </c>
      <c r="S303">
        <v>2008</v>
      </c>
      <c r="T303">
        <v>9.5501925063386235</v>
      </c>
      <c r="U303">
        <v>9.6222572757530429</v>
      </c>
      <c r="V303">
        <v>14.01769911504425</v>
      </c>
      <c r="W303">
        <v>55.90936254980079</v>
      </c>
      <c r="X303">
        <v>139.77331198445498</v>
      </c>
      <c r="Y303">
        <v>129.01076696165185</v>
      </c>
      <c r="Z303">
        <v>129.17624501992032</v>
      </c>
      <c r="AA303">
        <v>27.812269220023921</v>
      </c>
      <c r="AB303">
        <v>4.0184772432618656</v>
      </c>
      <c r="AC303">
        <v>-58.750421791008677</v>
      </c>
    </row>
    <row r="304" spans="1:29">
      <c r="A304">
        <v>2</v>
      </c>
      <c r="B304">
        <v>275</v>
      </c>
      <c r="C304">
        <v>2001</v>
      </c>
      <c r="D304">
        <v>11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777</v>
      </c>
      <c r="R304">
        <v>1992</v>
      </c>
      <c r="S304">
        <v>1965</v>
      </c>
      <c r="T304">
        <v>9.3529908911634863</v>
      </c>
      <c r="U304">
        <v>9.5057452153377255</v>
      </c>
      <c r="V304">
        <v>13.909638554216864</v>
      </c>
      <c r="W304">
        <v>56.184732824427485</v>
      </c>
      <c r="X304">
        <v>140.99937126621305</v>
      </c>
      <c r="Y304">
        <v>130.14241967871507</v>
      </c>
      <c r="Z304">
        <v>130.40463104325721</v>
      </c>
      <c r="AA304">
        <v>27.508899581072804</v>
      </c>
      <c r="AB304">
        <v>3.8991055270158945</v>
      </c>
      <c r="AC304">
        <v>-57.123313652237698</v>
      </c>
    </row>
    <row r="305" spans="1:29">
      <c r="A305">
        <v>2</v>
      </c>
      <c r="B305">
        <v>276</v>
      </c>
      <c r="C305">
        <v>2001</v>
      </c>
      <c r="D305">
        <v>12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609</v>
      </c>
      <c r="R305">
        <v>1367</v>
      </c>
      <c r="S305">
        <v>1336</v>
      </c>
      <c r="T305">
        <v>6.4184430462954278</v>
      </c>
      <c r="U305">
        <v>6.3495363296311913</v>
      </c>
      <c r="V305">
        <v>13.874177029992689</v>
      </c>
      <c r="W305">
        <v>55.986526946107773</v>
      </c>
      <c r="X305">
        <v>138.36722433526361</v>
      </c>
      <c r="Y305">
        <v>127.71294806144844</v>
      </c>
      <c r="Z305">
        <v>128.11646706586819</v>
      </c>
      <c r="AA305">
        <v>27.81057742765708</v>
      </c>
      <c r="AB305">
        <v>3.8762440040089183</v>
      </c>
      <c r="AC305">
        <v>-50.530624284419915</v>
      </c>
    </row>
    <row r="306" spans="1:29">
      <c r="A306">
        <v>2</v>
      </c>
      <c r="B306">
        <v>277</v>
      </c>
      <c r="C306">
        <v>2000</v>
      </c>
      <c r="D306">
        <v>1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965</v>
      </c>
      <c r="R306">
        <v>2407</v>
      </c>
      <c r="S306">
        <v>2367</v>
      </c>
      <c r="T306">
        <v>12.014725151307172</v>
      </c>
      <c r="U306">
        <v>12.147760954644632</v>
      </c>
      <c r="V306">
        <v>13.749480681346077</v>
      </c>
      <c r="W306">
        <v>55.551753274186737</v>
      </c>
      <c r="X306">
        <v>139.27651428368225</v>
      </c>
      <c r="Y306">
        <v>128.55222268383889</v>
      </c>
      <c r="Z306">
        <v>128.66485002112387</v>
      </c>
      <c r="AA306">
        <v>27.74525064707894</v>
      </c>
      <c r="AB306">
        <v>3.8779113093681672</v>
      </c>
      <c r="AC306">
        <v>-49.278349612657799</v>
      </c>
    </row>
    <row r="307" spans="1:29">
      <c r="A307">
        <v>2</v>
      </c>
      <c r="B307">
        <v>278</v>
      </c>
      <c r="C307">
        <v>2000</v>
      </c>
      <c r="D307">
        <v>2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816</v>
      </c>
      <c r="R307">
        <v>1735</v>
      </c>
      <c r="S307">
        <v>1671</v>
      </c>
      <c r="T307">
        <v>8.6603855993011809</v>
      </c>
      <c r="U307">
        <v>8.5066878964504706</v>
      </c>
      <c r="V307">
        <v>14.136023054755039</v>
      </c>
      <c r="W307">
        <v>55.605625374027511</v>
      </c>
      <c r="X307">
        <v>137.61009863213823</v>
      </c>
      <c r="Y307">
        <v>127.01412103746388</v>
      </c>
      <c r="Z307">
        <v>127.62800718132848</v>
      </c>
      <c r="AA307">
        <v>28.5232502437355</v>
      </c>
      <c r="AB307">
        <v>3.7247540069940679</v>
      </c>
      <c r="AC307">
        <v>-51.169982706143486</v>
      </c>
    </row>
    <row r="308" spans="1:29">
      <c r="A308">
        <v>2</v>
      </c>
      <c r="B308">
        <v>279</v>
      </c>
      <c r="C308">
        <v>2000</v>
      </c>
      <c r="D308">
        <v>3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770</v>
      </c>
      <c r="R308">
        <v>1722</v>
      </c>
      <c r="S308">
        <v>1687</v>
      </c>
      <c r="T308">
        <v>8.5954951020153505</v>
      </c>
      <c r="U308">
        <v>8.5742295936660646</v>
      </c>
      <c r="V308">
        <v>14.560975609756101</v>
      </c>
      <c r="W308">
        <v>55.510966212211031</v>
      </c>
      <c r="X308">
        <v>137.7182419092419</v>
      </c>
      <c r="Y308">
        <v>127.11393728222998</v>
      </c>
      <c r="Z308">
        <v>127.42128037937164</v>
      </c>
      <c r="AA308">
        <v>28.648266628448781</v>
      </c>
      <c r="AB308">
        <v>3.9415969855037432</v>
      </c>
      <c r="AC308">
        <v>-50.765418019158361</v>
      </c>
    </row>
    <row r="309" spans="1:29">
      <c r="A309">
        <v>2</v>
      </c>
      <c r="B309">
        <v>280</v>
      </c>
      <c r="C309">
        <v>2000</v>
      </c>
      <c r="D309">
        <v>4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812</v>
      </c>
      <c r="R309">
        <v>1977</v>
      </c>
      <c r="S309">
        <v>1943</v>
      </c>
      <c r="T309">
        <v>9.868347164160479</v>
      </c>
      <c r="U309">
        <v>9.8056998523240892</v>
      </c>
      <c r="V309">
        <v>14.070814365199796</v>
      </c>
      <c r="W309">
        <v>55.703036541430762</v>
      </c>
      <c r="X309">
        <v>136.91005611115003</v>
      </c>
      <c r="Y309">
        <v>126.36798179059184</v>
      </c>
      <c r="Z309">
        <v>126.5224909933093</v>
      </c>
      <c r="AA309">
        <v>27.198771648336912</v>
      </c>
      <c r="AB309">
        <v>3.601741736006431</v>
      </c>
      <c r="AC309">
        <v>-48.580090564905035</v>
      </c>
    </row>
    <row r="310" spans="1:29">
      <c r="A310">
        <v>2</v>
      </c>
      <c r="B310">
        <v>281</v>
      </c>
      <c r="C310">
        <v>2000</v>
      </c>
      <c r="D310">
        <v>5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642</v>
      </c>
      <c r="R310">
        <v>1461</v>
      </c>
      <c r="S310">
        <v>1445</v>
      </c>
      <c r="T310">
        <v>7.2926935795844541</v>
      </c>
      <c r="U310">
        <v>7.4064957538238509</v>
      </c>
      <c r="V310">
        <v>14.068446269678301</v>
      </c>
      <c r="W310">
        <v>55.331487889273362</v>
      </c>
      <c r="X310">
        <v>139.04818899179301</v>
      </c>
      <c r="Y310">
        <v>128.34147843942503</v>
      </c>
      <c r="Z310">
        <v>128.50110726643595</v>
      </c>
      <c r="AA310">
        <v>28.500176630647875</v>
      </c>
      <c r="AB310">
        <v>3.724065317911045</v>
      </c>
      <c r="AC310">
        <v>-56.322858277096309</v>
      </c>
    </row>
    <row r="311" spans="1:29">
      <c r="A311">
        <v>2</v>
      </c>
      <c r="B311">
        <v>282</v>
      </c>
      <c r="C311">
        <v>2000</v>
      </c>
      <c r="D311">
        <v>6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618</v>
      </c>
      <c r="R311">
        <v>1605.5</v>
      </c>
      <c r="S311">
        <v>1578.5</v>
      </c>
      <c r="T311">
        <v>8.013976414800025</v>
      </c>
      <c r="U311">
        <v>7.8500978782222388</v>
      </c>
      <c r="V311">
        <v>14.284023668639051</v>
      </c>
      <c r="W311">
        <v>55.203674374406091</v>
      </c>
      <c r="X311">
        <v>135.0835241668251</v>
      </c>
      <c r="Y311">
        <v>124.68209280597949</v>
      </c>
      <c r="Z311">
        <v>124.67874564459936</v>
      </c>
      <c r="AA311">
        <v>28.406396553719159</v>
      </c>
      <c r="AB311">
        <v>4.1201482492239085</v>
      </c>
      <c r="AC311">
        <v>-51.531475025192577</v>
      </c>
    </row>
    <row r="312" spans="1:29">
      <c r="A312">
        <v>2</v>
      </c>
      <c r="B312">
        <v>283</v>
      </c>
      <c r="C312">
        <v>2000</v>
      </c>
      <c r="D312">
        <v>7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559</v>
      </c>
      <c r="R312">
        <v>1343</v>
      </c>
      <c r="S312">
        <v>1318</v>
      </c>
      <c r="T312">
        <v>6.7036875272976877</v>
      </c>
      <c r="U312">
        <v>6.7085901447517546</v>
      </c>
      <c r="V312">
        <v>14.266567386448248</v>
      </c>
      <c r="W312">
        <v>55.633535660091034</v>
      </c>
      <c r="X312">
        <v>138.11957027692259</v>
      </c>
      <c r="Y312">
        <v>127.48436336559941</v>
      </c>
      <c r="Z312">
        <v>127.60796661608499</v>
      </c>
      <c r="AA312">
        <v>28.209301546491819</v>
      </c>
      <c r="AB312">
        <v>3.950374804428785</v>
      </c>
      <c r="AC312">
        <v>-47.672543124851344</v>
      </c>
    </row>
    <row r="313" spans="1:29">
      <c r="A313">
        <v>2</v>
      </c>
      <c r="B313">
        <v>284</v>
      </c>
      <c r="C313">
        <v>2000</v>
      </c>
      <c r="D313">
        <v>8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632</v>
      </c>
      <c r="R313">
        <v>1720</v>
      </c>
      <c r="S313">
        <v>1689</v>
      </c>
      <c r="T313">
        <v>8.5855119485867597</v>
      </c>
      <c r="U313">
        <v>8.5988282853762641</v>
      </c>
      <c r="V313">
        <v>14.18081395348837</v>
      </c>
      <c r="W313">
        <v>55.448786264061553</v>
      </c>
      <c r="X313">
        <v>137.99434352087499</v>
      </c>
      <c r="Y313">
        <v>127.36877906976753</v>
      </c>
      <c r="Z313">
        <v>127.63552397868575</v>
      </c>
      <c r="AA313">
        <v>28.816713710675955</v>
      </c>
      <c r="AB313">
        <v>3.6718425182581194</v>
      </c>
      <c r="AC313">
        <v>-52.296529182047031</v>
      </c>
    </row>
    <row r="314" spans="1:29">
      <c r="A314">
        <v>2</v>
      </c>
      <c r="B314">
        <v>285</v>
      </c>
      <c r="C314">
        <v>2000</v>
      </c>
      <c r="D314">
        <v>9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602</v>
      </c>
      <c r="R314">
        <v>1571</v>
      </c>
      <c r="S314">
        <v>1543</v>
      </c>
      <c r="T314">
        <v>7.8417670181568608</v>
      </c>
      <c r="U314">
        <v>7.9008588561213395</v>
      </c>
      <c r="V314">
        <v>14.386378103119036</v>
      </c>
      <c r="W314">
        <v>55.559948152948806</v>
      </c>
      <c r="X314">
        <v>139.06331786931727</v>
      </c>
      <c r="Y314">
        <v>128.35544239337997</v>
      </c>
      <c r="Z314">
        <v>128.37200259235249</v>
      </c>
      <c r="AA314">
        <v>28.177275475386743</v>
      </c>
      <c r="AB314">
        <v>3.0664708622184769</v>
      </c>
      <c r="AC314">
        <v>-62.915523566462575</v>
      </c>
    </row>
    <row r="315" spans="1:29">
      <c r="A315">
        <v>2</v>
      </c>
      <c r="B315">
        <v>286</v>
      </c>
      <c r="C315">
        <v>2000</v>
      </c>
      <c r="D315">
        <v>10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721</v>
      </c>
      <c r="R315">
        <v>1716.25</v>
      </c>
      <c r="S315">
        <v>1673</v>
      </c>
      <c r="T315">
        <v>8.5667935359081557</v>
      </c>
      <c r="U315">
        <v>8.5272539503596256</v>
      </c>
      <c r="V315">
        <v>14.7169701383831</v>
      </c>
      <c r="W315">
        <v>55.684399282725629</v>
      </c>
      <c r="X315">
        <v>138.16449258608398</v>
      </c>
      <c r="Y315">
        <v>127.52582665695556</v>
      </c>
      <c r="Z315">
        <v>127.78362223550508</v>
      </c>
      <c r="AA315">
        <v>29.267990990541247</v>
      </c>
      <c r="AB315">
        <v>3.9290907633581047</v>
      </c>
      <c r="AC315">
        <v>-53.419159670429664</v>
      </c>
    </row>
    <row r="316" spans="1:29">
      <c r="A316">
        <v>2</v>
      </c>
      <c r="B316">
        <v>287</v>
      </c>
      <c r="C316">
        <v>2000</v>
      </c>
      <c r="D316">
        <v>11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580</v>
      </c>
      <c r="R316">
        <v>1203</v>
      </c>
      <c r="S316">
        <v>1185</v>
      </c>
      <c r="T316">
        <v>6.0048667872964367</v>
      </c>
      <c r="U316">
        <v>6.1426846175290395</v>
      </c>
      <c r="V316">
        <v>13.904405652535329</v>
      </c>
      <c r="W316">
        <v>55.519831223628714</v>
      </c>
      <c r="X316">
        <v>140.73492685764816</v>
      </c>
      <c r="Y316">
        <v>129.89833748960939</v>
      </c>
      <c r="Z316">
        <v>129.95763713080177</v>
      </c>
      <c r="AA316">
        <v>28.036953815044647</v>
      </c>
      <c r="AB316">
        <v>4.0178697849289371</v>
      </c>
      <c r="AC316">
        <v>-47.992171780644277</v>
      </c>
    </row>
    <row r="317" spans="1:29">
      <c r="A317">
        <v>2</v>
      </c>
      <c r="B317">
        <v>288</v>
      </c>
      <c r="C317">
        <v>2000</v>
      </c>
      <c r="D317">
        <v>12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696</v>
      </c>
      <c r="R317">
        <v>1573</v>
      </c>
      <c r="S317">
        <v>1538</v>
      </c>
      <c r="T317">
        <v>7.8517501715854499</v>
      </c>
      <c r="U317">
        <v>7.8308122167306253</v>
      </c>
      <c r="V317">
        <v>14.601398601398602</v>
      </c>
      <c r="W317">
        <v>55.993498049414818</v>
      </c>
      <c r="X317">
        <v>138.06343366079423</v>
      </c>
      <c r="Y317">
        <v>127.43254926891298</v>
      </c>
      <c r="Z317">
        <v>127.64752925877764</v>
      </c>
      <c r="AA317">
        <v>28.814792829951475</v>
      </c>
      <c r="AB317">
        <v>3.861713555767325</v>
      </c>
      <c r="AC317">
        <v>-51.64891330228437</v>
      </c>
    </row>
    <row r="318" spans="1:29">
      <c r="A318">
        <v>2</v>
      </c>
      <c r="B318">
        <v>289</v>
      </c>
      <c r="C318">
        <v>1999</v>
      </c>
      <c r="D318">
        <v>1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776</v>
      </c>
      <c r="R318">
        <v>1723</v>
      </c>
      <c r="S318">
        <v>1300</v>
      </c>
      <c r="T318">
        <v>7.6219545911991391</v>
      </c>
      <c r="U318">
        <v>7.1384652277889513</v>
      </c>
      <c r="V318">
        <v>15.282066163668025</v>
      </c>
      <c r="W318">
        <v>54.317692307692305</v>
      </c>
      <c r="X318">
        <v>140.59417894033231</v>
      </c>
      <c r="Y318">
        <v>129.76842716192689</v>
      </c>
      <c r="Z318">
        <v>128.04661538461548</v>
      </c>
      <c r="AA318">
        <v>28.281580511645448</v>
      </c>
      <c r="AB318">
        <v>5.5978562570466748</v>
      </c>
      <c r="AC318">
        <v>-25.999693395409203</v>
      </c>
    </row>
    <row r="319" spans="1:29">
      <c r="A319">
        <v>2</v>
      </c>
      <c r="B319">
        <v>290</v>
      </c>
      <c r="C319">
        <v>1999</v>
      </c>
      <c r="D319">
        <v>2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740</v>
      </c>
      <c r="R319">
        <v>1398</v>
      </c>
      <c r="S319">
        <v>1106</v>
      </c>
      <c r="T319">
        <v>6.1842672771308198</v>
      </c>
      <c r="U319">
        <v>5.9993382169991154</v>
      </c>
      <c r="V319">
        <v>17.677396280400576</v>
      </c>
      <c r="W319">
        <v>54.853526220614839</v>
      </c>
      <c r="X319">
        <v>138.07311791957861</v>
      </c>
      <c r="Y319">
        <v>127.44148783977111</v>
      </c>
      <c r="Z319">
        <v>126.48960216998172</v>
      </c>
      <c r="AA319">
        <v>28.162644554528431</v>
      </c>
      <c r="AB319">
        <v>4.0440914468972489</v>
      </c>
      <c r="AC319">
        <v>-48.634331442403379</v>
      </c>
    </row>
    <row r="320" spans="1:29">
      <c r="A320">
        <v>2</v>
      </c>
      <c r="B320">
        <v>291</v>
      </c>
      <c r="C320">
        <v>1999</v>
      </c>
      <c r="D320">
        <v>3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788</v>
      </c>
      <c r="R320">
        <v>1685</v>
      </c>
      <c r="S320">
        <v>1331</v>
      </c>
      <c r="T320">
        <v>7.4538557667849998</v>
      </c>
      <c r="U320">
        <v>7.2314802179973059</v>
      </c>
      <c r="V320">
        <v>16.629080118694361</v>
      </c>
      <c r="W320">
        <v>54.998497370398191</v>
      </c>
      <c r="X320">
        <v>138.25777766347008</v>
      </c>
      <c r="Y320">
        <v>127.61192878338316</v>
      </c>
      <c r="Z320">
        <v>126.69391435011303</v>
      </c>
      <c r="AA320">
        <v>28.597106250106275</v>
      </c>
      <c r="AB320">
        <v>4.2387427252505674</v>
      </c>
      <c r="AC320">
        <v>-46.11215019775868</v>
      </c>
    </row>
    <row r="321" spans="1:29">
      <c r="A321">
        <v>2</v>
      </c>
      <c r="B321">
        <v>292</v>
      </c>
      <c r="C321">
        <v>1999</v>
      </c>
      <c r="D321">
        <v>4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1002</v>
      </c>
      <c r="R321">
        <v>2010.5</v>
      </c>
      <c r="S321">
        <v>1583</v>
      </c>
      <c r="T321">
        <v>8.8937549074903508</v>
      </c>
      <c r="U321">
        <v>8.6121331514945307</v>
      </c>
      <c r="V321">
        <v>16.061676199950256</v>
      </c>
      <c r="W321">
        <v>54.856601389766254</v>
      </c>
      <c r="X321">
        <v>138.98910460062984</v>
      </c>
      <c r="Y321">
        <v>128.28694354638171</v>
      </c>
      <c r="Z321">
        <v>126.86342387871142</v>
      </c>
      <c r="AA321">
        <v>27.919384583638095</v>
      </c>
      <c r="AB321">
        <v>4.1924976247117058</v>
      </c>
      <c r="AC321">
        <v>-48.657361476122809</v>
      </c>
    </row>
    <row r="322" spans="1:29">
      <c r="A322">
        <v>2</v>
      </c>
      <c r="B322">
        <v>293</v>
      </c>
      <c r="C322">
        <v>1999</v>
      </c>
      <c r="D322">
        <v>5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896</v>
      </c>
      <c r="R322">
        <v>1718</v>
      </c>
      <c r="S322">
        <v>1389</v>
      </c>
      <c r="T322">
        <v>7.5998363248288578</v>
      </c>
      <c r="U322">
        <v>7.5771065965510562</v>
      </c>
      <c r="V322">
        <v>15.366705471478459</v>
      </c>
      <c r="W322">
        <v>55.315334773218147</v>
      </c>
      <c r="X322">
        <v>139.61956569721909</v>
      </c>
      <c r="Y322">
        <v>128.8688591385332</v>
      </c>
      <c r="Z322">
        <v>127.20604751619877</v>
      </c>
      <c r="AA322">
        <v>28.119985759894458</v>
      </c>
      <c r="AB322">
        <v>4.0445577446898309</v>
      </c>
      <c r="AC322">
        <v>-46.753186063213057</v>
      </c>
    </row>
    <row r="323" spans="1:29">
      <c r="A323">
        <v>2</v>
      </c>
      <c r="B323">
        <v>294</v>
      </c>
      <c r="C323">
        <v>1999</v>
      </c>
      <c r="D323">
        <v>6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928</v>
      </c>
      <c r="R323">
        <v>1824.5</v>
      </c>
      <c r="S323">
        <v>1520</v>
      </c>
      <c r="T323">
        <v>8.0709553985158617</v>
      </c>
      <c r="U323">
        <v>8.3285253431755688</v>
      </c>
      <c r="V323">
        <v>15.446971773088515</v>
      </c>
      <c r="W323">
        <v>55.428947368421056</v>
      </c>
      <c r="X323">
        <v>139.77643290864353</v>
      </c>
      <c r="Y323">
        <v>129.01364757467803</v>
      </c>
      <c r="Z323">
        <v>127.77065789473696</v>
      </c>
      <c r="AA323">
        <v>29.338593131498151</v>
      </c>
      <c r="AB323">
        <v>4.2280646247325429</v>
      </c>
      <c r="AC323">
        <v>-52.033005316534194</v>
      </c>
    </row>
    <row r="324" spans="1:29">
      <c r="A324">
        <v>2</v>
      </c>
      <c r="B324">
        <v>295</v>
      </c>
      <c r="C324">
        <v>1999</v>
      </c>
      <c r="D324">
        <v>7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814</v>
      </c>
      <c r="R324">
        <v>1669</v>
      </c>
      <c r="S324">
        <v>1380</v>
      </c>
      <c r="T324">
        <v>7.383077314400099</v>
      </c>
      <c r="U324">
        <v>7.5517279560691213</v>
      </c>
      <c r="V324">
        <v>15.788496105452372</v>
      </c>
      <c r="W324">
        <v>55.064492753623192</v>
      </c>
      <c r="X324">
        <v>139.18916550415548</v>
      </c>
      <c r="Y324">
        <v>128.47159976033549</v>
      </c>
      <c r="Z324">
        <v>127.60681159420272</v>
      </c>
      <c r="AA324">
        <v>28.327725139397</v>
      </c>
      <c r="AB324">
        <v>4.3471846749101006</v>
      </c>
      <c r="AC324">
        <v>-45.068924848024409</v>
      </c>
    </row>
    <row r="325" spans="1:29">
      <c r="A325">
        <v>2</v>
      </c>
      <c r="B325">
        <v>296</v>
      </c>
      <c r="C325">
        <v>1999</v>
      </c>
      <c r="D325">
        <v>8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996</v>
      </c>
      <c r="R325">
        <v>2175.25</v>
      </c>
      <c r="S325">
        <v>1781</v>
      </c>
      <c r="T325">
        <v>9.6225517843911383</v>
      </c>
      <c r="U325">
        <v>9.8776859311332483</v>
      </c>
      <c r="V325">
        <v>15.6487760027583</v>
      </c>
      <c r="W325">
        <v>55.194834362717586</v>
      </c>
      <c r="X325">
        <v>140.70332011251878</v>
      </c>
      <c r="Y325">
        <v>129.86916446385499</v>
      </c>
      <c r="Z325">
        <v>129.32959011791161</v>
      </c>
      <c r="AA325">
        <v>29.637783662722292</v>
      </c>
      <c r="AB325">
        <v>4.2589795138972653</v>
      </c>
      <c r="AC325">
        <v>-51.018273969915931</v>
      </c>
    </row>
    <row r="326" spans="1:29">
      <c r="A326">
        <v>2</v>
      </c>
      <c r="B326">
        <v>297</v>
      </c>
      <c r="C326">
        <v>1999</v>
      </c>
      <c r="D326">
        <v>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928</v>
      </c>
      <c r="R326">
        <v>1976.5</v>
      </c>
      <c r="S326">
        <v>1599</v>
      </c>
      <c r="T326">
        <v>8.7433506961724348</v>
      </c>
      <c r="U326">
        <v>8.8362396693966758</v>
      </c>
      <c r="V326">
        <v>16.768530230204902</v>
      </c>
      <c r="W326">
        <v>55.326454033771114</v>
      </c>
      <c r="X326">
        <v>140.7438814521328</v>
      </c>
      <c r="Y326">
        <v>129.90660258031869</v>
      </c>
      <c r="Z326">
        <v>128.86222639149472</v>
      </c>
      <c r="AA326">
        <v>29.37034085812736</v>
      </c>
      <c r="AB326">
        <v>3.9583187151730623</v>
      </c>
      <c r="AC326">
        <v>-46.91808895610243</v>
      </c>
    </row>
    <row r="327" spans="1:29">
      <c r="A327">
        <v>2</v>
      </c>
      <c r="B327">
        <v>298</v>
      </c>
      <c r="C327">
        <v>1999</v>
      </c>
      <c r="D327">
        <v>10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1010</v>
      </c>
      <c r="R327">
        <v>2415</v>
      </c>
      <c r="S327">
        <v>2044</v>
      </c>
      <c r="T327">
        <v>10.683122656846161</v>
      </c>
      <c r="U327">
        <v>11.307162085631939</v>
      </c>
      <c r="V327">
        <v>15.42277432712215</v>
      </c>
      <c r="W327">
        <v>55.438356164383563</v>
      </c>
      <c r="X327">
        <v>141.84069859513821</v>
      </c>
      <c r="Y327">
        <v>130.91896480331249</v>
      </c>
      <c r="Z327">
        <v>128.99691780821922</v>
      </c>
      <c r="AA327">
        <v>27.164582913493874</v>
      </c>
      <c r="AB327">
        <v>3.8810110801519824</v>
      </c>
      <c r="AC327">
        <v>-46.959090261235083</v>
      </c>
    </row>
    <row r="328" spans="1:29">
      <c r="A328">
        <v>2</v>
      </c>
      <c r="B328">
        <v>299</v>
      </c>
      <c r="C328">
        <v>1999</v>
      </c>
      <c r="D328">
        <v>11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832</v>
      </c>
      <c r="R328">
        <v>2097</v>
      </c>
      <c r="S328">
        <v>1711</v>
      </c>
      <c r="T328">
        <v>9.276400915696227</v>
      </c>
      <c r="U328">
        <v>9.5675073123333583</v>
      </c>
      <c r="V328">
        <v>14.040534096328088</v>
      </c>
      <c r="W328">
        <v>55.442431326709517</v>
      </c>
      <c r="X328">
        <v>142.01942516033088</v>
      </c>
      <c r="Y328">
        <v>131.08392942298531</v>
      </c>
      <c r="Z328">
        <v>130.39333722969022</v>
      </c>
      <c r="AA328">
        <v>28.056684128399379</v>
      </c>
      <c r="AB328">
        <v>3.8846668780937392</v>
      </c>
      <c r="AC328">
        <v>-52.933647836378974</v>
      </c>
    </row>
    <row r="329" spans="1:29">
      <c r="A329">
        <v>2</v>
      </c>
      <c r="B329">
        <v>300</v>
      </c>
      <c r="C329">
        <v>1999</v>
      </c>
      <c r="D329">
        <v>12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822</v>
      </c>
      <c r="R329">
        <v>1914</v>
      </c>
      <c r="S329">
        <v>1468</v>
      </c>
      <c r="T329">
        <v>8.4668723665439103</v>
      </c>
      <c r="U329">
        <v>7.972628291429138</v>
      </c>
      <c r="V329">
        <v>13.839080459770113</v>
      </c>
      <c r="W329">
        <v>55.536103542234322</v>
      </c>
      <c r="X329">
        <v>137.22295997672393</v>
      </c>
      <c r="Y329">
        <v>126.65679205851617</v>
      </c>
      <c r="Z329">
        <v>126.64325613079041</v>
      </c>
      <c r="AA329">
        <v>27.587776229690625</v>
      </c>
      <c r="AB329">
        <v>3.6992788265675158</v>
      </c>
      <c r="AC329">
        <v>-52.369873711682409</v>
      </c>
    </row>
    <row r="330" spans="1:29">
      <c r="A330">
        <v>2</v>
      </c>
      <c r="B330">
        <v>301</v>
      </c>
      <c r="C330">
        <v>1998</v>
      </c>
      <c r="D330">
        <v>1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769</v>
      </c>
      <c r="R330">
        <v>1465</v>
      </c>
      <c r="S330">
        <v>1173</v>
      </c>
      <c r="T330">
        <v>8.3942128634866098</v>
      </c>
      <c r="U330">
        <v>9.0566599441898425</v>
      </c>
      <c r="V330">
        <v>15.817064846416377</v>
      </c>
      <c r="W330">
        <v>54.95907928388749</v>
      </c>
      <c r="X330">
        <v>138.66735197216389</v>
      </c>
      <c r="Y330">
        <v>127.98996587030724</v>
      </c>
      <c r="Z330">
        <v>127.44424552429658</v>
      </c>
      <c r="AA330">
        <v>27.830331660288046</v>
      </c>
      <c r="AB330">
        <v>4.0906226121679996</v>
      </c>
      <c r="AC330">
        <v>-47.463747280221192</v>
      </c>
    </row>
    <row r="331" spans="1:29">
      <c r="A331">
        <v>2</v>
      </c>
      <c r="B331">
        <v>302</v>
      </c>
      <c r="C331">
        <v>1998</v>
      </c>
      <c r="D331">
        <v>2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702</v>
      </c>
      <c r="R331">
        <v>1317</v>
      </c>
      <c r="S331">
        <v>1074</v>
      </c>
      <c r="T331">
        <v>7.5461968199398388</v>
      </c>
      <c r="U331">
        <v>8.1293422390954948</v>
      </c>
      <c r="V331">
        <v>16.839028094153381</v>
      </c>
      <c r="W331">
        <v>55.171322160149003</v>
      </c>
      <c r="X331">
        <v>136.2228743055845</v>
      </c>
      <c r="Y331">
        <v>125.73371298405456</v>
      </c>
      <c r="Z331">
        <v>124.93994413407816</v>
      </c>
      <c r="AA331">
        <v>27.033170816455449</v>
      </c>
      <c r="AB331">
        <v>3.7491745488195423</v>
      </c>
      <c r="AC331">
        <v>-39.875241643006781</v>
      </c>
    </row>
    <row r="332" spans="1:29">
      <c r="A332">
        <v>2</v>
      </c>
      <c r="B332">
        <v>303</v>
      </c>
      <c r="C332">
        <v>1998</v>
      </c>
      <c r="D332">
        <v>3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869</v>
      </c>
      <c r="R332">
        <v>1627</v>
      </c>
      <c r="S332">
        <v>1309.5</v>
      </c>
      <c r="T332">
        <v>9.3224466408823936</v>
      </c>
      <c r="U332">
        <v>9.9472099075765925</v>
      </c>
      <c r="V332">
        <v>17.602950215119851</v>
      </c>
      <c r="W332">
        <v>54.889652539137074</v>
      </c>
      <c r="X332">
        <v>136.35921719147564</v>
      </c>
      <c r="Y332">
        <v>125.85955746773196</v>
      </c>
      <c r="Z332">
        <v>125.3851088201603</v>
      </c>
      <c r="AA332">
        <v>28.626623510196566</v>
      </c>
      <c r="AB332">
        <v>4.2444901545345068</v>
      </c>
      <c r="AC332">
        <v>-47.386029936349047</v>
      </c>
    </row>
    <row r="333" spans="1:29">
      <c r="A333">
        <v>2</v>
      </c>
      <c r="B333">
        <v>304</v>
      </c>
      <c r="C333">
        <v>1998</v>
      </c>
      <c r="D333">
        <v>4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778</v>
      </c>
      <c r="R333">
        <v>1674</v>
      </c>
      <c r="S333">
        <v>1200</v>
      </c>
      <c r="T333">
        <v>9.5917490330898136</v>
      </c>
      <c r="U333">
        <v>9.067795075061273</v>
      </c>
      <c r="V333">
        <v>16.40442054958184</v>
      </c>
      <c r="W333">
        <v>54.962499999999999</v>
      </c>
      <c r="X333">
        <v>136.28511256862001</v>
      </c>
      <c r="Y333">
        <v>125.79115890083644</v>
      </c>
      <c r="Z333">
        <v>124.72991666666678</v>
      </c>
      <c r="AA333">
        <v>28.129658962140713</v>
      </c>
      <c r="AB333">
        <v>3.8772103910758657</v>
      </c>
      <c r="AC333">
        <v>-44.23162247560159</v>
      </c>
    </row>
    <row r="334" spans="1:29">
      <c r="A334">
        <v>2</v>
      </c>
      <c r="B334">
        <v>305</v>
      </c>
      <c r="C334">
        <v>1998</v>
      </c>
      <c r="D334">
        <v>5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595</v>
      </c>
      <c r="R334">
        <v>1017.5</v>
      </c>
      <c r="S334">
        <v>643.5</v>
      </c>
      <c r="T334">
        <v>5.8301102993840406</v>
      </c>
      <c r="U334">
        <v>4.9510984188659393</v>
      </c>
      <c r="V334">
        <v>16.453071253071251</v>
      </c>
      <c r="W334">
        <v>54.817404817404814</v>
      </c>
      <c r="X334">
        <v>137.78401271358987</v>
      </c>
      <c r="Y334">
        <v>127.17464373464372</v>
      </c>
      <c r="Z334">
        <v>126.99984459984456</v>
      </c>
      <c r="AA334">
        <v>28.036719733833049</v>
      </c>
      <c r="AB334">
        <v>4.1220775131185396</v>
      </c>
      <c r="AC334">
        <v>-42.229586080025527</v>
      </c>
    </row>
    <row r="335" spans="1:29">
      <c r="A335">
        <v>2</v>
      </c>
      <c r="B335">
        <v>306</v>
      </c>
      <c r="C335">
        <v>1998</v>
      </c>
      <c r="D335">
        <v>6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689</v>
      </c>
      <c r="R335">
        <v>1265.25</v>
      </c>
      <c r="S335">
        <v>897</v>
      </c>
      <c r="T335">
        <v>7.2496776966050689</v>
      </c>
      <c r="U335">
        <v>6.656772676787921</v>
      </c>
      <c r="V335">
        <v>16.821181584667062</v>
      </c>
      <c r="W335">
        <v>54.730211817168339</v>
      </c>
      <c r="X335">
        <v>135.32412690848798</v>
      </c>
      <c r="Y335">
        <v>124.90416913653443</v>
      </c>
      <c r="Z335">
        <v>122.4958751393533</v>
      </c>
      <c r="AA335">
        <v>28.868902440793224</v>
      </c>
      <c r="AB335">
        <v>4.048027068034429</v>
      </c>
      <c r="AC335">
        <v>-41.479773716707136</v>
      </c>
    </row>
    <row r="336" spans="1:29">
      <c r="A336">
        <v>2</v>
      </c>
      <c r="B336">
        <v>307</v>
      </c>
      <c r="C336">
        <v>1998</v>
      </c>
      <c r="D336">
        <v>7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702</v>
      </c>
      <c r="R336">
        <v>1359</v>
      </c>
      <c r="S336">
        <v>1002</v>
      </c>
      <c r="T336">
        <v>7.7868500214868925</v>
      </c>
      <c r="U336">
        <v>7.4632578545535102</v>
      </c>
      <c r="V336">
        <v>15.838852097130244</v>
      </c>
      <c r="W336">
        <v>54.826347305389213</v>
      </c>
      <c r="X336">
        <v>134.91796992403272</v>
      </c>
      <c r="Y336">
        <v>124.52928623988238</v>
      </c>
      <c r="Z336">
        <v>122.94500998004004</v>
      </c>
      <c r="AA336">
        <v>28.841356285464244</v>
      </c>
      <c r="AB336">
        <v>3.1743709878967321</v>
      </c>
      <c r="AC336">
        <v>-62.705479144797479</v>
      </c>
    </row>
    <row r="337" spans="1:29">
      <c r="A337">
        <v>2</v>
      </c>
      <c r="B337">
        <v>308</v>
      </c>
      <c r="C337">
        <v>1998</v>
      </c>
      <c r="D337">
        <v>8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690</v>
      </c>
      <c r="R337">
        <v>1422.5</v>
      </c>
      <c r="S337">
        <v>1000</v>
      </c>
      <c r="T337">
        <v>8.1506947428735135</v>
      </c>
      <c r="U337">
        <v>7.5938381651097631</v>
      </c>
      <c r="V337">
        <v>16.778207381370827</v>
      </c>
      <c r="W337">
        <v>55.1</v>
      </c>
      <c r="X337">
        <v>137.3702700181079</v>
      </c>
      <c r="Y337">
        <v>126.79275922671368</v>
      </c>
      <c r="Z337">
        <v>125.34630000000008</v>
      </c>
      <c r="AA337">
        <v>30.085089767358003</v>
      </c>
      <c r="AB337">
        <v>4.1804305998305971</v>
      </c>
      <c r="AC337">
        <v>-48.33099483284461</v>
      </c>
    </row>
    <row r="338" spans="1:29">
      <c r="A338">
        <v>2</v>
      </c>
      <c r="B338">
        <v>309</v>
      </c>
      <c r="C338">
        <v>1998</v>
      </c>
      <c r="D338">
        <v>9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832</v>
      </c>
      <c r="R338">
        <v>1745</v>
      </c>
      <c r="S338">
        <v>1299</v>
      </c>
      <c r="T338">
        <v>9.9985675404669827</v>
      </c>
      <c r="U338">
        <v>9.973775494557632</v>
      </c>
      <c r="V338">
        <v>16.101432664756452</v>
      </c>
      <c r="W338">
        <v>54.618937644341806</v>
      </c>
      <c r="X338">
        <v>138.31538492582129</v>
      </c>
      <c r="Y338">
        <v>127.6651002865331</v>
      </c>
      <c r="Z338">
        <v>126.73618167821404</v>
      </c>
      <c r="AA338">
        <v>28.160659714418944</v>
      </c>
      <c r="AB338">
        <v>4.582943083724758</v>
      </c>
      <c r="AC338">
        <v>-36.030229715487607</v>
      </c>
    </row>
    <row r="339" spans="1:29">
      <c r="A339">
        <v>2</v>
      </c>
      <c r="B339">
        <v>310</v>
      </c>
      <c r="C339">
        <v>1998</v>
      </c>
      <c r="D339">
        <v>10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869</v>
      </c>
      <c r="R339">
        <v>1741</v>
      </c>
      <c r="S339">
        <v>1382.5</v>
      </c>
      <c r="T339">
        <v>9.9756481879386882</v>
      </c>
      <c r="U339">
        <v>10.586437907378137</v>
      </c>
      <c r="V339">
        <v>17.39058012636416</v>
      </c>
      <c r="W339">
        <v>54.784086799276658</v>
      </c>
      <c r="X339">
        <v>137.48284786703709</v>
      </c>
      <c r="Y339">
        <v>126.89666858127518</v>
      </c>
      <c r="Z339">
        <v>126.39645569620262</v>
      </c>
      <c r="AA339">
        <v>28.117824848966329</v>
      </c>
      <c r="AB339">
        <v>4.3613500497529953</v>
      </c>
      <c r="AC339">
        <v>-42.834722829811881</v>
      </c>
    </row>
    <row r="340" spans="1:29">
      <c r="A340">
        <v>2</v>
      </c>
      <c r="B340">
        <v>311</v>
      </c>
      <c r="C340">
        <v>1998</v>
      </c>
      <c r="D340">
        <v>11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571</v>
      </c>
      <c r="R340">
        <v>1038</v>
      </c>
      <c r="S340">
        <v>795</v>
      </c>
      <c r="T340">
        <v>5.9475719810915351</v>
      </c>
      <c r="U340">
        <v>6.1472283611177492</v>
      </c>
      <c r="V340">
        <v>16.289980732177259</v>
      </c>
      <c r="W340">
        <v>54.73836477987421</v>
      </c>
      <c r="X340">
        <v>137.66400090180937</v>
      </c>
      <c r="Y340">
        <v>127.06387283237</v>
      </c>
      <c r="Z340">
        <v>127.63283018867931</v>
      </c>
      <c r="AA340">
        <v>27.652719977945974</v>
      </c>
      <c r="AB340">
        <v>4.9976824659493504</v>
      </c>
      <c r="AC340">
        <v>-29.764434350115085</v>
      </c>
    </row>
    <row r="341" spans="1:29">
      <c r="A341">
        <v>2</v>
      </c>
      <c r="B341">
        <v>312</v>
      </c>
      <c r="C341">
        <v>1998</v>
      </c>
      <c r="D341">
        <v>12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821</v>
      </c>
      <c r="R341">
        <v>1781.25</v>
      </c>
      <c r="S341">
        <v>1355</v>
      </c>
      <c r="T341">
        <v>10.206274172754622</v>
      </c>
      <c r="U341">
        <v>10.426583955706157</v>
      </c>
      <c r="V341">
        <v>17.504561403508763</v>
      </c>
      <c r="W341">
        <v>54.944649446494445</v>
      </c>
      <c r="X341">
        <v>138.15939632396248</v>
      </c>
      <c r="Y341">
        <v>127.52112280701742</v>
      </c>
      <c r="Z341">
        <v>127.01439114391124</v>
      </c>
      <c r="AA341">
        <v>27.502181186531327</v>
      </c>
      <c r="AB341">
        <v>4.190205475281938</v>
      </c>
      <c r="AC341">
        <v>-43.814894394415376</v>
      </c>
    </row>
    <row r="342" spans="1:29">
      <c r="A342">
        <v>2</v>
      </c>
      <c r="B342">
        <v>313</v>
      </c>
      <c r="C342">
        <v>1997</v>
      </c>
      <c r="D342">
        <v>1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808</v>
      </c>
      <c r="R342">
        <v>1603</v>
      </c>
      <c r="S342">
        <v>1288</v>
      </c>
      <c r="T342">
        <v>8.6711924918183527</v>
      </c>
      <c r="U342">
        <v>8.7946018584368506</v>
      </c>
      <c r="V342">
        <v>16.989394884591395</v>
      </c>
      <c r="W342">
        <v>54.800465838509318</v>
      </c>
      <c r="X342">
        <v>137.96652944201998</v>
      </c>
      <c r="Y342">
        <v>127.3431066749842</v>
      </c>
      <c r="Z342">
        <v>125.95667701863341</v>
      </c>
      <c r="AA342">
        <v>26.684175739950529</v>
      </c>
      <c r="AB342">
        <v>4.077064286854343</v>
      </c>
      <c r="AC342">
        <v>-47.872819664861488</v>
      </c>
    </row>
    <row r="343" spans="1:29">
      <c r="A343">
        <v>2</v>
      </c>
      <c r="B343">
        <v>314</v>
      </c>
      <c r="C343">
        <v>1997</v>
      </c>
      <c r="D343">
        <v>2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785</v>
      </c>
      <c r="R343">
        <v>1462.25</v>
      </c>
      <c r="S343">
        <v>1162</v>
      </c>
      <c r="T343">
        <v>7.9098260893084147</v>
      </c>
      <c r="U343">
        <v>7.9729631052942498</v>
      </c>
      <c r="V343">
        <v>17.794494785433411</v>
      </c>
      <c r="W343">
        <v>55.282271944922549</v>
      </c>
      <c r="X343">
        <v>137.67107822044389</v>
      </c>
      <c r="Y343">
        <v>127.07040519746963</v>
      </c>
      <c r="Z343">
        <v>126.57108433734952</v>
      </c>
      <c r="AA343">
        <v>27.804658663656912</v>
      </c>
      <c r="AB343">
        <v>4.6048144006493699</v>
      </c>
      <c r="AC343">
        <v>-38.851712138438366</v>
      </c>
    </row>
    <row r="344" spans="1:29">
      <c r="A344">
        <v>2</v>
      </c>
      <c r="B344">
        <v>315</v>
      </c>
      <c r="C344">
        <v>1997</v>
      </c>
      <c r="D344">
        <v>3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825</v>
      </c>
      <c r="R344">
        <v>1675.25</v>
      </c>
      <c r="S344">
        <v>1308</v>
      </c>
      <c r="T344">
        <v>9.0620182295188414</v>
      </c>
      <c r="U344">
        <v>8.9167423302250874</v>
      </c>
      <c r="V344">
        <v>17.760334278465905</v>
      </c>
      <c r="W344">
        <v>55.36850152905199</v>
      </c>
      <c r="X344">
        <v>136.7211730659692</v>
      </c>
      <c r="Y344">
        <v>126.1936427398892</v>
      </c>
      <c r="Z344">
        <v>125.7532874617736</v>
      </c>
      <c r="AA344">
        <v>28.577272730538255</v>
      </c>
      <c r="AB344">
        <v>4.6411256825989113</v>
      </c>
      <c r="AC344">
        <v>-41.327174224992191</v>
      </c>
    </row>
    <row r="345" spans="1:29">
      <c r="A345">
        <v>2</v>
      </c>
      <c r="B345">
        <v>316</v>
      </c>
      <c r="C345">
        <v>1997</v>
      </c>
      <c r="D345">
        <v>4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903</v>
      </c>
      <c r="R345">
        <v>1815</v>
      </c>
      <c r="S345">
        <v>1448</v>
      </c>
      <c r="T345">
        <v>9.817975279257837</v>
      </c>
      <c r="U345">
        <v>9.7241618095893188</v>
      </c>
      <c r="V345">
        <v>17.967493112947661</v>
      </c>
      <c r="W345">
        <v>55.77762430939228</v>
      </c>
      <c r="X345">
        <v>135.16034968019625</v>
      </c>
      <c r="Y345">
        <v>124.7530027548207</v>
      </c>
      <c r="Z345">
        <v>123.88093922651898</v>
      </c>
      <c r="AA345">
        <v>26.496304781492888</v>
      </c>
      <c r="AB345">
        <v>4.2506414065578308</v>
      </c>
      <c r="AC345">
        <v>-43.275506696796882</v>
      </c>
    </row>
    <row r="346" spans="1:29">
      <c r="A346">
        <v>2</v>
      </c>
      <c r="B346">
        <v>317</v>
      </c>
      <c r="C346">
        <v>1997</v>
      </c>
      <c r="D346">
        <v>5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774</v>
      </c>
      <c r="R346">
        <v>1384.5</v>
      </c>
      <c r="S346">
        <v>1083</v>
      </c>
      <c r="T346">
        <v>7.4892489113677501</v>
      </c>
      <c r="U346">
        <v>7.2778558310921646</v>
      </c>
      <c r="V346">
        <v>17.352834958468762</v>
      </c>
      <c r="W346">
        <v>55.301939058171762</v>
      </c>
      <c r="X346">
        <v>135.58743353808461</v>
      </c>
      <c r="Y346">
        <v>125.14720115565171</v>
      </c>
      <c r="Z346">
        <v>123.96408125577111</v>
      </c>
      <c r="AA346">
        <v>27.263774509738088</v>
      </c>
      <c r="AB346">
        <v>4.7570976206961264</v>
      </c>
      <c r="AC346">
        <v>-41.602761095377282</v>
      </c>
    </row>
    <row r="347" spans="1:29">
      <c r="A347">
        <v>2</v>
      </c>
      <c r="B347">
        <v>318</v>
      </c>
      <c r="C347">
        <v>1997</v>
      </c>
      <c r="D347">
        <v>6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803</v>
      </c>
      <c r="R347">
        <v>1447</v>
      </c>
      <c r="S347">
        <v>1166</v>
      </c>
      <c r="T347">
        <v>7.8273334595515616</v>
      </c>
      <c r="U347">
        <v>7.9293457675814052</v>
      </c>
      <c r="V347">
        <v>15.421561852107812</v>
      </c>
      <c r="W347">
        <v>55.177530017152648</v>
      </c>
      <c r="X347">
        <v>136.92018679511008</v>
      </c>
      <c r="Y347">
        <v>126.3773324118867</v>
      </c>
      <c r="Z347">
        <v>125.44682675814772</v>
      </c>
      <c r="AA347">
        <v>27.651598411904072</v>
      </c>
      <c r="AB347">
        <v>3.8441164067868474</v>
      </c>
      <c r="AC347">
        <v>-43.610066546071323</v>
      </c>
    </row>
    <row r="348" spans="1:29">
      <c r="A348">
        <v>2</v>
      </c>
      <c r="B348">
        <v>319</v>
      </c>
      <c r="C348">
        <v>1997</v>
      </c>
      <c r="D348">
        <v>7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691</v>
      </c>
      <c r="R348">
        <v>1257</v>
      </c>
      <c r="S348">
        <v>996.5</v>
      </c>
      <c r="T348">
        <v>6.7995564330727811</v>
      </c>
      <c r="U348">
        <v>6.794964306261801</v>
      </c>
      <c r="V348">
        <v>16.466189339697696</v>
      </c>
      <c r="W348">
        <v>54.55995985950829</v>
      </c>
      <c r="X348">
        <v>136.26219713483141</v>
      </c>
      <c r="Y348">
        <v>125.77000795544951</v>
      </c>
      <c r="Z348">
        <v>125.78554942298049</v>
      </c>
      <c r="AA348">
        <v>28.854880807658443</v>
      </c>
      <c r="AB348">
        <v>4.2160116268252192</v>
      </c>
      <c r="AC348">
        <v>-38.132379625017307</v>
      </c>
    </row>
    <row r="349" spans="1:29">
      <c r="A349">
        <v>2</v>
      </c>
      <c r="B349">
        <v>320</v>
      </c>
      <c r="C349">
        <v>1997</v>
      </c>
      <c r="D349">
        <v>8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721</v>
      </c>
      <c r="R349">
        <v>1372</v>
      </c>
      <c r="S349">
        <v>1070</v>
      </c>
      <c r="T349">
        <v>7.4216320017309938</v>
      </c>
      <c r="U349">
        <v>7.433655270051549</v>
      </c>
      <c r="V349">
        <v>17.718658892128278</v>
      </c>
      <c r="W349">
        <v>54.316822429906551</v>
      </c>
      <c r="X349">
        <v>138.71565341815423</v>
      </c>
      <c r="Y349">
        <v>128.03454810495629</v>
      </c>
      <c r="Z349">
        <v>128.15616822429905</v>
      </c>
      <c r="AA349">
        <v>30.074488432496757</v>
      </c>
      <c r="AB349">
        <v>4.0390150085753129</v>
      </c>
      <c r="AC349">
        <v>-47.229521641793319</v>
      </c>
    </row>
    <row r="350" spans="1:29">
      <c r="A350">
        <v>2</v>
      </c>
      <c r="B350">
        <v>321</v>
      </c>
      <c r="C350">
        <v>1997</v>
      </c>
      <c r="D350">
        <v>9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906</v>
      </c>
      <c r="R350">
        <v>1810.25</v>
      </c>
      <c r="S350">
        <v>1419</v>
      </c>
      <c r="T350">
        <v>9.7922808535958694</v>
      </c>
      <c r="U350">
        <v>9.881056289838563</v>
      </c>
      <c r="V350">
        <v>16.556276757353956</v>
      </c>
      <c r="W350">
        <v>54.556730091613822</v>
      </c>
      <c r="X350">
        <v>139.59571436458739</v>
      </c>
      <c r="Y350">
        <v>128.84684435851403</v>
      </c>
      <c r="Z350">
        <v>128.45229034531357</v>
      </c>
      <c r="AA350">
        <v>29.378990350853087</v>
      </c>
      <c r="AB350">
        <v>4.0063535892614341</v>
      </c>
      <c r="AC350">
        <v>-46.862830051708038</v>
      </c>
    </row>
    <row r="351" spans="1:29">
      <c r="A351">
        <v>2</v>
      </c>
      <c r="B351">
        <v>322</v>
      </c>
      <c r="C351">
        <v>1997</v>
      </c>
      <c r="D351">
        <v>10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912</v>
      </c>
      <c r="R351">
        <v>1797.25</v>
      </c>
      <c r="S351">
        <v>1411</v>
      </c>
      <c r="T351">
        <v>9.7219592675736326</v>
      </c>
      <c r="U351">
        <v>9.7605800639710232</v>
      </c>
      <c r="V351">
        <v>17.014883850326896</v>
      </c>
      <c r="W351">
        <v>54.600992204110554</v>
      </c>
      <c r="X351">
        <v>138.88927151403661</v>
      </c>
      <c r="Y351">
        <v>128.19479760745602</v>
      </c>
      <c r="Z351">
        <v>127.60552799433044</v>
      </c>
      <c r="AA351">
        <v>27.954048769022059</v>
      </c>
      <c r="AB351">
        <v>3.9796041502529111</v>
      </c>
      <c r="AC351">
        <v>-42.284168736871152</v>
      </c>
    </row>
    <row r="352" spans="1:29">
      <c r="A352">
        <v>2</v>
      </c>
      <c r="B352">
        <v>323</v>
      </c>
      <c r="C352">
        <v>1997</v>
      </c>
      <c r="D352">
        <v>11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602</v>
      </c>
      <c r="R352">
        <v>1088</v>
      </c>
      <c r="S352">
        <v>817</v>
      </c>
      <c r="T352">
        <v>5.8853758147837594</v>
      </c>
      <c r="U352">
        <v>5.6357438390510382</v>
      </c>
      <c r="V352">
        <v>15.96875</v>
      </c>
      <c r="W352">
        <v>54.875152998776009</v>
      </c>
      <c r="X352">
        <v>137.54062838569897</v>
      </c>
      <c r="Y352">
        <v>126.95</v>
      </c>
      <c r="Z352">
        <v>127.24773561811485</v>
      </c>
      <c r="AA352">
        <v>28.557270472351075</v>
      </c>
      <c r="AB352">
        <v>4.7467396020106865</v>
      </c>
      <c r="AC352">
        <v>-29.839963549086999</v>
      </c>
    </row>
    <row r="353" spans="1:39" ht="15.9" customHeight="1">
      <c r="A353">
        <v>2</v>
      </c>
      <c r="B353">
        <v>324</v>
      </c>
      <c r="C353">
        <v>1997</v>
      </c>
      <c r="D353">
        <v>12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950</v>
      </c>
      <c r="R353">
        <v>1775</v>
      </c>
      <c r="S353">
        <v>1447</v>
      </c>
      <c r="T353">
        <v>9.6016011684202009</v>
      </c>
      <c r="U353">
        <v>9.8783295286069439</v>
      </c>
      <c r="V353">
        <v>16.581971830985918</v>
      </c>
      <c r="W353">
        <v>55.112646855563213</v>
      </c>
      <c r="X353">
        <v>136.9794759891962</v>
      </c>
      <c r="Y353">
        <v>126.43205633802803</v>
      </c>
      <c r="Z353">
        <v>125.93192812715957</v>
      </c>
      <c r="AA353">
        <v>27.280864097426402</v>
      </c>
      <c r="AB353">
        <v>3.3611914334776127</v>
      </c>
      <c r="AC353">
        <v>-54.573935012790969</v>
      </c>
    </row>
    <row r="354" spans="1:39" ht="15.9" customHeight="1">
      <c r="A354">
        <v>2</v>
      </c>
      <c r="B354">
        <v>325</v>
      </c>
      <c r="C354">
        <v>1996</v>
      </c>
      <c r="D354">
        <v>1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500</v>
      </c>
      <c r="R354">
        <v>890</v>
      </c>
      <c r="S354">
        <v>506</v>
      </c>
      <c r="T354">
        <v>4.5495207667731634</v>
      </c>
      <c r="U354">
        <v>3.3704736206784722</v>
      </c>
      <c r="V354">
        <v>14.825842696629209</v>
      </c>
      <c r="W354">
        <v>54.239130434782609</v>
      </c>
      <c r="X354">
        <v>137.90570562528151</v>
      </c>
      <c r="Y354">
        <v>127.28696629213498</v>
      </c>
      <c r="Z354">
        <v>125.07450592885378</v>
      </c>
      <c r="AA354">
        <v>28.26000963408816</v>
      </c>
      <c r="AB354">
        <v>4.7962570257749073</v>
      </c>
      <c r="AC354">
        <v>-33.265755833854904</v>
      </c>
    </row>
    <row r="355" spans="1:39" ht="15.9" customHeight="1">
      <c r="A355">
        <v>2</v>
      </c>
      <c r="B355">
        <v>326</v>
      </c>
      <c r="C355">
        <v>1996</v>
      </c>
      <c r="D355">
        <v>2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869</v>
      </c>
      <c r="R355">
        <v>1520</v>
      </c>
      <c r="S355">
        <v>1131</v>
      </c>
      <c r="T355">
        <v>7.7699680511182114</v>
      </c>
      <c r="U355">
        <v>7.3653143558848884</v>
      </c>
      <c r="V355">
        <v>16.659868421052636</v>
      </c>
      <c r="W355">
        <v>55.253757736516363</v>
      </c>
      <c r="X355">
        <v>133.93767463078069</v>
      </c>
      <c r="Y355">
        <v>123.6244736842105</v>
      </c>
      <c r="Z355">
        <v>122.28045977011496</v>
      </c>
      <c r="AA355">
        <v>26.110509860291899</v>
      </c>
      <c r="AB355">
        <v>4.4948316453947488</v>
      </c>
      <c r="AC355">
        <v>-32.960932885689544</v>
      </c>
    </row>
    <row r="356" spans="1:39" ht="15.9" customHeight="1">
      <c r="A356">
        <v>2</v>
      </c>
      <c r="B356">
        <v>327</v>
      </c>
      <c r="C356">
        <v>1996</v>
      </c>
      <c r="D356">
        <v>3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1110</v>
      </c>
      <c r="R356">
        <v>2077</v>
      </c>
      <c r="S356">
        <v>1617</v>
      </c>
      <c r="T356">
        <v>10.617252396166135</v>
      </c>
      <c r="U356">
        <v>10.737683903590201</v>
      </c>
      <c r="V356">
        <v>17.288396726047178</v>
      </c>
      <c r="W356">
        <v>55.522572665429827</v>
      </c>
      <c r="X356">
        <v>135.68892336277585</v>
      </c>
      <c r="Y356">
        <v>125.24087626384218</v>
      </c>
      <c r="Z356">
        <v>124.68923933209656</v>
      </c>
      <c r="AA356">
        <v>27.684234753826377</v>
      </c>
      <c r="AB356">
        <v>4.2326751248179448</v>
      </c>
      <c r="AC356">
        <v>-43.487347521307186</v>
      </c>
    </row>
    <row r="357" spans="1:39" ht="15.9" customHeight="1">
      <c r="A357">
        <v>2</v>
      </c>
      <c r="B357">
        <v>328</v>
      </c>
      <c r="C357">
        <v>1996</v>
      </c>
      <c r="D357">
        <v>4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1127</v>
      </c>
      <c r="R357">
        <v>2109</v>
      </c>
      <c r="S357">
        <v>1697</v>
      </c>
      <c r="T357">
        <v>10.780830670926516</v>
      </c>
      <c r="U357">
        <v>11.25734898062503</v>
      </c>
      <c r="V357">
        <v>16.069227121858699</v>
      </c>
      <c r="W357">
        <v>55.573364761343562</v>
      </c>
      <c r="X357">
        <v>135.48764593983253</v>
      </c>
      <c r="Y357">
        <v>125.0550972024658</v>
      </c>
      <c r="Z357">
        <v>124.56116676487937</v>
      </c>
      <c r="AA357">
        <v>27.193059433848919</v>
      </c>
      <c r="AB357">
        <v>4.3396675279247683</v>
      </c>
      <c r="AC357">
        <v>-43.041738935276655</v>
      </c>
    </row>
    <row r="358" spans="1:39" ht="15.9" customHeight="1">
      <c r="A358">
        <v>2</v>
      </c>
      <c r="B358">
        <v>329</v>
      </c>
      <c r="C358">
        <v>1996</v>
      </c>
      <c r="D358">
        <v>5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879</v>
      </c>
      <c r="R358">
        <v>1502</v>
      </c>
      <c r="S358">
        <v>1200</v>
      </c>
      <c r="T358">
        <v>7.677955271565498</v>
      </c>
      <c r="U358">
        <v>7.9584519308472403</v>
      </c>
      <c r="V358">
        <v>16.985352862849535</v>
      </c>
      <c r="W358">
        <v>55.040833333333318</v>
      </c>
      <c r="X358">
        <v>135.44923128858173</v>
      </c>
      <c r="Y358">
        <v>125.01964047936096</v>
      </c>
      <c r="Z358">
        <v>124.53050000000002</v>
      </c>
      <c r="AA358">
        <v>27.857236099141236</v>
      </c>
      <c r="AB358">
        <v>4.1280543405930548</v>
      </c>
      <c r="AC358">
        <v>-48.719148707072705</v>
      </c>
    </row>
    <row r="359" spans="1:39" ht="15.9" customHeight="1">
      <c r="A359">
        <v>2</v>
      </c>
      <c r="B359">
        <v>330</v>
      </c>
      <c r="C359">
        <v>1996</v>
      </c>
      <c r="D359">
        <v>6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802</v>
      </c>
      <c r="R359">
        <v>1427.25</v>
      </c>
      <c r="S359">
        <v>1078</v>
      </c>
      <c r="T359">
        <v>7.2958466453674111</v>
      </c>
      <c r="U359">
        <v>7.0771707272701647</v>
      </c>
      <c r="V359">
        <v>17.559642669469259</v>
      </c>
      <c r="W359">
        <v>54.849721706864557</v>
      </c>
      <c r="X359">
        <v>134.6095300666658</v>
      </c>
      <c r="Y359">
        <v>124.244596251533</v>
      </c>
      <c r="Z359">
        <v>123.27337662337683</v>
      </c>
      <c r="AA359">
        <v>27.696738753469702</v>
      </c>
      <c r="AB359">
        <v>4.3398801010805528</v>
      </c>
      <c r="AC359">
        <v>-45.338826295783214</v>
      </c>
    </row>
    <row r="360" spans="1:39" ht="15.9" customHeight="1">
      <c r="A360">
        <v>2</v>
      </c>
      <c r="B360">
        <v>331</v>
      </c>
      <c r="C360">
        <v>1996</v>
      </c>
      <c r="D360">
        <v>7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739</v>
      </c>
      <c r="R360">
        <v>1320</v>
      </c>
      <c r="S360">
        <v>976</v>
      </c>
      <c r="T360">
        <v>6.7476038338658153</v>
      </c>
      <c r="U360">
        <v>6.5194699456689111</v>
      </c>
      <c r="V360">
        <v>18.016666666666666</v>
      </c>
      <c r="W360">
        <v>55.169057377049185</v>
      </c>
      <c r="X360">
        <v>137.25294658393238</v>
      </c>
      <c r="Y360">
        <v>126.68446969696961</v>
      </c>
      <c r="Z360">
        <v>125.42694672131152</v>
      </c>
      <c r="AA360">
        <v>28.26409849311122</v>
      </c>
      <c r="AB360">
        <v>4.509451087600616</v>
      </c>
      <c r="AC360">
        <v>-39.214522008658626</v>
      </c>
    </row>
    <row r="361" spans="1:39" ht="15.9" customHeight="1">
      <c r="A361">
        <v>2</v>
      </c>
      <c r="B361">
        <v>332</v>
      </c>
      <c r="C361">
        <v>1996</v>
      </c>
      <c r="D361">
        <v>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925</v>
      </c>
      <c r="R361">
        <v>1647.25</v>
      </c>
      <c r="S361">
        <v>1256</v>
      </c>
      <c r="T361">
        <v>8.4204472843450482</v>
      </c>
      <c r="U361">
        <v>8.5545292578287206</v>
      </c>
      <c r="V361">
        <v>16.916679314008189</v>
      </c>
      <c r="W361">
        <v>54.980891719745237</v>
      </c>
      <c r="X361">
        <v>138.53589331968797</v>
      </c>
      <c r="Y361">
        <v>127.86862953407201</v>
      </c>
      <c r="Z361">
        <v>127.88949044585992</v>
      </c>
      <c r="AA361">
        <v>28.178592199381523</v>
      </c>
      <c r="AB361">
        <v>4.3661572510780422</v>
      </c>
      <c r="AC361">
        <v>-42.056057482227857</v>
      </c>
    </row>
    <row r="362" spans="1:39" ht="15.9" customHeight="1">
      <c r="A362">
        <v>2</v>
      </c>
      <c r="B362">
        <v>333</v>
      </c>
      <c r="C362">
        <v>1996</v>
      </c>
      <c r="D362">
        <v>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1023</v>
      </c>
      <c r="R362">
        <v>2059</v>
      </c>
      <c r="S362">
        <v>1570</v>
      </c>
      <c r="T362">
        <v>10.525239616613417</v>
      </c>
      <c r="U362">
        <v>10.631330918405128</v>
      </c>
      <c r="V362">
        <v>18.118504128217577</v>
      </c>
      <c r="W362">
        <v>55.110191082802558</v>
      </c>
      <c r="X362">
        <v>139.75049159228584</v>
      </c>
      <c r="Y362">
        <v>128.9897037396793</v>
      </c>
      <c r="Z362">
        <v>127.14999999999959</v>
      </c>
      <c r="AA362">
        <v>28.224490934915352</v>
      </c>
      <c r="AB362">
        <v>4.757289876584859</v>
      </c>
      <c r="AC362">
        <v>-35.748807200740245</v>
      </c>
    </row>
    <row r="363" spans="1:39" ht="15.9" customHeight="1">
      <c r="A363">
        <v>2</v>
      </c>
      <c r="B363">
        <v>334</v>
      </c>
      <c r="C363">
        <v>1996</v>
      </c>
      <c r="D363">
        <v>10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1006</v>
      </c>
      <c r="R363">
        <v>2005</v>
      </c>
      <c r="S363">
        <v>1563</v>
      </c>
      <c r="T363">
        <v>10.249201277955272</v>
      </c>
      <c r="U363">
        <v>10.630180580658532</v>
      </c>
      <c r="V363">
        <v>17.088778054862843</v>
      </c>
      <c r="W363">
        <v>54.966730646193213</v>
      </c>
      <c r="X363">
        <v>139.4158698594791</v>
      </c>
      <c r="Y363">
        <v>128.6808478802991</v>
      </c>
      <c r="Z363">
        <v>127.70563019833639</v>
      </c>
      <c r="AA363">
        <v>28.012585262916755</v>
      </c>
      <c r="AB363">
        <v>4.1752454227405655</v>
      </c>
      <c r="AC363">
        <v>-48.54181189842803</v>
      </c>
    </row>
    <row r="364" spans="1:39" ht="15.9" customHeight="1">
      <c r="A364">
        <v>2</v>
      </c>
      <c r="B364">
        <v>335</v>
      </c>
      <c r="C364">
        <v>1996</v>
      </c>
      <c r="D364">
        <v>11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669</v>
      </c>
      <c r="R364">
        <v>1097</v>
      </c>
      <c r="S364">
        <v>850</v>
      </c>
      <c r="T364">
        <v>5.6076677316293937</v>
      </c>
      <c r="U364">
        <v>5.7980217812191857</v>
      </c>
      <c r="V364">
        <v>18.792160437556976</v>
      </c>
      <c r="W364">
        <v>55.245882352941187</v>
      </c>
      <c r="X364">
        <v>138.23073071342989</v>
      </c>
      <c r="Y364">
        <v>127.58696444849598</v>
      </c>
      <c r="Z364">
        <v>128.08235294117657</v>
      </c>
      <c r="AA364">
        <v>27.680815086904722</v>
      </c>
      <c r="AB364">
        <v>4.5345225558694882</v>
      </c>
      <c r="AC364">
        <v>-35.131806188809371</v>
      </c>
    </row>
    <row r="365" spans="1:39" ht="15.9" customHeight="1">
      <c r="A365">
        <v>2</v>
      </c>
      <c r="B365">
        <v>336</v>
      </c>
      <c r="C365">
        <v>1996</v>
      </c>
      <c r="D365">
        <v>12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998</v>
      </c>
      <c r="R365">
        <v>1909</v>
      </c>
      <c r="S365">
        <v>1483</v>
      </c>
      <c r="T365">
        <v>9.7584664536741208</v>
      </c>
      <c r="U365">
        <v>10.100023997323532</v>
      </c>
      <c r="V365">
        <v>17.765845992666321</v>
      </c>
      <c r="W365">
        <v>54.96291301416047</v>
      </c>
      <c r="X365">
        <v>138.37538670391203</v>
      </c>
      <c r="Y365">
        <v>127.72048192771057</v>
      </c>
      <c r="Z365">
        <v>127.88206338503004</v>
      </c>
      <c r="AA365">
        <v>28.5758236243501</v>
      </c>
      <c r="AB365">
        <v>4.5088479895316178</v>
      </c>
      <c r="AC365">
        <v>-43.83826848055368</v>
      </c>
    </row>
    <row r="366" spans="1:39">
      <c r="A366">
        <v>3</v>
      </c>
      <c r="B366">
        <v>1</v>
      </c>
      <c r="C366">
        <v>2023</v>
      </c>
      <c r="D366">
        <v>99</v>
      </c>
      <c r="E366">
        <v>1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55</v>
      </c>
      <c r="R366">
        <v>343</v>
      </c>
      <c r="S366">
        <v>343</v>
      </c>
      <c r="T366">
        <v>1.9053438506832576</v>
      </c>
      <c r="U366">
        <v>1.8627166453437425</v>
      </c>
      <c r="V366">
        <v>5.9970845481049562</v>
      </c>
      <c r="W366">
        <v>59.169096209912553</v>
      </c>
      <c r="X366">
        <v>145.96874812454004</v>
      </c>
      <c r="Y366">
        <v>134.72915451895039</v>
      </c>
      <c r="Z366">
        <v>134.72915451895039</v>
      </c>
      <c r="AA366">
        <v>28.760262128687557</v>
      </c>
      <c r="AB366">
        <v>4.2075152878449931</v>
      </c>
      <c r="AC366">
        <v>-50.273949288828817</v>
      </c>
      <c r="AD366">
        <v>6</v>
      </c>
      <c r="AE366">
        <v>0</v>
      </c>
      <c r="AF366">
        <v>0</v>
      </c>
      <c r="AG366">
        <v>0</v>
      </c>
      <c r="AH366">
        <v>21</v>
      </c>
      <c r="AI366">
        <v>2</v>
      </c>
      <c r="AJ366">
        <v>0</v>
      </c>
      <c r="AK366">
        <v>1</v>
      </c>
      <c r="AL366">
        <v>0</v>
      </c>
      <c r="AM366">
        <v>0</v>
      </c>
    </row>
    <row r="367" spans="1:39">
      <c r="A367">
        <v>3</v>
      </c>
      <c r="B367">
        <v>2</v>
      </c>
      <c r="C367">
        <v>2023</v>
      </c>
      <c r="D367">
        <v>99</v>
      </c>
      <c r="E367">
        <v>2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71</v>
      </c>
      <c r="R367">
        <v>448</v>
      </c>
      <c r="S367">
        <v>448</v>
      </c>
      <c r="T367">
        <v>2.4886123764026218</v>
      </c>
      <c r="U367">
        <v>2.4971764256329778</v>
      </c>
      <c r="V367">
        <v>5.484375</v>
      </c>
      <c r="W367">
        <v>59.595982142857153</v>
      </c>
      <c r="X367">
        <v>149.82297631945519</v>
      </c>
      <c r="Y367">
        <v>138.28660714285729</v>
      </c>
      <c r="Z367">
        <v>138.28660714285729</v>
      </c>
      <c r="AA367">
        <v>30.146817071789272</v>
      </c>
      <c r="AB367">
        <v>4.2109213786086954</v>
      </c>
      <c r="AC367">
        <v>-49.395565964254942</v>
      </c>
      <c r="AD367">
        <v>10</v>
      </c>
      <c r="AE367">
        <v>2</v>
      </c>
      <c r="AF367">
        <v>0</v>
      </c>
      <c r="AG367">
        <v>0</v>
      </c>
      <c r="AH367">
        <v>12</v>
      </c>
      <c r="AI367">
        <v>9</v>
      </c>
      <c r="AJ367">
        <v>1</v>
      </c>
      <c r="AK367">
        <v>1</v>
      </c>
      <c r="AL367">
        <v>0</v>
      </c>
      <c r="AM367">
        <v>0</v>
      </c>
    </row>
    <row r="368" spans="1:39">
      <c r="A368">
        <v>3</v>
      </c>
      <c r="B368">
        <v>3</v>
      </c>
      <c r="C368">
        <v>2023</v>
      </c>
      <c r="D368">
        <v>99</v>
      </c>
      <c r="E368">
        <v>3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58</v>
      </c>
      <c r="R368">
        <v>359</v>
      </c>
      <c r="S368">
        <v>359</v>
      </c>
      <c r="T368">
        <v>1.9942228641262087</v>
      </c>
      <c r="U368">
        <v>1.9893925506006296</v>
      </c>
      <c r="V368">
        <v>4.0250696378830071</v>
      </c>
      <c r="W368">
        <v>60.440111420612801</v>
      </c>
      <c r="X368">
        <v>148.94750978551829</v>
      </c>
      <c r="Y368">
        <v>137.47855153203341</v>
      </c>
      <c r="Z368">
        <v>137.47855153203341</v>
      </c>
      <c r="AA368">
        <v>28.58129902872432</v>
      </c>
      <c r="AB368">
        <v>3.8497051204018207</v>
      </c>
      <c r="AC368">
        <v>-52.546549474864207</v>
      </c>
      <c r="AD368">
        <v>12</v>
      </c>
      <c r="AE368">
        <v>0</v>
      </c>
      <c r="AF368">
        <v>0</v>
      </c>
      <c r="AG368">
        <v>1</v>
      </c>
      <c r="AH368">
        <v>9</v>
      </c>
      <c r="AI368">
        <v>2</v>
      </c>
      <c r="AJ368">
        <v>1</v>
      </c>
      <c r="AK368">
        <v>5</v>
      </c>
      <c r="AL368">
        <v>0</v>
      </c>
      <c r="AM368">
        <v>0</v>
      </c>
    </row>
    <row r="369" spans="1:39">
      <c r="A369">
        <v>3</v>
      </c>
      <c r="B369">
        <v>4</v>
      </c>
      <c r="C369">
        <v>2023</v>
      </c>
      <c r="D369">
        <v>99</v>
      </c>
      <c r="E369">
        <v>4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72</v>
      </c>
      <c r="R369">
        <v>355</v>
      </c>
      <c r="S369">
        <v>355</v>
      </c>
      <c r="T369">
        <v>1.9720031107654703</v>
      </c>
      <c r="U369">
        <v>2.0068942777977976</v>
      </c>
      <c r="V369">
        <v>4.9774647887323935</v>
      </c>
      <c r="W369">
        <v>59.836619718309862</v>
      </c>
      <c r="X369">
        <v>151.95092548792218</v>
      </c>
      <c r="Y369">
        <v>140.25070422535217</v>
      </c>
      <c r="Z369">
        <v>140.25070422535217</v>
      </c>
      <c r="AA369">
        <v>29.274335600593577</v>
      </c>
      <c r="AB369">
        <v>4.1947398125297797</v>
      </c>
      <c r="AC369">
        <v>-64.275737666839291</v>
      </c>
      <c r="AD369">
        <v>16</v>
      </c>
      <c r="AE369">
        <v>0</v>
      </c>
      <c r="AF369">
        <v>0</v>
      </c>
      <c r="AG369">
        <v>0</v>
      </c>
      <c r="AH369">
        <v>15</v>
      </c>
      <c r="AI369">
        <v>4</v>
      </c>
      <c r="AJ369">
        <v>2</v>
      </c>
      <c r="AK369">
        <v>3</v>
      </c>
      <c r="AL369">
        <v>0</v>
      </c>
      <c r="AM369">
        <v>0</v>
      </c>
    </row>
    <row r="370" spans="1:39">
      <c r="A370">
        <v>3</v>
      </c>
      <c r="B370">
        <v>5</v>
      </c>
      <c r="C370">
        <v>2023</v>
      </c>
      <c r="D370">
        <v>99</v>
      </c>
      <c r="E370">
        <v>5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63</v>
      </c>
      <c r="R370">
        <v>307</v>
      </c>
      <c r="S370">
        <v>307</v>
      </c>
      <c r="T370">
        <v>1.7053660704366187</v>
      </c>
      <c r="U370">
        <v>1.7485079999258331</v>
      </c>
      <c r="V370">
        <v>4.0097719869706845</v>
      </c>
      <c r="W370">
        <v>60.30618892508145</v>
      </c>
      <c r="X370">
        <v>153.08634568624475</v>
      </c>
      <c r="Y370">
        <v>141.29869706840381</v>
      </c>
      <c r="Z370">
        <v>141.29869706840381</v>
      </c>
      <c r="AA370">
        <v>30.836589347754593</v>
      </c>
      <c r="AB370">
        <v>4.1664153743714474</v>
      </c>
      <c r="AC370">
        <v>-61.194446296491954</v>
      </c>
      <c r="AD370">
        <v>4</v>
      </c>
      <c r="AE370">
        <v>2</v>
      </c>
      <c r="AF370">
        <v>0</v>
      </c>
      <c r="AG370">
        <v>1</v>
      </c>
      <c r="AH370">
        <v>11</v>
      </c>
      <c r="AI370">
        <v>1</v>
      </c>
      <c r="AJ370">
        <v>0</v>
      </c>
      <c r="AK370">
        <v>2</v>
      </c>
      <c r="AL370">
        <v>0</v>
      </c>
      <c r="AM370">
        <v>0</v>
      </c>
    </row>
    <row r="371" spans="1:39">
      <c r="A371">
        <v>3</v>
      </c>
      <c r="B371">
        <v>6</v>
      </c>
      <c r="C371">
        <v>2023</v>
      </c>
      <c r="D371">
        <v>99</v>
      </c>
      <c r="E371">
        <v>6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50</v>
      </c>
      <c r="R371">
        <v>287</v>
      </c>
      <c r="S371">
        <v>287</v>
      </c>
      <c r="T371">
        <v>1.59426730363293</v>
      </c>
      <c r="U371">
        <v>1.6289343616706524</v>
      </c>
      <c r="V371">
        <v>5.8606271777003505</v>
      </c>
      <c r="W371">
        <v>59.365853658536579</v>
      </c>
      <c r="X371">
        <v>152.55586049127797</v>
      </c>
      <c r="Y371">
        <v>140.80905923344943</v>
      </c>
      <c r="Z371">
        <v>140.80905923344943</v>
      </c>
      <c r="AA371">
        <v>28.929576660144161</v>
      </c>
      <c r="AB371">
        <v>4.1498857571503551</v>
      </c>
      <c r="AC371">
        <v>-56.734283387630242</v>
      </c>
      <c r="AD371">
        <v>3</v>
      </c>
      <c r="AE371">
        <v>1</v>
      </c>
      <c r="AF371">
        <v>0</v>
      </c>
      <c r="AG371">
        <v>1</v>
      </c>
      <c r="AH371">
        <v>5</v>
      </c>
      <c r="AI371">
        <v>4</v>
      </c>
      <c r="AJ371">
        <v>2</v>
      </c>
      <c r="AK371">
        <v>0</v>
      </c>
      <c r="AL371">
        <v>0</v>
      </c>
      <c r="AM371">
        <v>0</v>
      </c>
    </row>
    <row r="372" spans="1:39">
      <c r="A372">
        <v>3</v>
      </c>
      <c r="B372">
        <v>7</v>
      </c>
      <c r="C372">
        <v>2023</v>
      </c>
      <c r="D372">
        <v>99</v>
      </c>
      <c r="E372">
        <v>7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75</v>
      </c>
      <c r="R372">
        <v>474</v>
      </c>
      <c r="S372">
        <v>474</v>
      </c>
      <c r="T372">
        <v>2.6330407732474161</v>
      </c>
      <c r="U372">
        <v>2.5489600942884381</v>
      </c>
      <c r="V372">
        <v>4.890295358649789</v>
      </c>
      <c r="W372">
        <v>60.267932489451496</v>
      </c>
      <c r="X372">
        <v>144.54128209699604</v>
      </c>
      <c r="Y372">
        <v>133.41160337552742</v>
      </c>
      <c r="Z372">
        <v>133.41160337552742</v>
      </c>
      <c r="AA372">
        <v>29.018779972632711</v>
      </c>
      <c r="AB372">
        <v>4.2139442456144129</v>
      </c>
      <c r="AC372">
        <v>-58.551026405781606</v>
      </c>
      <c r="AD372">
        <v>8</v>
      </c>
      <c r="AE372">
        <v>2</v>
      </c>
      <c r="AF372">
        <v>0</v>
      </c>
      <c r="AG372">
        <v>0</v>
      </c>
      <c r="AH372">
        <v>20</v>
      </c>
      <c r="AI372">
        <v>4</v>
      </c>
      <c r="AJ372">
        <v>3</v>
      </c>
      <c r="AK372">
        <v>0</v>
      </c>
      <c r="AL372">
        <v>1</v>
      </c>
      <c r="AM372">
        <v>0</v>
      </c>
    </row>
    <row r="373" spans="1:39">
      <c r="A373">
        <v>3</v>
      </c>
      <c r="B373">
        <v>8</v>
      </c>
      <c r="C373">
        <v>2023</v>
      </c>
      <c r="D373">
        <v>99</v>
      </c>
      <c r="E373">
        <v>8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48</v>
      </c>
      <c r="R373">
        <v>262</v>
      </c>
      <c r="S373">
        <v>262</v>
      </c>
      <c r="T373">
        <v>1.455393845128319</v>
      </c>
      <c r="U373">
        <v>1.4531754227703029</v>
      </c>
      <c r="V373">
        <v>4.5114503816793903</v>
      </c>
      <c r="W373">
        <v>59.95801526717559</v>
      </c>
      <c r="X373">
        <v>149.0815710469511</v>
      </c>
      <c r="Y373">
        <v>137.60229007633589</v>
      </c>
      <c r="Z373">
        <v>137.60229007633589</v>
      </c>
      <c r="AA373">
        <v>29.074439774321977</v>
      </c>
      <c r="AB373">
        <v>4.0973544657604499</v>
      </c>
      <c r="AC373">
        <v>-55.090635652585995</v>
      </c>
      <c r="AD373">
        <v>3</v>
      </c>
      <c r="AE373">
        <v>1</v>
      </c>
      <c r="AF373">
        <v>0</v>
      </c>
      <c r="AG373">
        <v>1</v>
      </c>
      <c r="AH373">
        <v>6</v>
      </c>
      <c r="AI373">
        <v>3</v>
      </c>
      <c r="AJ373">
        <v>1</v>
      </c>
      <c r="AK373">
        <v>2</v>
      </c>
      <c r="AL373">
        <v>0</v>
      </c>
      <c r="AM373">
        <v>0</v>
      </c>
    </row>
    <row r="374" spans="1:39">
      <c r="A374">
        <v>3</v>
      </c>
      <c r="B374">
        <v>9</v>
      </c>
      <c r="C374">
        <v>2023</v>
      </c>
      <c r="D374">
        <v>99</v>
      </c>
      <c r="E374">
        <v>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70</v>
      </c>
      <c r="R374">
        <v>359</v>
      </c>
      <c r="S374">
        <v>359</v>
      </c>
      <c r="T374">
        <v>1.9942228641262087</v>
      </c>
      <c r="U374">
        <v>2.0397412549810601</v>
      </c>
      <c r="V374">
        <v>4.7576601671309193</v>
      </c>
      <c r="W374">
        <v>60.186629526462418</v>
      </c>
      <c r="X374">
        <v>152.71716004188826</v>
      </c>
      <c r="Y374">
        <v>140.957938718663</v>
      </c>
      <c r="Z374">
        <v>140.957938718663</v>
      </c>
      <c r="AA374">
        <v>29.191560904876077</v>
      </c>
      <c r="AB374">
        <v>3.8749591863164592</v>
      </c>
      <c r="AC374">
        <v>-61.491731300318207</v>
      </c>
      <c r="AD374">
        <v>4</v>
      </c>
      <c r="AE374">
        <v>1</v>
      </c>
      <c r="AF374">
        <v>0</v>
      </c>
      <c r="AG374">
        <v>1</v>
      </c>
      <c r="AH374">
        <v>14</v>
      </c>
      <c r="AI374">
        <v>1</v>
      </c>
      <c r="AJ374">
        <v>1</v>
      </c>
      <c r="AK374">
        <v>2</v>
      </c>
      <c r="AL374">
        <v>0</v>
      </c>
      <c r="AM374">
        <v>1</v>
      </c>
    </row>
    <row r="375" spans="1:39">
      <c r="A375">
        <v>3</v>
      </c>
      <c r="B375">
        <v>10</v>
      </c>
      <c r="C375">
        <v>2023</v>
      </c>
      <c r="D375">
        <v>99</v>
      </c>
      <c r="E375">
        <v>10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59</v>
      </c>
      <c r="R375">
        <v>417</v>
      </c>
      <c r="S375">
        <v>417</v>
      </c>
      <c r="T375">
        <v>2.3164092878569043</v>
      </c>
      <c r="U375">
        <v>2.2661068693674609</v>
      </c>
      <c r="V375">
        <v>4.5251798561151091</v>
      </c>
      <c r="W375">
        <v>60.117505995203857</v>
      </c>
      <c r="X375">
        <v>146.06680852501097</v>
      </c>
      <c r="Y375">
        <v>134.819664268585</v>
      </c>
      <c r="Z375">
        <v>134.819664268585</v>
      </c>
      <c r="AA375">
        <v>32.500124285060451</v>
      </c>
      <c r="AB375">
        <v>4.1700203883114622</v>
      </c>
      <c r="AC375">
        <v>-65.758730670940054</v>
      </c>
      <c r="AD375">
        <v>8</v>
      </c>
      <c r="AE375">
        <v>2</v>
      </c>
      <c r="AF375">
        <v>0</v>
      </c>
      <c r="AG375">
        <v>0</v>
      </c>
      <c r="AH375">
        <v>18</v>
      </c>
      <c r="AI375">
        <v>4</v>
      </c>
      <c r="AJ375">
        <v>1</v>
      </c>
      <c r="AK375">
        <v>6</v>
      </c>
      <c r="AL375">
        <v>0</v>
      </c>
      <c r="AM375">
        <v>1</v>
      </c>
    </row>
    <row r="376" spans="1:39">
      <c r="A376">
        <v>3</v>
      </c>
      <c r="B376">
        <v>11</v>
      </c>
      <c r="C376">
        <v>2023</v>
      </c>
      <c r="D376">
        <v>99</v>
      </c>
      <c r="E376">
        <v>11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58</v>
      </c>
      <c r="R376">
        <v>351</v>
      </c>
      <c r="S376">
        <v>351</v>
      </c>
      <c r="T376">
        <v>1.9497833574047327</v>
      </c>
      <c r="U376">
        <v>1.9753290945456032</v>
      </c>
      <c r="V376">
        <v>6.6723646723646732</v>
      </c>
      <c r="W376">
        <v>59.578347578347561</v>
      </c>
      <c r="X376">
        <v>151.26538322637995</v>
      </c>
      <c r="Y376">
        <v>139.61794871794871</v>
      </c>
      <c r="Z376">
        <v>139.61794871794871</v>
      </c>
      <c r="AA376">
        <v>25.704835473747419</v>
      </c>
      <c r="AB376">
        <v>3.8503322243884672</v>
      </c>
      <c r="AC376">
        <v>-49.715969933546361</v>
      </c>
      <c r="AD376">
        <v>8</v>
      </c>
      <c r="AE376">
        <v>0</v>
      </c>
      <c r="AF376">
        <v>0</v>
      </c>
      <c r="AG376">
        <v>0</v>
      </c>
      <c r="AH376">
        <v>12</v>
      </c>
      <c r="AI376">
        <v>1</v>
      </c>
      <c r="AJ376">
        <v>5</v>
      </c>
      <c r="AK376">
        <v>2</v>
      </c>
      <c r="AL376">
        <v>0</v>
      </c>
      <c r="AM376">
        <v>0</v>
      </c>
    </row>
    <row r="377" spans="1:39">
      <c r="A377">
        <v>3</v>
      </c>
      <c r="B377">
        <v>12</v>
      </c>
      <c r="C377">
        <v>2023</v>
      </c>
      <c r="D377">
        <v>99</v>
      </c>
      <c r="E377">
        <v>12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70</v>
      </c>
      <c r="R377">
        <v>361</v>
      </c>
      <c r="S377">
        <v>361</v>
      </c>
      <c r="T377">
        <v>2.0053327408065775</v>
      </c>
      <c r="U377">
        <v>2.0909364270518189</v>
      </c>
      <c r="V377">
        <v>5.2382271468144044</v>
      </c>
      <c r="W377">
        <v>59.695290858725777</v>
      </c>
      <c r="X377">
        <v>155.68287200295316</v>
      </c>
      <c r="Y377">
        <v>143.6952908587258</v>
      </c>
      <c r="Z377">
        <v>143.6952908587258</v>
      </c>
      <c r="AA377">
        <v>30.03823426884766</v>
      </c>
      <c r="AB377">
        <v>4.3332387925669247</v>
      </c>
      <c r="AC377">
        <v>-64.627585891457855</v>
      </c>
      <c r="AD377">
        <v>8</v>
      </c>
      <c r="AE377">
        <v>0</v>
      </c>
      <c r="AF377">
        <v>0</v>
      </c>
      <c r="AG377">
        <v>0</v>
      </c>
      <c r="AH377">
        <v>15</v>
      </c>
      <c r="AI377">
        <v>0</v>
      </c>
      <c r="AJ377">
        <v>0</v>
      </c>
      <c r="AK377">
        <v>2</v>
      </c>
      <c r="AL377">
        <v>0</v>
      </c>
      <c r="AM377">
        <v>0</v>
      </c>
    </row>
    <row r="378" spans="1:39">
      <c r="A378">
        <v>3</v>
      </c>
      <c r="B378">
        <v>13</v>
      </c>
      <c r="C378">
        <v>2023</v>
      </c>
      <c r="D378">
        <v>99</v>
      </c>
      <c r="E378">
        <v>13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64</v>
      </c>
      <c r="R378">
        <v>307</v>
      </c>
      <c r="S378">
        <v>307</v>
      </c>
      <c r="T378">
        <v>1.7053660704366187</v>
      </c>
      <c r="U378">
        <v>1.7735553819624985</v>
      </c>
      <c r="V378">
        <v>4.5407166123778513</v>
      </c>
      <c r="W378">
        <v>60.198697068403924</v>
      </c>
      <c r="X378">
        <v>155.27930802051088</v>
      </c>
      <c r="Y378">
        <v>143.32280130293151</v>
      </c>
      <c r="Z378">
        <v>143.32280130293151</v>
      </c>
      <c r="AA378">
        <v>27.333045491969607</v>
      </c>
      <c r="AB378">
        <v>3.6036895131142326</v>
      </c>
      <c r="AC378">
        <v>-58.024189658261236</v>
      </c>
      <c r="AD378">
        <v>7</v>
      </c>
      <c r="AE378">
        <v>0</v>
      </c>
      <c r="AF378">
        <v>0</v>
      </c>
      <c r="AG378">
        <v>0</v>
      </c>
      <c r="AH378">
        <v>5</v>
      </c>
      <c r="AI378">
        <v>2</v>
      </c>
      <c r="AJ378">
        <v>0</v>
      </c>
      <c r="AK378">
        <v>0</v>
      </c>
      <c r="AL378">
        <v>0</v>
      </c>
      <c r="AM378">
        <v>0</v>
      </c>
    </row>
    <row r="379" spans="1:39">
      <c r="A379">
        <v>3</v>
      </c>
      <c r="B379">
        <v>14</v>
      </c>
      <c r="C379">
        <v>2023</v>
      </c>
      <c r="D379">
        <v>99</v>
      </c>
      <c r="E379">
        <v>14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25</v>
      </c>
      <c r="R379">
        <v>111</v>
      </c>
      <c r="S379">
        <v>111</v>
      </c>
      <c r="T379">
        <v>0.61659815576047106</v>
      </c>
      <c r="U379">
        <v>0.62384265697340235</v>
      </c>
      <c r="V379">
        <v>6.5405405405405403</v>
      </c>
      <c r="W379">
        <v>59.441441441441427</v>
      </c>
      <c r="X379">
        <v>151.06341444369613</v>
      </c>
      <c r="Y379">
        <v>139.43153153153156</v>
      </c>
      <c r="Z379">
        <v>139.43153153153156</v>
      </c>
      <c r="AA379">
        <v>29.858024354855321</v>
      </c>
      <c r="AB379">
        <v>3.2429679562847413</v>
      </c>
      <c r="AC379">
        <v>-62.019535553985556</v>
      </c>
      <c r="AD379">
        <v>1</v>
      </c>
      <c r="AE379">
        <v>2</v>
      </c>
      <c r="AF379">
        <v>1</v>
      </c>
      <c r="AG379">
        <v>1</v>
      </c>
      <c r="AH379">
        <v>8</v>
      </c>
      <c r="AI379">
        <v>1</v>
      </c>
      <c r="AJ379">
        <v>1</v>
      </c>
      <c r="AK379">
        <v>0</v>
      </c>
      <c r="AL379">
        <v>0</v>
      </c>
      <c r="AM379">
        <v>0</v>
      </c>
    </row>
    <row r="380" spans="1:39">
      <c r="A380">
        <v>3</v>
      </c>
      <c r="B380">
        <v>15</v>
      </c>
      <c r="C380">
        <v>2023</v>
      </c>
      <c r="D380">
        <v>99</v>
      </c>
      <c r="E380">
        <v>15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65</v>
      </c>
      <c r="R380">
        <v>424</v>
      </c>
      <c r="S380">
        <v>424</v>
      </c>
      <c r="T380">
        <v>2.3552938562381955</v>
      </c>
      <c r="U380">
        <v>2.335432573205344</v>
      </c>
      <c r="V380">
        <v>5.0872641509433985</v>
      </c>
      <c r="W380">
        <v>59.959905660377359</v>
      </c>
      <c r="X380">
        <v>148.05009301089561</v>
      </c>
      <c r="Y380">
        <v>136.65023584905643</v>
      </c>
      <c r="Z380">
        <v>136.65023584905643</v>
      </c>
      <c r="AA380">
        <v>29.250845818138124</v>
      </c>
      <c r="AB380">
        <v>3.9805892223560866</v>
      </c>
      <c r="AC380">
        <v>-56.70971441328205</v>
      </c>
      <c r="AD380">
        <v>4</v>
      </c>
      <c r="AE380">
        <v>2</v>
      </c>
      <c r="AF380">
        <v>0</v>
      </c>
      <c r="AG380">
        <v>0</v>
      </c>
      <c r="AH380">
        <v>11</v>
      </c>
      <c r="AI380">
        <v>2</v>
      </c>
      <c r="AJ380">
        <v>0</v>
      </c>
      <c r="AK380">
        <v>4</v>
      </c>
      <c r="AL380">
        <v>0</v>
      </c>
      <c r="AM380">
        <v>0</v>
      </c>
    </row>
    <row r="381" spans="1:39">
      <c r="A381">
        <v>3</v>
      </c>
      <c r="B381">
        <v>16</v>
      </c>
      <c r="C381">
        <v>2023</v>
      </c>
      <c r="D381">
        <v>99</v>
      </c>
      <c r="E381">
        <v>16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70</v>
      </c>
      <c r="R381">
        <v>329</v>
      </c>
      <c r="S381">
        <v>328</v>
      </c>
      <c r="T381">
        <v>1.8275747139206755</v>
      </c>
      <c r="U381">
        <v>1.8244240593527024</v>
      </c>
      <c r="V381">
        <v>5.6261398176291806</v>
      </c>
      <c r="W381">
        <v>60.009146341463421</v>
      </c>
      <c r="X381">
        <v>149.74495088369821</v>
      </c>
      <c r="Y381">
        <v>137.5747720364742</v>
      </c>
      <c r="Z381">
        <v>137.99420731707309</v>
      </c>
      <c r="AA381">
        <v>31.152830343261524</v>
      </c>
      <c r="AB381">
        <v>4.2573367666227808</v>
      </c>
      <c r="AC381">
        <v>-57.576835172336722</v>
      </c>
      <c r="AD381">
        <v>10</v>
      </c>
      <c r="AE381">
        <v>1</v>
      </c>
      <c r="AF381">
        <v>0</v>
      </c>
      <c r="AG381">
        <v>0</v>
      </c>
      <c r="AH381">
        <v>8</v>
      </c>
      <c r="AI381">
        <v>4</v>
      </c>
      <c r="AJ381">
        <v>0</v>
      </c>
      <c r="AK381">
        <v>0</v>
      </c>
      <c r="AL381">
        <v>0</v>
      </c>
      <c r="AM381">
        <v>0</v>
      </c>
    </row>
    <row r="382" spans="1:39">
      <c r="A382">
        <v>3</v>
      </c>
      <c r="B382">
        <v>17</v>
      </c>
      <c r="C382">
        <v>2023</v>
      </c>
      <c r="D382">
        <v>99</v>
      </c>
      <c r="E382">
        <v>17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63</v>
      </c>
      <c r="R382">
        <v>391</v>
      </c>
      <c r="S382">
        <v>391</v>
      </c>
      <c r="T382">
        <v>2.1719808910121094</v>
      </c>
      <c r="U382">
        <v>2.1035246108465557</v>
      </c>
      <c r="V382">
        <v>4.539641943734015</v>
      </c>
      <c r="W382">
        <v>60.785166240409197</v>
      </c>
      <c r="X382">
        <v>144.60324805413237</v>
      </c>
      <c r="Y382">
        <v>133.46879795396421</v>
      </c>
      <c r="Z382">
        <v>133.46879795396421</v>
      </c>
      <c r="AA382">
        <v>29.964126007681152</v>
      </c>
      <c r="AB382">
        <v>3.664286047211871</v>
      </c>
      <c r="AC382">
        <v>-56.438711082748711</v>
      </c>
      <c r="AD382">
        <v>5</v>
      </c>
      <c r="AE382">
        <v>0</v>
      </c>
      <c r="AF382">
        <v>1</v>
      </c>
      <c r="AG382">
        <v>2</v>
      </c>
      <c r="AH382">
        <v>13</v>
      </c>
      <c r="AI382">
        <v>5</v>
      </c>
      <c r="AJ382">
        <v>3</v>
      </c>
      <c r="AK382">
        <v>2</v>
      </c>
      <c r="AL382">
        <v>0</v>
      </c>
      <c r="AM382">
        <v>0</v>
      </c>
    </row>
    <row r="383" spans="1:39">
      <c r="A383">
        <v>3</v>
      </c>
      <c r="B383">
        <v>18</v>
      </c>
      <c r="C383">
        <v>2023</v>
      </c>
      <c r="D383">
        <v>99</v>
      </c>
      <c r="E383">
        <v>18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58</v>
      </c>
      <c r="R383">
        <v>377</v>
      </c>
      <c r="S383">
        <v>377</v>
      </c>
      <c r="T383">
        <v>2.0942117542495278</v>
      </c>
      <c r="U383">
        <v>2.0123519790011524</v>
      </c>
      <c r="V383">
        <v>4.2625994694960196</v>
      </c>
      <c r="W383">
        <v>60.53580901856764</v>
      </c>
      <c r="X383">
        <v>143.47287561319763</v>
      </c>
      <c r="Y383">
        <v>132.42546419098144</v>
      </c>
      <c r="Z383">
        <v>132.42546419098144</v>
      </c>
      <c r="AA383">
        <v>28.959526112075391</v>
      </c>
      <c r="AB383">
        <v>3.9793120775758601</v>
      </c>
      <c r="AC383">
        <v>-58.256612993877553</v>
      </c>
      <c r="AD383">
        <v>7</v>
      </c>
      <c r="AE383">
        <v>0</v>
      </c>
      <c r="AF383">
        <v>0</v>
      </c>
      <c r="AG383">
        <v>0</v>
      </c>
      <c r="AH383">
        <v>10</v>
      </c>
      <c r="AI383">
        <v>3</v>
      </c>
      <c r="AJ383">
        <v>3</v>
      </c>
      <c r="AK383">
        <v>2</v>
      </c>
      <c r="AL383">
        <v>0</v>
      </c>
      <c r="AM383">
        <v>0</v>
      </c>
    </row>
    <row r="384" spans="1:39">
      <c r="A384">
        <v>3</v>
      </c>
      <c r="B384">
        <v>19</v>
      </c>
      <c r="C384">
        <v>2023</v>
      </c>
      <c r="D384">
        <v>99</v>
      </c>
      <c r="E384">
        <v>19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65</v>
      </c>
      <c r="R384">
        <v>316</v>
      </c>
      <c r="S384">
        <v>315</v>
      </c>
      <c r="T384">
        <v>1.7553605154982783</v>
      </c>
      <c r="U384">
        <v>1.7887353692090515</v>
      </c>
      <c r="V384">
        <v>5.7753164556962027</v>
      </c>
      <c r="W384">
        <v>59.844444444444441</v>
      </c>
      <c r="X384">
        <v>152.42090321872803</v>
      </c>
      <c r="Y384">
        <v>140.43259493670877</v>
      </c>
      <c r="Z384">
        <v>140.87841269841263</v>
      </c>
      <c r="AA384">
        <v>29.380191642883226</v>
      </c>
      <c r="AB384">
        <v>4.0806853524042372</v>
      </c>
      <c r="AC384">
        <v>-49.245547501727486</v>
      </c>
      <c r="AD384">
        <v>5</v>
      </c>
      <c r="AE384">
        <v>1</v>
      </c>
      <c r="AF384">
        <v>0</v>
      </c>
      <c r="AG384">
        <v>0</v>
      </c>
      <c r="AH384">
        <v>13</v>
      </c>
      <c r="AI384">
        <v>1</v>
      </c>
      <c r="AJ384">
        <v>0</v>
      </c>
      <c r="AK384">
        <v>0</v>
      </c>
      <c r="AL384">
        <v>0</v>
      </c>
      <c r="AM384">
        <v>0</v>
      </c>
    </row>
    <row r="385" spans="1:39">
      <c r="A385">
        <v>3</v>
      </c>
      <c r="B385">
        <v>20</v>
      </c>
      <c r="C385">
        <v>2023</v>
      </c>
      <c r="D385">
        <v>99</v>
      </c>
      <c r="E385">
        <v>20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45</v>
      </c>
      <c r="R385">
        <v>215</v>
      </c>
      <c r="S385">
        <v>215</v>
      </c>
      <c r="T385">
        <v>1.1943117431396513</v>
      </c>
      <c r="U385">
        <v>1.2157009276479729</v>
      </c>
      <c r="V385">
        <v>5.8232558139534873</v>
      </c>
      <c r="W385">
        <v>59.641860465116267</v>
      </c>
      <c r="X385">
        <v>151.98316914006404</v>
      </c>
      <c r="Y385">
        <v>140.28046511627909</v>
      </c>
      <c r="Z385">
        <v>140.28046511627909</v>
      </c>
      <c r="AA385">
        <v>30.274084239293575</v>
      </c>
      <c r="AB385">
        <v>3.8708350495118906</v>
      </c>
      <c r="AC385">
        <v>-56.201672767370319</v>
      </c>
      <c r="AD385">
        <v>3</v>
      </c>
      <c r="AE385">
        <v>0</v>
      </c>
      <c r="AF385">
        <v>0</v>
      </c>
      <c r="AG385">
        <v>0</v>
      </c>
      <c r="AH385">
        <v>4</v>
      </c>
      <c r="AI385">
        <v>0</v>
      </c>
      <c r="AJ385">
        <v>1</v>
      </c>
      <c r="AK385">
        <v>0</v>
      </c>
      <c r="AL385">
        <v>0</v>
      </c>
      <c r="AM385">
        <v>0</v>
      </c>
    </row>
    <row r="386" spans="1:39">
      <c r="A386">
        <v>3</v>
      </c>
      <c r="B386">
        <v>21</v>
      </c>
      <c r="C386">
        <v>2023</v>
      </c>
      <c r="D386">
        <v>99</v>
      </c>
      <c r="E386">
        <v>21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60</v>
      </c>
      <c r="R386">
        <v>334</v>
      </c>
      <c r="S386">
        <v>334</v>
      </c>
      <c r="T386">
        <v>1.8553494056215976</v>
      </c>
      <c r="U386">
        <v>1.8921092281907597</v>
      </c>
      <c r="V386">
        <v>5.3592814371257491</v>
      </c>
      <c r="W386">
        <v>59.784431137724518</v>
      </c>
      <c r="X386">
        <v>152.26740451923888</v>
      </c>
      <c r="Y386">
        <v>140.54281437125752</v>
      </c>
      <c r="Z386">
        <v>140.54281437125752</v>
      </c>
      <c r="AA386">
        <v>31.696829105019798</v>
      </c>
      <c r="AB386">
        <v>4.1413928642470248</v>
      </c>
      <c r="AC386">
        <v>-61.250814744159641</v>
      </c>
      <c r="AD386">
        <v>5</v>
      </c>
      <c r="AE386">
        <v>0</v>
      </c>
      <c r="AF386">
        <v>0</v>
      </c>
      <c r="AG386">
        <v>1</v>
      </c>
      <c r="AH386">
        <v>13</v>
      </c>
      <c r="AI386">
        <v>3</v>
      </c>
      <c r="AJ386">
        <v>1</v>
      </c>
      <c r="AK386">
        <v>2</v>
      </c>
      <c r="AL386">
        <v>0</v>
      </c>
      <c r="AM386">
        <v>0</v>
      </c>
    </row>
    <row r="387" spans="1:39">
      <c r="A387">
        <v>3</v>
      </c>
      <c r="B387">
        <v>22</v>
      </c>
      <c r="C387">
        <v>2023</v>
      </c>
      <c r="D387">
        <v>99</v>
      </c>
      <c r="E387">
        <v>22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77</v>
      </c>
      <c r="R387">
        <v>417</v>
      </c>
      <c r="S387">
        <v>417</v>
      </c>
      <c r="T387">
        <v>2.3164092878569043</v>
      </c>
      <c r="U387">
        <v>2.349367043707562</v>
      </c>
      <c r="V387">
        <v>4.6139088729016793</v>
      </c>
      <c r="W387">
        <v>59.841726618705025</v>
      </c>
      <c r="X387">
        <v>151.43352273760624</v>
      </c>
      <c r="Y387">
        <v>139.77314148681063</v>
      </c>
      <c r="Z387">
        <v>139.77314148681063</v>
      </c>
      <c r="AA387">
        <v>28.57502469664735</v>
      </c>
      <c r="AB387">
        <v>4.2936442786343312</v>
      </c>
      <c r="AC387">
        <v>-62.330017000625837</v>
      </c>
      <c r="AD387">
        <v>4</v>
      </c>
      <c r="AE387">
        <v>0</v>
      </c>
      <c r="AF387">
        <v>0</v>
      </c>
      <c r="AG387">
        <v>1</v>
      </c>
      <c r="AH387">
        <v>10</v>
      </c>
      <c r="AI387">
        <v>0</v>
      </c>
      <c r="AJ387">
        <v>1</v>
      </c>
      <c r="AK387">
        <v>3</v>
      </c>
      <c r="AL387">
        <v>0</v>
      </c>
      <c r="AM387">
        <v>0</v>
      </c>
    </row>
    <row r="388" spans="1:39">
      <c r="A388">
        <v>3</v>
      </c>
      <c r="B388">
        <v>23</v>
      </c>
      <c r="C388">
        <v>2023</v>
      </c>
      <c r="D388">
        <v>99</v>
      </c>
      <c r="E388">
        <v>23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55</v>
      </c>
      <c r="R388">
        <v>363</v>
      </c>
      <c r="S388">
        <v>359</v>
      </c>
      <c r="T388">
        <v>2.0164426174869465</v>
      </c>
      <c r="U388">
        <v>1.9662356130723644</v>
      </c>
      <c r="V388">
        <v>4.9889807162534447</v>
      </c>
      <c r="W388">
        <v>60.247910863509759</v>
      </c>
      <c r="X388">
        <v>147.20324489850736</v>
      </c>
      <c r="Y388">
        <v>134.38099173553729</v>
      </c>
      <c r="Z388">
        <v>135.87827298050149</v>
      </c>
      <c r="AA388">
        <v>31.205201450631392</v>
      </c>
      <c r="AB388">
        <v>3.6902853469501777</v>
      </c>
      <c r="AC388">
        <v>-45.902489938481629</v>
      </c>
      <c r="AD388">
        <v>8</v>
      </c>
      <c r="AE388">
        <v>0</v>
      </c>
      <c r="AF388">
        <v>0</v>
      </c>
      <c r="AG388">
        <v>1</v>
      </c>
      <c r="AH388">
        <v>13</v>
      </c>
      <c r="AI388">
        <v>3</v>
      </c>
      <c r="AJ388">
        <v>2</v>
      </c>
      <c r="AK388">
        <v>3</v>
      </c>
      <c r="AL388">
        <v>1</v>
      </c>
      <c r="AM388">
        <v>0</v>
      </c>
    </row>
    <row r="389" spans="1:39">
      <c r="A389">
        <v>3</v>
      </c>
      <c r="B389">
        <v>24</v>
      </c>
      <c r="C389">
        <v>2023</v>
      </c>
      <c r="D389">
        <v>99</v>
      </c>
      <c r="E389">
        <v>24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47</v>
      </c>
      <c r="R389">
        <v>283</v>
      </c>
      <c r="S389">
        <v>283</v>
      </c>
      <c r="T389">
        <v>1.572047550272192</v>
      </c>
      <c r="U389">
        <v>1.5113519378870059</v>
      </c>
      <c r="V389">
        <v>5.402826855123676</v>
      </c>
      <c r="W389">
        <v>60.049469964664304</v>
      </c>
      <c r="X389">
        <v>143.5444414243002</v>
      </c>
      <c r="Y389">
        <v>132.49151943462891</v>
      </c>
      <c r="Z389">
        <v>132.49151943462891</v>
      </c>
      <c r="AA389">
        <v>27.393806504277968</v>
      </c>
      <c r="AB389">
        <v>3.7507631357748639</v>
      </c>
      <c r="AC389">
        <v>-50.121690300990245</v>
      </c>
      <c r="AD389">
        <v>3</v>
      </c>
      <c r="AE389">
        <v>1</v>
      </c>
      <c r="AF389">
        <v>0</v>
      </c>
      <c r="AG389">
        <v>0</v>
      </c>
      <c r="AH389">
        <v>4</v>
      </c>
      <c r="AI389">
        <v>4</v>
      </c>
      <c r="AJ389">
        <v>1</v>
      </c>
      <c r="AK389">
        <v>5</v>
      </c>
      <c r="AL389">
        <v>0</v>
      </c>
      <c r="AM389">
        <v>0</v>
      </c>
    </row>
    <row r="390" spans="1:39">
      <c r="A390">
        <v>3</v>
      </c>
      <c r="B390">
        <v>25</v>
      </c>
      <c r="C390">
        <v>2023</v>
      </c>
      <c r="D390">
        <v>99</v>
      </c>
      <c r="E390">
        <v>25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61</v>
      </c>
      <c r="R390">
        <v>420</v>
      </c>
      <c r="S390">
        <v>419</v>
      </c>
      <c r="T390">
        <v>2.3330741028774566</v>
      </c>
      <c r="U390">
        <v>2.1980790826547487</v>
      </c>
      <c r="V390">
        <v>5.4142857142857155</v>
      </c>
      <c r="W390">
        <v>60.035799522673024</v>
      </c>
      <c r="X390">
        <v>141.09554764484349</v>
      </c>
      <c r="Y390">
        <v>129.8383333333334</v>
      </c>
      <c r="Z390">
        <v>130.1482100238664</v>
      </c>
      <c r="AA390">
        <v>29.452337863513034</v>
      </c>
      <c r="AB390">
        <v>3.7405291724088992</v>
      </c>
      <c r="AC390">
        <v>-58.301469949998896</v>
      </c>
      <c r="AD390">
        <v>11</v>
      </c>
      <c r="AE390">
        <v>0</v>
      </c>
      <c r="AF390">
        <v>0</v>
      </c>
      <c r="AG390">
        <v>0</v>
      </c>
      <c r="AH390">
        <v>6</v>
      </c>
      <c r="AI390">
        <v>3</v>
      </c>
      <c r="AJ390">
        <v>1</v>
      </c>
      <c r="AK390">
        <v>7</v>
      </c>
      <c r="AL390">
        <v>0</v>
      </c>
      <c r="AM390">
        <v>0</v>
      </c>
    </row>
    <row r="391" spans="1:39">
      <c r="A391">
        <v>3</v>
      </c>
      <c r="B391">
        <v>26</v>
      </c>
      <c r="C391">
        <v>2023</v>
      </c>
      <c r="D391">
        <v>99</v>
      </c>
      <c r="E391">
        <v>26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52</v>
      </c>
      <c r="R391">
        <v>280</v>
      </c>
      <c r="S391">
        <v>280</v>
      </c>
      <c r="T391">
        <v>1.5553827352516385</v>
      </c>
      <c r="U391">
        <v>1.5357422997640373</v>
      </c>
      <c r="V391">
        <v>4.1428571428571441</v>
      </c>
      <c r="W391">
        <v>60.510714285714307</v>
      </c>
      <c r="X391">
        <v>147.42377340968883</v>
      </c>
      <c r="Y391">
        <v>136.07214285714281</v>
      </c>
      <c r="Z391">
        <v>136.07214285714281</v>
      </c>
      <c r="AA391">
        <v>29.616806444645761</v>
      </c>
      <c r="AB391">
        <v>3.5050819519371719</v>
      </c>
      <c r="AC391">
        <v>-51.80347705613292</v>
      </c>
      <c r="AD391">
        <v>8</v>
      </c>
      <c r="AE391">
        <v>0</v>
      </c>
      <c r="AF391">
        <v>0</v>
      </c>
      <c r="AG391">
        <v>0</v>
      </c>
      <c r="AH391">
        <v>7</v>
      </c>
      <c r="AI391">
        <v>0</v>
      </c>
      <c r="AJ391">
        <v>3</v>
      </c>
      <c r="AK391">
        <v>1</v>
      </c>
      <c r="AL391">
        <v>0</v>
      </c>
      <c r="AM391">
        <v>0</v>
      </c>
    </row>
    <row r="392" spans="1:39">
      <c r="A392">
        <v>3</v>
      </c>
      <c r="B392">
        <v>27</v>
      </c>
      <c r="C392">
        <v>2023</v>
      </c>
      <c r="D392">
        <v>99</v>
      </c>
      <c r="E392">
        <v>27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72</v>
      </c>
      <c r="R392">
        <v>334</v>
      </c>
      <c r="S392">
        <v>333</v>
      </c>
      <c r="T392">
        <v>1.8553494056215976</v>
      </c>
      <c r="U392">
        <v>1.9419500519569943</v>
      </c>
      <c r="V392">
        <v>5.6407185628742509</v>
      </c>
      <c r="W392">
        <v>59.144144144144143</v>
      </c>
      <c r="X392">
        <v>157.00884255324678</v>
      </c>
      <c r="Y392">
        <v>144.2449101796409</v>
      </c>
      <c r="Z392">
        <v>144.67807807807824</v>
      </c>
      <c r="AA392">
        <v>30.301085222736631</v>
      </c>
      <c r="AB392">
        <v>3.9958992046468391</v>
      </c>
      <c r="AC392">
        <v>-55.043479195220158</v>
      </c>
      <c r="AD392">
        <v>10</v>
      </c>
      <c r="AE392">
        <v>0</v>
      </c>
      <c r="AF392">
        <v>0</v>
      </c>
      <c r="AG392">
        <v>1</v>
      </c>
      <c r="AH392">
        <v>8</v>
      </c>
      <c r="AI392">
        <v>3</v>
      </c>
      <c r="AJ392">
        <v>0</v>
      </c>
      <c r="AK392">
        <v>8</v>
      </c>
      <c r="AL392">
        <v>0</v>
      </c>
      <c r="AM392">
        <v>0</v>
      </c>
    </row>
    <row r="393" spans="1:39">
      <c r="A393">
        <v>3</v>
      </c>
      <c r="B393">
        <v>28</v>
      </c>
      <c r="C393">
        <v>2023</v>
      </c>
      <c r="D393">
        <v>99</v>
      </c>
      <c r="E393">
        <v>28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67</v>
      </c>
      <c r="R393">
        <v>288</v>
      </c>
      <c r="S393">
        <v>288</v>
      </c>
      <c r="T393">
        <v>1.5998222419731143</v>
      </c>
      <c r="U393">
        <v>1.6195466319050598</v>
      </c>
      <c r="V393">
        <v>4.6215277777777777</v>
      </c>
      <c r="W393">
        <v>60.704861111111121</v>
      </c>
      <c r="X393">
        <v>151.15000902853023</v>
      </c>
      <c r="Y393">
        <v>139.51145833333331</v>
      </c>
      <c r="Z393">
        <v>139.51145833333331</v>
      </c>
      <c r="AA393">
        <v>30.1338283621938</v>
      </c>
      <c r="AB393">
        <v>3.7748772949357137</v>
      </c>
      <c r="AC393">
        <v>-55.978887327121562</v>
      </c>
      <c r="AD393">
        <v>6</v>
      </c>
      <c r="AE393">
        <v>0</v>
      </c>
      <c r="AF393">
        <v>0</v>
      </c>
      <c r="AG393">
        <v>0</v>
      </c>
      <c r="AH393">
        <v>6</v>
      </c>
      <c r="AI393">
        <v>2</v>
      </c>
      <c r="AJ393">
        <v>1</v>
      </c>
      <c r="AK393">
        <v>3</v>
      </c>
      <c r="AL393">
        <v>0</v>
      </c>
      <c r="AM393">
        <v>0</v>
      </c>
    </row>
    <row r="394" spans="1:39">
      <c r="A394">
        <v>3</v>
      </c>
      <c r="B394">
        <v>29</v>
      </c>
      <c r="C394">
        <v>2023</v>
      </c>
      <c r="D394">
        <v>99</v>
      </c>
      <c r="E394">
        <v>29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58</v>
      </c>
      <c r="R394">
        <v>343</v>
      </c>
      <c r="S394">
        <v>343</v>
      </c>
      <c r="T394">
        <v>1.9053438506832576</v>
      </c>
      <c r="U394">
        <v>1.8800772945925219</v>
      </c>
      <c r="V394">
        <v>4.9358600583090384</v>
      </c>
      <c r="W394">
        <v>60.279883381924208</v>
      </c>
      <c r="X394">
        <v>147.32918705324559</v>
      </c>
      <c r="Y394">
        <v>135.98483965014572</v>
      </c>
      <c r="Z394">
        <v>135.98483965014572</v>
      </c>
      <c r="AA394">
        <v>30.350197100535681</v>
      </c>
      <c r="AB394">
        <v>3.8745379468097552</v>
      </c>
      <c r="AC394">
        <v>-56.571182521177981</v>
      </c>
      <c r="AD394">
        <v>5</v>
      </c>
      <c r="AE394">
        <v>1</v>
      </c>
      <c r="AF394">
        <v>0</v>
      </c>
      <c r="AG394">
        <v>0</v>
      </c>
      <c r="AH394">
        <v>19</v>
      </c>
      <c r="AI394">
        <v>2</v>
      </c>
      <c r="AJ394">
        <v>3</v>
      </c>
      <c r="AK394">
        <v>4</v>
      </c>
      <c r="AL394">
        <v>0</v>
      </c>
      <c r="AM394">
        <v>0</v>
      </c>
    </row>
    <row r="395" spans="1:39">
      <c r="A395">
        <v>3</v>
      </c>
      <c r="B395">
        <v>30</v>
      </c>
      <c r="C395">
        <v>2023</v>
      </c>
      <c r="D395">
        <v>99</v>
      </c>
      <c r="E395">
        <v>30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45</v>
      </c>
      <c r="R395">
        <v>283</v>
      </c>
      <c r="S395">
        <v>283</v>
      </c>
      <c r="T395">
        <v>1.572047550272192</v>
      </c>
      <c r="U395">
        <v>1.4908392041913867</v>
      </c>
      <c r="V395">
        <v>3.1166077738515896</v>
      </c>
      <c r="W395">
        <v>61.014134275618382</v>
      </c>
      <c r="X395">
        <v>141.59619308676184</v>
      </c>
      <c r="Y395">
        <v>130.69328621908136</v>
      </c>
      <c r="Z395">
        <v>130.69328621908136</v>
      </c>
      <c r="AA395">
        <v>29.282283820389523</v>
      </c>
      <c r="AB395">
        <v>3.8907080858799992</v>
      </c>
      <c r="AC395">
        <v>-51.916593585538763</v>
      </c>
      <c r="AD395">
        <v>7</v>
      </c>
      <c r="AE395">
        <v>0</v>
      </c>
      <c r="AF395">
        <v>0</v>
      </c>
      <c r="AG395">
        <v>2</v>
      </c>
      <c r="AH395">
        <v>15</v>
      </c>
      <c r="AI395">
        <v>2</v>
      </c>
      <c r="AJ395">
        <v>2</v>
      </c>
      <c r="AK395">
        <v>1</v>
      </c>
      <c r="AL395">
        <v>0</v>
      </c>
      <c r="AM395">
        <v>0</v>
      </c>
    </row>
    <row r="396" spans="1:39">
      <c r="A396">
        <v>3</v>
      </c>
      <c r="B396">
        <v>31</v>
      </c>
      <c r="C396">
        <v>2023</v>
      </c>
      <c r="D396">
        <v>99</v>
      </c>
      <c r="E396">
        <v>31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59</v>
      </c>
      <c r="R396">
        <v>347</v>
      </c>
      <c r="S396">
        <v>347</v>
      </c>
      <c r="T396">
        <v>1.9275636040439943</v>
      </c>
      <c r="U396">
        <v>1.8809761626636805</v>
      </c>
      <c r="V396">
        <v>4.7233429394812676</v>
      </c>
      <c r="W396">
        <v>60.242074927953901</v>
      </c>
      <c r="X396">
        <v>145.70049425348358</v>
      </c>
      <c r="Y396">
        <v>134.4815561959654</v>
      </c>
      <c r="Z396">
        <v>134.4815561959654</v>
      </c>
      <c r="AA396">
        <v>29.202159426273823</v>
      </c>
      <c r="AB396">
        <v>3.8223013520010887</v>
      </c>
      <c r="AC396">
        <v>-52.544089664701161</v>
      </c>
      <c r="AD396">
        <v>13</v>
      </c>
      <c r="AE396">
        <v>1</v>
      </c>
      <c r="AF396">
        <v>0</v>
      </c>
      <c r="AG396">
        <v>0</v>
      </c>
      <c r="AH396">
        <v>12</v>
      </c>
      <c r="AI396">
        <v>2</v>
      </c>
      <c r="AJ396">
        <v>2</v>
      </c>
      <c r="AK396">
        <v>3</v>
      </c>
      <c r="AL396">
        <v>0</v>
      </c>
      <c r="AM396">
        <v>0</v>
      </c>
    </row>
    <row r="397" spans="1:39">
      <c r="A397">
        <v>3</v>
      </c>
      <c r="B397">
        <v>32</v>
      </c>
      <c r="C397">
        <v>2023</v>
      </c>
      <c r="D397">
        <v>99</v>
      </c>
      <c r="E397">
        <v>32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52</v>
      </c>
      <c r="R397">
        <v>362</v>
      </c>
      <c r="S397">
        <v>362</v>
      </c>
      <c r="T397">
        <v>2.0108876791467614</v>
      </c>
      <c r="U397">
        <v>1.8812583185604577</v>
      </c>
      <c r="V397">
        <v>3.1436464088397802</v>
      </c>
      <c r="W397">
        <v>60.624309392265189</v>
      </c>
      <c r="X397">
        <v>139.68413113615824</v>
      </c>
      <c r="Y397">
        <v>128.92845303867404</v>
      </c>
      <c r="Z397">
        <v>128.92845303867404</v>
      </c>
      <c r="AA397">
        <v>29.988997841367752</v>
      </c>
      <c r="AB397">
        <v>3.5573075039637363</v>
      </c>
      <c r="AC397">
        <v>-61.282078363702929</v>
      </c>
      <c r="AD397">
        <v>5</v>
      </c>
      <c r="AE397">
        <v>0</v>
      </c>
      <c r="AF397">
        <v>0</v>
      </c>
      <c r="AG397">
        <v>0</v>
      </c>
      <c r="AH397">
        <v>15</v>
      </c>
      <c r="AI397">
        <v>4</v>
      </c>
      <c r="AJ397">
        <v>2</v>
      </c>
      <c r="AK397">
        <v>6</v>
      </c>
      <c r="AL397">
        <v>0</v>
      </c>
      <c r="AM397">
        <v>0</v>
      </c>
    </row>
    <row r="398" spans="1:39">
      <c r="A398">
        <v>3</v>
      </c>
      <c r="B398">
        <v>33</v>
      </c>
      <c r="C398">
        <v>2023</v>
      </c>
      <c r="D398">
        <v>99</v>
      </c>
      <c r="E398">
        <v>33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60</v>
      </c>
      <c r="R398">
        <v>396</v>
      </c>
      <c r="S398">
        <v>396</v>
      </c>
      <c r="T398">
        <v>2.1997555827130317</v>
      </c>
      <c r="U398">
        <v>2.2477304588902896</v>
      </c>
      <c r="V398">
        <v>5.3636363636363633</v>
      </c>
      <c r="W398">
        <v>59.555555555555557</v>
      </c>
      <c r="X398">
        <v>152.56547052321702</v>
      </c>
      <c r="Y398">
        <v>140.81792929292936</v>
      </c>
      <c r="Z398">
        <v>140.81792929292936</v>
      </c>
      <c r="AA398">
        <v>31.34986599225536</v>
      </c>
      <c r="AB398">
        <v>4.0910649677248889</v>
      </c>
      <c r="AC398">
        <v>-56.101720106018753</v>
      </c>
      <c r="AD398">
        <v>12</v>
      </c>
      <c r="AE398">
        <v>0</v>
      </c>
      <c r="AF398">
        <v>0</v>
      </c>
      <c r="AG398">
        <v>1</v>
      </c>
      <c r="AH398">
        <v>21</v>
      </c>
      <c r="AI398">
        <v>2</v>
      </c>
      <c r="AJ398">
        <v>3</v>
      </c>
      <c r="AK398">
        <v>2</v>
      </c>
      <c r="AL398">
        <v>0</v>
      </c>
      <c r="AM398">
        <v>0</v>
      </c>
    </row>
    <row r="399" spans="1:39">
      <c r="A399">
        <v>3</v>
      </c>
      <c r="B399">
        <v>34</v>
      </c>
      <c r="C399">
        <v>2023</v>
      </c>
      <c r="D399">
        <v>99</v>
      </c>
      <c r="E399">
        <v>34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67</v>
      </c>
      <c r="R399">
        <v>394</v>
      </c>
      <c r="S399">
        <v>393</v>
      </c>
      <c r="T399">
        <v>2.1886457060326632</v>
      </c>
      <c r="U399">
        <v>2.1536314673154657</v>
      </c>
      <c r="V399">
        <v>4.664974619289338</v>
      </c>
      <c r="W399">
        <v>60.292620865139952</v>
      </c>
      <c r="X399">
        <v>147.392083858088</v>
      </c>
      <c r="Y399">
        <v>135.60761421319805</v>
      </c>
      <c r="Z399">
        <v>135.95267175572531</v>
      </c>
      <c r="AA399">
        <v>29.016817081190343</v>
      </c>
      <c r="AB399">
        <v>3.9401852814538354</v>
      </c>
      <c r="AC399">
        <v>-57.861133936607921</v>
      </c>
      <c r="AD399">
        <v>8</v>
      </c>
      <c r="AE399">
        <v>0</v>
      </c>
      <c r="AF399">
        <v>0</v>
      </c>
      <c r="AG399">
        <v>0</v>
      </c>
      <c r="AH399">
        <v>16</v>
      </c>
      <c r="AI399">
        <v>3</v>
      </c>
      <c r="AJ399">
        <v>1</v>
      </c>
      <c r="AK399">
        <v>3</v>
      </c>
      <c r="AL399">
        <v>0</v>
      </c>
      <c r="AM399">
        <v>0</v>
      </c>
    </row>
    <row r="400" spans="1:39">
      <c r="A400">
        <v>3</v>
      </c>
      <c r="B400">
        <v>35</v>
      </c>
      <c r="C400">
        <v>2023</v>
      </c>
      <c r="D400">
        <v>99</v>
      </c>
      <c r="E400">
        <v>35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60</v>
      </c>
      <c r="R400">
        <v>331</v>
      </c>
      <c r="S400">
        <v>331</v>
      </c>
      <c r="T400">
        <v>1.8386845906010445</v>
      </c>
      <c r="U400">
        <v>1.9141012649451936</v>
      </c>
      <c r="V400">
        <v>6.4199395770392753</v>
      </c>
      <c r="W400">
        <v>59.238670694864062</v>
      </c>
      <c r="X400">
        <v>155.43332034970683</v>
      </c>
      <c r="Y400">
        <v>143.46495468277951</v>
      </c>
      <c r="Z400">
        <v>143.46495468277951</v>
      </c>
      <c r="AA400">
        <v>31.12690394930512</v>
      </c>
      <c r="AB400">
        <v>4.5165506365906865</v>
      </c>
      <c r="AC400">
        <v>-54.077679185890034</v>
      </c>
      <c r="AD400">
        <v>8</v>
      </c>
      <c r="AE400">
        <v>0</v>
      </c>
      <c r="AF400">
        <v>0</v>
      </c>
      <c r="AG400">
        <v>0</v>
      </c>
      <c r="AH400">
        <v>16</v>
      </c>
      <c r="AI400">
        <v>3</v>
      </c>
      <c r="AJ400">
        <v>5</v>
      </c>
      <c r="AK400">
        <v>2</v>
      </c>
      <c r="AL400">
        <v>0</v>
      </c>
      <c r="AM400">
        <v>0</v>
      </c>
    </row>
    <row r="401" spans="1:39">
      <c r="A401">
        <v>3</v>
      </c>
      <c r="B401">
        <v>36</v>
      </c>
      <c r="C401">
        <v>2023</v>
      </c>
      <c r="D401">
        <v>99</v>
      </c>
      <c r="E401">
        <v>36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59</v>
      </c>
      <c r="R401">
        <v>351</v>
      </c>
      <c r="S401">
        <v>334</v>
      </c>
      <c r="T401">
        <v>1.9497833574047327</v>
      </c>
      <c r="U401">
        <v>1.8239323019326064</v>
      </c>
      <c r="V401">
        <v>4.6894586894586876</v>
      </c>
      <c r="W401">
        <v>60.553892215568872</v>
      </c>
      <c r="X401">
        <v>147.48204325669121</v>
      </c>
      <c r="Y401">
        <v>128.91709401709397</v>
      </c>
      <c r="Z401">
        <v>135.47874251497001</v>
      </c>
      <c r="AA401">
        <v>30.61353752600068</v>
      </c>
      <c r="AB401">
        <v>4.0999963269005422</v>
      </c>
      <c r="AC401">
        <v>-62.204045190887122</v>
      </c>
      <c r="AD401">
        <v>4</v>
      </c>
      <c r="AE401">
        <v>0</v>
      </c>
      <c r="AF401">
        <v>0</v>
      </c>
      <c r="AG401">
        <v>1</v>
      </c>
      <c r="AH401">
        <v>8</v>
      </c>
      <c r="AI401">
        <v>3</v>
      </c>
      <c r="AJ401">
        <v>1</v>
      </c>
      <c r="AK401">
        <v>4</v>
      </c>
      <c r="AL401">
        <v>0</v>
      </c>
      <c r="AM401">
        <v>0</v>
      </c>
    </row>
    <row r="402" spans="1:39">
      <c r="A402">
        <v>3</v>
      </c>
      <c r="B402">
        <v>37</v>
      </c>
      <c r="C402">
        <v>2023</v>
      </c>
      <c r="D402">
        <v>99</v>
      </c>
      <c r="E402">
        <v>37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52</v>
      </c>
      <c r="R402">
        <v>372</v>
      </c>
      <c r="S402">
        <v>372</v>
      </c>
      <c r="T402">
        <v>2.0664370625486059</v>
      </c>
      <c r="U402">
        <v>2.1104777383028246</v>
      </c>
      <c r="V402">
        <v>6.416666666666667</v>
      </c>
      <c r="W402">
        <v>59.403225806451609</v>
      </c>
      <c r="X402">
        <v>152.49129183704372</v>
      </c>
      <c r="Y402">
        <v>140.7494623655914</v>
      </c>
      <c r="Z402">
        <v>140.7494623655914</v>
      </c>
      <c r="AA402">
        <v>29.949929985937526</v>
      </c>
      <c r="AB402">
        <v>4.2183406923010871</v>
      </c>
      <c r="AC402">
        <v>-46.129129102172151</v>
      </c>
      <c r="AD402">
        <v>6</v>
      </c>
      <c r="AE402">
        <v>0</v>
      </c>
      <c r="AF402">
        <v>0</v>
      </c>
      <c r="AG402">
        <v>0</v>
      </c>
      <c r="AH402">
        <v>24</v>
      </c>
      <c r="AI402">
        <v>7</v>
      </c>
      <c r="AJ402">
        <v>4</v>
      </c>
      <c r="AK402">
        <v>3</v>
      </c>
      <c r="AL402">
        <v>0</v>
      </c>
      <c r="AM402">
        <v>0</v>
      </c>
    </row>
    <row r="403" spans="1:39">
      <c r="A403">
        <v>3</v>
      </c>
      <c r="B403">
        <v>38</v>
      </c>
      <c r="C403">
        <v>2023</v>
      </c>
      <c r="D403">
        <v>99</v>
      </c>
      <c r="E403">
        <v>38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65</v>
      </c>
      <c r="R403">
        <v>396</v>
      </c>
      <c r="S403">
        <v>396</v>
      </c>
      <c r="T403">
        <v>2.1997555827130317</v>
      </c>
      <c r="U403">
        <v>2.2178501494217011</v>
      </c>
      <c r="V403">
        <v>4.5176767676767664</v>
      </c>
      <c r="W403">
        <v>60.237373737373744</v>
      </c>
      <c r="X403">
        <v>150.53733434015123</v>
      </c>
      <c r="Y403">
        <v>138.94595959595961</v>
      </c>
      <c r="Z403">
        <v>138.94595959595961</v>
      </c>
      <c r="AA403">
        <v>29.718101629868844</v>
      </c>
      <c r="AB403">
        <v>4.0213090450844611</v>
      </c>
      <c r="AC403">
        <v>-51.551630366191795</v>
      </c>
      <c r="AD403">
        <v>10</v>
      </c>
      <c r="AE403">
        <v>0</v>
      </c>
      <c r="AF403">
        <v>0</v>
      </c>
      <c r="AG403">
        <v>2</v>
      </c>
      <c r="AH403">
        <v>18</v>
      </c>
      <c r="AI403">
        <v>1</v>
      </c>
      <c r="AJ403">
        <v>3</v>
      </c>
      <c r="AK403">
        <v>1</v>
      </c>
      <c r="AL403">
        <v>0</v>
      </c>
      <c r="AM403">
        <v>0</v>
      </c>
    </row>
    <row r="404" spans="1:39">
      <c r="A404">
        <v>3</v>
      </c>
      <c r="B404">
        <v>39</v>
      </c>
      <c r="C404">
        <v>2023</v>
      </c>
      <c r="D404">
        <v>99</v>
      </c>
      <c r="E404">
        <v>39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58</v>
      </c>
      <c r="R404">
        <v>396</v>
      </c>
      <c r="S404">
        <v>396</v>
      </c>
      <c r="T404">
        <v>2.1997555827130317</v>
      </c>
      <c r="U404">
        <v>2.1565054266640535</v>
      </c>
      <c r="V404">
        <v>4.1565656565656566</v>
      </c>
      <c r="W404">
        <v>60.393939393939391</v>
      </c>
      <c r="X404">
        <v>146.37354038762501</v>
      </c>
      <c r="Y404">
        <v>135.10277777777779</v>
      </c>
      <c r="Z404">
        <v>135.10277777777779</v>
      </c>
      <c r="AA404">
        <v>33.026692867723085</v>
      </c>
      <c r="AB404">
        <v>3.6120398607882698</v>
      </c>
      <c r="AC404">
        <v>-57.587532773192819</v>
      </c>
      <c r="AD404">
        <v>8</v>
      </c>
      <c r="AE404">
        <v>1</v>
      </c>
      <c r="AF404">
        <v>0</v>
      </c>
      <c r="AG404">
        <v>1</v>
      </c>
      <c r="AH404">
        <v>13</v>
      </c>
      <c r="AI404">
        <v>11</v>
      </c>
      <c r="AJ404">
        <v>4</v>
      </c>
      <c r="AK404">
        <v>2</v>
      </c>
      <c r="AL404">
        <v>0</v>
      </c>
      <c r="AM404">
        <v>0</v>
      </c>
    </row>
    <row r="405" spans="1:39">
      <c r="A405">
        <v>3</v>
      </c>
      <c r="B405">
        <v>40</v>
      </c>
      <c r="C405">
        <v>2023</v>
      </c>
      <c r="D405">
        <v>99</v>
      </c>
      <c r="E405">
        <v>40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72</v>
      </c>
      <c r="R405">
        <v>352</v>
      </c>
      <c r="S405">
        <v>352</v>
      </c>
      <c r="T405">
        <v>1.9553382957449172</v>
      </c>
      <c r="U405">
        <v>2.0254843205968167</v>
      </c>
      <c r="V405">
        <v>7.0255681818181808</v>
      </c>
      <c r="W405">
        <v>58.798295454545446</v>
      </c>
      <c r="X405">
        <v>154.66549295774635</v>
      </c>
      <c r="Y405">
        <v>142.75625000000002</v>
      </c>
      <c r="Z405">
        <v>142.75625000000002</v>
      </c>
      <c r="AA405">
        <v>32.088431001208221</v>
      </c>
      <c r="AB405">
        <v>4.4244539266525136</v>
      </c>
      <c r="AC405">
        <v>-64.205207675052989</v>
      </c>
      <c r="AD405">
        <v>4</v>
      </c>
      <c r="AE405">
        <v>0</v>
      </c>
      <c r="AF405">
        <v>0</v>
      </c>
      <c r="AG405">
        <v>0</v>
      </c>
      <c r="AH405">
        <v>18</v>
      </c>
      <c r="AI405">
        <v>6</v>
      </c>
      <c r="AJ405">
        <v>5</v>
      </c>
      <c r="AK405">
        <v>2</v>
      </c>
      <c r="AL405">
        <v>0</v>
      </c>
      <c r="AM405">
        <v>0</v>
      </c>
    </row>
    <row r="406" spans="1:39">
      <c r="A406">
        <v>3</v>
      </c>
      <c r="B406">
        <v>41</v>
      </c>
      <c r="C406">
        <v>2023</v>
      </c>
      <c r="D406">
        <v>99</v>
      </c>
      <c r="E406">
        <v>41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64</v>
      </c>
      <c r="R406">
        <v>381</v>
      </c>
      <c r="S406">
        <v>381</v>
      </c>
      <c r="T406">
        <v>2.1164315076102649</v>
      </c>
      <c r="U406">
        <v>2.1049232979348602</v>
      </c>
      <c r="V406">
        <v>5.4173228346456703</v>
      </c>
      <c r="W406">
        <v>60.170603674540686</v>
      </c>
      <c r="X406">
        <v>148.49728291005877</v>
      </c>
      <c r="Y406">
        <v>137.06299212598421</v>
      </c>
      <c r="Z406">
        <v>137.06299212598421</v>
      </c>
      <c r="AA406">
        <v>28.427021644047262</v>
      </c>
      <c r="AB406">
        <v>4.0798817468951452</v>
      </c>
      <c r="AC406">
        <v>-52.040865095614002</v>
      </c>
      <c r="AD406">
        <v>10</v>
      </c>
      <c r="AE406">
        <v>2</v>
      </c>
      <c r="AF406">
        <v>0</v>
      </c>
      <c r="AG406">
        <v>0</v>
      </c>
      <c r="AH406">
        <v>12</v>
      </c>
      <c r="AI406">
        <v>2</v>
      </c>
      <c r="AJ406">
        <v>0</v>
      </c>
      <c r="AK406">
        <v>0</v>
      </c>
      <c r="AL406">
        <v>0</v>
      </c>
      <c r="AM406">
        <v>0</v>
      </c>
    </row>
    <row r="407" spans="1:39">
      <c r="A407">
        <v>3</v>
      </c>
      <c r="B407">
        <v>42</v>
      </c>
      <c r="C407">
        <v>2023</v>
      </c>
      <c r="D407">
        <v>99</v>
      </c>
      <c r="E407">
        <v>42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58</v>
      </c>
      <c r="R407">
        <v>365</v>
      </c>
      <c r="S407">
        <v>365</v>
      </c>
      <c r="T407">
        <v>2.0275524941673151</v>
      </c>
      <c r="U407">
        <v>2.1097360713741558</v>
      </c>
      <c r="V407">
        <v>4.7698630136986324</v>
      </c>
      <c r="W407">
        <v>59.821917808219183</v>
      </c>
      <c r="X407">
        <v>155.36116594191077</v>
      </c>
      <c r="Y407">
        <v>143.39835616438356</v>
      </c>
      <c r="Z407">
        <v>143.39835616438356</v>
      </c>
      <c r="AA407">
        <v>32.430511551462935</v>
      </c>
      <c r="AB407">
        <v>4.647999910857032</v>
      </c>
      <c r="AC407">
        <v>-70.178846488027204</v>
      </c>
      <c r="AD407">
        <v>3</v>
      </c>
      <c r="AE407">
        <v>0</v>
      </c>
      <c r="AF407">
        <v>0</v>
      </c>
      <c r="AG407">
        <v>0</v>
      </c>
      <c r="AH407">
        <v>4</v>
      </c>
      <c r="AI407">
        <v>0</v>
      </c>
      <c r="AJ407">
        <v>0</v>
      </c>
      <c r="AK407">
        <v>1</v>
      </c>
      <c r="AL407">
        <v>0</v>
      </c>
      <c r="AM407">
        <v>0</v>
      </c>
    </row>
    <row r="408" spans="1:39">
      <c r="A408">
        <v>3</v>
      </c>
      <c r="B408">
        <v>43</v>
      </c>
      <c r="C408">
        <v>2023</v>
      </c>
      <c r="D408">
        <v>99</v>
      </c>
      <c r="E408">
        <v>43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63</v>
      </c>
      <c r="R408">
        <v>396</v>
      </c>
      <c r="S408">
        <v>396</v>
      </c>
      <c r="T408">
        <v>2.1997555827130317</v>
      </c>
      <c r="U408">
        <v>2.2110582539064483</v>
      </c>
      <c r="V408">
        <v>5.2095959595959593</v>
      </c>
      <c r="W408">
        <v>59.946969696969703</v>
      </c>
      <c r="X408">
        <v>150.07633211858555</v>
      </c>
      <c r="Y408">
        <v>138.52045454545456</v>
      </c>
      <c r="Z408">
        <v>138.52045454545456</v>
      </c>
      <c r="AA408">
        <v>28.395128882219119</v>
      </c>
      <c r="AB408">
        <v>3.9092891070262792</v>
      </c>
      <c r="AC408">
        <v>-53.63012522151336</v>
      </c>
      <c r="AD408">
        <v>11</v>
      </c>
      <c r="AE408">
        <v>0</v>
      </c>
      <c r="AF408">
        <v>0</v>
      </c>
      <c r="AG408">
        <v>1</v>
      </c>
      <c r="AH408">
        <v>12</v>
      </c>
      <c r="AI408">
        <v>3</v>
      </c>
      <c r="AJ408">
        <v>0</v>
      </c>
      <c r="AK408">
        <v>3</v>
      </c>
      <c r="AL408">
        <v>0</v>
      </c>
      <c r="AM408">
        <v>0</v>
      </c>
    </row>
    <row r="409" spans="1:39">
      <c r="A409">
        <v>3</v>
      </c>
      <c r="B409">
        <v>44</v>
      </c>
      <c r="C409">
        <v>2023</v>
      </c>
      <c r="D409">
        <v>99</v>
      </c>
      <c r="E409">
        <v>44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58</v>
      </c>
      <c r="R409">
        <v>309</v>
      </c>
      <c r="S409">
        <v>309</v>
      </c>
      <c r="T409">
        <v>1.7164759471169873</v>
      </c>
      <c r="U409">
        <v>1.7175998368332763</v>
      </c>
      <c r="V409">
        <v>4.0194174757281553</v>
      </c>
      <c r="W409">
        <v>60.527508090614887</v>
      </c>
      <c r="X409">
        <v>149.40692198999332</v>
      </c>
      <c r="Y409">
        <v>137.90258899676382</v>
      </c>
      <c r="Z409">
        <v>137.90258899676382</v>
      </c>
      <c r="AA409">
        <v>30.33363764181783</v>
      </c>
      <c r="AB409">
        <v>3.9866347023441686</v>
      </c>
      <c r="AC409">
        <v>-54.830909934839958</v>
      </c>
      <c r="AD409">
        <v>4</v>
      </c>
      <c r="AE409">
        <v>0</v>
      </c>
      <c r="AF409">
        <v>0</v>
      </c>
      <c r="AG409">
        <v>0</v>
      </c>
      <c r="AH409">
        <v>5</v>
      </c>
      <c r="AI409">
        <v>3</v>
      </c>
      <c r="AJ409">
        <v>1</v>
      </c>
      <c r="AK409">
        <v>1</v>
      </c>
      <c r="AL409">
        <v>0</v>
      </c>
      <c r="AM409">
        <v>0</v>
      </c>
    </row>
    <row r="410" spans="1:39">
      <c r="A410">
        <v>3</v>
      </c>
      <c r="B410">
        <v>45</v>
      </c>
      <c r="C410">
        <v>2023</v>
      </c>
      <c r="D410">
        <v>99</v>
      </c>
      <c r="E410">
        <v>45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64</v>
      </c>
      <c r="R410">
        <v>378</v>
      </c>
      <c r="S410">
        <v>378</v>
      </c>
      <c r="T410">
        <v>2.099766692589712</v>
      </c>
      <c r="U410">
        <v>2.1288863951682022</v>
      </c>
      <c r="V410">
        <v>5.5873015873015879</v>
      </c>
      <c r="W410">
        <v>59.529100529100546</v>
      </c>
      <c r="X410">
        <v>151.37978870373223</v>
      </c>
      <c r="Y410">
        <v>139.72354497354502</v>
      </c>
      <c r="Z410">
        <v>139.72354497354502</v>
      </c>
      <c r="AA410">
        <v>30.330079210141708</v>
      </c>
      <c r="AB410">
        <v>3.974182520239776</v>
      </c>
      <c r="AC410">
        <v>-52.92619507270755</v>
      </c>
      <c r="AD410">
        <v>7</v>
      </c>
      <c r="AE410">
        <v>1</v>
      </c>
      <c r="AF410">
        <v>0</v>
      </c>
      <c r="AG410">
        <v>0</v>
      </c>
      <c r="AH410">
        <v>9</v>
      </c>
      <c r="AI410">
        <v>5</v>
      </c>
      <c r="AJ410">
        <v>0</v>
      </c>
      <c r="AK410">
        <v>7</v>
      </c>
      <c r="AL410">
        <v>0</v>
      </c>
      <c r="AM410">
        <v>0</v>
      </c>
    </row>
    <row r="411" spans="1:39">
      <c r="A411">
        <v>3</v>
      </c>
      <c r="B411">
        <v>46</v>
      </c>
      <c r="C411">
        <v>2023</v>
      </c>
      <c r="D411">
        <v>99</v>
      </c>
      <c r="E411">
        <v>46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68</v>
      </c>
      <c r="R411">
        <v>424</v>
      </c>
      <c r="S411">
        <v>424</v>
      </c>
      <c r="T411">
        <v>2.3552938562381955</v>
      </c>
      <c r="U411">
        <v>2.4356825633298902</v>
      </c>
      <c r="V411">
        <v>7.09669811320755</v>
      </c>
      <c r="W411">
        <v>59.011792452830193</v>
      </c>
      <c r="X411">
        <v>154.40524131727963</v>
      </c>
      <c r="Y411">
        <v>142.51603773584901</v>
      </c>
      <c r="Z411">
        <v>142.51603773584901</v>
      </c>
      <c r="AA411">
        <v>33.344242627115356</v>
      </c>
      <c r="AB411">
        <v>4.2328848045092826</v>
      </c>
      <c r="AC411">
        <v>-57.937933062521637</v>
      </c>
      <c r="AD411">
        <v>4</v>
      </c>
      <c r="AE411">
        <v>0</v>
      </c>
      <c r="AF411">
        <v>0</v>
      </c>
      <c r="AG411">
        <v>1</v>
      </c>
      <c r="AH411">
        <v>19</v>
      </c>
      <c r="AI411">
        <v>1</v>
      </c>
      <c r="AJ411">
        <v>3</v>
      </c>
      <c r="AK411">
        <v>4</v>
      </c>
      <c r="AL411">
        <v>0</v>
      </c>
      <c r="AM411">
        <v>0</v>
      </c>
    </row>
    <row r="412" spans="1:39">
      <c r="A412">
        <v>3</v>
      </c>
      <c r="B412">
        <v>47</v>
      </c>
      <c r="C412">
        <v>2023</v>
      </c>
      <c r="D412">
        <v>99</v>
      </c>
      <c r="E412">
        <v>47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43</v>
      </c>
      <c r="R412">
        <v>308</v>
      </c>
      <c r="S412">
        <v>308</v>
      </c>
      <c r="T412">
        <v>1.7109210087768021</v>
      </c>
      <c r="U412">
        <v>1.6200746665118837</v>
      </c>
      <c r="V412">
        <v>5.2727272727272716</v>
      </c>
      <c r="W412">
        <v>60.185064935064943</v>
      </c>
      <c r="X412">
        <v>141.38115405721044</v>
      </c>
      <c r="Y412">
        <v>130.49480519480517</v>
      </c>
      <c r="Z412">
        <v>130.49480519480517</v>
      </c>
      <c r="AA412">
        <v>30.41112512643296</v>
      </c>
      <c r="AB412">
        <v>3.6947010575788801</v>
      </c>
      <c r="AC412">
        <v>-58.208370698804686</v>
      </c>
      <c r="AD412">
        <v>3</v>
      </c>
      <c r="AE412">
        <v>0</v>
      </c>
      <c r="AF412">
        <v>0</v>
      </c>
      <c r="AG412">
        <v>0</v>
      </c>
      <c r="AH412">
        <v>13</v>
      </c>
      <c r="AI412">
        <v>1</v>
      </c>
      <c r="AJ412">
        <v>0</v>
      </c>
      <c r="AK412">
        <v>1</v>
      </c>
      <c r="AL412">
        <v>0</v>
      </c>
      <c r="AM412">
        <v>0</v>
      </c>
    </row>
    <row r="413" spans="1:39">
      <c r="A413">
        <v>3</v>
      </c>
      <c r="B413">
        <v>48</v>
      </c>
      <c r="C413">
        <v>2023</v>
      </c>
      <c r="D413">
        <v>99</v>
      </c>
      <c r="E413">
        <v>48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74</v>
      </c>
      <c r="R413">
        <v>350</v>
      </c>
      <c r="S413">
        <v>349</v>
      </c>
      <c r="T413">
        <v>1.944228419064548</v>
      </c>
      <c r="U413">
        <v>2.0216228156095113</v>
      </c>
      <c r="V413">
        <v>6.38</v>
      </c>
      <c r="W413">
        <v>59.355300859598863</v>
      </c>
      <c r="X413">
        <v>155.72542950007738</v>
      </c>
      <c r="Y413">
        <v>143.29828571428584</v>
      </c>
      <c r="Z413">
        <v>143.70888252149012</v>
      </c>
      <c r="AA413">
        <v>28.270624363517161</v>
      </c>
      <c r="AB413">
        <v>4.0448568968950722</v>
      </c>
      <c r="AC413">
        <v>-53.869405126473808</v>
      </c>
      <c r="AD413">
        <v>6</v>
      </c>
      <c r="AE413">
        <v>0</v>
      </c>
      <c r="AF413">
        <v>0</v>
      </c>
      <c r="AG413">
        <v>0</v>
      </c>
      <c r="AH413">
        <v>15</v>
      </c>
      <c r="AI413">
        <v>2</v>
      </c>
      <c r="AJ413">
        <v>1</v>
      </c>
      <c r="AK413">
        <v>1</v>
      </c>
      <c r="AL413">
        <v>0</v>
      </c>
      <c r="AM413">
        <v>0</v>
      </c>
    </row>
    <row r="414" spans="1:39">
      <c r="A414">
        <v>3</v>
      </c>
      <c r="B414">
        <v>49</v>
      </c>
      <c r="C414">
        <v>2023</v>
      </c>
      <c r="D414">
        <v>99</v>
      </c>
      <c r="E414">
        <v>49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76</v>
      </c>
      <c r="R414">
        <v>342</v>
      </c>
      <c r="S414">
        <v>342</v>
      </c>
      <c r="T414">
        <v>1.8997889123430725</v>
      </c>
      <c r="U414">
        <v>1.9956080419267548</v>
      </c>
      <c r="V414">
        <v>5.4619883040935662</v>
      </c>
      <c r="W414">
        <v>59.526315789473678</v>
      </c>
      <c r="X414">
        <v>156.83982437132909</v>
      </c>
      <c r="Y414">
        <v>144.76315789473691</v>
      </c>
      <c r="Z414">
        <v>144.76315789473691</v>
      </c>
      <c r="AA414">
        <v>29.013412697293749</v>
      </c>
      <c r="AB414">
        <v>4.1616682854139722</v>
      </c>
      <c r="AC414">
        <v>-53.383525075239184</v>
      </c>
      <c r="AD414">
        <v>4</v>
      </c>
      <c r="AE414">
        <v>0</v>
      </c>
      <c r="AF414">
        <v>0</v>
      </c>
      <c r="AG414">
        <v>0</v>
      </c>
      <c r="AH414">
        <v>23</v>
      </c>
      <c r="AI414">
        <v>0</v>
      </c>
      <c r="AJ414">
        <v>2</v>
      </c>
      <c r="AK414">
        <v>3</v>
      </c>
      <c r="AL414">
        <v>0</v>
      </c>
      <c r="AM414">
        <v>0</v>
      </c>
    </row>
    <row r="415" spans="1:39">
      <c r="A415">
        <v>3</v>
      </c>
      <c r="B415">
        <v>50</v>
      </c>
      <c r="C415">
        <v>2023</v>
      </c>
      <c r="D415">
        <v>99</v>
      </c>
      <c r="E415">
        <v>50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75</v>
      </c>
      <c r="R415">
        <v>545</v>
      </c>
      <c r="S415">
        <v>545</v>
      </c>
      <c r="T415">
        <v>3.027441395400511</v>
      </c>
      <c r="U415">
        <v>2.9863218882840008</v>
      </c>
      <c r="V415">
        <v>3.9339449541284424</v>
      </c>
      <c r="W415">
        <v>60.563302752293581</v>
      </c>
      <c r="X415">
        <v>147.28120309720001</v>
      </c>
      <c r="Y415">
        <v>135.94055045871562</v>
      </c>
      <c r="Z415">
        <v>135.94055045871562</v>
      </c>
      <c r="AA415">
        <v>29.283572557243161</v>
      </c>
      <c r="AB415">
        <v>4.0682403957380684</v>
      </c>
      <c r="AC415">
        <v>-59.189068991501358</v>
      </c>
      <c r="AD415">
        <v>9</v>
      </c>
      <c r="AE415">
        <v>0</v>
      </c>
      <c r="AF415">
        <v>0</v>
      </c>
      <c r="AG415">
        <v>0</v>
      </c>
      <c r="AH415">
        <v>34</v>
      </c>
      <c r="AI415">
        <v>0</v>
      </c>
      <c r="AJ415">
        <v>2</v>
      </c>
      <c r="AK415">
        <v>1</v>
      </c>
      <c r="AL415">
        <v>0</v>
      </c>
      <c r="AM415">
        <v>0</v>
      </c>
    </row>
    <row r="416" spans="1:39">
      <c r="A416">
        <v>3</v>
      </c>
      <c r="B416">
        <v>51</v>
      </c>
      <c r="C416">
        <v>2023</v>
      </c>
      <c r="D416">
        <v>99</v>
      </c>
      <c r="E416">
        <v>51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60</v>
      </c>
      <c r="R416">
        <v>311</v>
      </c>
      <c r="S416">
        <v>311</v>
      </c>
      <c r="T416">
        <v>1.7275858237973556</v>
      </c>
      <c r="U416">
        <v>1.7935400810512971</v>
      </c>
      <c r="V416">
        <v>3.9453376205787776</v>
      </c>
      <c r="W416">
        <v>60.81028938906752</v>
      </c>
      <c r="X416">
        <v>155.00935367336348</v>
      </c>
      <c r="Y416">
        <v>143.07363344051456</v>
      </c>
      <c r="Z416">
        <v>143.07363344051456</v>
      </c>
      <c r="AA416">
        <v>28.870373547837325</v>
      </c>
      <c r="AB416">
        <v>3.7295237637904353</v>
      </c>
      <c r="AC416">
        <v>-57.258339851128625</v>
      </c>
      <c r="AD416">
        <v>9</v>
      </c>
      <c r="AE416">
        <v>3</v>
      </c>
      <c r="AF416">
        <v>0</v>
      </c>
      <c r="AG416">
        <v>2</v>
      </c>
      <c r="AH416">
        <v>17</v>
      </c>
      <c r="AI416">
        <v>2</v>
      </c>
      <c r="AJ416">
        <v>1</v>
      </c>
      <c r="AK416">
        <v>1</v>
      </c>
      <c r="AL416">
        <v>0</v>
      </c>
      <c r="AM416">
        <v>0</v>
      </c>
    </row>
    <row r="417" spans="1:39">
      <c r="A417">
        <v>3</v>
      </c>
      <c r="B417">
        <v>52</v>
      </c>
      <c r="C417">
        <v>2023</v>
      </c>
      <c r="D417">
        <v>99</v>
      </c>
      <c r="E417">
        <v>52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10</v>
      </c>
      <c r="R417">
        <v>58</v>
      </c>
      <c r="S417">
        <v>58</v>
      </c>
      <c r="T417">
        <v>0.32218642373069645</v>
      </c>
      <c r="U417">
        <v>0.29226110867919591</v>
      </c>
      <c r="V417">
        <v>0.91379310344827613</v>
      </c>
      <c r="W417">
        <v>62.931034482758641</v>
      </c>
      <c r="X417">
        <v>135.44102813165469</v>
      </c>
      <c r="Y417">
        <v>125.01206896551729</v>
      </c>
      <c r="Z417">
        <v>125.01206896551729</v>
      </c>
      <c r="AA417">
        <v>25.818044195178913</v>
      </c>
      <c r="AB417">
        <v>2.0666653881064785</v>
      </c>
      <c r="AC417">
        <v>-52.878813086933214</v>
      </c>
      <c r="AD417">
        <v>3</v>
      </c>
      <c r="AE417">
        <v>0</v>
      </c>
      <c r="AF417">
        <v>0</v>
      </c>
      <c r="AG417">
        <v>0</v>
      </c>
      <c r="AH417">
        <v>4</v>
      </c>
      <c r="AI417">
        <v>1</v>
      </c>
      <c r="AJ417">
        <v>2</v>
      </c>
      <c r="AK417">
        <v>2</v>
      </c>
      <c r="AL417">
        <v>0</v>
      </c>
      <c r="AM417">
        <v>0</v>
      </c>
    </row>
    <row r="418" spans="1:39">
      <c r="A418">
        <v>3</v>
      </c>
      <c r="B418">
        <v>53</v>
      </c>
      <c r="C418">
        <v>2022</v>
      </c>
      <c r="D418">
        <v>99</v>
      </c>
      <c r="E418">
        <v>1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71</v>
      </c>
      <c r="R418">
        <v>448</v>
      </c>
      <c r="S418">
        <v>448</v>
      </c>
      <c r="T418">
        <v>2.479659046881054</v>
      </c>
      <c r="U418">
        <v>2.4210129933292142</v>
      </c>
      <c r="V418">
        <v>15.6875</v>
      </c>
      <c r="W418">
        <v>60.325892857142847</v>
      </c>
      <c r="X418">
        <v>146.30518689057425</v>
      </c>
      <c r="Y418">
        <v>135.03968750000001</v>
      </c>
      <c r="Z418">
        <v>135.03968750000001</v>
      </c>
      <c r="AA418">
        <v>28.260799846042111</v>
      </c>
      <c r="AB418">
        <v>4.0472708074109276</v>
      </c>
      <c r="AC418">
        <v>-58.41785457359989</v>
      </c>
      <c r="AD418">
        <v>11</v>
      </c>
      <c r="AE418">
        <v>0</v>
      </c>
      <c r="AF418">
        <v>0</v>
      </c>
      <c r="AG418">
        <v>1</v>
      </c>
      <c r="AH418">
        <v>15</v>
      </c>
      <c r="AI418">
        <v>2</v>
      </c>
      <c r="AJ418">
        <v>1</v>
      </c>
      <c r="AK418">
        <v>2</v>
      </c>
      <c r="AL418">
        <v>0</v>
      </c>
      <c r="AM418">
        <v>0</v>
      </c>
    </row>
    <row r="419" spans="1:39">
      <c r="A419">
        <v>3</v>
      </c>
      <c r="B419">
        <v>54</v>
      </c>
      <c r="C419">
        <v>2022</v>
      </c>
      <c r="D419">
        <v>99</v>
      </c>
      <c r="E419">
        <v>2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70</v>
      </c>
      <c r="R419">
        <v>452</v>
      </c>
      <c r="S419">
        <v>452</v>
      </c>
      <c r="T419">
        <v>2.5017988597996341</v>
      </c>
      <c r="U419">
        <v>2.4952427750059356</v>
      </c>
      <c r="V419">
        <v>15.128318584070801</v>
      </c>
      <c r="W419">
        <v>59.199115044247804</v>
      </c>
      <c r="X419">
        <v>149.45656238314842</v>
      </c>
      <c r="Y419">
        <v>137.9484070796461</v>
      </c>
      <c r="Z419">
        <v>137.9484070796461</v>
      </c>
      <c r="AA419">
        <v>31.44229833287876</v>
      </c>
      <c r="AB419">
        <v>4.3360190455941625</v>
      </c>
      <c r="AC419">
        <v>-59.663756500955287</v>
      </c>
      <c r="AD419">
        <v>15</v>
      </c>
      <c r="AE419">
        <v>4</v>
      </c>
      <c r="AF419">
        <v>0</v>
      </c>
      <c r="AG419">
        <v>2</v>
      </c>
      <c r="AH419">
        <v>12</v>
      </c>
      <c r="AI419">
        <v>1</v>
      </c>
      <c r="AJ419">
        <v>6</v>
      </c>
      <c r="AK419">
        <v>2</v>
      </c>
      <c r="AL419">
        <v>0</v>
      </c>
      <c r="AM419">
        <v>0</v>
      </c>
    </row>
    <row r="420" spans="1:39">
      <c r="A420">
        <v>3</v>
      </c>
      <c r="B420">
        <v>55</v>
      </c>
      <c r="C420">
        <v>2022</v>
      </c>
      <c r="D420">
        <v>99</v>
      </c>
      <c r="E420">
        <v>3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71</v>
      </c>
      <c r="R420">
        <v>424</v>
      </c>
      <c r="S420">
        <v>424</v>
      </c>
      <c r="T420">
        <v>2.3468201693695683</v>
      </c>
      <c r="U420">
        <v>2.3162781289113576</v>
      </c>
      <c r="V420">
        <v>15.174528301886795</v>
      </c>
      <c r="W420">
        <v>59.452830188679215</v>
      </c>
      <c r="X420">
        <v>147.89907806782628</v>
      </c>
      <c r="Y420">
        <v>136.51084905660389</v>
      </c>
      <c r="Z420">
        <v>136.51084905660389</v>
      </c>
      <c r="AA420">
        <v>30.480540888638728</v>
      </c>
      <c r="AB420">
        <v>4.539931999057929</v>
      </c>
      <c r="AC420">
        <v>-55.456197124979163</v>
      </c>
      <c r="AD420">
        <v>10</v>
      </c>
      <c r="AE420">
        <v>5</v>
      </c>
      <c r="AF420">
        <v>0</v>
      </c>
      <c r="AG420">
        <v>1</v>
      </c>
      <c r="AH420">
        <v>16</v>
      </c>
      <c r="AI420">
        <v>5</v>
      </c>
      <c r="AJ420">
        <v>2</v>
      </c>
      <c r="AK420">
        <v>3</v>
      </c>
      <c r="AL420">
        <v>1</v>
      </c>
      <c r="AM420">
        <v>1</v>
      </c>
    </row>
    <row r="421" spans="1:39">
      <c r="A421">
        <v>3</v>
      </c>
      <c r="B421">
        <v>56</v>
      </c>
      <c r="C421">
        <v>2022</v>
      </c>
      <c r="D421">
        <v>99</v>
      </c>
      <c r="E421">
        <v>4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68</v>
      </c>
      <c r="R421">
        <v>412</v>
      </c>
      <c r="S421">
        <v>412</v>
      </c>
      <c r="T421">
        <v>2.2804007306138261</v>
      </c>
      <c r="U421">
        <v>2.2672117990208873</v>
      </c>
      <c r="V421">
        <v>15.769417475728154</v>
      </c>
      <c r="W421">
        <v>60.759708737864081</v>
      </c>
      <c r="X421">
        <v>148.98258107269453</v>
      </c>
      <c r="Y421">
        <v>137.51092233009703</v>
      </c>
      <c r="Z421">
        <v>137.51092233009703</v>
      </c>
      <c r="AA421">
        <v>26.504231245342872</v>
      </c>
      <c r="AB421">
        <v>3.8381108713528751</v>
      </c>
      <c r="AC421">
        <v>-57.591352945339906</v>
      </c>
      <c r="AD421">
        <v>6</v>
      </c>
      <c r="AE421">
        <v>0</v>
      </c>
      <c r="AF421">
        <v>0</v>
      </c>
      <c r="AG421">
        <v>0</v>
      </c>
      <c r="AH421">
        <v>10</v>
      </c>
      <c r="AI421">
        <v>1</v>
      </c>
      <c r="AJ421">
        <v>1</v>
      </c>
      <c r="AK421">
        <v>2</v>
      </c>
      <c r="AL421">
        <v>0</v>
      </c>
      <c r="AM421">
        <v>0</v>
      </c>
    </row>
    <row r="422" spans="1:39">
      <c r="A422">
        <v>3</v>
      </c>
      <c r="B422">
        <v>57</v>
      </c>
      <c r="C422">
        <v>2022</v>
      </c>
      <c r="D422">
        <v>99</v>
      </c>
      <c r="E422">
        <v>5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70</v>
      </c>
      <c r="R422">
        <v>406</v>
      </c>
      <c r="S422">
        <v>406</v>
      </c>
      <c r="T422">
        <v>2.2471910112359552</v>
      </c>
      <c r="U422">
        <v>2.2386868174158594</v>
      </c>
      <c r="V422">
        <v>15.300492610837436</v>
      </c>
      <c r="W422">
        <v>59.546798029556648</v>
      </c>
      <c r="X422">
        <v>149.28216513937733</v>
      </c>
      <c r="Y422">
        <v>137.78743842364528</v>
      </c>
      <c r="Z422">
        <v>137.78743842364528</v>
      </c>
      <c r="AA422">
        <v>27.333787259555539</v>
      </c>
      <c r="AB422">
        <v>3.9437581903105223</v>
      </c>
      <c r="AC422">
        <v>-51.222065567798445</v>
      </c>
      <c r="AD422">
        <v>4</v>
      </c>
      <c r="AE422">
        <v>0</v>
      </c>
      <c r="AF422">
        <v>0</v>
      </c>
      <c r="AG422">
        <v>0</v>
      </c>
      <c r="AH422">
        <v>9</v>
      </c>
      <c r="AI422">
        <v>3</v>
      </c>
      <c r="AJ422">
        <v>0</v>
      </c>
      <c r="AK422">
        <v>3</v>
      </c>
      <c r="AL422">
        <v>0</v>
      </c>
      <c r="AM422">
        <v>0</v>
      </c>
    </row>
    <row r="423" spans="1:39">
      <c r="A423">
        <v>3</v>
      </c>
      <c r="B423">
        <v>58</v>
      </c>
      <c r="C423">
        <v>2022</v>
      </c>
      <c r="D423">
        <v>99</v>
      </c>
      <c r="E423">
        <v>6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76</v>
      </c>
      <c r="R423">
        <v>420</v>
      </c>
      <c r="S423">
        <v>420</v>
      </c>
      <c r="T423">
        <v>2.3246803564509881</v>
      </c>
      <c r="U423">
        <v>2.321328427281943</v>
      </c>
      <c r="V423">
        <v>15.592857142857149</v>
      </c>
      <c r="W423">
        <v>60.176190476190477</v>
      </c>
      <c r="X423">
        <v>149.63318371769071</v>
      </c>
      <c r="Y423">
        <v>138.11142857142869</v>
      </c>
      <c r="Z423">
        <v>138.11142857142869</v>
      </c>
      <c r="AA423">
        <v>29.193285478116088</v>
      </c>
      <c r="AB423">
        <v>4.1989119635929972</v>
      </c>
      <c r="AC423">
        <v>-62.366921458326573</v>
      </c>
      <c r="AD423">
        <v>4</v>
      </c>
      <c r="AE423">
        <v>0</v>
      </c>
      <c r="AF423">
        <v>0</v>
      </c>
      <c r="AG423">
        <v>2</v>
      </c>
      <c r="AH423">
        <v>20</v>
      </c>
      <c r="AI423">
        <v>7</v>
      </c>
      <c r="AJ423">
        <v>2</v>
      </c>
      <c r="AK423">
        <v>2</v>
      </c>
      <c r="AL423">
        <v>1</v>
      </c>
      <c r="AM423">
        <v>1</v>
      </c>
    </row>
    <row r="424" spans="1:39">
      <c r="A424">
        <v>3</v>
      </c>
      <c r="B424">
        <v>59</v>
      </c>
      <c r="C424">
        <v>2022</v>
      </c>
      <c r="D424">
        <v>99</v>
      </c>
      <c r="E424">
        <v>7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59</v>
      </c>
      <c r="R424">
        <v>339</v>
      </c>
      <c r="S424">
        <v>339</v>
      </c>
      <c r="T424">
        <v>1.8763491448497265</v>
      </c>
      <c r="U424">
        <v>1.7920995773492532</v>
      </c>
      <c r="V424">
        <v>15.230088495575222</v>
      </c>
      <c r="W424">
        <v>59.48967551622421</v>
      </c>
      <c r="X424">
        <v>143.12089920964411</v>
      </c>
      <c r="Y424">
        <v>132.10058997050149</v>
      </c>
      <c r="Z424">
        <v>132.10058997050149</v>
      </c>
      <c r="AA424">
        <v>26.415606134244921</v>
      </c>
      <c r="AB424">
        <v>4.4292917005381689</v>
      </c>
      <c r="AC424">
        <v>-51.743369294179999</v>
      </c>
      <c r="AD424">
        <v>13</v>
      </c>
      <c r="AE424">
        <v>0</v>
      </c>
      <c r="AF424">
        <v>0</v>
      </c>
      <c r="AG424">
        <v>0</v>
      </c>
      <c r="AH424">
        <v>14</v>
      </c>
      <c r="AI424">
        <v>0</v>
      </c>
      <c r="AJ424">
        <v>2</v>
      </c>
      <c r="AK424">
        <v>2</v>
      </c>
      <c r="AL424">
        <v>0</v>
      </c>
      <c r="AM424">
        <v>0</v>
      </c>
    </row>
    <row r="425" spans="1:39">
      <c r="A425">
        <v>3</v>
      </c>
      <c r="B425">
        <v>60</v>
      </c>
      <c r="C425">
        <v>2022</v>
      </c>
      <c r="D425">
        <v>99</v>
      </c>
      <c r="E425">
        <v>8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69</v>
      </c>
      <c r="R425">
        <v>384</v>
      </c>
      <c r="S425">
        <v>384</v>
      </c>
      <c r="T425">
        <v>2.1254220401837598</v>
      </c>
      <c r="U425">
        <v>2.0754085101113162</v>
      </c>
      <c r="V425">
        <v>15.296875</v>
      </c>
      <c r="W425">
        <v>59.41666666666665</v>
      </c>
      <c r="X425">
        <v>146.3231310942578</v>
      </c>
      <c r="Y425">
        <v>135.05624999999998</v>
      </c>
      <c r="Z425">
        <v>135.05624999999998</v>
      </c>
      <c r="AA425">
        <v>30.244781101112025</v>
      </c>
      <c r="AB425">
        <v>4.3932160454754126</v>
      </c>
      <c r="AC425">
        <v>-62.411322318671026</v>
      </c>
      <c r="AD425">
        <v>4</v>
      </c>
      <c r="AE425">
        <v>0</v>
      </c>
      <c r="AF425">
        <v>0</v>
      </c>
      <c r="AG425">
        <v>2</v>
      </c>
      <c r="AH425">
        <v>35</v>
      </c>
      <c r="AI425">
        <v>10</v>
      </c>
      <c r="AJ425">
        <v>1</v>
      </c>
      <c r="AK425">
        <v>1</v>
      </c>
      <c r="AL425">
        <v>0</v>
      </c>
      <c r="AM425">
        <v>0</v>
      </c>
    </row>
    <row r="426" spans="1:39">
      <c r="A426">
        <v>3</v>
      </c>
      <c r="B426">
        <v>61</v>
      </c>
      <c r="C426">
        <v>2022</v>
      </c>
      <c r="D426">
        <v>99</v>
      </c>
      <c r="E426">
        <v>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66</v>
      </c>
      <c r="R426">
        <v>402</v>
      </c>
      <c r="S426">
        <v>402</v>
      </c>
      <c r="T426">
        <v>2.2250511983173742</v>
      </c>
      <c r="U426">
        <v>2.1638487589147877</v>
      </c>
      <c r="V426">
        <v>15.470149253731348</v>
      </c>
      <c r="W426">
        <v>59.786069651741315</v>
      </c>
      <c r="X426">
        <v>145.72748392382613</v>
      </c>
      <c r="Y426">
        <v>134.50646766169157</v>
      </c>
      <c r="Z426">
        <v>134.50646766169157</v>
      </c>
      <c r="AA426">
        <v>28.907235541072755</v>
      </c>
      <c r="AB426">
        <v>3.5943577917964151</v>
      </c>
      <c r="AC426">
        <v>-47.042665430131422</v>
      </c>
      <c r="AD426">
        <v>5</v>
      </c>
      <c r="AE426">
        <v>0</v>
      </c>
      <c r="AF426">
        <v>0</v>
      </c>
      <c r="AG426">
        <v>1</v>
      </c>
      <c r="AH426">
        <v>10</v>
      </c>
      <c r="AI426">
        <v>10</v>
      </c>
      <c r="AJ426">
        <v>1</v>
      </c>
      <c r="AK426">
        <v>4</v>
      </c>
      <c r="AL426">
        <v>0</v>
      </c>
      <c r="AM426">
        <v>0</v>
      </c>
    </row>
    <row r="427" spans="1:39">
      <c r="A427">
        <v>3</v>
      </c>
      <c r="B427">
        <v>62</v>
      </c>
      <c r="C427">
        <v>2022</v>
      </c>
      <c r="D427">
        <v>99</v>
      </c>
      <c r="E427">
        <v>10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61</v>
      </c>
      <c r="R427">
        <v>386</v>
      </c>
      <c r="S427">
        <v>386</v>
      </c>
      <c r="T427">
        <v>2.1364919466430514</v>
      </c>
      <c r="U427">
        <v>2.1161830664488113</v>
      </c>
      <c r="V427">
        <v>15.492227979274611</v>
      </c>
      <c r="W427">
        <v>59.99222797927461</v>
      </c>
      <c r="X427">
        <v>148.42482555757019</v>
      </c>
      <c r="Y427">
        <v>136.99611398963742</v>
      </c>
      <c r="Z427">
        <v>136.99611398963742</v>
      </c>
      <c r="AA427">
        <v>28.644949286286138</v>
      </c>
      <c r="AB427">
        <v>4.3443062266042896</v>
      </c>
      <c r="AC427">
        <v>-56.133102841575322</v>
      </c>
      <c r="AD427">
        <v>13</v>
      </c>
      <c r="AE427">
        <v>0</v>
      </c>
      <c r="AF427">
        <v>0</v>
      </c>
      <c r="AG427">
        <v>2</v>
      </c>
      <c r="AH427">
        <v>12</v>
      </c>
      <c r="AI427">
        <v>7</v>
      </c>
      <c r="AJ427">
        <v>1</v>
      </c>
      <c r="AK427">
        <v>4</v>
      </c>
      <c r="AL427">
        <v>0</v>
      </c>
      <c r="AM427">
        <v>0</v>
      </c>
    </row>
    <row r="428" spans="1:39">
      <c r="A428">
        <v>3</v>
      </c>
      <c r="B428">
        <v>63</v>
      </c>
      <c r="C428">
        <v>2022</v>
      </c>
      <c r="D428">
        <v>99</v>
      </c>
      <c r="E428">
        <v>11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72</v>
      </c>
      <c r="R428">
        <v>437</v>
      </c>
      <c r="S428">
        <v>437</v>
      </c>
      <c r="T428">
        <v>2.4187745613549563</v>
      </c>
      <c r="U428">
        <v>2.3703587407814943</v>
      </c>
      <c r="V428">
        <v>15.256292906178491</v>
      </c>
      <c r="W428">
        <v>59.73684210526315</v>
      </c>
      <c r="X428">
        <v>146.84976608462597</v>
      </c>
      <c r="Y428">
        <v>135.54233409610987</v>
      </c>
      <c r="Z428">
        <v>135.54233409610987</v>
      </c>
      <c r="AA428">
        <v>28.859295954216115</v>
      </c>
      <c r="AB428">
        <v>4.0104944832577933</v>
      </c>
      <c r="AC428">
        <v>-56.222876214075434</v>
      </c>
      <c r="AD428">
        <v>7</v>
      </c>
      <c r="AE428">
        <v>0</v>
      </c>
      <c r="AF428">
        <v>0</v>
      </c>
      <c r="AG428">
        <v>0</v>
      </c>
      <c r="AH428">
        <v>6</v>
      </c>
      <c r="AI428">
        <v>3</v>
      </c>
      <c r="AJ428">
        <v>3</v>
      </c>
      <c r="AK428">
        <v>5</v>
      </c>
      <c r="AL428">
        <v>0</v>
      </c>
      <c r="AM428">
        <v>0</v>
      </c>
    </row>
    <row r="429" spans="1:39">
      <c r="A429">
        <v>3</v>
      </c>
      <c r="B429">
        <v>64</v>
      </c>
      <c r="C429">
        <v>2022</v>
      </c>
      <c r="D429">
        <v>99</v>
      </c>
      <c r="E429">
        <v>12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64</v>
      </c>
      <c r="R429">
        <v>407</v>
      </c>
      <c r="S429">
        <v>407</v>
      </c>
      <c r="T429">
        <v>2.2527259644656001</v>
      </c>
      <c r="U429">
        <v>2.2460021465929065</v>
      </c>
      <c r="V429">
        <v>14.928746928746937</v>
      </c>
      <c r="W429">
        <v>58.889434889434895</v>
      </c>
      <c r="X429">
        <v>149.40198743015645</v>
      </c>
      <c r="Y429">
        <v>137.89803439803441</v>
      </c>
      <c r="Z429">
        <v>137.89803439803441</v>
      </c>
      <c r="AA429">
        <v>28.260035873756859</v>
      </c>
      <c r="AB429">
        <v>3.7119981340890407</v>
      </c>
      <c r="AC429">
        <v>-53.398527577796287</v>
      </c>
      <c r="AD429">
        <v>16</v>
      </c>
      <c r="AE429">
        <v>0</v>
      </c>
      <c r="AF429">
        <v>0</v>
      </c>
      <c r="AG429">
        <v>0</v>
      </c>
      <c r="AH429">
        <v>24</v>
      </c>
      <c r="AI429">
        <v>3</v>
      </c>
      <c r="AJ429">
        <v>2</v>
      </c>
      <c r="AK429">
        <v>0</v>
      </c>
      <c r="AL429">
        <v>0</v>
      </c>
      <c r="AM429">
        <v>0</v>
      </c>
    </row>
    <row r="430" spans="1:39">
      <c r="A430">
        <v>3</v>
      </c>
      <c r="B430">
        <v>65</v>
      </c>
      <c r="C430">
        <v>2022</v>
      </c>
      <c r="D430">
        <v>99</v>
      </c>
      <c r="E430">
        <v>13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67</v>
      </c>
      <c r="R430">
        <v>344</v>
      </c>
      <c r="S430">
        <v>344</v>
      </c>
      <c r="T430">
        <v>1.9040239109979524</v>
      </c>
      <c r="U430">
        <v>1.9023097335505004</v>
      </c>
      <c r="V430">
        <v>15.90988372093023</v>
      </c>
      <c r="W430">
        <v>60.843023255813989</v>
      </c>
      <c r="X430">
        <v>149.71434150520298</v>
      </c>
      <c r="Y430">
        <v>138.18633720930237</v>
      </c>
      <c r="Z430">
        <v>138.18633720930237</v>
      </c>
      <c r="AA430">
        <v>27.872398501238582</v>
      </c>
      <c r="AB430">
        <v>3.8974959372467528</v>
      </c>
      <c r="AC430">
        <v>-61.268350251179498</v>
      </c>
      <c r="AD430">
        <v>13</v>
      </c>
      <c r="AE430">
        <v>0</v>
      </c>
      <c r="AF430">
        <v>0</v>
      </c>
      <c r="AG430">
        <v>0</v>
      </c>
      <c r="AH430">
        <v>16</v>
      </c>
      <c r="AI430">
        <v>3</v>
      </c>
      <c r="AJ430">
        <v>0</v>
      </c>
      <c r="AK430">
        <v>6</v>
      </c>
      <c r="AL430">
        <v>0</v>
      </c>
      <c r="AM430">
        <v>0</v>
      </c>
    </row>
    <row r="431" spans="1:39">
      <c r="A431">
        <v>3</v>
      </c>
      <c r="B431">
        <v>66</v>
      </c>
      <c r="C431">
        <v>2022</v>
      </c>
      <c r="D431">
        <v>99</v>
      </c>
      <c r="E431">
        <v>14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78</v>
      </c>
      <c r="R431">
        <v>396</v>
      </c>
      <c r="S431">
        <v>396</v>
      </c>
      <c r="T431">
        <v>2.1918414789395033</v>
      </c>
      <c r="U431">
        <v>2.2050034882674976</v>
      </c>
      <c r="V431">
        <v>15.333333333333337</v>
      </c>
      <c r="W431">
        <v>59.952020202020201</v>
      </c>
      <c r="X431">
        <v>150.74909441106621</v>
      </c>
      <c r="Y431">
        <v>139.14141414141423</v>
      </c>
      <c r="Z431">
        <v>139.14141414141423</v>
      </c>
      <c r="AA431">
        <v>31.509980013075573</v>
      </c>
      <c r="AB431">
        <v>4.6672316713807689</v>
      </c>
      <c r="AC431">
        <v>-62.7350374220768</v>
      </c>
      <c r="AD431">
        <v>11</v>
      </c>
      <c r="AE431">
        <v>0</v>
      </c>
      <c r="AF431">
        <v>0</v>
      </c>
      <c r="AG431">
        <v>0</v>
      </c>
      <c r="AH431">
        <v>21</v>
      </c>
      <c r="AI431">
        <v>10</v>
      </c>
      <c r="AJ431">
        <v>0</v>
      </c>
      <c r="AK431">
        <v>0</v>
      </c>
      <c r="AL431">
        <v>0</v>
      </c>
      <c r="AM431">
        <v>0</v>
      </c>
    </row>
    <row r="432" spans="1:39">
      <c r="A432">
        <v>3</v>
      </c>
      <c r="B432">
        <v>67</v>
      </c>
      <c r="C432">
        <v>2022</v>
      </c>
      <c r="D432">
        <v>99</v>
      </c>
      <c r="E432">
        <v>15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30</v>
      </c>
      <c r="R432">
        <v>185</v>
      </c>
      <c r="S432">
        <v>185</v>
      </c>
      <c r="T432">
        <v>1.0239663474843637</v>
      </c>
      <c r="U432">
        <v>0.95529875264113184</v>
      </c>
      <c r="V432">
        <v>15.491891891891898</v>
      </c>
      <c r="W432">
        <v>60.237837837837823</v>
      </c>
      <c r="X432">
        <v>139.80029867353821</v>
      </c>
      <c r="Y432">
        <v>129.03567567567563</v>
      </c>
      <c r="Z432">
        <v>129.03567567567563</v>
      </c>
      <c r="AA432">
        <v>25.668096144408647</v>
      </c>
      <c r="AB432">
        <v>3.5864121461164684</v>
      </c>
      <c r="AC432">
        <v>-46.837750435414847</v>
      </c>
      <c r="AD432">
        <v>4</v>
      </c>
      <c r="AE432">
        <v>1</v>
      </c>
      <c r="AF432">
        <v>0</v>
      </c>
      <c r="AG432">
        <v>1</v>
      </c>
      <c r="AH432">
        <v>14</v>
      </c>
      <c r="AI432">
        <v>6</v>
      </c>
      <c r="AJ432">
        <v>4</v>
      </c>
      <c r="AK432">
        <v>2</v>
      </c>
      <c r="AL432">
        <v>0</v>
      </c>
      <c r="AM432">
        <v>0</v>
      </c>
    </row>
    <row r="433" spans="1:39">
      <c r="A433">
        <v>3</v>
      </c>
      <c r="B433">
        <v>68</v>
      </c>
      <c r="C433">
        <v>2022</v>
      </c>
      <c r="D433">
        <v>99</v>
      </c>
      <c r="E433">
        <v>16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55</v>
      </c>
      <c r="R433">
        <v>341</v>
      </c>
      <c r="S433">
        <v>341</v>
      </c>
      <c r="T433">
        <v>1.8874190513090163</v>
      </c>
      <c r="U433">
        <v>1.8282600338283568</v>
      </c>
      <c r="V433">
        <v>15.029325513196479</v>
      </c>
      <c r="W433">
        <v>59.026392961876837</v>
      </c>
      <c r="X433">
        <v>145.15239417556549</v>
      </c>
      <c r="Y433">
        <v>133.97565982404711</v>
      </c>
      <c r="Z433">
        <v>133.97565982404711</v>
      </c>
      <c r="AA433">
        <v>29.052013622678952</v>
      </c>
      <c r="AB433">
        <v>4.2339094969747304</v>
      </c>
      <c r="AC433">
        <v>-64.171361042881202</v>
      </c>
      <c r="AD433">
        <v>7</v>
      </c>
      <c r="AE433">
        <v>0</v>
      </c>
      <c r="AF433">
        <v>0</v>
      </c>
      <c r="AG433">
        <v>2</v>
      </c>
      <c r="AH433">
        <v>19</v>
      </c>
      <c r="AI433">
        <v>7</v>
      </c>
      <c r="AJ433">
        <v>2</v>
      </c>
      <c r="AK433">
        <v>5</v>
      </c>
      <c r="AL433">
        <v>0</v>
      </c>
      <c r="AM433">
        <v>0</v>
      </c>
    </row>
    <row r="434" spans="1:39">
      <c r="A434">
        <v>3</v>
      </c>
      <c r="B434">
        <v>69</v>
      </c>
      <c r="C434">
        <v>2022</v>
      </c>
      <c r="D434">
        <v>99</v>
      </c>
      <c r="E434">
        <v>17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85</v>
      </c>
      <c r="R434">
        <v>474</v>
      </c>
      <c r="S434">
        <v>472</v>
      </c>
      <c r="T434">
        <v>2.6235678308518295</v>
      </c>
      <c r="U434">
        <v>2.6856582323188967</v>
      </c>
      <c r="V434">
        <v>15.278481012658224</v>
      </c>
      <c r="W434">
        <v>59.648305084745779</v>
      </c>
      <c r="X434">
        <v>154.43997970294981</v>
      </c>
      <c r="Y434">
        <v>141.58417721518995</v>
      </c>
      <c r="Z434">
        <v>142.18411016949156</v>
      </c>
      <c r="AA434">
        <v>32.557767136324379</v>
      </c>
      <c r="AB434">
        <v>4.657693345074768</v>
      </c>
      <c r="AC434">
        <v>-66.244731621719339</v>
      </c>
      <c r="AD434">
        <v>11</v>
      </c>
      <c r="AE434">
        <v>1</v>
      </c>
      <c r="AF434">
        <v>0</v>
      </c>
      <c r="AG434">
        <v>0</v>
      </c>
      <c r="AH434">
        <v>15</v>
      </c>
      <c r="AI434">
        <v>3</v>
      </c>
      <c r="AJ434">
        <v>0</v>
      </c>
      <c r="AK434">
        <v>0</v>
      </c>
      <c r="AL434">
        <v>0</v>
      </c>
      <c r="AM434">
        <v>0</v>
      </c>
    </row>
    <row r="435" spans="1:39">
      <c r="A435">
        <v>3</v>
      </c>
      <c r="B435">
        <v>70</v>
      </c>
      <c r="C435">
        <v>2022</v>
      </c>
      <c r="D435">
        <v>99</v>
      </c>
      <c r="E435">
        <v>18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72</v>
      </c>
      <c r="R435">
        <v>465</v>
      </c>
      <c r="S435">
        <v>465</v>
      </c>
      <c r="T435">
        <v>2.5737532517850235</v>
      </c>
      <c r="U435">
        <v>2.4395462277300566</v>
      </c>
      <c r="V435">
        <v>16.103225806451611</v>
      </c>
      <c r="W435">
        <v>60.946236559139777</v>
      </c>
      <c r="X435">
        <v>142.03543843707396</v>
      </c>
      <c r="Y435">
        <v>131.09870967741944</v>
      </c>
      <c r="Z435">
        <v>131.09870967741944</v>
      </c>
      <c r="AA435">
        <v>25.926942818744394</v>
      </c>
      <c r="AB435">
        <v>3.361277251469188</v>
      </c>
      <c r="AC435">
        <v>-54.784379108927617</v>
      </c>
      <c r="AD435">
        <v>16</v>
      </c>
      <c r="AE435">
        <v>0</v>
      </c>
      <c r="AF435">
        <v>0</v>
      </c>
      <c r="AG435">
        <v>5</v>
      </c>
      <c r="AH435">
        <v>22</v>
      </c>
      <c r="AI435">
        <v>4</v>
      </c>
      <c r="AJ435">
        <v>3</v>
      </c>
      <c r="AK435">
        <v>4</v>
      </c>
      <c r="AL435">
        <v>0</v>
      </c>
      <c r="AM435">
        <v>1</v>
      </c>
    </row>
    <row r="436" spans="1:39">
      <c r="A436">
        <v>3</v>
      </c>
      <c r="B436">
        <v>71</v>
      </c>
      <c r="C436">
        <v>2022</v>
      </c>
      <c r="D436">
        <v>99</v>
      </c>
      <c r="E436">
        <v>19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77</v>
      </c>
      <c r="R436">
        <v>420</v>
      </c>
      <c r="S436">
        <v>420</v>
      </c>
      <c r="T436">
        <v>2.3246803564509881</v>
      </c>
      <c r="U436">
        <v>2.3005189569752438</v>
      </c>
      <c r="V436">
        <v>15.128571428571425</v>
      </c>
      <c r="W436">
        <v>59.383333333333354</v>
      </c>
      <c r="X436">
        <v>148.29180209461893</v>
      </c>
      <c r="Y436">
        <v>136.87333333333339</v>
      </c>
      <c r="Z436">
        <v>136.87333333333339</v>
      </c>
      <c r="AA436">
        <v>29.843802951419679</v>
      </c>
      <c r="AB436">
        <v>4.2283857477465645</v>
      </c>
      <c r="AC436">
        <v>-55.490488121380622</v>
      </c>
      <c r="AD436">
        <v>13</v>
      </c>
      <c r="AE436">
        <v>0</v>
      </c>
      <c r="AF436">
        <v>0</v>
      </c>
      <c r="AG436">
        <v>4</v>
      </c>
      <c r="AH436">
        <v>23</v>
      </c>
      <c r="AI436">
        <v>1</v>
      </c>
      <c r="AJ436">
        <v>1</v>
      </c>
      <c r="AK436">
        <v>2</v>
      </c>
      <c r="AL436">
        <v>0</v>
      </c>
      <c r="AM436">
        <v>0</v>
      </c>
    </row>
    <row r="437" spans="1:39">
      <c r="A437">
        <v>3</v>
      </c>
      <c r="B437">
        <v>72</v>
      </c>
      <c r="C437">
        <v>2022</v>
      </c>
      <c r="D437">
        <v>99</v>
      </c>
      <c r="E437">
        <v>20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62</v>
      </c>
      <c r="R437">
        <v>324</v>
      </c>
      <c r="S437">
        <v>324</v>
      </c>
      <c r="T437">
        <v>1.7933248464050484</v>
      </c>
      <c r="U437">
        <v>1.8479930142288037</v>
      </c>
      <c r="V437">
        <v>15.296296296296294</v>
      </c>
      <c r="W437">
        <v>59.54012345679012</v>
      </c>
      <c r="X437">
        <v>154.41729197597755</v>
      </c>
      <c r="Y437">
        <v>142.52716049382721</v>
      </c>
      <c r="Z437">
        <v>142.52716049382721</v>
      </c>
      <c r="AA437">
        <v>26.995478644503095</v>
      </c>
      <c r="AB437">
        <v>3.9567407693229191</v>
      </c>
      <c r="AC437">
        <v>-54.927699815107395</v>
      </c>
      <c r="AD437">
        <v>11</v>
      </c>
      <c r="AE437">
        <v>0</v>
      </c>
      <c r="AF437">
        <v>0</v>
      </c>
      <c r="AG437">
        <v>0</v>
      </c>
      <c r="AH437">
        <v>10</v>
      </c>
      <c r="AI437">
        <v>1</v>
      </c>
      <c r="AJ437">
        <v>1</v>
      </c>
      <c r="AK437">
        <v>0</v>
      </c>
      <c r="AL437">
        <v>0</v>
      </c>
      <c r="AM437">
        <v>0</v>
      </c>
    </row>
    <row r="438" spans="1:39">
      <c r="A438">
        <v>3</v>
      </c>
      <c r="B438">
        <v>73</v>
      </c>
      <c r="C438">
        <v>2022</v>
      </c>
      <c r="D438">
        <v>99</v>
      </c>
      <c r="E438">
        <v>21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65</v>
      </c>
      <c r="R438">
        <v>331</v>
      </c>
      <c r="S438">
        <v>331</v>
      </c>
      <c r="T438">
        <v>1.8320695190125644</v>
      </c>
      <c r="U438">
        <v>1.9111657638944859</v>
      </c>
      <c r="V438">
        <v>14.725075528700902</v>
      </c>
      <c r="W438">
        <v>58.577039274924466</v>
      </c>
      <c r="X438">
        <v>156.31871638850075</v>
      </c>
      <c r="Y438">
        <v>144.28217522658613</v>
      </c>
      <c r="Z438">
        <v>144.28217522658613</v>
      </c>
      <c r="AA438">
        <v>33.418938532966578</v>
      </c>
      <c r="AB438">
        <v>4.3072290454324467</v>
      </c>
      <c r="AC438">
        <v>-57.081572584093045</v>
      </c>
      <c r="AD438">
        <v>10</v>
      </c>
      <c r="AE438">
        <v>0</v>
      </c>
      <c r="AF438">
        <v>0</v>
      </c>
      <c r="AG438">
        <v>0</v>
      </c>
      <c r="AH438">
        <v>19</v>
      </c>
      <c r="AI438">
        <v>1</v>
      </c>
      <c r="AJ438">
        <v>2</v>
      </c>
      <c r="AK438">
        <v>5</v>
      </c>
      <c r="AL438">
        <v>0</v>
      </c>
      <c r="AM438">
        <v>0</v>
      </c>
    </row>
    <row r="439" spans="1:39">
      <c r="A439">
        <v>3</v>
      </c>
      <c r="B439">
        <v>74</v>
      </c>
      <c r="C439">
        <v>2022</v>
      </c>
      <c r="D439">
        <v>99</v>
      </c>
      <c r="E439">
        <v>22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59</v>
      </c>
      <c r="R439">
        <v>321</v>
      </c>
      <c r="S439">
        <v>321</v>
      </c>
      <c r="T439">
        <v>1.7767199867161125</v>
      </c>
      <c r="U439">
        <v>1.7694532711058673</v>
      </c>
      <c r="V439">
        <v>15.074766355140186</v>
      </c>
      <c r="W439">
        <v>59.233644859813097</v>
      </c>
      <c r="X439">
        <v>149.23637198219279</v>
      </c>
      <c r="Y439">
        <v>137.74517133956388</v>
      </c>
      <c r="Z439">
        <v>137.74517133956388</v>
      </c>
      <c r="AA439">
        <v>31.016420885306793</v>
      </c>
      <c r="AB439">
        <v>4.1818017832328467</v>
      </c>
      <c r="AC439">
        <v>-64.490668087857557</v>
      </c>
      <c r="AD439">
        <v>5</v>
      </c>
      <c r="AE439">
        <v>0</v>
      </c>
      <c r="AF439">
        <v>0</v>
      </c>
      <c r="AG439">
        <v>0</v>
      </c>
      <c r="AH439">
        <v>9</v>
      </c>
      <c r="AI439">
        <v>4</v>
      </c>
      <c r="AJ439">
        <v>1</v>
      </c>
      <c r="AK439">
        <v>4</v>
      </c>
      <c r="AL439">
        <v>0</v>
      </c>
      <c r="AM439">
        <v>0</v>
      </c>
    </row>
    <row r="440" spans="1:39">
      <c r="A440">
        <v>3</v>
      </c>
      <c r="B440">
        <v>75</v>
      </c>
      <c r="C440">
        <v>2022</v>
      </c>
      <c r="D440">
        <v>99</v>
      </c>
      <c r="E440">
        <v>23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53</v>
      </c>
      <c r="R440">
        <v>251</v>
      </c>
      <c r="S440">
        <v>251</v>
      </c>
      <c r="T440">
        <v>1.3892732606409477</v>
      </c>
      <c r="U440">
        <v>1.4256287979634383</v>
      </c>
      <c r="V440">
        <v>14.884462151394427</v>
      </c>
      <c r="W440">
        <v>58.872509960159377</v>
      </c>
      <c r="X440">
        <v>153.77061634286261</v>
      </c>
      <c r="Y440">
        <v>141.93027888446224</v>
      </c>
      <c r="Z440">
        <v>141.93027888446224</v>
      </c>
      <c r="AA440">
        <v>29.59527055737842</v>
      </c>
      <c r="AB440">
        <v>4.0109016376759676</v>
      </c>
      <c r="AC440">
        <v>-60.190473805598515</v>
      </c>
      <c r="AD440">
        <v>8</v>
      </c>
      <c r="AE440">
        <v>0</v>
      </c>
      <c r="AF440">
        <v>0</v>
      </c>
      <c r="AG440">
        <v>0</v>
      </c>
      <c r="AH440">
        <v>15</v>
      </c>
      <c r="AI440">
        <v>0</v>
      </c>
      <c r="AJ440">
        <v>1</v>
      </c>
      <c r="AK440">
        <v>4</v>
      </c>
      <c r="AL440">
        <v>0</v>
      </c>
      <c r="AM440">
        <v>0</v>
      </c>
    </row>
    <row r="441" spans="1:39">
      <c r="A441">
        <v>3</v>
      </c>
      <c r="B441">
        <v>76</v>
      </c>
      <c r="C441">
        <v>2022</v>
      </c>
      <c r="D441">
        <v>99</v>
      </c>
      <c r="E441">
        <v>24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45</v>
      </c>
      <c r="R441">
        <v>202</v>
      </c>
      <c r="S441">
        <v>202</v>
      </c>
      <c r="T441">
        <v>1.1180605523883322</v>
      </c>
      <c r="U441">
        <v>1.1469499723446148</v>
      </c>
      <c r="V441">
        <v>14.861386138613861</v>
      </c>
      <c r="W441">
        <v>58.79702970297032</v>
      </c>
      <c r="X441">
        <v>153.72118468618257</v>
      </c>
      <c r="Y441">
        <v>141.88465346534656</v>
      </c>
      <c r="Z441">
        <v>141.88465346534656</v>
      </c>
      <c r="AA441">
        <v>29.898218631803871</v>
      </c>
      <c r="AB441">
        <v>3.7460726747176318</v>
      </c>
      <c r="AC441">
        <v>-37.940948742882227</v>
      </c>
      <c r="AD441">
        <v>5</v>
      </c>
      <c r="AE441">
        <v>0</v>
      </c>
      <c r="AF441">
        <v>0</v>
      </c>
      <c r="AG441">
        <v>1</v>
      </c>
      <c r="AH441">
        <v>8</v>
      </c>
      <c r="AI441">
        <v>1</v>
      </c>
      <c r="AJ441">
        <v>1</v>
      </c>
      <c r="AK441">
        <v>1</v>
      </c>
      <c r="AL441">
        <v>0</v>
      </c>
      <c r="AM441">
        <v>0</v>
      </c>
    </row>
    <row r="442" spans="1:39">
      <c r="A442">
        <v>3</v>
      </c>
      <c r="B442">
        <v>77</v>
      </c>
      <c r="C442">
        <v>2022</v>
      </c>
      <c r="D442">
        <v>99</v>
      </c>
      <c r="E442">
        <v>25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68</v>
      </c>
      <c r="R442">
        <v>340</v>
      </c>
      <c r="S442">
        <v>340</v>
      </c>
      <c r="T442">
        <v>1.8818840980793716</v>
      </c>
      <c r="U442">
        <v>1.8841334616018404</v>
      </c>
      <c r="V442">
        <v>15.447058823529412</v>
      </c>
      <c r="W442">
        <v>59.597058823529409</v>
      </c>
      <c r="X442">
        <v>150.02836020648778</v>
      </c>
      <c r="Y442">
        <v>138.47617647058811</v>
      </c>
      <c r="Z442">
        <v>138.47617647058811</v>
      </c>
      <c r="AA442">
        <v>26.078004988959016</v>
      </c>
      <c r="AB442">
        <v>3.8531106832943327</v>
      </c>
      <c r="AC442">
        <v>-44.582608199411659</v>
      </c>
      <c r="AD442">
        <v>9</v>
      </c>
      <c r="AE442">
        <v>0</v>
      </c>
      <c r="AF442">
        <v>0</v>
      </c>
      <c r="AG442">
        <v>2</v>
      </c>
      <c r="AH442">
        <v>12</v>
      </c>
      <c r="AI442">
        <v>3</v>
      </c>
      <c r="AJ442">
        <v>0</v>
      </c>
      <c r="AK442">
        <v>6</v>
      </c>
      <c r="AL442">
        <v>0</v>
      </c>
      <c r="AM442">
        <v>0</v>
      </c>
    </row>
    <row r="443" spans="1:39">
      <c r="A443">
        <v>3</v>
      </c>
      <c r="B443">
        <v>78</v>
      </c>
      <c r="C443">
        <v>2022</v>
      </c>
      <c r="D443">
        <v>99</v>
      </c>
      <c r="E443">
        <v>26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51</v>
      </c>
      <c r="R443">
        <v>305</v>
      </c>
      <c r="S443">
        <v>304</v>
      </c>
      <c r="T443">
        <v>1.6881607350417882</v>
      </c>
      <c r="U443">
        <v>1.6569900895617995</v>
      </c>
      <c r="V443">
        <v>15.672131147540988</v>
      </c>
      <c r="W443">
        <v>60.15460526315789</v>
      </c>
      <c r="X443">
        <v>147.98181269204122</v>
      </c>
      <c r="Y443">
        <v>135.7570491803279</v>
      </c>
      <c r="Z443">
        <v>136.20361842105265</v>
      </c>
      <c r="AA443">
        <v>31.599813978661004</v>
      </c>
      <c r="AB443">
        <v>3.9419027401248088</v>
      </c>
      <c r="AC443">
        <v>-67.550338347090147</v>
      </c>
      <c r="AD443">
        <v>5</v>
      </c>
      <c r="AE443">
        <v>2</v>
      </c>
      <c r="AF443">
        <v>0</v>
      </c>
      <c r="AG443">
        <v>0</v>
      </c>
      <c r="AH443">
        <v>22</v>
      </c>
      <c r="AI443">
        <v>4</v>
      </c>
      <c r="AJ443">
        <v>7</v>
      </c>
      <c r="AK443">
        <v>19</v>
      </c>
      <c r="AL443">
        <v>0</v>
      </c>
      <c r="AM443">
        <v>0</v>
      </c>
    </row>
    <row r="444" spans="1:39">
      <c r="A444">
        <v>3</v>
      </c>
      <c r="B444">
        <v>79</v>
      </c>
      <c r="C444">
        <v>2022</v>
      </c>
      <c r="D444">
        <v>99</v>
      </c>
      <c r="E444">
        <v>27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65</v>
      </c>
      <c r="R444">
        <v>307</v>
      </c>
      <c r="S444">
        <v>307</v>
      </c>
      <c r="T444">
        <v>1.6992306415010796</v>
      </c>
      <c r="U444">
        <v>1.7528257039665711</v>
      </c>
      <c r="V444">
        <v>15.798045602605862</v>
      </c>
      <c r="W444">
        <v>60.527687296416943</v>
      </c>
      <c r="X444">
        <v>154.57561202847248</v>
      </c>
      <c r="Y444">
        <v>142.67328990228003</v>
      </c>
      <c r="Z444">
        <v>142.67328990228003</v>
      </c>
      <c r="AA444">
        <v>28.822325594831845</v>
      </c>
      <c r="AB444">
        <v>3.5799453428672661</v>
      </c>
      <c r="AC444">
        <v>-61.260170706039077</v>
      </c>
      <c r="AD444">
        <v>6</v>
      </c>
      <c r="AE444">
        <v>0</v>
      </c>
      <c r="AF444">
        <v>0</v>
      </c>
      <c r="AG444">
        <v>2</v>
      </c>
      <c r="AH444">
        <v>15</v>
      </c>
      <c r="AI444">
        <v>1</v>
      </c>
      <c r="AJ444">
        <v>0</v>
      </c>
      <c r="AK444">
        <v>7</v>
      </c>
      <c r="AL444">
        <v>0</v>
      </c>
      <c r="AM444">
        <v>0</v>
      </c>
    </row>
    <row r="445" spans="1:39">
      <c r="A445">
        <v>3</v>
      </c>
      <c r="B445">
        <v>80</v>
      </c>
      <c r="C445">
        <v>2022</v>
      </c>
      <c r="D445">
        <v>99</v>
      </c>
      <c r="E445">
        <v>28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63</v>
      </c>
      <c r="R445">
        <v>294</v>
      </c>
      <c r="S445">
        <v>293</v>
      </c>
      <c r="T445">
        <v>1.6272762495156912</v>
      </c>
      <c r="U445">
        <v>1.6787439896747245</v>
      </c>
      <c r="V445">
        <v>15.428571428571423</v>
      </c>
      <c r="W445">
        <v>60.098976109215002</v>
      </c>
      <c r="X445">
        <v>155.25976371046778</v>
      </c>
      <c r="Y445">
        <v>142.68537414965979</v>
      </c>
      <c r="Z445">
        <v>143.17235494880538</v>
      </c>
      <c r="AA445">
        <v>30.624236206960056</v>
      </c>
      <c r="AB445">
        <v>4.6370409877740713</v>
      </c>
      <c r="AC445">
        <v>-63.646612270559309</v>
      </c>
      <c r="AD445">
        <v>7</v>
      </c>
      <c r="AE445">
        <v>0</v>
      </c>
      <c r="AF445">
        <v>0</v>
      </c>
      <c r="AG445">
        <v>0</v>
      </c>
      <c r="AH445">
        <v>7</v>
      </c>
      <c r="AI445">
        <v>1</v>
      </c>
      <c r="AJ445">
        <v>0</v>
      </c>
      <c r="AK445">
        <v>2</v>
      </c>
      <c r="AL445">
        <v>0</v>
      </c>
      <c r="AM445">
        <v>0</v>
      </c>
    </row>
    <row r="446" spans="1:39">
      <c r="A446">
        <v>3</v>
      </c>
      <c r="B446">
        <v>81</v>
      </c>
      <c r="C446">
        <v>2022</v>
      </c>
      <c r="D446">
        <v>99</v>
      </c>
      <c r="E446">
        <v>29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54</v>
      </c>
      <c r="R446">
        <v>306</v>
      </c>
      <c r="S446">
        <v>306</v>
      </c>
      <c r="T446">
        <v>1.693695688271434</v>
      </c>
      <c r="U446">
        <v>1.7234603399068507</v>
      </c>
      <c r="V446">
        <v>15.745098039215684</v>
      </c>
      <c r="W446">
        <v>60.526143790849687</v>
      </c>
      <c r="X446">
        <v>152.48266876270188</v>
      </c>
      <c r="Y446">
        <v>140.74150326797391</v>
      </c>
      <c r="Z446">
        <v>140.74150326797391</v>
      </c>
      <c r="AA446">
        <v>28.713029250160673</v>
      </c>
      <c r="AB446">
        <v>3.8392072854473218</v>
      </c>
      <c r="AC446">
        <v>-62.112197331628991</v>
      </c>
      <c r="AD446">
        <v>11</v>
      </c>
      <c r="AE446">
        <v>0</v>
      </c>
      <c r="AF446">
        <v>0</v>
      </c>
      <c r="AG446">
        <v>0</v>
      </c>
      <c r="AH446">
        <v>16</v>
      </c>
      <c r="AI446">
        <v>3</v>
      </c>
      <c r="AJ446">
        <v>1</v>
      </c>
      <c r="AK446">
        <v>3</v>
      </c>
      <c r="AL446">
        <v>0</v>
      </c>
      <c r="AM446">
        <v>1</v>
      </c>
    </row>
    <row r="447" spans="1:39">
      <c r="A447">
        <v>3</v>
      </c>
      <c r="B447">
        <v>82</v>
      </c>
      <c r="C447">
        <v>2022</v>
      </c>
      <c r="D447">
        <v>99</v>
      </c>
      <c r="E447">
        <v>30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59</v>
      </c>
      <c r="R447">
        <v>297</v>
      </c>
      <c r="S447">
        <v>297</v>
      </c>
      <c r="T447">
        <v>1.6438811092046277</v>
      </c>
      <c r="U447">
        <v>1.6527081408640747</v>
      </c>
      <c r="V447">
        <v>15.555555555555555</v>
      </c>
      <c r="W447">
        <v>60.077441077441101</v>
      </c>
      <c r="X447">
        <v>150.65388445670149</v>
      </c>
      <c r="Y447">
        <v>139.05353535353541</v>
      </c>
      <c r="Z447">
        <v>139.05353535353541</v>
      </c>
      <c r="AA447">
        <v>27.529332919686794</v>
      </c>
      <c r="AB447">
        <v>4.1952429590650562</v>
      </c>
      <c r="AC447">
        <v>-57.661638711750683</v>
      </c>
      <c r="AD447">
        <v>13</v>
      </c>
      <c r="AE447">
        <v>0</v>
      </c>
      <c r="AF447">
        <v>0</v>
      </c>
      <c r="AG447">
        <v>2</v>
      </c>
      <c r="AH447">
        <v>19</v>
      </c>
      <c r="AI447">
        <v>4</v>
      </c>
      <c r="AJ447">
        <v>5</v>
      </c>
      <c r="AK447">
        <v>0</v>
      </c>
      <c r="AL447">
        <v>0</v>
      </c>
      <c r="AM447">
        <v>0</v>
      </c>
    </row>
    <row r="448" spans="1:39">
      <c r="A448">
        <v>3</v>
      </c>
      <c r="B448">
        <v>83</v>
      </c>
      <c r="C448">
        <v>2022</v>
      </c>
      <c r="D448">
        <v>99</v>
      </c>
      <c r="E448">
        <v>31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64</v>
      </c>
      <c r="R448">
        <v>335</v>
      </c>
      <c r="S448">
        <v>335</v>
      </c>
      <c r="T448">
        <v>1.8542093319311448</v>
      </c>
      <c r="U448">
        <v>1.8261150576582807</v>
      </c>
      <c r="V448">
        <v>15.298507462686564</v>
      </c>
      <c r="W448">
        <v>59.916417910447763</v>
      </c>
      <c r="X448">
        <v>147.57879076987763</v>
      </c>
      <c r="Y448">
        <v>136.21522388059702</v>
      </c>
      <c r="Z448">
        <v>136.21522388059702</v>
      </c>
      <c r="AA448">
        <v>30.216235250458727</v>
      </c>
      <c r="AB448">
        <v>4.1894179774200451</v>
      </c>
      <c r="AC448">
        <v>-46.510280394379507</v>
      </c>
      <c r="AD448">
        <v>11</v>
      </c>
      <c r="AE448">
        <v>0</v>
      </c>
      <c r="AF448">
        <v>0</v>
      </c>
      <c r="AG448">
        <v>1</v>
      </c>
      <c r="AH448">
        <v>20</v>
      </c>
      <c r="AI448">
        <v>3</v>
      </c>
      <c r="AJ448">
        <v>0</v>
      </c>
      <c r="AK448">
        <v>0</v>
      </c>
      <c r="AL448">
        <v>0</v>
      </c>
      <c r="AM448">
        <v>0</v>
      </c>
    </row>
    <row r="449" spans="1:39">
      <c r="A449">
        <v>3</v>
      </c>
      <c r="B449">
        <v>84</v>
      </c>
      <c r="C449">
        <v>2022</v>
      </c>
      <c r="D449">
        <v>99</v>
      </c>
      <c r="E449">
        <v>32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54</v>
      </c>
      <c r="R449">
        <v>322</v>
      </c>
      <c r="S449">
        <v>322</v>
      </c>
      <c r="T449">
        <v>1.7822549399457575</v>
      </c>
      <c r="U449">
        <v>1.84696854799832</v>
      </c>
      <c r="V449">
        <v>15.00621118012422</v>
      </c>
      <c r="W449">
        <v>59.288819875776397</v>
      </c>
      <c r="X449">
        <v>155.29027004838403</v>
      </c>
      <c r="Y449">
        <v>143.33291925465829</v>
      </c>
      <c r="Z449">
        <v>143.33291925465829</v>
      </c>
      <c r="AA449">
        <v>33.004032835449571</v>
      </c>
      <c r="AB449">
        <v>4.3317905265967278</v>
      </c>
      <c r="AC449">
        <v>-61.878393346708634</v>
      </c>
      <c r="AD449">
        <v>11</v>
      </c>
      <c r="AE449">
        <v>0</v>
      </c>
      <c r="AF449">
        <v>0</v>
      </c>
      <c r="AG449">
        <v>1</v>
      </c>
      <c r="AH449">
        <v>13</v>
      </c>
      <c r="AI449">
        <v>2</v>
      </c>
      <c r="AJ449">
        <v>1</v>
      </c>
      <c r="AK449">
        <v>6</v>
      </c>
      <c r="AL449">
        <v>0</v>
      </c>
      <c r="AM449">
        <v>0</v>
      </c>
    </row>
    <row r="450" spans="1:39">
      <c r="A450">
        <v>3</v>
      </c>
      <c r="B450">
        <v>85</v>
      </c>
      <c r="C450">
        <v>2022</v>
      </c>
      <c r="D450">
        <v>99</v>
      </c>
      <c r="E450">
        <v>33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67</v>
      </c>
      <c r="R450">
        <v>413</v>
      </c>
      <c r="S450">
        <v>413</v>
      </c>
      <c r="T450">
        <v>2.2859356838434719</v>
      </c>
      <c r="U450">
        <v>2.2673118445512088</v>
      </c>
      <c r="V450">
        <v>15.380145278450373</v>
      </c>
      <c r="W450">
        <v>59.840193704600473</v>
      </c>
      <c r="X450">
        <v>148.62840668522219</v>
      </c>
      <c r="Y450">
        <v>137.18401937046008</v>
      </c>
      <c r="Z450">
        <v>137.18401937046008</v>
      </c>
      <c r="AA450">
        <v>27.582329963538744</v>
      </c>
      <c r="AB450">
        <v>3.9773732874301762</v>
      </c>
      <c r="AC450">
        <v>-48.238348239524754</v>
      </c>
      <c r="AD450">
        <v>14</v>
      </c>
      <c r="AE450">
        <v>3</v>
      </c>
      <c r="AF450">
        <v>0</v>
      </c>
      <c r="AG450">
        <v>0</v>
      </c>
      <c r="AH450">
        <v>22</v>
      </c>
      <c r="AI450">
        <v>1</v>
      </c>
      <c r="AJ450">
        <v>2</v>
      </c>
      <c r="AK450">
        <v>9</v>
      </c>
      <c r="AL450">
        <v>0</v>
      </c>
      <c r="AM450">
        <v>0</v>
      </c>
    </row>
    <row r="451" spans="1:39">
      <c r="A451">
        <v>3</v>
      </c>
      <c r="B451">
        <v>86</v>
      </c>
      <c r="C451">
        <v>2022</v>
      </c>
      <c r="D451">
        <v>99</v>
      </c>
      <c r="E451">
        <v>34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67</v>
      </c>
      <c r="R451">
        <v>433</v>
      </c>
      <c r="S451">
        <v>433</v>
      </c>
      <c r="T451">
        <v>2.3966347484363766</v>
      </c>
      <c r="U451">
        <v>2.3499414489536505</v>
      </c>
      <c r="V451">
        <v>14.859122401847578</v>
      </c>
      <c r="W451">
        <v>58.799076212471121</v>
      </c>
      <c r="X451">
        <v>146.92975761836971</v>
      </c>
      <c r="Y451">
        <v>135.61616628175503</v>
      </c>
      <c r="Z451">
        <v>135.61616628175503</v>
      </c>
      <c r="AA451">
        <v>29.470280439496353</v>
      </c>
      <c r="AB451">
        <v>4.4190223988863888</v>
      </c>
      <c r="AC451">
        <v>-52.509394606957358</v>
      </c>
      <c r="AD451">
        <v>12</v>
      </c>
      <c r="AE451">
        <v>0</v>
      </c>
      <c r="AF451">
        <v>0</v>
      </c>
      <c r="AG451">
        <v>1</v>
      </c>
      <c r="AH451">
        <v>18</v>
      </c>
      <c r="AI451">
        <v>3</v>
      </c>
      <c r="AJ451">
        <v>2</v>
      </c>
      <c r="AK451">
        <v>4</v>
      </c>
      <c r="AL451">
        <v>0</v>
      </c>
      <c r="AM451">
        <v>0</v>
      </c>
    </row>
    <row r="452" spans="1:39">
      <c r="A452">
        <v>3</v>
      </c>
      <c r="B452">
        <v>87</v>
      </c>
      <c r="C452">
        <v>2022</v>
      </c>
      <c r="D452">
        <v>99</v>
      </c>
      <c r="E452">
        <v>35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53</v>
      </c>
      <c r="R452">
        <v>245</v>
      </c>
      <c r="S452">
        <v>245</v>
      </c>
      <c r="T452">
        <v>1.3560635412630764</v>
      </c>
      <c r="U452">
        <v>1.3990126850769276</v>
      </c>
      <c r="V452">
        <v>14.783673469387756</v>
      </c>
      <c r="W452">
        <v>58.955102040816321</v>
      </c>
      <c r="X452">
        <v>154.59526389103857</v>
      </c>
      <c r="Y452">
        <v>142.6914285714285</v>
      </c>
      <c r="Z452">
        <v>142.6914285714285</v>
      </c>
      <c r="AA452">
        <v>30.147230014564009</v>
      </c>
      <c r="AB452">
        <v>4.4209640293459964</v>
      </c>
      <c r="AC452">
        <v>-54.717760020693213</v>
      </c>
      <c r="AD452">
        <v>6</v>
      </c>
      <c r="AE452">
        <v>2</v>
      </c>
      <c r="AF452">
        <v>0</v>
      </c>
      <c r="AG452">
        <v>0</v>
      </c>
      <c r="AH452">
        <v>4</v>
      </c>
      <c r="AI452">
        <v>2</v>
      </c>
      <c r="AJ452">
        <v>2</v>
      </c>
      <c r="AK452">
        <v>1</v>
      </c>
      <c r="AL452">
        <v>0</v>
      </c>
      <c r="AM452">
        <v>0</v>
      </c>
    </row>
    <row r="453" spans="1:39">
      <c r="A453">
        <v>3</v>
      </c>
      <c r="B453">
        <v>88</v>
      </c>
      <c r="C453">
        <v>2022</v>
      </c>
      <c r="D453">
        <v>99</v>
      </c>
      <c r="E453">
        <v>36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51</v>
      </c>
      <c r="R453">
        <v>277</v>
      </c>
      <c r="S453">
        <v>277</v>
      </c>
      <c r="T453">
        <v>1.5331820446117228</v>
      </c>
      <c r="U453">
        <v>1.5880106973163068</v>
      </c>
      <c r="V453">
        <v>15.137184115523471</v>
      </c>
      <c r="W453">
        <v>59.559566787003611</v>
      </c>
      <c r="X453">
        <v>155.20806035882052</v>
      </c>
      <c r="Y453">
        <v>143.25703971119137</v>
      </c>
      <c r="Z453">
        <v>143.25703971119137</v>
      </c>
      <c r="AA453">
        <v>30.739201019599001</v>
      </c>
      <c r="AB453">
        <v>4.4778907924948808</v>
      </c>
      <c r="AC453">
        <v>-60.64426254980809</v>
      </c>
      <c r="AD453">
        <v>7</v>
      </c>
      <c r="AE453">
        <v>1</v>
      </c>
      <c r="AF453">
        <v>0</v>
      </c>
      <c r="AG453">
        <v>1</v>
      </c>
      <c r="AH453">
        <v>10</v>
      </c>
      <c r="AI453">
        <v>2</v>
      </c>
      <c r="AJ453">
        <v>0</v>
      </c>
      <c r="AK453">
        <v>4</v>
      </c>
      <c r="AL453">
        <v>0</v>
      </c>
      <c r="AM453">
        <v>0</v>
      </c>
    </row>
    <row r="454" spans="1:39">
      <c r="A454">
        <v>3</v>
      </c>
      <c r="B454">
        <v>89</v>
      </c>
      <c r="C454">
        <v>2022</v>
      </c>
      <c r="D454">
        <v>99</v>
      </c>
      <c r="E454">
        <v>37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70</v>
      </c>
      <c r="R454">
        <v>412</v>
      </c>
      <c r="S454">
        <v>412</v>
      </c>
      <c r="T454">
        <v>2.2804007306138261</v>
      </c>
      <c r="U454">
        <v>2.2899701562582342</v>
      </c>
      <c r="V454">
        <v>15.543689320388346</v>
      </c>
      <c r="W454">
        <v>60.184466019417485</v>
      </c>
      <c r="X454">
        <v>150.47807382006746</v>
      </c>
      <c r="Y454">
        <v>138.89126213592249</v>
      </c>
      <c r="Z454">
        <v>138.89126213592249</v>
      </c>
      <c r="AA454">
        <v>30.148668381921876</v>
      </c>
      <c r="AB454">
        <v>4.0560336760046392</v>
      </c>
      <c r="AC454">
        <v>-59.374819253246315</v>
      </c>
      <c r="AD454">
        <v>6</v>
      </c>
      <c r="AE454">
        <v>0</v>
      </c>
      <c r="AF454">
        <v>0</v>
      </c>
      <c r="AG454">
        <v>0</v>
      </c>
      <c r="AH454">
        <v>17</v>
      </c>
      <c r="AI454">
        <v>3</v>
      </c>
      <c r="AJ454">
        <v>0</v>
      </c>
      <c r="AK454">
        <v>3</v>
      </c>
      <c r="AL454">
        <v>0</v>
      </c>
      <c r="AM454">
        <v>0</v>
      </c>
    </row>
    <row r="455" spans="1:39">
      <c r="A455">
        <v>3</v>
      </c>
      <c r="B455">
        <v>90</v>
      </c>
      <c r="C455">
        <v>2022</v>
      </c>
      <c r="D455">
        <v>99</v>
      </c>
      <c r="E455">
        <v>38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50</v>
      </c>
      <c r="R455">
        <v>243</v>
      </c>
      <c r="S455">
        <v>243</v>
      </c>
      <c r="T455">
        <v>1.3449936348037861</v>
      </c>
      <c r="U455">
        <v>1.3810164950828456</v>
      </c>
      <c r="V455">
        <v>15.074074074074074</v>
      </c>
      <c r="W455">
        <v>59.341563786008216</v>
      </c>
      <c r="X455">
        <v>153.86265041977077</v>
      </c>
      <c r="Y455">
        <v>142.01522633744847</v>
      </c>
      <c r="Z455">
        <v>142.01522633744847</v>
      </c>
      <c r="AA455">
        <v>28.955026405908928</v>
      </c>
      <c r="AB455">
        <v>4.057533868456054</v>
      </c>
      <c r="AC455">
        <v>-60.717377975132251</v>
      </c>
      <c r="AD455">
        <v>7</v>
      </c>
      <c r="AE455">
        <v>0</v>
      </c>
      <c r="AF455">
        <v>0</v>
      </c>
      <c r="AG455">
        <v>1</v>
      </c>
      <c r="AH455">
        <v>8</v>
      </c>
      <c r="AI455">
        <v>0</v>
      </c>
      <c r="AJ455">
        <v>1</v>
      </c>
      <c r="AK455">
        <v>2</v>
      </c>
      <c r="AL455">
        <v>0</v>
      </c>
      <c r="AM455">
        <v>0</v>
      </c>
    </row>
    <row r="456" spans="1:39">
      <c r="A456">
        <v>3</v>
      </c>
      <c r="B456">
        <v>91</v>
      </c>
      <c r="C456">
        <v>2022</v>
      </c>
      <c r="D456">
        <v>99</v>
      </c>
      <c r="E456">
        <v>39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68</v>
      </c>
      <c r="R456">
        <v>389</v>
      </c>
      <c r="S456">
        <v>389</v>
      </c>
      <c r="T456">
        <v>2.1530968063319871</v>
      </c>
      <c r="U456">
        <v>2.164745166866461</v>
      </c>
      <c r="V456">
        <v>15.133676092544988</v>
      </c>
      <c r="W456">
        <v>59.401028277634957</v>
      </c>
      <c r="X456">
        <v>150.65994145613249</v>
      </c>
      <c r="Y456">
        <v>139.05912596401035</v>
      </c>
      <c r="Z456">
        <v>139.05912596401035</v>
      </c>
      <c r="AA456">
        <v>28.112324283380214</v>
      </c>
      <c r="AB456">
        <v>4.270855253713437</v>
      </c>
      <c r="AC456">
        <v>-51.726462429756943</v>
      </c>
      <c r="AD456">
        <v>8</v>
      </c>
      <c r="AE456">
        <v>1</v>
      </c>
      <c r="AF456">
        <v>0</v>
      </c>
      <c r="AG456">
        <v>1</v>
      </c>
      <c r="AH456">
        <v>16</v>
      </c>
      <c r="AI456">
        <v>2</v>
      </c>
      <c r="AJ456">
        <v>2</v>
      </c>
      <c r="AK456">
        <v>1</v>
      </c>
      <c r="AL456">
        <v>0</v>
      </c>
      <c r="AM456">
        <v>0</v>
      </c>
    </row>
    <row r="457" spans="1:39">
      <c r="A457">
        <v>3</v>
      </c>
      <c r="B457">
        <v>92</v>
      </c>
      <c r="C457">
        <v>2022</v>
      </c>
      <c r="D457">
        <v>99</v>
      </c>
      <c r="E457">
        <v>40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61</v>
      </c>
      <c r="R457">
        <v>440</v>
      </c>
      <c r="S457">
        <v>440</v>
      </c>
      <c r="T457">
        <v>2.4353794210438919</v>
      </c>
      <c r="U457">
        <v>2.3493931994474946</v>
      </c>
      <c r="V457">
        <v>15.80681818181818</v>
      </c>
      <c r="W457">
        <v>60.640909090909084</v>
      </c>
      <c r="X457">
        <v>144.55850487540624</v>
      </c>
      <c r="Y457">
        <v>133.42749999999998</v>
      </c>
      <c r="Z457">
        <v>133.42749999999998</v>
      </c>
      <c r="AA457">
        <v>26.360488565016503</v>
      </c>
      <c r="AB457">
        <v>3.9182740972048551</v>
      </c>
      <c r="AC457">
        <v>-56.708272747763026</v>
      </c>
      <c r="AD457">
        <v>12</v>
      </c>
      <c r="AE457">
        <v>0</v>
      </c>
      <c r="AF457">
        <v>0</v>
      </c>
      <c r="AG457">
        <v>3</v>
      </c>
      <c r="AH457">
        <v>15</v>
      </c>
      <c r="AI457">
        <v>6</v>
      </c>
      <c r="AJ457">
        <v>2</v>
      </c>
      <c r="AK457">
        <v>1</v>
      </c>
      <c r="AL457">
        <v>0</v>
      </c>
      <c r="AM457">
        <v>0</v>
      </c>
    </row>
    <row r="458" spans="1:39">
      <c r="A458">
        <v>3</v>
      </c>
      <c r="B458">
        <v>93</v>
      </c>
      <c r="C458">
        <v>2022</v>
      </c>
      <c r="D458">
        <v>99</v>
      </c>
      <c r="E458">
        <v>41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68</v>
      </c>
      <c r="R458">
        <v>364</v>
      </c>
      <c r="S458">
        <v>364</v>
      </c>
      <c r="T458">
        <v>2.0147229755908564</v>
      </c>
      <c r="U458">
        <v>2.0345899337404849</v>
      </c>
      <c r="V458">
        <v>15.5</v>
      </c>
      <c r="W458">
        <v>60.173076923076913</v>
      </c>
      <c r="X458">
        <v>151.32689628897629</v>
      </c>
      <c r="Y458">
        <v>139.67472527472523</v>
      </c>
      <c r="Z458">
        <v>139.67472527472523</v>
      </c>
      <c r="AA458">
        <v>29.381261664749033</v>
      </c>
      <c r="AB458">
        <v>3.9972848456096086</v>
      </c>
      <c r="AC458">
        <v>-60.958969661804304</v>
      </c>
      <c r="AD458">
        <v>10</v>
      </c>
      <c r="AE458">
        <v>0</v>
      </c>
      <c r="AF458">
        <v>0</v>
      </c>
      <c r="AG458">
        <v>0</v>
      </c>
      <c r="AH458">
        <v>14</v>
      </c>
      <c r="AI458">
        <v>5</v>
      </c>
      <c r="AJ458">
        <v>1</v>
      </c>
      <c r="AK458">
        <v>4</v>
      </c>
      <c r="AL458">
        <v>0</v>
      </c>
      <c r="AM458">
        <v>0</v>
      </c>
    </row>
    <row r="459" spans="1:39">
      <c r="A459">
        <v>3</v>
      </c>
      <c r="B459">
        <v>94</v>
      </c>
      <c r="C459">
        <v>2022</v>
      </c>
      <c r="D459">
        <v>99</v>
      </c>
      <c r="E459">
        <v>42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67</v>
      </c>
      <c r="R459">
        <v>310</v>
      </c>
      <c r="S459">
        <v>310</v>
      </c>
      <c r="T459">
        <v>1.7158355011900144</v>
      </c>
      <c r="U459">
        <v>1.7272220518469052</v>
      </c>
      <c r="V459">
        <v>14.967741935483867</v>
      </c>
      <c r="W459">
        <v>59.245161290322578</v>
      </c>
      <c r="X459">
        <v>150.84367245657563</v>
      </c>
      <c r="Y459">
        <v>139.22870967741923</v>
      </c>
      <c r="Z459">
        <v>139.22870967741923</v>
      </c>
      <c r="AA459">
        <v>28.219171845138003</v>
      </c>
      <c r="AB459">
        <v>4.7503370820754212</v>
      </c>
      <c r="AC459">
        <v>-46.85155496325585</v>
      </c>
      <c r="AD459">
        <v>7</v>
      </c>
      <c r="AE459">
        <v>0</v>
      </c>
      <c r="AF459">
        <v>0</v>
      </c>
      <c r="AG459">
        <v>1</v>
      </c>
      <c r="AH459">
        <v>15</v>
      </c>
      <c r="AI459">
        <v>6</v>
      </c>
      <c r="AJ459">
        <v>0</v>
      </c>
      <c r="AK459">
        <v>0</v>
      </c>
      <c r="AL459">
        <v>0</v>
      </c>
      <c r="AM459">
        <v>0</v>
      </c>
    </row>
    <row r="460" spans="1:39">
      <c r="A460">
        <v>3</v>
      </c>
      <c r="B460">
        <v>95</v>
      </c>
      <c r="C460">
        <v>2022</v>
      </c>
      <c r="D460">
        <v>99</v>
      </c>
      <c r="E460">
        <v>43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51</v>
      </c>
      <c r="R460">
        <v>315</v>
      </c>
      <c r="S460">
        <v>315</v>
      </c>
      <c r="T460">
        <v>1.743510267338241</v>
      </c>
      <c r="U460">
        <v>1.7952370051801101</v>
      </c>
      <c r="V460">
        <v>14.657142857142851</v>
      </c>
      <c r="W460">
        <v>58.580952380952397</v>
      </c>
      <c r="X460">
        <v>154.29500077387405</v>
      </c>
      <c r="Y460">
        <v>142.41428571428585</v>
      </c>
      <c r="Z460">
        <v>142.41428571428585</v>
      </c>
      <c r="AA460">
        <v>31.72627701230001</v>
      </c>
      <c r="AB460">
        <v>4.4403223514778309</v>
      </c>
      <c r="AC460">
        <v>-64.078500498198139</v>
      </c>
      <c r="AD460">
        <v>7</v>
      </c>
      <c r="AE460">
        <v>0</v>
      </c>
      <c r="AF460">
        <v>0</v>
      </c>
      <c r="AG460">
        <v>1</v>
      </c>
      <c r="AH460">
        <v>12</v>
      </c>
      <c r="AI460">
        <v>1</v>
      </c>
      <c r="AJ460">
        <v>0</v>
      </c>
      <c r="AK460">
        <v>1</v>
      </c>
      <c r="AL460">
        <v>0</v>
      </c>
      <c r="AM460">
        <v>0</v>
      </c>
    </row>
    <row r="461" spans="1:39">
      <c r="A461">
        <v>3</v>
      </c>
      <c r="B461">
        <v>96</v>
      </c>
      <c r="C461">
        <v>2022</v>
      </c>
      <c r="D461">
        <v>99</v>
      </c>
      <c r="E461">
        <v>44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67</v>
      </c>
      <c r="R461">
        <v>368</v>
      </c>
      <c r="S461">
        <v>368</v>
      </c>
      <c r="T461">
        <v>2.0368627885094375</v>
      </c>
      <c r="U461">
        <v>2.0470556068184438</v>
      </c>
      <c r="V461">
        <v>15.304347826086955</v>
      </c>
      <c r="W461">
        <v>59.682065217391298</v>
      </c>
      <c r="X461">
        <v>150.5991214847615</v>
      </c>
      <c r="Y461">
        <v>139.00298913043497</v>
      </c>
      <c r="Z461">
        <v>139.00298913043497</v>
      </c>
      <c r="AA461">
        <v>30.61568077870082</v>
      </c>
      <c r="AB461">
        <v>4.3923728454148874</v>
      </c>
      <c r="AC461">
        <v>-56.53982351061304</v>
      </c>
      <c r="AD461">
        <v>6</v>
      </c>
      <c r="AE461">
        <v>1</v>
      </c>
      <c r="AF461">
        <v>0</v>
      </c>
      <c r="AG461">
        <v>1</v>
      </c>
      <c r="AH461">
        <v>10</v>
      </c>
      <c r="AI461">
        <v>1</v>
      </c>
      <c r="AJ461">
        <v>2</v>
      </c>
      <c r="AK461">
        <v>0</v>
      </c>
      <c r="AL461">
        <v>0</v>
      </c>
      <c r="AM461">
        <v>0</v>
      </c>
    </row>
    <row r="462" spans="1:39">
      <c r="A462">
        <v>3</v>
      </c>
      <c r="B462">
        <v>97</v>
      </c>
      <c r="C462">
        <v>2022</v>
      </c>
      <c r="D462">
        <v>99</v>
      </c>
      <c r="E462">
        <v>45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59</v>
      </c>
      <c r="R462">
        <v>288</v>
      </c>
      <c r="S462">
        <v>288</v>
      </c>
      <c r="T462">
        <v>1.5940665301378203</v>
      </c>
      <c r="U462">
        <v>1.6842104774514453</v>
      </c>
      <c r="V462">
        <v>15.5625</v>
      </c>
      <c r="W462">
        <v>59.944444444444443</v>
      </c>
      <c r="X462">
        <v>158.32317623690869</v>
      </c>
      <c r="Y462">
        <v>146.13229166666659</v>
      </c>
      <c r="Z462">
        <v>146.13229166666659</v>
      </c>
      <c r="AA462">
        <v>31.52454123859426</v>
      </c>
      <c r="AB462">
        <v>3.7919464691226064</v>
      </c>
      <c r="AC462">
        <v>-61.466217592270723</v>
      </c>
      <c r="AD462">
        <v>4</v>
      </c>
      <c r="AE462">
        <v>3</v>
      </c>
      <c r="AF462">
        <v>0</v>
      </c>
      <c r="AG462">
        <v>0</v>
      </c>
      <c r="AH462">
        <v>7</v>
      </c>
      <c r="AI462">
        <v>5</v>
      </c>
      <c r="AJ462">
        <v>2</v>
      </c>
      <c r="AK462">
        <v>3</v>
      </c>
      <c r="AL462">
        <v>0</v>
      </c>
      <c r="AM462">
        <v>0</v>
      </c>
    </row>
    <row r="463" spans="1:39">
      <c r="A463">
        <v>3</v>
      </c>
      <c r="B463">
        <v>98</v>
      </c>
      <c r="C463">
        <v>2022</v>
      </c>
      <c r="D463">
        <v>99</v>
      </c>
      <c r="E463">
        <v>46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51</v>
      </c>
      <c r="R463">
        <v>351</v>
      </c>
      <c r="S463">
        <v>351</v>
      </c>
      <c r="T463">
        <v>1.9427685836054684</v>
      </c>
      <c r="U463">
        <v>1.9153116506709753</v>
      </c>
      <c r="V463">
        <v>15.06837606837607</v>
      </c>
      <c r="W463">
        <v>59.27350427350428</v>
      </c>
      <c r="X463">
        <v>147.73144675636547</v>
      </c>
      <c r="Y463">
        <v>136.35612535612549</v>
      </c>
      <c r="Z463">
        <v>136.35612535612549</v>
      </c>
      <c r="AA463">
        <v>31.184245434749272</v>
      </c>
      <c r="AB463">
        <v>3.7658472710381634</v>
      </c>
      <c r="AC463">
        <v>-46.813241507152917</v>
      </c>
      <c r="AD463">
        <v>9</v>
      </c>
      <c r="AE463">
        <v>0</v>
      </c>
      <c r="AF463">
        <v>0</v>
      </c>
      <c r="AG463">
        <v>1</v>
      </c>
      <c r="AH463">
        <v>15</v>
      </c>
      <c r="AI463">
        <v>5</v>
      </c>
      <c r="AJ463">
        <v>0</v>
      </c>
      <c r="AK463">
        <v>2</v>
      </c>
      <c r="AL463">
        <v>0</v>
      </c>
      <c r="AM463">
        <v>0</v>
      </c>
    </row>
    <row r="464" spans="1:39">
      <c r="A464">
        <v>3</v>
      </c>
      <c r="B464">
        <v>99</v>
      </c>
      <c r="C464">
        <v>2022</v>
      </c>
      <c r="D464">
        <v>99</v>
      </c>
      <c r="E464">
        <v>47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69</v>
      </c>
      <c r="R464">
        <v>378</v>
      </c>
      <c r="S464">
        <v>378</v>
      </c>
      <c r="T464">
        <v>2.0922123208058898</v>
      </c>
      <c r="U464">
        <v>2.0377753834258954</v>
      </c>
      <c r="V464">
        <v>15.111111111111111</v>
      </c>
      <c r="W464">
        <v>59.513227513227505</v>
      </c>
      <c r="X464">
        <v>145.95034595034579</v>
      </c>
      <c r="Y464">
        <v>134.71216931216929</v>
      </c>
      <c r="Z464">
        <v>134.71216931216929</v>
      </c>
      <c r="AA464">
        <v>31.029046982944301</v>
      </c>
      <c r="AB464">
        <v>4.6588465834281356</v>
      </c>
      <c r="AC464">
        <v>-61.475290242568882</v>
      </c>
      <c r="AD464">
        <v>12</v>
      </c>
      <c r="AE464">
        <v>0</v>
      </c>
      <c r="AF464">
        <v>0</v>
      </c>
      <c r="AG464">
        <v>0</v>
      </c>
      <c r="AH464">
        <v>10</v>
      </c>
      <c r="AI464">
        <v>0</v>
      </c>
      <c r="AJ464">
        <v>0</v>
      </c>
      <c r="AK464">
        <v>3</v>
      </c>
      <c r="AL464">
        <v>0</v>
      </c>
      <c r="AM464">
        <v>0</v>
      </c>
    </row>
    <row r="465" spans="1:39">
      <c r="A465">
        <v>3</v>
      </c>
      <c r="B465">
        <v>100</v>
      </c>
      <c r="C465">
        <v>2022</v>
      </c>
      <c r="D465">
        <v>99</v>
      </c>
      <c r="E465">
        <v>48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55</v>
      </c>
      <c r="R465">
        <v>313</v>
      </c>
      <c r="S465">
        <v>312</v>
      </c>
      <c r="T465">
        <v>1.73244036087895</v>
      </c>
      <c r="U465">
        <v>1.7564313448793307</v>
      </c>
      <c r="V465">
        <v>15.38019169329074</v>
      </c>
      <c r="W465">
        <v>59.951923076923087</v>
      </c>
      <c r="X465">
        <v>152.71600109380779</v>
      </c>
      <c r="Y465">
        <v>140.22619808306717</v>
      </c>
      <c r="Z465">
        <v>140.67564102564111</v>
      </c>
      <c r="AA465">
        <v>29.793020762042975</v>
      </c>
      <c r="AB465">
        <v>4.6829884600711411</v>
      </c>
      <c r="AC465">
        <v>-60.251207840416846</v>
      </c>
      <c r="AD465">
        <v>5</v>
      </c>
      <c r="AE465">
        <v>3</v>
      </c>
      <c r="AF465">
        <v>0</v>
      </c>
      <c r="AG465">
        <v>1</v>
      </c>
      <c r="AH465">
        <v>8</v>
      </c>
      <c r="AI465">
        <v>7</v>
      </c>
      <c r="AJ465">
        <v>2</v>
      </c>
      <c r="AK465">
        <v>1</v>
      </c>
      <c r="AL465">
        <v>0</v>
      </c>
      <c r="AM465">
        <v>0</v>
      </c>
    </row>
    <row r="466" spans="1:39">
      <c r="A466">
        <v>3</v>
      </c>
      <c r="B466">
        <v>101</v>
      </c>
      <c r="C466">
        <v>2022</v>
      </c>
      <c r="D466">
        <v>99</v>
      </c>
      <c r="E466">
        <v>49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69</v>
      </c>
      <c r="R466">
        <v>294</v>
      </c>
      <c r="S466">
        <v>294</v>
      </c>
      <c r="T466">
        <v>1.6272762495156912</v>
      </c>
      <c r="U466">
        <v>1.7225079064581978</v>
      </c>
      <c r="V466">
        <v>14.918367346938778</v>
      </c>
      <c r="W466">
        <v>59.088435374149682</v>
      </c>
      <c r="X466">
        <v>158.61874543967105</v>
      </c>
      <c r="Y466">
        <v>146.40510204081627</v>
      </c>
      <c r="Z466">
        <v>146.40510204081627</v>
      </c>
      <c r="AA466">
        <v>29.362144304987002</v>
      </c>
      <c r="AB466">
        <v>4.5317101486826941</v>
      </c>
      <c r="AC466">
        <v>-61.282776652091989</v>
      </c>
      <c r="AD466">
        <v>10</v>
      </c>
      <c r="AE466">
        <v>0</v>
      </c>
      <c r="AF466">
        <v>0</v>
      </c>
      <c r="AG466">
        <v>0</v>
      </c>
      <c r="AH466">
        <v>12</v>
      </c>
      <c r="AI466">
        <v>3</v>
      </c>
      <c r="AJ466">
        <v>1</v>
      </c>
      <c r="AK466">
        <v>2</v>
      </c>
      <c r="AL466">
        <v>0</v>
      </c>
      <c r="AM466">
        <v>0</v>
      </c>
    </row>
    <row r="467" spans="1:39">
      <c r="A467">
        <v>3</v>
      </c>
      <c r="B467">
        <v>102</v>
      </c>
      <c r="C467">
        <v>2022</v>
      </c>
      <c r="D467">
        <v>99</v>
      </c>
      <c r="E467">
        <v>50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75</v>
      </c>
      <c r="R467">
        <v>360</v>
      </c>
      <c r="S467">
        <v>360</v>
      </c>
      <c r="T467">
        <v>1.9925831626722752</v>
      </c>
      <c r="U467">
        <v>2.0345739264556348</v>
      </c>
      <c r="V467">
        <v>15.341666666666661</v>
      </c>
      <c r="W467">
        <v>59.663888888888877</v>
      </c>
      <c r="X467">
        <v>153.00710244372203</v>
      </c>
      <c r="Y467">
        <v>141.22555555555556</v>
      </c>
      <c r="Z467">
        <v>141.22555555555556</v>
      </c>
      <c r="AA467">
        <v>28.346328632003861</v>
      </c>
      <c r="AB467">
        <v>4.5056540268729188</v>
      </c>
      <c r="AC467">
        <v>-57.19600430567472</v>
      </c>
      <c r="AD467">
        <v>10</v>
      </c>
      <c r="AE467">
        <v>0</v>
      </c>
      <c r="AF467">
        <v>0</v>
      </c>
      <c r="AG467">
        <v>1</v>
      </c>
      <c r="AH467">
        <v>9</v>
      </c>
      <c r="AI467">
        <v>1</v>
      </c>
      <c r="AJ467">
        <v>0</v>
      </c>
      <c r="AK467">
        <v>4</v>
      </c>
      <c r="AL467">
        <v>0</v>
      </c>
      <c r="AM467">
        <v>0</v>
      </c>
    </row>
    <row r="468" spans="1:39">
      <c r="A468">
        <v>3</v>
      </c>
      <c r="B468">
        <v>103</v>
      </c>
      <c r="C468">
        <v>2022</v>
      </c>
      <c r="D468">
        <v>99</v>
      </c>
      <c r="E468">
        <v>51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32</v>
      </c>
      <c r="R468">
        <v>138</v>
      </c>
      <c r="S468">
        <v>138</v>
      </c>
      <c r="T468">
        <v>0.76382354569103883</v>
      </c>
      <c r="U468">
        <v>0.819060751271661</v>
      </c>
      <c r="V468">
        <v>15.043478260869565</v>
      </c>
      <c r="W468">
        <v>59.282608695652179</v>
      </c>
      <c r="X468">
        <v>160.68585425597061</v>
      </c>
      <c r="Y468">
        <v>148.31304347826091</v>
      </c>
      <c r="Z468">
        <v>148.31304347826091</v>
      </c>
      <c r="AA468">
        <v>32.172438078216089</v>
      </c>
      <c r="AB468">
        <v>4.8229360388965059</v>
      </c>
      <c r="AC468">
        <v>-61.730250874904151</v>
      </c>
      <c r="AD468">
        <v>3</v>
      </c>
      <c r="AE468">
        <v>0</v>
      </c>
      <c r="AF468">
        <v>0</v>
      </c>
      <c r="AG468">
        <v>0</v>
      </c>
      <c r="AH468">
        <v>4</v>
      </c>
      <c r="AI468">
        <v>1</v>
      </c>
      <c r="AJ468">
        <v>0</v>
      </c>
      <c r="AK468">
        <v>0</v>
      </c>
      <c r="AL468">
        <v>0</v>
      </c>
      <c r="AM468">
        <v>0</v>
      </c>
    </row>
    <row r="469" spans="1:39">
      <c r="A469">
        <v>3</v>
      </c>
      <c r="B469">
        <v>104</v>
      </c>
      <c r="C469">
        <v>2022</v>
      </c>
      <c r="D469">
        <v>99</v>
      </c>
      <c r="E469">
        <v>52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34</v>
      </c>
      <c r="R469">
        <v>259</v>
      </c>
      <c r="S469">
        <v>259</v>
      </c>
      <c r="T469">
        <v>1.4335528864781095</v>
      </c>
      <c r="U469">
        <v>1.3732289510026852</v>
      </c>
      <c r="V469">
        <v>15.644787644787648</v>
      </c>
      <c r="W469">
        <v>60.413127413127427</v>
      </c>
      <c r="X469">
        <v>143.54359002246323</v>
      </c>
      <c r="Y469">
        <v>132.49073359073353</v>
      </c>
      <c r="Z469">
        <v>132.49073359073353</v>
      </c>
      <c r="AA469">
        <v>27.386873512224703</v>
      </c>
      <c r="AB469">
        <v>4.0985897220427772</v>
      </c>
      <c r="AC469">
        <v>-48.854399566850788</v>
      </c>
      <c r="AD469">
        <v>7</v>
      </c>
      <c r="AE469">
        <v>0</v>
      </c>
      <c r="AF469">
        <v>0</v>
      </c>
      <c r="AG469">
        <v>0</v>
      </c>
      <c r="AH469">
        <v>9</v>
      </c>
      <c r="AI469">
        <v>3</v>
      </c>
      <c r="AJ469">
        <v>1</v>
      </c>
      <c r="AK469">
        <v>2</v>
      </c>
      <c r="AL469">
        <v>0</v>
      </c>
      <c r="AM469">
        <v>0</v>
      </c>
    </row>
    <row r="470" spans="1:39">
      <c r="A470">
        <v>3</v>
      </c>
      <c r="B470">
        <v>105</v>
      </c>
      <c r="C470">
        <v>2021</v>
      </c>
      <c r="D470">
        <v>99</v>
      </c>
      <c r="E470">
        <v>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87</v>
      </c>
      <c r="R470">
        <v>482.52999999999992</v>
      </c>
      <c r="S470">
        <v>482.52999999999992</v>
      </c>
      <c r="T470">
        <v>2.4573241531034204</v>
      </c>
      <c r="U470">
        <v>2.4518950029886515</v>
      </c>
      <c r="V470">
        <v>14.115205272211057</v>
      </c>
      <c r="W470">
        <v>57.431434314964861</v>
      </c>
      <c r="X470">
        <v>148.08112683600538</v>
      </c>
      <c r="Y470">
        <v>136.6788800696329</v>
      </c>
      <c r="Z470">
        <v>136.6788800696329</v>
      </c>
      <c r="AA470">
        <v>27.417595928283887</v>
      </c>
      <c r="AB470">
        <v>3.9560060766279488</v>
      </c>
      <c r="AC470">
        <v>-74.808722169532174</v>
      </c>
      <c r="AD470">
        <v>8.5299999999999994</v>
      </c>
      <c r="AE470">
        <v>0</v>
      </c>
      <c r="AF470">
        <v>0</v>
      </c>
      <c r="AG470">
        <v>3</v>
      </c>
      <c r="AH470">
        <v>29</v>
      </c>
      <c r="AI470">
        <v>8</v>
      </c>
      <c r="AJ470">
        <v>2</v>
      </c>
      <c r="AK470">
        <v>1</v>
      </c>
      <c r="AL470">
        <v>0</v>
      </c>
      <c r="AM470">
        <v>0</v>
      </c>
    </row>
    <row r="471" spans="1:39">
      <c r="A471">
        <v>3</v>
      </c>
      <c r="B471">
        <v>106</v>
      </c>
      <c r="C471">
        <v>2021</v>
      </c>
      <c r="D471">
        <v>99</v>
      </c>
      <c r="E471">
        <v>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67</v>
      </c>
      <c r="R471">
        <v>361</v>
      </c>
      <c r="S471">
        <v>358</v>
      </c>
      <c r="T471">
        <v>1.8384225214397745</v>
      </c>
      <c r="U471">
        <v>1.8118973650762924</v>
      </c>
      <c r="V471">
        <v>13.847645429362879</v>
      </c>
      <c r="W471">
        <v>57.117318435754179</v>
      </c>
      <c r="X471">
        <v>147.82039777553027</v>
      </c>
      <c r="Y471">
        <v>135.00512465373964</v>
      </c>
      <c r="Z471">
        <v>136.13645251396653</v>
      </c>
      <c r="AA471">
        <v>30.579703066739789</v>
      </c>
      <c r="AB471">
        <v>4.2959876777813113</v>
      </c>
      <c r="AC471">
        <v>-57.625324776706307</v>
      </c>
      <c r="AD471">
        <v>8</v>
      </c>
      <c r="AE471">
        <v>0</v>
      </c>
      <c r="AF471">
        <v>0</v>
      </c>
      <c r="AG471">
        <v>3</v>
      </c>
      <c r="AH471">
        <v>11</v>
      </c>
      <c r="AI471">
        <v>1</v>
      </c>
      <c r="AJ471">
        <v>1</v>
      </c>
      <c r="AK471">
        <v>0</v>
      </c>
      <c r="AL471">
        <v>0</v>
      </c>
      <c r="AM471">
        <v>0</v>
      </c>
    </row>
    <row r="472" spans="1:39">
      <c r="A472">
        <v>3</v>
      </c>
      <c r="B472">
        <v>107</v>
      </c>
      <c r="C472">
        <v>2021</v>
      </c>
      <c r="D472">
        <v>99</v>
      </c>
      <c r="E472">
        <v>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65</v>
      </c>
      <c r="R472">
        <v>328</v>
      </c>
      <c r="S472">
        <v>328</v>
      </c>
      <c r="T472">
        <v>1.6703672770976348</v>
      </c>
      <c r="U472">
        <v>1.6577612574568483</v>
      </c>
      <c r="V472">
        <v>14.338414634146337</v>
      </c>
      <c r="W472">
        <v>57.753048780487795</v>
      </c>
      <c r="X472">
        <v>147.28899664402917</v>
      </c>
      <c r="Y472">
        <v>135.94774390243899</v>
      </c>
      <c r="Z472">
        <v>135.94774390243899</v>
      </c>
      <c r="AA472">
        <v>29.423568749538504</v>
      </c>
      <c r="AB472">
        <v>3.7615662893056032</v>
      </c>
      <c r="AC472">
        <v>-50.99052157913156</v>
      </c>
      <c r="AD472">
        <v>8</v>
      </c>
      <c r="AE472">
        <v>1</v>
      </c>
      <c r="AF472">
        <v>0</v>
      </c>
      <c r="AG472">
        <v>1</v>
      </c>
      <c r="AH472">
        <v>13</v>
      </c>
      <c r="AI472">
        <v>3</v>
      </c>
      <c r="AJ472">
        <v>1</v>
      </c>
      <c r="AK472">
        <v>1</v>
      </c>
      <c r="AL472">
        <v>0</v>
      </c>
      <c r="AM472">
        <v>0</v>
      </c>
    </row>
    <row r="473" spans="1:39">
      <c r="A473">
        <v>3</v>
      </c>
      <c r="B473">
        <v>108</v>
      </c>
      <c r="C473">
        <v>2021</v>
      </c>
      <c r="D473">
        <v>99</v>
      </c>
      <c r="E473">
        <v>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68</v>
      </c>
      <c r="R473">
        <v>415</v>
      </c>
      <c r="S473">
        <v>414</v>
      </c>
      <c r="T473">
        <v>2.1134220121814598</v>
      </c>
      <c r="U473">
        <v>1.996994606327382</v>
      </c>
      <c r="V473">
        <v>14.807228915662652</v>
      </c>
      <c r="W473">
        <v>58.386473429951678</v>
      </c>
      <c r="X473">
        <v>140.49623412392802</v>
      </c>
      <c r="Y473">
        <v>129.4352771084337</v>
      </c>
      <c r="Z473">
        <v>129.74792270531395</v>
      </c>
      <c r="AA473">
        <v>28.433164152169031</v>
      </c>
      <c r="AB473">
        <v>3.4787707624115849</v>
      </c>
      <c r="AC473">
        <v>-66.563024139622797</v>
      </c>
      <c r="AD473">
        <v>9</v>
      </c>
      <c r="AE473">
        <v>0</v>
      </c>
      <c r="AF473">
        <v>0</v>
      </c>
      <c r="AG473">
        <v>3</v>
      </c>
      <c r="AH473">
        <v>16</v>
      </c>
      <c r="AI473">
        <v>3</v>
      </c>
      <c r="AJ473">
        <v>2</v>
      </c>
      <c r="AK473">
        <v>6</v>
      </c>
      <c r="AL473">
        <v>0</v>
      </c>
      <c r="AM473">
        <v>0</v>
      </c>
    </row>
    <row r="474" spans="1:39">
      <c r="A474">
        <v>3</v>
      </c>
      <c r="B474">
        <v>109</v>
      </c>
      <c r="C474">
        <v>2021</v>
      </c>
      <c r="D474">
        <v>99</v>
      </c>
      <c r="E474">
        <v>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71</v>
      </c>
      <c r="R474">
        <v>350</v>
      </c>
      <c r="S474">
        <v>349</v>
      </c>
      <c r="T474">
        <v>1.7824041066590612</v>
      </c>
      <c r="U474">
        <v>1.8517865921777272</v>
      </c>
      <c r="V474">
        <v>13.66285714285714</v>
      </c>
      <c r="W474">
        <v>56.693409742120359</v>
      </c>
      <c r="X474">
        <v>154.47057731001388</v>
      </c>
      <c r="Y474">
        <v>142.31371428571416</v>
      </c>
      <c r="Z474">
        <v>142.72148997134661</v>
      </c>
      <c r="AA474">
        <v>28.599591738987275</v>
      </c>
      <c r="AB474">
        <v>4.6060240990647836</v>
      </c>
      <c r="AC474">
        <v>-62.710674171081152</v>
      </c>
      <c r="AD474">
        <v>2</v>
      </c>
      <c r="AE474">
        <v>0</v>
      </c>
      <c r="AF474">
        <v>0</v>
      </c>
      <c r="AG474">
        <v>1</v>
      </c>
      <c r="AH474">
        <v>12</v>
      </c>
      <c r="AI474">
        <v>0</v>
      </c>
      <c r="AJ474">
        <v>1</v>
      </c>
      <c r="AK474">
        <v>1</v>
      </c>
      <c r="AL474">
        <v>0</v>
      </c>
      <c r="AM474">
        <v>0</v>
      </c>
    </row>
    <row r="475" spans="1:39">
      <c r="A475">
        <v>3</v>
      </c>
      <c r="B475">
        <v>110</v>
      </c>
      <c r="C475">
        <v>2021</v>
      </c>
      <c r="D475">
        <v>99</v>
      </c>
      <c r="E475">
        <v>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70</v>
      </c>
      <c r="R475">
        <v>413</v>
      </c>
      <c r="S475">
        <v>412</v>
      </c>
      <c r="T475">
        <v>2.1032368458576922</v>
      </c>
      <c r="U475">
        <v>2.1295456584874906</v>
      </c>
      <c r="V475">
        <v>14.222760290556902</v>
      </c>
      <c r="W475">
        <v>57.623786407766978</v>
      </c>
      <c r="X475">
        <v>150.52148615290179</v>
      </c>
      <c r="Y475">
        <v>138.69498789346247</v>
      </c>
      <c r="Z475">
        <v>139.03162621359229</v>
      </c>
      <c r="AA475">
        <v>28.092580560525558</v>
      </c>
      <c r="AB475">
        <v>4.1712978159010845</v>
      </c>
      <c r="AC475">
        <v>-59.369933631182718</v>
      </c>
      <c r="AD475">
        <v>8</v>
      </c>
      <c r="AE475">
        <v>2</v>
      </c>
      <c r="AF475">
        <v>1</v>
      </c>
      <c r="AG475">
        <v>3</v>
      </c>
      <c r="AH475">
        <v>28</v>
      </c>
      <c r="AI475">
        <v>4</v>
      </c>
      <c r="AJ475">
        <v>1</v>
      </c>
      <c r="AK475">
        <v>1</v>
      </c>
      <c r="AL475">
        <v>0</v>
      </c>
      <c r="AM475">
        <v>0</v>
      </c>
    </row>
    <row r="476" spans="1:39">
      <c r="A476">
        <v>3</v>
      </c>
      <c r="B476">
        <v>111</v>
      </c>
      <c r="C476">
        <v>2021</v>
      </c>
      <c r="D476">
        <v>99</v>
      </c>
      <c r="E476">
        <v>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66</v>
      </c>
      <c r="R476">
        <v>409</v>
      </c>
      <c r="S476">
        <v>409</v>
      </c>
      <c r="T476">
        <v>2.0828665132101598</v>
      </c>
      <c r="U476">
        <v>2.0893437715231324</v>
      </c>
      <c r="V476">
        <v>14.43276283618582</v>
      </c>
      <c r="W476">
        <v>58.041564792176018</v>
      </c>
      <c r="X476">
        <v>148.87053749996701</v>
      </c>
      <c r="Y476">
        <v>137.40750611246938</v>
      </c>
      <c r="Z476">
        <v>137.40750611246938</v>
      </c>
      <c r="AA476">
        <v>26.762808000451557</v>
      </c>
      <c r="AB476">
        <v>3.7476295355567073</v>
      </c>
      <c r="AC476">
        <v>-56.158873175634</v>
      </c>
      <c r="AD476">
        <v>5</v>
      </c>
      <c r="AE476">
        <v>1</v>
      </c>
      <c r="AF476">
        <v>0</v>
      </c>
      <c r="AG476">
        <v>1</v>
      </c>
      <c r="AH476">
        <v>10</v>
      </c>
      <c r="AI476">
        <v>1</v>
      </c>
      <c r="AJ476">
        <v>3</v>
      </c>
      <c r="AK476">
        <v>2</v>
      </c>
      <c r="AL476">
        <v>0</v>
      </c>
      <c r="AM476">
        <v>0</v>
      </c>
    </row>
    <row r="477" spans="1:39">
      <c r="A477">
        <v>3</v>
      </c>
      <c r="B477">
        <v>112</v>
      </c>
      <c r="C477">
        <v>2021</v>
      </c>
      <c r="D477">
        <v>99</v>
      </c>
      <c r="E477">
        <v>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60</v>
      </c>
      <c r="R477">
        <v>361</v>
      </c>
      <c r="S477">
        <v>361</v>
      </c>
      <c r="T477">
        <v>1.8384225214397745</v>
      </c>
      <c r="U477">
        <v>1.8284609023804568</v>
      </c>
      <c r="V477">
        <v>14.506925207756231</v>
      </c>
      <c r="W477">
        <v>58.132963988919677</v>
      </c>
      <c r="X477">
        <v>147.60485349771764</v>
      </c>
      <c r="Y477">
        <v>136.23927977839344</v>
      </c>
      <c r="Z477">
        <v>136.23927977839344</v>
      </c>
      <c r="AA477">
        <v>29.124892753014645</v>
      </c>
      <c r="AB477">
        <v>4.4856242300013438</v>
      </c>
      <c r="AC477">
        <v>-64.533311619706737</v>
      </c>
      <c r="AD477">
        <v>9</v>
      </c>
      <c r="AE477">
        <v>0</v>
      </c>
      <c r="AF477">
        <v>0</v>
      </c>
      <c r="AG477">
        <v>1</v>
      </c>
      <c r="AH477">
        <v>18</v>
      </c>
      <c r="AI477">
        <v>2</v>
      </c>
      <c r="AJ477">
        <v>0</v>
      </c>
      <c r="AK477">
        <v>2</v>
      </c>
      <c r="AL477">
        <v>0</v>
      </c>
      <c r="AM477">
        <v>0</v>
      </c>
    </row>
    <row r="478" spans="1:39">
      <c r="A478">
        <v>3</v>
      </c>
      <c r="B478">
        <v>113</v>
      </c>
      <c r="C478">
        <v>2021</v>
      </c>
      <c r="D478">
        <v>99</v>
      </c>
      <c r="E478">
        <v>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53</v>
      </c>
      <c r="R478">
        <v>299</v>
      </c>
      <c r="S478">
        <v>299</v>
      </c>
      <c r="T478">
        <v>1.5226823654030268</v>
      </c>
      <c r="U478">
        <v>1.5557289307989259</v>
      </c>
      <c r="V478">
        <v>14.1505016722408</v>
      </c>
      <c r="W478">
        <v>57.612040133779288</v>
      </c>
      <c r="X478">
        <v>151.62991843523173</v>
      </c>
      <c r="Y478">
        <v>139.95441471571911</v>
      </c>
      <c r="Z478">
        <v>139.95441471571911</v>
      </c>
      <c r="AA478">
        <v>30.556254551498323</v>
      </c>
      <c r="AB478">
        <v>4.2775749762358037</v>
      </c>
      <c r="AC478">
        <v>-66.700625893750114</v>
      </c>
      <c r="AD478">
        <v>6</v>
      </c>
      <c r="AE478">
        <v>0</v>
      </c>
      <c r="AF478">
        <v>0</v>
      </c>
      <c r="AG478">
        <v>0</v>
      </c>
      <c r="AH478">
        <v>25</v>
      </c>
      <c r="AI478">
        <v>1</v>
      </c>
      <c r="AJ478">
        <v>1</v>
      </c>
      <c r="AK478">
        <v>3</v>
      </c>
      <c r="AL478">
        <v>0</v>
      </c>
      <c r="AM478">
        <v>0</v>
      </c>
    </row>
    <row r="479" spans="1:39">
      <c r="A479">
        <v>3</v>
      </c>
      <c r="B479">
        <v>114</v>
      </c>
      <c r="C479">
        <v>2021</v>
      </c>
      <c r="D479">
        <v>99</v>
      </c>
      <c r="E479">
        <v>10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73</v>
      </c>
      <c r="R479">
        <v>414</v>
      </c>
      <c r="S479">
        <v>414</v>
      </c>
      <c r="T479">
        <v>2.1083294290195775</v>
      </c>
      <c r="U479">
        <v>2.060043341348889</v>
      </c>
      <c r="V479">
        <v>14.557971014492752</v>
      </c>
      <c r="W479">
        <v>57.900966183574887</v>
      </c>
      <c r="X479">
        <v>145.01007531626021</v>
      </c>
      <c r="Y479">
        <v>133.84429951690822</v>
      </c>
      <c r="Z479">
        <v>133.84429951690822</v>
      </c>
      <c r="AA479">
        <v>27.686911710497277</v>
      </c>
      <c r="AB479">
        <v>3.9406648736221119</v>
      </c>
      <c r="AC479">
        <v>-59.088434628909589</v>
      </c>
      <c r="AD479">
        <v>4</v>
      </c>
      <c r="AE479">
        <v>0</v>
      </c>
      <c r="AF479">
        <v>0</v>
      </c>
      <c r="AG479">
        <v>1</v>
      </c>
      <c r="AH479">
        <v>16</v>
      </c>
      <c r="AI479">
        <v>2</v>
      </c>
      <c r="AJ479">
        <v>2</v>
      </c>
      <c r="AK479">
        <v>4</v>
      </c>
      <c r="AL479">
        <v>0</v>
      </c>
      <c r="AM479">
        <v>0</v>
      </c>
    </row>
    <row r="480" spans="1:39">
      <c r="A480">
        <v>3</v>
      </c>
      <c r="B480">
        <v>115</v>
      </c>
      <c r="C480">
        <v>2021</v>
      </c>
      <c r="D480">
        <v>99</v>
      </c>
      <c r="E480">
        <v>11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70</v>
      </c>
      <c r="R480">
        <v>397</v>
      </c>
      <c r="S480">
        <v>395</v>
      </c>
      <c r="T480">
        <v>2.0217555152675644</v>
      </c>
      <c r="U480">
        <v>1.9725379875134503</v>
      </c>
      <c r="V480">
        <v>14.622166246851387</v>
      </c>
      <c r="W480">
        <v>58.139240506329109</v>
      </c>
      <c r="X480">
        <v>145.24065922370099</v>
      </c>
      <c r="Y480">
        <v>133.64685138539048</v>
      </c>
      <c r="Z480">
        <v>134.32354430379749</v>
      </c>
      <c r="AA480">
        <v>26.488784588140192</v>
      </c>
      <c r="AB480">
        <v>3.4352387465725771</v>
      </c>
      <c r="AC480">
        <v>-54.837927899070557</v>
      </c>
      <c r="AD480">
        <v>4</v>
      </c>
      <c r="AE480">
        <v>1</v>
      </c>
      <c r="AF480">
        <v>0</v>
      </c>
      <c r="AG480">
        <v>0</v>
      </c>
      <c r="AH480">
        <v>11</v>
      </c>
      <c r="AI480">
        <v>4</v>
      </c>
      <c r="AJ480">
        <v>3</v>
      </c>
      <c r="AK480">
        <v>3</v>
      </c>
      <c r="AL480">
        <v>0</v>
      </c>
      <c r="AM480">
        <v>0</v>
      </c>
    </row>
    <row r="481" spans="1:39">
      <c r="A481">
        <v>3</v>
      </c>
      <c r="B481">
        <v>116</v>
      </c>
      <c r="C481">
        <v>2021</v>
      </c>
      <c r="D481">
        <v>99</v>
      </c>
      <c r="E481">
        <v>12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73</v>
      </c>
      <c r="R481">
        <v>406</v>
      </c>
      <c r="S481">
        <v>406</v>
      </c>
      <c r="T481">
        <v>2.0675887637245118</v>
      </c>
      <c r="U481">
        <v>2.0277698541903471</v>
      </c>
      <c r="V481">
        <v>14.236453201970445</v>
      </c>
      <c r="W481">
        <v>57.59852216748768</v>
      </c>
      <c r="X481">
        <v>145.55086487092325</v>
      </c>
      <c r="Y481">
        <v>134.34344827586202</v>
      </c>
      <c r="Z481">
        <v>134.34344827586202</v>
      </c>
      <c r="AA481">
        <v>27.469279463025295</v>
      </c>
      <c r="AB481">
        <v>3.7742839706211431</v>
      </c>
      <c r="AC481">
        <v>-49.772514843388443</v>
      </c>
      <c r="AD481">
        <v>5</v>
      </c>
      <c r="AE481">
        <v>2</v>
      </c>
      <c r="AF481">
        <v>0</v>
      </c>
      <c r="AG481">
        <v>3</v>
      </c>
      <c r="AH481">
        <v>21</v>
      </c>
      <c r="AI481">
        <v>6</v>
      </c>
      <c r="AJ481">
        <v>4</v>
      </c>
      <c r="AK481">
        <v>1</v>
      </c>
      <c r="AL481">
        <v>0</v>
      </c>
      <c r="AM481">
        <v>0</v>
      </c>
    </row>
    <row r="482" spans="1:39">
      <c r="A482">
        <v>3</v>
      </c>
      <c r="B482">
        <v>117</v>
      </c>
      <c r="C482">
        <v>2021</v>
      </c>
      <c r="D482">
        <v>99</v>
      </c>
      <c r="E482">
        <v>13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38</v>
      </c>
      <c r="R482">
        <v>206</v>
      </c>
      <c r="S482">
        <v>206</v>
      </c>
      <c r="T482">
        <v>1.049072131347905</v>
      </c>
      <c r="U482">
        <v>1.0360570098120061</v>
      </c>
      <c r="V482">
        <v>14.64077669902913</v>
      </c>
      <c r="W482">
        <v>58.150485436893199</v>
      </c>
      <c r="X482">
        <v>146.5678086442478</v>
      </c>
      <c r="Y482">
        <v>135.28208737864077</v>
      </c>
      <c r="Z482">
        <v>135.28208737864077</v>
      </c>
      <c r="AA482">
        <v>29.669927110949494</v>
      </c>
      <c r="AB482">
        <v>3.2652442715209569</v>
      </c>
      <c r="AC482">
        <v>-69.721414796741684</v>
      </c>
      <c r="AD482">
        <v>8</v>
      </c>
      <c r="AE482">
        <v>0</v>
      </c>
      <c r="AF482">
        <v>0</v>
      </c>
      <c r="AG482">
        <v>4</v>
      </c>
      <c r="AH482">
        <v>9</v>
      </c>
      <c r="AI482">
        <v>3</v>
      </c>
      <c r="AJ482">
        <v>4</v>
      </c>
      <c r="AK482">
        <v>1</v>
      </c>
      <c r="AL482">
        <v>0</v>
      </c>
      <c r="AM482">
        <v>0</v>
      </c>
    </row>
    <row r="483" spans="1:39">
      <c r="A483">
        <v>3</v>
      </c>
      <c r="B483">
        <v>118</v>
      </c>
      <c r="C483">
        <v>2021</v>
      </c>
      <c r="D483">
        <v>99</v>
      </c>
      <c r="E483">
        <v>14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83</v>
      </c>
      <c r="R483">
        <v>456</v>
      </c>
      <c r="S483">
        <v>456</v>
      </c>
      <c r="T483">
        <v>2.3222179218186625</v>
      </c>
      <c r="U483">
        <v>2.3230586920298806</v>
      </c>
      <c r="V483">
        <v>14.322368421052637</v>
      </c>
      <c r="W483">
        <v>57.598684210526322</v>
      </c>
      <c r="X483">
        <v>148.46275018532245</v>
      </c>
      <c r="Y483">
        <v>137.03111842105255</v>
      </c>
      <c r="Z483">
        <v>137.03111842105255</v>
      </c>
      <c r="AA483">
        <v>26.843469415935111</v>
      </c>
      <c r="AB483">
        <v>3.9491169373023127</v>
      </c>
      <c r="AC483">
        <v>-59.210640927318117</v>
      </c>
      <c r="AD483">
        <v>9</v>
      </c>
      <c r="AE483">
        <v>0</v>
      </c>
      <c r="AF483">
        <v>0</v>
      </c>
      <c r="AG483">
        <v>2</v>
      </c>
      <c r="AH483">
        <v>19</v>
      </c>
      <c r="AI483">
        <v>3</v>
      </c>
      <c r="AJ483">
        <v>1</v>
      </c>
      <c r="AK483">
        <v>1</v>
      </c>
      <c r="AL483">
        <v>0</v>
      </c>
      <c r="AM483">
        <v>0</v>
      </c>
    </row>
    <row r="484" spans="1:39">
      <c r="A484">
        <v>3</v>
      </c>
      <c r="B484">
        <v>119</v>
      </c>
      <c r="C484">
        <v>2021</v>
      </c>
      <c r="D484">
        <v>99</v>
      </c>
      <c r="E484">
        <v>15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82</v>
      </c>
      <c r="R484">
        <v>416</v>
      </c>
      <c r="S484">
        <v>414</v>
      </c>
      <c r="T484">
        <v>2.1185145953433424</v>
      </c>
      <c r="U484">
        <v>2.113266526409411</v>
      </c>
      <c r="V484">
        <v>14.10336538461538</v>
      </c>
      <c r="W484">
        <v>57.541062801932362</v>
      </c>
      <c r="X484">
        <v>148.55336903075252</v>
      </c>
      <c r="Y484">
        <v>136.64218750000003</v>
      </c>
      <c r="Z484">
        <v>137.30229468599043</v>
      </c>
      <c r="AA484">
        <v>27.413231815144087</v>
      </c>
      <c r="AB484">
        <v>4.0773919900470794</v>
      </c>
      <c r="AC484">
        <v>-60.613446680196098</v>
      </c>
      <c r="AD484">
        <v>7</v>
      </c>
      <c r="AE484">
        <v>1</v>
      </c>
      <c r="AF484">
        <v>0</v>
      </c>
      <c r="AG484">
        <v>2</v>
      </c>
      <c r="AH484">
        <v>24</v>
      </c>
      <c r="AI484">
        <v>4</v>
      </c>
      <c r="AJ484">
        <v>0</v>
      </c>
      <c r="AK484">
        <v>1</v>
      </c>
      <c r="AL484">
        <v>0</v>
      </c>
      <c r="AM484">
        <v>0</v>
      </c>
    </row>
    <row r="485" spans="1:39">
      <c r="A485">
        <v>3</v>
      </c>
      <c r="B485">
        <v>120</v>
      </c>
      <c r="C485">
        <v>2021</v>
      </c>
      <c r="D485">
        <v>99</v>
      </c>
      <c r="E485">
        <v>16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68</v>
      </c>
      <c r="R485">
        <v>358</v>
      </c>
      <c r="S485">
        <v>356</v>
      </c>
      <c r="T485">
        <v>1.8231447719541256</v>
      </c>
      <c r="U485">
        <v>1.8092001625727188</v>
      </c>
      <c r="V485">
        <v>14.497206703910621</v>
      </c>
      <c r="W485">
        <v>58.073033707865193</v>
      </c>
      <c r="X485">
        <v>147.89607001700804</v>
      </c>
      <c r="Y485">
        <v>135.93379888268157</v>
      </c>
      <c r="Z485">
        <v>136.69747191011231</v>
      </c>
      <c r="AA485">
        <v>27.612155030104553</v>
      </c>
      <c r="AB485">
        <v>4.0098548278505612</v>
      </c>
      <c r="AC485">
        <v>-52.935474713071713</v>
      </c>
      <c r="AD485">
        <v>5</v>
      </c>
      <c r="AE485">
        <v>8</v>
      </c>
      <c r="AF485">
        <v>0</v>
      </c>
      <c r="AG485">
        <v>2</v>
      </c>
      <c r="AH485">
        <v>14</v>
      </c>
      <c r="AI485">
        <v>1</v>
      </c>
      <c r="AJ485">
        <v>0</v>
      </c>
      <c r="AK485">
        <v>2</v>
      </c>
      <c r="AL485">
        <v>0</v>
      </c>
      <c r="AM485">
        <v>0</v>
      </c>
    </row>
    <row r="486" spans="1:39">
      <c r="A486">
        <v>3</v>
      </c>
      <c r="B486">
        <v>121</v>
      </c>
      <c r="C486">
        <v>2021</v>
      </c>
      <c r="D486">
        <v>99</v>
      </c>
      <c r="E486">
        <v>17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63</v>
      </c>
      <c r="R486">
        <v>329</v>
      </c>
      <c r="S486">
        <v>329</v>
      </c>
      <c r="T486">
        <v>1.6754598602595183</v>
      </c>
      <c r="U486">
        <v>1.6379134903916144</v>
      </c>
      <c r="V486">
        <v>14.4468085106383</v>
      </c>
      <c r="W486">
        <v>57.890577507598785</v>
      </c>
      <c r="X486">
        <v>145.08323261994224</v>
      </c>
      <c r="Y486">
        <v>133.91182370820664</v>
      </c>
      <c r="Z486">
        <v>133.91182370820664</v>
      </c>
      <c r="AA486">
        <v>28.832074491275399</v>
      </c>
      <c r="AB486">
        <v>4.1301253652578733</v>
      </c>
      <c r="AC486">
        <v>-62.175405398014398</v>
      </c>
      <c r="AD486">
        <v>7</v>
      </c>
      <c r="AE486">
        <v>2</v>
      </c>
      <c r="AF486">
        <v>0</v>
      </c>
      <c r="AG486">
        <v>0</v>
      </c>
      <c r="AH486">
        <v>27</v>
      </c>
      <c r="AI486">
        <v>7</v>
      </c>
      <c r="AJ486">
        <v>3</v>
      </c>
      <c r="AK486">
        <v>3</v>
      </c>
      <c r="AL486">
        <v>0</v>
      </c>
      <c r="AM486">
        <v>0</v>
      </c>
    </row>
    <row r="487" spans="1:39">
      <c r="A487">
        <v>3</v>
      </c>
      <c r="B487">
        <v>122</v>
      </c>
      <c r="C487">
        <v>2021</v>
      </c>
      <c r="D487">
        <v>99</v>
      </c>
      <c r="E487">
        <v>18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71</v>
      </c>
      <c r="R487">
        <v>412</v>
      </c>
      <c r="S487">
        <v>410</v>
      </c>
      <c r="T487">
        <v>2.09814426269581</v>
      </c>
      <c r="U487">
        <v>2.0192176217448359</v>
      </c>
      <c r="V487">
        <v>14.546116504854371</v>
      </c>
      <c r="W487">
        <v>58.114634146341459</v>
      </c>
      <c r="X487">
        <v>143.87181941537204</v>
      </c>
      <c r="Y487">
        <v>131.8286407766991</v>
      </c>
      <c r="Z487">
        <v>132.47170731707328</v>
      </c>
      <c r="AA487">
        <v>30.467786443120406</v>
      </c>
      <c r="AB487">
        <v>3.8234233782783487</v>
      </c>
      <c r="AC487">
        <v>-67.472001758378795</v>
      </c>
      <c r="AD487">
        <v>7</v>
      </c>
      <c r="AE487">
        <v>0</v>
      </c>
      <c r="AF487">
        <v>0</v>
      </c>
      <c r="AG487">
        <v>0</v>
      </c>
      <c r="AH487">
        <v>14</v>
      </c>
      <c r="AI487">
        <v>2</v>
      </c>
      <c r="AJ487">
        <v>0</v>
      </c>
      <c r="AK487">
        <v>4</v>
      </c>
      <c r="AL487">
        <v>0</v>
      </c>
      <c r="AM487">
        <v>0</v>
      </c>
    </row>
    <row r="488" spans="1:39">
      <c r="A488">
        <v>3</v>
      </c>
      <c r="B488">
        <v>123</v>
      </c>
      <c r="C488">
        <v>2021</v>
      </c>
      <c r="D488">
        <v>99</v>
      </c>
      <c r="E488">
        <v>19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70</v>
      </c>
      <c r="R488">
        <v>343</v>
      </c>
      <c r="S488">
        <v>343</v>
      </c>
      <c r="T488">
        <v>1.7467560245258804</v>
      </c>
      <c r="U488">
        <v>1.7114313119052804</v>
      </c>
      <c r="V488">
        <v>14.323615160349849</v>
      </c>
      <c r="W488">
        <v>57.967930029154509</v>
      </c>
      <c r="X488">
        <v>145.40773684493126</v>
      </c>
      <c r="Y488">
        <v>134.21134110787159</v>
      </c>
      <c r="Z488">
        <v>134.21134110787159</v>
      </c>
      <c r="AA488">
        <v>29.297198155724555</v>
      </c>
      <c r="AB488">
        <v>3.9636273512227489</v>
      </c>
      <c r="AC488">
        <v>-64.366168104228819</v>
      </c>
      <c r="AD488">
        <v>7</v>
      </c>
      <c r="AE488">
        <v>1</v>
      </c>
      <c r="AF488">
        <v>0</v>
      </c>
      <c r="AG488">
        <v>1</v>
      </c>
      <c r="AH488">
        <v>14</v>
      </c>
      <c r="AI488">
        <v>0</v>
      </c>
      <c r="AJ488">
        <v>2</v>
      </c>
      <c r="AK488">
        <v>3</v>
      </c>
      <c r="AL488">
        <v>0</v>
      </c>
      <c r="AM488">
        <v>0</v>
      </c>
    </row>
    <row r="489" spans="1:39">
      <c r="A489">
        <v>3</v>
      </c>
      <c r="B489">
        <v>124</v>
      </c>
      <c r="C489">
        <v>2021</v>
      </c>
      <c r="D489">
        <v>99</v>
      </c>
      <c r="E489">
        <v>20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65</v>
      </c>
      <c r="R489">
        <v>376</v>
      </c>
      <c r="S489">
        <v>376</v>
      </c>
      <c r="T489">
        <v>1.9148112688680203</v>
      </c>
      <c r="U489">
        <v>1.8453382148621549</v>
      </c>
      <c r="V489">
        <v>14.319148936170215</v>
      </c>
      <c r="W489">
        <v>57.952127659574487</v>
      </c>
      <c r="X489">
        <v>143.02445194900989</v>
      </c>
      <c r="Y489">
        <v>132.0115691489361</v>
      </c>
      <c r="Z489">
        <v>132.0115691489361</v>
      </c>
      <c r="AA489">
        <v>29.624969610102696</v>
      </c>
      <c r="AB489">
        <v>3.9877266152748287</v>
      </c>
      <c r="AC489">
        <v>-66.150841303431719</v>
      </c>
      <c r="AD489">
        <v>4</v>
      </c>
      <c r="AE489">
        <v>0</v>
      </c>
      <c r="AF489">
        <v>0</v>
      </c>
      <c r="AG489">
        <v>2</v>
      </c>
      <c r="AH489">
        <v>16</v>
      </c>
      <c r="AI489">
        <v>3</v>
      </c>
      <c r="AJ489">
        <v>0</v>
      </c>
      <c r="AK489">
        <v>9</v>
      </c>
      <c r="AL489">
        <v>0</v>
      </c>
      <c r="AM489">
        <v>0</v>
      </c>
    </row>
    <row r="490" spans="1:39">
      <c r="A490">
        <v>3</v>
      </c>
      <c r="B490">
        <v>125</v>
      </c>
      <c r="C490">
        <v>2021</v>
      </c>
      <c r="D490">
        <v>99</v>
      </c>
      <c r="E490">
        <v>21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70</v>
      </c>
      <c r="R490">
        <v>340</v>
      </c>
      <c r="S490">
        <v>340</v>
      </c>
      <c r="T490">
        <v>1.7314782750402316</v>
      </c>
      <c r="U490">
        <v>1.723920976703015</v>
      </c>
      <c r="V490">
        <v>14.414705882352941</v>
      </c>
      <c r="W490">
        <v>57.614705882352943</v>
      </c>
      <c r="X490">
        <v>147.76126441909375</v>
      </c>
      <c r="Y490">
        <v>136.38364705882356</v>
      </c>
      <c r="Z490">
        <v>136.38364705882356</v>
      </c>
      <c r="AA490">
        <v>30.23725846766084</v>
      </c>
      <c r="AB490">
        <v>3.8875844876720551</v>
      </c>
      <c r="AC490">
        <v>-60.275660795816705</v>
      </c>
      <c r="AD490">
        <v>11</v>
      </c>
      <c r="AE490">
        <v>0</v>
      </c>
      <c r="AF490">
        <v>0</v>
      </c>
      <c r="AG490">
        <v>5</v>
      </c>
      <c r="AH490">
        <v>15</v>
      </c>
      <c r="AI490">
        <v>2</v>
      </c>
      <c r="AJ490">
        <v>1</v>
      </c>
      <c r="AK490">
        <v>1</v>
      </c>
      <c r="AL490">
        <v>0</v>
      </c>
      <c r="AM490">
        <v>0</v>
      </c>
    </row>
    <row r="491" spans="1:39">
      <c r="A491">
        <v>3</v>
      </c>
      <c r="B491">
        <v>126</v>
      </c>
      <c r="C491">
        <v>2021</v>
      </c>
      <c r="D491">
        <v>99</v>
      </c>
      <c r="E491">
        <v>22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66</v>
      </c>
      <c r="R491">
        <v>337</v>
      </c>
      <c r="S491">
        <v>337</v>
      </c>
      <c r="T491">
        <v>1.716200525554582</v>
      </c>
      <c r="U491">
        <v>1.741238094913415</v>
      </c>
      <c r="V491">
        <v>14.329376854599403</v>
      </c>
      <c r="W491">
        <v>57.747774480712174</v>
      </c>
      <c r="X491">
        <v>150.57415021973893</v>
      </c>
      <c r="Y491">
        <v>138.97994065281904</v>
      </c>
      <c r="Z491">
        <v>138.97994065281904</v>
      </c>
      <c r="AA491">
        <v>29.019184230590433</v>
      </c>
      <c r="AB491">
        <v>4.0485044426476406</v>
      </c>
      <c r="AC491">
        <v>-51.582006044829313</v>
      </c>
      <c r="AD491">
        <v>10</v>
      </c>
      <c r="AE491">
        <v>2</v>
      </c>
      <c r="AF491">
        <v>0</v>
      </c>
      <c r="AG491">
        <v>0</v>
      </c>
      <c r="AH491">
        <v>15</v>
      </c>
      <c r="AI491">
        <v>4</v>
      </c>
      <c r="AJ491">
        <v>1</v>
      </c>
      <c r="AK491">
        <v>2</v>
      </c>
      <c r="AL491">
        <v>0</v>
      </c>
      <c r="AM491">
        <v>0</v>
      </c>
    </row>
    <row r="492" spans="1:39">
      <c r="A492">
        <v>3</v>
      </c>
      <c r="B492">
        <v>127</v>
      </c>
      <c r="C492">
        <v>2021</v>
      </c>
      <c r="D492">
        <v>99</v>
      </c>
      <c r="E492">
        <v>23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71</v>
      </c>
      <c r="R492">
        <v>413</v>
      </c>
      <c r="S492">
        <v>413</v>
      </c>
      <c r="T492">
        <v>2.1032368458576922</v>
      </c>
      <c r="U492">
        <v>2.0882020611318874</v>
      </c>
      <c r="V492">
        <v>14.232445520581113</v>
      </c>
      <c r="W492">
        <v>57.818401937045998</v>
      </c>
      <c r="X492">
        <v>147.34813050401499</v>
      </c>
      <c r="Y492">
        <v>136.00232445520584</v>
      </c>
      <c r="Z492">
        <v>136.00232445520584</v>
      </c>
      <c r="AA492">
        <v>29.902686087956525</v>
      </c>
      <c r="AB492">
        <v>4.3333774539104475</v>
      </c>
      <c r="AC492">
        <v>-65.632619603776845</v>
      </c>
      <c r="AD492">
        <v>5</v>
      </c>
      <c r="AE492">
        <v>0</v>
      </c>
      <c r="AF492">
        <v>0</v>
      </c>
      <c r="AG492">
        <v>0</v>
      </c>
      <c r="AH492">
        <v>13</v>
      </c>
      <c r="AI492">
        <v>13</v>
      </c>
      <c r="AJ492">
        <v>6</v>
      </c>
      <c r="AK492">
        <v>4</v>
      </c>
      <c r="AL492">
        <v>0</v>
      </c>
      <c r="AM492">
        <v>0</v>
      </c>
    </row>
    <row r="493" spans="1:39">
      <c r="A493">
        <v>3</v>
      </c>
      <c r="B493">
        <v>128</v>
      </c>
      <c r="C493">
        <v>2021</v>
      </c>
      <c r="D493">
        <v>99</v>
      </c>
      <c r="E493">
        <v>24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62</v>
      </c>
      <c r="R493">
        <v>342</v>
      </c>
      <c r="S493">
        <v>342</v>
      </c>
      <c r="T493">
        <v>1.7416634413639971</v>
      </c>
      <c r="U493">
        <v>1.7221714198481799</v>
      </c>
      <c r="V493">
        <v>14.368421052631581</v>
      </c>
      <c r="W493">
        <v>57.926900584795291</v>
      </c>
      <c r="X493">
        <v>146.74808183333005</v>
      </c>
      <c r="Y493">
        <v>135.44847953216367</v>
      </c>
      <c r="Z493">
        <v>135.44847953216367</v>
      </c>
      <c r="AA493">
        <v>31.977519690001845</v>
      </c>
      <c r="AB493">
        <v>4.7156491105654386</v>
      </c>
      <c r="AC493">
        <v>-65.058912721251687</v>
      </c>
      <c r="AD493">
        <v>6</v>
      </c>
      <c r="AE493">
        <v>0</v>
      </c>
      <c r="AF493">
        <v>0</v>
      </c>
      <c r="AG493">
        <v>1</v>
      </c>
      <c r="AH493">
        <v>19</v>
      </c>
      <c r="AI493">
        <v>3</v>
      </c>
      <c r="AJ493">
        <v>1</v>
      </c>
      <c r="AK493">
        <v>3</v>
      </c>
      <c r="AL493">
        <v>0</v>
      </c>
      <c r="AM493">
        <v>0</v>
      </c>
    </row>
    <row r="494" spans="1:39">
      <c r="A494">
        <v>3</v>
      </c>
      <c r="B494">
        <v>129</v>
      </c>
      <c r="C494">
        <v>2021</v>
      </c>
      <c r="D494">
        <v>99</v>
      </c>
      <c r="E494">
        <v>25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82</v>
      </c>
      <c r="R494">
        <v>390</v>
      </c>
      <c r="S494">
        <v>390</v>
      </c>
      <c r="T494">
        <v>1.9861074331343829</v>
      </c>
      <c r="U494">
        <v>2.0681011176497095</v>
      </c>
      <c r="V494">
        <v>13.56153846153846</v>
      </c>
      <c r="W494">
        <v>56.610256410256397</v>
      </c>
      <c r="X494">
        <v>154.53587798983239</v>
      </c>
      <c r="Y494">
        <v>142.63661538461545</v>
      </c>
      <c r="Z494">
        <v>142.63661538461545</v>
      </c>
      <c r="AA494">
        <v>31.210535595117687</v>
      </c>
      <c r="AB494">
        <v>4.6167918082712225</v>
      </c>
      <c r="AC494">
        <v>-71.074380140126877</v>
      </c>
      <c r="AD494">
        <v>6</v>
      </c>
      <c r="AE494">
        <v>0</v>
      </c>
      <c r="AF494">
        <v>0</v>
      </c>
      <c r="AG494">
        <v>0</v>
      </c>
      <c r="AH494">
        <v>16</v>
      </c>
      <c r="AI494">
        <v>1</v>
      </c>
      <c r="AJ494">
        <v>4</v>
      </c>
      <c r="AK494">
        <v>0</v>
      </c>
      <c r="AL494">
        <v>0</v>
      </c>
      <c r="AM494">
        <v>0</v>
      </c>
    </row>
    <row r="495" spans="1:39">
      <c r="A495">
        <v>3</v>
      </c>
      <c r="B495">
        <v>130</v>
      </c>
      <c r="C495">
        <v>2021</v>
      </c>
      <c r="D495">
        <v>99</v>
      </c>
      <c r="E495">
        <v>26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65</v>
      </c>
      <c r="R495">
        <v>397</v>
      </c>
      <c r="S495">
        <v>397</v>
      </c>
      <c r="T495">
        <v>2.0217555152675644</v>
      </c>
      <c r="U495">
        <v>1.9267000440426596</v>
      </c>
      <c r="V495">
        <v>14.438287153652396</v>
      </c>
      <c r="W495">
        <v>57.979848866498735</v>
      </c>
      <c r="X495">
        <v>141.43137452890176</v>
      </c>
      <c r="Y495">
        <v>130.54115869017639</v>
      </c>
      <c r="Z495">
        <v>130.54115869017639</v>
      </c>
      <c r="AA495">
        <v>28.220202656113841</v>
      </c>
      <c r="AB495">
        <v>4.0859280509588061</v>
      </c>
      <c r="AC495">
        <v>-52.353082566351318</v>
      </c>
      <c r="AD495">
        <v>12</v>
      </c>
      <c r="AE495">
        <v>1</v>
      </c>
      <c r="AF495">
        <v>0</v>
      </c>
      <c r="AG495">
        <v>1</v>
      </c>
      <c r="AH495">
        <v>13</v>
      </c>
      <c r="AI495">
        <v>2</v>
      </c>
      <c r="AJ495">
        <v>1</v>
      </c>
      <c r="AK495">
        <v>8</v>
      </c>
      <c r="AL495">
        <v>0</v>
      </c>
      <c r="AM495">
        <v>0</v>
      </c>
    </row>
    <row r="496" spans="1:39">
      <c r="A496">
        <v>3</v>
      </c>
      <c r="B496">
        <v>131</v>
      </c>
      <c r="C496">
        <v>2021</v>
      </c>
      <c r="D496">
        <v>99</v>
      </c>
      <c r="E496">
        <v>27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71</v>
      </c>
      <c r="R496">
        <v>338</v>
      </c>
      <c r="S496">
        <v>338</v>
      </c>
      <c r="T496">
        <v>1.7212931087164651</v>
      </c>
      <c r="U496">
        <v>1.750755074498386</v>
      </c>
      <c r="V496">
        <v>15.624260355029588</v>
      </c>
      <c r="W496">
        <v>60.097633136094679</v>
      </c>
      <c r="X496">
        <v>150.94921371652771</v>
      </c>
      <c r="Y496">
        <v>139.32612426035487</v>
      </c>
      <c r="Z496">
        <v>139.32612426035487</v>
      </c>
      <c r="AA496">
        <v>27.920226853001257</v>
      </c>
      <c r="AB496">
        <v>3.9873238888263578</v>
      </c>
      <c r="AC496">
        <v>-60.029071120931135</v>
      </c>
      <c r="AD496">
        <v>4</v>
      </c>
      <c r="AE496">
        <v>0</v>
      </c>
      <c r="AF496">
        <v>0</v>
      </c>
      <c r="AG496">
        <v>0</v>
      </c>
      <c r="AH496">
        <v>11</v>
      </c>
      <c r="AI496">
        <v>2</v>
      </c>
      <c r="AJ496">
        <v>2</v>
      </c>
      <c r="AK496">
        <v>4</v>
      </c>
      <c r="AL496">
        <v>0</v>
      </c>
      <c r="AM496">
        <v>0</v>
      </c>
    </row>
    <row r="497" spans="1:39">
      <c r="A497">
        <v>3</v>
      </c>
      <c r="B497">
        <v>132</v>
      </c>
      <c r="C497">
        <v>2021</v>
      </c>
      <c r="D497">
        <v>99</v>
      </c>
      <c r="E497">
        <v>28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49</v>
      </c>
      <c r="R497">
        <v>283</v>
      </c>
      <c r="S497">
        <v>282</v>
      </c>
      <c r="T497">
        <v>1.4412010348128985</v>
      </c>
      <c r="U497">
        <v>1.4733700103552128</v>
      </c>
      <c r="V497">
        <v>15.367491166077738</v>
      </c>
      <c r="W497">
        <v>59.847517730496449</v>
      </c>
      <c r="X497">
        <v>152.45669176789465</v>
      </c>
      <c r="Y497">
        <v>140.03908127208479</v>
      </c>
      <c r="Z497">
        <v>140.53567375886533</v>
      </c>
      <c r="AA497">
        <v>27.848983716638436</v>
      </c>
      <c r="AB497">
        <v>4.8254802658165215</v>
      </c>
      <c r="AC497">
        <v>-66.734294075019761</v>
      </c>
      <c r="AD497">
        <v>4</v>
      </c>
      <c r="AE497">
        <v>0</v>
      </c>
      <c r="AF497">
        <v>0</v>
      </c>
      <c r="AG497">
        <v>0</v>
      </c>
      <c r="AH497">
        <v>19</v>
      </c>
      <c r="AI497">
        <v>2</v>
      </c>
      <c r="AJ497">
        <v>1</v>
      </c>
      <c r="AK497">
        <v>0</v>
      </c>
      <c r="AL497">
        <v>0</v>
      </c>
      <c r="AM497">
        <v>0</v>
      </c>
    </row>
    <row r="498" spans="1:39">
      <c r="A498">
        <v>3</v>
      </c>
      <c r="B498">
        <v>133</v>
      </c>
      <c r="C498">
        <v>2021</v>
      </c>
      <c r="D498">
        <v>99</v>
      </c>
      <c r="E498">
        <v>29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79</v>
      </c>
      <c r="R498">
        <v>430</v>
      </c>
      <c r="S498">
        <v>429</v>
      </c>
      <c r="T498">
        <v>2.1898107596097049</v>
      </c>
      <c r="U498">
        <v>2.1180560591252671</v>
      </c>
      <c r="V498">
        <v>15.841860465116277</v>
      </c>
      <c r="W498">
        <v>60.710955710955709</v>
      </c>
      <c r="X498">
        <v>143.98543677089381</v>
      </c>
      <c r="Y498">
        <v>132.49297674418611</v>
      </c>
      <c r="Z498">
        <v>132.80181818181828</v>
      </c>
      <c r="AA498">
        <v>29.835779719537303</v>
      </c>
      <c r="AB498">
        <v>4.0250261717600306</v>
      </c>
      <c r="AC498">
        <v>-62.423325572881552</v>
      </c>
      <c r="AD498">
        <v>14</v>
      </c>
      <c r="AE498">
        <v>0</v>
      </c>
      <c r="AF498">
        <v>0</v>
      </c>
      <c r="AG498">
        <v>0</v>
      </c>
      <c r="AH498">
        <v>23</v>
      </c>
      <c r="AI498">
        <v>8</v>
      </c>
      <c r="AJ498">
        <v>5</v>
      </c>
      <c r="AK498">
        <v>3</v>
      </c>
      <c r="AL498">
        <v>0</v>
      </c>
      <c r="AM498">
        <v>0</v>
      </c>
    </row>
    <row r="499" spans="1:39">
      <c r="A499">
        <v>3</v>
      </c>
      <c r="B499">
        <v>134</v>
      </c>
      <c r="C499">
        <v>2021</v>
      </c>
      <c r="D499">
        <v>99</v>
      </c>
      <c r="E499">
        <v>30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50</v>
      </c>
      <c r="R499">
        <v>294</v>
      </c>
      <c r="S499">
        <v>294</v>
      </c>
      <c r="T499">
        <v>1.4972194495936113</v>
      </c>
      <c r="U499">
        <v>1.439811308992007</v>
      </c>
      <c r="V499">
        <v>15.6734693877551</v>
      </c>
      <c r="W499">
        <v>59.955782312925159</v>
      </c>
      <c r="X499">
        <v>142.71854570647335</v>
      </c>
      <c r="Y499">
        <v>131.72921768707491</v>
      </c>
      <c r="Z499">
        <v>131.72921768707491</v>
      </c>
      <c r="AA499">
        <v>32.122761894035506</v>
      </c>
      <c r="AB499">
        <v>3.3535569349389793</v>
      </c>
      <c r="AC499">
        <v>-57.969202553105148</v>
      </c>
      <c r="AD499">
        <v>8</v>
      </c>
      <c r="AE499">
        <v>0</v>
      </c>
      <c r="AF499">
        <v>0</v>
      </c>
      <c r="AG499">
        <v>0</v>
      </c>
      <c r="AH499">
        <v>15</v>
      </c>
      <c r="AI499">
        <v>1</v>
      </c>
      <c r="AJ499">
        <v>0</v>
      </c>
      <c r="AK499">
        <v>1</v>
      </c>
      <c r="AL499">
        <v>0</v>
      </c>
      <c r="AM499">
        <v>0</v>
      </c>
    </row>
    <row r="500" spans="1:39">
      <c r="A500">
        <v>3</v>
      </c>
      <c r="B500">
        <v>135</v>
      </c>
      <c r="C500">
        <v>2021</v>
      </c>
      <c r="D500">
        <v>99</v>
      </c>
      <c r="E500">
        <v>31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69</v>
      </c>
      <c r="R500">
        <v>308</v>
      </c>
      <c r="S500">
        <v>308</v>
      </c>
      <c r="T500">
        <v>1.5685156138599743</v>
      </c>
      <c r="U500">
        <v>1.5672542202287361</v>
      </c>
      <c r="V500">
        <v>15.714285714285712</v>
      </c>
      <c r="W500">
        <v>60.191558441558449</v>
      </c>
      <c r="X500">
        <v>148.28966807840052</v>
      </c>
      <c r="Y500">
        <v>136.87136363636355</v>
      </c>
      <c r="Z500">
        <v>136.87136363636355</v>
      </c>
      <c r="AA500">
        <v>32.473841822087941</v>
      </c>
      <c r="AB500">
        <v>4.0466829658135453</v>
      </c>
      <c r="AC500">
        <v>-58.696183712700609</v>
      </c>
      <c r="AD500">
        <v>7</v>
      </c>
      <c r="AE500">
        <v>0</v>
      </c>
      <c r="AF500">
        <v>0</v>
      </c>
      <c r="AG500">
        <v>0</v>
      </c>
      <c r="AH500">
        <v>26</v>
      </c>
      <c r="AI500">
        <v>4</v>
      </c>
      <c r="AJ500">
        <v>0</v>
      </c>
      <c r="AK500">
        <v>0</v>
      </c>
      <c r="AL500">
        <v>0</v>
      </c>
      <c r="AM500">
        <v>0</v>
      </c>
    </row>
    <row r="501" spans="1:39">
      <c r="A501">
        <v>3</v>
      </c>
      <c r="B501">
        <v>136</v>
      </c>
      <c r="C501">
        <v>2021</v>
      </c>
      <c r="D501">
        <v>99</v>
      </c>
      <c r="E501">
        <v>32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71</v>
      </c>
      <c r="R501">
        <v>383.87</v>
      </c>
      <c r="S501">
        <v>383.87</v>
      </c>
      <c r="T501">
        <v>1.9548898983520393</v>
      </c>
      <c r="U501">
        <v>1.9618413768404213</v>
      </c>
      <c r="V501">
        <v>15.538567744288429</v>
      </c>
      <c r="W501">
        <v>60.131841508844147</v>
      </c>
      <c r="X501">
        <v>148.93675210162928</v>
      </c>
      <c r="Y501">
        <v>137.46862218980371</v>
      </c>
      <c r="Z501">
        <v>137.46862218980371</v>
      </c>
      <c r="AA501">
        <v>29.017732087606195</v>
      </c>
      <c r="AB501">
        <v>3.5799615936054647</v>
      </c>
      <c r="AC501">
        <v>-62.897904893526096</v>
      </c>
      <c r="AD501">
        <v>13.87</v>
      </c>
      <c r="AE501">
        <v>0</v>
      </c>
      <c r="AF501">
        <v>0</v>
      </c>
      <c r="AG501">
        <v>1</v>
      </c>
      <c r="AH501">
        <v>19.870000000000005</v>
      </c>
      <c r="AI501">
        <v>5</v>
      </c>
      <c r="AJ501">
        <v>3</v>
      </c>
      <c r="AK501">
        <v>4</v>
      </c>
      <c r="AL501">
        <v>0</v>
      </c>
      <c r="AM501">
        <v>0</v>
      </c>
    </row>
    <row r="502" spans="1:39">
      <c r="A502">
        <v>3</v>
      </c>
      <c r="B502">
        <v>137</v>
      </c>
      <c r="C502">
        <v>2021</v>
      </c>
      <c r="D502">
        <v>99</v>
      </c>
      <c r="E502">
        <v>33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74</v>
      </c>
      <c r="R502">
        <v>448</v>
      </c>
      <c r="S502">
        <v>448</v>
      </c>
      <c r="T502">
        <v>2.2814772565235986</v>
      </c>
      <c r="U502">
        <v>2.2668602193558378</v>
      </c>
      <c r="V502">
        <v>15.252232142857141</v>
      </c>
      <c r="W502">
        <v>59.350446428571438</v>
      </c>
      <c r="X502">
        <v>147.45818661971836</v>
      </c>
      <c r="Y502">
        <v>136.10390624999991</v>
      </c>
      <c r="Z502">
        <v>136.10390624999991</v>
      </c>
      <c r="AA502">
        <v>30.446909056998873</v>
      </c>
      <c r="AB502">
        <v>4.4108176453693471</v>
      </c>
      <c r="AC502">
        <v>-62.399906827180274</v>
      </c>
      <c r="AD502">
        <v>13</v>
      </c>
      <c r="AE502">
        <v>2</v>
      </c>
      <c r="AF502">
        <v>0</v>
      </c>
      <c r="AG502">
        <v>1</v>
      </c>
      <c r="AH502">
        <v>12</v>
      </c>
      <c r="AI502">
        <v>3</v>
      </c>
      <c r="AJ502">
        <v>1</v>
      </c>
      <c r="AK502">
        <v>3</v>
      </c>
      <c r="AL502">
        <v>0</v>
      </c>
      <c r="AM502">
        <v>0</v>
      </c>
    </row>
    <row r="503" spans="1:39">
      <c r="A503">
        <v>3</v>
      </c>
      <c r="B503">
        <v>138</v>
      </c>
      <c r="C503">
        <v>2021</v>
      </c>
      <c r="D503">
        <v>99</v>
      </c>
      <c r="E503">
        <v>34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69</v>
      </c>
      <c r="R503">
        <v>441</v>
      </c>
      <c r="S503">
        <v>441</v>
      </c>
      <c r="T503">
        <v>2.2458291743904173</v>
      </c>
      <c r="U503">
        <v>2.2750856646200099</v>
      </c>
      <c r="V503">
        <v>15.639455782312927</v>
      </c>
      <c r="W503">
        <v>60.224489795918359</v>
      </c>
      <c r="X503">
        <v>150.34234712303115</v>
      </c>
      <c r="Y503">
        <v>138.76598639455779</v>
      </c>
      <c r="Z503">
        <v>138.76598639455779</v>
      </c>
      <c r="AA503">
        <v>29.151974491804022</v>
      </c>
      <c r="AB503">
        <v>3.9689199311606553</v>
      </c>
      <c r="AC503">
        <v>-57.855819892937681</v>
      </c>
      <c r="AD503">
        <v>9</v>
      </c>
      <c r="AE503">
        <v>0</v>
      </c>
      <c r="AF503">
        <v>0</v>
      </c>
      <c r="AG503">
        <v>2</v>
      </c>
      <c r="AH503">
        <v>11</v>
      </c>
      <c r="AI503">
        <v>2</v>
      </c>
      <c r="AJ503">
        <v>6</v>
      </c>
      <c r="AK503">
        <v>11</v>
      </c>
      <c r="AL503">
        <v>0</v>
      </c>
      <c r="AM503">
        <v>0</v>
      </c>
    </row>
    <row r="504" spans="1:39">
      <c r="A504">
        <v>3</v>
      </c>
      <c r="B504">
        <v>139</v>
      </c>
      <c r="C504">
        <v>2021</v>
      </c>
      <c r="D504">
        <v>99</v>
      </c>
      <c r="E504">
        <v>35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69</v>
      </c>
      <c r="R504">
        <v>380</v>
      </c>
      <c r="S504">
        <v>380</v>
      </c>
      <c r="T504">
        <v>1.9351816015155523</v>
      </c>
      <c r="U504">
        <v>1.9457834488270751</v>
      </c>
      <c r="V504">
        <v>15.768421052631579</v>
      </c>
      <c r="W504">
        <v>60.452631578947376</v>
      </c>
      <c r="X504">
        <v>149.22207333067237</v>
      </c>
      <c r="Y504">
        <v>137.73197368421057</v>
      </c>
      <c r="Z504">
        <v>137.73197368421057</v>
      </c>
      <c r="AA504">
        <v>27.89453590239172</v>
      </c>
      <c r="AB504">
        <v>3.4481678462402239</v>
      </c>
      <c r="AC504">
        <v>-50.62845293981556</v>
      </c>
      <c r="AD504">
        <v>10</v>
      </c>
      <c r="AE504">
        <v>0</v>
      </c>
      <c r="AF504">
        <v>0</v>
      </c>
      <c r="AG504">
        <v>1</v>
      </c>
      <c r="AH504">
        <v>18</v>
      </c>
      <c r="AI504">
        <v>4</v>
      </c>
      <c r="AJ504">
        <v>1</v>
      </c>
      <c r="AK504">
        <v>1</v>
      </c>
      <c r="AL504">
        <v>0</v>
      </c>
      <c r="AM504">
        <v>0</v>
      </c>
    </row>
    <row r="505" spans="1:39">
      <c r="A505">
        <v>3</v>
      </c>
      <c r="B505">
        <v>140</v>
      </c>
      <c r="C505">
        <v>2021</v>
      </c>
      <c r="D505">
        <v>99</v>
      </c>
      <c r="E505">
        <v>36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75</v>
      </c>
      <c r="R505">
        <v>462</v>
      </c>
      <c r="S505">
        <v>462</v>
      </c>
      <c r="T505">
        <v>2.3527734207899607</v>
      </c>
      <c r="U505">
        <v>2.363468399283629</v>
      </c>
      <c r="V505">
        <v>15.636363636363638</v>
      </c>
      <c r="W505">
        <v>60.413419913419922</v>
      </c>
      <c r="X505">
        <v>149.08363936532953</v>
      </c>
      <c r="Y505">
        <v>137.60419913419921</v>
      </c>
      <c r="Z505">
        <v>137.60419913419921</v>
      </c>
      <c r="AA505">
        <v>30.791289340499688</v>
      </c>
      <c r="AB505">
        <v>4.2665610097180915</v>
      </c>
      <c r="AC505">
        <v>-69.962255875083059</v>
      </c>
      <c r="AD505">
        <v>5</v>
      </c>
      <c r="AE505">
        <v>0</v>
      </c>
      <c r="AF505">
        <v>0</v>
      </c>
      <c r="AG505">
        <v>0</v>
      </c>
      <c r="AH505">
        <v>11</v>
      </c>
      <c r="AI505">
        <v>5</v>
      </c>
      <c r="AJ505">
        <v>2</v>
      </c>
      <c r="AK505">
        <v>2</v>
      </c>
      <c r="AL505">
        <v>0</v>
      </c>
      <c r="AM505">
        <v>0</v>
      </c>
    </row>
    <row r="506" spans="1:39">
      <c r="A506">
        <v>3</v>
      </c>
      <c r="B506">
        <v>141</v>
      </c>
      <c r="C506">
        <v>2021</v>
      </c>
      <c r="D506">
        <v>99</v>
      </c>
      <c r="E506">
        <v>37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68</v>
      </c>
      <c r="R506">
        <v>379</v>
      </c>
      <c r="S506">
        <v>379</v>
      </c>
      <c r="T506">
        <v>1.9300890183536696</v>
      </c>
      <c r="U506">
        <v>2.0995752960029201</v>
      </c>
      <c r="V506">
        <v>15.179419525065963</v>
      </c>
      <c r="W506">
        <v>59.1292875989446</v>
      </c>
      <c r="X506">
        <v>161.44121069016077</v>
      </c>
      <c r="Y506">
        <v>149.01023746701856</v>
      </c>
      <c r="Z506">
        <v>149.01023746701856</v>
      </c>
      <c r="AA506">
        <v>31.320927406625881</v>
      </c>
      <c r="AB506">
        <v>4.5703717473933443</v>
      </c>
      <c r="AC506">
        <v>-68.954941795816637</v>
      </c>
      <c r="AD506">
        <v>7</v>
      </c>
      <c r="AE506">
        <v>5</v>
      </c>
      <c r="AF506">
        <v>0</v>
      </c>
      <c r="AG506">
        <v>0</v>
      </c>
      <c r="AH506">
        <v>15</v>
      </c>
      <c r="AI506">
        <v>2</v>
      </c>
      <c r="AJ506">
        <v>2</v>
      </c>
      <c r="AK506">
        <v>0</v>
      </c>
      <c r="AL506">
        <v>0</v>
      </c>
      <c r="AM506">
        <v>0</v>
      </c>
    </row>
    <row r="507" spans="1:39">
      <c r="A507">
        <v>3</v>
      </c>
      <c r="B507">
        <v>142</v>
      </c>
      <c r="C507">
        <v>2021</v>
      </c>
      <c r="D507">
        <v>99</v>
      </c>
      <c r="E507">
        <v>38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75</v>
      </c>
      <c r="R507">
        <v>426</v>
      </c>
      <c r="S507">
        <v>426</v>
      </c>
      <c r="T507">
        <v>2.1694404269621717</v>
      </c>
      <c r="U507">
        <v>2.1625184479078139</v>
      </c>
      <c r="V507">
        <v>15.697183098591548</v>
      </c>
      <c r="W507">
        <v>60.244131455399078</v>
      </c>
      <c r="X507">
        <v>147.93549305947639</v>
      </c>
      <c r="Y507">
        <v>136.54446009389676</v>
      </c>
      <c r="Z507">
        <v>136.54446009389676</v>
      </c>
      <c r="AA507">
        <v>30.676380131102999</v>
      </c>
      <c r="AB507">
        <v>3.6529653298422153</v>
      </c>
      <c r="AC507">
        <v>-61.270555728379264</v>
      </c>
      <c r="AD507">
        <v>11</v>
      </c>
      <c r="AE507">
        <v>0</v>
      </c>
      <c r="AF507">
        <v>0</v>
      </c>
      <c r="AG507">
        <v>2</v>
      </c>
      <c r="AH507">
        <v>29</v>
      </c>
      <c r="AI507">
        <v>8</v>
      </c>
      <c r="AJ507">
        <v>2</v>
      </c>
      <c r="AK507">
        <v>2</v>
      </c>
      <c r="AL507">
        <v>0</v>
      </c>
      <c r="AM507">
        <v>0</v>
      </c>
    </row>
    <row r="508" spans="1:39">
      <c r="A508">
        <v>3</v>
      </c>
      <c r="B508">
        <v>143</v>
      </c>
      <c r="C508">
        <v>2021</v>
      </c>
      <c r="D508">
        <v>99</v>
      </c>
      <c r="E508">
        <v>39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69</v>
      </c>
      <c r="R508">
        <v>393</v>
      </c>
      <c r="S508">
        <v>393</v>
      </c>
      <c r="T508">
        <v>2.001385182620032</v>
      </c>
      <c r="U508">
        <v>2.0313741792450872</v>
      </c>
      <c r="V508">
        <v>15.167938931297702</v>
      </c>
      <c r="W508">
        <v>59.239185750636118</v>
      </c>
      <c r="X508">
        <v>150.6327965837697</v>
      </c>
      <c r="Y508">
        <v>139.03407124681922</v>
      </c>
      <c r="Z508">
        <v>139.03407124681922</v>
      </c>
      <c r="AA508">
        <v>29.966354852061126</v>
      </c>
      <c r="AB508">
        <v>5.5159995228869612</v>
      </c>
      <c r="AC508">
        <v>-37.053915874596449</v>
      </c>
      <c r="AD508">
        <v>9</v>
      </c>
      <c r="AE508">
        <v>0</v>
      </c>
      <c r="AF508">
        <v>0</v>
      </c>
      <c r="AG508">
        <v>1</v>
      </c>
      <c r="AH508">
        <v>19</v>
      </c>
      <c r="AI508">
        <v>2</v>
      </c>
      <c r="AJ508">
        <v>2</v>
      </c>
      <c r="AK508">
        <v>7</v>
      </c>
      <c r="AL508">
        <v>0</v>
      </c>
      <c r="AM508">
        <v>0</v>
      </c>
    </row>
    <row r="509" spans="1:39">
      <c r="A509">
        <v>3</v>
      </c>
      <c r="B509">
        <v>144</v>
      </c>
      <c r="C509">
        <v>2021</v>
      </c>
      <c r="D509">
        <v>99</v>
      </c>
      <c r="E509">
        <v>40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69</v>
      </c>
      <c r="R509">
        <v>354</v>
      </c>
      <c r="S509">
        <v>354</v>
      </c>
      <c r="T509">
        <v>1.8027744393065941</v>
      </c>
      <c r="U509">
        <v>1.8330753307022141</v>
      </c>
      <c r="V509">
        <v>15.364406779661017</v>
      </c>
      <c r="W509">
        <v>59.576271186440678</v>
      </c>
      <c r="X509">
        <v>150.90346511926853</v>
      </c>
      <c r="Y509">
        <v>139.28389830508473</v>
      </c>
      <c r="Z509">
        <v>139.28389830508473</v>
      </c>
      <c r="AA509">
        <v>31.039835687266113</v>
      </c>
      <c r="AB509">
        <v>4.7079811661603825</v>
      </c>
      <c r="AC509">
        <v>-70.52983240626601</v>
      </c>
      <c r="AD509">
        <v>4</v>
      </c>
      <c r="AE509">
        <v>0</v>
      </c>
      <c r="AF509">
        <v>0</v>
      </c>
      <c r="AG509">
        <v>2</v>
      </c>
      <c r="AH509">
        <v>13</v>
      </c>
      <c r="AI509">
        <v>2</v>
      </c>
      <c r="AJ509">
        <v>3</v>
      </c>
      <c r="AK509">
        <v>3</v>
      </c>
      <c r="AL509">
        <v>0</v>
      </c>
      <c r="AM509">
        <v>0</v>
      </c>
    </row>
    <row r="510" spans="1:39">
      <c r="A510">
        <v>3</v>
      </c>
      <c r="B510">
        <v>145</v>
      </c>
      <c r="C510">
        <v>2021</v>
      </c>
      <c r="D510">
        <v>99</v>
      </c>
      <c r="E510">
        <v>41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56</v>
      </c>
      <c r="R510">
        <v>344</v>
      </c>
      <c r="S510">
        <v>344</v>
      </c>
      <c r="T510">
        <v>1.7518486076877637</v>
      </c>
      <c r="U510">
        <v>1.7017708285068871</v>
      </c>
      <c r="V510">
        <v>15.360465116279066</v>
      </c>
      <c r="W510">
        <v>59.73837209302328</v>
      </c>
      <c r="X510">
        <v>144.16664567008499</v>
      </c>
      <c r="Y510">
        <v>133.06581395348837</v>
      </c>
      <c r="Z510">
        <v>133.06581395348837</v>
      </c>
      <c r="AA510">
        <v>26.763569008666352</v>
      </c>
      <c r="AB510">
        <v>4.986159182821015</v>
      </c>
      <c r="AC510">
        <v>-43.560222107659058</v>
      </c>
      <c r="AD510">
        <v>15</v>
      </c>
      <c r="AE510">
        <v>0</v>
      </c>
      <c r="AF510">
        <v>0</v>
      </c>
      <c r="AG510">
        <v>0</v>
      </c>
      <c r="AH510">
        <v>13</v>
      </c>
      <c r="AI510">
        <v>2</v>
      </c>
      <c r="AJ510">
        <v>2</v>
      </c>
      <c r="AK510">
        <v>4</v>
      </c>
      <c r="AL510">
        <v>0</v>
      </c>
      <c r="AM510">
        <v>0</v>
      </c>
    </row>
    <row r="511" spans="1:39">
      <c r="A511">
        <v>3</v>
      </c>
      <c r="B511">
        <v>146</v>
      </c>
      <c r="C511">
        <v>2021</v>
      </c>
      <c r="D511">
        <v>99</v>
      </c>
      <c r="E511">
        <v>42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82</v>
      </c>
      <c r="R511">
        <v>470</v>
      </c>
      <c r="S511">
        <v>470</v>
      </c>
      <c r="T511">
        <v>2.3935140860850246</v>
      </c>
      <c r="U511">
        <v>2.4188526922908422</v>
      </c>
      <c r="V511">
        <v>15.634042553191485</v>
      </c>
      <c r="W511">
        <v>60.03404255319149</v>
      </c>
      <c r="X511">
        <v>149.98012954980297</v>
      </c>
      <c r="Y511">
        <v>138.43165957446803</v>
      </c>
      <c r="Z511">
        <v>138.43165957446803</v>
      </c>
      <c r="AA511">
        <v>28.889191098960051</v>
      </c>
      <c r="AB511">
        <v>3.5799249127835062</v>
      </c>
      <c r="AC511">
        <v>-58.544304507434099</v>
      </c>
      <c r="AD511">
        <v>11</v>
      </c>
      <c r="AE511">
        <v>0</v>
      </c>
      <c r="AF511">
        <v>0</v>
      </c>
      <c r="AG511">
        <v>2</v>
      </c>
      <c r="AH511">
        <v>18</v>
      </c>
      <c r="AI511">
        <v>3</v>
      </c>
      <c r="AJ511">
        <v>8</v>
      </c>
      <c r="AK511">
        <v>3</v>
      </c>
      <c r="AL511">
        <v>0</v>
      </c>
      <c r="AM511">
        <v>0</v>
      </c>
    </row>
    <row r="512" spans="1:39">
      <c r="A512">
        <v>3</v>
      </c>
      <c r="B512">
        <v>147</v>
      </c>
      <c r="C512">
        <v>2021</v>
      </c>
      <c r="D512">
        <v>99</v>
      </c>
      <c r="E512">
        <v>43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73</v>
      </c>
      <c r="R512">
        <v>395</v>
      </c>
      <c r="S512">
        <v>393</v>
      </c>
      <c r="T512">
        <v>2.0115703489437986</v>
      </c>
      <c r="U512">
        <v>2.10350678001054</v>
      </c>
      <c r="V512">
        <v>15.04810126582279</v>
      </c>
      <c r="W512">
        <v>59.254452926208643</v>
      </c>
      <c r="X512">
        <v>156.53038386110231</v>
      </c>
      <c r="Y512">
        <v>143.24210126582287</v>
      </c>
      <c r="Z512">
        <v>143.97106870229015</v>
      </c>
      <c r="AA512">
        <v>28.54403161507831</v>
      </c>
      <c r="AB512">
        <v>4.4881961975647648</v>
      </c>
      <c r="AC512">
        <v>-62.309345623216046</v>
      </c>
      <c r="AD512">
        <v>11</v>
      </c>
      <c r="AE512">
        <v>1</v>
      </c>
      <c r="AF512">
        <v>0</v>
      </c>
      <c r="AG512">
        <v>1</v>
      </c>
      <c r="AH512">
        <v>17</v>
      </c>
      <c r="AI512">
        <v>6</v>
      </c>
      <c r="AJ512">
        <v>3</v>
      </c>
      <c r="AK512">
        <v>7</v>
      </c>
      <c r="AL512">
        <v>0</v>
      </c>
      <c r="AM512">
        <v>0</v>
      </c>
    </row>
    <row r="513" spans="1:39">
      <c r="A513">
        <v>3</v>
      </c>
      <c r="B513">
        <v>148</v>
      </c>
      <c r="C513">
        <v>2021</v>
      </c>
      <c r="D513">
        <v>99</v>
      </c>
      <c r="E513">
        <v>44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71</v>
      </c>
      <c r="R513">
        <v>454</v>
      </c>
      <c r="S513">
        <v>454</v>
      </c>
      <c r="T513">
        <v>2.3120327554948967</v>
      </c>
      <c r="U513">
        <v>2.3394155243592745</v>
      </c>
      <c r="V513">
        <v>15.460352422907484</v>
      </c>
      <c r="W513">
        <v>60.01541850220265</v>
      </c>
      <c r="X513">
        <v>150.16671359911425</v>
      </c>
      <c r="Y513">
        <v>138.60387665198249</v>
      </c>
      <c r="Z513">
        <v>138.60387665198249</v>
      </c>
      <c r="AA513">
        <v>31.183260828474445</v>
      </c>
      <c r="AB513">
        <v>4.1126462510273578</v>
      </c>
      <c r="AC513">
        <v>-63.905331304737516</v>
      </c>
      <c r="AD513">
        <v>3</v>
      </c>
      <c r="AE513">
        <v>0</v>
      </c>
      <c r="AF513">
        <v>0</v>
      </c>
      <c r="AG513">
        <v>3</v>
      </c>
      <c r="AH513">
        <v>16</v>
      </c>
      <c r="AI513">
        <v>7</v>
      </c>
      <c r="AJ513">
        <v>1</v>
      </c>
      <c r="AK513">
        <v>0</v>
      </c>
      <c r="AL513">
        <v>0</v>
      </c>
      <c r="AM513">
        <v>0</v>
      </c>
    </row>
    <row r="514" spans="1:39">
      <c r="A514">
        <v>3</v>
      </c>
      <c r="B514">
        <v>149</v>
      </c>
      <c r="C514">
        <v>2021</v>
      </c>
      <c r="D514">
        <v>99</v>
      </c>
      <c r="E514">
        <v>45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70</v>
      </c>
      <c r="R514">
        <v>432</v>
      </c>
      <c r="S514">
        <v>432</v>
      </c>
      <c r="T514">
        <v>2.1999959259334698</v>
      </c>
      <c r="U514">
        <v>2.2114528765133046</v>
      </c>
      <c r="V514">
        <v>15.52777777777778</v>
      </c>
      <c r="W514">
        <v>59.77083333333335</v>
      </c>
      <c r="X514">
        <v>149.18188977167844</v>
      </c>
      <c r="Y514">
        <v>137.69488425925917</v>
      </c>
      <c r="Z514">
        <v>137.69488425925917</v>
      </c>
      <c r="AA514">
        <v>29.514913116642152</v>
      </c>
      <c r="AB514">
        <v>3.8219373177893838</v>
      </c>
      <c r="AC514">
        <v>-59.07374147829227</v>
      </c>
      <c r="AD514">
        <v>10</v>
      </c>
      <c r="AE514">
        <v>1</v>
      </c>
      <c r="AF514">
        <v>0</v>
      </c>
      <c r="AG514">
        <v>0</v>
      </c>
      <c r="AH514">
        <v>24</v>
      </c>
      <c r="AI514">
        <v>2</v>
      </c>
      <c r="AJ514">
        <v>0</v>
      </c>
      <c r="AK514">
        <v>1</v>
      </c>
      <c r="AL514">
        <v>0</v>
      </c>
      <c r="AM514">
        <v>0</v>
      </c>
    </row>
    <row r="515" spans="1:39">
      <c r="A515">
        <v>3</v>
      </c>
      <c r="B515">
        <v>150</v>
      </c>
      <c r="C515">
        <v>2021</v>
      </c>
      <c r="D515">
        <v>99</v>
      </c>
      <c r="E515">
        <v>46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71</v>
      </c>
      <c r="R515">
        <v>330</v>
      </c>
      <c r="S515">
        <v>330</v>
      </c>
      <c r="T515">
        <v>1.6805524434214012</v>
      </c>
      <c r="U515">
        <v>1.6579568092855015</v>
      </c>
      <c r="V515">
        <v>15.490909090909092</v>
      </c>
      <c r="W515">
        <v>59.875757575757582</v>
      </c>
      <c r="X515">
        <v>146.41360517416857</v>
      </c>
      <c r="Y515">
        <v>135.13975757575744</v>
      </c>
      <c r="Z515">
        <v>135.13975757575744</v>
      </c>
      <c r="AA515">
        <v>27.203504396610569</v>
      </c>
      <c r="AB515">
        <v>4.0391666034370548</v>
      </c>
      <c r="AC515">
        <v>-55.896500499335346</v>
      </c>
      <c r="AD515">
        <v>9</v>
      </c>
      <c r="AE515">
        <v>0</v>
      </c>
      <c r="AF515">
        <v>0</v>
      </c>
      <c r="AG515">
        <v>1</v>
      </c>
      <c r="AH515">
        <v>7</v>
      </c>
      <c r="AI515">
        <v>1</v>
      </c>
      <c r="AJ515">
        <v>0</v>
      </c>
      <c r="AK515">
        <v>1</v>
      </c>
      <c r="AL515">
        <v>0</v>
      </c>
      <c r="AM515">
        <v>0</v>
      </c>
    </row>
    <row r="516" spans="1:39">
      <c r="A516">
        <v>3</v>
      </c>
      <c r="B516">
        <v>151</v>
      </c>
      <c r="C516">
        <v>2021</v>
      </c>
      <c r="D516">
        <v>99</v>
      </c>
      <c r="E516">
        <v>47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69</v>
      </c>
      <c r="R516">
        <v>411</v>
      </c>
      <c r="S516">
        <v>411</v>
      </c>
      <c r="T516">
        <v>2.0930516795339265</v>
      </c>
      <c r="U516">
        <v>2.1118221939867521</v>
      </c>
      <c r="V516">
        <v>15.576642335766426</v>
      </c>
      <c r="W516">
        <v>60.097323600973233</v>
      </c>
      <c r="X516">
        <v>149.73995197085571</v>
      </c>
      <c r="Y516">
        <v>138.20997566909978</v>
      </c>
      <c r="Z516">
        <v>138.20997566909978</v>
      </c>
      <c r="AA516">
        <v>27.291603046292128</v>
      </c>
      <c r="AB516">
        <v>3.9077274047062009</v>
      </c>
      <c r="AC516">
        <v>-50.491246796119071</v>
      </c>
      <c r="AD516">
        <v>5</v>
      </c>
      <c r="AE516">
        <v>0</v>
      </c>
      <c r="AF516">
        <v>0</v>
      </c>
      <c r="AG516">
        <v>0</v>
      </c>
      <c r="AH516">
        <v>7</v>
      </c>
      <c r="AI516">
        <v>1</v>
      </c>
      <c r="AJ516">
        <v>1</v>
      </c>
      <c r="AK516">
        <v>1</v>
      </c>
      <c r="AL516">
        <v>0</v>
      </c>
      <c r="AM516">
        <v>0</v>
      </c>
    </row>
    <row r="517" spans="1:39">
      <c r="A517">
        <v>3</v>
      </c>
      <c r="B517">
        <v>152</v>
      </c>
      <c r="C517">
        <v>2021</v>
      </c>
      <c r="D517">
        <v>99</v>
      </c>
      <c r="E517">
        <v>48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61</v>
      </c>
      <c r="R517">
        <v>395</v>
      </c>
      <c r="S517">
        <v>395</v>
      </c>
      <c r="T517">
        <v>2.0115703489437986</v>
      </c>
      <c r="U517">
        <v>1.9355571291488112</v>
      </c>
      <c r="V517">
        <v>15.891139240506323</v>
      </c>
      <c r="W517">
        <v>60.668354430379758</v>
      </c>
      <c r="X517">
        <v>142.8009380528546</v>
      </c>
      <c r="Y517">
        <v>131.80526582278478</v>
      </c>
      <c r="Z517">
        <v>131.80526582278478</v>
      </c>
      <c r="AA517">
        <v>29.044180333733767</v>
      </c>
      <c r="AB517">
        <v>3.5534096410223794</v>
      </c>
      <c r="AC517">
        <v>-65.814822035012654</v>
      </c>
      <c r="AD517">
        <v>9</v>
      </c>
      <c r="AE517">
        <v>0</v>
      </c>
      <c r="AF517">
        <v>0</v>
      </c>
      <c r="AG517">
        <v>0</v>
      </c>
      <c r="AH517">
        <v>16</v>
      </c>
      <c r="AI517">
        <v>1</v>
      </c>
      <c r="AJ517">
        <v>3</v>
      </c>
      <c r="AK517">
        <v>2</v>
      </c>
      <c r="AL517">
        <v>0</v>
      </c>
      <c r="AM517">
        <v>0</v>
      </c>
    </row>
    <row r="518" spans="1:39">
      <c r="A518">
        <v>3</v>
      </c>
      <c r="B518">
        <v>153</v>
      </c>
      <c r="C518">
        <v>2021</v>
      </c>
      <c r="D518">
        <v>99</v>
      </c>
      <c r="E518">
        <v>49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66</v>
      </c>
      <c r="R518">
        <v>410</v>
      </c>
      <c r="S518">
        <v>409</v>
      </c>
      <c r="T518">
        <v>2.0879590963720438</v>
      </c>
      <c r="U518">
        <v>2.128538901164311</v>
      </c>
      <c r="V518">
        <v>15.16341463414634</v>
      </c>
      <c r="W518">
        <v>59.56479217603912</v>
      </c>
      <c r="X518">
        <v>151.81367756256103</v>
      </c>
      <c r="Y518">
        <v>139.64378048780492</v>
      </c>
      <c r="Z518">
        <v>139.98520782396102</v>
      </c>
      <c r="AA518">
        <v>29.482462343518559</v>
      </c>
      <c r="AB518">
        <v>4.4908309214578592</v>
      </c>
      <c r="AC518">
        <v>-57.295622705693901</v>
      </c>
      <c r="AD518">
        <v>15</v>
      </c>
      <c r="AE518">
        <v>0</v>
      </c>
      <c r="AF518">
        <v>0</v>
      </c>
      <c r="AG518">
        <v>0</v>
      </c>
      <c r="AH518">
        <v>12</v>
      </c>
      <c r="AI518">
        <v>7</v>
      </c>
      <c r="AJ518">
        <v>3</v>
      </c>
      <c r="AK518">
        <v>1</v>
      </c>
      <c r="AL518">
        <v>0</v>
      </c>
      <c r="AM518">
        <v>0</v>
      </c>
    </row>
    <row r="519" spans="1:39">
      <c r="A519">
        <v>3</v>
      </c>
      <c r="B519">
        <v>154</v>
      </c>
      <c r="C519">
        <v>2021</v>
      </c>
      <c r="D519">
        <v>99</v>
      </c>
      <c r="E519">
        <v>50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82</v>
      </c>
      <c r="R519">
        <v>467</v>
      </c>
      <c r="S519">
        <v>467</v>
      </c>
      <c r="T519">
        <v>2.3782363365993766</v>
      </c>
      <c r="U519">
        <v>2.4568592683270705</v>
      </c>
      <c r="V519">
        <v>15.117773019271947</v>
      </c>
      <c r="W519">
        <v>59.451820128479682</v>
      </c>
      <c r="X519">
        <v>153.31532267232123</v>
      </c>
      <c r="Y519">
        <v>141.51004282655251</v>
      </c>
      <c r="Z519">
        <v>141.51004282655251</v>
      </c>
      <c r="AA519">
        <v>28.62450597272063</v>
      </c>
      <c r="AB519">
        <v>4.4316522488810071</v>
      </c>
      <c r="AC519">
        <v>-58.357969007401024</v>
      </c>
      <c r="AD519">
        <v>9</v>
      </c>
      <c r="AE519">
        <v>0</v>
      </c>
      <c r="AF519">
        <v>0</v>
      </c>
      <c r="AG519">
        <v>2</v>
      </c>
      <c r="AH519">
        <v>20</v>
      </c>
      <c r="AI519">
        <v>8</v>
      </c>
      <c r="AJ519">
        <v>2</v>
      </c>
      <c r="AK519">
        <v>5</v>
      </c>
      <c r="AL519">
        <v>0</v>
      </c>
      <c r="AM519">
        <v>0</v>
      </c>
    </row>
    <row r="520" spans="1:39">
      <c r="A520">
        <v>3</v>
      </c>
      <c r="B520">
        <v>155</v>
      </c>
      <c r="C520">
        <v>2021</v>
      </c>
      <c r="D520">
        <v>99</v>
      </c>
      <c r="E520">
        <v>51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35</v>
      </c>
      <c r="R520">
        <v>190</v>
      </c>
      <c r="S520">
        <v>190</v>
      </c>
      <c r="T520">
        <v>0.96759080075777615</v>
      </c>
      <c r="U520">
        <v>1.0227743563250768</v>
      </c>
      <c r="V520">
        <v>14.72631578947369</v>
      </c>
      <c r="W520">
        <v>58.789473684210542</v>
      </c>
      <c r="X520">
        <v>156.87306836973261</v>
      </c>
      <c r="Y520">
        <v>144.79384210526311</v>
      </c>
      <c r="Z520">
        <v>144.79384210526311</v>
      </c>
      <c r="AA520">
        <v>33.810529494698976</v>
      </c>
      <c r="AB520">
        <v>5.6305458963951951</v>
      </c>
      <c r="AC520">
        <v>-66.586415985788918</v>
      </c>
      <c r="AD520">
        <v>4</v>
      </c>
      <c r="AE520">
        <v>0</v>
      </c>
      <c r="AF520">
        <v>0</v>
      </c>
      <c r="AG520">
        <v>1</v>
      </c>
      <c r="AH520">
        <v>7</v>
      </c>
      <c r="AI520">
        <v>1</v>
      </c>
      <c r="AJ520">
        <v>0</v>
      </c>
      <c r="AK520">
        <v>0</v>
      </c>
      <c r="AL520">
        <v>0</v>
      </c>
      <c r="AM520">
        <v>0</v>
      </c>
    </row>
    <row r="521" spans="1:39">
      <c r="A521">
        <v>3</v>
      </c>
      <c r="B521">
        <v>156</v>
      </c>
      <c r="C521">
        <v>2021</v>
      </c>
      <c r="D521">
        <v>99</v>
      </c>
      <c r="E521">
        <v>52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27</v>
      </c>
      <c r="R521">
        <v>268</v>
      </c>
      <c r="S521">
        <v>268</v>
      </c>
      <c r="T521">
        <v>1.3648122873846531</v>
      </c>
      <c r="U521">
        <v>1.4230815898106399</v>
      </c>
      <c r="V521">
        <v>15.589552238805965</v>
      </c>
      <c r="W521">
        <v>59.981343283582106</v>
      </c>
      <c r="X521">
        <v>154.74519331834864</v>
      </c>
      <c r="Y521">
        <v>142.82981343283575</v>
      </c>
      <c r="Z521">
        <v>142.82981343283575</v>
      </c>
      <c r="AA521">
        <v>34.021841529885016</v>
      </c>
      <c r="AB521">
        <v>4.2579630038150036</v>
      </c>
      <c r="AC521">
        <v>-78.87198304414062</v>
      </c>
      <c r="AD521">
        <v>18</v>
      </c>
      <c r="AE521">
        <v>0</v>
      </c>
      <c r="AF521">
        <v>0</v>
      </c>
      <c r="AG521">
        <v>0</v>
      </c>
      <c r="AH521">
        <v>27</v>
      </c>
      <c r="AI521">
        <v>6</v>
      </c>
      <c r="AJ521">
        <v>4</v>
      </c>
      <c r="AK521">
        <v>1</v>
      </c>
      <c r="AL521">
        <v>0</v>
      </c>
      <c r="AM521">
        <v>0</v>
      </c>
    </row>
    <row r="522" spans="1:39">
      <c r="A522">
        <v>3</v>
      </c>
      <c r="B522">
        <v>157</v>
      </c>
      <c r="C522">
        <v>2020</v>
      </c>
      <c r="D522">
        <v>99</v>
      </c>
      <c r="E522">
        <v>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28</v>
      </c>
      <c r="R522">
        <v>109</v>
      </c>
      <c r="S522">
        <v>109</v>
      </c>
      <c r="T522">
        <v>0.54459155633275036</v>
      </c>
      <c r="U522">
        <v>0.5637938618839764</v>
      </c>
      <c r="V522">
        <v>13.669724770642205</v>
      </c>
      <c r="W522">
        <v>56.954128440366979</v>
      </c>
      <c r="X522">
        <v>150.36826463367359</v>
      </c>
      <c r="Y522">
        <v>138.78990825688075</v>
      </c>
      <c r="Z522">
        <v>138.78990825688075</v>
      </c>
      <c r="AA522">
        <v>31.141971280266425</v>
      </c>
      <c r="AB522">
        <v>4.7687540370700381</v>
      </c>
      <c r="AC522">
        <v>-65.763742842500392</v>
      </c>
      <c r="AD522">
        <v>2</v>
      </c>
      <c r="AE522">
        <v>0</v>
      </c>
      <c r="AF522">
        <v>0</v>
      </c>
      <c r="AG522">
        <v>0</v>
      </c>
      <c r="AH522">
        <v>2</v>
      </c>
      <c r="AI522">
        <v>0</v>
      </c>
      <c r="AJ522">
        <v>0</v>
      </c>
      <c r="AK522">
        <v>1</v>
      </c>
      <c r="AL522">
        <v>0</v>
      </c>
      <c r="AM522">
        <v>0</v>
      </c>
    </row>
    <row r="523" spans="1:39">
      <c r="A523">
        <v>3</v>
      </c>
      <c r="B523">
        <v>158</v>
      </c>
      <c r="C523">
        <v>2020</v>
      </c>
      <c r="D523">
        <v>99</v>
      </c>
      <c r="E523">
        <v>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63</v>
      </c>
      <c r="R523">
        <v>462</v>
      </c>
      <c r="S523">
        <v>461</v>
      </c>
      <c r="T523">
        <v>2.3082687984011998</v>
      </c>
      <c r="U523">
        <v>2.2398210361361794</v>
      </c>
      <c r="V523">
        <v>14.467532467532465</v>
      </c>
      <c r="W523">
        <v>57.96312364425161</v>
      </c>
      <c r="X523">
        <v>141.42617945434861</v>
      </c>
      <c r="Y523">
        <v>130.08744588744591</v>
      </c>
      <c r="Z523">
        <v>130.36963123644256</v>
      </c>
      <c r="AA523">
        <v>25.850649590402433</v>
      </c>
      <c r="AB523">
        <v>4.1050133631199888</v>
      </c>
      <c r="AC523">
        <v>-59.968891279441138</v>
      </c>
      <c r="AD523">
        <v>14</v>
      </c>
      <c r="AE523">
        <v>1</v>
      </c>
      <c r="AF523">
        <v>0</v>
      </c>
      <c r="AG523">
        <v>0</v>
      </c>
      <c r="AH523">
        <v>12</v>
      </c>
      <c r="AI523">
        <v>9</v>
      </c>
      <c r="AJ523">
        <v>3</v>
      </c>
      <c r="AK523">
        <v>9</v>
      </c>
      <c r="AL523">
        <v>0</v>
      </c>
      <c r="AM523">
        <v>0</v>
      </c>
    </row>
    <row r="524" spans="1:39">
      <c r="A524">
        <v>3</v>
      </c>
      <c r="B524">
        <v>159</v>
      </c>
      <c r="C524">
        <v>2020</v>
      </c>
      <c r="D524">
        <v>99</v>
      </c>
      <c r="E524">
        <v>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84</v>
      </c>
      <c r="R524">
        <v>495</v>
      </c>
      <c r="S524">
        <v>495</v>
      </c>
      <c r="T524">
        <v>2.473145141144141</v>
      </c>
      <c r="U524">
        <v>2.426004082074622</v>
      </c>
      <c r="V524">
        <v>14.387878787878789</v>
      </c>
      <c r="W524">
        <v>57.765656565656549</v>
      </c>
      <c r="X524">
        <v>142.4782822810993</v>
      </c>
      <c r="Y524">
        <v>131.50745454545461</v>
      </c>
      <c r="Z524">
        <v>131.50745454545461</v>
      </c>
      <c r="AA524">
        <v>29.069510098366408</v>
      </c>
      <c r="AB524">
        <v>4.2864164500271213</v>
      </c>
      <c r="AC524">
        <v>-57.70709529547625</v>
      </c>
      <c r="AD524">
        <v>11</v>
      </c>
      <c r="AE524">
        <v>0</v>
      </c>
      <c r="AF524">
        <v>0</v>
      </c>
      <c r="AG524">
        <v>2</v>
      </c>
      <c r="AH524">
        <v>15</v>
      </c>
      <c r="AI524">
        <v>4</v>
      </c>
      <c r="AJ524">
        <v>1</v>
      </c>
      <c r="AK524">
        <v>8</v>
      </c>
      <c r="AL524">
        <v>0</v>
      </c>
      <c r="AM524">
        <v>0</v>
      </c>
    </row>
    <row r="525" spans="1:39">
      <c r="A525">
        <v>3</v>
      </c>
      <c r="B525">
        <v>160</v>
      </c>
      <c r="C525">
        <v>2020</v>
      </c>
      <c r="D525">
        <v>99</v>
      </c>
      <c r="E525">
        <v>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83</v>
      </c>
      <c r="R525">
        <v>393</v>
      </c>
      <c r="S525">
        <v>393</v>
      </c>
      <c r="T525">
        <v>1.9635273544841372</v>
      </c>
      <c r="U525">
        <v>1.9718343820265876</v>
      </c>
      <c r="V525">
        <v>14.412213740458013</v>
      </c>
      <c r="W525">
        <v>57.80152671755723</v>
      </c>
      <c r="X525">
        <v>145.86134934484565</v>
      </c>
      <c r="Y525">
        <v>134.63002544529263</v>
      </c>
      <c r="Z525">
        <v>134.63002544529263</v>
      </c>
      <c r="AA525">
        <v>28.281757834477204</v>
      </c>
      <c r="AB525">
        <v>3.9418544491964198</v>
      </c>
      <c r="AC525">
        <v>-53.237723334552811</v>
      </c>
      <c r="AD525">
        <v>12</v>
      </c>
      <c r="AE525">
        <v>0</v>
      </c>
      <c r="AF525">
        <v>0</v>
      </c>
      <c r="AG525">
        <v>0</v>
      </c>
      <c r="AH525">
        <v>4</v>
      </c>
      <c r="AI525">
        <v>9</v>
      </c>
      <c r="AJ525">
        <v>2</v>
      </c>
      <c r="AK525">
        <v>7</v>
      </c>
      <c r="AL525">
        <v>0</v>
      </c>
      <c r="AM525">
        <v>0</v>
      </c>
    </row>
    <row r="526" spans="1:39">
      <c r="A526">
        <v>3</v>
      </c>
      <c r="B526">
        <v>161</v>
      </c>
      <c r="C526">
        <v>2020</v>
      </c>
      <c r="D526">
        <v>99</v>
      </c>
      <c r="E526">
        <v>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73</v>
      </c>
      <c r="R526">
        <v>419</v>
      </c>
      <c r="S526">
        <v>419</v>
      </c>
      <c r="T526">
        <v>2.0934299275543338</v>
      </c>
      <c r="U526">
        <v>2.09414046778295</v>
      </c>
      <c r="V526">
        <v>14.622911694510746</v>
      </c>
      <c r="W526">
        <v>58.250596658711245</v>
      </c>
      <c r="X526">
        <v>145.2961573368982</v>
      </c>
      <c r="Y526">
        <v>134.10835322195695</v>
      </c>
      <c r="Z526">
        <v>134.10835322195695</v>
      </c>
      <c r="AA526">
        <v>26.81194479489174</v>
      </c>
      <c r="AB526">
        <v>3.8574502042626033</v>
      </c>
      <c r="AC526">
        <v>-57.631140438027607</v>
      </c>
      <c r="AD526">
        <v>11</v>
      </c>
      <c r="AE526">
        <v>0</v>
      </c>
      <c r="AF526">
        <v>0</v>
      </c>
      <c r="AG526">
        <v>0</v>
      </c>
      <c r="AH526">
        <v>9</v>
      </c>
      <c r="AI526">
        <v>5</v>
      </c>
      <c r="AJ526">
        <v>0</v>
      </c>
      <c r="AK526">
        <v>9</v>
      </c>
      <c r="AL526">
        <v>0</v>
      </c>
      <c r="AM526">
        <v>0</v>
      </c>
    </row>
    <row r="527" spans="1:39">
      <c r="A527">
        <v>3</v>
      </c>
      <c r="B527">
        <v>162</v>
      </c>
      <c r="C527">
        <v>2020</v>
      </c>
      <c r="D527">
        <v>99</v>
      </c>
      <c r="E527">
        <v>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69</v>
      </c>
      <c r="R527">
        <v>434</v>
      </c>
      <c r="S527">
        <v>433</v>
      </c>
      <c r="T527">
        <v>2.1683737197102166</v>
      </c>
      <c r="U527">
        <v>2.1364135475176842</v>
      </c>
      <c r="V527">
        <v>14.622119815668198</v>
      </c>
      <c r="W527">
        <v>58.17090069284064</v>
      </c>
      <c r="X527">
        <v>143.69916771098059</v>
      </c>
      <c r="Y527">
        <v>132.0868663594471</v>
      </c>
      <c r="Z527">
        <v>132.39191685912249</v>
      </c>
      <c r="AA527">
        <v>27.40775423852763</v>
      </c>
      <c r="AB527">
        <v>3.8844016094010607</v>
      </c>
      <c r="AC527">
        <v>-53.310360634879679</v>
      </c>
      <c r="AD527">
        <v>14</v>
      </c>
      <c r="AE527">
        <v>0</v>
      </c>
      <c r="AF527">
        <v>0</v>
      </c>
      <c r="AG527">
        <v>1</v>
      </c>
      <c r="AH527">
        <v>12</v>
      </c>
      <c r="AI527">
        <v>2</v>
      </c>
      <c r="AJ527">
        <v>0</v>
      </c>
      <c r="AK527">
        <v>10</v>
      </c>
      <c r="AL527">
        <v>0</v>
      </c>
      <c r="AM527">
        <v>0</v>
      </c>
    </row>
    <row r="528" spans="1:39">
      <c r="A528">
        <v>3</v>
      </c>
      <c r="B528">
        <v>163</v>
      </c>
      <c r="C528">
        <v>2020</v>
      </c>
      <c r="D528">
        <v>99</v>
      </c>
      <c r="E528">
        <v>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75</v>
      </c>
      <c r="R528">
        <v>461</v>
      </c>
      <c r="S528">
        <v>461</v>
      </c>
      <c r="T528">
        <v>2.3032725455908065</v>
      </c>
      <c r="U528">
        <v>2.3011045169752831</v>
      </c>
      <c r="V528">
        <v>14.253796095444685</v>
      </c>
      <c r="W528">
        <v>57.635574837310202</v>
      </c>
      <c r="X528">
        <v>145.11014023402876</v>
      </c>
      <c r="Y528">
        <v>133.93665943600877</v>
      </c>
      <c r="Z528">
        <v>133.93665943600877</v>
      </c>
      <c r="AA528">
        <v>26.226327222846361</v>
      </c>
      <c r="AB528">
        <v>4.2166842904016715</v>
      </c>
      <c r="AC528">
        <v>-55.539057869333789</v>
      </c>
      <c r="AD528">
        <v>5</v>
      </c>
      <c r="AE528">
        <v>0</v>
      </c>
      <c r="AF528">
        <v>0</v>
      </c>
      <c r="AG528">
        <v>0</v>
      </c>
      <c r="AH528">
        <v>9</v>
      </c>
      <c r="AI528">
        <v>7</v>
      </c>
      <c r="AJ528">
        <v>1</v>
      </c>
      <c r="AK528">
        <v>3</v>
      </c>
      <c r="AL528">
        <v>0</v>
      </c>
      <c r="AM528">
        <v>0</v>
      </c>
    </row>
    <row r="529" spans="1:39">
      <c r="A529">
        <v>3</v>
      </c>
      <c r="B529">
        <v>164</v>
      </c>
      <c r="C529">
        <v>2020</v>
      </c>
      <c r="D529">
        <v>99</v>
      </c>
      <c r="E529">
        <v>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66</v>
      </c>
      <c r="R529">
        <v>332</v>
      </c>
      <c r="S529">
        <v>330</v>
      </c>
      <c r="T529">
        <v>1.6587559330502128</v>
      </c>
      <c r="U529">
        <v>1.6555484143877621</v>
      </c>
      <c r="V529">
        <v>13.740963855421684</v>
      </c>
      <c r="W529">
        <v>56.933333333333323</v>
      </c>
      <c r="X529">
        <v>145.72667702228199</v>
      </c>
      <c r="Y529">
        <v>133.80361445783137</v>
      </c>
      <c r="Z529">
        <v>134.61454545454549</v>
      </c>
      <c r="AA529">
        <v>26.759739670214191</v>
      </c>
      <c r="AB529">
        <v>4.2967688118192431</v>
      </c>
      <c r="AC529">
        <v>-51.677786536554223</v>
      </c>
      <c r="AD529">
        <v>7</v>
      </c>
      <c r="AE529">
        <v>1</v>
      </c>
      <c r="AF529">
        <v>0</v>
      </c>
      <c r="AG529">
        <v>1</v>
      </c>
      <c r="AH529">
        <v>9</v>
      </c>
      <c r="AI529">
        <v>8</v>
      </c>
      <c r="AJ529">
        <v>0</v>
      </c>
      <c r="AK529">
        <v>3</v>
      </c>
      <c r="AL529">
        <v>0</v>
      </c>
      <c r="AM529">
        <v>0</v>
      </c>
    </row>
    <row r="530" spans="1:39">
      <c r="A530">
        <v>3</v>
      </c>
      <c r="B530">
        <v>165</v>
      </c>
      <c r="C530">
        <v>2020</v>
      </c>
      <c r="D530">
        <v>99</v>
      </c>
      <c r="E530">
        <v>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76</v>
      </c>
      <c r="R530">
        <v>484</v>
      </c>
      <c r="S530">
        <v>484</v>
      </c>
      <c r="T530">
        <v>2.4181863602298281</v>
      </c>
      <c r="U530">
        <v>2.3696478020392999</v>
      </c>
      <c r="V530">
        <v>14.743801652892564</v>
      </c>
      <c r="W530">
        <v>58.32644628099176</v>
      </c>
      <c r="X530">
        <v>142.33142018033175</v>
      </c>
      <c r="Y530">
        <v>131.37190082644625</v>
      </c>
      <c r="Z530">
        <v>131.37190082644625</v>
      </c>
      <c r="AA530">
        <v>27.832922336836486</v>
      </c>
      <c r="AB530">
        <v>3.5180824180235475</v>
      </c>
      <c r="AC530">
        <v>-56.415521122810198</v>
      </c>
      <c r="AD530">
        <v>7</v>
      </c>
      <c r="AE530">
        <v>0</v>
      </c>
      <c r="AF530">
        <v>0</v>
      </c>
      <c r="AG530">
        <v>1</v>
      </c>
      <c r="AH530">
        <v>10</v>
      </c>
      <c r="AI530">
        <v>9</v>
      </c>
      <c r="AJ530">
        <v>2</v>
      </c>
      <c r="AK530">
        <v>4</v>
      </c>
      <c r="AL530">
        <v>0</v>
      </c>
      <c r="AM530">
        <v>0</v>
      </c>
    </row>
    <row r="531" spans="1:39">
      <c r="A531">
        <v>3</v>
      </c>
      <c r="B531">
        <v>166</v>
      </c>
      <c r="C531">
        <v>2020</v>
      </c>
      <c r="D531">
        <v>99</v>
      </c>
      <c r="E531">
        <v>10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86</v>
      </c>
      <c r="R531">
        <v>424</v>
      </c>
      <c r="S531">
        <v>421</v>
      </c>
      <c r="T531">
        <v>2.1184111916062962</v>
      </c>
      <c r="U531">
        <v>2.0814320835904589</v>
      </c>
      <c r="V531">
        <v>14.667452830188676</v>
      </c>
      <c r="W531">
        <v>58.353919239904997</v>
      </c>
      <c r="X531">
        <v>143.90395347411015</v>
      </c>
      <c r="Y531">
        <v>131.72264150943388</v>
      </c>
      <c r="Z531">
        <v>132.66128266033249</v>
      </c>
      <c r="AA531">
        <v>27.494085691262871</v>
      </c>
      <c r="AB531">
        <v>3.7385664283045505</v>
      </c>
      <c r="AC531">
        <v>-63.229344354157611</v>
      </c>
      <c r="AD531">
        <v>8</v>
      </c>
      <c r="AE531">
        <v>2</v>
      </c>
      <c r="AF531">
        <v>0</v>
      </c>
      <c r="AG531">
        <v>0</v>
      </c>
      <c r="AH531">
        <v>16</v>
      </c>
      <c r="AI531">
        <v>4</v>
      </c>
      <c r="AJ531">
        <v>6</v>
      </c>
      <c r="AK531">
        <v>5</v>
      </c>
      <c r="AL531">
        <v>0</v>
      </c>
      <c r="AM531">
        <v>0</v>
      </c>
    </row>
    <row r="532" spans="1:39">
      <c r="A532">
        <v>3</v>
      </c>
      <c r="B532">
        <v>167</v>
      </c>
      <c r="C532">
        <v>2020</v>
      </c>
      <c r="D532">
        <v>99</v>
      </c>
      <c r="E532">
        <v>11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58</v>
      </c>
      <c r="R532">
        <v>340</v>
      </c>
      <c r="S532">
        <v>340</v>
      </c>
      <c r="T532">
        <v>1.6987259555333498</v>
      </c>
      <c r="U532">
        <v>1.5917158031123961</v>
      </c>
      <c r="V532">
        <v>14.970588235294121</v>
      </c>
      <c r="W532">
        <v>58.714705882352945</v>
      </c>
      <c r="X532">
        <v>136.09712574087061</v>
      </c>
      <c r="Y532">
        <v>125.61764705882356</v>
      </c>
      <c r="Z532">
        <v>125.61764705882356</v>
      </c>
      <c r="AA532">
        <v>28.355865360556649</v>
      </c>
      <c r="AB532">
        <v>3.6619371563456022</v>
      </c>
      <c r="AC532">
        <v>-56.085959774345319</v>
      </c>
      <c r="AD532">
        <v>9</v>
      </c>
      <c r="AE532">
        <v>1</v>
      </c>
      <c r="AF532">
        <v>0</v>
      </c>
      <c r="AG532">
        <v>2</v>
      </c>
      <c r="AH532">
        <v>8</v>
      </c>
      <c r="AI532">
        <v>0</v>
      </c>
      <c r="AJ532">
        <v>1</v>
      </c>
      <c r="AK532">
        <v>1</v>
      </c>
      <c r="AL532">
        <v>0</v>
      </c>
      <c r="AM532">
        <v>0</v>
      </c>
    </row>
    <row r="533" spans="1:39">
      <c r="A533">
        <v>3</v>
      </c>
      <c r="B533">
        <v>168</v>
      </c>
      <c r="C533">
        <v>2020</v>
      </c>
      <c r="D533">
        <v>99</v>
      </c>
      <c r="E533">
        <v>12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68</v>
      </c>
      <c r="R533">
        <v>397</v>
      </c>
      <c r="S533">
        <v>393</v>
      </c>
      <c r="T533">
        <v>1.9835123657257057</v>
      </c>
      <c r="U533">
        <v>1.9828880675148393</v>
      </c>
      <c r="V533">
        <v>14.496221662468518</v>
      </c>
      <c r="W533">
        <v>58.043256997455472</v>
      </c>
      <c r="X533">
        <v>146.86120988671803</v>
      </c>
      <c r="Y533">
        <v>134.02065491183885</v>
      </c>
      <c r="Z533">
        <v>135.38473282442752</v>
      </c>
      <c r="AA533">
        <v>26.407835235480039</v>
      </c>
      <c r="AB533">
        <v>4.1278131377721472</v>
      </c>
      <c r="AC533">
        <v>-55.960937774259754</v>
      </c>
      <c r="AD533">
        <v>15</v>
      </c>
      <c r="AE533">
        <v>0</v>
      </c>
      <c r="AF533">
        <v>0</v>
      </c>
      <c r="AG533">
        <v>0</v>
      </c>
      <c r="AH533">
        <v>17</v>
      </c>
      <c r="AI533">
        <v>5</v>
      </c>
      <c r="AJ533">
        <v>1</v>
      </c>
      <c r="AK533">
        <v>7</v>
      </c>
      <c r="AL533">
        <v>0</v>
      </c>
      <c r="AM533">
        <v>0</v>
      </c>
    </row>
    <row r="534" spans="1:39">
      <c r="A534">
        <v>3</v>
      </c>
      <c r="B534">
        <v>169</v>
      </c>
      <c r="C534">
        <v>2020</v>
      </c>
      <c r="D534">
        <v>99</v>
      </c>
      <c r="E534">
        <v>13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72</v>
      </c>
      <c r="R534">
        <v>439</v>
      </c>
      <c r="S534">
        <v>439</v>
      </c>
      <c r="T534">
        <v>2.1933549837621782</v>
      </c>
      <c r="U534">
        <v>2.1369390261602446</v>
      </c>
      <c r="V534">
        <v>14.56036446469248</v>
      </c>
      <c r="W534">
        <v>57.920273348519345</v>
      </c>
      <c r="X534">
        <v>141.51091937995588</v>
      </c>
      <c r="Y534">
        <v>130.61457858769921</v>
      </c>
      <c r="Z534">
        <v>130.61457858769921</v>
      </c>
      <c r="AA534">
        <v>26.878934969521641</v>
      </c>
      <c r="AB534">
        <v>3.9107962146271902</v>
      </c>
      <c r="AC534">
        <v>-52.587351940852173</v>
      </c>
      <c r="AD534">
        <v>9</v>
      </c>
      <c r="AE534">
        <v>0</v>
      </c>
      <c r="AF534">
        <v>0</v>
      </c>
      <c r="AG534">
        <v>1</v>
      </c>
      <c r="AH534">
        <v>10</v>
      </c>
      <c r="AI534">
        <v>5</v>
      </c>
      <c r="AJ534">
        <v>1</v>
      </c>
      <c r="AK534">
        <v>11</v>
      </c>
      <c r="AL534">
        <v>0</v>
      </c>
      <c r="AM534">
        <v>0</v>
      </c>
    </row>
    <row r="535" spans="1:39">
      <c r="A535">
        <v>3</v>
      </c>
      <c r="B535">
        <v>170</v>
      </c>
      <c r="C535">
        <v>2020</v>
      </c>
      <c r="D535">
        <v>99</v>
      </c>
      <c r="E535">
        <v>14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78</v>
      </c>
      <c r="R535">
        <v>385</v>
      </c>
      <c r="S535">
        <v>385</v>
      </c>
      <c r="T535">
        <v>1.9235573320009995</v>
      </c>
      <c r="U535">
        <v>1.9726915457697756</v>
      </c>
      <c r="V535">
        <v>14.225974025974027</v>
      </c>
      <c r="W535">
        <v>57.464935064935055</v>
      </c>
      <c r="X535">
        <v>148.95695853442348</v>
      </c>
      <c r="Y535">
        <v>137.48727272727265</v>
      </c>
      <c r="Z535">
        <v>137.48727272727265</v>
      </c>
      <c r="AA535">
        <v>30.287513506066759</v>
      </c>
      <c r="AB535">
        <v>4.300340253338728</v>
      </c>
      <c r="AC535">
        <v>-64.762103222441326</v>
      </c>
      <c r="AD535">
        <v>11</v>
      </c>
      <c r="AE535">
        <v>0</v>
      </c>
      <c r="AF535">
        <v>0</v>
      </c>
      <c r="AG535">
        <v>1</v>
      </c>
      <c r="AH535">
        <v>21</v>
      </c>
      <c r="AI535">
        <v>4</v>
      </c>
      <c r="AJ535">
        <v>0</v>
      </c>
      <c r="AK535">
        <v>0</v>
      </c>
      <c r="AL535">
        <v>0</v>
      </c>
      <c r="AM535">
        <v>0</v>
      </c>
    </row>
    <row r="536" spans="1:39">
      <c r="A536">
        <v>3</v>
      </c>
      <c r="B536">
        <v>171</v>
      </c>
      <c r="C536">
        <v>2020</v>
      </c>
      <c r="D536">
        <v>99</v>
      </c>
      <c r="E536">
        <v>15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30</v>
      </c>
      <c r="R536">
        <v>174</v>
      </c>
      <c r="S536">
        <v>174</v>
      </c>
      <c r="T536">
        <v>0.8693479890082435</v>
      </c>
      <c r="U536">
        <v>0.89106643263114971</v>
      </c>
      <c r="V536">
        <v>14.5</v>
      </c>
      <c r="W536">
        <v>57.839080459770109</v>
      </c>
      <c r="X536">
        <v>148.87548100272724</v>
      </c>
      <c r="Y536">
        <v>137.41206896551716</v>
      </c>
      <c r="Z536">
        <v>137.41206896551716</v>
      </c>
      <c r="AA536">
        <v>26.156949435386661</v>
      </c>
      <c r="AB536">
        <v>3.0394856008317599</v>
      </c>
      <c r="AC536">
        <v>-45.459926829856485</v>
      </c>
      <c r="AD536">
        <v>1</v>
      </c>
      <c r="AE536">
        <v>0</v>
      </c>
      <c r="AF536">
        <v>0</v>
      </c>
      <c r="AG536">
        <v>1</v>
      </c>
      <c r="AH536">
        <v>21</v>
      </c>
      <c r="AI536">
        <v>6</v>
      </c>
      <c r="AJ536">
        <v>0</v>
      </c>
      <c r="AK536">
        <v>2</v>
      </c>
      <c r="AL536">
        <v>0</v>
      </c>
      <c r="AM536">
        <v>0</v>
      </c>
    </row>
    <row r="537" spans="1:39">
      <c r="A537">
        <v>3</v>
      </c>
      <c r="B537">
        <v>172</v>
      </c>
      <c r="C537">
        <v>2020</v>
      </c>
      <c r="D537">
        <v>99</v>
      </c>
      <c r="E537">
        <v>16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72</v>
      </c>
      <c r="R537">
        <v>453</v>
      </c>
      <c r="S537">
        <v>453</v>
      </c>
      <c r="T537">
        <v>2.2633025231076687</v>
      </c>
      <c r="U537">
        <v>2.2342606522021033</v>
      </c>
      <c r="V537">
        <v>14.503311258278144</v>
      </c>
      <c r="W537">
        <v>57.975717439293589</v>
      </c>
      <c r="X537">
        <v>143.38310385320929</v>
      </c>
      <c r="Y537">
        <v>132.34260485651211</v>
      </c>
      <c r="Z537">
        <v>132.34260485651211</v>
      </c>
      <c r="AA537">
        <v>27.340567652708703</v>
      </c>
      <c r="AB537">
        <v>4.3001958197191925</v>
      </c>
      <c r="AC537">
        <v>-61.820835931313603</v>
      </c>
      <c r="AD537">
        <v>15</v>
      </c>
      <c r="AE537">
        <v>0</v>
      </c>
      <c r="AF537">
        <v>0</v>
      </c>
      <c r="AG537">
        <v>3</v>
      </c>
      <c r="AH537">
        <v>17</v>
      </c>
      <c r="AI537">
        <v>5</v>
      </c>
      <c r="AJ537">
        <v>2</v>
      </c>
      <c r="AK537">
        <v>4</v>
      </c>
      <c r="AL537">
        <v>3</v>
      </c>
      <c r="AM537">
        <v>0</v>
      </c>
    </row>
    <row r="538" spans="1:39">
      <c r="A538">
        <v>3</v>
      </c>
      <c r="B538">
        <v>173</v>
      </c>
      <c r="C538">
        <v>2020</v>
      </c>
      <c r="D538">
        <v>99</v>
      </c>
      <c r="E538">
        <v>17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81</v>
      </c>
      <c r="R538">
        <v>440</v>
      </c>
      <c r="S538">
        <v>439</v>
      </c>
      <c r="T538">
        <v>2.1983512365725706</v>
      </c>
      <c r="U538">
        <v>2.1976746675634846</v>
      </c>
      <c r="V538">
        <v>14.229545454545455</v>
      </c>
      <c r="W538">
        <v>57.35763097949885</v>
      </c>
      <c r="X538">
        <v>145.46267113168537</v>
      </c>
      <c r="Y538">
        <v>134.02159090909097</v>
      </c>
      <c r="Z538">
        <v>134.32687927107071</v>
      </c>
      <c r="AA538">
        <v>27.918370387030631</v>
      </c>
      <c r="AB538">
        <v>3.8291686936363529</v>
      </c>
      <c r="AC538">
        <v>-52.773563997688143</v>
      </c>
      <c r="AD538">
        <v>5</v>
      </c>
      <c r="AE538">
        <v>1</v>
      </c>
      <c r="AF538">
        <v>0</v>
      </c>
      <c r="AG538">
        <v>0</v>
      </c>
      <c r="AH538">
        <v>10</v>
      </c>
      <c r="AI538">
        <v>2</v>
      </c>
      <c r="AJ538">
        <v>0</v>
      </c>
      <c r="AK538">
        <v>0</v>
      </c>
      <c r="AL538">
        <v>0</v>
      </c>
      <c r="AM538">
        <v>2</v>
      </c>
    </row>
    <row r="539" spans="1:39">
      <c r="A539">
        <v>3</v>
      </c>
      <c r="B539">
        <v>174</v>
      </c>
      <c r="C539">
        <v>2020</v>
      </c>
      <c r="D539">
        <v>99</v>
      </c>
      <c r="E539">
        <v>18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70</v>
      </c>
      <c r="R539">
        <v>373</v>
      </c>
      <c r="S539">
        <v>373</v>
      </c>
      <c r="T539">
        <v>1.8636022982762923</v>
      </c>
      <c r="U539">
        <v>1.8056191518256677</v>
      </c>
      <c r="V539">
        <v>15.053619302949063</v>
      </c>
      <c r="W539">
        <v>58.643431635388751</v>
      </c>
      <c r="X539">
        <v>140.72772373569103</v>
      </c>
      <c r="Y539">
        <v>129.89168900804287</v>
      </c>
      <c r="Z539">
        <v>129.89168900804287</v>
      </c>
      <c r="AA539">
        <v>27.143346230712677</v>
      </c>
      <c r="AB539">
        <v>3.4530851914136718</v>
      </c>
      <c r="AC539">
        <v>-62.032613036961216</v>
      </c>
      <c r="AD539">
        <v>9</v>
      </c>
      <c r="AE539">
        <v>0</v>
      </c>
      <c r="AF539">
        <v>0</v>
      </c>
      <c r="AG539">
        <v>2</v>
      </c>
      <c r="AH539">
        <v>12</v>
      </c>
      <c r="AI539">
        <v>6</v>
      </c>
      <c r="AJ539">
        <v>0</v>
      </c>
      <c r="AK539">
        <v>4</v>
      </c>
      <c r="AL539">
        <v>0</v>
      </c>
      <c r="AM539">
        <v>0</v>
      </c>
    </row>
    <row r="540" spans="1:39">
      <c r="A540">
        <v>3</v>
      </c>
      <c r="B540">
        <v>175</v>
      </c>
      <c r="C540">
        <v>2020</v>
      </c>
      <c r="D540">
        <v>99</v>
      </c>
      <c r="E540">
        <v>19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67</v>
      </c>
      <c r="R540">
        <v>334</v>
      </c>
      <c r="S540">
        <v>334</v>
      </c>
      <c r="T540">
        <v>1.6687484386709972</v>
      </c>
      <c r="U540">
        <v>1.713295163086489</v>
      </c>
      <c r="V540">
        <v>14.610778443113769</v>
      </c>
      <c r="W540">
        <v>58.026946107784426</v>
      </c>
      <c r="X540">
        <v>149.12417851188204</v>
      </c>
      <c r="Y540">
        <v>137.641616766467</v>
      </c>
      <c r="Z540">
        <v>137.641616766467</v>
      </c>
      <c r="AA540">
        <v>30.313391614244274</v>
      </c>
      <c r="AB540">
        <v>3.8461262434985279</v>
      </c>
      <c r="AC540">
        <v>-53.915920718753121</v>
      </c>
      <c r="AD540">
        <v>15</v>
      </c>
      <c r="AE540">
        <v>0</v>
      </c>
      <c r="AF540">
        <v>0</v>
      </c>
      <c r="AG540">
        <v>0</v>
      </c>
      <c r="AH540">
        <v>10</v>
      </c>
      <c r="AI540">
        <v>1</v>
      </c>
      <c r="AJ540">
        <v>0</v>
      </c>
      <c r="AK540">
        <v>4</v>
      </c>
      <c r="AL540">
        <v>0</v>
      </c>
      <c r="AM540">
        <v>0</v>
      </c>
    </row>
    <row r="541" spans="1:39">
      <c r="A541">
        <v>3</v>
      </c>
      <c r="B541">
        <v>176</v>
      </c>
      <c r="C541">
        <v>2020</v>
      </c>
      <c r="D541">
        <v>99</v>
      </c>
      <c r="E541">
        <v>20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82</v>
      </c>
      <c r="R541">
        <v>465</v>
      </c>
      <c r="S541">
        <v>464</v>
      </c>
      <c r="T541">
        <v>2.3232575568323757</v>
      </c>
      <c r="U541">
        <v>2.257758119162121</v>
      </c>
      <c r="V541">
        <v>14.567741935483877</v>
      </c>
      <c r="W541">
        <v>57.894396551724142</v>
      </c>
      <c r="X541">
        <v>141.65938559396076</v>
      </c>
      <c r="Y541">
        <v>130.28322580645161</v>
      </c>
      <c r="Z541">
        <v>130.56400862068969</v>
      </c>
      <c r="AA541">
        <v>26.627834515782965</v>
      </c>
      <c r="AB541">
        <v>3.664198126700116</v>
      </c>
      <c r="AC541">
        <v>-58.034715061786194</v>
      </c>
      <c r="AD541">
        <v>10</v>
      </c>
      <c r="AE541">
        <v>1</v>
      </c>
      <c r="AF541">
        <v>0</v>
      </c>
      <c r="AG541">
        <v>1</v>
      </c>
      <c r="AH541">
        <v>12</v>
      </c>
      <c r="AI541">
        <v>2</v>
      </c>
      <c r="AJ541">
        <v>0</v>
      </c>
      <c r="AK541">
        <v>6</v>
      </c>
      <c r="AL541">
        <v>0</v>
      </c>
      <c r="AM541">
        <v>1</v>
      </c>
    </row>
    <row r="542" spans="1:39">
      <c r="A542">
        <v>3</v>
      </c>
      <c r="B542">
        <v>177</v>
      </c>
      <c r="C542">
        <v>2020</v>
      </c>
      <c r="D542">
        <v>99</v>
      </c>
      <c r="E542">
        <v>21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74</v>
      </c>
      <c r="R542">
        <v>405</v>
      </c>
      <c r="S542">
        <v>404</v>
      </c>
      <c r="T542">
        <v>2.0234823882088437</v>
      </c>
      <c r="U542">
        <v>2.0005083726356889</v>
      </c>
      <c r="V542">
        <v>14.466666666666661</v>
      </c>
      <c r="W542">
        <v>57.757425742574256</v>
      </c>
      <c r="X542">
        <v>144.01241255701348</v>
      </c>
      <c r="Y542">
        <v>132.54074074074077</v>
      </c>
      <c r="Z542">
        <v>132.86881188118812</v>
      </c>
      <c r="AA542">
        <v>29.568100076818041</v>
      </c>
      <c r="AB542">
        <v>3.9244813376086527</v>
      </c>
      <c r="AC542">
        <v>-50.524715113951871</v>
      </c>
      <c r="AD542">
        <v>13</v>
      </c>
      <c r="AE542">
        <v>1</v>
      </c>
      <c r="AF542">
        <v>0</v>
      </c>
      <c r="AG542">
        <v>0</v>
      </c>
      <c r="AH542">
        <v>18</v>
      </c>
      <c r="AI542">
        <v>8</v>
      </c>
      <c r="AJ542">
        <v>1</v>
      </c>
      <c r="AK542">
        <v>11</v>
      </c>
      <c r="AL542">
        <v>0</v>
      </c>
      <c r="AM542">
        <v>1</v>
      </c>
    </row>
    <row r="543" spans="1:39">
      <c r="A543">
        <v>3</v>
      </c>
      <c r="B543">
        <v>178</v>
      </c>
      <c r="C543">
        <v>2020</v>
      </c>
      <c r="D543">
        <v>99</v>
      </c>
      <c r="E543">
        <v>22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72</v>
      </c>
      <c r="R543">
        <v>342</v>
      </c>
      <c r="S543">
        <v>340</v>
      </c>
      <c r="T543">
        <v>1.7087184611541337</v>
      </c>
      <c r="U543">
        <v>1.7047682472412051</v>
      </c>
      <c r="V543">
        <v>14.380116959064328</v>
      </c>
      <c r="W543">
        <v>57.941176470588239</v>
      </c>
      <c r="X543">
        <v>145.52470015776171</v>
      </c>
      <c r="Y543">
        <v>133.7529239766082</v>
      </c>
      <c r="Z543">
        <v>134.53970588235299</v>
      </c>
      <c r="AA543">
        <v>26.826349753366831</v>
      </c>
      <c r="AB543">
        <v>3.5233771940017817</v>
      </c>
      <c r="AC543">
        <v>-46.638461591431692</v>
      </c>
      <c r="AD543">
        <v>12</v>
      </c>
      <c r="AE543">
        <v>0</v>
      </c>
      <c r="AF543">
        <v>0</v>
      </c>
      <c r="AG543">
        <v>3</v>
      </c>
      <c r="AH543">
        <v>13</v>
      </c>
      <c r="AI543">
        <v>2</v>
      </c>
      <c r="AJ543">
        <v>0</v>
      </c>
      <c r="AK543">
        <v>2</v>
      </c>
      <c r="AL543">
        <v>0</v>
      </c>
      <c r="AM543">
        <v>0</v>
      </c>
    </row>
    <row r="544" spans="1:39">
      <c r="A544">
        <v>3</v>
      </c>
      <c r="B544">
        <v>179</v>
      </c>
      <c r="C544">
        <v>2020</v>
      </c>
      <c r="D544">
        <v>99</v>
      </c>
      <c r="E544">
        <v>23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59</v>
      </c>
      <c r="R544">
        <v>304</v>
      </c>
      <c r="S544">
        <v>304</v>
      </c>
      <c r="T544">
        <v>1.518860854359231</v>
      </c>
      <c r="U544">
        <v>1.5382161144212212</v>
      </c>
      <c r="V544">
        <v>14.710526315789473</v>
      </c>
      <c r="W544">
        <v>58.085526315789458</v>
      </c>
      <c r="X544">
        <v>147.0977789815818</v>
      </c>
      <c r="Y544">
        <v>135.77124999999987</v>
      </c>
      <c r="Z544">
        <v>135.77124999999987</v>
      </c>
      <c r="AA544">
        <v>31.566386932365877</v>
      </c>
      <c r="AB544">
        <v>4.2757641344580621</v>
      </c>
      <c r="AC544">
        <v>-65.925900940276563</v>
      </c>
      <c r="AD544">
        <v>6</v>
      </c>
      <c r="AE544">
        <v>2</v>
      </c>
      <c r="AF544">
        <v>0</v>
      </c>
      <c r="AG544">
        <v>0</v>
      </c>
      <c r="AH544">
        <v>23</v>
      </c>
      <c r="AI544">
        <v>8</v>
      </c>
      <c r="AJ544">
        <v>1</v>
      </c>
      <c r="AK544">
        <v>1</v>
      </c>
      <c r="AL544">
        <v>0</v>
      </c>
      <c r="AM544">
        <v>0</v>
      </c>
    </row>
    <row r="545" spans="1:39">
      <c r="A545">
        <v>3</v>
      </c>
      <c r="B545">
        <v>180</v>
      </c>
      <c r="C545">
        <v>2020</v>
      </c>
      <c r="D545">
        <v>99</v>
      </c>
      <c r="E545">
        <v>24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60</v>
      </c>
      <c r="R545">
        <v>399</v>
      </c>
      <c r="S545">
        <v>399</v>
      </c>
      <c r="T545">
        <v>1.9935048713464905</v>
      </c>
      <c r="U545">
        <v>1.9469270670489689</v>
      </c>
      <c r="V545">
        <v>14.556390977443611</v>
      </c>
      <c r="W545">
        <v>57.84210526315789</v>
      </c>
      <c r="X545">
        <v>141.85319745734861</v>
      </c>
      <c r="Y545">
        <v>130.93050125313283</v>
      </c>
      <c r="Z545">
        <v>130.93050125313283</v>
      </c>
      <c r="AA545">
        <v>25.668361218990089</v>
      </c>
      <c r="AB545">
        <v>3.885276052477749</v>
      </c>
      <c r="AC545">
        <v>-52.775397490866361</v>
      </c>
      <c r="AD545">
        <v>8</v>
      </c>
      <c r="AE545">
        <v>0</v>
      </c>
      <c r="AF545">
        <v>0</v>
      </c>
      <c r="AG545">
        <v>2</v>
      </c>
      <c r="AH545">
        <v>14</v>
      </c>
      <c r="AI545">
        <v>8</v>
      </c>
      <c r="AJ545">
        <v>3</v>
      </c>
      <c r="AK545">
        <v>5</v>
      </c>
      <c r="AL545">
        <v>0</v>
      </c>
      <c r="AM545">
        <v>1</v>
      </c>
    </row>
    <row r="546" spans="1:39">
      <c r="A546">
        <v>3</v>
      </c>
      <c r="B546">
        <v>181</v>
      </c>
      <c r="C546">
        <v>2020</v>
      </c>
      <c r="D546">
        <v>99</v>
      </c>
      <c r="E546">
        <v>25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85</v>
      </c>
      <c r="R546">
        <v>430</v>
      </c>
      <c r="S546">
        <v>429</v>
      </c>
      <c r="T546">
        <v>2.1483887084686488</v>
      </c>
      <c r="U546">
        <v>2.1293751151464391</v>
      </c>
      <c r="V546">
        <v>14.327906976744178</v>
      </c>
      <c r="W546">
        <v>57.797202797202793</v>
      </c>
      <c r="X546">
        <v>144.26123107158151</v>
      </c>
      <c r="Y546">
        <v>132.87637209302329</v>
      </c>
      <c r="Z546">
        <v>133.18610722610723</v>
      </c>
      <c r="AA546">
        <v>27.046012653698632</v>
      </c>
      <c r="AB546">
        <v>3.578411259300895</v>
      </c>
      <c r="AC546">
        <v>-58.598809840880079</v>
      </c>
      <c r="AD546">
        <v>15</v>
      </c>
      <c r="AE546">
        <v>0</v>
      </c>
      <c r="AF546">
        <v>0</v>
      </c>
      <c r="AG546">
        <v>0</v>
      </c>
      <c r="AH546">
        <v>29</v>
      </c>
      <c r="AI546">
        <v>4</v>
      </c>
      <c r="AJ546">
        <v>0</v>
      </c>
      <c r="AK546">
        <v>12</v>
      </c>
      <c r="AL546">
        <v>0</v>
      </c>
      <c r="AM546">
        <v>0</v>
      </c>
    </row>
    <row r="547" spans="1:39">
      <c r="A547">
        <v>3</v>
      </c>
      <c r="B547">
        <v>182</v>
      </c>
      <c r="C547">
        <v>2020</v>
      </c>
      <c r="D547">
        <v>99</v>
      </c>
      <c r="E547">
        <v>26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67</v>
      </c>
      <c r="R547">
        <v>272</v>
      </c>
      <c r="S547">
        <v>272</v>
      </c>
      <c r="T547">
        <v>1.3589807644266798</v>
      </c>
      <c r="U547">
        <v>1.4070436014412959</v>
      </c>
      <c r="V547">
        <v>14.132352941176469</v>
      </c>
      <c r="W547">
        <v>57.143382352941181</v>
      </c>
      <c r="X547">
        <v>150.38377891785109</v>
      </c>
      <c r="Y547">
        <v>138.80422794117655</v>
      </c>
      <c r="Z547">
        <v>138.80422794117655</v>
      </c>
      <c r="AA547">
        <v>29.210486800287502</v>
      </c>
      <c r="AB547">
        <v>3.993288527713891</v>
      </c>
      <c r="AC547">
        <v>-50.114796401584094</v>
      </c>
      <c r="AD547">
        <v>8</v>
      </c>
      <c r="AE547">
        <v>0</v>
      </c>
      <c r="AF547">
        <v>0</v>
      </c>
      <c r="AG547">
        <v>1</v>
      </c>
      <c r="AH547">
        <v>14</v>
      </c>
      <c r="AI547">
        <v>2</v>
      </c>
      <c r="AJ547">
        <v>1</v>
      </c>
      <c r="AK547">
        <v>5</v>
      </c>
      <c r="AL547">
        <v>0</v>
      </c>
      <c r="AM547">
        <v>0</v>
      </c>
    </row>
    <row r="548" spans="1:39">
      <c r="A548">
        <v>3</v>
      </c>
      <c r="B548">
        <v>183</v>
      </c>
      <c r="C548">
        <v>2020</v>
      </c>
      <c r="D548">
        <v>99</v>
      </c>
      <c r="E548">
        <v>27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70</v>
      </c>
      <c r="R548">
        <v>410</v>
      </c>
      <c r="S548">
        <v>410</v>
      </c>
      <c r="T548">
        <v>2.0484636522608044</v>
      </c>
      <c r="U548">
        <v>2.0149873589776974</v>
      </c>
      <c r="V548">
        <v>14.753658536585364</v>
      </c>
      <c r="W548">
        <v>58.195121951219519</v>
      </c>
      <c r="X548">
        <v>142.87321301165329</v>
      </c>
      <c r="Y548">
        <v>131.87197560975608</v>
      </c>
      <c r="Z548">
        <v>131.87197560975608</v>
      </c>
      <c r="AA548">
        <v>28.255000114366176</v>
      </c>
      <c r="AB548">
        <v>3.640018173333945</v>
      </c>
      <c r="AC548">
        <v>-60.007575484973138</v>
      </c>
      <c r="AD548">
        <v>9</v>
      </c>
      <c r="AE548">
        <v>1</v>
      </c>
      <c r="AF548">
        <v>0</v>
      </c>
      <c r="AG548">
        <v>0</v>
      </c>
      <c r="AH548">
        <v>9</v>
      </c>
      <c r="AI548">
        <v>4</v>
      </c>
      <c r="AJ548">
        <v>2</v>
      </c>
      <c r="AK548">
        <v>13</v>
      </c>
      <c r="AL548">
        <v>0</v>
      </c>
      <c r="AM548">
        <v>0</v>
      </c>
    </row>
    <row r="549" spans="1:39">
      <c r="A549">
        <v>3</v>
      </c>
      <c r="B549">
        <v>184</v>
      </c>
      <c r="C549">
        <v>2020</v>
      </c>
      <c r="D549">
        <v>99</v>
      </c>
      <c r="E549">
        <v>28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70</v>
      </c>
      <c r="R549">
        <v>484</v>
      </c>
      <c r="S549">
        <v>484</v>
      </c>
      <c r="T549">
        <v>2.4181863602298281</v>
      </c>
      <c r="U549">
        <v>2.3642372354203398</v>
      </c>
      <c r="V549">
        <v>14.855371900826452</v>
      </c>
      <c r="W549">
        <v>58.216942148760317</v>
      </c>
      <c r="X549">
        <v>142.00643786431229</v>
      </c>
      <c r="Y549">
        <v>131.07194214876029</v>
      </c>
      <c r="Z549">
        <v>131.07194214876029</v>
      </c>
      <c r="AA549">
        <v>29.475600989056524</v>
      </c>
      <c r="AB549">
        <v>4.1216574422230954</v>
      </c>
      <c r="AC549">
        <v>-61.806643682451096</v>
      </c>
      <c r="AD549">
        <v>11</v>
      </c>
      <c r="AE549">
        <v>1</v>
      </c>
      <c r="AF549">
        <v>0</v>
      </c>
      <c r="AG549">
        <v>0</v>
      </c>
      <c r="AH549">
        <v>29</v>
      </c>
      <c r="AI549">
        <v>8</v>
      </c>
      <c r="AJ549">
        <v>2</v>
      </c>
      <c r="AK549">
        <v>11</v>
      </c>
      <c r="AL549">
        <v>0</v>
      </c>
      <c r="AM549">
        <v>0</v>
      </c>
    </row>
    <row r="550" spans="1:39">
      <c r="A550">
        <v>3</v>
      </c>
      <c r="B550">
        <v>185</v>
      </c>
      <c r="C550">
        <v>2020</v>
      </c>
      <c r="D550">
        <v>99</v>
      </c>
      <c r="E550">
        <v>29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58</v>
      </c>
      <c r="R550">
        <v>351</v>
      </c>
      <c r="S550">
        <v>351</v>
      </c>
      <c r="T550">
        <v>1.7536847364476651</v>
      </c>
      <c r="U550">
        <v>1.7619988342945787</v>
      </c>
      <c r="V550">
        <v>14.598290598290598</v>
      </c>
      <c r="W550">
        <v>57.911680911680897</v>
      </c>
      <c r="X550">
        <v>145.93546375778237</v>
      </c>
      <c r="Y550">
        <v>134.69843304843309</v>
      </c>
      <c r="Z550">
        <v>134.69843304843309</v>
      </c>
      <c r="AA550">
        <v>27.861416398946197</v>
      </c>
      <c r="AB550">
        <v>3.3111493035120918</v>
      </c>
      <c r="AC550">
        <v>-60.228040503426563</v>
      </c>
      <c r="AD550">
        <v>18</v>
      </c>
      <c r="AE550">
        <v>0</v>
      </c>
      <c r="AF550">
        <v>0</v>
      </c>
      <c r="AG550">
        <v>2</v>
      </c>
      <c r="AH550">
        <v>19</v>
      </c>
      <c r="AI550">
        <v>4</v>
      </c>
      <c r="AJ550">
        <v>0</v>
      </c>
      <c r="AK550">
        <v>6</v>
      </c>
      <c r="AL550">
        <v>0</v>
      </c>
      <c r="AM550">
        <v>0</v>
      </c>
    </row>
    <row r="551" spans="1:39">
      <c r="A551">
        <v>3</v>
      </c>
      <c r="B551">
        <v>186</v>
      </c>
      <c r="C551">
        <v>2020</v>
      </c>
      <c r="D551">
        <v>99</v>
      </c>
      <c r="E551">
        <v>30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75</v>
      </c>
      <c r="R551">
        <v>413</v>
      </c>
      <c r="S551">
        <v>412</v>
      </c>
      <c r="T551">
        <v>2.0634524106919812</v>
      </c>
      <c r="U551">
        <v>2.1127927235146235</v>
      </c>
      <c r="V551">
        <v>14.433414043583536</v>
      </c>
      <c r="W551">
        <v>57.788834951456302</v>
      </c>
      <c r="X551">
        <v>149.02213804338405</v>
      </c>
      <c r="Y551">
        <v>137.26849878934621</v>
      </c>
      <c r="Z551">
        <v>137.60167475728153</v>
      </c>
      <c r="AA551">
        <v>26.924042020098767</v>
      </c>
      <c r="AB551">
        <v>3.8055365392281297</v>
      </c>
      <c r="AC551">
        <v>-56.316259639027038</v>
      </c>
      <c r="AD551">
        <v>21</v>
      </c>
      <c r="AE551">
        <v>1</v>
      </c>
      <c r="AF551">
        <v>0</v>
      </c>
      <c r="AG551">
        <v>1</v>
      </c>
      <c r="AH551">
        <v>34</v>
      </c>
      <c r="AI551">
        <v>7</v>
      </c>
      <c r="AJ551">
        <v>2</v>
      </c>
      <c r="AK551">
        <v>11</v>
      </c>
      <c r="AL551">
        <v>0</v>
      </c>
      <c r="AM551">
        <v>0</v>
      </c>
    </row>
    <row r="552" spans="1:39">
      <c r="A552">
        <v>3</v>
      </c>
      <c r="B552">
        <v>187</v>
      </c>
      <c r="C552">
        <v>2020</v>
      </c>
      <c r="D552">
        <v>99</v>
      </c>
      <c r="E552">
        <v>31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67</v>
      </c>
      <c r="R552">
        <v>357</v>
      </c>
      <c r="S552">
        <v>357</v>
      </c>
      <c r="T552">
        <v>1.7836622533100173</v>
      </c>
      <c r="U552">
        <v>1.8245814772244433</v>
      </c>
      <c r="V552">
        <v>14.54621848739496</v>
      </c>
      <c r="W552">
        <v>57.929971988795501</v>
      </c>
      <c r="X552">
        <v>148.57898522355845</v>
      </c>
      <c r="Y552">
        <v>137.13840336134456</v>
      </c>
      <c r="Z552">
        <v>137.13840336134456</v>
      </c>
      <c r="AA552">
        <v>29.052740200143116</v>
      </c>
      <c r="AB552">
        <v>4.5223532271042357</v>
      </c>
      <c r="AC552">
        <v>-64.915944673419389</v>
      </c>
      <c r="AD552">
        <v>12</v>
      </c>
      <c r="AE552">
        <v>0</v>
      </c>
      <c r="AF552">
        <v>0</v>
      </c>
      <c r="AG552">
        <v>1</v>
      </c>
      <c r="AH552">
        <v>18</v>
      </c>
      <c r="AI552">
        <v>2</v>
      </c>
      <c r="AJ552">
        <v>0</v>
      </c>
      <c r="AK552">
        <v>7</v>
      </c>
      <c r="AL552">
        <v>0</v>
      </c>
      <c r="AM552">
        <v>0</v>
      </c>
    </row>
    <row r="553" spans="1:39">
      <c r="A553">
        <v>3</v>
      </c>
      <c r="B553">
        <v>188</v>
      </c>
      <c r="C553">
        <v>2020</v>
      </c>
      <c r="D553">
        <v>99</v>
      </c>
      <c r="E553">
        <v>32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88</v>
      </c>
      <c r="R553">
        <v>496</v>
      </c>
      <c r="S553">
        <v>495</v>
      </c>
      <c r="T553">
        <v>2.4781413939545343</v>
      </c>
      <c r="U553">
        <v>2.4653411896489881</v>
      </c>
      <c r="V553">
        <v>14.953629032258061</v>
      </c>
      <c r="W553">
        <v>58.806060606060591</v>
      </c>
      <c r="X553">
        <v>144.75607678328038</v>
      </c>
      <c r="Y553">
        <v>133.37038306451609</v>
      </c>
      <c r="Z553">
        <v>133.63981818181816</v>
      </c>
      <c r="AA553">
        <v>28.001276214914512</v>
      </c>
      <c r="AB553">
        <v>3.7678549528640146</v>
      </c>
      <c r="AC553">
        <v>-46.971944393296255</v>
      </c>
      <c r="AD553">
        <v>13</v>
      </c>
      <c r="AE553">
        <v>0</v>
      </c>
      <c r="AF553">
        <v>0</v>
      </c>
      <c r="AG553">
        <v>1</v>
      </c>
      <c r="AH553">
        <v>33</v>
      </c>
      <c r="AI553">
        <v>5</v>
      </c>
      <c r="AJ553">
        <v>1</v>
      </c>
      <c r="AK553">
        <v>5</v>
      </c>
      <c r="AL553">
        <v>0</v>
      </c>
      <c r="AM553">
        <v>0</v>
      </c>
    </row>
    <row r="554" spans="1:39">
      <c r="A554">
        <v>3</v>
      </c>
      <c r="B554">
        <v>189</v>
      </c>
      <c r="C554">
        <v>2020</v>
      </c>
      <c r="D554">
        <v>99</v>
      </c>
      <c r="E554">
        <v>33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65</v>
      </c>
      <c r="R554">
        <v>353</v>
      </c>
      <c r="S554">
        <v>353</v>
      </c>
      <c r="T554">
        <v>1.7636772420684483</v>
      </c>
      <c r="U554">
        <v>1.7878311407550631</v>
      </c>
      <c r="V554">
        <v>13.991501416430596</v>
      </c>
      <c r="W554">
        <v>57.184135977337114</v>
      </c>
      <c r="X554">
        <v>147.23604209699258</v>
      </c>
      <c r="Y554">
        <v>135.89886685552412</v>
      </c>
      <c r="Z554">
        <v>135.89886685552412</v>
      </c>
      <c r="AA554">
        <v>26.316717591263203</v>
      </c>
      <c r="AB554">
        <v>4.2215658257534843</v>
      </c>
      <c r="AC554">
        <v>-53.284916740950202</v>
      </c>
      <c r="AD554">
        <v>5</v>
      </c>
      <c r="AE554">
        <v>1</v>
      </c>
      <c r="AF554">
        <v>0</v>
      </c>
      <c r="AG554">
        <v>1</v>
      </c>
      <c r="AH554">
        <v>14</v>
      </c>
      <c r="AI554">
        <v>2</v>
      </c>
      <c r="AJ554">
        <v>0</v>
      </c>
      <c r="AK554">
        <v>4</v>
      </c>
      <c r="AL554">
        <v>0</v>
      </c>
      <c r="AM554">
        <v>0</v>
      </c>
    </row>
    <row r="555" spans="1:39">
      <c r="A555">
        <v>3</v>
      </c>
      <c r="B555">
        <v>190</v>
      </c>
      <c r="C555">
        <v>2020</v>
      </c>
      <c r="D555">
        <v>99</v>
      </c>
      <c r="E555">
        <v>34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70</v>
      </c>
      <c r="R555">
        <v>372</v>
      </c>
      <c r="S555">
        <v>372</v>
      </c>
      <c r="T555">
        <v>1.8586060454659004</v>
      </c>
      <c r="U555">
        <v>1.8222332212479952</v>
      </c>
      <c r="V555">
        <v>14.298387096774196</v>
      </c>
      <c r="W555">
        <v>57.647849462365592</v>
      </c>
      <c r="X555">
        <v>142.40438495322655</v>
      </c>
      <c r="Y555">
        <v>131.4392473118281</v>
      </c>
      <c r="Z555">
        <v>131.4392473118281</v>
      </c>
      <c r="AA555">
        <v>30.608118836033395</v>
      </c>
      <c r="AB555">
        <v>3.8947401391532752</v>
      </c>
      <c r="AC555">
        <v>-47.397158180257911</v>
      </c>
      <c r="AD555">
        <v>12</v>
      </c>
      <c r="AE555">
        <v>0</v>
      </c>
      <c r="AF555">
        <v>0</v>
      </c>
      <c r="AG555">
        <v>1</v>
      </c>
      <c r="AH555">
        <v>11</v>
      </c>
      <c r="AI555">
        <v>8</v>
      </c>
      <c r="AJ555">
        <v>3</v>
      </c>
      <c r="AK555">
        <v>3</v>
      </c>
      <c r="AL555">
        <v>1</v>
      </c>
      <c r="AM555">
        <v>0</v>
      </c>
    </row>
    <row r="556" spans="1:39">
      <c r="A556">
        <v>3</v>
      </c>
      <c r="B556">
        <v>191</v>
      </c>
      <c r="C556">
        <v>2020</v>
      </c>
      <c r="D556">
        <v>99</v>
      </c>
      <c r="E556">
        <v>35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62</v>
      </c>
      <c r="R556">
        <v>503</v>
      </c>
      <c r="S556">
        <v>502</v>
      </c>
      <c r="T556">
        <v>2.5131151636272806</v>
      </c>
      <c r="U556">
        <v>2.4124515779350344</v>
      </c>
      <c r="V556">
        <v>14.666003976143141</v>
      </c>
      <c r="W556">
        <v>58.053784860557762</v>
      </c>
      <c r="X556">
        <v>139.62560498331788</v>
      </c>
      <c r="Y556">
        <v>128.69292246520891</v>
      </c>
      <c r="Z556">
        <v>128.94928286852598</v>
      </c>
      <c r="AA556">
        <v>27.420044059387944</v>
      </c>
      <c r="AB556">
        <v>3.4089020468283402</v>
      </c>
      <c r="AC556">
        <v>-56.80715806060261</v>
      </c>
      <c r="AD556">
        <v>16</v>
      </c>
      <c r="AE556">
        <v>0</v>
      </c>
      <c r="AF556">
        <v>0</v>
      </c>
      <c r="AG556">
        <v>1</v>
      </c>
      <c r="AH556">
        <v>25</v>
      </c>
      <c r="AI556">
        <v>4</v>
      </c>
      <c r="AJ556">
        <v>5</v>
      </c>
      <c r="AK556">
        <v>9</v>
      </c>
      <c r="AL556">
        <v>0</v>
      </c>
      <c r="AM556">
        <v>0</v>
      </c>
    </row>
    <row r="557" spans="1:39">
      <c r="A557">
        <v>3</v>
      </c>
      <c r="B557">
        <v>192</v>
      </c>
      <c r="C557">
        <v>2020</v>
      </c>
      <c r="D557">
        <v>99</v>
      </c>
      <c r="E557">
        <v>36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71</v>
      </c>
      <c r="R557">
        <v>394</v>
      </c>
      <c r="S557">
        <v>394</v>
      </c>
      <c r="T557">
        <v>1.9685236072945296</v>
      </c>
      <c r="U557">
        <v>1.9791668588297364</v>
      </c>
      <c r="V557">
        <v>14.304568527918779</v>
      </c>
      <c r="W557">
        <v>57.530456852791886</v>
      </c>
      <c r="X557">
        <v>146.03216723221021</v>
      </c>
      <c r="Y557">
        <v>134.78769035533003</v>
      </c>
      <c r="Z557">
        <v>134.78769035533003</v>
      </c>
      <c r="AA557">
        <v>26.588122257375392</v>
      </c>
      <c r="AB557">
        <v>3.7335542998686049</v>
      </c>
      <c r="AC557">
        <v>-50.168855594187001</v>
      </c>
      <c r="AD557">
        <v>6</v>
      </c>
      <c r="AE557">
        <v>1</v>
      </c>
      <c r="AF557">
        <v>0</v>
      </c>
      <c r="AG557">
        <v>1</v>
      </c>
      <c r="AH557">
        <v>11</v>
      </c>
      <c r="AI557">
        <v>3</v>
      </c>
      <c r="AJ557">
        <v>3</v>
      </c>
      <c r="AK557">
        <v>7</v>
      </c>
      <c r="AL557">
        <v>0</v>
      </c>
      <c r="AM557">
        <v>1</v>
      </c>
    </row>
    <row r="558" spans="1:39">
      <c r="A558">
        <v>3</v>
      </c>
      <c r="B558">
        <v>193</v>
      </c>
      <c r="C558">
        <v>2020</v>
      </c>
      <c r="D558">
        <v>99</v>
      </c>
      <c r="E558">
        <v>37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67</v>
      </c>
      <c r="R558">
        <v>396</v>
      </c>
      <c r="S558">
        <v>396</v>
      </c>
      <c r="T558">
        <v>1.9785161129153128</v>
      </c>
      <c r="U558">
        <v>1.9878447100297989</v>
      </c>
      <c r="V558">
        <v>14.15909090909091</v>
      </c>
      <c r="W558">
        <v>57.459595959595951</v>
      </c>
      <c r="X558">
        <v>145.9316895936615</v>
      </c>
      <c r="Y558">
        <v>134.69494949494955</v>
      </c>
      <c r="Z558">
        <v>134.69494949494955</v>
      </c>
      <c r="AA558">
        <v>26.869616778166257</v>
      </c>
      <c r="AB558">
        <v>4.3636334408893802</v>
      </c>
      <c r="AC558">
        <v>-51.531568491128631</v>
      </c>
      <c r="AD558">
        <v>10</v>
      </c>
      <c r="AE558">
        <v>0</v>
      </c>
      <c r="AF558">
        <v>0</v>
      </c>
      <c r="AG558">
        <v>0</v>
      </c>
      <c r="AH558">
        <v>21</v>
      </c>
      <c r="AI558">
        <v>3</v>
      </c>
      <c r="AJ558">
        <v>3</v>
      </c>
      <c r="AK558">
        <v>4</v>
      </c>
      <c r="AL558">
        <v>0</v>
      </c>
      <c r="AM558">
        <v>0</v>
      </c>
    </row>
    <row r="559" spans="1:39">
      <c r="A559">
        <v>3</v>
      </c>
      <c r="B559">
        <v>194</v>
      </c>
      <c r="C559">
        <v>2020</v>
      </c>
      <c r="D559">
        <v>99</v>
      </c>
      <c r="E559">
        <v>38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66</v>
      </c>
      <c r="R559">
        <v>382</v>
      </c>
      <c r="S559">
        <v>382</v>
      </c>
      <c r="T559">
        <v>1.9085685735698223</v>
      </c>
      <c r="U559">
        <v>1.9212363789460556</v>
      </c>
      <c r="V559">
        <v>14.526178010471201</v>
      </c>
      <c r="W559">
        <v>58.133507853403117</v>
      </c>
      <c r="X559">
        <v>146.21091024601077</v>
      </c>
      <c r="Y559">
        <v>134.95267015706824</v>
      </c>
      <c r="Z559">
        <v>134.95267015706824</v>
      </c>
      <c r="AA559">
        <v>28.734799700234912</v>
      </c>
      <c r="AB559">
        <v>3.7079902049339641</v>
      </c>
      <c r="AC559">
        <v>-54.459396991585663</v>
      </c>
      <c r="AD559">
        <v>11</v>
      </c>
      <c r="AE559">
        <v>0</v>
      </c>
      <c r="AF559">
        <v>0</v>
      </c>
      <c r="AG559">
        <v>0</v>
      </c>
      <c r="AH559">
        <v>25</v>
      </c>
      <c r="AI559">
        <v>6</v>
      </c>
      <c r="AJ559">
        <v>4</v>
      </c>
      <c r="AK559">
        <v>9</v>
      </c>
      <c r="AL559">
        <v>0</v>
      </c>
      <c r="AM559">
        <v>0</v>
      </c>
    </row>
    <row r="560" spans="1:39">
      <c r="A560">
        <v>3</v>
      </c>
      <c r="B560">
        <v>195</v>
      </c>
      <c r="C560">
        <v>2020</v>
      </c>
      <c r="D560">
        <v>99</v>
      </c>
      <c r="E560">
        <v>39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86</v>
      </c>
      <c r="R560">
        <v>528</v>
      </c>
      <c r="S560">
        <v>528</v>
      </c>
      <c r="T560">
        <v>2.6380214838870848</v>
      </c>
      <c r="U560">
        <v>2.6904282891315408</v>
      </c>
      <c r="V560">
        <v>14.102272727272725</v>
      </c>
      <c r="W560">
        <v>57.30871212121211</v>
      </c>
      <c r="X560">
        <v>148.13232542105763</v>
      </c>
      <c r="Y560">
        <v>136.7261363636363</v>
      </c>
      <c r="Z560">
        <v>136.7261363636363</v>
      </c>
      <c r="AA560">
        <v>29.839090492774027</v>
      </c>
      <c r="AB560">
        <v>4.3333362305298149</v>
      </c>
      <c r="AC560">
        <v>-58.718241641618754</v>
      </c>
      <c r="AD560">
        <v>14</v>
      </c>
      <c r="AE560">
        <v>2</v>
      </c>
      <c r="AF560">
        <v>0</v>
      </c>
      <c r="AG560">
        <v>0</v>
      </c>
      <c r="AH560">
        <v>30</v>
      </c>
      <c r="AI560">
        <v>2</v>
      </c>
      <c r="AJ560">
        <v>4</v>
      </c>
      <c r="AK560">
        <v>9</v>
      </c>
      <c r="AL560">
        <v>0</v>
      </c>
      <c r="AM560">
        <v>0</v>
      </c>
    </row>
    <row r="561" spans="1:39">
      <c r="A561">
        <v>3</v>
      </c>
      <c r="B561">
        <v>196</v>
      </c>
      <c r="C561">
        <v>2020</v>
      </c>
      <c r="D561">
        <v>99</v>
      </c>
      <c r="E561">
        <v>40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68</v>
      </c>
      <c r="R561">
        <v>407</v>
      </c>
      <c r="S561">
        <v>407</v>
      </c>
      <c r="T561">
        <v>2.0334748938296272</v>
      </c>
      <c r="U561">
        <v>2.0759760500251203</v>
      </c>
      <c r="V561">
        <v>14.530712530712528</v>
      </c>
      <c r="W561">
        <v>57.862407862407856</v>
      </c>
      <c r="X561">
        <v>148.28262715586661</v>
      </c>
      <c r="Y561">
        <v>136.86486486486484</v>
      </c>
      <c r="Z561">
        <v>136.86486486486484</v>
      </c>
      <c r="AA561">
        <v>27.276295293397304</v>
      </c>
      <c r="AB561">
        <v>3.8587769192794497</v>
      </c>
      <c r="AC561">
        <v>-54.813792697757968</v>
      </c>
      <c r="AD561">
        <v>13</v>
      </c>
      <c r="AE561">
        <v>4</v>
      </c>
      <c r="AF561">
        <v>0</v>
      </c>
      <c r="AG561">
        <v>1</v>
      </c>
      <c r="AH561">
        <v>24</v>
      </c>
      <c r="AI561">
        <v>5</v>
      </c>
      <c r="AJ561">
        <v>4</v>
      </c>
      <c r="AK561">
        <v>5</v>
      </c>
      <c r="AL561">
        <v>0</v>
      </c>
      <c r="AM561">
        <v>0</v>
      </c>
    </row>
    <row r="562" spans="1:39">
      <c r="A562">
        <v>3</v>
      </c>
      <c r="B562">
        <v>197</v>
      </c>
      <c r="C562">
        <v>2020</v>
      </c>
      <c r="D562">
        <v>99</v>
      </c>
      <c r="E562">
        <v>41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28</v>
      </c>
      <c r="R562">
        <v>163</v>
      </c>
      <c r="S562">
        <v>163</v>
      </c>
      <c r="T562">
        <v>0.81438920809392945</v>
      </c>
      <c r="U562">
        <v>0.82782638237824901</v>
      </c>
      <c r="V562">
        <v>14.975460122699387</v>
      </c>
      <c r="W562">
        <v>58.496932515337427</v>
      </c>
      <c r="X562">
        <v>147.64338746020243</v>
      </c>
      <c r="Y562">
        <v>136.2748466257668</v>
      </c>
      <c r="Z562">
        <v>136.2748466257668</v>
      </c>
      <c r="AA562">
        <v>26.436782666149455</v>
      </c>
      <c r="AB562">
        <v>2.57970900800811</v>
      </c>
      <c r="AC562">
        <v>-46.751912045809</v>
      </c>
      <c r="AD562">
        <v>6</v>
      </c>
      <c r="AE562">
        <v>0</v>
      </c>
      <c r="AF562">
        <v>0</v>
      </c>
      <c r="AG562">
        <v>0</v>
      </c>
      <c r="AH562">
        <v>10</v>
      </c>
      <c r="AI562">
        <v>1</v>
      </c>
      <c r="AJ562">
        <v>1</v>
      </c>
      <c r="AK562">
        <v>5</v>
      </c>
      <c r="AL562">
        <v>0</v>
      </c>
      <c r="AM562">
        <v>0</v>
      </c>
    </row>
    <row r="563" spans="1:39">
      <c r="A563">
        <v>3</v>
      </c>
      <c r="B563">
        <v>198</v>
      </c>
      <c r="C563">
        <v>2020</v>
      </c>
      <c r="D563">
        <v>99</v>
      </c>
      <c r="E563">
        <v>42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57</v>
      </c>
      <c r="R563">
        <v>296</v>
      </c>
      <c r="S563">
        <v>296</v>
      </c>
      <c r="T563">
        <v>1.4788908318760925</v>
      </c>
      <c r="U563">
        <v>1.464017039371712</v>
      </c>
      <c r="V563">
        <v>15.145270270270268</v>
      </c>
      <c r="W563">
        <v>58.837837837837824</v>
      </c>
      <c r="X563">
        <v>143.78605311703916</v>
      </c>
      <c r="Y563">
        <v>132.71452702702712</v>
      </c>
      <c r="Z563">
        <v>132.71452702702712</v>
      </c>
      <c r="AA563">
        <v>30.690301869325879</v>
      </c>
      <c r="AB563">
        <v>3.04372205920702</v>
      </c>
      <c r="AC563">
        <v>-53.555731303527075</v>
      </c>
      <c r="AD563">
        <v>6</v>
      </c>
      <c r="AE563">
        <v>0</v>
      </c>
      <c r="AF563">
        <v>0</v>
      </c>
      <c r="AG563">
        <v>2</v>
      </c>
      <c r="AH563">
        <v>15</v>
      </c>
      <c r="AI563">
        <v>1</v>
      </c>
      <c r="AJ563">
        <v>3</v>
      </c>
      <c r="AK563">
        <v>4</v>
      </c>
      <c r="AL563">
        <v>0</v>
      </c>
      <c r="AM563">
        <v>0</v>
      </c>
    </row>
    <row r="564" spans="1:39">
      <c r="A564">
        <v>3</v>
      </c>
      <c r="B564">
        <v>199</v>
      </c>
      <c r="C564">
        <v>2020</v>
      </c>
      <c r="D564">
        <v>99</v>
      </c>
      <c r="E564">
        <v>43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66</v>
      </c>
      <c r="R564">
        <v>391</v>
      </c>
      <c r="S564">
        <v>391</v>
      </c>
      <c r="T564">
        <v>1.9535348488633524</v>
      </c>
      <c r="U564">
        <v>1.9821281732225065</v>
      </c>
      <c r="V564">
        <v>14.675191815856778</v>
      </c>
      <c r="W564">
        <v>58.230179028133009</v>
      </c>
      <c r="X564">
        <v>147.37279470646425</v>
      </c>
      <c r="Y564">
        <v>136.02508951406637</v>
      </c>
      <c r="Z564">
        <v>136.02508951406637</v>
      </c>
      <c r="AA564">
        <v>28.162870351302342</v>
      </c>
      <c r="AB564">
        <v>3.7256571838166126</v>
      </c>
      <c r="AC564">
        <v>-56.729703143532141</v>
      </c>
      <c r="AD564">
        <v>8</v>
      </c>
      <c r="AE564">
        <v>0</v>
      </c>
      <c r="AF564">
        <v>0</v>
      </c>
      <c r="AG564">
        <v>3</v>
      </c>
      <c r="AH564">
        <v>12</v>
      </c>
      <c r="AI564">
        <v>5</v>
      </c>
      <c r="AJ564">
        <v>4</v>
      </c>
      <c r="AK564">
        <v>9</v>
      </c>
      <c r="AL564">
        <v>0</v>
      </c>
      <c r="AM564">
        <v>0</v>
      </c>
    </row>
    <row r="565" spans="1:39">
      <c r="A565">
        <v>3</v>
      </c>
      <c r="B565">
        <v>200</v>
      </c>
      <c r="C565">
        <v>2020</v>
      </c>
      <c r="D565">
        <v>99</v>
      </c>
      <c r="E565">
        <v>44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62</v>
      </c>
      <c r="R565">
        <v>332</v>
      </c>
      <c r="S565">
        <v>332</v>
      </c>
      <c r="T565">
        <v>1.6587559330502128</v>
      </c>
      <c r="U565">
        <v>1.719521153301145</v>
      </c>
      <c r="V565">
        <v>14.316265060240962</v>
      </c>
      <c r="W565">
        <v>57.948795180722897</v>
      </c>
      <c r="X565">
        <v>150.56768786957139</v>
      </c>
      <c r="Y565">
        <v>138.97397590361444</v>
      </c>
      <c r="Z565">
        <v>138.97397590361444</v>
      </c>
      <c r="AA565">
        <v>29.753419604611821</v>
      </c>
      <c r="AB565">
        <v>3.7150497888928591</v>
      </c>
      <c r="AC565">
        <v>-49.095258685033379</v>
      </c>
      <c r="AD565">
        <v>7</v>
      </c>
      <c r="AE565">
        <v>1</v>
      </c>
      <c r="AF565">
        <v>0</v>
      </c>
      <c r="AG565">
        <v>1</v>
      </c>
      <c r="AH565">
        <v>10</v>
      </c>
      <c r="AI565">
        <v>0</v>
      </c>
      <c r="AJ565">
        <v>0</v>
      </c>
      <c r="AK565">
        <v>2</v>
      </c>
      <c r="AL565">
        <v>0</v>
      </c>
      <c r="AM565">
        <v>0</v>
      </c>
    </row>
    <row r="566" spans="1:39">
      <c r="A566">
        <v>3</v>
      </c>
      <c r="B566">
        <v>201</v>
      </c>
      <c r="C566">
        <v>2020</v>
      </c>
      <c r="D566">
        <v>99</v>
      </c>
      <c r="E566">
        <v>45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84</v>
      </c>
      <c r="R566">
        <v>458</v>
      </c>
      <c r="S566">
        <v>458</v>
      </c>
      <c r="T566">
        <v>2.2882837871596311</v>
      </c>
      <c r="U566">
        <v>2.3334162359744961</v>
      </c>
      <c r="V566">
        <v>14.432314410480348</v>
      </c>
      <c r="W566">
        <v>58.026200873362448</v>
      </c>
      <c r="X566">
        <v>148.11160209493443</v>
      </c>
      <c r="Y566">
        <v>136.70700873362449</v>
      </c>
      <c r="Z566">
        <v>136.70700873362449</v>
      </c>
      <c r="AA566">
        <v>29.42348933179812</v>
      </c>
      <c r="AB566">
        <v>3.8246744273118898</v>
      </c>
      <c r="AC566">
        <v>-54.015350488216882</v>
      </c>
      <c r="AD566">
        <v>12</v>
      </c>
      <c r="AE566">
        <v>0</v>
      </c>
      <c r="AF566">
        <v>0</v>
      </c>
      <c r="AG566">
        <v>1</v>
      </c>
      <c r="AH566">
        <v>21</v>
      </c>
      <c r="AI566">
        <v>5</v>
      </c>
      <c r="AJ566">
        <v>2</v>
      </c>
      <c r="AK566">
        <v>2</v>
      </c>
      <c r="AL566">
        <v>0</v>
      </c>
      <c r="AM566">
        <v>0</v>
      </c>
    </row>
    <row r="567" spans="1:39">
      <c r="A567">
        <v>3</v>
      </c>
      <c r="B567">
        <v>202</v>
      </c>
      <c r="C567">
        <v>2020</v>
      </c>
      <c r="D567">
        <v>99</v>
      </c>
      <c r="E567">
        <v>46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70</v>
      </c>
      <c r="R567">
        <v>315</v>
      </c>
      <c r="S567">
        <v>315</v>
      </c>
      <c r="T567">
        <v>1.573819635273545</v>
      </c>
      <c r="U567">
        <v>1.6617665783247628</v>
      </c>
      <c r="V567">
        <v>14.323809523809528</v>
      </c>
      <c r="W567">
        <v>57.94285714285715</v>
      </c>
      <c r="X567">
        <v>153.36342843385097</v>
      </c>
      <c r="Y567">
        <v>141.55444444444453</v>
      </c>
      <c r="Z567">
        <v>141.55444444444453</v>
      </c>
      <c r="AA567">
        <v>27.127641018544317</v>
      </c>
      <c r="AB567">
        <v>4.161414376688767</v>
      </c>
      <c r="AC567">
        <v>-55.591671310331201</v>
      </c>
      <c r="AD567">
        <v>5</v>
      </c>
      <c r="AE567">
        <v>0</v>
      </c>
      <c r="AF567">
        <v>0</v>
      </c>
      <c r="AG567">
        <v>1</v>
      </c>
      <c r="AH567">
        <v>15</v>
      </c>
      <c r="AI567">
        <v>2</v>
      </c>
      <c r="AJ567">
        <v>0</v>
      </c>
      <c r="AK567">
        <v>3</v>
      </c>
      <c r="AL567">
        <v>0</v>
      </c>
      <c r="AM567">
        <v>0</v>
      </c>
    </row>
    <row r="568" spans="1:39">
      <c r="A568">
        <v>3</v>
      </c>
      <c r="B568">
        <v>203</v>
      </c>
      <c r="C568">
        <v>2020</v>
      </c>
      <c r="D568">
        <v>99</v>
      </c>
      <c r="E568">
        <v>47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75</v>
      </c>
      <c r="R568">
        <v>373</v>
      </c>
      <c r="S568">
        <v>372</v>
      </c>
      <c r="T568">
        <v>1.8636022982762923</v>
      </c>
      <c r="U568">
        <v>1.8888568322071599</v>
      </c>
      <c r="V568">
        <v>14.20911528150134</v>
      </c>
      <c r="W568">
        <v>57.642473118279582</v>
      </c>
      <c r="X568">
        <v>147.62036023109158</v>
      </c>
      <c r="Y568">
        <v>135.8795978552279</v>
      </c>
      <c r="Z568">
        <v>136.24486559139785</v>
      </c>
      <c r="AA568">
        <v>32.186724918876699</v>
      </c>
      <c r="AB568">
        <v>4.3912942114401812</v>
      </c>
      <c r="AC568">
        <v>-63.029398310776237</v>
      </c>
      <c r="AD568">
        <v>11</v>
      </c>
      <c r="AE568">
        <v>0</v>
      </c>
      <c r="AF568">
        <v>0</v>
      </c>
      <c r="AG568">
        <v>1</v>
      </c>
      <c r="AH568">
        <v>22</v>
      </c>
      <c r="AI568">
        <v>1</v>
      </c>
      <c r="AJ568">
        <v>1</v>
      </c>
      <c r="AK568">
        <v>2</v>
      </c>
      <c r="AL568">
        <v>0</v>
      </c>
      <c r="AM568">
        <v>0</v>
      </c>
    </row>
    <row r="569" spans="1:39">
      <c r="A569">
        <v>3</v>
      </c>
      <c r="B569">
        <v>204</v>
      </c>
      <c r="C569">
        <v>2020</v>
      </c>
      <c r="D569">
        <v>99</v>
      </c>
      <c r="E569">
        <v>48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69</v>
      </c>
      <c r="R569">
        <v>348</v>
      </c>
      <c r="S569">
        <v>347</v>
      </c>
      <c r="T569">
        <v>1.738695978016487</v>
      </c>
      <c r="U569">
        <v>1.7725889060017286</v>
      </c>
      <c r="V569">
        <v>14.336206896551722</v>
      </c>
      <c r="W569">
        <v>57.838616714697409</v>
      </c>
      <c r="X569">
        <v>148.73416893936565</v>
      </c>
      <c r="Y569">
        <v>136.67617816091956</v>
      </c>
      <c r="Z569">
        <v>137.07005763688761</v>
      </c>
      <c r="AA569">
        <v>29.801644714048653</v>
      </c>
      <c r="AB569">
        <v>4.5522779983355219</v>
      </c>
      <c r="AC569">
        <v>-47.20150726654672</v>
      </c>
      <c r="AD569">
        <v>7</v>
      </c>
      <c r="AE569">
        <v>0</v>
      </c>
      <c r="AF569">
        <v>0</v>
      </c>
      <c r="AG569">
        <v>0</v>
      </c>
      <c r="AH569">
        <v>10</v>
      </c>
      <c r="AI569">
        <v>1</v>
      </c>
      <c r="AJ569">
        <v>1</v>
      </c>
      <c r="AK569">
        <v>2</v>
      </c>
      <c r="AL569">
        <v>0</v>
      </c>
      <c r="AM569">
        <v>0</v>
      </c>
    </row>
    <row r="570" spans="1:39">
      <c r="A570">
        <v>3</v>
      </c>
      <c r="B570">
        <v>205</v>
      </c>
      <c r="C570">
        <v>2020</v>
      </c>
      <c r="D570">
        <v>99</v>
      </c>
      <c r="E570">
        <v>49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72</v>
      </c>
      <c r="R570">
        <v>360</v>
      </c>
      <c r="S570">
        <v>360</v>
      </c>
      <c r="T570">
        <v>1.798651011741194</v>
      </c>
      <c r="U570">
        <v>1.8359020015127436</v>
      </c>
      <c r="V570">
        <v>14.341666666666661</v>
      </c>
      <c r="W570">
        <v>57.888888888888879</v>
      </c>
      <c r="X570">
        <v>148.25499578668587</v>
      </c>
      <c r="Y570">
        <v>136.83936111111097</v>
      </c>
      <c r="Z570">
        <v>136.83936111111097</v>
      </c>
      <c r="AA570">
        <v>29.060912396448941</v>
      </c>
      <c r="AB570">
        <v>4.1531633042897891</v>
      </c>
      <c r="AC570">
        <v>-58.059905672716312</v>
      </c>
      <c r="AD570">
        <v>5</v>
      </c>
      <c r="AE570">
        <v>0</v>
      </c>
      <c r="AF570">
        <v>0</v>
      </c>
      <c r="AG570">
        <v>1</v>
      </c>
      <c r="AH570">
        <v>21</v>
      </c>
      <c r="AI570">
        <v>5</v>
      </c>
      <c r="AJ570">
        <v>0</v>
      </c>
      <c r="AK570">
        <v>5</v>
      </c>
      <c r="AL570">
        <v>0</v>
      </c>
      <c r="AM570">
        <v>0</v>
      </c>
    </row>
    <row r="571" spans="1:39">
      <c r="A571">
        <v>3</v>
      </c>
      <c r="B571">
        <v>206</v>
      </c>
      <c r="C571">
        <v>2020</v>
      </c>
      <c r="D571">
        <v>99</v>
      </c>
      <c r="E571">
        <v>50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64</v>
      </c>
      <c r="R571">
        <v>398</v>
      </c>
      <c r="S571">
        <v>398</v>
      </c>
      <c r="T571">
        <v>1.9885086185360981</v>
      </c>
      <c r="U571">
        <v>1.9704517396408363</v>
      </c>
      <c r="V571">
        <v>14.41457286432161</v>
      </c>
      <c r="W571">
        <v>57.909547738693483</v>
      </c>
      <c r="X571">
        <v>143.92792782983159</v>
      </c>
      <c r="Y571">
        <v>132.84547738693465</v>
      </c>
      <c r="Z571">
        <v>132.84547738693465</v>
      </c>
      <c r="AA571">
        <v>26.155878085823296</v>
      </c>
      <c r="AB571">
        <v>4.0227817691609564</v>
      </c>
      <c r="AC571">
        <v>-54.352270940182073</v>
      </c>
      <c r="AD571">
        <v>6</v>
      </c>
      <c r="AE571">
        <v>0</v>
      </c>
      <c r="AF571">
        <v>0</v>
      </c>
      <c r="AG571">
        <v>0</v>
      </c>
      <c r="AH571">
        <v>23</v>
      </c>
      <c r="AI571">
        <v>1</v>
      </c>
      <c r="AJ571">
        <v>2</v>
      </c>
      <c r="AK571">
        <v>6</v>
      </c>
      <c r="AL571">
        <v>0</v>
      </c>
      <c r="AM571">
        <v>0</v>
      </c>
    </row>
    <row r="572" spans="1:39">
      <c r="A572">
        <v>3</v>
      </c>
      <c r="B572">
        <v>207</v>
      </c>
      <c r="C572">
        <v>2020</v>
      </c>
      <c r="D572">
        <v>99</v>
      </c>
      <c r="E572">
        <v>51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90</v>
      </c>
      <c r="R572">
        <v>440</v>
      </c>
      <c r="S572">
        <v>440</v>
      </c>
      <c r="T572">
        <v>2.1983512365725706</v>
      </c>
      <c r="U572">
        <v>2.3014384381552353</v>
      </c>
      <c r="V572">
        <v>13.993181818181821</v>
      </c>
      <c r="W572">
        <v>57.22727272727272</v>
      </c>
      <c r="X572">
        <v>152.05791391706899</v>
      </c>
      <c r="Y572">
        <v>140.34945454545459</v>
      </c>
      <c r="Z572">
        <v>140.34945454545459</v>
      </c>
      <c r="AA572">
        <v>30.215585896456105</v>
      </c>
      <c r="AB572">
        <v>4.228494447111899</v>
      </c>
      <c r="AC572">
        <v>-63.946825459171343</v>
      </c>
      <c r="AD572">
        <v>11</v>
      </c>
      <c r="AE572">
        <v>0</v>
      </c>
      <c r="AF572">
        <v>0</v>
      </c>
      <c r="AG572">
        <v>2</v>
      </c>
      <c r="AH572">
        <v>13</v>
      </c>
      <c r="AI572">
        <v>3</v>
      </c>
      <c r="AJ572">
        <v>2</v>
      </c>
      <c r="AK572">
        <v>2</v>
      </c>
      <c r="AL572">
        <v>0</v>
      </c>
      <c r="AM572">
        <v>0</v>
      </c>
    </row>
    <row r="573" spans="1:39">
      <c r="A573">
        <v>3</v>
      </c>
      <c r="B573">
        <v>208</v>
      </c>
      <c r="C573">
        <v>2020</v>
      </c>
      <c r="D573">
        <v>99</v>
      </c>
      <c r="E573">
        <v>52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48</v>
      </c>
      <c r="R573">
        <v>330</v>
      </c>
      <c r="S573">
        <v>330</v>
      </c>
      <c r="T573">
        <v>1.6487634274294278</v>
      </c>
      <c r="U573">
        <v>1.6704921325505351</v>
      </c>
      <c r="V573">
        <v>14.19090909090909</v>
      </c>
      <c r="W573">
        <v>57.360606060606067</v>
      </c>
      <c r="X573">
        <v>147.16103614695163</v>
      </c>
      <c r="Y573">
        <v>135.82963636363635</v>
      </c>
      <c r="Z573">
        <v>135.82963636363635</v>
      </c>
      <c r="AA573">
        <v>25.565066787860719</v>
      </c>
      <c r="AB573">
        <v>3.9589131806702342</v>
      </c>
      <c r="AC573">
        <v>-42.193110195965176</v>
      </c>
      <c r="AD573">
        <v>9</v>
      </c>
      <c r="AE573">
        <v>6</v>
      </c>
      <c r="AF573">
        <v>0</v>
      </c>
      <c r="AG573">
        <v>2</v>
      </c>
      <c r="AH573">
        <v>24</v>
      </c>
      <c r="AI573">
        <v>0</v>
      </c>
      <c r="AJ573">
        <v>3</v>
      </c>
      <c r="AK573">
        <v>2</v>
      </c>
      <c r="AL573">
        <v>0</v>
      </c>
      <c r="AM573">
        <v>0</v>
      </c>
    </row>
    <row r="574" spans="1:39">
      <c r="A574">
        <v>3</v>
      </c>
      <c r="B574">
        <v>209</v>
      </c>
      <c r="C574">
        <v>2019</v>
      </c>
      <c r="D574">
        <v>99</v>
      </c>
      <c r="E574">
        <v>1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70</v>
      </c>
      <c r="R574">
        <v>436</v>
      </c>
      <c r="S574">
        <v>436</v>
      </c>
      <c r="T574">
        <v>1.8396624472573848</v>
      </c>
      <c r="U574">
        <v>1.8765171398321243</v>
      </c>
      <c r="V574">
        <v>14.72935779816514</v>
      </c>
      <c r="W574">
        <v>58.263761467889907</v>
      </c>
      <c r="X574">
        <v>148.52147464888117</v>
      </c>
      <c r="Y574">
        <v>137.08532110091747</v>
      </c>
      <c r="Z574">
        <v>137.08532110091747</v>
      </c>
      <c r="AA574">
        <v>27.827092519842601</v>
      </c>
      <c r="AB574">
        <v>3.95521587784412</v>
      </c>
      <c r="AC574">
        <v>-57.318344670660736</v>
      </c>
      <c r="AD574">
        <v>3</v>
      </c>
      <c r="AE574">
        <v>6</v>
      </c>
      <c r="AF574">
        <v>0</v>
      </c>
      <c r="AG574">
        <v>1</v>
      </c>
      <c r="AH574">
        <v>24</v>
      </c>
      <c r="AI574">
        <v>3</v>
      </c>
      <c r="AJ574">
        <v>1</v>
      </c>
      <c r="AK574">
        <v>5</v>
      </c>
      <c r="AL574">
        <v>0</v>
      </c>
      <c r="AM574">
        <v>0</v>
      </c>
    </row>
    <row r="575" spans="1:39">
      <c r="A575">
        <v>3</v>
      </c>
      <c r="B575">
        <v>210</v>
      </c>
      <c r="C575">
        <v>2019</v>
      </c>
      <c r="D575">
        <v>99</v>
      </c>
      <c r="E575">
        <v>2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91</v>
      </c>
      <c r="R575">
        <v>471</v>
      </c>
      <c r="S575">
        <v>471</v>
      </c>
      <c r="T575">
        <v>1.9873417721518989</v>
      </c>
      <c r="U575">
        <v>2.0251554869257329</v>
      </c>
      <c r="V575">
        <v>14.80891719745223</v>
      </c>
      <c r="W575">
        <v>58.397027600849263</v>
      </c>
      <c r="X575">
        <v>148.37497958517068</v>
      </c>
      <c r="Y575">
        <v>136.95010615711271</v>
      </c>
      <c r="Z575">
        <v>136.95010615711271</v>
      </c>
      <c r="AA575">
        <v>26.391332195684743</v>
      </c>
      <c r="AB575">
        <v>3.9986079952216529</v>
      </c>
      <c r="AC575">
        <v>-55.849807653529993</v>
      </c>
      <c r="AD575">
        <v>10</v>
      </c>
      <c r="AE575">
        <v>0</v>
      </c>
      <c r="AF575">
        <v>0</v>
      </c>
      <c r="AG575">
        <v>1</v>
      </c>
      <c r="AH575">
        <v>8</v>
      </c>
      <c r="AI575">
        <v>1</v>
      </c>
      <c r="AJ575">
        <v>1</v>
      </c>
      <c r="AK575">
        <v>3</v>
      </c>
      <c r="AL575">
        <v>0</v>
      </c>
      <c r="AM575">
        <v>0</v>
      </c>
    </row>
    <row r="576" spans="1:39">
      <c r="A576">
        <v>3</v>
      </c>
      <c r="B576">
        <v>211</v>
      </c>
      <c r="C576">
        <v>2019</v>
      </c>
      <c r="D576">
        <v>99</v>
      </c>
      <c r="E576">
        <v>3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120</v>
      </c>
      <c r="R576">
        <v>716</v>
      </c>
      <c r="S576">
        <v>714</v>
      </c>
      <c r="T576">
        <v>3.0210970464135007</v>
      </c>
      <c r="U576">
        <v>3.0796359762958025</v>
      </c>
      <c r="V576">
        <v>14.512569832402235</v>
      </c>
      <c r="W576">
        <v>58.044817927170882</v>
      </c>
      <c r="X576">
        <v>148.63527966250453</v>
      </c>
      <c r="Y576">
        <v>136.99706703910618</v>
      </c>
      <c r="Z576">
        <v>137.38081232492999</v>
      </c>
      <c r="AA576">
        <v>28.369844010851633</v>
      </c>
      <c r="AB576">
        <v>4.1952630727717626</v>
      </c>
      <c r="AC576">
        <v>-60.600808142995454</v>
      </c>
      <c r="AD576">
        <v>17</v>
      </c>
      <c r="AE576">
        <v>1</v>
      </c>
      <c r="AF576">
        <v>0</v>
      </c>
      <c r="AG576">
        <v>2</v>
      </c>
      <c r="AH576">
        <v>40</v>
      </c>
      <c r="AI576">
        <v>16</v>
      </c>
      <c r="AJ576">
        <v>6</v>
      </c>
      <c r="AK576">
        <v>13</v>
      </c>
      <c r="AL576">
        <v>0</v>
      </c>
      <c r="AM576">
        <v>0</v>
      </c>
    </row>
    <row r="577" spans="1:39">
      <c r="A577">
        <v>3</v>
      </c>
      <c r="B577">
        <v>212</v>
      </c>
      <c r="C577">
        <v>2019</v>
      </c>
      <c r="D577">
        <v>99</v>
      </c>
      <c r="E577">
        <v>4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85</v>
      </c>
      <c r="R577">
        <v>409</v>
      </c>
      <c r="S577">
        <v>407</v>
      </c>
      <c r="T577">
        <v>1.7257383966244724</v>
      </c>
      <c r="U577">
        <v>1.7166484235698156</v>
      </c>
      <c r="V577">
        <v>14.628361858190704</v>
      </c>
      <c r="W577">
        <v>58.255528255528255</v>
      </c>
      <c r="X577">
        <v>145.58167133324685</v>
      </c>
      <c r="Y577">
        <v>133.68508557457218</v>
      </c>
      <c r="Z577">
        <v>134.34201474201475</v>
      </c>
      <c r="AA577">
        <v>29.692673653075957</v>
      </c>
      <c r="AB577">
        <v>3.9905986143432703</v>
      </c>
      <c r="AC577">
        <v>-58.634627966099238</v>
      </c>
      <c r="AD577">
        <v>5</v>
      </c>
      <c r="AE577">
        <v>0</v>
      </c>
      <c r="AF577">
        <v>0</v>
      </c>
      <c r="AG577">
        <v>2</v>
      </c>
      <c r="AH577">
        <v>11</v>
      </c>
      <c r="AI577">
        <v>2</v>
      </c>
      <c r="AJ577">
        <v>0</v>
      </c>
      <c r="AK577">
        <v>7</v>
      </c>
      <c r="AL577">
        <v>0</v>
      </c>
      <c r="AM577">
        <v>0</v>
      </c>
    </row>
    <row r="578" spans="1:39">
      <c r="A578">
        <v>3</v>
      </c>
      <c r="B578">
        <v>213</v>
      </c>
      <c r="C578">
        <v>2019</v>
      </c>
      <c r="D578">
        <v>99</v>
      </c>
      <c r="E578">
        <v>5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90</v>
      </c>
      <c r="R578">
        <v>479</v>
      </c>
      <c r="S578">
        <v>478</v>
      </c>
      <c r="T578">
        <v>2.0210970464135025</v>
      </c>
      <c r="U578">
        <v>2.0852852130423014</v>
      </c>
      <c r="V578">
        <v>14.605427974947812</v>
      </c>
      <c r="W578">
        <v>58.234309623430953</v>
      </c>
      <c r="X578">
        <v>150.43438727757589</v>
      </c>
      <c r="Y578">
        <v>138.66116910229647</v>
      </c>
      <c r="Z578">
        <v>138.95125523012555</v>
      </c>
      <c r="AA578">
        <v>29.162729633551209</v>
      </c>
      <c r="AB578">
        <v>4.1739772936692807</v>
      </c>
      <c r="AC578">
        <v>-57.709235251389181</v>
      </c>
      <c r="AD578">
        <v>7</v>
      </c>
      <c r="AE578">
        <v>0</v>
      </c>
      <c r="AF578">
        <v>0</v>
      </c>
      <c r="AG578">
        <v>0</v>
      </c>
      <c r="AH578">
        <v>16</v>
      </c>
      <c r="AI578">
        <v>4</v>
      </c>
      <c r="AJ578">
        <v>3</v>
      </c>
      <c r="AK578">
        <v>10</v>
      </c>
      <c r="AL578">
        <v>0</v>
      </c>
      <c r="AM578">
        <v>0</v>
      </c>
    </row>
    <row r="579" spans="1:39">
      <c r="A579">
        <v>3</v>
      </c>
      <c r="B579">
        <v>214</v>
      </c>
      <c r="C579">
        <v>2019</v>
      </c>
      <c r="D579">
        <v>99</v>
      </c>
      <c r="E579">
        <v>6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74</v>
      </c>
      <c r="R579">
        <v>360</v>
      </c>
      <c r="S579">
        <v>360</v>
      </c>
      <c r="T579">
        <v>1.5189873417721524</v>
      </c>
      <c r="U579">
        <v>1.505688905663034</v>
      </c>
      <c r="V579">
        <v>14.566666666666663</v>
      </c>
      <c r="W579">
        <v>57.844444444444441</v>
      </c>
      <c r="X579">
        <v>144.32978211147216</v>
      </c>
      <c r="Y579">
        <v>133.21638888888882</v>
      </c>
      <c r="Z579">
        <v>133.21638888888882</v>
      </c>
      <c r="AA579">
        <v>26.735810011291598</v>
      </c>
      <c r="AB579">
        <v>3.7900780147676874</v>
      </c>
      <c r="AC579">
        <v>-60.546417643711763</v>
      </c>
      <c r="AD579">
        <v>15</v>
      </c>
      <c r="AE579">
        <v>0</v>
      </c>
      <c r="AF579">
        <v>0</v>
      </c>
      <c r="AG579">
        <v>3</v>
      </c>
      <c r="AH579">
        <v>20</v>
      </c>
      <c r="AI579">
        <v>5</v>
      </c>
      <c r="AJ579">
        <v>2</v>
      </c>
      <c r="AK579">
        <v>8</v>
      </c>
      <c r="AL579">
        <v>0</v>
      </c>
      <c r="AM579">
        <v>0</v>
      </c>
    </row>
    <row r="580" spans="1:39">
      <c r="A580">
        <v>3</v>
      </c>
      <c r="B580">
        <v>215</v>
      </c>
      <c r="C580">
        <v>2019</v>
      </c>
      <c r="D580">
        <v>99</v>
      </c>
      <c r="E580">
        <v>7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89</v>
      </c>
      <c r="R580">
        <v>461</v>
      </c>
      <c r="S580">
        <v>457</v>
      </c>
      <c r="T580">
        <v>1.9451476793248952</v>
      </c>
      <c r="U580">
        <v>1.9842903806635499</v>
      </c>
      <c r="V580">
        <v>14.407809110629072</v>
      </c>
      <c r="W580">
        <v>57.936542669584242</v>
      </c>
      <c r="X580">
        <v>149.47086154504203</v>
      </c>
      <c r="Y580">
        <v>137.0973969631236</v>
      </c>
      <c r="Z580">
        <v>138.29737417943102</v>
      </c>
      <c r="AA580">
        <v>27.844461590146167</v>
      </c>
      <c r="AB580">
        <v>3.7079250797415391</v>
      </c>
      <c r="AC580">
        <v>-50.781749228193853</v>
      </c>
      <c r="AD580">
        <v>17</v>
      </c>
      <c r="AE580">
        <v>1</v>
      </c>
      <c r="AF580">
        <v>0</v>
      </c>
      <c r="AG580">
        <v>0</v>
      </c>
      <c r="AH580">
        <v>20</v>
      </c>
      <c r="AI580">
        <v>11</v>
      </c>
      <c r="AJ580">
        <v>2</v>
      </c>
      <c r="AK580">
        <v>11</v>
      </c>
      <c r="AL580">
        <v>0</v>
      </c>
      <c r="AM580">
        <v>2</v>
      </c>
    </row>
    <row r="581" spans="1:39">
      <c r="A581">
        <v>3</v>
      </c>
      <c r="B581">
        <v>216</v>
      </c>
      <c r="C581">
        <v>2019</v>
      </c>
      <c r="D581">
        <v>99</v>
      </c>
      <c r="E581">
        <v>8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96</v>
      </c>
      <c r="R581">
        <v>511</v>
      </c>
      <c r="S581">
        <v>511</v>
      </c>
      <c r="T581">
        <v>2.1561181434599157</v>
      </c>
      <c r="U581">
        <v>2.1644095529331606</v>
      </c>
      <c r="V581">
        <v>14.857142857142859</v>
      </c>
      <c r="W581">
        <v>58.450097847358123</v>
      </c>
      <c r="X581">
        <v>146.1644471677273</v>
      </c>
      <c r="Y581">
        <v>134.909784735812</v>
      </c>
      <c r="Z581">
        <v>134.909784735812</v>
      </c>
      <c r="AA581">
        <v>27.135698394383304</v>
      </c>
      <c r="AB581">
        <v>3.5655663224541363</v>
      </c>
      <c r="AC581">
        <v>-58.160312633575643</v>
      </c>
      <c r="AD581">
        <v>21</v>
      </c>
      <c r="AE581">
        <v>1</v>
      </c>
      <c r="AF581">
        <v>0</v>
      </c>
      <c r="AG581">
        <v>3</v>
      </c>
      <c r="AH581">
        <v>21</v>
      </c>
      <c r="AI581">
        <v>9</v>
      </c>
      <c r="AJ581">
        <v>7</v>
      </c>
      <c r="AK581">
        <v>8</v>
      </c>
      <c r="AL581">
        <v>0</v>
      </c>
      <c r="AM581">
        <v>1</v>
      </c>
    </row>
    <row r="582" spans="1:39">
      <c r="A582">
        <v>3</v>
      </c>
      <c r="B582">
        <v>217</v>
      </c>
      <c r="C582">
        <v>2019</v>
      </c>
      <c r="D582">
        <v>99</v>
      </c>
      <c r="E582">
        <v>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86</v>
      </c>
      <c r="R582">
        <v>589</v>
      </c>
      <c r="S582">
        <v>587</v>
      </c>
      <c r="T582">
        <v>2.4852320675105477</v>
      </c>
      <c r="U582">
        <v>2.5213764284553912</v>
      </c>
      <c r="V582">
        <v>14.441426146010182</v>
      </c>
      <c r="W582">
        <v>57.812606473594542</v>
      </c>
      <c r="X582">
        <v>148.13178404369003</v>
      </c>
      <c r="Y582">
        <v>136.34753820033944</v>
      </c>
      <c r="Z582">
        <v>136.81209540034061</v>
      </c>
      <c r="AA582">
        <v>30.087898321782426</v>
      </c>
      <c r="AB582">
        <v>3.9150664970703266</v>
      </c>
      <c r="AC582">
        <v>-75.744980301394477</v>
      </c>
      <c r="AD582">
        <v>13</v>
      </c>
      <c r="AE582">
        <v>0</v>
      </c>
      <c r="AF582">
        <v>0</v>
      </c>
      <c r="AG582">
        <v>2</v>
      </c>
      <c r="AH582">
        <v>27</v>
      </c>
      <c r="AI582">
        <v>11</v>
      </c>
      <c r="AJ582">
        <v>2</v>
      </c>
      <c r="AK582">
        <v>12</v>
      </c>
      <c r="AL582">
        <v>0</v>
      </c>
      <c r="AM582">
        <v>1</v>
      </c>
    </row>
    <row r="583" spans="1:39">
      <c r="A583">
        <v>3</v>
      </c>
      <c r="B583">
        <v>218</v>
      </c>
      <c r="C583">
        <v>2019</v>
      </c>
      <c r="D583">
        <v>99</v>
      </c>
      <c r="E583">
        <v>10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105</v>
      </c>
      <c r="R583">
        <v>656</v>
      </c>
      <c r="S583">
        <v>656</v>
      </c>
      <c r="T583">
        <v>2.7679324894514776</v>
      </c>
      <c r="U583">
        <v>2.7538956178973888</v>
      </c>
      <c r="V583">
        <v>14.649390243902438</v>
      </c>
      <c r="W583">
        <v>58.132621951219519</v>
      </c>
      <c r="X583">
        <v>144.86612451444122</v>
      </c>
      <c r="Y583">
        <v>133.71143292682916</v>
      </c>
      <c r="Z583">
        <v>133.71143292682916</v>
      </c>
      <c r="AA583">
        <v>27.400626001312755</v>
      </c>
      <c r="AB583">
        <v>3.7468405166325329</v>
      </c>
      <c r="AC583">
        <v>-59.280380627084519</v>
      </c>
      <c r="AD583">
        <v>24</v>
      </c>
      <c r="AE583">
        <v>0</v>
      </c>
      <c r="AF583">
        <v>0</v>
      </c>
      <c r="AG583">
        <v>2</v>
      </c>
      <c r="AH583">
        <v>12</v>
      </c>
      <c r="AI583">
        <v>7</v>
      </c>
      <c r="AJ583">
        <v>3</v>
      </c>
      <c r="AK583">
        <v>12</v>
      </c>
      <c r="AL583">
        <v>0</v>
      </c>
      <c r="AM583">
        <v>0</v>
      </c>
    </row>
    <row r="584" spans="1:39">
      <c r="A584">
        <v>3</v>
      </c>
      <c r="B584">
        <v>219</v>
      </c>
      <c r="C584">
        <v>2019</v>
      </c>
      <c r="D584">
        <v>99</v>
      </c>
      <c r="E584">
        <v>11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90</v>
      </c>
      <c r="R584">
        <v>482</v>
      </c>
      <c r="S584">
        <v>480</v>
      </c>
      <c r="T584">
        <v>2.033755274261603</v>
      </c>
      <c r="U584">
        <v>2.0133442907242625</v>
      </c>
      <c r="V584">
        <v>14.60165975103734</v>
      </c>
      <c r="W584">
        <v>58.185416666666669</v>
      </c>
      <c r="X584">
        <v>144.54174777358699</v>
      </c>
      <c r="Y584">
        <v>133.04419087136935</v>
      </c>
      <c r="Z584">
        <v>133.59854166666662</v>
      </c>
      <c r="AA584">
        <v>28.244375877448675</v>
      </c>
      <c r="AB584">
        <v>3.8347364959088561</v>
      </c>
      <c r="AC584">
        <v>-57.891974310927054</v>
      </c>
      <c r="AD584">
        <v>10</v>
      </c>
      <c r="AE584">
        <v>0</v>
      </c>
      <c r="AF584">
        <v>0</v>
      </c>
      <c r="AG584">
        <v>5</v>
      </c>
      <c r="AH584">
        <v>20</v>
      </c>
      <c r="AI584">
        <v>3</v>
      </c>
      <c r="AJ584">
        <v>1</v>
      </c>
      <c r="AK584">
        <v>3</v>
      </c>
      <c r="AL584">
        <v>0</v>
      </c>
      <c r="AM584">
        <v>0</v>
      </c>
    </row>
    <row r="585" spans="1:39">
      <c r="A585">
        <v>3</v>
      </c>
      <c r="B585">
        <v>220</v>
      </c>
      <c r="C585">
        <v>2019</v>
      </c>
      <c r="D585">
        <v>99</v>
      </c>
      <c r="E585">
        <v>12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77</v>
      </c>
      <c r="R585">
        <v>441</v>
      </c>
      <c r="S585">
        <v>441</v>
      </c>
      <c r="T585">
        <v>1.8607594936708864</v>
      </c>
      <c r="U585">
        <v>1.8301608634061033</v>
      </c>
      <c r="V585">
        <v>14.741496598639452</v>
      </c>
      <c r="W585">
        <v>58.310657596371883</v>
      </c>
      <c r="X585">
        <v>143.21017681178637</v>
      </c>
      <c r="Y585">
        <v>132.18299319727888</v>
      </c>
      <c r="Z585">
        <v>132.18299319727888</v>
      </c>
      <c r="AA585">
        <v>26.339511995755618</v>
      </c>
      <c r="AB585">
        <v>3.0979621380573441</v>
      </c>
      <c r="AC585">
        <v>-55.613527916937507</v>
      </c>
      <c r="AD585">
        <v>10</v>
      </c>
      <c r="AE585">
        <v>4</v>
      </c>
      <c r="AF585">
        <v>0</v>
      </c>
      <c r="AG585">
        <v>3</v>
      </c>
      <c r="AH585">
        <v>6</v>
      </c>
      <c r="AI585">
        <v>5</v>
      </c>
      <c r="AJ585">
        <v>7</v>
      </c>
      <c r="AK585">
        <v>4</v>
      </c>
      <c r="AL585">
        <v>0</v>
      </c>
      <c r="AM585">
        <v>0</v>
      </c>
    </row>
    <row r="586" spans="1:39">
      <c r="A586">
        <v>3</v>
      </c>
      <c r="B586">
        <v>221</v>
      </c>
      <c r="C586">
        <v>2019</v>
      </c>
      <c r="D586">
        <v>99</v>
      </c>
      <c r="E586">
        <v>13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86</v>
      </c>
      <c r="R586">
        <v>461</v>
      </c>
      <c r="S586">
        <v>459</v>
      </c>
      <c r="T586">
        <v>1.9451476793248952</v>
      </c>
      <c r="U586">
        <v>1.9387472620834043</v>
      </c>
      <c r="V586">
        <v>14.809110629067249</v>
      </c>
      <c r="W586">
        <v>58.620915032679747</v>
      </c>
      <c r="X586">
        <v>145.54656488908421</v>
      </c>
      <c r="Y586">
        <v>133.95075921908889</v>
      </c>
      <c r="Z586">
        <v>134.53442265795204</v>
      </c>
      <c r="AA586">
        <v>28.132199436695121</v>
      </c>
      <c r="AB586">
        <v>3.4546672719815277</v>
      </c>
      <c r="AC586">
        <v>-57.596233693715277</v>
      </c>
      <c r="AD586">
        <v>12</v>
      </c>
      <c r="AE586">
        <v>0</v>
      </c>
      <c r="AF586">
        <v>0</v>
      </c>
      <c r="AG586">
        <v>1</v>
      </c>
      <c r="AH586">
        <v>17</v>
      </c>
      <c r="AI586">
        <v>8</v>
      </c>
      <c r="AJ586">
        <v>5</v>
      </c>
      <c r="AK586">
        <v>14</v>
      </c>
      <c r="AL586">
        <v>0</v>
      </c>
      <c r="AM586">
        <v>0</v>
      </c>
    </row>
    <row r="587" spans="1:39">
      <c r="A587">
        <v>3</v>
      </c>
      <c r="B587">
        <v>222</v>
      </c>
      <c r="C587">
        <v>2019</v>
      </c>
      <c r="D587">
        <v>99</v>
      </c>
      <c r="E587">
        <v>14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90</v>
      </c>
      <c r="R587">
        <v>468</v>
      </c>
      <c r="S587">
        <v>468</v>
      </c>
      <c r="T587">
        <v>1.9746835443037976</v>
      </c>
      <c r="U587">
        <v>1.9660304345955697</v>
      </c>
      <c r="V587">
        <v>14.576923076923077</v>
      </c>
      <c r="W587">
        <v>57.871794871794897</v>
      </c>
      <c r="X587">
        <v>144.96647868803899</v>
      </c>
      <c r="Y587">
        <v>133.80405982905981</v>
      </c>
      <c r="Z587">
        <v>133.80405982905981</v>
      </c>
      <c r="AA587">
        <v>27.705219597027256</v>
      </c>
      <c r="AB587">
        <v>3.5645175925116055</v>
      </c>
      <c r="AC587">
        <v>-53.2970334705212</v>
      </c>
      <c r="AD587">
        <v>13</v>
      </c>
      <c r="AE587">
        <v>0</v>
      </c>
      <c r="AF587">
        <v>0</v>
      </c>
      <c r="AG587">
        <v>1</v>
      </c>
      <c r="AH587">
        <v>19</v>
      </c>
      <c r="AI587">
        <v>6</v>
      </c>
      <c r="AJ587">
        <v>5</v>
      </c>
      <c r="AK587">
        <v>4</v>
      </c>
      <c r="AL587">
        <v>0</v>
      </c>
      <c r="AM587">
        <v>0</v>
      </c>
    </row>
    <row r="588" spans="1:39">
      <c r="A588">
        <v>3</v>
      </c>
      <c r="B588">
        <v>223</v>
      </c>
      <c r="C588">
        <v>2019</v>
      </c>
      <c r="D588">
        <v>99</v>
      </c>
      <c r="E588">
        <v>15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83</v>
      </c>
      <c r="R588">
        <v>469</v>
      </c>
      <c r="S588">
        <v>469</v>
      </c>
      <c r="T588">
        <v>1.9789029535864977</v>
      </c>
      <c r="U588">
        <v>1.9881646539523905</v>
      </c>
      <c r="V588">
        <v>14.441364605543706</v>
      </c>
      <c r="W588">
        <v>58.053304904051181</v>
      </c>
      <c r="X588">
        <v>146.28598225402939</v>
      </c>
      <c r="Y588">
        <v>135.02196162046911</v>
      </c>
      <c r="Z588">
        <v>135.02196162046911</v>
      </c>
      <c r="AA588">
        <v>27.142639245938632</v>
      </c>
      <c r="AB588">
        <v>3.824415831863428</v>
      </c>
      <c r="AC588">
        <v>-56.794653201538978</v>
      </c>
      <c r="AD588">
        <v>22</v>
      </c>
      <c r="AE588">
        <v>0</v>
      </c>
      <c r="AF588">
        <v>0</v>
      </c>
      <c r="AG588">
        <v>0</v>
      </c>
      <c r="AH588">
        <v>23</v>
      </c>
      <c r="AI588">
        <v>4</v>
      </c>
      <c r="AJ588">
        <v>2</v>
      </c>
      <c r="AK588">
        <v>6</v>
      </c>
      <c r="AL588">
        <v>0</v>
      </c>
      <c r="AM588">
        <v>0</v>
      </c>
    </row>
    <row r="589" spans="1:39">
      <c r="A589">
        <v>3</v>
      </c>
      <c r="B589">
        <v>224</v>
      </c>
      <c r="C589">
        <v>2019</v>
      </c>
      <c r="D589">
        <v>99</v>
      </c>
      <c r="E589">
        <v>16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51</v>
      </c>
      <c r="R589">
        <v>325</v>
      </c>
      <c r="S589">
        <v>325</v>
      </c>
      <c r="T589">
        <v>1.3713080168776368</v>
      </c>
      <c r="U589">
        <v>1.3541715402502483</v>
      </c>
      <c r="V589">
        <v>14.849230769230772</v>
      </c>
      <c r="W589">
        <v>58.35384615384617</v>
      </c>
      <c r="X589">
        <v>143.78498208184013</v>
      </c>
      <c r="Y589">
        <v>132.71353846153843</v>
      </c>
      <c r="Z589">
        <v>132.71353846153843</v>
      </c>
      <c r="AA589">
        <v>25.906259441465661</v>
      </c>
      <c r="AB589">
        <v>3.6341574803131662</v>
      </c>
      <c r="AC589">
        <v>-54.682345759085926</v>
      </c>
      <c r="AD589">
        <v>8</v>
      </c>
      <c r="AE589">
        <v>0</v>
      </c>
      <c r="AF589">
        <v>0</v>
      </c>
      <c r="AG589">
        <v>1</v>
      </c>
      <c r="AH589">
        <v>19</v>
      </c>
      <c r="AI589">
        <v>9</v>
      </c>
      <c r="AJ589">
        <v>4</v>
      </c>
      <c r="AK589">
        <v>3</v>
      </c>
      <c r="AL589">
        <v>0</v>
      </c>
      <c r="AM589">
        <v>0</v>
      </c>
    </row>
    <row r="590" spans="1:39">
      <c r="A590">
        <v>3</v>
      </c>
      <c r="B590">
        <v>225</v>
      </c>
      <c r="C590">
        <v>2019</v>
      </c>
      <c r="D590">
        <v>99</v>
      </c>
      <c r="E590">
        <v>17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97</v>
      </c>
      <c r="R590">
        <v>594</v>
      </c>
      <c r="S590">
        <v>594</v>
      </c>
      <c r="T590">
        <v>2.5063291139240502</v>
      </c>
      <c r="U590">
        <v>2.4625621970779004</v>
      </c>
      <c r="V590">
        <v>14.909090909090908</v>
      </c>
      <c r="W590">
        <v>58.757575757575758</v>
      </c>
      <c r="X590">
        <v>143.06189376611911</v>
      </c>
      <c r="Y590">
        <v>132.04612794612791</v>
      </c>
      <c r="Z590">
        <v>132.04612794612791</v>
      </c>
      <c r="AA590">
        <v>28.513335414416595</v>
      </c>
      <c r="AB590">
        <v>3.6586438650310495</v>
      </c>
      <c r="AC590">
        <v>-56.707977208377585</v>
      </c>
      <c r="AD590">
        <v>21</v>
      </c>
      <c r="AE590">
        <v>1</v>
      </c>
      <c r="AF590">
        <v>0</v>
      </c>
      <c r="AG590">
        <v>1</v>
      </c>
      <c r="AH590">
        <v>45</v>
      </c>
      <c r="AI590">
        <v>11</v>
      </c>
      <c r="AJ590">
        <v>4</v>
      </c>
      <c r="AK590">
        <v>6</v>
      </c>
      <c r="AL590">
        <v>0</v>
      </c>
      <c r="AM590">
        <v>0</v>
      </c>
    </row>
    <row r="591" spans="1:39">
      <c r="A591">
        <v>3</v>
      </c>
      <c r="B591">
        <v>226</v>
      </c>
      <c r="C591">
        <v>2019</v>
      </c>
      <c r="D591">
        <v>99</v>
      </c>
      <c r="E591">
        <v>18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79</v>
      </c>
      <c r="R591">
        <v>497</v>
      </c>
      <c r="S591">
        <v>497</v>
      </c>
      <c r="T591">
        <v>2.0970464135021096</v>
      </c>
      <c r="U591">
        <v>2.0903305592134216</v>
      </c>
      <c r="V591">
        <v>14.621730382293764</v>
      </c>
      <c r="W591">
        <v>58.154929577464806</v>
      </c>
      <c r="X591">
        <v>145.13821825863087</v>
      </c>
      <c r="Y591">
        <v>133.96257545271621</v>
      </c>
      <c r="Z591">
        <v>133.96257545271621</v>
      </c>
      <c r="AA591">
        <v>27.768823764184472</v>
      </c>
      <c r="AB591">
        <v>3.8185901362731678</v>
      </c>
      <c r="AC591">
        <v>-59.209991192691312</v>
      </c>
      <c r="AD591">
        <v>9</v>
      </c>
      <c r="AE591">
        <v>0</v>
      </c>
      <c r="AF591">
        <v>0</v>
      </c>
      <c r="AG591">
        <v>1</v>
      </c>
      <c r="AH591">
        <v>15</v>
      </c>
      <c r="AI591">
        <v>7</v>
      </c>
      <c r="AJ591">
        <v>0</v>
      </c>
      <c r="AK591">
        <v>3</v>
      </c>
      <c r="AL591">
        <v>0</v>
      </c>
      <c r="AM591">
        <v>0</v>
      </c>
    </row>
    <row r="592" spans="1:39">
      <c r="A592">
        <v>3</v>
      </c>
      <c r="B592">
        <v>227</v>
      </c>
      <c r="C592">
        <v>2019</v>
      </c>
      <c r="D592">
        <v>99</v>
      </c>
      <c r="E592">
        <v>19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93</v>
      </c>
      <c r="R592">
        <v>542</v>
      </c>
      <c r="S592">
        <v>542</v>
      </c>
      <c r="T592">
        <v>2.2869198312236283</v>
      </c>
      <c r="U592">
        <v>2.2626478116104529</v>
      </c>
      <c r="V592">
        <v>14.68634686346863</v>
      </c>
      <c r="W592">
        <v>58.214022140221402</v>
      </c>
      <c r="X592">
        <v>144.05916052659975</v>
      </c>
      <c r="Y592">
        <v>132.96660516605164</v>
      </c>
      <c r="Z592">
        <v>132.96660516605164</v>
      </c>
      <c r="AA592">
        <v>28.313717795662203</v>
      </c>
      <c r="AB592">
        <v>3.6813014684149952</v>
      </c>
      <c r="AC592">
        <v>-50.753071449974655</v>
      </c>
      <c r="AD592">
        <v>29</v>
      </c>
      <c r="AE592">
        <v>0</v>
      </c>
      <c r="AF592">
        <v>0</v>
      </c>
      <c r="AG592">
        <v>2</v>
      </c>
      <c r="AH592">
        <v>24</v>
      </c>
      <c r="AI592">
        <v>5</v>
      </c>
      <c r="AJ592">
        <v>1</v>
      </c>
      <c r="AK592">
        <v>7</v>
      </c>
      <c r="AL592">
        <v>0</v>
      </c>
      <c r="AM592">
        <v>0</v>
      </c>
    </row>
    <row r="593" spans="1:39">
      <c r="A593">
        <v>3</v>
      </c>
      <c r="B593">
        <v>228</v>
      </c>
      <c r="C593">
        <v>2019</v>
      </c>
      <c r="D593">
        <v>99</v>
      </c>
      <c r="E593">
        <v>20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89</v>
      </c>
      <c r="R593">
        <v>397</v>
      </c>
      <c r="S593">
        <v>395</v>
      </c>
      <c r="T593">
        <v>1.6751054852320677</v>
      </c>
      <c r="U593">
        <v>1.6979332346923675</v>
      </c>
      <c r="V593">
        <v>14.267002518891696</v>
      </c>
      <c r="W593">
        <v>57.58987341772152</v>
      </c>
      <c r="X593">
        <v>148.07862871863995</v>
      </c>
      <c r="Y593">
        <v>136.22443324937021</v>
      </c>
      <c r="Z593">
        <v>136.91417721518982</v>
      </c>
      <c r="AA593">
        <v>30.362335953878823</v>
      </c>
      <c r="AB593">
        <v>4.1502049647938906</v>
      </c>
      <c r="AC593">
        <v>-58.862964446363627</v>
      </c>
      <c r="AD593">
        <v>11</v>
      </c>
      <c r="AE593">
        <v>0</v>
      </c>
      <c r="AF593">
        <v>0</v>
      </c>
      <c r="AG593">
        <v>3</v>
      </c>
      <c r="AH593">
        <v>19</v>
      </c>
      <c r="AI593">
        <v>8</v>
      </c>
      <c r="AJ593">
        <v>3</v>
      </c>
      <c r="AK593">
        <v>8</v>
      </c>
      <c r="AL593">
        <v>0</v>
      </c>
      <c r="AM593">
        <v>0</v>
      </c>
    </row>
    <row r="594" spans="1:39">
      <c r="A594">
        <v>3</v>
      </c>
      <c r="B594">
        <v>229</v>
      </c>
      <c r="C594">
        <v>2019</v>
      </c>
      <c r="D594">
        <v>99</v>
      </c>
      <c r="E594">
        <v>21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97</v>
      </c>
      <c r="R594">
        <v>525</v>
      </c>
      <c r="S594">
        <v>525</v>
      </c>
      <c r="T594">
        <v>2.2151898734177204</v>
      </c>
      <c r="U594">
        <v>2.2204326749477858</v>
      </c>
      <c r="V594">
        <v>14.994285714285722</v>
      </c>
      <c r="W594">
        <v>58.702857142857155</v>
      </c>
      <c r="X594">
        <v>145.94913068152499</v>
      </c>
      <c r="Y594">
        <v>134.71104761904758</v>
      </c>
      <c r="Z594">
        <v>134.71104761904758</v>
      </c>
      <c r="AA594">
        <v>27.546100438695341</v>
      </c>
      <c r="AB594">
        <v>3.6508696196374864</v>
      </c>
      <c r="AC594">
        <v>-47.745513636277089</v>
      </c>
      <c r="AD594">
        <v>14</v>
      </c>
      <c r="AE594">
        <v>0</v>
      </c>
      <c r="AF594">
        <v>0</v>
      </c>
      <c r="AG594">
        <v>2</v>
      </c>
      <c r="AH594">
        <v>22</v>
      </c>
      <c r="AI594">
        <v>9</v>
      </c>
      <c r="AJ594">
        <v>4</v>
      </c>
      <c r="AK594">
        <v>10</v>
      </c>
      <c r="AL594">
        <v>0</v>
      </c>
      <c r="AM594">
        <v>0</v>
      </c>
    </row>
    <row r="595" spans="1:39">
      <c r="A595">
        <v>3</v>
      </c>
      <c r="B595">
        <v>230</v>
      </c>
      <c r="C595">
        <v>2019</v>
      </c>
      <c r="D595">
        <v>99</v>
      </c>
      <c r="E595">
        <v>22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82</v>
      </c>
      <c r="R595">
        <v>395</v>
      </c>
      <c r="S595">
        <v>395</v>
      </c>
      <c r="T595">
        <v>1.6666666666666672</v>
      </c>
      <c r="U595">
        <v>1.690683885402311</v>
      </c>
      <c r="V595">
        <v>14.037974683544304</v>
      </c>
      <c r="W595">
        <v>57.230379746835439</v>
      </c>
      <c r="X595">
        <v>147.70273050180336</v>
      </c>
      <c r="Y595">
        <v>136.32962025316451</v>
      </c>
      <c r="Z595">
        <v>136.32962025316451</v>
      </c>
      <c r="AA595">
        <v>29.053302539700777</v>
      </c>
      <c r="AB595">
        <v>4.1637481419953311</v>
      </c>
      <c r="AC595">
        <v>-59.850063149386713</v>
      </c>
      <c r="AD595">
        <v>14</v>
      </c>
      <c r="AE595">
        <v>1</v>
      </c>
      <c r="AF595">
        <v>0</v>
      </c>
      <c r="AG595">
        <v>2</v>
      </c>
      <c r="AH595">
        <v>15</v>
      </c>
      <c r="AI595">
        <v>5</v>
      </c>
      <c r="AJ595">
        <v>2</v>
      </c>
      <c r="AK595">
        <v>3</v>
      </c>
      <c r="AL595">
        <v>0</v>
      </c>
      <c r="AM595">
        <v>0</v>
      </c>
    </row>
    <row r="596" spans="1:39">
      <c r="A596">
        <v>3</v>
      </c>
      <c r="B596">
        <v>231</v>
      </c>
      <c r="C596">
        <v>2019</v>
      </c>
      <c r="D596">
        <v>99</v>
      </c>
      <c r="E596">
        <v>23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101</v>
      </c>
      <c r="R596">
        <v>559</v>
      </c>
      <c r="S596">
        <v>558</v>
      </c>
      <c r="T596">
        <v>2.3586497890295357</v>
      </c>
      <c r="U596">
        <v>2.3465726084369996</v>
      </c>
      <c r="V596">
        <v>14.690518783542043</v>
      </c>
      <c r="W596">
        <v>58.293906810035857</v>
      </c>
      <c r="X596">
        <v>145.04173797428871</v>
      </c>
      <c r="Y596">
        <v>133.70483005366719</v>
      </c>
      <c r="Z596">
        <v>133.94444444444437</v>
      </c>
      <c r="AA596">
        <v>27.603027526595856</v>
      </c>
      <c r="AB596">
        <v>3.4307797381043321</v>
      </c>
      <c r="AC596">
        <v>-57.167168875535161</v>
      </c>
      <c r="AD596">
        <v>5</v>
      </c>
      <c r="AE596">
        <v>0</v>
      </c>
      <c r="AF596">
        <v>0</v>
      </c>
      <c r="AG596">
        <v>3</v>
      </c>
      <c r="AH596">
        <v>31</v>
      </c>
      <c r="AI596">
        <v>5</v>
      </c>
      <c r="AJ596">
        <v>0</v>
      </c>
      <c r="AK596">
        <v>6</v>
      </c>
      <c r="AL596">
        <v>0</v>
      </c>
      <c r="AM596">
        <v>1</v>
      </c>
    </row>
    <row r="597" spans="1:39">
      <c r="A597">
        <v>3</v>
      </c>
      <c r="B597">
        <v>232</v>
      </c>
      <c r="C597">
        <v>2019</v>
      </c>
      <c r="D597">
        <v>99</v>
      </c>
      <c r="E597">
        <v>24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88</v>
      </c>
      <c r="R597">
        <v>531</v>
      </c>
      <c r="S597">
        <v>531</v>
      </c>
      <c r="T597">
        <v>2.2405063291139236</v>
      </c>
      <c r="U597">
        <v>2.199959306944125</v>
      </c>
      <c r="V597">
        <v>14.36723163841808</v>
      </c>
      <c r="W597">
        <v>57.681732580037682</v>
      </c>
      <c r="X597">
        <v>142.96947846721056</v>
      </c>
      <c r="Y597">
        <v>131.96082862523548</v>
      </c>
      <c r="Z597">
        <v>131.96082862523548</v>
      </c>
      <c r="AA597">
        <v>27.233731481139326</v>
      </c>
      <c r="AB597">
        <v>3.8774088086928904</v>
      </c>
      <c r="AC597">
        <v>-63.344356366356813</v>
      </c>
      <c r="AD597">
        <v>10</v>
      </c>
      <c r="AE597">
        <v>0</v>
      </c>
      <c r="AF597">
        <v>0</v>
      </c>
      <c r="AG597">
        <v>1</v>
      </c>
      <c r="AH597">
        <v>13</v>
      </c>
      <c r="AI597">
        <v>5</v>
      </c>
      <c r="AJ597">
        <v>0</v>
      </c>
      <c r="AK597">
        <v>7</v>
      </c>
      <c r="AL597">
        <v>0</v>
      </c>
      <c r="AM597">
        <v>0</v>
      </c>
    </row>
    <row r="598" spans="1:39">
      <c r="A598">
        <v>3</v>
      </c>
      <c r="B598">
        <v>233</v>
      </c>
      <c r="C598">
        <v>2019</v>
      </c>
      <c r="D598">
        <v>99</v>
      </c>
      <c r="E598">
        <v>25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77</v>
      </c>
      <c r="R598">
        <v>491</v>
      </c>
      <c r="S598">
        <v>488</v>
      </c>
      <c r="T598">
        <v>2.0717299578059074</v>
      </c>
      <c r="U598">
        <v>2.0185780132303353</v>
      </c>
      <c r="V598">
        <v>14.727087576374746</v>
      </c>
      <c r="W598">
        <v>58.379098360655746</v>
      </c>
      <c r="X598">
        <v>142.7096623292945</v>
      </c>
      <c r="Y598">
        <v>130.94501018329936</v>
      </c>
      <c r="Z598">
        <v>131.74999999999997</v>
      </c>
      <c r="AA598">
        <v>27.093496285707197</v>
      </c>
      <c r="AB598">
        <v>3.5363646018025441</v>
      </c>
      <c r="AC598">
        <v>-52.689048224130467</v>
      </c>
      <c r="AD598">
        <v>10</v>
      </c>
      <c r="AE598">
        <v>0</v>
      </c>
      <c r="AF598">
        <v>0</v>
      </c>
      <c r="AG598">
        <v>3</v>
      </c>
      <c r="AH598">
        <v>29</v>
      </c>
      <c r="AI598">
        <v>7</v>
      </c>
      <c r="AJ598">
        <v>4</v>
      </c>
      <c r="AK598">
        <v>11</v>
      </c>
      <c r="AL598">
        <v>0</v>
      </c>
      <c r="AM598">
        <v>0</v>
      </c>
    </row>
    <row r="599" spans="1:39">
      <c r="A599">
        <v>3</v>
      </c>
      <c r="B599">
        <v>234</v>
      </c>
      <c r="C599">
        <v>2019</v>
      </c>
      <c r="D599">
        <v>99</v>
      </c>
      <c r="E599">
        <v>26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86</v>
      </c>
      <c r="R599">
        <v>374</v>
      </c>
      <c r="S599">
        <v>373</v>
      </c>
      <c r="T599">
        <v>1.5780590717299581</v>
      </c>
      <c r="U599">
        <v>1.5543747694312902</v>
      </c>
      <c r="V599">
        <v>14.609625668449199</v>
      </c>
      <c r="W599">
        <v>58.088471849865982</v>
      </c>
      <c r="X599">
        <v>144.04667412123911</v>
      </c>
      <c r="Y599">
        <v>132.37593582887703</v>
      </c>
      <c r="Z599">
        <v>132.73083109919577</v>
      </c>
      <c r="AA599">
        <v>28.73544930503704</v>
      </c>
      <c r="AB599">
        <v>3.6281888734213328</v>
      </c>
      <c r="AC599">
        <v>-54.258032909891774</v>
      </c>
      <c r="AD599">
        <v>8</v>
      </c>
      <c r="AE599">
        <v>0</v>
      </c>
      <c r="AF599">
        <v>0</v>
      </c>
      <c r="AG599">
        <v>1</v>
      </c>
      <c r="AH599">
        <v>10</v>
      </c>
      <c r="AI599">
        <v>6</v>
      </c>
      <c r="AJ599">
        <v>7</v>
      </c>
      <c r="AK599">
        <v>2</v>
      </c>
      <c r="AL599">
        <v>0</v>
      </c>
      <c r="AM599">
        <v>0</v>
      </c>
    </row>
    <row r="600" spans="1:39">
      <c r="A600">
        <v>3</v>
      </c>
      <c r="B600">
        <v>235</v>
      </c>
      <c r="C600">
        <v>2019</v>
      </c>
      <c r="D600">
        <v>99</v>
      </c>
      <c r="E600">
        <v>27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92</v>
      </c>
      <c r="R600">
        <v>467</v>
      </c>
      <c r="S600">
        <v>466</v>
      </c>
      <c r="T600">
        <v>1.9704641350210972</v>
      </c>
      <c r="U600">
        <v>1.9362415428679876</v>
      </c>
      <c r="V600">
        <v>14.807280513918631</v>
      </c>
      <c r="W600">
        <v>58.422746781115904</v>
      </c>
      <c r="X600">
        <v>143.34086548611378</v>
      </c>
      <c r="Y600">
        <v>132.05886509635965</v>
      </c>
      <c r="Z600">
        <v>132.342253218884</v>
      </c>
      <c r="AA600">
        <v>28.279781299203073</v>
      </c>
      <c r="AB600">
        <v>3.8389574329407874</v>
      </c>
      <c r="AC600">
        <v>-56.463723988541027</v>
      </c>
      <c r="AD600">
        <v>10</v>
      </c>
      <c r="AE600">
        <v>0</v>
      </c>
      <c r="AF600">
        <v>0</v>
      </c>
      <c r="AG600">
        <v>5</v>
      </c>
      <c r="AH600">
        <v>28</v>
      </c>
      <c r="AI600">
        <v>11</v>
      </c>
      <c r="AJ600">
        <v>0</v>
      </c>
      <c r="AK600">
        <v>11</v>
      </c>
      <c r="AL600">
        <v>0</v>
      </c>
      <c r="AM600">
        <v>2</v>
      </c>
    </row>
    <row r="601" spans="1:39">
      <c r="A601">
        <v>3</v>
      </c>
      <c r="B601">
        <v>236</v>
      </c>
      <c r="C601">
        <v>2019</v>
      </c>
      <c r="D601">
        <v>99</v>
      </c>
      <c r="E601">
        <v>28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76</v>
      </c>
      <c r="R601">
        <v>369</v>
      </c>
      <c r="S601">
        <v>365</v>
      </c>
      <c r="T601">
        <v>1.5569620253164556</v>
      </c>
      <c r="U601">
        <v>1.5913624627990479</v>
      </c>
      <c r="V601">
        <v>14.211382113821138</v>
      </c>
      <c r="W601">
        <v>57.523287671232893</v>
      </c>
      <c r="X601">
        <v>149.61202277244877</v>
      </c>
      <c r="Y601">
        <v>137.36233062330618</v>
      </c>
      <c r="Z601">
        <v>138.8676712328766</v>
      </c>
      <c r="AA601">
        <v>27.290509089382848</v>
      </c>
      <c r="AD601">
        <v>12</v>
      </c>
      <c r="AE601">
        <v>0</v>
      </c>
      <c r="AF601">
        <v>0</v>
      </c>
      <c r="AG601">
        <v>1</v>
      </c>
      <c r="AH601">
        <v>23</v>
      </c>
      <c r="AI601">
        <v>5</v>
      </c>
      <c r="AJ601">
        <v>2</v>
      </c>
      <c r="AK601">
        <v>5</v>
      </c>
      <c r="AL601">
        <v>0</v>
      </c>
      <c r="AM601">
        <v>0</v>
      </c>
    </row>
    <row r="602" spans="1:39">
      <c r="A602">
        <v>3</v>
      </c>
      <c r="B602">
        <v>237</v>
      </c>
      <c r="C602">
        <v>2019</v>
      </c>
      <c r="D602">
        <v>99</v>
      </c>
      <c r="E602">
        <v>29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96</v>
      </c>
      <c r="R602">
        <v>608</v>
      </c>
      <c r="S602">
        <v>605</v>
      </c>
      <c r="T602">
        <v>2.5654008438818567</v>
      </c>
      <c r="U602">
        <v>2.5572087469687848</v>
      </c>
      <c r="V602">
        <v>14.685855263157899</v>
      </c>
      <c r="W602">
        <v>58.262809917355369</v>
      </c>
      <c r="X602">
        <v>145.85187745908652</v>
      </c>
      <c r="Y602">
        <v>133.9638157894739</v>
      </c>
      <c r="Z602">
        <v>134.62809917355392</v>
      </c>
      <c r="AA602">
        <v>29.204966811647871</v>
      </c>
      <c r="AB602">
        <v>4.4098337187108116</v>
      </c>
      <c r="AC602">
        <v>-59.718860599112787</v>
      </c>
      <c r="AD602">
        <v>22</v>
      </c>
      <c r="AE602">
        <v>0</v>
      </c>
      <c r="AF602">
        <v>0</v>
      </c>
      <c r="AG602">
        <v>0</v>
      </c>
      <c r="AH602">
        <v>33</v>
      </c>
      <c r="AI602">
        <v>5</v>
      </c>
      <c r="AJ602">
        <v>10</v>
      </c>
      <c r="AK602">
        <v>13</v>
      </c>
      <c r="AL602">
        <v>0</v>
      </c>
      <c r="AM602">
        <v>0</v>
      </c>
    </row>
    <row r="603" spans="1:39">
      <c r="A603">
        <v>3</v>
      </c>
      <c r="B603">
        <v>238</v>
      </c>
      <c r="C603">
        <v>2019</v>
      </c>
      <c r="D603">
        <v>99</v>
      </c>
      <c r="E603">
        <v>30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73</v>
      </c>
      <c r="R603">
        <v>376</v>
      </c>
      <c r="S603">
        <v>375</v>
      </c>
      <c r="T603">
        <v>1.5864978902953588</v>
      </c>
      <c r="U603">
        <v>1.5948191685454123</v>
      </c>
      <c r="V603">
        <v>15.018617021276597</v>
      </c>
      <c r="W603">
        <v>58.778666666666673</v>
      </c>
      <c r="X603">
        <v>146.64340379428771</v>
      </c>
      <c r="Y603">
        <v>135.09787234042548</v>
      </c>
      <c r="Z603">
        <v>135.45813333333331</v>
      </c>
      <c r="AA603">
        <v>25.08363996410614</v>
      </c>
      <c r="AB603">
        <v>2.9971672551854005</v>
      </c>
      <c r="AC603">
        <v>-56.734605995828517</v>
      </c>
      <c r="AD603">
        <v>10</v>
      </c>
      <c r="AE603">
        <v>0</v>
      </c>
      <c r="AF603">
        <v>0</v>
      </c>
      <c r="AG603">
        <v>2</v>
      </c>
      <c r="AH603">
        <v>26</v>
      </c>
      <c r="AI603">
        <v>9</v>
      </c>
      <c r="AJ603">
        <v>6</v>
      </c>
      <c r="AK603">
        <v>6</v>
      </c>
      <c r="AL603">
        <v>0</v>
      </c>
      <c r="AM603">
        <v>0</v>
      </c>
    </row>
    <row r="604" spans="1:39">
      <c r="A604">
        <v>3</v>
      </c>
      <c r="B604">
        <v>239</v>
      </c>
      <c r="C604">
        <v>2019</v>
      </c>
      <c r="D604">
        <v>99</v>
      </c>
      <c r="E604">
        <v>31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71</v>
      </c>
      <c r="R604">
        <v>368</v>
      </c>
      <c r="S604">
        <v>367</v>
      </c>
      <c r="T604">
        <v>1.5527426160337547</v>
      </c>
      <c r="U604">
        <v>1.5356438825259302</v>
      </c>
      <c r="V604">
        <v>14.929347826086955</v>
      </c>
      <c r="W604">
        <v>58.572207084468687</v>
      </c>
      <c r="X604">
        <v>144.49573696358763</v>
      </c>
      <c r="Y604">
        <v>132.9130434782609</v>
      </c>
      <c r="Z604">
        <v>133.27520435967304</v>
      </c>
      <c r="AA604">
        <v>30.259408173267111</v>
      </c>
      <c r="AB604">
        <v>4.0142242022857557</v>
      </c>
      <c r="AC604">
        <v>-54.818450139713839</v>
      </c>
      <c r="AD604">
        <v>6</v>
      </c>
      <c r="AE604">
        <v>0</v>
      </c>
      <c r="AF604">
        <v>0</v>
      </c>
      <c r="AG604">
        <v>0</v>
      </c>
      <c r="AH604">
        <v>8</v>
      </c>
      <c r="AI604">
        <v>5</v>
      </c>
      <c r="AJ604">
        <v>2</v>
      </c>
      <c r="AK604">
        <v>8</v>
      </c>
      <c r="AL604">
        <v>0</v>
      </c>
      <c r="AM604">
        <v>0</v>
      </c>
    </row>
    <row r="605" spans="1:39">
      <c r="A605">
        <v>3</v>
      </c>
      <c r="B605">
        <v>240</v>
      </c>
      <c r="C605">
        <v>2019</v>
      </c>
      <c r="D605">
        <v>99</v>
      </c>
      <c r="E605">
        <v>32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61</v>
      </c>
      <c r="R605">
        <v>413</v>
      </c>
      <c r="S605">
        <v>412</v>
      </c>
      <c r="T605">
        <v>1.7426160337552741</v>
      </c>
      <c r="U605">
        <v>1.6916069294435745</v>
      </c>
      <c r="V605">
        <v>14.854721549636803</v>
      </c>
      <c r="W605">
        <v>58.305825242718448</v>
      </c>
      <c r="X605">
        <v>141.50378148945819</v>
      </c>
      <c r="Y605">
        <v>130.45907990314771</v>
      </c>
      <c r="Z605">
        <v>130.77572815533981</v>
      </c>
      <c r="AA605">
        <v>31.87896700163185</v>
      </c>
      <c r="AB605">
        <v>3.4883530273247998</v>
      </c>
      <c r="AC605">
        <v>-56.976511006394489</v>
      </c>
      <c r="AD605">
        <v>11</v>
      </c>
      <c r="AE605">
        <v>0</v>
      </c>
      <c r="AF605">
        <v>0</v>
      </c>
      <c r="AG605">
        <v>0</v>
      </c>
      <c r="AH605">
        <v>19</v>
      </c>
      <c r="AI605">
        <v>7</v>
      </c>
      <c r="AJ605">
        <v>1</v>
      </c>
      <c r="AK605">
        <v>0</v>
      </c>
      <c r="AL605">
        <v>0</v>
      </c>
      <c r="AM605">
        <v>0</v>
      </c>
    </row>
    <row r="606" spans="1:39">
      <c r="A606">
        <v>3</v>
      </c>
      <c r="B606">
        <v>241</v>
      </c>
      <c r="C606">
        <v>2019</v>
      </c>
      <c r="D606">
        <v>99</v>
      </c>
      <c r="E606">
        <v>33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78</v>
      </c>
      <c r="R606">
        <v>498</v>
      </c>
      <c r="S606">
        <v>498</v>
      </c>
      <c r="T606">
        <v>2.1012658227848111</v>
      </c>
      <c r="U606">
        <v>2.1182761885035002</v>
      </c>
      <c r="V606">
        <v>14.337349397590362</v>
      </c>
      <c r="W606">
        <v>57.441767068273087</v>
      </c>
      <c r="X606">
        <v>146.78323260539449</v>
      </c>
      <c r="Y606">
        <v>135.48092369477905</v>
      </c>
      <c r="Z606">
        <v>135.48092369477905</v>
      </c>
      <c r="AA606">
        <v>30.418593340809419</v>
      </c>
      <c r="AB606">
        <v>4.0217309418999676</v>
      </c>
      <c r="AC606">
        <v>-59.879990003848242</v>
      </c>
      <c r="AD606">
        <v>11</v>
      </c>
      <c r="AE606">
        <v>0</v>
      </c>
      <c r="AF606">
        <v>0</v>
      </c>
      <c r="AG606">
        <v>1</v>
      </c>
      <c r="AH606">
        <v>13</v>
      </c>
      <c r="AI606">
        <v>10</v>
      </c>
      <c r="AJ606">
        <v>17</v>
      </c>
      <c r="AK606">
        <v>10</v>
      </c>
      <c r="AL606">
        <v>0</v>
      </c>
      <c r="AM606">
        <v>1</v>
      </c>
    </row>
    <row r="607" spans="1:39">
      <c r="A607">
        <v>3</v>
      </c>
      <c r="B607">
        <v>242</v>
      </c>
      <c r="C607">
        <v>2019</v>
      </c>
      <c r="D607">
        <v>99</v>
      </c>
      <c r="E607">
        <v>34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81</v>
      </c>
      <c r="R607">
        <v>379</v>
      </c>
      <c r="S607">
        <v>379</v>
      </c>
      <c r="T607">
        <v>1.5991561181434597</v>
      </c>
      <c r="U607">
        <v>1.6247490285636477</v>
      </c>
      <c r="V607">
        <v>14.498680738786279</v>
      </c>
      <c r="W607">
        <v>58.002638522427439</v>
      </c>
      <c r="X607">
        <v>147.93477732643069</v>
      </c>
      <c r="Y607">
        <v>136.54379947229549</v>
      </c>
      <c r="Z607">
        <v>136.54379947229549</v>
      </c>
      <c r="AA607">
        <v>26.050704209016232</v>
      </c>
      <c r="AB607">
        <v>3.5166386871007034</v>
      </c>
      <c r="AC607">
        <v>-46.772732902726531</v>
      </c>
      <c r="AD607">
        <v>8</v>
      </c>
      <c r="AE607">
        <v>0</v>
      </c>
      <c r="AF607">
        <v>0</v>
      </c>
      <c r="AG607">
        <v>1</v>
      </c>
      <c r="AH607">
        <v>17</v>
      </c>
      <c r="AI607">
        <v>6</v>
      </c>
      <c r="AJ607">
        <v>2</v>
      </c>
      <c r="AK607">
        <v>7</v>
      </c>
      <c r="AL607">
        <v>0</v>
      </c>
      <c r="AM607">
        <v>0</v>
      </c>
    </row>
    <row r="608" spans="1:39">
      <c r="A608">
        <v>3</v>
      </c>
      <c r="B608">
        <v>243</v>
      </c>
      <c r="C608">
        <v>2019</v>
      </c>
      <c r="D608">
        <v>99</v>
      </c>
      <c r="E608">
        <v>35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68</v>
      </c>
      <c r="R608">
        <v>425</v>
      </c>
      <c r="S608">
        <v>425</v>
      </c>
      <c r="T608">
        <v>1.7932489451476796</v>
      </c>
      <c r="U608">
        <v>1.7672368883210827</v>
      </c>
      <c r="V608">
        <v>14.367058823529415</v>
      </c>
      <c r="W608">
        <v>57.814117647058815</v>
      </c>
      <c r="X608">
        <v>143.49244790007015</v>
      </c>
      <c r="Y608">
        <v>132.4435294117647</v>
      </c>
      <c r="Z608">
        <v>132.4435294117647</v>
      </c>
      <c r="AA608">
        <v>29.148077313480993</v>
      </c>
      <c r="AB608">
        <v>3.680893527749725</v>
      </c>
      <c r="AC608">
        <v>-61.195570277638488</v>
      </c>
      <c r="AD608">
        <v>10</v>
      </c>
      <c r="AE608">
        <v>0</v>
      </c>
      <c r="AF608">
        <v>0</v>
      </c>
      <c r="AG608">
        <v>2</v>
      </c>
      <c r="AH608">
        <v>14</v>
      </c>
      <c r="AI608">
        <v>10</v>
      </c>
      <c r="AJ608">
        <v>7</v>
      </c>
      <c r="AK608">
        <v>5</v>
      </c>
      <c r="AL608">
        <v>0</v>
      </c>
      <c r="AM608">
        <v>0</v>
      </c>
    </row>
    <row r="609" spans="1:39">
      <c r="A609">
        <v>3</v>
      </c>
      <c r="B609">
        <v>244</v>
      </c>
      <c r="C609">
        <v>2019</v>
      </c>
      <c r="D609">
        <v>99</v>
      </c>
      <c r="E609">
        <v>36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73</v>
      </c>
      <c r="R609">
        <v>367</v>
      </c>
      <c r="S609">
        <v>367</v>
      </c>
      <c r="T609">
        <v>1.548523206751055</v>
      </c>
      <c r="U609">
        <v>1.574656307533862</v>
      </c>
      <c r="V609">
        <v>14.547683923705723</v>
      </c>
      <c r="W609">
        <v>58.250681198910094</v>
      </c>
      <c r="X609">
        <v>148.06176400258596</v>
      </c>
      <c r="Y609">
        <v>136.66100817438704</v>
      </c>
      <c r="Z609">
        <v>136.66100817438704</v>
      </c>
      <c r="AA609">
        <v>30.480853923926922</v>
      </c>
      <c r="AB609">
        <v>3.684024473413507</v>
      </c>
      <c r="AC609">
        <v>-68.898828458054226</v>
      </c>
      <c r="AD609">
        <v>6</v>
      </c>
      <c r="AE609">
        <v>0</v>
      </c>
      <c r="AF609">
        <v>0</v>
      </c>
      <c r="AG609">
        <v>1</v>
      </c>
      <c r="AH609">
        <v>3</v>
      </c>
      <c r="AI609">
        <v>2</v>
      </c>
      <c r="AJ609">
        <v>2</v>
      </c>
      <c r="AK609">
        <v>4</v>
      </c>
      <c r="AL609">
        <v>0</v>
      </c>
      <c r="AM609">
        <v>0</v>
      </c>
    </row>
    <row r="610" spans="1:39">
      <c r="A610">
        <v>3</v>
      </c>
      <c r="B610">
        <v>245</v>
      </c>
      <c r="C610">
        <v>2019</v>
      </c>
      <c r="D610">
        <v>99</v>
      </c>
      <c r="E610">
        <v>37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78</v>
      </c>
      <c r="R610">
        <v>443</v>
      </c>
      <c r="S610">
        <v>443</v>
      </c>
      <c r="T610">
        <v>1.8691983122362872</v>
      </c>
      <c r="U610">
        <v>1.8480387194746912</v>
      </c>
      <c r="V610">
        <v>15.015801354401798</v>
      </c>
      <c r="W610">
        <v>58.577878103837485</v>
      </c>
      <c r="X610">
        <v>143.9562570771042</v>
      </c>
      <c r="Y610">
        <v>132.87162528216703</v>
      </c>
      <c r="Z610">
        <v>132.87162528216703</v>
      </c>
      <c r="AA610">
        <v>26.75821252089338</v>
      </c>
      <c r="AB610">
        <v>3.3265004779552974</v>
      </c>
      <c r="AC610">
        <v>-54.001230463414061</v>
      </c>
      <c r="AD610">
        <v>15</v>
      </c>
      <c r="AE610">
        <v>0</v>
      </c>
      <c r="AF610">
        <v>0</v>
      </c>
      <c r="AG610">
        <v>1</v>
      </c>
      <c r="AH610">
        <v>14</v>
      </c>
      <c r="AI610">
        <v>7</v>
      </c>
      <c r="AJ610">
        <v>2</v>
      </c>
      <c r="AK610">
        <v>4</v>
      </c>
      <c r="AL610">
        <v>0</v>
      </c>
      <c r="AM610">
        <v>0</v>
      </c>
    </row>
    <row r="611" spans="1:39">
      <c r="A611">
        <v>3</v>
      </c>
      <c r="B611">
        <v>246</v>
      </c>
      <c r="C611">
        <v>2019</v>
      </c>
      <c r="D611">
        <v>99</v>
      </c>
      <c r="E611">
        <v>38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57</v>
      </c>
      <c r="R611">
        <v>384</v>
      </c>
      <c r="S611">
        <v>384</v>
      </c>
      <c r="T611">
        <v>1.620253164556962</v>
      </c>
      <c r="U611">
        <v>1.652791985626785</v>
      </c>
      <c r="V611">
        <v>14.1953125</v>
      </c>
      <c r="W611">
        <v>57.51822916666665</v>
      </c>
      <c r="X611">
        <v>148.52863172625499</v>
      </c>
      <c r="Y611">
        <v>137.09192708333339</v>
      </c>
      <c r="Z611">
        <v>137.09192708333339</v>
      </c>
      <c r="AA611">
        <v>29.496139620911975</v>
      </c>
      <c r="AB611">
        <v>4.3588608256611092</v>
      </c>
      <c r="AC611">
        <v>-49.131947997640609</v>
      </c>
      <c r="AD611">
        <v>10</v>
      </c>
      <c r="AE611">
        <v>0</v>
      </c>
      <c r="AF611">
        <v>0</v>
      </c>
      <c r="AG611">
        <v>2</v>
      </c>
      <c r="AH611">
        <v>31</v>
      </c>
      <c r="AI611">
        <v>7</v>
      </c>
      <c r="AJ611">
        <v>0</v>
      </c>
      <c r="AK611">
        <v>2</v>
      </c>
      <c r="AL611">
        <v>0</v>
      </c>
      <c r="AM611">
        <v>0</v>
      </c>
    </row>
    <row r="612" spans="1:39">
      <c r="A612">
        <v>3</v>
      </c>
      <c r="B612">
        <v>247</v>
      </c>
      <c r="C612">
        <v>2019</v>
      </c>
      <c r="D612">
        <v>99</v>
      </c>
      <c r="E612">
        <v>39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79</v>
      </c>
      <c r="R612">
        <v>414</v>
      </c>
      <c r="S612">
        <v>414</v>
      </c>
      <c r="T612">
        <v>1.7468354430379749</v>
      </c>
      <c r="U612">
        <v>1.7791425866505861</v>
      </c>
      <c r="V612">
        <v>14.565217391304348</v>
      </c>
      <c r="W612">
        <v>58.118357487922715</v>
      </c>
      <c r="X612">
        <v>148.29742856993315</v>
      </c>
      <c r="Y612">
        <v>136.87852657004831</v>
      </c>
      <c r="Z612">
        <v>136.87852657004831</v>
      </c>
      <c r="AA612">
        <v>25.958622937933796</v>
      </c>
      <c r="AB612">
        <v>3.660469229936667</v>
      </c>
      <c r="AC612">
        <v>-52.211097527687343</v>
      </c>
      <c r="AD612">
        <v>9</v>
      </c>
      <c r="AE612">
        <v>3</v>
      </c>
      <c r="AF612">
        <v>0</v>
      </c>
      <c r="AG612">
        <v>0</v>
      </c>
      <c r="AH612">
        <v>12</v>
      </c>
      <c r="AI612">
        <v>4</v>
      </c>
      <c r="AJ612">
        <v>2</v>
      </c>
      <c r="AK612">
        <v>1</v>
      </c>
      <c r="AL612">
        <v>0</v>
      </c>
      <c r="AM612">
        <v>0</v>
      </c>
    </row>
    <row r="613" spans="1:39">
      <c r="A613">
        <v>3</v>
      </c>
      <c r="B613">
        <v>248</v>
      </c>
      <c r="C613">
        <v>2019</v>
      </c>
      <c r="D613">
        <v>99</v>
      </c>
      <c r="E613">
        <v>40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75</v>
      </c>
      <c r="R613">
        <v>473</v>
      </c>
      <c r="S613">
        <v>473</v>
      </c>
      <c r="T613">
        <v>1.9957805907172996</v>
      </c>
      <c r="U613">
        <v>1.9850627236368528</v>
      </c>
      <c r="V613">
        <v>14.684989429175475</v>
      </c>
      <c r="W613">
        <v>58.376321353065535</v>
      </c>
      <c r="X613">
        <v>144.82258651927836</v>
      </c>
      <c r="Y613">
        <v>133.67124735729391</v>
      </c>
      <c r="Z613">
        <v>133.67124735729391</v>
      </c>
      <c r="AA613">
        <v>28.139945837208625</v>
      </c>
      <c r="AB613">
        <v>3.7532268848221326</v>
      </c>
      <c r="AC613">
        <v>-52.683736725671501</v>
      </c>
      <c r="AD613">
        <v>13</v>
      </c>
      <c r="AE613">
        <v>1</v>
      </c>
      <c r="AF613">
        <v>0</v>
      </c>
      <c r="AG613">
        <v>1</v>
      </c>
      <c r="AH613">
        <v>15</v>
      </c>
      <c r="AI613">
        <v>4</v>
      </c>
      <c r="AJ613">
        <v>4</v>
      </c>
      <c r="AK613">
        <v>8</v>
      </c>
      <c r="AL613">
        <v>0</v>
      </c>
      <c r="AM613">
        <v>0</v>
      </c>
    </row>
    <row r="614" spans="1:39">
      <c r="A614">
        <v>3</v>
      </c>
      <c r="B614">
        <v>249</v>
      </c>
      <c r="C614">
        <v>2019</v>
      </c>
      <c r="D614">
        <v>99</v>
      </c>
      <c r="E614">
        <v>41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70</v>
      </c>
      <c r="R614">
        <v>440</v>
      </c>
      <c r="S614">
        <v>439</v>
      </c>
      <c r="T614">
        <v>1.8565400843881861</v>
      </c>
      <c r="U614">
        <v>1.8394164206633925</v>
      </c>
      <c r="V614">
        <v>14.490909090909092</v>
      </c>
      <c r="W614">
        <v>58.127562642369021</v>
      </c>
      <c r="X614">
        <v>144.79488821038123</v>
      </c>
      <c r="Y614">
        <v>133.15340909090898</v>
      </c>
      <c r="Z614">
        <v>133.45671981776755</v>
      </c>
      <c r="AA614">
        <v>27.884517698562405</v>
      </c>
      <c r="AB614">
        <v>3.7382637888410089</v>
      </c>
      <c r="AC614">
        <v>-52.030465805173002</v>
      </c>
      <c r="AD614">
        <v>7</v>
      </c>
      <c r="AE614">
        <v>0</v>
      </c>
      <c r="AF614">
        <v>0</v>
      </c>
      <c r="AG614">
        <v>0</v>
      </c>
      <c r="AH614">
        <v>12</v>
      </c>
      <c r="AI614">
        <v>3</v>
      </c>
      <c r="AJ614">
        <v>1</v>
      </c>
      <c r="AK614">
        <v>4</v>
      </c>
      <c r="AL614">
        <v>0</v>
      </c>
      <c r="AM614">
        <v>0</v>
      </c>
    </row>
    <row r="615" spans="1:39">
      <c r="A615">
        <v>3</v>
      </c>
      <c r="B615">
        <v>250</v>
      </c>
      <c r="C615">
        <v>2019</v>
      </c>
      <c r="D615">
        <v>99</v>
      </c>
      <c r="E615">
        <v>42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69</v>
      </c>
      <c r="R615">
        <v>363</v>
      </c>
      <c r="S615">
        <v>361</v>
      </c>
      <c r="T615">
        <v>1.5316455696202529</v>
      </c>
      <c r="U615">
        <v>1.5283606254955824</v>
      </c>
      <c r="V615">
        <v>14.611570247933884</v>
      </c>
      <c r="W615">
        <v>58.047091412742382</v>
      </c>
      <c r="X615">
        <v>146.27388829693564</v>
      </c>
      <c r="Y615">
        <v>134.10473829201098</v>
      </c>
      <c r="Z615">
        <v>134.84770083102492</v>
      </c>
      <c r="AA615">
        <v>29.214479343316857</v>
      </c>
      <c r="AB615">
        <v>3.9252712897346256</v>
      </c>
      <c r="AC615">
        <v>-54.880471076619322</v>
      </c>
      <c r="AD615">
        <v>8</v>
      </c>
      <c r="AE615">
        <v>0</v>
      </c>
      <c r="AF615">
        <v>0</v>
      </c>
      <c r="AG615">
        <v>1</v>
      </c>
      <c r="AH615">
        <v>6</v>
      </c>
      <c r="AI615">
        <v>6</v>
      </c>
      <c r="AJ615">
        <v>1</v>
      </c>
      <c r="AK615">
        <v>8</v>
      </c>
      <c r="AL615">
        <v>0</v>
      </c>
      <c r="AM615">
        <v>0</v>
      </c>
    </row>
    <row r="616" spans="1:39">
      <c r="A616">
        <v>3</v>
      </c>
      <c r="B616">
        <v>251</v>
      </c>
      <c r="C616">
        <v>2019</v>
      </c>
      <c r="D616">
        <v>99</v>
      </c>
      <c r="E616">
        <v>43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64</v>
      </c>
      <c r="R616">
        <v>396</v>
      </c>
      <c r="S616">
        <v>395</v>
      </c>
      <c r="T616">
        <v>1.6708860759493676</v>
      </c>
      <c r="U616">
        <v>1.644329178779081</v>
      </c>
      <c r="V616">
        <v>14.30808080808081</v>
      </c>
      <c r="W616">
        <v>57.782278481012646</v>
      </c>
      <c r="X616">
        <v>143.57455924357322</v>
      </c>
      <c r="Y616">
        <v>132.25694444444437</v>
      </c>
      <c r="Z616">
        <v>132.59177215189862</v>
      </c>
      <c r="AA616">
        <v>26.875943897913576</v>
      </c>
      <c r="AB616">
        <v>3.6593130535270624</v>
      </c>
      <c r="AC616">
        <v>-57.935097356791509</v>
      </c>
      <c r="AD616">
        <v>9</v>
      </c>
      <c r="AE616">
        <v>2</v>
      </c>
      <c r="AF616">
        <v>0</v>
      </c>
      <c r="AG616">
        <v>2</v>
      </c>
      <c r="AH616">
        <v>7</v>
      </c>
      <c r="AI616">
        <v>4</v>
      </c>
      <c r="AJ616">
        <v>3</v>
      </c>
      <c r="AK616">
        <v>7</v>
      </c>
      <c r="AL616">
        <v>0</v>
      </c>
      <c r="AM616">
        <v>0</v>
      </c>
    </row>
    <row r="617" spans="1:39">
      <c r="A617">
        <v>3</v>
      </c>
      <c r="B617">
        <v>252</v>
      </c>
      <c r="C617">
        <v>2019</v>
      </c>
      <c r="D617">
        <v>99</v>
      </c>
      <c r="E617">
        <v>44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65</v>
      </c>
      <c r="R617">
        <v>313</v>
      </c>
      <c r="S617">
        <v>313</v>
      </c>
      <c r="T617">
        <v>1.3206751054852321</v>
      </c>
      <c r="U617">
        <v>1.3803841072587724</v>
      </c>
      <c r="V617">
        <v>13.961661341853031</v>
      </c>
      <c r="W617">
        <v>57.376996805111823</v>
      </c>
      <c r="X617">
        <v>152.18744267027589</v>
      </c>
      <c r="Y617">
        <v>140.46900958466455</v>
      </c>
      <c r="Z617">
        <v>140.46900958466455</v>
      </c>
      <c r="AA617">
        <v>28.627759121345846</v>
      </c>
      <c r="AB617">
        <v>4.0181355558315426</v>
      </c>
      <c r="AC617">
        <v>-68.515802198786204</v>
      </c>
      <c r="AD617">
        <v>2</v>
      </c>
      <c r="AE617">
        <v>0</v>
      </c>
      <c r="AF617">
        <v>0</v>
      </c>
      <c r="AG617">
        <v>0</v>
      </c>
      <c r="AH617">
        <v>8</v>
      </c>
      <c r="AI617">
        <v>5</v>
      </c>
      <c r="AJ617">
        <v>2</v>
      </c>
      <c r="AK617">
        <v>2</v>
      </c>
      <c r="AL617">
        <v>0</v>
      </c>
      <c r="AM617">
        <v>0</v>
      </c>
    </row>
    <row r="618" spans="1:39">
      <c r="A618">
        <v>3</v>
      </c>
      <c r="B618">
        <v>253</v>
      </c>
      <c r="C618">
        <v>2019</v>
      </c>
      <c r="D618">
        <v>99</v>
      </c>
      <c r="E618">
        <v>45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74</v>
      </c>
      <c r="R618">
        <v>437</v>
      </c>
      <c r="S618">
        <v>437</v>
      </c>
      <c r="T618">
        <v>1.8438818565400843</v>
      </c>
      <c r="U618">
        <v>1.853927677665838</v>
      </c>
      <c r="V618">
        <v>14.645308924485127</v>
      </c>
      <c r="W618">
        <v>58.324942791762005</v>
      </c>
      <c r="X618">
        <v>146.39780241030755</v>
      </c>
      <c r="Y618">
        <v>135.12517162471403</v>
      </c>
      <c r="Z618">
        <v>135.12517162471403</v>
      </c>
      <c r="AA618">
        <v>28.479543556242557</v>
      </c>
      <c r="AB618">
        <v>3.8328515304992816</v>
      </c>
      <c r="AC618">
        <v>-53.932313238312737</v>
      </c>
      <c r="AD618">
        <v>11</v>
      </c>
      <c r="AE618">
        <v>0</v>
      </c>
      <c r="AF618">
        <v>0</v>
      </c>
      <c r="AG618">
        <v>4</v>
      </c>
      <c r="AH618">
        <v>19</v>
      </c>
      <c r="AI618">
        <v>10</v>
      </c>
      <c r="AJ618">
        <v>3</v>
      </c>
      <c r="AK618">
        <v>7</v>
      </c>
      <c r="AL618">
        <v>0</v>
      </c>
      <c r="AM618">
        <v>0</v>
      </c>
    </row>
    <row r="619" spans="1:39">
      <c r="A619">
        <v>3</v>
      </c>
      <c r="B619">
        <v>254</v>
      </c>
      <c r="C619">
        <v>2019</v>
      </c>
      <c r="D619">
        <v>99</v>
      </c>
      <c r="E619">
        <v>46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86</v>
      </c>
      <c r="R619">
        <v>519</v>
      </c>
      <c r="S619">
        <v>519</v>
      </c>
      <c r="T619">
        <v>2.1898734177215191</v>
      </c>
      <c r="U619">
        <v>2.2096873748415877</v>
      </c>
      <c r="V619">
        <v>14.526011560693645</v>
      </c>
      <c r="W619">
        <v>57.834296724470143</v>
      </c>
      <c r="X619">
        <v>146.92194966150828</v>
      </c>
      <c r="Y619">
        <v>135.60895953757242</v>
      </c>
      <c r="Z619">
        <v>135.60895953757242</v>
      </c>
      <c r="AA619">
        <v>28.645823673727655</v>
      </c>
      <c r="AB619">
        <v>4.0110035353879621</v>
      </c>
      <c r="AC619">
        <v>-55.672877788716065</v>
      </c>
      <c r="AD619">
        <v>10</v>
      </c>
      <c r="AE619">
        <v>1</v>
      </c>
      <c r="AF619">
        <v>0</v>
      </c>
      <c r="AG619">
        <v>0</v>
      </c>
      <c r="AH619">
        <v>17</v>
      </c>
      <c r="AI619">
        <v>5</v>
      </c>
      <c r="AJ619">
        <v>2</v>
      </c>
      <c r="AK619">
        <v>4</v>
      </c>
      <c r="AL619">
        <v>0</v>
      </c>
      <c r="AM619">
        <v>0</v>
      </c>
    </row>
    <row r="620" spans="1:39">
      <c r="A620">
        <v>3</v>
      </c>
      <c r="B620">
        <v>255</v>
      </c>
      <c r="C620">
        <v>2019</v>
      </c>
      <c r="D620">
        <v>99</v>
      </c>
      <c r="E620">
        <v>47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79</v>
      </c>
      <c r="R620">
        <v>522</v>
      </c>
      <c r="S620">
        <v>521</v>
      </c>
      <c r="T620">
        <v>2.2025316455696204</v>
      </c>
      <c r="U620">
        <v>2.1678537002571945</v>
      </c>
      <c r="V620">
        <v>14.503831417624522</v>
      </c>
      <c r="W620">
        <v>58.086372360844521</v>
      </c>
      <c r="X620">
        <v>143.49883563093869</v>
      </c>
      <c r="Y620">
        <v>132.27701149425278</v>
      </c>
      <c r="Z620">
        <v>132.53090211132431</v>
      </c>
      <c r="AA620">
        <v>26.679467705988763</v>
      </c>
      <c r="AB620">
        <v>3.3160787968435126</v>
      </c>
      <c r="AC620">
        <v>-54.288540345561266</v>
      </c>
      <c r="AD620">
        <v>13</v>
      </c>
      <c r="AE620">
        <v>0</v>
      </c>
      <c r="AF620">
        <v>0</v>
      </c>
      <c r="AG620">
        <v>3</v>
      </c>
      <c r="AH620">
        <v>9</v>
      </c>
      <c r="AI620">
        <v>2</v>
      </c>
      <c r="AJ620">
        <v>2</v>
      </c>
      <c r="AK620">
        <v>4</v>
      </c>
      <c r="AL620">
        <v>0</v>
      </c>
      <c r="AM620">
        <v>0</v>
      </c>
    </row>
    <row r="621" spans="1:39">
      <c r="A621">
        <v>3</v>
      </c>
      <c r="B621">
        <v>256</v>
      </c>
      <c r="C621">
        <v>2019</v>
      </c>
      <c r="D621">
        <v>99</v>
      </c>
      <c r="E621">
        <v>48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61</v>
      </c>
      <c r="R621">
        <v>297</v>
      </c>
      <c r="S621">
        <v>297</v>
      </c>
      <c r="T621">
        <v>1.2531645569620251</v>
      </c>
      <c r="U621">
        <v>1.2679705293763683</v>
      </c>
      <c r="V621">
        <v>14.010101010101012</v>
      </c>
      <c r="W621">
        <v>57.239057239057239</v>
      </c>
      <c r="X621">
        <v>147.3248191558049</v>
      </c>
      <c r="Y621">
        <v>135.98080808080789</v>
      </c>
      <c r="Z621">
        <v>135.98080808080789</v>
      </c>
      <c r="AA621">
        <v>29.083949118314937</v>
      </c>
      <c r="AB621">
        <v>4.2962778252349612</v>
      </c>
      <c r="AC621">
        <v>-47.475833554585407</v>
      </c>
      <c r="AD621">
        <v>13</v>
      </c>
      <c r="AE621">
        <v>0</v>
      </c>
      <c r="AF621">
        <v>0</v>
      </c>
      <c r="AG621">
        <v>1</v>
      </c>
      <c r="AH621">
        <v>7</v>
      </c>
      <c r="AI621">
        <v>1</v>
      </c>
      <c r="AJ621">
        <v>1</v>
      </c>
      <c r="AK621">
        <v>5</v>
      </c>
      <c r="AL621">
        <v>0</v>
      </c>
      <c r="AM621">
        <v>0</v>
      </c>
    </row>
    <row r="622" spans="1:39">
      <c r="A622">
        <v>3</v>
      </c>
      <c r="B622">
        <v>257</v>
      </c>
      <c r="C622">
        <v>2019</v>
      </c>
      <c r="D622">
        <v>99</v>
      </c>
      <c r="E622">
        <v>49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84</v>
      </c>
      <c r="R622">
        <v>452</v>
      </c>
      <c r="S622">
        <v>452</v>
      </c>
      <c r="T622">
        <v>1.9071729957805903</v>
      </c>
      <c r="U622">
        <v>1.9049619664098263</v>
      </c>
      <c r="V622">
        <v>14.643805309734516</v>
      </c>
      <c r="W622">
        <v>58.077433628318609</v>
      </c>
      <c r="X622">
        <v>145.43571846326444</v>
      </c>
      <c r="Y622">
        <v>134.23716814159297</v>
      </c>
      <c r="Z622">
        <v>134.23716814159297</v>
      </c>
      <c r="AA622">
        <v>28.342473192557193</v>
      </c>
      <c r="AB622">
        <v>3.7090805288492006</v>
      </c>
      <c r="AC622">
        <v>-57.955084684551579</v>
      </c>
      <c r="AD622">
        <v>8</v>
      </c>
      <c r="AE622">
        <v>0</v>
      </c>
      <c r="AF622">
        <v>0</v>
      </c>
      <c r="AG622">
        <v>0</v>
      </c>
      <c r="AH622">
        <v>19</v>
      </c>
      <c r="AI622">
        <v>3</v>
      </c>
      <c r="AJ622">
        <v>2</v>
      </c>
      <c r="AK622">
        <v>7</v>
      </c>
      <c r="AL622">
        <v>0</v>
      </c>
      <c r="AM622">
        <v>0</v>
      </c>
    </row>
    <row r="623" spans="1:39">
      <c r="A623">
        <v>3</v>
      </c>
      <c r="B623">
        <v>258</v>
      </c>
      <c r="C623">
        <v>2019</v>
      </c>
      <c r="D623">
        <v>99</v>
      </c>
      <c r="E623">
        <v>50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89</v>
      </c>
      <c r="R623">
        <v>476</v>
      </c>
      <c r="S623">
        <v>475</v>
      </c>
      <c r="T623">
        <v>2.0084388185654003</v>
      </c>
      <c r="U623">
        <v>1.990567080144142</v>
      </c>
      <c r="V623">
        <v>14.26470588235294</v>
      </c>
      <c r="W623">
        <v>57.61052631578945</v>
      </c>
      <c r="X623">
        <v>144.75773191183316</v>
      </c>
      <c r="Y623">
        <v>133.19710084033622</v>
      </c>
      <c r="Z623">
        <v>133.47751578947376</v>
      </c>
      <c r="AA623">
        <v>27.137381259402055</v>
      </c>
      <c r="AB623">
        <v>4.1062077185957717</v>
      </c>
      <c r="AC623">
        <v>-56.226678130838515</v>
      </c>
      <c r="AD623">
        <v>8</v>
      </c>
      <c r="AE623">
        <v>1</v>
      </c>
      <c r="AF623">
        <v>0</v>
      </c>
      <c r="AG623">
        <v>3</v>
      </c>
      <c r="AH623">
        <v>8</v>
      </c>
      <c r="AI623">
        <v>6</v>
      </c>
      <c r="AJ623">
        <v>2</v>
      </c>
      <c r="AK623">
        <v>7</v>
      </c>
      <c r="AL623">
        <v>0</v>
      </c>
      <c r="AM623">
        <v>0</v>
      </c>
    </row>
    <row r="624" spans="1:39">
      <c r="A624">
        <v>3</v>
      </c>
      <c r="B624">
        <v>259</v>
      </c>
      <c r="C624">
        <v>2019</v>
      </c>
      <c r="D624">
        <v>99</v>
      </c>
      <c r="E624">
        <v>51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76</v>
      </c>
      <c r="R624">
        <v>496</v>
      </c>
      <c r="S624">
        <v>496</v>
      </c>
      <c r="T624">
        <v>2.0928270042194095</v>
      </c>
      <c r="U624">
        <v>2.0820200232364714</v>
      </c>
      <c r="V624">
        <v>14.713709677419356</v>
      </c>
      <c r="W624">
        <v>58.352822580645146</v>
      </c>
      <c r="X624">
        <v>144.85264565057849</v>
      </c>
      <c r="Y624">
        <v>133.69899193548383</v>
      </c>
      <c r="Z624">
        <v>133.69899193548383</v>
      </c>
      <c r="AA624">
        <v>27.403963154340762</v>
      </c>
      <c r="AB624">
        <v>3.72254900106052</v>
      </c>
      <c r="AC624">
        <v>-55.054522622047443</v>
      </c>
      <c r="AD624">
        <v>13</v>
      </c>
      <c r="AE624">
        <v>0</v>
      </c>
      <c r="AF624">
        <v>0</v>
      </c>
      <c r="AG624">
        <v>1</v>
      </c>
      <c r="AH624">
        <v>9</v>
      </c>
      <c r="AI624">
        <v>7</v>
      </c>
      <c r="AJ624">
        <v>4</v>
      </c>
      <c r="AK624">
        <v>8</v>
      </c>
      <c r="AL624">
        <v>0</v>
      </c>
      <c r="AM624">
        <v>0</v>
      </c>
    </row>
    <row r="625" spans="1:39">
      <c r="A625">
        <v>3</v>
      </c>
      <c r="B625">
        <v>260</v>
      </c>
      <c r="C625">
        <v>2019</v>
      </c>
      <c r="D625">
        <v>99</v>
      </c>
      <c r="E625">
        <v>52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39</v>
      </c>
      <c r="R625">
        <v>366</v>
      </c>
      <c r="S625">
        <v>366</v>
      </c>
      <c r="T625">
        <v>1.5443037974683549</v>
      </c>
      <c r="U625">
        <v>1.5260869231327161</v>
      </c>
      <c r="V625">
        <v>15.565573770491802</v>
      </c>
      <c r="W625">
        <v>59.565573770491802</v>
      </c>
      <c r="X625">
        <v>143.88694504141284</v>
      </c>
      <c r="Y625">
        <v>132.80765027322411</v>
      </c>
      <c r="Z625">
        <v>132.80765027322411</v>
      </c>
      <c r="AA625">
        <v>27.154417697489055</v>
      </c>
      <c r="AB625">
        <v>3.3050409542150305</v>
      </c>
      <c r="AC625">
        <v>-46.368582854450146</v>
      </c>
      <c r="AD625">
        <v>13</v>
      </c>
      <c r="AE625">
        <v>0</v>
      </c>
      <c r="AF625">
        <v>0</v>
      </c>
      <c r="AG625">
        <v>1</v>
      </c>
      <c r="AH625">
        <v>27</v>
      </c>
      <c r="AI625">
        <v>11</v>
      </c>
      <c r="AJ625">
        <v>1</v>
      </c>
      <c r="AK625">
        <v>3</v>
      </c>
      <c r="AL625">
        <v>0</v>
      </c>
      <c r="AM625">
        <v>0</v>
      </c>
    </row>
    <row r="626" spans="1:39">
      <c r="A626">
        <v>3</v>
      </c>
      <c r="B626">
        <v>261</v>
      </c>
      <c r="C626">
        <v>2018</v>
      </c>
      <c r="D626">
        <v>99</v>
      </c>
      <c r="E626">
        <v>1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85</v>
      </c>
      <c r="R626">
        <v>503</v>
      </c>
      <c r="S626">
        <v>500</v>
      </c>
      <c r="T626">
        <v>1.758187982802615</v>
      </c>
      <c r="U626">
        <v>1.7343976563022101</v>
      </c>
      <c r="V626">
        <v>14.769383697813124</v>
      </c>
      <c r="W626">
        <v>58.45</v>
      </c>
      <c r="X626">
        <v>145.9931634461918</v>
      </c>
      <c r="Y626">
        <v>133.89324055666009</v>
      </c>
      <c r="Z626">
        <v>134.69660000000002</v>
      </c>
      <c r="AA626">
        <v>27.431247300113505</v>
      </c>
      <c r="AB626">
        <v>4.2359768649037743</v>
      </c>
      <c r="AC626">
        <v>-46.613719596608085</v>
      </c>
      <c r="AD626">
        <v>13</v>
      </c>
      <c r="AE626">
        <v>1</v>
      </c>
      <c r="AF626">
        <v>0</v>
      </c>
      <c r="AG626">
        <v>0</v>
      </c>
      <c r="AH626">
        <v>31</v>
      </c>
      <c r="AI626">
        <v>25</v>
      </c>
      <c r="AJ626">
        <v>13</v>
      </c>
      <c r="AK626">
        <v>9</v>
      </c>
      <c r="AL626">
        <v>0</v>
      </c>
      <c r="AM626">
        <v>0</v>
      </c>
    </row>
    <row r="627" spans="1:39">
      <c r="A627">
        <v>3</v>
      </c>
      <c r="B627">
        <v>262</v>
      </c>
      <c r="C627">
        <v>2018</v>
      </c>
      <c r="D627">
        <v>99</v>
      </c>
      <c r="E627">
        <v>2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114</v>
      </c>
      <c r="R627">
        <v>659</v>
      </c>
      <c r="S627">
        <v>658</v>
      </c>
      <c r="T627">
        <v>2.303470935719528</v>
      </c>
      <c r="U627">
        <v>2.3222303757995113</v>
      </c>
      <c r="V627">
        <v>14.908952959028827</v>
      </c>
      <c r="W627">
        <v>58.579027355623104</v>
      </c>
      <c r="X627">
        <v>148.43774917510203</v>
      </c>
      <c r="Y627">
        <v>136.83520485584231</v>
      </c>
      <c r="Z627">
        <v>137.04316109422513</v>
      </c>
      <c r="AA627">
        <v>28.577750134910552</v>
      </c>
      <c r="AB627">
        <v>4.0212941136897529</v>
      </c>
      <c r="AC627">
        <v>-53.210937271506872</v>
      </c>
      <c r="AD627">
        <v>14</v>
      </c>
      <c r="AE627">
        <v>5</v>
      </c>
      <c r="AF627">
        <v>0</v>
      </c>
      <c r="AG627">
        <v>1</v>
      </c>
      <c r="AH627">
        <v>24</v>
      </c>
      <c r="AI627">
        <v>14</v>
      </c>
      <c r="AJ627">
        <v>4</v>
      </c>
      <c r="AK627">
        <v>8</v>
      </c>
      <c r="AL627">
        <v>0</v>
      </c>
      <c r="AM627">
        <v>0</v>
      </c>
    </row>
    <row r="628" spans="1:39">
      <c r="A628">
        <v>3</v>
      </c>
      <c r="B628">
        <v>263</v>
      </c>
      <c r="C628">
        <v>2018</v>
      </c>
      <c r="D628">
        <v>99</v>
      </c>
      <c r="E628">
        <v>3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109</v>
      </c>
      <c r="R628">
        <v>627</v>
      </c>
      <c r="S628">
        <v>627</v>
      </c>
      <c r="T628">
        <v>2.1916180223006752</v>
      </c>
      <c r="U628">
        <v>2.2287250542061234</v>
      </c>
      <c r="V628">
        <v>15.239234449760772</v>
      </c>
      <c r="W628">
        <v>59.216905901116398</v>
      </c>
      <c r="X628">
        <v>149.54269846782822</v>
      </c>
      <c r="Y628">
        <v>138.02791068580544</v>
      </c>
      <c r="Z628">
        <v>138.02791068580544</v>
      </c>
      <c r="AA628">
        <v>28.476843094073239</v>
      </c>
      <c r="AB628">
        <v>3.6156007875512657</v>
      </c>
      <c r="AC628">
        <v>-52.679908824404627</v>
      </c>
      <c r="AD628">
        <v>13</v>
      </c>
      <c r="AE628">
        <v>1</v>
      </c>
      <c r="AF628">
        <v>0</v>
      </c>
      <c r="AG628">
        <v>1</v>
      </c>
      <c r="AH628">
        <v>46</v>
      </c>
      <c r="AI628">
        <v>9</v>
      </c>
      <c r="AJ628">
        <v>3</v>
      </c>
      <c r="AK628">
        <v>16</v>
      </c>
      <c r="AL628">
        <v>0</v>
      </c>
      <c r="AM628">
        <v>0</v>
      </c>
    </row>
    <row r="629" spans="1:39">
      <c r="A629">
        <v>3</v>
      </c>
      <c r="B629">
        <v>264</v>
      </c>
      <c r="C629">
        <v>2018</v>
      </c>
      <c r="D629">
        <v>99</v>
      </c>
      <c r="E629">
        <v>4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85</v>
      </c>
      <c r="R629">
        <v>413</v>
      </c>
      <c r="S629">
        <v>413</v>
      </c>
      <c r="T629">
        <v>1.443601663812087</v>
      </c>
      <c r="U629">
        <v>1.4118919846014564</v>
      </c>
      <c r="V629">
        <v>14.900726392251812</v>
      </c>
      <c r="W629">
        <v>58.663438256658601</v>
      </c>
      <c r="X629">
        <v>143.82278022764999</v>
      </c>
      <c r="Y629">
        <v>132.74842615012111</v>
      </c>
      <c r="Z629">
        <v>132.74842615012111</v>
      </c>
      <c r="AA629">
        <v>28.647066348160489</v>
      </c>
      <c r="AB629">
        <v>4.2077462055077879</v>
      </c>
      <c r="AC629">
        <v>-56.781541477905918</v>
      </c>
      <c r="AD629">
        <v>9</v>
      </c>
      <c r="AE629">
        <v>2</v>
      </c>
      <c r="AF629">
        <v>0</v>
      </c>
      <c r="AG629">
        <v>2</v>
      </c>
      <c r="AH629">
        <v>11</v>
      </c>
      <c r="AI629">
        <v>7</v>
      </c>
      <c r="AJ629">
        <v>2</v>
      </c>
      <c r="AK629">
        <v>10</v>
      </c>
      <c r="AL629">
        <v>0</v>
      </c>
      <c r="AM629">
        <v>0</v>
      </c>
    </row>
    <row r="630" spans="1:39">
      <c r="A630">
        <v>3</v>
      </c>
      <c r="B630">
        <v>265</v>
      </c>
      <c r="C630">
        <v>2018</v>
      </c>
      <c r="D630">
        <v>99</v>
      </c>
      <c r="E630">
        <v>5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90</v>
      </c>
      <c r="R630">
        <v>465</v>
      </c>
      <c r="S630">
        <v>465</v>
      </c>
      <c r="T630">
        <v>1.6253626481177252</v>
      </c>
      <c r="U630">
        <v>1.6106690166824444</v>
      </c>
      <c r="V630">
        <v>15.148387096774195</v>
      </c>
      <c r="W630">
        <v>59.053763440860223</v>
      </c>
      <c r="X630">
        <v>145.7235056326378</v>
      </c>
      <c r="Y630">
        <v>134.50279569892493</v>
      </c>
      <c r="Z630">
        <v>134.50279569892493</v>
      </c>
      <c r="AA630">
        <v>27.732020480411272</v>
      </c>
      <c r="AB630">
        <v>4.2668151639090475</v>
      </c>
      <c r="AC630">
        <v>-60.476759466241447</v>
      </c>
      <c r="AD630">
        <v>9</v>
      </c>
      <c r="AE630">
        <v>2</v>
      </c>
      <c r="AF630">
        <v>0</v>
      </c>
      <c r="AG630">
        <v>1</v>
      </c>
      <c r="AH630">
        <v>23</v>
      </c>
      <c r="AI630">
        <v>2</v>
      </c>
      <c r="AJ630">
        <v>12</v>
      </c>
      <c r="AK630">
        <v>8</v>
      </c>
      <c r="AL630">
        <v>0</v>
      </c>
      <c r="AM630">
        <v>0</v>
      </c>
    </row>
    <row r="631" spans="1:39">
      <c r="A631">
        <v>3</v>
      </c>
      <c r="B631">
        <v>266</v>
      </c>
      <c r="C631">
        <v>2018</v>
      </c>
      <c r="D631">
        <v>99</v>
      </c>
      <c r="E631">
        <v>6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100</v>
      </c>
      <c r="R631">
        <v>597</v>
      </c>
      <c r="S631">
        <v>596</v>
      </c>
      <c r="T631">
        <v>2.0867559159704983</v>
      </c>
      <c r="U631">
        <v>2.0894495356731588</v>
      </c>
      <c r="V631">
        <v>15.184254606365158</v>
      </c>
      <c r="W631">
        <v>58.984899328859058</v>
      </c>
      <c r="X631">
        <v>147.37355974527765</v>
      </c>
      <c r="Y631">
        <v>135.90502512562813</v>
      </c>
      <c r="Z631">
        <v>136.13305369127517</v>
      </c>
      <c r="AA631">
        <v>26.958902317507302</v>
      </c>
      <c r="AB631">
        <v>3.9175358844525214</v>
      </c>
      <c r="AC631">
        <v>-52.507564567264701</v>
      </c>
      <c r="AD631">
        <v>21</v>
      </c>
      <c r="AE631">
        <v>7</v>
      </c>
      <c r="AF631">
        <v>0</v>
      </c>
      <c r="AG631">
        <v>0</v>
      </c>
      <c r="AH631">
        <v>39</v>
      </c>
      <c r="AI631">
        <v>54</v>
      </c>
      <c r="AJ631">
        <v>4</v>
      </c>
      <c r="AK631">
        <v>12</v>
      </c>
      <c r="AL631">
        <v>0</v>
      </c>
      <c r="AM631">
        <v>0</v>
      </c>
    </row>
    <row r="632" spans="1:39">
      <c r="A632">
        <v>3</v>
      </c>
      <c r="B632">
        <v>267</v>
      </c>
      <c r="C632">
        <v>2018</v>
      </c>
      <c r="D632">
        <v>99</v>
      </c>
      <c r="E632">
        <v>7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103</v>
      </c>
      <c r="R632">
        <v>645</v>
      </c>
      <c r="S632">
        <v>642</v>
      </c>
      <c r="T632">
        <v>2.2545352860987795</v>
      </c>
      <c r="U632">
        <v>2.2796097287871842</v>
      </c>
      <c r="V632">
        <v>14.77209302325582</v>
      </c>
      <c r="W632">
        <v>58.496884735202478</v>
      </c>
      <c r="X632">
        <v>149.16173246995399</v>
      </c>
      <c r="Y632">
        <v>137.23937984496138</v>
      </c>
      <c r="Z632">
        <v>137.88068535825562</v>
      </c>
      <c r="AA632">
        <v>27.991298172146848</v>
      </c>
      <c r="AB632">
        <v>3.5792091247476647</v>
      </c>
      <c r="AC632">
        <v>-50.089248898504387</v>
      </c>
      <c r="AD632">
        <v>15</v>
      </c>
      <c r="AE632">
        <v>3</v>
      </c>
      <c r="AF632">
        <v>0</v>
      </c>
      <c r="AG632">
        <v>2</v>
      </c>
      <c r="AH632">
        <v>44</v>
      </c>
      <c r="AI632">
        <v>33</v>
      </c>
      <c r="AJ632">
        <v>6</v>
      </c>
      <c r="AK632">
        <v>12</v>
      </c>
      <c r="AL632">
        <v>0</v>
      </c>
      <c r="AM632">
        <v>0</v>
      </c>
    </row>
    <row r="633" spans="1:39">
      <c r="A633">
        <v>3</v>
      </c>
      <c r="B633">
        <v>268</v>
      </c>
      <c r="C633">
        <v>2018</v>
      </c>
      <c r="D633">
        <v>99</v>
      </c>
      <c r="E633">
        <v>8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99</v>
      </c>
      <c r="R633">
        <v>462</v>
      </c>
      <c r="S633">
        <v>460</v>
      </c>
      <c r="T633">
        <v>1.6148764374847078</v>
      </c>
      <c r="U633">
        <v>1.6617571372522613</v>
      </c>
      <c r="V633">
        <v>14.852813852813849</v>
      </c>
      <c r="W633">
        <v>58.580434782608705</v>
      </c>
      <c r="X633">
        <v>151.73699539896725</v>
      </c>
      <c r="Y633">
        <v>139.67012987012984</v>
      </c>
      <c r="Z633">
        <v>140.27739130434784</v>
      </c>
      <c r="AA633">
        <v>27.849703178090564</v>
      </c>
      <c r="AB633">
        <v>3.7387581968404953</v>
      </c>
      <c r="AC633">
        <v>-61.598295248032535</v>
      </c>
      <c r="AD633">
        <v>10</v>
      </c>
      <c r="AE633">
        <v>2</v>
      </c>
      <c r="AF633">
        <v>0</v>
      </c>
      <c r="AG633">
        <v>1</v>
      </c>
      <c r="AH633">
        <v>40</v>
      </c>
      <c r="AI633">
        <v>8</v>
      </c>
      <c r="AJ633">
        <v>6</v>
      </c>
      <c r="AK633">
        <v>10</v>
      </c>
      <c r="AL633">
        <v>0</v>
      </c>
      <c r="AM633">
        <v>0</v>
      </c>
    </row>
    <row r="634" spans="1:39">
      <c r="A634">
        <v>3</v>
      </c>
      <c r="B634">
        <v>269</v>
      </c>
      <c r="C634">
        <v>2018</v>
      </c>
      <c r="D634">
        <v>99</v>
      </c>
      <c r="E634">
        <v>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96</v>
      </c>
      <c r="R634">
        <v>609</v>
      </c>
      <c r="S634">
        <v>608</v>
      </c>
      <c r="T634">
        <v>2.1287007585025695</v>
      </c>
      <c r="U634">
        <v>2.1494815539513659</v>
      </c>
      <c r="V634">
        <v>14.983579638752053</v>
      </c>
      <c r="W634">
        <v>58.809210526315802</v>
      </c>
      <c r="X634">
        <v>148.64358565184199</v>
      </c>
      <c r="Y634">
        <v>137.05484400656815</v>
      </c>
      <c r="Z634">
        <v>137.28026315789481</v>
      </c>
      <c r="AA634">
        <v>26.636115271804368</v>
      </c>
      <c r="AB634">
        <v>3.6109911757671287</v>
      </c>
      <c r="AC634">
        <v>-51.788373442003667</v>
      </c>
      <c r="AD634">
        <v>21</v>
      </c>
      <c r="AE634">
        <v>3</v>
      </c>
      <c r="AF634">
        <v>0</v>
      </c>
      <c r="AG634">
        <v>1</v>
      </c>
      <c r="AH634">
        <v>53</v>
      </c>
      <c r="AI634">
        <v>15</v>
      </c>
      <c r="AJ634">
        <v>3</v>
      </c>
      <c r="AK634">
        <v>5</v>
      </c>
      <c r="AL634">
        <v>0</v>
      </c>
      <c r="AM634">
        <v>0</v>
      </c>
    </row>
    <row r="635" spans="1:39">
      <c r="A635">
        <v>3</v>
      </c>
      <c r="B635">
        <v>270</v>
      </c>
      <c r="C635">
        <v>2018</v>
      </c>
      <c r="D635">
        <v>99</v>
      </c>
      <c r="E635">
        <v>10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108</v>
      </c>
      <c r="R635">
        <v>589</v>
      </c>
      <c r="S635">
        <v>588</v>
      </c>
      <c r="T635">
        <v>2.0587926876157847</v>
      </c>
      <c r="U635">
        <v>2.0796558002902064</v>
      </c>
      <c r="V635">
        <v>14.986417657045845</v>
      </c>
      <c r="W635">
        <v>58.903061224489811</v>
      </c>
      <c r="X635">
        <v>148.72481591915351</v>
      </c>
      <c r="Y635">
        <v>137.10526315789471</v>
      </c>
      <c r="Z635">
        <v>137.3384353741497</v>
      </c>
      <c r="AA635">
        <v>29.072815322036096</v>
      </c>
      <c r="AB635">
        <v>3.7401740859925994</v>
      </c>
      <c r="AC635">
        <v>-55.492569591618334</v>
      </c>
      <c r="AD635">
        <v>24</v>
      </c>
      <c r="AE635">
        <v>6</v>
      </c>
      <c r="AF635">
        <v>0</v>
      </c>
      <c r="AG635">
        <v>0</v>
      </c>
      <c r="AH635">
        <v>42</v>
      </c>
      <c r="AI635">
        <v>15</v>
      </c>
      <c r="AJ635">
        <v>5</v>
      </c>
      <c r="AK635">
        <v>16</v>
      </c>
      <c r="AL635">
        <v>0</v>
      </c>
      <c r="AM635">
        <v>0</v>
      </c>
    </row>
    <row r="636" spans="1:39">
      <c r="A636">
        <v>3</v>
      </c>
      <c r="B636">
        <v>271</v>
      </c>
      <c r="C636">
        <v>2018</v>
      </c>
      <c r="D636">
        <v>99</v>
      </c>
      <c r="E636">
        <v>11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103</v>
      </c>
      <c r="R636">
        <v>580</v>
      </c>
      <c r="S636">
        <v>577</v>
      </c>
      <c r="T636">
        <v>2.0273340557167323</v>
      </c>
      <c r="U636">
        <v>2.0272903479428601</v>
      </c>
      <c r="V636">
        <v>15.151724137931035</v>
      </c>
      <c r="W636">
        <v>59.265164644714048</v>
      </c>
      <c r="X636">
        <v>147.87275376396309</v>
      </c>
      <c r="Y636">
        <v>135.72689655172422</v>
      </c>
      <c r="Z636">
        <v>136.43258232235715</v>
      </c>
      <c r="AA636">
        <v>28.099620610017457</v>
      </c>
      <c r="AB636">
        <v>3.6796385290216649</v>
      </c>
      <c r="AC636">
        <v>-57.619894919417519</v>
      </c>
      <c r="AD636">
        <v>13</v>
      </c>
      <c r="AE636">
        <v>1</v>
      </c>
      <c r="AF636">
        <v>0</v>
      </c>
      <c r="AG636">
        <v>0</v>
      </c>
      <c r="AH636">
        <v>31</v>
      </c>
      <c r="AI636">
        <v>5</v>
      </c>
      <c r="AJ636">
        <v>3</v>
      </c>
      <c r="AK636">
        <v>7</v>
      </c>
      <c r="AL636">
        <v>0</v>
      </c>
      <c r="AM636">
        <v>0</v>
      </c>
    </row>
    <row r="637" spans="1:39">
      <c r="A637">
        <v>3</v>
      </c>
      <c r="B637">
        <v>272</v>
      </c>
      <c r="C637">
        <v>2018</v>
      </c>
      <c r="D637">
        <v>99</v>
      </c>
      <c r="E637">
        <v>12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108</v>
      </c>
      <c r="R637">
        <v>586</v>
      </c>
      <c r="S637">
        <v>586</v>
      </c>
      <c r="T637">
        <v>2.0483064769827681</v>
      </c>
      <c r="U637">
        <v>2.0311738485890563</v>
      </c>
      <c r="V637">
        <v>15.438566552901028</v>
      </c>
      <c r="W637">
        <v>59.390784982935152</v>
      </c>
      <c r="X637">
        <v>145.82290276180589</v>
      </c>
      <c r="Y637">
        <v>134.59453924914669</v>
      </c>
      <c r="Z637">
        <v>134.59453924914669</v>
      </c>
      <c r="AA637">
        <v>26.026202421810197</v>
      </c>
      <c r="AB637">
        <v>3.462995566218916</v>
      </c>
      <c r="AC637">
        <v>-46.228300407077136</v>
      </c>
      <c r="AD637">
        <v>17</v>
      </c>
      <c r="AE637">
        <v>3</v>
      </c>
      <c r="AF637">
        <v>0</v>
      </c>
      <c r="AG637">
        <v>1</v>
      </c>
      <c r="AH637">
        <v>17</v>
      </c>
      <c r="AI637">
        <v>9</v>
      </c>
      <c r="AJ637">
        <v>2</v>
      </c>
      <c r="AK637">
        <v>6</v>
      </c>
      <c r="AL637">
        <v>0</v>
      </c>
      <c r="AM637">
        <v>0</v>
      </c>
    </row>
    <row r="638" spans="1:39">
      <c r="A638">
        <v>3</v>
      </c>
      <c r="B638">
        <v>273</v>
      </c>
      <c r="C638">
        <v>2018</v>
      </c>
      <c r="D638">
        <v>99</v>
      </c>
      <c r="E638">
        <v>13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57</v>
      </c>
      <c r="R638">
        <v>322</v>
      </c>
      <c r="S638">
        <v>322</v>
      </c>
      <c r="T638">
        <v>1.1255199412772205</v>
      </c>
      <c r="U638">
        <v>1.1129422680802648</v>
      </c>
      <c r="V638">
        <v>15.295031055900621</v>
      </c>
      <c r="W638">
        <v>59.220496894409933</v>
      </c>
      <c r="X638">
        <v>145.40958123321877</v>
      </c>
      <c r="Y638">
        <v>134.21304347826097</v>
      </c>
      <c r="Z638">
        <v>134.21304347826097</v>
      </c>
      <c r="AA638">
        <v>26.071196429849898</v>
      </c>
      <c r="AB638">
        <v>3.1134574261421961</v>
      </c>
      <c r="AC638">
        <v>-55.271041552248064</v>
      </c>
      <c r="AD638">
        <v>3</v>
      </c>
      <c r="AE638">
        <v>12</v>
      </c>
      <c r="AF638">
        <v>0</v>
      </c>
      <c r="AG638">
        <v>1</v>
      </c>
      <c r="AH638">
        <v>35</v>
      </c>
      <c r="AI638">
        <v>11</v>
      </c>
      <c r="AJ638">
        <v>2</v>
      </c>
      <c r="AK638">
        <v>6</v>
      </c>
      <c r="AL638">
        <v>0</v>
      </c>
      <c r="AM638">
        <v>0</v>
      </c>
    </row>
    <row r="639" spans="1:39">
      <c r="A639">
        <v>3</v>
      </c>
      <c r="B639">
        <v>274</v>
      </c>
      <c r="C639">
        <v>2018</v>
      </c>
      <c r="D639">
        <v>99</v>
      </c>
      <c r="E639">
        <v>14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81</v>
      </c>
      <c r="R639">
        <v>462</v>
      </c>
      <c r="S639">
        <v>460</v>
      </c>
      <c r="T639">
        <v>1.6148764374847078</v>
      </c>
      <c r="U639">
        <v>1.624621806139408</v>
      </c>
      <c r="V639">
        <v>15.082251082251078</v>
      </c>
      <c r="W639">
        <v>58.804347826086953</v>
      </c>
      <c r="X639">
        <v>148.46491536632379</v>
      </c>
      <c r="Y639">
        <v>136.5489177489178</v>
      </c>
      <c r="Z639">
        <v>137.14260869565223</v>
      </c>
      <c r="AA639">
        <v>26.699980657440975</v>
      </c>
      <c r="AB639">
        <v>3.4181075695885506</v>
      </c>
      <c r="AC639">
        <v>-45.797596166800119</v>
      </c>
      <c r="AD639">
        <v>15</v>
      </c>
      <c r="AE639">
        <v>2</v>
      </c>
      <c r="AF639">
        <v>0</v>
      </c>
      <c r="AG639">
        <v>1</v>
      </c>
      <c r="AH639">
        <v>43</v>
      </c>
      <c r="AI639">
        <v>9</v>
      </c>
      <c r="AJ639">
        <v>2</v>
      </c>
      <c r="AK639">
        <v>13</v>
      </c>
      <c r="AL639">
        <v>0</v>
      </c>
      <c r="AM639">
        <v>0</v>
      </c>
    </row>
    <row r="640" spans="1:39">
      <c r="A640">
        <v>3</v>
      </c>
      <c r="B640">
        <v>275</v>
      </c>
      <c r="C640">
        <v>2018</v>
      </c>
      <c r="D640">
        <v>99</v>
      </c>
      <c r="E640">
        <v>15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106</v>
      </c>
      <c r="R640">
        <v>568</v>
      </c>
      <c r="S640">
        <v>567</v>
      </c>
      <c r="T640">
        <v>1.985389213184662</v>
      </c>
      <c r="U640">
        <v>1.9756820237055777</v>
      </c>
      <c r="V640">
        <v>14.88556338028169</v>
      </c>
      <c r="W640">
        <v>58.504409171075821</v>
      </c>
      <c r="X640">
        <v>146.50519585552317</v>
      </c>
      <c r="Y640">
        <v>135.06619718309852</v>
      </c>
      <c r="Z640">
        <v>135.3044091710758</v>
      </c>
      <c r="AA640">
        <v>27.505317715036099</v>
      </c>
      <c r="AB640">
        <v>3.5614383320609719</v>
      </c>
      <c r="AC640">
        <v>-48.98785245778344</v>
      </c>
      <c r="AD640">
        <v>19</v>
      </c>
      <c r="AE640">
        <v>3</v>
      </c>
      <c r="AF640">
        <v>0</v>
      </c>
      <c r="AG640">
        <v>3</v>
      </c>
      <c r="AH640">
        <v>32</v>
      </c>
      <c r="AI640">
        <v>11</v>
      </c>
      <c r="AJ640">
        <v>1</v>
      </c>
      <c r="AK640">
        <v>9</v>
      </c>
      <c r="AL640">
        <v>0</v>
      </c>
      <c r="AM640">
        <v>0</v>
      </c>
    </row>
    <row r="641" spans="1:39">
      <c r="A641">
        <v>3</v>
      </c>
      <c r="B641">
        <v>276</v>
      </c>
      <c r="C641">
        <v>2018</v>
      </c>
      <c r="D641">
        <v>99</v>
      </c>
      <c r="E641">
        <v>16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103</v>
      </c>
      <c r="R641">
        <v>654</v>
      </c>
      <c r="S641">
        <v>653</v>
      </c>
      <c r="T641">
        <v>2.2859939179978328</v>
      </c>
      <c r="U641">
        <v>2.2744437458320901</v>
      </c>
      <c r="V641">
        <v>15.087155963302756</v>
      </c>
      <c r="W641">
        <v>58.914241960183759</v>
      </c>
      <c r="X641">
        <v>146.69787721861638</v>
      </c>
      <c r="Y641">
        <v>135.04403669724752</v>
      </c>
      <c r="Z641">
        <v>135.25084226646231</v>
      </c>
      <c r="AA641">
        <v>27.673793089239844</v>
      </c>
      <c r="AB641">
        <v>3.6246555626128911</v>
      </c>
      <c r="AC641">
        <v>-55.879597559206061</v>
      </c>
      <c r="AD641">
        <v>14</v>
      </c>
      <c r="AE641">
        <v>1</v>
      </c>
      <c r="AF641">
        <v>0</v>
      </c>
      <c r="AG641">
        <v>1</v>
      </c>
      <c r="AH641">
        <v>31</v>
      </c>
      <c r="AI641">
        <v>13</v>
      </c>
      <c r="AJ641">
        <v>5</v>
      </c>
      <c r="AK641">
        <v>19</v>
      </c>
      <c r="AL641">
        <v>0</v>
      </c>
      <c r="AM641">
        <v>0</v>
      </c>
    </row>
    <row r="642" spans="1:39">
      <c r="A642">
        <v>3</v>
      </c>
      <c r="B642">
        <v>277</v>
      </c>
      <c r="C642">
        <v>2018</v>
      </c>
      <c r="D642">
        <v>99</v>
      </c>
      <c r="E642">
        <v>17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103</v>
      </c>
      <c r="R642">
        <v>679</v>
      </c>
      <c r="S642">
        <v>678</v>
      </c>
      <c r="T642">
        <v>2.3733790066063123</v>
      </c>
      <c r="U642">
        <v>2.3170695433757831</v>
      </c>
      <c r="V642">
        <v>15.46539027982327</v>
      </c>
      <c r="W642">
        <v>59.412979351032433</v>
      </c>
      <c r="X642">
        <v>143.68622520212463</v>
      </c>
      <c r="Y642">
        <v>132.50957290132578</v>
      </c>
      <c r="Z642">
        <v>132.70501474926277</v>
      </c>
      <c r="AA642">
        <v>28.236511201327954</v>
      </c>
      <c r="AB642">
        <v>3.5039728361877773</v>
      </c>
      <c r="AC642">
        <v>-56.776933364535743</v>
      </c>
      <c r="AD642">
        <v>10</v>
      </c>
      <c r="AE642">
        <v>5</v>
      </c>
      <c r="AF642">
        <v>0</v>
      </c>
      <c r="AG642">
        <v>1</v>
      </c>
      <c r="AH642">
        <v>23</v>
      </c>
      <c r="AI642">
        <v>7</v>
      </c>
      <c r="AJ642">
        <v>6</v>
      </c>
      <c r="AK642">
        <v>5</v>
      </c>
      <c r="AL642">
        <v>0</v>
      </c>
      <c r="AM642">
        <v>0</v>
      </c>
    </row>
    <row r="643" spans="1:39">
      <c r="A643">
        <v>3</v>
      </c>
      <c r="B643">
        <v>278</v>
      </c>
      <c r="C643">
        <v>2018</v>
      </c>
      <c r="D643">
        <v>99</v>
      </c>
      <c r="E643">
        <v>18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104</v>
      </c>
      <c r="R643">
        <v>612</v>
      </c>
      <c r="S643">
        <v>611</v>
      </c>
      <c r="T643">
        <v>2.1391869691355865</v>
      </c>
      <c r="U643">
        <v>2.1638051816663242</v>
      </c>
      <c r="V643">
        <v>14.968954248366012</v>
      </c>
      <c r="W643">
        <v>58.779050736497553</v>
      </c>
      <c r="X643">
        <v>148.91763856138363</v>
      </c>
      <c r="Y643">
        <v>137.29183006535956</v>
      </c>
      <c r="Z643">
        <v>137.51653027823252</v>
      </c>
      <c r="AA643">
        <v>28.536208458698962</v>
      </c>
      <c r="AB643">
        <v>3.7462849791127071</v>
      </c>
      <c r="AC643">
        <v>-56.584567586175282</v>
      </c>
      <c r="AD643">
        <v>14</v>
      </c>
      <c r="AE643">
        <v>2</v>
      </c>
      <c r="AF643">
        <v>0</v>
      </c>
      <c r="AG643">
        <v>2</v>
      </c>
      <c r="AH643">
        <v>34</v>
      </c>
      <c r="AI643">
        <v>20</v>
      </c>
      <c r="AJ643">
        <v>2</v>
      </c>
      <c r="AK643">
        <v>10</v>
      </c>
      <c r="AL643">
        <v>0</v>
      </c>
      <c r="AM643">
        <v>0</v>
      </c>
    </row>
    <row r="644" spans="1:39">
      <c r="A644">
        <v>3</v>
      </c>
      <c r="B644">
        <v>279</v>
      </c>
      <c r="C644">
        <v>2018</v>
      </c>
      <c r="D644">
        <v>99</v>
      </c>
      <c r="E644">
        <v>19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97</v>
      </c>
      <c r="R644">
        <v>577</v>
      </c>
      <c r="S644">
        <v>575</v>
      </c>
      <c r="T644">
        <v>2.016847845083714</v>
      </c>
      <c r="U644">
        <v>2.0018595993478914</v>
      </c>
      <c r="V644">
        <v>15.036395147313691</v>
      </c>
      <c r="W644">
        <v>58.916521739130445</v>
      </c>
      <c r="X644">
        <v>146.28584733303171</v>
      </c>
      <c r="Y644">
        <v>134.72114384748701</v>
      </c>
      <c r="Z644">
        <v>135.18973913043479</v>
      </c>
      <c r="AA644">
        <v>29.262263262370841</v>
      </c>
      <c r="AB644">
        <v>3.50849727363331</v>
      </c>
      <c r="AC644">
        <v>-51.906134011296757</v>
      </c>
      <c r="AD644">
        <v>10</v>
      </c>
      <c r="AE644">
        <v>4</v>
      </c>
      <c r="AF644">
        <v>0</v>
      </c>
      <c r="AG644">
        <v>2</v>
      </c>
      <c r="AH644">
        <v>29</v>
      </c>
      <c r="AI644">
        <v>5</v>
      </c>
      <c r="AJ644">
        <v>8</v>
      </c>
      <c r="AK644">
        <v>5</v>
      </c>
      <c r="AL644">
        <v>0</v>
      </c>
      <c r="AM644">
        <v>0</v>
      </c>
    </row>
    <row r="645" spans="1:39">
      <c r="A645">
        <v>3</v>
      </c>
      <c r="B645">
        <v>280</v>
      </c>
      <c r="C645">
        <v>2018</v>
      </c>
      <c r="D645">
        <v>99</v>
      </c>
      <c r="E645">
        <v>20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76</v>
      </c>
      <c r="R645">
        <v>419</v>
      </c>
      <c r="S645">
        <v>418</v>
      </c>
      <c r="T645">
        <v>1.4645740850781221</v>
      </c>
      <c r="U645">
        <v>1.4573789023161796</v>
      </c>
      <c r="V645">
        <v>14.971360381861572</v>
      </c>
      <c r="W645">
        <v>58.861244019138766</v>
      </c>
      <c r="X645">
        <v>146.59031848517213</v>
      </c>
      <c r="Y645">
        <v>135.0630071599044</v>
      </c>
      <c r="Z645">
        <v>135.38612440191378</v>
      </c>
      <c r="AA645">
        <v>30.759741115564054</v>
      </c>
      <c r="AB645">
        <v>4.0522756773613331</v>
      </c>
      <c r="AC645">
        <v>-62.245479982017009</v>
      </c>
      <c r="AD645">
        <v>11</v>
      </c>
      <c r="AE645">
        <v>4</v>
      </c>
      <c r="AF645">
        <v>0</v>
      </c>
      <c r="AG645">
        <v>0</v>
      </c>
      <c r="AH645">
        <v>14</v>
      </c>
      <c r="AI645">
        <v>5</v>
      </c>
      <c r="AJ645">
        <v>2</v>
      </c>
      <c r="AK645">
        <v>10</v>
      </c>
      <c r="AL645">
        <v>0</v>
      </c>
      <c r="AM645">
        <v>2</v>
      </c>
    </row>
    <row r="646" spans="1:39">
      <c r="A646">
        <v>3</v>
      </c>
      <c r="B646">
        <v>281</v>
      </c>
      <c r="C646">
        <v>2018</v>
      </c>
      <c r="D646">
        <v>99</v>
      </c>
      <c r="E646">
        <v>21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100</v>
      </c>
      <c r="R646">
        <v>595</v>
      </c>
      <c r="S646">
        <v>595</v>
      </c>
      <c r="T646">
        <v>2.0797651088818205</v>
      </c>
      <c r="U646">
        <v>2.0540576594260078</v>
      </c>
      <c r="V646">
        <v>14.952941176470588</v>
      </c>
      <c r="W646">
        <v>58.741176470588243</v>
      </c>
      <c r="X646">
        <v>145.23521217804577</v>
      </c>
      <c r="Y646">
        <v>134.05210084033621</v>
      </c>
      <c r="Z646">
        <v>134.05210084033621</v>
      </c>
      <c r="AA646">
        <v>28.280582906581689</v>
      </c>
      <c r="AB646">
        <v>3.6768961098284407</v>
      </c>
      <c r="AC646">
        <v>-49.282552953711125</v>
      </c>
      <c r="AD646">
        <v>8</v>
      </c>
      <c r="AE646">
        <v>3</v>
      </c>
      <c r="AF646">
        <v>0</v>
      </c>
      <c r="AG646">
        <v>1</v>
      </c>
      <c r="AH646">
        <v>18</v>
      </c>
      <c r="AI646">
        <v>9</v>
      </c>
      <c r="AJ646">
        <v>7</v>
      </c>
      <c r="AK646">
        <v>8</v>
      </c>
      <c r="AL646">
        <v>0</v>
      </c>
      <c r="AM646">
        <v>0</v>
      </c>
    </row>
    <row r="647" spans="1:39">
      <c r="A647">
        <v>3</v>
      </c>
      <c r="B647">
        <v>282</v>
      </c>
      <c r="C647">
        <v>2018</v>
      </c>
      <c r="D647">
        <v>99</v>
      </c>
      <c r="E647">
        <v>22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84</v>
      </c>
      <c r="R647">
        <v>452</v>
      </c>
      <c r="S647">
        <v>448</v>
      </c>
      <c r="T647">
        <v>1.5799224020413158</v>
      </c>
      <c r="U647">
        <v>1.5107744609357285</v>
      </c>
      <c r="V647">
        <v>14.834070796460177</v>
      </c>
      <c r="W647">
        <v>58.654017857142847</v>
      </c>
      <c r="X647">
        <v>141.62144411739317</v>
      </c>
      <c r="Y647">
        <v>129.78938053097329</v>
      </c>
      <c r="Z647">
        <v>130.9482142857141</v>
      </c>
      <c r="AA647">
        <v>28.784714235110847</v>
      </c>
      <c r="AB647">
        <v>3.6837519595761905</v>
      </c>
      <c r="AC647">
        <v>-49.067698490971871</v>
      </c>
      <c r="AD647">
        <v>12</v>
      </c>
      <c r="AE647">
        <v>1</v>
      </c>
      <c r="AF647">
        <v>0</v>
      </c>
      <c r="AG647">
        <v>0</v>
      </c>
      <c r="AH647">
        <v>13</v>
      </c>
      <c r="AI647">
        <v>2</v>
      </c>
      <c r="AJ647">
        <v>2</v>
      </c>
      <c r="AK647">
        <v>5</v>
      </c>
      <c r="AL647">
        <v>0</v>
      </c>
      <c r="AM647">
        <v>0</v>
      </c>
    </row>
    <row r="648" spans="1:39">
      <c r="A648">
        <v>3</v>
      </c>
      <c r="B648">
        <v>283</v>
      </c>
      <c r="C648">
        <v>2018</v>
      </c>
      <c r="D648">
        <v>99</v>
      </c>
      <c r="E648">
        <v>23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90</v>
      </c>
      <c r="R648">
        <v>549</v>
      </c>
      <c r="S648">
        <v>549</v>
      </c>
      <c r="T648">
        <v>1.9189765458422181</v>
      </c>
      <c r="U648">
        <v>1.8986223487478855</v>
      </c>
      <c r="V648">
        <v>15.142076502732245</v>
      </c>
      <c r="W648">
        <v>58.837887067395251</v>
      </c>
      <c r="X648">
        <v>145.4931353569082</v>
      </c>
      <c r="Y648">
        <v>134.29016393442615</v>
      </c>
      <c r="Z648">
        <v>134.29016393442615</v>
      </c>
      <c r="AA648">
        <v>27.710600671775968</v>
      </c>
      <c r="AB648">
        <v>3.3318499292159434</v>
      </c>
      <c r="AC648">
        <v>-55.543853988533087</v>
      </c>
      <c r="AD648">
        <v>9</v>
      </c>
      <c r="AE648">
        <v>8</v>
      </c>
      <c r="AF648">
        <v>1</v>
      </c>
      <c r="AG648">
        <v>0</v>
      </c>
      <c r="AH648">
        <v>27</v>
      </c>
      <c r="AI648">
        <v>7</v>
      </c>
      <c r="AJ648">
        <v>2</v>
      </c>
      <c r="AK648">
        <v>10</v>
      </c>
      <c r="AL648">
        <v>0</v>
      </c>
      <c r="AM648">
        <v>0</v>
      </c>
    </row>
    <row r="649" spans="1:39">
      <c r="A649">
        <v>3</v>
      </c>
      <c r="B649">
        <v>284</v>
      </c>
      <c r="C649">
        <v>2018</v>
      </c>
      <c r="D649">
        <v>99</v>
      </c>
      <c r="E649">
        <v>24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110</v>
      </c>
      <c r="R649">
        <v>703</v>
      </c>
      <c r="S649">
        <v>703</v>
      </c>
      <c r="T649">
        <v>2.4572686916704529</v>
      </c>
      <c r="U649">
        <v>2.4612715451555438</v>
      </c>
      <c r="V649">
        <v>14.934566145092459</v>
      </c>
      <c r="W649">
        <v>58.586059743954479</v>
      </c>
      <c r="X649">
        <v>147.29244269644576</v>
      </c>
      <c r="Y649">
        <v>135.95092460881921</v>
      </c>
      <c r="Z649">
        <v>135.95092460881921</v>
      </c>
      <c r="AA649">
        <v>28.949273752220034</v>
      </c>
      <c r="AB649">
        <v>3.8706951282614654</v>
      </c>
      <c r="AC649">
        <v>-53.528539485361598</v>
      </c>
      <c r="AD649">
        <v>22</v>
      </c>
      <c r="AE649">
        <v>0</v>
      </c>
      <c r="AF649">
        <v>0</v>
      </c>
      <c r="AG649">
        <v>1</v>
      </c>
      <c r="AH649">
        <v>49</v>
      </c>
      <c r="AI649">
        <v>20</v>
      </c>
      <c r="AJ649">
        <v>4</v>
      </c>
      <c r="AK649">
        <v>19</v>
      </c>
      <c r="AL649">
        <v>0</v>
      </c>
      <c r="AM649">
        <v>1</v>
      </c>
    </row>
    <row r="650" spans="1:39">
      <c r="A650">
        <v>3</v>
      </c>
      <c r="B650">
        <v>285</v>
      </c>
      <c r="C650">
        <v>2018</v>
      </c>
      <c r="D650">
        <v>99</v>
      </c>
      <c r="E650">
        <v>25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96</v>
      </c>
      <c r="R650">
        <v>571</v>
      </c>
      <c r="S650">
        <v>570</v>
      </c>
      <c r="T650">
        <v>1.9958754238176799</v>
      </c>
      <c r="U650">
        <v>1.9428190583566789</v>
      </c>
      <c r="V650">
        <v>14.870402802101578</v>
      </c>
      <c r="W650">
        <v>58.680701754385986</v>
      </c>
      <c r="X650">
        <v>143.31113990964505</v>
      </c>
      <c r="Y650">
        <v>132.12171628721541</v>
      </c>
      <c r="Z650">
        <v>132.35350877192977</v>
      </c>
      <c r="AA650">
        <v>27.37834968635168</v>
      </c>
      <c r="AB650">
        <v>4.0574574441452329</v>
      </c>
      <c r="AC650">
        <v>-47.712091067441115</v>
      </c>
      <c r="AD650">
        <v>10</v>
      </c>
      <c r="AE650">
        <v>0</v>
      </c>
      <c r="AF650">
        <v>0</v>
      </c>
      <c r="AG650">
        <v>0</v>
      </c>
      <c r="AH650">
        <v>14</v>
      </c>
      <c r="AI650">
        <v>3</v>
      </c>
      <c r="AJ650">
        <v>3</v>
      </c>
      <c r="AK650">
        <v>6</v>
      </c>
      <c r="AL650">
        <v>0</v>
      </c>
      <c r="AM650">
        <v>0</v>
      </c>
    </row>
    <row r="651" spans="1:39">
      <c r="A651">
        <v>3</v>
      </c>
      <c r="B651">
        <v>286</v>
      </c>
      <c r="C651">
        <v>2018</v>
      </c>
      <c r="D651">
        <v>99</v>
      </c>
      <c r="E651">
        <v>26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121</v>
      </c>
      <c r="R651">
        <v>628</v>
      </c>
      <c r="S651">
        <v>628</v>
      </c>
      <c r="T651">
        <v>2.1951134258450127</v>
      </c>
      <c r="U651">
        <v>2.1914171802926754</v>
      </c>
      <c r="V651">
        <v>14.29140127388535</v>
      </c>
      <c r="W651">
        <v>57.644904458598717</v>
      </c>
      <c r="X651">
        <v>146.80528048250315</v>
      </c>
      <c r="Y651">
        <v>135.5012738853502</v>
      </c>
      <c r="Z651">
        <v>135.5012738853502</v>
      </c>
      <c r="AA651">
        <v>27.526511800088556</v>
      </c>
      <c r="AB651">
        <v>4.3676236623408871</v>
      </c>
      <c r="AC651">
        <v>-48.232787184297955</v>
      </c>
      <c r="AD651">
        <v>21</v>
      </c>
      <c r="AE651">
        <v>1</v>
      </c>
      <c r="AF651">
        <v>0</v>
      </c>
      <c r="AG651">
        <v>2</v>
      </c>
      <c r="AH651">
        <v>28</v>
      </c>
      <c r="AI651">
        <v>8</v>
      </c>
      <c r="AJ651">
        <v>5</v>
      </c>
      <c r="AK651">
        <v>15</v>
      </c>
      <c r="AL651">
        <v>0</v>
      </c>
      <c r="AM651">
        <v>0</v>
      </c>
    </row>
    <row r="652" spans="1:39">
      <c r="A652">
        <v>3</v>
      </c>
      <c r="B652">
        <v>287</v>
      </c>
      <c r="C652">
        <v>2018</v>
      </c>
      <c r="D652">
        <v>99</v>
      </c>
      <c r="E652">
        <v>27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106</v>
      </c>
      <c r="R652">
        <v>545</v>
      </c>
      <c r="S652">
        <v>545</v>
      </c>
      <c r="T652">
        <v>1.9049949316648604</v>
      </c>
      <c r="U652">
        <v>1.9211147192014004</v>
      </c>
      <c r="V652">
        <v>14.847706422018348</v>
      </c>
      <c r="W652">
        <v>58.497247706422016</v>
      </c>
      <c r="X652">
        <v>148.29723577882268</v>
      </c>
      <c r="Y652">
        <v>136.87834862385327</v>
      </c>
      <c r="Z652">
        <v>136.87834862385327</v>
      </c>
      <c r="AA652">
        <v>29.433553982236724</v>
      </c>
      <c r="AB652">
        <v>4.4006350399863274</v>
      </c>
      <c r="AC652">
        <v>-52.736587640055411</v>
      </c>
      <c r="AD652">
        <v>11</v>
      </c>
      <c r="AE652">
        <v>8</v>
      </c>
      <c r="AF652">
        <v>0</v>
      </c>
      <c r="AG652">
        <v>3</v>
      </c>
      <c r="AH652">
        <v>28</v>
      </c>
      <c r="AI652">
        <v>10</v>
      </c>
      <c r="AJ652">
        <v>10</v>
      </c>
      <c r="AK652">
        <v>4</v>
      </c>
      <c r="AL652">
        <v>0</v>
      </c>
      <c r="AM652">
        <v>0</v>
      </c>
    </row>
    <row r="653" spans="1:39">
      <c r="A653">
        <v>3</v>
      </c>
      <c r="B653">
        <v>288</v>
      </c>
      <c r="C653">
        <v>2018</v>
      </c>
      <c r="D653">
        <v>99</v>
      </c>
      <c r="E653">
        <v>28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101</v>
      </c>
      <c r="R653">
        <v>493</v>
      </c>
      <c r="S653">
        <v>493</v>
      </c>
      <c r="T653">
        <v>1.723233947359222</v>
      </c>
      <c r="U653">
        <v>1.7119464900995836</v>
      </c>
      <c r="V653">
        <v>14.900608519269779</v>
      </c>
      <c r="W653">
        <v>58.697768762677491</v>
      </c>
      <c r="X653">
        <v>146.08967582998389</v>
      </c>
      <c r="Y653">
        <v>134.84077079107499</v>
      </c>
      <c r="Z653">
        <v>134.84077079107499</v>
      </c>
      <c r="AA653">
        <v>29.740731268132777</v>
      </c>
      <c r="AB653">
        <v>3.8327000067924679</v>
      </c>
      <c r="AC653">
        <v>-59.956547481630821</v>
      </c>
      <c r="AD653">
        <v>7</v>
      </c>
      <c r="AE653">
        <v>1</v>
      </c>
      <c r="AF653">
        <v>0</v>
      </c>
      <c r="AG653">
        <v>0</v>
      </c>
      <c r="AH653">
        <v>23</v>
      </c>
      <c r="AI653">
        <v>6</v>
      </c>
      <c r="AJ653">
        <v>2</v>
      </c>
      <c r="AK653">
        <v>6</v>
      </c>
      <c r="AL653">
        <v>0</v>
      </c>
      <c r="AM653">
        <v>0</v>
      </c>
    </row>
    <row r="654" spans="1:39">
      <c r="A654">
        <v>3</v>
      </c>
      <c r="B654">
        <v>289</v>
      </c>
      <c r="C654">
        <v>2018</v>
      </c>
      <c r="D654">
        <v>99</v>
      </c>
      <c r="E654">
        <v>29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92</v>
      </c>
      <c r="R654">
        <v>494</v>
      </c>
      <c r="S654">
        <v>494</v>
      </c>
      <c r="T654">
        <v>1.7267293509035615</v>
      </c>
      <c r="U654">
        <v>1.758718465388881</v>
      </c>
      <c r="V654">
        <v>15.093117408906885</v>
      </c>
      <c r="W654">
        <v>58.765182186234803</v>
      </c>
      <c r="X654">
        <v>149.77717441365721</v>
      </c>
      <c r="Y654">
        <v>138.24433198380569</v>
      </c>
      <c r="Z654">
        <v>138.24433198380569</v>
      </c>
      <c r="AA654">
        <v>27.738364782896639</v>
      </c>
      <c r="AB654">
        <v>3.7902392043138362</v>
      </c>
      <c r="AC654">
        <v>-52.992109489912451</v>
      </c>
      <c r="AD654">
        <v>10</v>
      </c>
      <c r="AE654">
        <v>1</v>
      </c>
      <c r="AF654">
        <v>0</v>
      </c>
      <c r="AG654">
        <v>3</v>
      </c>
      <c r="AH654">
        <v>33</v>
      </c>
      <c r="AI654">
        <v>9</v>
      </c>
      <c r="AJ654">
        <v>2</v>
      </c>
      <c r="AK654">
        <v>16</v>
      </c>
      <c r="AL654">
        <v>0</v>
      </c>
      <c r="AM654">
        <v>0</v>
      </c>
    </row>
    <row r="655" spans="1:39">
      <c r="A655">
        <v>3</v>
      </c>
      <c r="B655">
        <v>290</v>
      </c>
      <c r="C655">
        <v>2018</v>
      </c>
      <c r="D655">
        <v>99</v>
      </c>
      <c r="E655">
        <v>30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96</v>
      </c>
      <c r="R655">
        <v>466</v>
      </c>
      <c r="S655">
        <v>464</v>
      </c>
      <c r="T655">
        <v>1.6288580516620641</v>
      </c>
      <c r="U655">
        <v>1.6065485915936373</v>
      </c>
      <c r="V655">
        <v>14.690987124463524</v>
      </c>
      <c r="W655">
        <v>58.3125</v>
      </c>
      <c r="X655">
        <v>145.48449495254803</v>
      </c>
      <c r="Y655">
        <v>133.87081545064376</v>
      </c>
      <c r="Z655">
        <v>134.44784482758621</v>
      </c>
      <c r="AA655">
        <v>29.825433843884181</v>
      </c>
      <c r="AB655">
        <v>3.7138160908823359</v>
      </c>
      <c r="AC655">
        <v>-50.612280459385921</v>
      </c>
      <c r="AD655">
        <v>11</v>
      </c>
      <c r="AE655">
        <v>3</v>
      </c>
      <c r="AF655">
        <v>0</v>
      </c>
      <c r="AG655">
        <v>0</v>
      </c>
      <c r="AH655">
        <v>19</v>
      </c>
      <c r="AI655">
        <v>10</v>
      </c>
      <c r="AJ655">
        <v>5</v>
      </c>
      <c r="AK655">
        <v>11</v>
      </c>
      <c r="AL655">
        <v>0</v>
      </c>
      <c r="AM655">
        <v>0</v>
      </c>
    </row>
    <row r="656" spans="1:39">
      <c r="A656">
        <v>3</v>
      </c>
      <c r="B656">
        <v>291</v>
      </c>
      <c r="C656">
        <v>2018</v>
      </c>
      <c r="D656">
        <v>99</v>
      </c>
      <c r="E656">
        <v>31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96</v>
      </c>
      <c r="R656">
        <v>519</v>
      </c>
      <c r="S656">
        <v>518</v>
      </c>
      <c r="T656">
        <v>1.8141144395120423</v>
      </c>
      <c r="U656">
        <v>1.8259741039008976</v>
      </c>
      <c r="V656">
        <v>14.691714836223515</v>
      </c>
      <c r="W656">
        <v>58.291505791505806</v>
      </c>
      <c r="X656">
        <v>148.22090986708764</v>
      </c>
      <c r="Y656">
        <v>136.61714836223516</v>
      </c>
      <c r="Z656">
        <v>136.88088803088809</v>
      </c>
      <c r="AA656">
        <v>27.516333541491409</v>
      </c>
      <c r="AB656">
        <v>3.640978332154337</v>
      </c>
      <c r="AC656">
        <v>-52.492542138221559</v>
      </c>
      <c r="AD656">
        <v>20</v>
      </c>
      <c r="AE656">
        <v>1</v>
      </c>
      <c r="AF656">
        <v>0</v>
      </c>
      <c r="AG656">
        <v>0</v>
      </c>
      <c r="AH656">
        <v>32</v>
      </c>
      <c r="AI656">
        <v>11</v>
      </c>
      <c r="AJ656">
        <v>3</v>
      </c>
      <c r="AK656">
        <v>15</v>
      </c>
      <c r="AL656">
        <v>0</v>
      </c>
      <c r="AM656">
        <v>0</v>
      </c>
    </row>
    <row r="657" spans="1:39">
      <c r="A657">
        <v>3</v>
      </c>
      <c r="B657">
        <v>292</v>
      </c>
      <c r="C657">
        <v>2018</v>
      </c>
      <c r="D657">
        <v>99</v>
      </c>
      <c r="E657">
        <v>32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93</v>
      </c>
      <c r="R657">
        <v>541</v>
      </c>
      <c r="S657">
        <v>540</v>
      </c>
      <c r="T657">
        <v>1.8910133174875037</v>
      </c>
      <c r="U657">
        <v>1.8991245255555844</v>
      </c>
      <c r="V657">
        <v>14.674676524953789</v>
      </c>
      <c r="W657">
        <v>58.155555555555559</v>
      </c>
      <c r="X657">
        <v>147.88732394366212</v>
      </c>
      <c r="Y657">
        <v>136.31201478743071</v>
      </c>
      <c r="Z657">
        <v>136.56444444444452</v>
      </c>
      <c r="AA657">
        <v>27.26471119493479</v>
      </c>
      <c r="AB657">
        <v>3.6441056753117809</v>
      </c>
      <c r="AC657">
        <v>-49.697925982491469</v>
      </c>
      <c r="AD657">
        <v>20</v>
      </c>
      <c r="AE657">
        <v>4</v>
      </c>
      <c r="AF657">
        <v>0</v>
      </c>
      <c r="AG657">
        <v>3</v>
      </c>
      <c r="AH657">
        <v>42</v>
      </c>
      <c r="AI657">
        <v>8</v>
      </c>
      <c r="AJ657">
        <v>10</v>
      </c>
      <c r="AK657">
        <v>17</v>
      </c>
      <c r="AL657">
        <v>0</v>
      </c>
      <c r="AM657">
        <v>1</v>
      </c>
    </row>
    <row r="658" spans="1:39">
      <c r="A658">
        <v>3</v>
      </c>
      <c r="B658">
        <v>293</v>
      </c>
      <c r="C658">
        <v>2018</v>
      </c>
      <c r="D658">
        <v>99</v>
      </c>
      <c r="E658">
        <v>33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86</v>
      </c>
      <c r="R658">
        <v>611</v>
      </c>
      <c r="S658">
        <v>609</v>
      </c>
      <c r="T658">
        <v>2.1356915655912476</v>
      </c>
      <c r="U658">
        <v>2.1185886668480518</v>
      </c>
      <c r="V658">
        <v>14.787234042553187</v>
      </c>
      <c r="W658">
        <v>58.399014778325103</v>
      </c>
      <c r="X658">
        <v>146.18363587036512</v>
      </c>
      <c r="Y658">
        <v>134.64288052373161</v>
      </c>
      <c r="Z658">
        <v>135.08505747126435</v>
      </c>
      <c r="AA658">
        <v>29.82713397596217</v>
      </c>
      <c r="AB658">
        <v>4.0314933057120754</v>
      </c>
      <c r="AC658">
        <v>-53.76655714997608</v>
      </c>
      <c r="AD658">
        <v>12</v>
      </c>
      <c r="AE658">
        <v>1</v>
      </c>
      <c r="AF658">
        <v>0</v>
      </c>
      <c r="AG658">
        <v>0</v>
      </c>
      <c r="AH658">
        <v>22</v>
      </c>
      <c r="AI658">
        <v>7</v>
      </c>
      <c r="AJ658">
        <v>4</v>
      </c>
      <c r="AK658">
        <v>6</v>
      </c>
      <c r="AL658">
        <v>0</v>
      </c>
      <c r="AM658">
        <v>0</v>
      </c>
    </row>
    <row r="659" spans="1:39">
      <c r="A659">
        <v>3</v>
      </c>
      <c r="B659">
        <v>294</v>
      </c>
      <c r="C659">
        <v>2018</v>
      </c>
      <c r="D659">
        <v>99</v>
      </c>
      <c r="E659">
        <v>34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98</v>
      </c>
      <c r="R659">
        <v>559</v>
      </c>
      <c r="S659">
        <v>558</v>
      </c>
      <c r="T659">
        <v>1.9539305812856096</v>
      </c>
      <c r="U659">
        <v>1.9470579456667871</v>
      </c>
      <c r="V659">
        <v>14.77638640429338</v>
      </c>
      <c r="W659">
        <v>58.532258064516114</v>
      </c>
      <c r="X659">
        <v>146.68993733973946</v>
      </c>
      <c r="Y659">
        <v>135.25241502683363</v>
      </c>
      <c r="Z659">
        <v>135.4948028673835</v>
      </c>
      <c r="AA659">
        <v>29.501186262775608</v>
      </c>
      <c r="AB659">
        <v>3.738044108112073</v>
      </c>
      <c r="AC659">
        <v>-47.606294511560243</v>
      </c>
      <c r="AD659">
        <v>10</v>
      </c>
      <c r="AE659">
        <v>0</v>
      </c>
      <c r="AF659">
        <v>0</v>
      </c>
      <c r="AG659">
        <v>0</v>
      </c>
      <c r="AH659">
        <v>14</v>
      </c>
      <c r="AI659">
        <v>5</v>
      </c>
      <c r="AJ659">
        <v>3</v>
      </c>
      <c r="AK659">
        <v>4</v>
      </c>
      <c r="AL659">
        <v>0</v>
      </c>
      <c r="AM659">
        <v>0</v>
      </c>
    </row>
    <row r="660" spans="1:39">
      <c r="A660">
        <v>3</v>
      </c>
      <c r="B660">
        <v>295</v>
      </c>
      <c r="C660">
        <v>2018</v>
      </c>
      <c r="D660">
        <v>99</v>
      </c>
      <c r="E660">
        <v>35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103</v>
      </c>
      <c r="R660">
        <v>570</v>
      </c>
      <c r="S660">
        <v>568</v>
      </c>
      <c r="T660">
        <v>1.9923800202733404</v>
      </c>
      <c r="U660">
        <v>1.9674617756534143</v>
      </c>
      <c r="V660">
        <v>15.12280701754386</v>
      </c>
      <c r="W660">
        <v>59.051056338028182</v>
      </c>
      <c r="X660">
        <v>145.54161677215802</v>
      </c>
      <c r="Y660">
        <v>134.03228070175453</v>
      </c>
      <c r="Z660">
        <v>134.5042253521128</v>
      </c>
      <c r="AA660">
        <v>28.458290762662767</v>
      </c>
      <c r="AB660">
        <v>3.7817946421158402</v>
      </c>
      <c r="AC660">
        <v>-54.094502958208658</v>
      </c>
      <c r="AD660">
        <v>13</v>
      </c>
      <c r="AE660">
        <v>6</v>
      </c>
      <c r="AF660">
        <v>0</v>
      </c>
      <c r="AG660">
        <v>0</v>
      </c>
      <c r="AH660">
        <v>29</v>
      </c>
      <c r="AI660">
        <v>6</v>
      </c>
      <c r="AJ660">
        <v>6</v>
      </c>
      <c r="AK660">
        <v>13</v>
      </c>
      <c r="AL660">
        <v>0</v>
      </c>
      <c r="AM660">
        <v>1</v>
      </c>
    </row>
    <row r="661" spans="1:39">
      <c r="A661">
        <v>3</v>
      </c>
      <c r="B661">
        <v>296</v>
      </c>
      <c r="C661">
        <v>2018</v>
      </c>
      <c r="D661">
        <v>99</v>
      </c>
      <c r="E661">
        <v>36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89</v>
      </c>
      <c r="R661">
        <v>481</v>
      </c>
      <c r="S661">
        <v>480</v>
      </c>
      <c r="T661">
        <v>1.6812891048271523</v>
      </c>
      <c r="U661">
        <v>1.7383455385904221</v>
      </c>
      <c r="V661">
        <v>14.74012474012474</v>
      </c>
      <c r="W661">
        <v>58.37916666666667</v>
      </c>
      <c r="X661">
        <v>152.23701074188611</v>
      </c>
      <c r="Y661">
        <v>140.33596673596679</v>
      </c>
      <c r="Z661">
        <v>140.62833333333344</v>
      </c>
      <c r="AA661">
        <v>28.734417322939997</v>
      </c>
      <c r="AB661">
        <v>3.9187029281241088</v>
      </c>
      <c r="AC661">
        <v>-48.631536045211213</v>
      </c>
      <c r="AD661">
        <v>12</v>
      </c>
      <c r="AE661">
        <v>5</v>
      </c>
      <c r="AF661">
        <v>0</v>
      </c>
      <c r="AG661">
        <v>0</v>
      </c>
      <c r="AH661">
        <v>17</v>
      </c>
      <c r="AI661">
        <v>5</v>
      </c>
      <c r="AJ661">
        <v>1</v>
      </c>
      <c r="AK661">
        <v>5</v>
      </c>
      <c r="AL661">
        <v>0</v>
      </c>
      <c r="AM661">
        <v>1</v>
      </c>
    </row>
    <row r="662" spans="1:39">
      <c r="A662">
        <v>3</v>
      </c>
      <c r="B662">
        <v>297</v>
      </c>
      <c r="C662">
        <v>2018</v>
      </c>
      <c r="D662">
        <v>99</v>
      </c>
      <c r="E662">
        <v>37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86</v>
      </c>
      <c r="R662">
        <v>553</v>
      </c>
      <c r="S662">
        <v>552</v>
      </c>
      <c r="T662">
        <v>1.9329581600195735</v>
      </c>
      <c r="U662">
        <v>1.9983495122253656</v>
      </c>
      <c r="V662">
        <v>14.269439421338156</v>
      </c>
      <c r="W662">
        <v>57.701086956521742</v>
      </c>
      <c r="X662">
        <v>152.25040603895997</v>
      </c>
      <c r="Y662">
        <v>140.32151898734179</v>
      </c>
      <c r="Z662">
        <v>140.57572463768113</v>
      </c>
      <c r="AA662">
        <v>30.416898987900904</v>
      </c>
      <c r="AB662">
        <v>4.5797441838534763</v>
      </c>
      <c r="AC662">
        <v>-45.264627488081238</v>
      </c>
      <c r="AD662">
        <v>14</v>
      </c>
      <c r="AE662">
        <v>3</v>
      </c>
      <c r="AF662">
        <v>0</v>
      </c>
      <c r="AG662">
        <v>0</v>
      </c>
      <c r="AH662">
        <v>34</v>
      </c>
      <c r="AI662">
        <v>11</v>
      </c>
      <c r="AJ662">
        <v>4</v>
      </c>
      <c r="AK662">
        <v>13</v>
      </c>
      <c r="AL662">
        <v>0</v>
      </c>
      <c r="AM662">
        <v>2</v>
      </c>
    </row>
    <row r="663" spans="1:39">
      <c r="A663">
        <v>3</v>
      </c>
      <c r="B663">
        <v>298</v>
      </c>
      <c r="C663">
        <v>2018</v>
      </c>
      <c r="D663">
        <v>99</v>
      </c>
      <c r="E663">
        <v>38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94</v>
      </c>
      <c r="R663">
        <v>584</v>
      </c>
      <c r="S663">
        <v>582</v>
      </c>
      <c r="T663">
        <v>2.0413156698940886</v>
      </c>
      <c r="U663">
        <v>2.0100334926178096</v>
      </c>
      <c r="V663">
        <v>15.265410958904113</v>
      </c>
      <c r="W663">
        <v>59.250859106529219</v>
      </c>
      <c r="X663">
        <v>145.11105092091003</v>
      </c>
      <c r="Y663">
        <v>133.64982876712341</v>
      </c>
      <c r="Z663">
        <v>134.10910652920975</v>
      </c>
      <c r="AA663">
        <v>28.461033279781976</v>
      </c>
      <c r="AB663">
        <v>3.425539456461943</v>
      </c>
      <c r="AC663">
        <v>-52.692306299497986</v>
      </c>
      <c r="AD663">
        <v>6</v>
      </c>
      <c r="AE663">
        <v>1</v>
      </c>
      <c r="AF663">
        <v>0</v>
      </c>
      <c r="AG663">
        <v>1</v>
      </c>
      <c r="AH663">
        <v>32</v>
      </c>
      <c r="AI663">
        <v>21</v>
      </c>
      <c r="AJ663">
        <v>1</v>
      </c>
      <c r="AK663">
        <v>14</v>
      </c>
      <c r="AL663">
        <v>0</v>
      </c>
      <c r="AM663">
        <v>0</v>
      </c>
    </row>
    <row r="664" spans="1:39">
      <c r="A664">
        <v>3</v>
      </c>
      <c r="B664">
        <v>299</v>
      </c>
      <c r="C664">
        <v>2018</v>
      </c>
      <c r="D664">
        <v>99</v>
      </c>
      <c r="E664">
        <v>39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104</v>
      </c>
      <c r="R664">
        <v>718</v>
      </c>
      <c r="S664">
        <v>717</v>
      </c>
      <c r="T664">
        <v>2.5096997448355407</v>
      </c>
      <c r="U664">
        <v>2.5059627057749929</v>
      </c>
      <c r="V664">
        <v>14.880222841225622</v>
      </c>
      <c r="W664">
        <v>58.633193863319399</v>
      </c>
      <c r="X664">
        <v>146.97109160210903</v>
      </c>
      <c r="Y664">
        <v>135.52771587743723</v>
      </c>
      <c r="Z664">
        <v>135.71673640167353</v>
      </c>
      <c r="AA664">
        <v>29.483804484265633</v>
      </c>
      <c r="AB664">
        <v>4.0206111212202345</v>
      </c>
      <c r="AC664">
        <v>-48.457166228998176</v>
      </c>
      <c r="AD664">
        <v>21</v>
      </c>
      <c r="AE664">
        <v>3</v>
      </c>
      <c r="AF664">
        <v>0</v>
      </c>
      <c r="AG664">
        <v>2</v>
      </c>
      <c r="AH664">
        <v>23</v>
      </c>
      <c r="AI664">
        <v>11</v>
      </c>
      <c r="AJ664">
        <v>4</v>
      </c>
      <c r="AK664">
        <v>15</v>
      </c>
      <c r="AL664">
        <v>0</v>
      </c>
      <c r="AM664">
        <v>1</v>
      </c>
    </row>
    <row r="665" spans="1:39">
      <c r="A665">
        <v>3</v>
      </c>
      <c r="B665">
        <v>300</v>
      </c>
      <c r="C665">
        <v>2018</v>
      </c>
      <c r="D665">
        <v>99</v>
      </c>
      <c r="E665">
        <v>40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94</v>
      </c>
      <c r="R665">
        <v>540</v>
      </c>
      <c r="S665">
        <v>540</v>
      </c>
      <c r="T665">
        <v>1.8875179139431644</v>
      </c>
      <c r="U665">
        <v>1.8807088006743089</v>
      </c>
      <c r="V665">
        <v>14.605555555555556</v>
      </c>
      <c r="W665">
        <v>58.090740740740735</v>
      </c>
      <c r="X665">
        <v>146.52241081818545</v>
      </c>
      <c r="Y665">
        <v>135.24018518518525</v>
      </c>
      <c r="Z665">
        <v>135.24018518518525</v>
      </c>
      <c r="AA665">
        <v>28.00111697446264</v>
      </c>
      <c r="AB665">
        <v>4.0305669355158331</v>
      </c>
      <c r="AC665">
        <v>-56.228882121518943</v>
      </c>
      <c r="AD665">
        <v>9</v>
      </c>
      <c r="AE665">
        <v>5</v>
      </c>
      <c r="AF665">
        <v>0</v>
      </c>
      <c r="AG665">
        <v>0</v>
      </c>
      <c r="AH665">
        <v>15</v>
      </c>
      <c r="AI665">
        <v>9</v>
      </c>
      <c r="AJ665">
        <v>2</v>
      </c>
      <c r="AK665">
        <v>11</v>
      </c>
      <c r="AL665">
        <v>0</v>
      </c>
      <c r="AM665">
        <v>2</v>
      </c>
    </row>
    <row r="666" spans="1:39">
      <c r="A666">
        <v>3</v>
      </c>
      <c r="B666">
        <v>301</v>
      </c>
      <c r="C666">
        <v>2018</v>
      </c>
      <c r="D666">
        <v>99</v>
      </c>
      <c r="E666">
        <v>41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99</v>
      </c>
      <c r="R666">
        <v>591</v>
      </c>
      <c r="S666">
        <v>587</v>
      </c>
      <c r="T666">
        <v>2.0657834947044642</v>
      </c>
      <c r="U666">
        <v>2.0554122491739495</v>
      </c>
      <c r="V666">
        <v>14.774957698815564</v>
      </c>
      <c r="W666">
        <v>58.431005110732521</v>
      </c>
      <c r="X666">
        <v>147.07099816129627</v>
      </c>
      <c r="Y666">
        <v>135.04839255499141</v>
      </c>
      <c r="Z666">
        <v>135.96865417376483</v>
      </c>
      <c r="AA666">
        <v>28.215459752724275</v>
      </c>
      <c r="AB666">
        <v>3.5085574885900046</v>
      </c>
      <c r="AC666">
        <v>-45.721715350338201</v>
      </c>
      <c r="AD666">
        <v>18</v>
      </c>
      <c r="AE666">
        <v>0</v>
      </c>
      <c r="AF666">
        <v>0</v>
      </c>
      <c r="AG666">
        <v>1</v>
      </c>
      <c r="AH666">
        <v>33</v>
      </c>
      <c r="AI666">
        <v>13</v>
      </c>
      <c r="AJ666">
        <v>1</v>
      </c>
      <c r="AK666">
        <v>4</v>
      </c>
      <c r="AL666">
        <v>0</v>
      </c>
      <c r="AM666">
        <v>0</v>
      </c>
    </row>
    <row r="667" spans="1:39">
      <c r="A667">
        <v>3</v>
      </c>
      <c r="B667">
        <v>302</v>
      </c>
      <c r="C667">
        <v>2018</v>
      </c>
      <c r="D667">
        <v>99</v>
      </c>
      <c r="E667">
        <v>42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89</v>
      </c>
      <c r="R667">
        <v>578</v>
      </c>
      <c r="S667">
        <v>575</v>
      </c>
      <c r="T667">
        <v>2.0203432486280546</v>
      </c>
      <c r="U667">
        <v>2.0072908346680722</v>
      </c>
      <c r="V667">
        <v>14.316608996539795</v>
      </c>
      <c r="W667">
        <v>57.897391304347821</v>
      </c>
      <c r="X667">
        <v>146.57128290102597</v>
      </c>
      <c r="Y667">
        <v>134.85294117647055</v>
      </c>
      <c r="Z667">
        <v>135.55652173913043</v>
      </c>
      <c r="AA667">
        <v>29.90741926399085</v>
      </c>
      <c r="AB667">
        <v>4.5006175589687825</v>
      </c>
      <c r="AC667">
        <v>-54.124281303705139</v>
      </c>
      <c r="AD667">
        <v>9</v>
      </c>
      <c r="AE667">
        <v>4</v>
      </c>
      <c r="AF667">
        <v>0</v>
      </c>
      <c r="AG667">
        <v>0</v>
      </c>
      <c r="AH667">
        <v>17</v>
      </c>
      <c r="AI667">
        <v>9</v>
      </c>
      <c r="AJ667">
        <v>1</v>
      </c>
      <c r="AK667">
        <v>9</v>
      </c>
      <c r="AL667">
        <v>0</v>
      </c>
      <c r="AM667">
        <v>0</v>
      </c>
    </row>
    <row r="668" spans="1:39">
      <c r="A668">
        <v>3</v>
      </c>
      <c r="B668">
        <v>303</v>
      </c>
      <c r="C668">
        <v>2018</v>
      </c>
      <c r="D668">
        <v>99</v>
      </c>
      <c r="E668">
        <v>43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95</v>
      </c>
      <c r="R668">
        <v>528</v>
      </c>
      <c r="S668">
        <v>526</v>
      </c>
      <c r="T668">
        <v>1.8455730714110945</v>
      </c>
      <c r="U668">
        <v>1.8468131537875276</v>
      </c>
      <c r="V668">
        <v>14.532196969696972</v>
      </c>
      <c r="W668">
        <v>58.043726235741453</v>
      </c>
      <c r="X668">
        <v>147.6899274434486</v>
      </c>
      <c r="Y668">
        <v>135.82102272727275</v>
      </c>
      <c r="Z668">
        <v>136.33745247148295</v>
      </c>
      <c r="AA668">
        <v>30.511916022524712</v>
      </c>
      <c r="AB668">
        <v>4.4195371418992906</v>
      </c>
      <c r="AC668">
        <v>-64.2634230280282</v>
      </c>
      <c r="AD668">
        <v>10</v>
      </c>
      <c r="AE668">
        <v>6</v>
      </c>
      <c r="AF668">
        <v>0</v>
      </c>
      <c r="AG668">
        <v>1</v>
      </c>
      <c r="AH668">
        <v>34</v>
      </c>
      <c r="AI668">
        <v>7</v>
      </c>
      <c r="AJ668">
        <v>22</v>
      </c>
      <c r="AK668">
        <v>11</v>
      </c>
      <c r="AL668">
        <v>0</v>
      </c>
      <c r="AM668">
        <v>1</v>
      </c>
    </row>
    <row r="669" spans="1:39">
      <c r="A669">
        <v>3</v>
      </c>
      <c r="B669">
        <v>304</v>
      </c>
      <c r="C669">
        <v>2018</v>
      </c>
      <c r="D669">
        <v>99</v>
      </c>
      <c r="E669">
        <v>44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93</v>
      </c>
      <c r="R669">
        <v>485</v>
      </c>
      <c r="S669">
        <v>484</v>
      </c>
      <c r="T669">
        <v>1.6952707190045091</v>
      </c>
      <c r="U669">
        <v>1.6987997588006181</v>
      </c>
      <c r="V669">
        <v>14.597938144329895</v>
      </c>
      <c r="W669">
        <v>58.27272727272728</v>
      </c>
      <c r="X669">
        <v>147.55693558655676</v>
      </c>
      <c r="Y669">
        <v>136.01237113402078</v>
      </c>
      <c r="Z669">
        <v>136.29338842975221</v>
      </c>
      <c r="AA669">
        <v>29.677098985935199</v>
      </c>
      <c r="AB669">
        <v>4.1535606551129698</v>
      </c>
      <c r="AC669">
        <v>-56.320665292680879</v>
      </c>
      <c r="AD669">
        <v>10</v>
      </c>
      <c r="AE669">
        <v>1</v>
      </c>
      <c r="AF669">
        <v>0</v>
      </c>
      <c r="AG669">
        <v>1</v>
      </c>
      <c r="AH669">
        <v>21</v>
      </c>
      <c r="AI669">
        <v>8</v>
      </c>
      <c r="AJ669">
        <v>2</v>
      </c>
      <c r="AK669">
        <v>5</v>
      </c>
      <c r="AL669">
        <v>0</v>
      </c>
      <c r="AM669">
        <v>0</v>
      </c>
    </row>
    <row r="670" spans="1:39">
      <c r="A670">
        <v>3</v>
      </c>
      <c r="B670">
        <v>305</v>
      </c>
      <c r="C670">
        <v>2018</v>
      </c>
      <c r="D670">
        <v>99</v>
      </c>
      <c r="E670">
        <v>45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94</v>
      </c>
      <c r="R670">
        <v>576</v>
      </c>
      <c r="S670">
        <v>576</v>
      </c>
      <c r="T670">
        <v>2.0133524415393751</v>
      </c>
      <c r="U670">
        <v>2.0330615183328646</v>
      </c>
      <c r="V670">
        <v>14.661458333333337</v>
      </c>
      <c r="W670">
        <v>58.251736111111121</v>
      </c>
      <c r="X670">
        <v>148.49242355844473</v>
      </c>
      <c r="Y670">
        <v>137.05850694444436</v>
      </c>
      <c r="Z670">
        <v>137.05850694444436</v>
      </c>
      <c r="AA670">
        <v>30.782878152540423</v>
      </c>
      <c r="AB670">
        <v>3.8461060448381046</v>
      </c>
      <c r="AC670">
        <v>-47.574384599683057</v>
      </c>
      <c r="AD670">
        <v>12</v>
      </c>
      <c r="AE670">
        <v>12</v>
      </c>
      <c r="AF670">
        <v>0</v>
      </c>
      <c r="AG670">
        <v>0</v>
      </c>
      <c r="AH670">
        <v>43</v>
      </c>
      <c r="AI670">
        <v>12</v>
      </c>
      <c r="AJ670">
        <v>5</v>
      </c>
      <c r="AK670">
        <v>6</v>
      </c>
      <c r="AL670">
        <v>0</v>
      </c>
      <c r="AM670">
        <v>0</v>
      </c>
    </row>
    <row r="671" spans="1:39">
      <c r="A671">
        <v>3</v>
      </c>
      <c r="B671">
        <v>306</v>
      </c>
      <c r="C671">
        <v>2018</v>
      </c>
      <c r="D671">
        <v>99</v>
      </c>
      <c r="E671">
        <v>46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101</v>
      </c>
      <c r="R671">
        <v>575</v>
      </c>
      <c r="S671">
        <v>571</v>
      </c>
      <c r="T671">
        <v>2.0098570379950362</v>
      </c>
      <c r="U671">
        <v>2.0411530031010048</v>
      </c>
      <c r="V671">
        <v>14.420869565217387</v>
      </c>
      <c r="W671">
        <v>58.108581436077039</v>
      </c>
      <c r="X671">
        <v>150.08168071977013</v>
      </c>
      <c r="Y671">
        <v>137.84330434782598</v>
      </c>
      <c r="Z671">
        <v>138.80893169877396</v>
      </c>
      <c r="AA671">
        <v>27.228056910050562</v>
      </c>
      <c r="AB671">
        <v>3.888838028266647</v>
      </c>
      <c r="AC671">
        <v>-49.997424136127513</v>
      </c>
      <c r="AD671">
        <v>10</v>
      </c>
      <c r="AE671">
        <v>0</v>
      </c>
      <c r="AF671">
        <v>0</v>
      </c>
      <c r="AG671">
        <v>1</v>
      </c>
      <c r="AH671">
        <v>18</v>
      </c>
      <c r="AI671">
        <v>12</v>
      </c>
      <c r="AJ671">
        <v>2</v>
      </c>
      <c r="AK671">
        <v>6</v>
      </c>
      <c r="AL671">
        <v>0</v>
      </c>
      <c r="AM671">
        <v>0</v>
      </c>
    </row>
    <row r="672" spans="1:39">
      <c r="A672">
        <v>3</v>
      </c>
      <c r="B672">
        <v>307</v>
      </c>
      <c r="C672">
        <v>2018</v>
      </c>
      <c r="D672">
        <v>99</v>
      </c>
      <c r="E672">
        <v>47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111</v>
      </c>
      <c r="R672">
        <v>664</v>
      </c>
      <c r="S672">
        <v>664</v>
      </c>
      <c r="T672">
        <v>2.3209479534412245</v>
      </c>
      <c r="U672">
        <v>2.4029881322744044</v>
      </c>
      <c r="V672">
        <v>14.813253012048197</v>
      </c>
      <c r="W672">
        <v>58.572289156626496</v>
      </c>
      <c r="X672">
        <v>152.25087783419707</v>
      </c>
      <c r="Y672">
        <v>140.52756024096405</v>
      </c>
      <c r="Z672">
        <v>140.52756024096405</v>
      </c>
      <c r="AA672">
        <v>29.867660555516608</v>
      </c>
      <c r="AB672">
        <v>3.9763097638483345</v>
      </c>
      <c r="AC672">
        <v>-52.939604865616637</v>
      </c>
      <c r="AD672">
        <v>15</v>
      </c>
      <c r="AE672">
        <v>1</v>
      </c>
      <c r="AF672">
        <v>0</v>
      </c>
      <c r="AG672">
        <v>1</v>
      </c>
      <c r="AH672">
        <v>43</v>
      </c>
      <c r="AI672">
        <v>14</v>
      </c>
      <c r="AJ672">
        <v>11</v>
      </c>
      <c r="AK672">
        <v>10</v>
      </c>
      <c r="AL672">
        <v>0</v>
      </c>
      <c r="AM672">
        <v>0</v>
      </c>
    </row>
    <row r="673" spans="1:39">
      <c r="A673">
        <v>3</v>
      </c>
      <c r="B673">
        <v>308</v>
      </c>
      <c r="C673">
        <v>2018</v>
      </c>
      <c r="D673">
        <v>99</v>
      </c>
      <c r="E673">
        <v>48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107</v>
      </c>
      <c r="R673">
        <v>596</v>
      </c>
      <c r="S673">
        <v>596</v>
      </c>
      <c r="T673">
        <v>2.0832605124261594</v>
      </c>
      <c r="U673">
        <v>2.0737738934759378</v>
      </c>
      <c r="V673">
        <v>15.11241610738255</v>
      </c>
      <c r="W673">
        <v>58.961409395973142</v>
      </c>
      <c r="X673">
        <v>146.38325565161739</v>
      </c>
      <c r="Y673">
        <v>135.1117449664429</v>
      </c>
      <c r="Z673">
        <v>135.1117449664429</v>
      </c>
      <c r="AA673">
        <v>28.280577612726567</v>
      </c>
      <c r="AB673">
        <v>3.8408158599415487</v>
      </c>
      <c r="AC673">
        <v>-44.205123241571762</v>
      </c>
      <c r="AD673">
        <v>13</v>
      </c>
      <c r="AE673">
        <v>1</v>
      </c>
      <c r="AF673">
        <v>0</v>
      </c>
      <c r="AG673">
        <v>1</v>
      </c>
      <c r="AH673">
        <v>28</v>
      </c>
      <c r="AI673">
        <v>7</v>
      </c>
      <c r="AJ673">
        <v>14</v>
      </c>
      <c r="AK673">
        <v>4</v>
      </c>
      <c r="AL673">
        <v>0</v>
      </c>
      <c r="AM673">
        <v>0</v>
      </c>
    </row>
    <row r="674" spans="1:39">
      <c r="A674">
        <v>3</v>
      </c>
      <c r="B674">
        <v>309</v>
      </c>
      <c r="C674">
        <v>2018</v>
      </c>
      <c r="D674">
        <v>99</v>
      </c>
      <c r="E674">
        <v>49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105</v>
      </c>
      <c r="R674">
        <v>582</v>
      </c>
      <c r="S674">
        <v>582</v>
      </c>
      <c r="T674">
        <v>2.0343248628054105</v>
      </c>
      <c r="U674">
        <v>2.0590047447982522</v>
      </c>
      <c r="V674">
        <v>14.283505154639176</v>
      </c>
      <c r="W674">
        <v>57.738831615120283</v>
      </c>
      <c r="X674">
        <v>148.83690192968533</v>
      </c>
      <c r="Y674">
        <v>137.37646048109963</v>
      </c>
      <c r="Z674">
        <v>137.37646048109963</v>
      </c>
      <c r="AA674">
        <v>29.391845758539819</v>
      </c>
      <c r="AB674">
        <v>4.6389028811475033</v>
      </c>
      <c r="AC674">
        <v>-60.720049798221808</v>
      </c>
      <c r="AD674">
        <v>10</v>
      </c>
      <c r="AE674">
        <v>3</v>
      </c>
      <c r="AF674">
        <v>0</v>
      </c>
      <c r="AG674">
        <v>5</v>
      </c>
      <c r="AH674">
        <v>34</v>
      </c>
      <c r="AI674">
        <v>8</v>
      </c>
      <c r="AJ674">
        <v>4</v>
      </c>
      <c r="AK674">
        <v>5</v>
      </c>
      <c r="AL674">
        <v>0</v>
      </c>
      <c r="AM674">
        <v>0</v>
      </c>
    </row>
    <row r="675" spans="1:39">
      <c r="A675">
        <v>3</v>
      </c>
      <c r="B675">
        <v>310</v>
      </c>
      <c r="C675">
        <v>2018</v>
      </c>
      <c r="D675">
        <v>99</v>
      </c>
      <c r="E675">
        <v>50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98</v>
      </c>
      <c r="R675">
        <v>445</v>
      </c>
      <c r="S675">
        <v>444</v>
      </c>
      <c r="T675">
        <v>1.5554545772309412</v>
      </c>
      <c r="U675">
        <v>1.5793254580850391</v>
      </c>
      <c r="V675">
        <v>14.35505617977528</v>
      </c>
      <c r="W675">
        <v>57.91666666666665</v>
      </c>
      <c r="X675">
        <v>149.56456109170139</v>
      </c>
      <c r="Y675">
        <v>137.81280898876398</v>
      </c>
      <c r="Z675">
        <v>138.12319819819811</v>
      </c>
      <c r="AA675">
        <v>34.007994259516757</v>
      </c>
      <c r="AB675">
        <v>4.5376097675320812</v>
      </c>
      <c r="AC675">
        <v>-60.732857763151024</v>
      </c>
      <c r="AD675">
        <v>9</v>
      </c>
      <c r="AE675">
        <v>1</v>
      </c>
      <c r="AF675">
        <v>0</v>
      </c>
      <c r="AG675">
        <v>2</v>
      </c>
      <c r="AH675">
        <v>11</v>
      </c>
      <c r="AI675">
        <v>7</v>
      </c>
      <c r="AJ675">
        <v>1</v>
      </c>
      <c r="AK675">
        <v>4</v>
      </c>
      <c r="AL675">
        <v>0</v>
      </c>
      <c r="AM675">
        <v>1</v>
      </c>
    </row>
    <row r="676" spans="1:39">
      <c r="A676">
        <v>3</v>
      </c>
      <c r="B676">
        <v>311</v>
      </c>
      <c r="C676">
        <v>2018</v>
      </c>
      <c r="D676">
        <v>99</v>
      </c>
      <c r="E676">
        <v>51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96</v>
      </c>
      <c r="R676">
        <v>557</v>
      </c>
      <c r="S676">
        <v>557</v>
      </c>
      <c r="T676">
        <v>1.9469397741969312</v>
      </c>
      <c r="U676">
        <v>1.8979012743573449</v>
      </c>
      <c r="V676">
        <v>14.748653500897669</v>
      </c>
      <c r="W676">
        <v>58.40574506283663</v>
      </c>
      <c r="X676">
        <v>143.34900439788305</v>
      </c>
      <c r="Y676">
        <v>132.31113105924589</v>
      </c>
      <c r="Z676">
        <v>132.31113105924589</v>
      </c>
      <c r="AA676">
        <v>27.737752112554567</v>
      </c>
      <c r="AB676">
        <v>4.0659512801956623</v>
      </c>
      <c r="AC676">
        <v>-45.85678564966441</v>
      </c>
      <c r="AD676">
        <v>12</v>
      </c>
      <c r="AE676">
        <v>1</v>
      </c>
      <c r="AF676">
        <v>0</v>
      </c>
      <c r="AG676">
        <v>2</v>
      </c>
      <c r="AH676">
        <v>12</v>
      </c>
      <c r="AI676">
        <v>6</v>
      </c>
      <c r="AJ676">
        <v>6</v>
      </c>
      <c r="AK676">
        <v>6</v>
      </c>
      <c r="AL676">
        <v>0</v>
      </c>
      <c r="AM676">
        <v>0</v>
      </c>
    </row>
    <row r="677" spans="1:39">
      <c r="A677">
        <v>3</v>
      </c>
      <c r="B677">
        <v>312</v>
      </c>
      <c r="C677">
        <v>2018</v>
      </c>
      <c r="D677">
        <v>99</v>
      </c>
      <c r="E677">
        <v>52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35</v>
      </c>
      <c r="R677">
        <v>232</v>
      </c>
      <c r="S677">
        <v>231</v>
      </c>
      <c r="T677">
        <v>0.81093362228669297</v>
      </c>
      <c r="U677">
        <v>0.80144328189798109</v>
      </c>
      <c r="V677">
        <v>14.771551724137925</v>
      </c>
      <c r="W677">
        <v>58.350649350649341</v>
      </c>
      <c r="X677">
        <v>145.78118578847088</v>
      </c>
      <c r="Y677">
        <v>134.14137931034483</v>
      </c>
      <c r="Z677">
        <v>134.72207792207797</v>
      </c>
      <c r="AA677">
        <v>25.084309561126517</v>
      </c>
      <c r="AB677">
        <v>3.7338961016375873</v>
      </c>
      <c r="AC677">
        <v>-53.992904292300686</v>
      </c>
      <c r="AD677">
        <v>7</v>
      </c>
      <c r="AE677">
        <v>0</v>
      </c>
      <c r="AF677">
        <v>0</v>
      </c>
      <c r="AG677">
        <v>2</v>
      </c>
      <c r="AH677">
        <v>12</v>
      </c>
      <c r="AI677">
        <v>6</v>
      </c>
      <c r="AJ677">
        <v>1</v>
      </c>
      <c r="AK677">
        <v>3</v>
      </c>
      <c r="AL677">
        <v>0</v>
      </c>
      <c r="AM677">
        <v>0</v>
      </c>
    </row>
    <row r="678" spans="1:39">
      <c r="A678">
        <v>3</v>
      </c>
      <c r="B678">
        <v>313</v>
      </c>
      <c r="C678">
        <v>2017</v>
      </c>
      <c r="D678">
        <v>99</v>
      </c>
      <c r="E678">
        <v>1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86</v>
      </c>
      <c r="R678">
        <v>446</v>
      </c>
      <c r="S678">
        <v>446</v>
      </c>
      <c r="T678">
        <v>1.6858816858816861</v>
      </c>
      <c r="U678">
        <v>1.7643272103197387</v>
      </c>
      <c r="V678">
        <v>14.780269058295964</v>
      </c>
      <c r="W678">
        <v>58.399103139013455</v>
      </c>
      <c r="X678">
        <v>156.07203066623265</v>
      </c>
      <c r="Y678">
        <v>144.0544843049328</v>
      </c>
      <c r="Z678">
        <v>144.0544843049328</v>
      </c>
      <c r="AA678">
        <v>26.362347709412958</v>
      </c>
      <c r="AB678">
        <v>3.8552740770395193</v>
      </c>
      <c r="AC678">
        <v>-54.277191129395661</v>
      </c>
      <c r="AD678">
        <v>5</v>
      </c>
      <c r="AE678">
        <v>3</v>
      </c>
      <c r="AF678">
        <v>0</v>
      </c>
      <c r="AG678">
        <v>3</v>
      </c>
      <c r="AH678">
        <v>11</v>
      </c>
      <c r="AI678">
        <v>2</v>
      </c>
      <c r="AJ678">
        <v>4</v>
      </c>
      <c r="AK678">
        <v>6</v>
      </c>
      <c r="AL678">
        <v>0</v>
      </c>
      <c r="AM678">
        <v>0</v>
      </c>
    </row>
    <row r="679" spans="1:39">
      <c r="A679">
        <v>3</v>
      </c>
      <c r="B679">
        <v>314</v>
      </c>
      <c r="C679">
        <v>2017</v>
      </c>
      <c r="D679">
        <v>99</v>
      </c>
      <c r="E679">
        <v>2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110</v>
      </c>
      <c r="R679">
        <v>551</v>
      </c>
      <c r="S679">
        <v>550</v>
      </c>
      <c r="T679">
        <v>2.0827820827820829</v>
      </c>
      <c r="U679">
        <v>2.1024004711880626</v>
      </c>
      <c r="V679">
        <v>15.070780399274048</v>
      </c>
      <c r="W679">
        <v>58.909090909090899</v>
      </c>
      <c r="X679">
        <v>150.74138815863222</v>
      </c>
      <c r="Y679">
        <v>138.94609800362988</v>
      </c>
      <c r="Z679">
        <v>139.19872727272738</v>
      </c>
      <c r="AA679">
        <v>27.823178993228503</v>
      </c>
      <c r="AB679">
        <v>3.3317902764551488</v>
      </c>
      <c r="AC679">
        <v>-48.961253497058792</v>
      </c>
      <c r="AD679">
        <v>15</v>
      </c>
      <c r="AE679">
        <v>1</v>
      </c>
      <c r="AF679">
        <v>0</v>
      </c>
      <c r="AG679">
        <v>1</v>
      </c>
      <c r="AH679">
        <v>13</v>
      </c>
      <c r="AI679">
        <v>3</v>
      </c>
      <c r="AJ679">
        <v>1</v>
      </c>
      <c r="AK679">
        <v>2</v>
      </c>
      <c r="AL679">
        <v>0</v>
      </c>
      <c r="AM679">
        <v>2</v>
      </c>
    </row>
    <row r="680" spans="1:39">
      <c r="A680">
        <v>3</v>
      </c>
      <c r="B680">
        <v>315</v>
      </c>
      <c r="C680">
        <v>2017</v>
      </c>
      <c r="D680">
        <v>99</v>
      </c>
      <c r="E680">
        <v>3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107</v>
      </c>
      <c r="R680">
        <v>583</v>
      </c>
      <c r="S680">
        <v>582</v>
      </c>
      <c r="T680">
        <v>2.2037422037422032</v>
      </c>
      <c r="U680">
        <v>2.2403786288708565</v>
      </c>
      <c r="V680">
        <v>14.728987993138938</v>
      </c>
      <c r="W680">
        <v>58.231958762886606</v>
      </c>
      <c r="X680">
        <v>151.79266654153716</v>
      </c>
      <c r="Y680">
        <v>139.93790737564311</v>
      </c>
      <c r="Z680">
        <v>140.17835051546382</v>
      </c>
      <c r="AA680">
        <v>26.337464568384295</v>
      </c>
      <c r="AB680">
        <v>3.7594521350440977</v>
      </c>
      <c r="AC680">
        <v>-58.7381405237564</v>
      </c>
      <c r="AD680">
        <v>7</v>
      </c>
      <c r="AE680">
        <v>0</v>
      </c>
      <c r="AF680">
        <v>0</v>
      </c>
      <c r="AG680">
        <v>1</v>
      </c>
      <c r="AH680">
        <v>12</v>
      </c>
      <c r="AI680">
        <v>3</v>
      </c>
      <c r="AJ680">
        <v>3</v>
      </c>
      <c r="AK680">
        <v>4</v>
      </c>
      <c r="AL680">
        <v>0</v>
      </c>
      <c r="AM680">
        <v>0</v>
      </c>
    </row>
    <row r="681" spans="1:39">
      <c r="A681">
        <v>3</v>
      </c>
      <c r="B681">
        <v>316</v>
      </c>
      <c r="C681">
        <v>2017</v>
      </c>
      <c r="D681">
        <v>99</v>
      </c>
      <c r="E681">
        <v>4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102</v>
      </c>
      <c r="R681">
        <v>458</v>
      </c>
      <c r="S681">
        <v>457</v>
      </c>
      <c r="T681">
        <v>1.7312417312417312</v>
      </c>
      <c r="U681">
        <v>1.7635692847247468</v>
      </c>
      <c r="V681">
        <v>14.969432314410476</v>
      </c>
      <c r="W681">
        <v>58.722100656455154</v>
      </c>
      <c r="X681">
        <v>152.39228450988099</v>
      </c>
      <c r="Y681">
        <v>140.21986899563331</v>
      </c>
      <c r="Z681">
        <v>140.52669584245089</v>
      </c>
      <c r="AA681">
        <v>26.838785836686675</v>
      </c>
      <c r="AB681">
        <v>3.6106173312668255</v>
      </c>
      <c r="AC681">
        <v>-55.020192017583796</v>
      </c>
      <c r="AD681">
        <v>13</v>
      </c>
      <c r="AE681">
        <v>2</v>
      </c>
      <c r="AF681">
        <v>0</v>
      </c>
      <c r="AG681">
        <v>2</v>
      </c>
      <c r="AH681">
        <v>16</v>
      </c>
      <c r="AI681">
        <v>5</v>
      </c>
      <c r="AJ681">
        <v>0</v>
      </c>
      <c r="AK681">
        <v>4</v>
      </c>
      <c r="AL681">
        <v>0</v>
      </c>
      <c r="AM681">
        <v>0</v>
      </c>
    </row>
    <row r="682" spans="1:39">
      <c r="A682">
        <v>3</v>
      </c>
      <c r="B682">
        <v>317</v>
      </c>
      <c r="C682">
        <v>2017</v>
      </c>
      <c r="D682">
        <v>99</v>
      </c>
      <c r="E682">
        <v>5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103</v>
      </c>
      <c r="R682">
        <v>521</v>
      </c>
      <c r="S682">
        <v>521</v>
      </c>
      <c r="T682">
        <v>1.9693819693819687</v>
      </c>
      <c r="U682">
        <v>1.9682503869814281</v>
      </c>
      <c r="V682">
        <v>15.266794625719776</v>
      </c>
      <c r="W682">
        <v>59.205374280230323</v>
      </c>
      <c r="X682">
        <v>149.04706550241949</v>
      </c>
      <c r="Y682">
        <v>137.57044145873309</v>
      </c>
      <c r="Z682">
        <v>137.57044145873309</v>
      </c>
      <c r="AA682">
        <v>25.422758888028952</v>
      </c>
      <c r="AB682">
        <v>3.286401036042871</v>
      </c>
      <c r="AC682">
        <v>-52.706511262404362</v>
      </c>
      <c r="AD682">
        <v>13</v>
      </c>
      <c r="AE682">
        <v>0</v>
      </c>
      <c r="AF682">
        <v>0</v>
      </c>
      <c r="AG682">
        <v>3</v>
      </c>
      <c r="AH682">
        <v>11</v>
      </c>
      <c r="AI682">
        <v>6</v>
      </c>
      <c r="AJ682">
        <v>1</v>
      </c>
      <c r="AK682">
        <v>5</v>
      </c>
      <c r="AL682">
        <v>0</v>
      </c>
      <c r="AM682">
        <v>0</v>
      </c>
    </row>
    <row r="683" spans="1:39">
      <c r="A683">
        <v>3</v>
      </c>
      <c r="B683">
        <v>318</v>
      </c>
      <c r="C683">
        <v>2017</v>
      </c>
      <c r="D683">
        <v>99</v>
      </c>
      <c r="E683">
        <v>6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85</v>
      </c>
      <c r="R683">
        <v>382</v>
      </c>
      <c r="S683">
        <v>381</v>
      </c>
      <c r="T683">
        <v>1.4439614439614439</v>
      </c>
      <c r="U683">
        <v>1.5081154059251769</v>
      </c>
      <c r="V683">
        <v>14.821989528795813</v>
      </c>
      <c r="W683">
        <v>58.296587926509183</v>
      </c>
      <c r="X683">
        <v>156.09922118291715</v>
      </c>
      <c r="Y683">
        <v>143.76518324607338</v>
      </c>
      <c r="Z683">
        <v>144.14251968503947</v>
      </c>
      <c r="AA683">
        <v>27.072794412947367</v>
      </c>
      <c r="AB683">
        <v>3.3950270735585568</v>
      </c>
      <c r="AC683">
        <v>-59.661960594533909</v>
      </c>
      <c r="AD683">
        <v>11</v>
      </c>
      <c r="AE683">
        <v>0</v>
      </c>
      <c r="AF683">
        <v>0</v>
      </c>
      <c r="AG683">
        <v>0</v>
      </c>
      <c r="AH683">
        <v>6</v>
      </c>
      <c r="AI683">
        <v>3</v>
      </c>
      <c r="AJ683">
        <v>2</v>
      </c>
      <c r="AK683">
        <v>6</v>
      </c>
      <c r="AL683">
        <v>0</v>
      </c>
      <c r="AM683">
        <v>0</v>
      </c>
    </row>
    <row r="684" spans="1:39">
      <c r="A684">
        <v>3</v>
      </c>
      <c r="B684">
        <v>319</v>
      </c>
      <c r="C684">
        <v>2017</v>
      </c>
      <c r="D684">
        <v>99</v>
      </c>
      <c r="E684">
        <v>7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93</v>
      </c>
      <c r="R684">
        <v>516</v>
      </c>
      <c r="S684">
        <v>510</v>
      </c>
      <c r="T684">
        <v>1.9504819504819504</v>
      </c>
      <c r="U684">
        <v>1.9618025272095276</v>
      </c>
      <c r="V684">
        <v>14.924418604651173</v>
      </c>
      <c r="W684">
        <v>58.807843137254885</v>
      </c>
      <c r="X684">
        <v>151.07922430228348</v>
      </c>
      <c r="Y684">
        <v>138.44844961240301</v>
      </c>
      <c r="Z684">
        <v>140.07725490196071</v>
      </c>
      <c r="AA684">
        <v>28.782658046628672</v>
      </c>
      <c r="AB684">
        <v>3.804323811358461</v>
      </c>
      <c r="AC684">
        <v>-58.135479502118514</v>
      </c>
      <c r="AD684">
        <v>6</v>
      </c>
      <c r="AE684">
        <v>3</v>
      </c>
      <c r="AF684">
        <v>0</v>
      </c>
      <c r="AG684">
        <v>1</v>
      </c>
      <c r="AH684">
        <v>4</v>
      </c>
      <c r="AI684">
        <v>4</v>
      </c>
      <c r="AJ684">
        <v>0</v>
      </c>
      <c r="AK684">
        <v>3</v>
      </c>
      <c r="AL684">
        <v>0</v>
      </c>
      <c r="AM684">
        <v>0</v>
      </c>
    </row>
    <row r="685" spans="1:39">
      <c r="A685">
        <v>3</v>
      </c>
      <c r="B685">
        <v>320</v>
      </c>
      <c r="C685">
        <v>2017</v>
      </c>
      <c r="D685">
        <v>99</v>
      </c>
      <c r="E685">
        <v>8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96</v>
      </c>
      <c r="R685">
        <v>372</v>
      </c>
      <c r="S685">
        <v>370</v>
      </c>
      <c r="T685">
        <v>1.4061614061614061</v>
      </c>
      <c r="U685">
        <v>1.4058531188528405</v>
      </c>
      <c r="V685">
        <v>15.03494623655914</v>
      </c>
      <c r="W685">
        <v>58.875675675675666</v>
      </c>
      <c r="X685">
        <v>149.62866529200019</v>
      </c>
      <c r="Y685">
        <v>137.61935483870985</v>
      </c>
      <c r="Z685">
        <v>138.36324324324343</v>
      </c>
      <c r="AA685">
        <v>28.820784547158841</v>
      </c>
      <c r="AB685">
        <v>3.496825232353582</v>
      </c>
      <c r="AC685">
        <v>-57.826048948893551</v>
      </c>
      <c r="AD685">
        <v>3</v>
      </c>
      <c r="AE685">
        <v>1</v>
      </c>
      <c r="AF685">
        <v>0</v>
      </c>
      <c r="AG685">
        <v>0</v>
      </c>
      <c r="AH685">
        <v>4</v>
      </c>
      <c r="AI685">
        <v>5</v>
      </c>
      <c r="AJ685">
        <v>0</v>
      </c>
      <c r="AK685">
        <v>2</v>
      </c>
      <c r="AL685">
        <v>0</v>
      </c>
      <c r="AM685">
        <v>0</v>
      </c>
    </row>
    <row r="686" spans="1:39">
      <c r="A686">
        <v>3</v>
      </c>
      <c r="B686">
        <v>321</v>
      </c>
      <c r="C686">
        <v>2017</v>
      </c>
      <c r="D686">
        <v>99</v>
      </c>
      <c r="E686">
        <v>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99</v>
      </c>
      <c r="R686">
        <v>523</v>
      </c>
      <c r="S686">
        <v>519</v>
      </c>
      <c r="T686">
        <v>1.9769419769419765</v>
      </c>
      <c r="U686">
        <v>1.9686980024596328</v>
      </c>
      <c r="V686">
        <v>14.864244741873804</v>
      </c>
      <c r="W686">
        <v>58.479768786127181</v>
      </c>
      <c r="X686">
        <v>149.31151847102603</v>
      </c>
      <c r="Y686">
        <v>137.0755258126195</v>
      </c>
      <c r="Z686">
        <v>138.1319845857418</v>
      </c>
      <c r="AA686">
        <v>26.745746751196595</v>
      </c>
      <c r="AB686">
        <v>3.8446563702754841</v>
      </c>
      <c r="AC686">
        <v>-59.381951606772759</v>
      </c>
      <c r="AD686">
        <v>5</v>
      </c>
      <c r="AE686">
        <v>1</v>
      </c>
      <c r="AF686">
        <v>0</v>
      </c>
      <c r="AG686">
        <v>0</v>
      </c>
      <c r="AH686">
        <v>14</v>
      </c>
      <c r="AI686">
        <v>5</v>
      </c>
      <c r="AJ686">
        <v>0</v>
      </c>
      <c r="AK686">
        <v>2</v>
      </c>
      <c r="AL686">
        <v>0</v>
      </c>
      <c r="AM686">
        <v>0</v>
      </c>
    </row>
    <row r="687" spans="1:39">
      <c r="A687">
        <v>3</v>
      </c>
      <c r="B687">
        <v>322</v>
      </c>
      <c r="C687">
        <v>2017</v>
      </c>
      <c r="D687">
        <v>99</v>
      </c>
      <c r="E687">
        <v>10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97</v>
      </c>
      <c r="R687">
        <v>553</v>
      </c>
      <c r="S687">
        <v>550</v>
      </c>
      <c r="T687">
        <v>2.0903420903420904</v>
      </c>
      <c r="U687">
        <v>2.1150847404752913</v>
      </c>
      <c r="V687">
        <v>15.274864376130202</v>
      </c>
      <c r="W687">
        <v>59.350909090909077</v>
      </c>
      <c r="X687">
        <v>151.35761012031307</v>
      </c>
      <c r="Y687">
        <v>139.27884267631103</v>
      </c>
      <c r="Z687">
        <v>140.03854545454547</v>
      </c>
      <c r="AA687">
        <v>26.394811571297168</v>
      </c>
      <c r="AB687">
        <v>3.2938715947414221</v>
      </c>
      <c r="AC687">
        <v>-49.844055901707812</v>
      </c>
      <c r="AD687">
        <v>7</v>
      </c>
      <c r="AE687">
        <v>3</v>
      </c>
      <c r="AF687">
        <v>0</v>
      </c>
      <c r="AG687">
        <v>1</v>
      </c>
      <c r="AH687">
        <v>13</v>
      </c>
      <c r="AI687">
        <v>3</v>
      </c>
      <c r="AJ687">
        <v>1</v>
      </c>
      <c r="AK687">
        <v>9</v>
      </c>
      <c r="AL687">
        <v>0</v>
      </c>
      <c r="AM687">
        <v>0</v>
      </c>
    </row>
    <row r="688" spans="1:39">
      <c r="A688">
        <v>3</v>
      </c>
      <c r="B688">
        <v>323</v>
      </c>
      <c r="C688">
        <v>2017</v>
      </c>
      <c r="D688">
        <v>99</v>
      </c>
      <c r="E688">
        <v>11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119</v>
      </c>
      <c r="R688">
        <v>552</v>
      </c>
      <c r="S688">
        <v>549</v>
      </c>
      <c r="T688">
        <v>2.0865620865620875</v>
      </c>
      <c r="U688">
        <v>2.0692302419781794</v>
      </c>
      <c r="V688">
        <v>15.163043478260869</v>
      </c>
      <c r="W688">
        <v>59.087431693989082</v>
      </c>
      <c r="X688">
        <v>148.46004679133887</v>
      </c>
      <c r="Y688">
        <v>136.50615942028969</v>
      </c>
      <c r="Z688">
        <v>137.25209471766837</v>
      </c>
      <c r="AA688">
        <v>26.107358218927313</v>
      </c>
      <c r="AB688">
        <v>3.2412986442277272</v>
      </c>
      <c r="AC688">
        <v>-46.363828670498449</v>
      </c>
      <c r="AD688">
        <v>6</v>
      </c>
      <c r="AE688">
        <v>4</v>
      </c>
      <c r="AF688">
        <v>0</v>
      </c>
      <c r="AG688">
        <v>3</v>
      </c>
      <c r="AH688">
        <v>9</v>
      </c>
      <c r="AI688">
        <v>2</v>
      </c>
      <c r="AJ688">
        <v>1</v>
      </c>
      <c r="AK688">
        <v>2</v>
      </c>
      <c r="AL688">
        <v>0</v>
      </c>
      <c r="AM688">
        <v>0</v>
      </c>
    </row>
    <row r="689" spans="1:39">
      <c r="A689">
        <v>3</v>
      </c>
      <c r="B689">
        <v>324</v>
      </c>
      <c r="C689">
        <v>2017</v>
      </c>
      <c r="D689">
        <v>99</v>
      </c>
      <c r="E689">
        <v>12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93</v>
      </c>
      <c r="R689">
        <v>468</v>
      </c>
      <c r="S689">
        <v>466</v>
      </c>
      <c r="T689">
        <v>1.769041769041769</v>
      </c>
      <c r="U689">
        <v>1.7497179198655153</v>
      </c>
      <c r="V689">
        <v>15.104700854700859</v>
      </c>
      <c r="W689">
        <v>58.99356223175964</v>
      </c>
      <c r="X689">
        <v>147.95793167949159</v>
      </c>
      <c r="Y689">
        <v>136.14594017094021</v>
      </c>
      <c r="Z689">
        <v>136.7302575107297</v>
      </c>
      <c r="AA689">
        <v>27.896473363382984</v>
      </c>
      <c r="AB689">
        <v>3.5651450158899158</v>
      </c>
      <c r="AC689">
        <v>-59.364991358301872</v>
      </c>
      <c r="AD689">
        <v>7</v>
      </c>
      <c r="AE689">
        <v>2</v>
      </c>
      <c r="AF689">
        <v>0</v>
      </c>
      <c r="AG689">
        <v>0</v>
      </c>
      <c r="AH689">
        <v>11</v>
      </c>
      <c r="AI689">
        <v>2</v>
      </c>
      <c r="AJ689">
        <v>2</v>
      </c>
      <c r="AK689">
        <v>10</v>
      </c>
      <c r="AL689">
        <v>0</v>
      </c>
      <c r="AM689">
        <v>0</v>
      </c>
    </row>
    <row r="690" spans="1:39">
      <c r="A690">
        <v>3</v>
      </c>
      <c r="B690">
        <v>325</v>
      </c>
      <c r="C690">
        <v>2017</v>
      </c>
      <c r="D690">
        <v>99</v>
      </c>
      <c r="E690">
        <v>13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99</v>
      </c>
      <c r="R690">
        <v>486</v>
      </c>
      <c r="S690">
        <v>484</v>
      </c>
      <c r="T690">
        <v>1.8370818370818371</v>
      </c>
      <c r="U690">
        <v>1.7911182324384249</v>
      </c>
      <c r="V690">
        <v>15.181069958847738</v>
      </c>
      <c r="W690">
        <v>59.196280991735534</v>
      </c>
      <c r="X690">
        <v>145.80273664780705</v>
      </c>
      <c r="Y690">
        <v>134.20555555555555</v>
      </c>
      <c r="Z690">
        <v>134.76012396694219</v>
      </c>
      <c r="AA690">
        <v>26.257216260863473</v>
      </c>
      <c r="AB690">
        <v>3.6193788865424992</v>
      </c>
      <c r="AC690">
        <v>-55.783845521343757</v>
      </c>
      <c r="AD690">
        <v>5</v>
      </c>
      <c r="AE690">
        <v>0</v>
      </c>
      <c r="AF690">
        <v>0</v>
      </c>
      <c r="AG690">
        <v>0</v>
      </c>
      <c r="AH690">
        <v>10</v>
      </c>
      <c r="AI690">
        <v>2</v>
      </c>
      <c r="AJ690">
        <v>1</v>
      </c>
      <c r="AK690">
        <v>5</v>
      </c>
      <c r="AL690">
        <v>0</v>
      </c>
      <c r="AM690">
        <v>1</v>
      </c>
    </row>
    <row r="691" spans="1:39">
      <c r="A691">
        <v>3</v>
      </c>
      <c r="B691">
        <v>326</v>
      </c>
      <c r="C691">
        <v>2017</v>
      </c>
      <c r="D691">
        <v>99</v>
      </c>
      <c r="E691">
        <v>14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108</v>
      </c>
      <c r="R691">
        <v>530</v>
      </c>
      <c r="S691">
        <v>529</v>
      </c>
      <c r="T691">
        <v>2.0034020034020035</v>
      </c>
      <c r="U691">
        <v>1.9808632574807248</v>
      </c>
      <c r="V691">
        <v>15.175471698113205</v>
      </c>
      <c r="W691">
        <v>58.96975425330811</v>
      </c>
      <c r="X691">
        <v>147.667368507124</v>
      </c>
      <c r="Y691">
        <v>136.1009433962264</v>
      </c>
      <c r="Z691">
        <v>136.3582230623818</v>
      </c>
      <c r="AA691">
        <v>27.822177943150464</v>
      </c>
      <c r="AB691">
        <v>3.3676757866900551</v>
      </c>
      <c r="AC691">
        <v>-47.68256184608645</v>
      </c>
      <c r="AD691">
        <v>3</v>
      </c>
      <c r="AE691">
        <v>1</v>
      </c>
      <c r="AF691">
        <v>0</v>
      </c>
      <c r="AG691">
        <v>0</v>
      </c>
      <c r="AH691">
        <v>8</v>
      </c>
      <c r="AI691">
        <v>12</v>
      </c>
      <c r="AJ691">
        <v>0</v>
      </c>
      <c r="AK691">
        <v>1</v>
      </c>
      <c r="AL691">
        <v>0</v>
      </c>
      <c r="AM691">
        <v>0</v>
      </c>
    </row>
    <row r="692" spans="1:39">
      <c r="A692">
        <v>3</v>
      </c>
      <c r="B692">
        <v>327</v>
      </c>
      <c r="C692">
        <v>2017</v>
      </c>
      <c r="D692">
        <v>99</v>
      </c>
      <c r="E692">
        <v>15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60</v>
      </c>
      <c r="R692">
        <v>413</v>
      </c>
      <c r="S692">
        <v>411</v>
      </c>
      <c r="T692">
        <v>1.5611415611415611</v>
      </c>
      <c r="U692">
        <v>1.615425038083014</v>
      </c>
      <c r="V692">
        <v>14.990314769975782</v>
      </c>
      <c r="W692">
        <v>58.547445255474457</v>
      </c>
      <c r="X692">
        <v>154.78529586908672</v>
      </c>
      <c r="Y692">
        <v>142.43583535108951</v>
      </c>
      <c r="Z692">
        <v>143.12895377128945</v>
      </c>
      <c r="AA692">
        <v>27.226016497666432</v>
      </c>
      <c r="AB692">
        <v>3.470355801022301</v>
      </c>
      <c r="AC692">
        <v>-53.685688148471129</v>
      </c>
      <c r="AD692">
        <v>4</v>
      </c>
      <c r="AE692">
        <v>4</v>
      </c>
      <c r="AF692">
        <v>0</v>
      </c>
      <c r="AG692">
        <v>0</v>
      </c>
      <c r="AH692">
        <v>34</v>
      </c>
      <c r="AI692">
        <v>38</v>
      </c>
      <c r="AJ692">
        <v>1</v>
      </c>
      <c r="AK692">
        <v>4</v>
      </c>
      <c r="AL692">
        <v>0</v>
      </c>
      <c r="AM692">
        <v>0</v>
      </c>
    </row>
    <row r="693" spans="1:39">
      <c r="A693">
        <v>3</v>
      </c>
      <c r="B693">
        <v>328</v>
      </c>
      <c r="C693">
        <v>2017</v>
      </c>
      <c r="D693">
        <v>99</v>
      </c>
      <c r="E693">
        <v>16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86</v>
      </c>
      <c r="R693">
        <v>382</v>
      </c>
      <c r="S693">
        <v>378</v>
      </c>
      <c r="T693">
        <v>1.4439614439614439</v>
      </c>
      <c r="U693">
        <v>1.448610008396497</v>
      </c>
      <c r="V693">
        <v>14.845549738219898</v>
      </c>
      <c r="W693">
        <v>58.801587301587304</v>
      </c>
      <c r="X693">
        <v>150.63133533379099</v>
      </c>
      <c r="Y693">
        <v>138.09267015706803</v>
      </c>
      <c r="Z693">
        <v>139.55396825396829</v>
      </c>
      <c r="AA693">
        <v>28.318986986393096</v>
      </c>
      <c r="AB693">
        <v>3.7915664726405902</v>
      </c>
      <c r="AC693">
        <v>-57.700952767319485</v>
      </c>
      <c r="AD693">
        <v>4</v>
      </c>
      <c r="AE693">
        <v>3</v>
      </c>
      <c r="AF693">
        <v>0</v>
      </c>
      <c r="AG693">
        <v>1</v>
      </c>
      <c r="AH693">
        <v>8</v>
      </c>
      <c r="AI693">
        <v>8</v>
      </c>
      <c r="AJ693">
        <v>0</v>
      </c>
      <c r="AK693">
        <v>1</v>
      </c>
      <c r="AL693">
        <v>0</v>
      </c>
      <c r="AM693">
        <v>0</v>
      </c>
    </row>
    <row r="694" spans="1:39">
      <c r="A694">
        <v>3</v>
      </c>
      <c r="B694">
        <v>329</v>
      </c>
      <c r="C694">
        <v>2017</v>
      </c>
      <c r="D694">
        <v>99</v>
      </c>
      <c r="E694">
        <v>17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120</v>
      </c>
      <c r="R694">
        <v>754</v>
      </c>
      <c r="S694">
        <v>750</v>
      </c>
      <c r="T694">
        <v>2.8501228501228506</v>
      </c>
      <c r="U694">
        <v>2.7908138539132454</v>
      </c>
      <c r="V694">
        <v>15.1445623342175</v>
      </c>
      <c r="W694">
        <v>59.057333333333325</v>
      </c>
      <c r="X694">
        <v>146.53749881455627</v>
      </c>
      <c r="Y694">
        <v>134.78514588859417</v>
      </c>
      <c r="Z694">
        <v>135.50399999999999</v>
      </c>
      <c r="AA694">
        <v>25.034415458191919</v>
      </c>
      <c r="AB694">
        <v>3.2117564595647159</v>
      </c>
      <c r="AC694">
        <v>-54.366765041333295</v>
      </c>
      <c r="AD694">
        <v>10</v>
      </c>
      <c r="AE694">
        <v>0</v>
      </c>
      <c r="AF694">
        <v>0</v>
      </c>
      <c r="AG694">
        <v>2</v>
      </c>
      <c r="AH694">
        <v>15</v>
      </c>
      <c r="AI694">
        <v>8</v>
      </c>
      <c r="AJ694">
        <v>2</v>
      </c>
      <c r="AK694">
        <v>6</v>
      </c>
      <c r="AL694">
        <v>0</v>
      </c>
      <c r="AM694">
        <v>0</v>
      </c>
    </row>
    <row r="695" spans="1:39">
      <c r="A695">
        <v>3</v>
      </c>
      <c r="B695">
        <v>330</v>
      </c>
      <c r="C695">
        <v>2017</v>
      </c>
      <c r="D695">
        <v>99</v>
      </c>
      <c r="E695">
        <v>18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99</v>
      </c>
      <c r="R695">
        <v>491</v>
      </c>
      <c r="S695">
        <v>486</v>
      </c>
      <c r="T695">
        <v>1.8559818559818559</v>
      </c>
      <c r="U695">
        <v>1.8411358294935436</v>
      </c>
      <c r="V695">
        <v>15.230142566191445</v>
      </c>
      <c r="W695">
        <v>59.2366255144033</v>
      </c>
      <c r="X695">
        <v>148.88623610691252</v>
      </c>
      <c r="Y695">
        <v>136.54847250509169</v>
      </c>
      <c r="Z695">
        <v>137.95329218107011</v>
      </c>
      <c r="AA695">
        <v>28.555769913178047</v>
      </c>
      <c r="AB695">
        <v>3.6077728347054374</v>
      </c>
      <c r="AC695">
        <v>-62.085121064271789</v>
      </c>
      <c r="AD695">
        <v>10</v>
      </c>
      <c r="AE695">
        <v>2</v>
      </c>
      <c r="AF695">
        <v>0</v>
      </c>
      <c r="AG695">
        <v>1</v>
      </c>
      <c r="AH695">
        <v>17</v>
      </c>
      <c r="AI695">
        <v>1</v>
      </c>
      <c r="AJ695">
        <v>0</v>
      </c>
      <c r="AK695">
        <v>1</v>
      </c>
      <c r="AL695">
        <v>0</v>
      </c>
      <c r="AM695">
        <v>0</v>
      </c>
    </row>
    <row r="696" spans="1:39">
      <c r="A696">
        <v>3</v>
      </c>
      <c r="B696">
        <v>331</v>
      </c>
      <c r="C696">
        <v>2017</v>
      </c>
      <c r="D696">
        <v>99</v>
      </c>
      <c r="E696">
        <v>19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89</v>
      </c>
      <c r="R696">
        <v>525</v>
      </c>
      <c r="S696">
        <v>523</v>
      </c>
      <c r="T696">
        <v>1.9845019845019845</v>
      </c>
      <c r="U696">
        <v>1.9638675998451636</v>
      </c>
      <c r="V696">
        <v>15.041904761904762</v>
      </c>
      <c r="W696">
        <v>58.988527724665389</v>
      </c>
      <c r="X696">
        <v>147.96801320744987</v>
      </c>
      <c r="Y696">
        <v>136.21828571428577</v>
      </c>
      <c r="Z696">
        <v>136.7391969407266</v>
      </c>
      <c r="AA696">
        <v>26.73939762234664</v>
      </c>
      <c r="AB696">
        <v>3.6042070081299777</v>
      </c>
      <c r="AC696">
        <v>-47.445189227136709</v>
      </c>
      <c r="AD696">
        <v>5</v>
      </c>
      <c r="AE696">
        <v>0</v>
      </c>
      <c r="AF696">
        <v>0</v>
      </c>
      <c r="AG696">
        <v>1</v>
      </c>
      <c r="AH696">
        <v>8</v>
      </c>
      <c r="AI696">
        <v>2</v>
      </c>
      <c r="AJ696">
        <v>1</v>
      </c>
      <c r="AK696">
        <v>1</v>
      </c>
      <c r="AL696">
        <v>0</v>
      </c>
      <c r="AM696">
        <v>0</v>
      </c>
    </row>
    <row r="697" spans="1:39">
      <c r="A697">
        <v>3</v>
      </c>
      <c r="B697">
        <v>332</v>
      </c>
      <c r="C697">
        <v>2017</v>
      </c>
      <c r="D697">
        <v>99</v>
      </c>
      <c r="E697">
        <v>20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103</v>
      </c>
      <c r="R697">
        <v>456</v>
      </c>
      <c r="S697">
        <v>453</v>
      </c>
      <c r="T697">
        <v>1.7236817236817239</v>
      </c>
      <c r="U697">
        <v>1.7307835105268154</v>
      </c>
      <c r="V697">
        <v>15.14473684210526</v>
      </c>
      <c r="W697">
        <v>58.927152317880811</v>
      </c>
      <c r="X697">
        <v>150.4214898025127</v>
      </c>
      <c r="Y697">
        <v>138.2166666666665</v>
      </c>
      <c r="Z697">
        <v>139.1320088300219</v>
      </c>
      <c r="AA697">
        <v>27.950515476296943</v>
      </c>
      <c r="AB697">
        <v>3.1337358343082022</v>
      </c>
      <c r="AC697">
        <v>-55.625564454526518</v>
      </c>
      <c r="AD697">
        <v>8</v>
      </c>
      <c r="AE697">
        <v>2</v>
      </c>
      <c r="AF697">
        <v>0</v>
      </c>
      <c r="AG697">
        <v>0</v>
      </c>
      <c r="AH697">
        <v>5</v>
      </c>
      <c r="AI697">
        <v>0</v>
      </c>
      <c r="AJ697">
        <v>1</v>
      </c>
      <c r="AK697">
        <v>3</v>
      </c>
      <c r="AL697">
        <v>0</v>
      </c>
      <c r="AM697">
        <v>0</v>
      </c>
    </row>
    <row r="698" spans="1:39">
      <c r="A698">
        <v>3</v>
      </c>
      <c r="B698">
        <v>333</v>
      </c>
      <c r="C698">
        <v>2017</v>
      </c>
      <c r="D698">
        <v>99</v>
      </c>
      <c r="E698">
        <v>21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87</v>
      </c>
      <c r="R698">
        <v>400</v>
      </c>
      <c r="S698">
        <v>399</v>
      </c>
      <c r="T698">
        <v>1.512001512001512</v>
      </c>
      <c r="U698">
        <v>1.492671298873568</v>
      </c>
      <c r="V698">
        <v>15.3925</v>
      </c>
      <c r="W698">
        <v>59.433583959899757</v>
      </c>
      <c r="X698">
        <v>147.43120260021669</v>
      </c>
      <c r="Y698">
        <v>135.88974999999999</v>
      </c>
      <c r="Z698">
        <v>136.23032581453629</v>
      </c>
      <c r="AA698">
        <v>24.260986094133912</v>
      </c>
      <c r="AB698">
        <v>3.1312116109782986</v>
      </c>
      <c r="AC698">
        <v>-46.96796370513168</v>
      </c>
      <c r="AD698">
        <v>10</v>
      </c>
      <c r="AE698">
        <v>2</v>
      </c>
      <c r="AF698">
        <v>0</v>
      </c>
      <c r="AG698">
        <v>0</v>
      </c>
      <c r="AH698">
        <v>13</v>
      </c>
      <c r="AI698">
        <v>0</v>
      </c>
      <c r="AJ698">
        <v>2</v>
      </c>
      <c r="AK698">
        <v>6</v>
      </c>
      <c r="AL698">
        <v>0</v>
      </c>
      <c r="AM698">
        <v>0</v>
      </c>
    </row>
    <row r="699" spans="1:39">
      <c r="A699">
        <v>3</v>
      </c>
      <c r="B699">
        <v>334</v>
      </c>
      <c r="C699">
        <v>2017</v>
      </c>
      <c r="D699">
        <v>99</v>
      </c>
      <c r="E699">
        <v>22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106</v>
      </c>
      <c r="R699">
        <v>547</v>
      </c>
      <c r="S699">
        <v>545</v>
      </c>
      <c r="T699">
        <v>2.0676620676620678</v>
      </c>
      <c r="U699">
        <v>2.0591657589866901</v>
      </c>
      <c r="V699">
        <v>15.049360146252283</v>
      </c>
      <c r="W699">
        <v>58.939449541284397</v>
      </c>
      <c r="X699">
        <v>148.85884000388205</v>
      </c>
      <c r="Y699">
        <v>137.08391224862891</v>
      </c>
      <c r="Z699">
        <v>137.58697247706422</v>
      </c>
      <c r="AA699">
        <v>29.229518744985395</v>
      </c>
      <c r="AB699">
        <v>3.7497405010794527</v>
      </c>
      <c r="AC699">
        <v>-55.993739974305193</v>
      </c>
      <c r="AD699">
        <v>9</v>
      </c>
      <c r="AE699">
        <v>1</v>
      </c>
      <c r="AF699">
        <v>0</v>
      </c>
      <c r="AG699">
        <v>0</v>
      </c>
      <c r="AH699">
        <v>4</v>
      </c>
      <c r="AI699">
        <v>3</v>
      </c>
      <c r="AJ699">
        <v>0</v>
      </c>
      <c r="AK699">
        <v>3</v>
      </c>
      <c r="AL699">
        <v>0</v>
      </c>
      <c r="AM699">
        <v>0</v>
      </c>
    </row>
    <row r="700" spans="1:39">
      <c r="A700">
        <v>3</v>
      </c>
      <c r="B700">
        <v>335</v>
      </c>
      <c r="C700">
        <v>2017</v>
      </c>
      <c r="D700">
        <v>99</v>
      </c>
      <c r="E700">
        <v>23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88</v>
      </c>
      <c r="R700">
        <v>398</v>
      </c>
      <c r="S700">
        <v>397</v>
      </c>
      <c r="T700">
        <v>1.5044415044415045</v>
      </c>
      <c r="U700">
        <v>1.5602310289026684</v>
      </c>
      <c r="V700">
        <v>14.41959798994975</v>
      </c>
      <c r="W700">
        <v>57.811083123425689</v>
      </c>
      <c r="X700">
        <v>154.96251572053097</v>
      </c>
      <c r="Y700">
        <v>142.75402010050257</v>
      </c>
      <c r="Z700">
        <v>143.1136020151134</v>
      </c>
      <c r="AA700">
        <v>29.479189882760696</v>
      </c>
      <c r="AB700">
        <v>4.4537452708563139</v>
      </c>
      <c r="AC700">
        <v>-61.703912193649771</v>
      </c>
      <c r="AD700">
        <v>4</v>
      </c>
      <c r="AE700">
        <v>7</v>
      </c>
      <c r="AF700">
        <v>0</v>
      </c>
      <c r="AG700">
        <v>2</v>
      </c>
      <c r="AH700">
        <v>13</v>
      </c>
      <c r="AI700">
        <v>4</v>
      </c>
      <c r="AJ700">
        <v>0</v>
      </c>
      <c r="AK700">
        <v>3</v>
      </c>
      <c r="AL700">
        <v>0</v>
      </c>
      <c r="AM700">
        <v>0</v>
      </c>
    </row>
    <row r="701" spans="1:39">
      <c r="A701">
        <v>3</v>
      </c>
      <c r="B701">
        <v>336</v>
      </c>
      <c r="C701">
        <v>2017</v>
      </c>
      <c r="D701">
        <v>99</v>
      </c>
      <c r="E701">
        <v>24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89</v>
      </c>
      <c r="R701">
        <v>549</v>
      </c>
      <c r="S701">
        <v>544</v>
      </c>
      <c r="T701">
        <v>2.0752220752220754</v>
      </c>
      <c r="U701">
        <v>2.0798823919165152</v>
      </c>
      <c r="V701">
        <v>14.684881602914396</v>
      </c>
      <c r="W701">
        <v>58.420955882352942</v>
      </c>
      <c r="X701">
        <v>150.45655747572164</v>
      </c>
      <c r="Y701">
        <v>137.95865209471765</v>
      </c>
      <c r="Z701">
        <v>139.22665441176471</v>
      </c>
      <c r="AA701">
        <v>30.598072901371289</v>
      </c>
      <c r="AB701">
        <v>4.312814588470486</v>
      </c>
      <c r="AC701">
        <v>-62.342462797825789</v>
      </c>
      <c r="AD701">
        <v>7</v>
      </c>
      <c r="AE701">
        <v>4</v>
      </c>
      <c r="AF701">
        <v>0</v>
      </c>
      <c r="AG701">
        <v>0</v>
      </c>
      <c r="AH701">
        <v>21</v>
      </c>
      <c r="AI701">
        <v>3</v>
      </c>
      <c r="AJ701">
        <v>4</v>
      </c>
      <c r="AK701">
        <v>12</v>
      </c>
      <c r="AL701">
        <v>0</v>
      </c>
      <c r="AM701">
        <v>0</v>
      </c>
    </row>
    <row r="702" spans="1:39">
      <c r="A702">
        <v>3</v>
      </c>
      <c r="B702">
        <v>337</v>
      </c>
      <c r="C702">
        <v>2017</v>
      </c>
      <c r="D702">
        <v>99</v>
      </c>
      <c r="E702">
        <v>25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120</v>
      </c>
      <c r="R702">
        <v>728</v>
      </c>
      <c r="S702">
        <v>725</v>
      </c>
      <c r="T702">
        <v>2.7518427518427515</v>
      </c>
      <c r="U702">
        <v>2.6931210892686956</v>
      </c>
      <c r="V702">
        <v>15.050824175824175</v>
      </c>
      <c r="W702">
        <v>59</v>
      </c>
      <c r="X702">
        <v>146.36517328825028</v>
      </c>
      <c r="Y702">
        <v>134.71222527472523</v>
      </c>
      <c r="Z702">
        <v>135.26965517241379</v>
      </c>
      <c r="AA702">
        <v>28.36223113673374</v>
      </c>
      <c r="AB702">
        <v>3.8215360695713039</v>
      </c>
      <c r="AC702">
        <v>-51.538044741798224</v>
      </c>
      <c r="AD702">
        <v>13</v>
      </c>
      <c r="AE702">
        <v>1</v>
      </c>
      <c r="AF702">
        <v>0</v>
      </c>
      <c r="AG702">
        <v>1</v>
      </c>
      <c r="AH702">
        <v>38</v>
      </c>
      <c r="AI702">
        <v>18</v>
      </c>
      <c r="AJ702">
        <v>15</v>
      </c>
      <c r="AK702">
        <v>16</v>
      </c>
      <c r="AL702">
        <v>0</v>
      </c>
      <c r="AM702">
        <v>0</v>
      </c>
    </row>
    <row r="703" spans="1:39">
      <c r="A703">
        <v>3</v>
      </c>
      <c r="B703">
        <v>338</v>
      </c>
      <c r="C703">
        <v>2017</v>
      </c>
      <c r="D703">
        <v>99</v>
      </c>
      <c r="E703">
        <v>26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111</v>
      </c>
      <c r="R703">
        <v>507</v>
      </c>
      <c r="S703">
        <v>505</v>
      </c>
      <c r="T703">
        <v>1.9164619164619163</v>
      </c>
      <c r="U703">
        <v>1.9522570584841752</v>
      </c>
      <c r="V703">
        <v>14.353057199211047</v>
      </c>
      <c r="W703">
        <v>57.861386138613867</v>
      </c>
      <c r="X703">
        <v>152.61058079626298</v>
      </c>
      <c r="Y703">
        <v>140.22051282051279</v>
      </c>
      <c r="Z703">
        <v>140.77584158415848</v>
      </c>
      <c r="AA703">
        <v>30.534273074899367</v>
      </c>
      <c r="AB703">
        <v>4.2992739496875174</v>
      </c>
      <c r="AC703">
        <v>-64.061159244876251</v>
      </c>
      <c r="AD703">
        <v>6</v>
      </c>
      <c r="AE703">
        <v>1</v>
      </c>
      <c r="AF703">
        <v>0</v>
      </c>
      <c r="AG703">
        <v>0</v>
      </c>
      <c r="AH703">
        <v>21</v>
      </c>
      <c r="AI703">
        <v>11</v>
      </c>
      <c r="AJ703">
        <v>4</v>
      </c>
      <c r="AK703">
        <v>9</v>
      </c>
      <c r="AL703">
        <v>0</v>
      </c>
      <c r="AM703">
        <v>0</v>
      </c>
    </row>
    <row r="704" spans="1:39">
      <c r="A704">
        <v>3</v>
      </c>
      <c r="B704">
        <v>339</v>
      </c>
      <c r="C704">
        <v>2017</v>
      </c>
      <c r="D704">
        <v>99</v>
      </c>
      <c r="E704">
        <v>27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104</v>
      </c>
      <c r="R704">
        <v>466</v>
      </c>
      <c r="S704">
        <v>458</v>
      </c>
      <c r="T704">
        <v>1.7614817614817613</v>
      </c>
      <c r="U704">
        <v>1.7187747836177365</v>
      </c>
      <c r="V704">
        <v>14.663090128755361</v>
      </c>
      <c r="W704">
        <v>58.50436681222709</v>
      </c>
      <c r="X704">
        <v>147.80339348736857</v>
      </c>
      <c r="Y704">
        <v>134.31223175965681</v>
      </c>
      <c r="Z704">
        <v>136.65829694323159</v>
      </c>
      <c r="AA704">
        <v>29.122210250093577</v>
      </c>
      <c r="AB704">
        <v>4.2984945232905156</v>
      </c>
      <c r="AC704">
        <v>-56.138094701086992</v>
      </c>
      <c r="AD704">
        <v>8</v>
      </c>
      <c r="AE704">
        <v>1</v>
      </c>
      <c r="AF704">
        <v>0</v>
      </c>
      <c r="AG704">
        <v>1</v>
      </c>
      <c r="AH704">
        <v>17</v>
      </c>
      <c r="AI704">
        <v>3</v>
      </c>
      <c r="AJ704">
        <v>10</v>
      </c>
      <c r="AK704">
        <v>7</v>
      </c>
      <c r="AL704">
        <v>0</v>
      </c>
      <c r="AM704">
        <v>0</v>
      </c>
    </row>
    <row r="705" spans="1:39">
      <c r="A705">
        <v>3</v>
      </c>
      <c r="B705">
        <v>340</v>
      </c>
      <c r="C705">
        <v>2017</v>
      </c>
      <c r="D705">
        <v>99</v>
      </c>
      <c r="E705">
        <v>28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89</v>
      </c>
      <c r="R705">
        <v>495</v>
      </c>
      <c r="S705">
        <v>494</v>
      </c>
      <c r="T705">
        <v>1.8711018711018712</v>
      </c>
      <c r="U705">
        <v>1.8946464749429797</v>
      </c>
      <c r="V705">
        <v>14.482828282828285</v>
      </c>
      <c r="W705">
        <v>57.753036437246955</v>
      </c>
      <c r="X705">
        <v>151.18487146656153</v>
      </c>
      <c r="Y705">
        <v>139.38161616161619</v>
      </c>
      <c r="Z705">
        <v>139.66376518218624</v>
      </c>
      <c r="AA705">
        <v>28.132010287703181</v>
      </c>
      <c r="AB705">
        <v>4.0317240074633744</v>
      </c>
      <c r="AC705">
        <v>-58.466321431946099</v>
      </c>
      <c r="AD705">
        <v>11</v>
      </c>
      <c r="AE705">
        <v>6</v>
      </c>
      <c r="AF705">
        <v>0</v>
      </c>
      <c r="AG705">
        <v>1</v>
      </c>
      <c r="AH705">
        <v>18</v>
      </c>
      <c r="AI705">
        <v>8</v>
      </c>
      <c r="AJ705">
        <v>3</v>
      </c>
      <c r="AK705">
        <v>10</v>
      </c>
      <c r="AL705">
        <v>0</v>
      </c>
      <c r="AM705">
        <v>0</v>
      </c>
    </row>
    <row r="706" spans="1:39">
      <c r="A706">
        <v>3</v>
      </c>
      <c r="B706">
        <v>341</v>
      </c>
      <c r="C706">
        <v>2017</v>
      </c>
      <c r="D706">
        <v>99</v>
      </c>
      <c r="E706">
        <v>29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93</v>
      </c>
      <c r="R706">
        <v>473</v>
      </c>
      <c r="S706">
        <v>472</v>
      </c>
      <c r="T706">
        <v>1.7879417879417883</v>
      </c>
      <c r="U706">
        <v>1.8071225453645927</v>
      </c>
      <c r="V706">
        <v>14.323467230443976</v>
      </c>
      <c r="W706">
        <v>57.743644067796595</v>
      </c>
      <c r="X706">
        <v>151.20310413464699</v>
      </c>
      <c r="Y706">
        <v>139.12621564482029</v>
      </c>
      <c r="Z706">
        <v>139.42097457627125</v>
      </c>
      <c r="AA706">
        <v>29.268524568316248</v>
      </c>
      <c r="AB706">
        <v>4.6899597347941757</v>
      </c>
      <c r="AC706">
        <v>-50.762713320827885</v>
      </c>
      <c r="AD706">
        <v>16</v>
      </c>
      <c r="AE706">
        <v>5</v>
      </c>
      <c r="AF706">
        <v>0</v>
      </c>
      <c r="AG706">
        <v>0</v>
      </c>
      <c r="AH706">
        <v>21</v>
      </c>
      <c r="AI706">
        <v>10</v>
      </c>
      <c r="AJ706">
        <v>3</v>
      </c>
      <c r="AK706">
        <v>8</v>
      </c>
      <c r="AL706">
        <v>0</v>
      </c>
      <c r="AM706">
        <v>0</v>
      </c>
    </row>
    <row r="707" spans="1:39">
      <c r="A707">
        <v>3</v>
      </c>
      <c r="B707">
        <v>342</v>
      </c>
      <c r="C707">
        <v>2017</v>
      </c>
      <c r="D707">
        <v>99</v>
      </c>
      <c r="E707">
        <v>30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82</v>
      </c>
      <c r="R707">
        <v>386</v>
      </c>
      <c r="S707">
        <v>383</v>
      </c>
      <c r="T707">
        <v>1.4590814590814587</v>
      </c>
      <c r="U707">
        <v>1.4047574220687711</v>
      </c>
      <c r="V707">
        <v>14.505181347150256</v>
      </c>
      <c r="W707">
        <v>58.031331592689277</v>
      </c>
      <c r="X707">
        <v>144.31258736155473</v>
      </c>
      <c r="Y707">
        <v>132.52461139896363</v>
      </c>
      <c r="Z707">
        <v>133.56266318537851</v>
      </c>
      <c r="AA707">
        <v>28.617208761405671</v>
      </c>
      <c r="AB707">
        <v>4.2670710816547643</v>
      </c>
      <c r="AC707">
        <v>-54.335517976048678</v>
      </c>
      <c r="AD707">
        <v>7</v>
      </c>
      <c r="AE707">
        <v>1</v>
      </c>
      <c r="AF707">
        <v>0</v>
      </c>
      <c r="AG707">
        <v>0</v>
      </c>
      <c r="AH707">
        <v>18</v>
      </c>
      <c r="AI707">
        <v>10</v>
      </c>
      <c r="AJ707">
        <v>5</v>
      </c>
      <c r="AK707">
        <v>5</v>
      </c>
      <c r="AL707">
        <v>0</v>
      </c>
      <c r="AM707">
        <v>0</v>
      </c>
    </row>
    <row r="708" spans="1:39">
      <c r="A708">
        <v>3</v>
      </c>
      <c r="B708">
        <v>343</v>
      </c>
      <c r="C708">
        <v>2017</v>
      </c>
      <c r="D708">
        <v>99</v>
      </c>
      <c r="E708">
        <v>31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92</v>
      </c>
      <c r="R708">
        <v>557</v>
      </c>
      <c r="S708">
        <v>556</v>
      </c>
      <c r="T708">
        <v>2.1054621054621059</v>
      </c>
      <c r="U708">
        <v>2.0902214856308303</v>
      </c>
      <c r="V708">
        <v>14.66606822262119</v>
      </c>
      <c r="W708">
        <v>58.24460431654677</v>
      </c>
      <c r="X708">
        <v>148.24697390252294</v>
      </c>
      <c r="Y708">
        <v>136.65314183123888</v>
      </c>
      <c r="Z708">
        <v>136.89892086330948</v>
      </c>
      <c r="AA708">
        <v>28.257886126386506</v>
      </c>
      <c r="AB708">
        <v>4.0899802582041023</v>
      </c>
      <c r="AC708">
        <v>-50.732854205500736</v>
      </c>
      <c r="AD708">
        <v>16</v>
      </c>
      <c r="AE708">
        <v>3</v>
      </c>
      <c r="AF708">
        <v>0</v>
      </c>
      <c r="AG708">
        <v>1</v>
      </c>
      <c r="AH708">
        <v>21</v>
      </c>
      <c r="AI708">
        <v>3</v>
      </c>
      <c r="AJ708">
        <v>8</v>
      </c>
      <c r="AK708">
        <v>4</v>
      </c>
      <c r="AL708">
        <v>0</v>
      </c>
      <c r="AM708">
        <v>0</v>
      </c>
    </row>
    <row r="709" spans="1:39">
      <c r="A709">
        <v>3</v>
      </c>
      <c r="B709">
        <v>344</v>
      </c>
      <c r="C709">
        <v>2017</v>
      </c>
      <c r="D709">
        <v>99</v>
      </c>
      <c r="E709">
        <v>32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96</v>
      </c>
      <c r="R709">
        <v>562</v>
      </c>
      <c r="S709">
        <v>561</v>
      </c>
      <c r="T709">
        <v>2.1243621243621242</v>
      </c>
      <c r="U709">
        <v>2.0941291962166102</v>
      </c>
      <c r="V709">
        <v>15.38612099644128</v>
      </c>
      <c r="W709">
        <v>59.481283422459889</v>
      </c>
      <c r="X709">
        <v>147.15244657102212</v>
      </c>
      <c r="Y709">
        <v>135.69056939501777</v>
      </c>
      <c r="Z709">
        <v>135.93244206773613</v>
      </c>
      <c r="AA709">
        <v>26.787960872199903</v>
      </c>
      <c r="AB709">
        <v>3.5854860613012551</v>
      </c>
      <c r="AC709">
        <v>-49.917663113212384</v>
      </c>
      <c r="AD709">
        <v>13</v>
      </c>
      <c r="AE709">
        <v>1</v>
      </c>
      <c r="AF709">
        <v>0</v>
      </c>
      <c r="AG709">
        <v>2</v>
      </c>
      <c r="AH709">
        <v>18</v>
      </c>
      <c r="AI709">
        <v>3</v>
      </c>
      <c r="AJ709">
        <v>5</v>
      </c>
      <c r="AK709">
        <v>6</v>
      </c>
      <c r="AL709">
        <v>1</v>
      </c>
      <c r="AM709">
        <v>0</v>
      </c>
    </row>
    <row r="710" spans="1:39">
      <c r="A710">
        <v>3</v>
      </c>
      <c r="B710">
        <v>345</v>
      </c>
      <c r="C710">
        <v>2017</v>
      </c>
      <c r="D710">
        <v>99</v>
      </c>
      <c r="E710">
        <v>33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100</v>
      </c>
      <c r="R710">
        <v>470</v>
      </c>
      <c r="S710">
        <v>469</v>
      </c>
      <c r="T710">
        <v>1.7766017766017763</v>
      </c>
      <c r="U710">
        <v>1.8231653037919555</v>
      </c>
      <c r="V710">
        <v>14.827659574468081</v>
      </c>
      <c r="W710">
        <v>58.505330490405107</v>
      </c>
      <c r="X710">
        <v>153.2235310389342</v>
      </c>
      <c r="Y710">
        <v>141.25723404255311</v>
      </c>
      <c r="Z710">
        <v>141.55842217484002</v>
      </c>
      <c r="AA710">
        <v>27.135462097915461</v>
      </c>
      <c r="AB710">
        <v>4.1627950758917045</v>
      </c>
      <c r="AC710">
        <v>-51.345416998706163</v>
      </c>
      <c r="AD710">
        <v>6</v>
      </c>
      <c r="AE710">
        <v>6</v>
      </c>
      <c r="AF710">
        <v>0</v>
      </c>
      <c r="AG710">
        <v>2</v>
      </c>
      <c r="AH710">
        <v>15</v>
      </c>
      <c r="AI710">
        <v>3</v>
      </c>
      <c r="AJ710">
        <v>4</v>
      </c>
      <c r="AK710">
        <v>7</v>
      </c>
      <c r="AL710">
        <v>0</v>
      </c>
      <c r="AM710">
        <v>0</v>
      </c>
    </row>
    <row r="711" spans="1:39">
      <c r="A711">
        <v>3</v>
      </c>
      <c r="B711">
        <v>346</v>
      </c>
      <c r="C711">
        <v>2017</v>
      </c>
      <c r="D711">
        <v>99</v>
      </c>
      <c r="E711">
        <v>34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102</v>
      </c>
      <c r="R711">
        <v>560</v>
      </c>
      <c r="S711">
        <v>558</v>
      </c>
      <c r="T711">
        <v>2.1168021168021167</v>
      </c>
      <c r="U711">
        <v>2.1258824340967233</v>
      </c>
      <c r="V711">
        <v>14.578571428571424</v>
      </c>
      <c r="W711">
        <v>58.216845878136205</v>
      </c>
      <c r="X711">
        <v>150.20778517257395</v>
      </c>
      <c r="Y711">
        <v>138.24000000000012</v>
      </c>
      <c r="Z711">
        <v>138.73548387096787</v>
      </c>
      <c r="AA711">
        <v>30.441151212321802</v>
      </c>
      <c r="AB711">
        <v>4.1535841172724073</v>
      </c>
      <c r="AC711">
        <v>-52.289422162462543</v>
      </c>
      <c r="AD711">
        <v>13</v>
      </c>
      <c r="AE711">
        <v>3</v>
      </c>
      <c r="AF711">
        <v>0</v>
      </c>
      <c r="AG711">
        <v>0</v>
      </c>
      <c r="AH711">
        <v>21</v>
      </c>
      <c r="AI711">
        <v>6</v>
      </c>
      <c r="AJ711">
        <v>3</v>
      </c>
      <c r="AK711">
        <v>11</v>
      </c>
      <c r="AL711">
        <v>0</v>
      </c>
      <c r="AM711">
        <v>0</v>
      </c>
    </row>
    <row r="712" spans="1:39">
      <c r="A712">
        <v>3</v>
      </c>
      <c r="B712">
        <v>347</v>
      </c>
      <c r="C712">
        <v>2017</v>
      </c>
      <c r="D712">
        <v>99</v>
      </c>
      <c r="E712">
        <v>35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89</v>
      </c>
      <c r="R712">
        <v>516</v>
      </c>
      <c r="S712">
        <v>513</v>
      </c>
      <c r="T712">
        <v>1.9504819504819504</v>
      </c>
      <c r="U712">
        <v>1.9098956083813825</v>
      </c>
      <c r="V712">
        <v>14.62209302325582</v>
      </c>
      <c r="W712">
        <v>58.216374269005847</v>
      </c>
      <c r="X712">
        <v>146.60275307179995</v>
      </c>
      <c r="Y712">
        <v>134.7852713178294</v>
      </c>
      <c r="Z712">
        <v>135.57348927875236</v>
      </c>
      <c r="AA712">
        <v>29.526821964280725</v>
      </c>
      <c r="AB712">
        <v>3.6512121024446009</v>
      </c>
      <c r="AC712">
        <v>-56.017316307028949</v>
      </c>
      <c r="AD712">
        <v>16</v>
      </c>
      <c r="AE712">
        <v>2</v>
      </c>
      <c r="AF712">
        <v>0</v>
      </c>
      <c r="AG712">
        <v>1</v>
      </c>
      <c r="AH712">
        <v>17</v>
      </c>
      <c r="AI712">
        <v>14</v>
      </c>
      <c r="AJ712">
        <v>0</v>
      </c>
      <c r="AK712">
        <v>11</v>
      </c>
      <c r="AL712">
        <v>0</v>
      </c>
      <c r="AM712">
        <v>0</v>
      </c>
    </row>
    <row r="713" spans="1:39">
      <c r="A713">
        <v>3</v>
      </c>
      <c r="B713">
        <v>348</v>
      </c>
      <c r="C713">
        <v>2017</v>
      </c>
      <c r="D713">
        <v>99</v>
      </c>
      <c r="E713">
        <v>36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90</v>
      </c>
      <c r="R713">
        <v>501</v>
      </c>
      <c r="S713">
        <v>499</v>
      </c>
      <c r="T713">
        <v>1.893781893781894</v>
      </c>
      <c r="U713">
        <v>1.8580051661966059</v>
      </c>
      <c r="V713">
        <v>14.493013972055888</v>
      </c>
      <c r="W713">
        <v>58.038076152304598</v>
      </c>
      <c r="X713">
        <v>146.68885414436571</v>
      </c>
      <c r="Y713">
        <v>135.0491017964072</v>
      </c>
      <c r="Z713">
        <v>135.59038076152299</v>
      </c>
      <c r="AA713">
        <v>28.330959641419319</v>
      </c>
      <c r="AB713">
        <v>4.3994617436089847</v>
      </c>
      <c r="AC713">
        <v>-49.637587442656475</v>
      </c>
      <c r="AD713">
        <v>7</v>
      </c>
      <c r="AE713">
        <v>10</v>
      </c>
      <c r="AF713">
        <v>1</v>
      </c>
      <c r="AG713">
        <v>4</v>
      </c>
      <c r="AH713">
        <v>17</v>
      </c>
      <c r="AI713">
        <v>5</v>
      </c>
      <c r="AJ713">
        <v>3</v>
      </c>
      <c r="AK713">
        <v>6</v>
      </c>
      <c r="AL713">
        <v>0</v>
      </c>
      <c r="AM713">
        <v>0</v>
      </c>
    </row>
    <row r="714" spans="1:39">
      <c r="A714">
        <v>3</v>
      </c>
      <c r="B714">
        <v>349</v>
      </c>
      <c r="C714">
        <v>2017</v>
      </c>
      <c r="D714">
        <v>99</v>
      </c>
      <c r="E714">
        <v>37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104</v>
      </c>
      <c r="R714">
        <v>520</v>
      </c>
      <c r="S714">
        <v>518</v>
      </c>
      <c r="T714">
        <v>1.9656019656019657</v>
      </c>
      <c r="U714">
        <v>1.9740831187342065</v>
      </c>
      <c r="V714">
        <v>14.67115384615385</v>
      </c>
      <c r="W714">
        <v>58.295366795366803</v>
      </c>
      <c r="X714">
        <v>150.11646803900325</v>
      </c>
      <c r="Y714">
        <v>138.24346153846147</v>
      </c>
      <c r="Z714">
        <v>138.77722007722011</v>
      </c>
      <c r="AA714">
        <v>29.480510910535159</v>
      </c>
      <c r="AB714">
        <v>4.060785457693421</v>
      </c>
      <c r="AC714">
        <v>-53.618147611671503</v>
      </c>
      <c r="AD714">
        <v>11</v>
      </c>
      <c r="AE714">
        <v>7</v>
      </c>
      <c r="AF714">
        <v>0</v>
      </c>
      <c r="AG714">
        <v>1</v>
      </c>
      <c r="AH714">
        <v>30</v>
      </c>
      <c r="AI714">
        <v>7</v>
      </c>
      <c r="AJ714">
        <v>14</v>
      </c>
      <c r="AK714">
        <v>12</v>
      </c>
      <c r="AL714">
        <v>0</v>
      </c>
      <c r="AM714">
        <v>0</v>
      </c>
    </row>
    <row r="715" spans="1:39">
      <c r="A715">
        <v>3</v>
      </c>
      <c r="B715">
        <v>350</v>
      </c>
      <c r="C715">
        <v>2017</v>
      </c>
      <c r="D715">
        <v>99</v>
      </c>
      <c r="E715">
        <v>38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89</v>
      </c>
      <c r="R715">
        <v>426</v>
      </c>
      <c r="S715">
        <v>420</v>
      </c>
      <c r="T715">
        <v>1.6102816102816109</v>
      </c>
      <c r="U715">
        <v>1.5810218067276549</v>
      </c>
      <c r="V715">
        <v>14.42957746478873</v>
      </c>
      <c r="W715">
        <v>58.10476190476188</v>
      </c>
      <c r="X715">
        <v>147.74185016200502</v>
      </c>
      <c r="Y715">
        <v>135.14835680751176</v>
      </c>
      <c r="Z715">
        <v>137.07904761904763</v>
      </c>
      <c r="AA715">
        <v>28.384522761996301</v>
      </c>
      <c r="AB715">
        <v>4.1304301851912095</v>
      </c>
      <c r="AC715">
        <v>-50.374114194775686</v>
      </c>
      <c r="AD715">
        <v>10</v>
      </c>
      <c r="AE715">
        <v>0</v>
      </c>
      <c r="AF715">
        <v>0</v>
      </c>
      <c r="AG715">
        <v>3</v>
      </c>
      <c r="AH715">
        <v>17</v>
      </c>
      <c r="AI715">
        <v>6</v>
      </c>
      <c r="AJ715">
        <v>5</v>
      </c>
      <c r="AK715">
        <v>2</v>
      </c>
      <c r="AL715">
        <v>0</v>
      </c>
      <c r="AM715">
        <v>0</v>
      </c>
    </row>
    <row r="716" spans="1:39">
      <c r="A716">
        <v>3</v>
      </c>
      <c r="B716">
        <v>351</v>
      </c>
      <c r="C716">
        <v>2017</v>
      </c>
      <c r="D716">
        <v>99</v>
      </c>
      <c r="E716">
        <v>39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106</v>
      </c>
      <c r="R716">
        <v>734</v>
      </c>
      <c r="S716">
        <v>734</v>
      </c>
      <c r="T716">
        <v>2.7745227745227741</v>
      </c>
      <c r="U716">
        <v>2.8105556187770473</v>
      </c>
      <c r="V716">
        <v>14.8133514986376</v>
      </c>
      <c r="W716">
        <v>58.177111716621248</v>
      </c>
      <c r="X716">
        <v>151.069548711257</v>
      </c>
      <c r="Y716">
        <v>139.43719346049059</v>
      </c>
      <c r="Z716">
        <v>139.43719346049059</v>
      </c>
      <c r="AA716">
        <v>27.456240502516604</v>
      </c>
      <c r="AB716">
        <v>3.9189637937090032</v>
      </c>
      <c r="AC716">
        <v>-55.443551764838034</v>
      </c>
      <c r="AD716">
        <v>12</v>
      </c>
      <c r="AE716">
        <v>1</v>
      </c>
      <c r="AF716">
        <v>0</v>
      </c>
      <c r="AG716">
        <v>1</v>
      </c>
      <c r="AH716">
        <v>15</v>
      </c>
      <c r="AI716">
        <v>13</v>
      </c>
      <c r="AJ716">
        <v>2</v>
      </c>
      <c r="AK716">
        <v>14</v>
      </c>
      <c r="AL716">
        <v>0</v>
      </c>
      <c r="AM716">
        <v>0</v>
      </c>
    </row>
    <row r="717" spans="1:39">
      <c r="A717">
        <v>3</v>
      </c>
      <c r="B717">
        <v>352</v>
      </c>
      <c r="C717">
        <v>2017</v>
      </c>
      <c r="D717">
        <v>99</v>
      </c>
      <c r="E717">
        <v>40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90</v>
      </c>
      <c r="R717">
        <v>447</v>
      </c>
      <c r="S717">
        <v>447</v>
      </c>
      <c r="T717">
        <v>1.6896616896616901</v>
      </c>
      <c r="U717">
        <v>1.7356386281063412</v>
      </c>
      <c r="V717">
        <v>14.590604026845636</v>
      </c>
      <c r="W717">
        <v>58.004474272930665</v>
      </c>
      <c r="X717">
        <v>153.19076738870683</v>
      </c>
      <c r="Y717">
        <v>141.39507829977629</v>
      </c>
      <c r="Z717">
        <v>141.39507829977629</v>
      </c>
      <c r="AA717">
        <v>28.527214886835207</v>
      </c>
      <c r="AB717">
        <v>4.5139582305395933</v>
      </c>
      <c r="AC717">
        <v>-55.564665640825687</v>
      </c>
      <c r="AD717">
        <v>6</v>
      </c>
      <c r="AE717">
        <v>3</v>
      </c>
      <c r="AF717">
        <v>0</v>
      </c>
      <c r="AG717">
        <v>4</v>
      </c>
      <c r="AH717">
        <v>8</v>
      </c>
      <c r="AI717">
        <v>5</v>
      </c>
      <c r="AJ717">
        <v>1</v>
      </c>
      <c r="AK717">
        <v>4</v>
      </c>
      <c r="AL717">
        <v>0</v>
      </c>
      <c r="AM717">
        <v>0</v>
      </c>
    </row>
    <row r="718" spans="1:39">
      <c r="A718">
        <v>3</v>
      </c>
      <c r="B718">
        <v>353</v>
      </c>
      <c r="C718">
        <v>2017</v>
      </c>
      <c r="D718">
        <v>99</v>
      </c>
      <c r="E718">
        <v>41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102</v>
      </c>
      <c r="R718">
        <v>567</v>
      </c>
      <c r="S718">
        <v>566</v>
      </c>
      <c r="T718">
        <v>2.1432621432621435</v>
      </c>
      <c r="U718">
        <v>2.1319513310711278</v>
      </c>
      <c r="V718">
        <v>14.844797178130513</v>
      </c>
      <c r="W718">
        <v>58.510600706713774</v>
      </c>
      <c r="X718">
        <v>148.49667807414278</v>
      </c>
      <c r="Y718">
        <v>136.9231040564375</v>
      </c>
      <c r="Z718">
        <v>137.16501766784461</v>
      </c>
      <c r="AA718">
        <v>29.978310396979001</v>
      </c>
      <c r="AB718">
        <v>3.7809818858038513</v>
      </c>
      <c r="AC718">
        <v>-59.848797519490006</v>
      </c>
      <c r="AD718">
        <v>10</v>
      </c>
      <c r="AE718">
        <v>5</v>
      </c>
      <c r="AF718">
        <v>0</v>
      </c>
      <c r="AG718">
        <v>1</v>
      </c>
      <c r="AH718">
        <v>18</v>
      </c>
      <c r="AI718">
        <v>5</v>
      </c>
      <c r="AJ718">
        <v>8</v>
      </c>
      <c r="AK718">
        <v>14</v>
      </c>
      <c r="AL718">
        <v>0</v>
      </c>
      <c r="AM718">
        <v>0</v>
      </c>
    </row>
    <row r="719" spans="1:39">
      <c r="A719">
        <v>3</v>
      </c>
      <c r="B719">
        <v>354</v>
      </c>
      <c r="C719">
        <v>2017</v>
      </c>
      <c r="D719">
        <v>99</v>
      </c>
      <c r="E719">
        <v>42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82</v>
      </c>
      <c r="R719">
        <v>445</v>
      </c>
      <c r="S719">
        <v>439</v>
      </c>
      <c r="T719">
        <v>1.6821016821016821</v>
      </c>
      <c r="U719">
        <v>1.6943344292864202</v>
      </c>
      <c r="V719">
        <v>14.262921348314604</v>
      </c>
      <c r="W719">
        <v>57.849658314350798</v>
      </c>
      <c r="X719">
        <v>151.56292986962401</v>
      </c>
      <c r="Y719">
        <v>138.65056179775272</v>
      </c>
      <c r="Z719">
        <v>140.54555808656031</v>
      </c>
      <c r="AA719">
        <v>27.827541168195062</v>
      </c>
      <c r="AB719">
        <v>4.1294755381743924</v>
      </c>
      <c r="AC719">
        <v>-53.792616876526409</v>
      </c>
      <c r="AD719">
        <v>8</v>
      </c>
      <c r="AE719">
        <v>3</v>
      </c>
      <c r="AF719">
        <v>0</v>
      </c>
      <c r="AG719">
        <v>4</v>
      </c>
      <c r="AH719">
        <v>12</v>
      </c>
      <c r="AI719">
        <v>6</v>
      </c>
      <c r="AJ719">
        <v>6</v>
      </c>
      <c r="AK719">
        <v>7</v>
      </c>
      <c r="AL719">
        <v>0</v>
      </c>
      <c r="AM719">
        <v>0</v>
      </c>
    </row>
    <row r="720" spans="1:39">
      <c r="A720">
        <v>3</v>
      </c>
      <c r="B720">
        <v>355</v>
      </c>
      <c r="C720">
        <v>2017</v>
      </c>
      <c r="D720">
        <v>99</v>
      </c>
      <c r="E720">
        <v>43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101</v>
      </c>
      <c r="R720">
        <v>510</v>
      </c>
      <c r="S720">
        <v>509</v>
      </c>
      <c r="T720">
        <v>1.9278019278019285</v>
      </c>
      <c r="U720">
        <v>1.9301316725462647</v>
      </c>
      <c r="V720">
        <v>14.827450980392154</v>
      </c>
      <c r="W720">
        <v>58.489194499017678</v>
      </c>
      <c r="X720">
        <v>149.48696705117581</v>
      </c>
      <c r="Y720">
        <v>137.81588235294123</v>
      </c>
      <c r="Z720">
        <v>138.08664047151279</v>
      </c>
      <c r="AA720">
        <v>26.624824419214633</v>
      </c>
      <c r="AB720">
        <v>3.7650002725821374</v>
      </c>
      <c r="AC720">
        <v>-57.292856330876958</v>
      </c>
      <c r="AD720">
        <v>9</v>
      </c>
      <c r="AE720">
        <v>11</v>
      </c>
      <c r="AF720">
        <v>0</v>
      </c>
      <c r="AG720">
        <v>2</v>
      </c>
      <c r="AH720">
        <v>17</v>
      </c>
      <c r="AI720">
        <v>2</v>
      </c>
      <c r="AJ720">
        <v>6</v>
      </c>
      <c r="AK720">
        <v>15</v>
      </c>
      <c r="AL720">
        <v>1</v>
      </c>
      <c r="AM720">
        <v>0</v>
      </c>
    </row>
    <row r="721" spans="1:39">
      <c r="A721">
        <v>3</v>
      </c>
      <c r="B721">
        <v>356</v>
      </c>
      <c r="C721">
        <v>2017</v>
      </c>
      <c r="D721">
        <v>99</v>
      </c>
      <c r="E721">
        <v>44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87</v>
      </c>
      <c r="R721">
        <v>545</v>
      </c>
      <c r="S721">
        <v>541</v>
      </c>
      <c r="T721">
        <v>2.0601020601020599</v>
      </c>
      <c r="U721">
        <v>2.0538575337145097</v>
      </c>
      <c r="V721">
        <v>14.631192660550459</v>
      </c>
      <c r="W721">
        <v>58.290203327171888</v>
      </c>
      <c r="X721">
        <v>149.3333465862215</v>
      </c>
      <c r="Y721">
        <v>137.23229357798184</v>
      </c>
      <c r="Z721">
        <v>138.24695009242157</v>
      </c>
      <c r="AA721">
        <v>27.014096664691689</v>
      </c>
      <c r="AB721">
        <v>3.7326154219820342</v>
      </c>
      <c r="AC721">
        <v>-49.75413993082276</v>
      </c>
      <c r="AD721">
        <v>14</v>
      </c>
      <c r="AE721">
        <v>0</v>
      </c>
      <c r="AF721">
        <v>0</v>
      </c>
      <c r="AG721">
        <v>3</v>
      </c>
      <c r="AH721">
        <v>36</v>
      </c>
      <c r="AI721">
        <v>6</v>
      </c>
      <c r="AJ721">
        <v>9</v>
      </c>
      <c r="AK721">
        <v>8</v>
      </c>
      <c r="AL721">
        <v>0</v>
      </c>
      <c r="AM721">
        <v>0</v>
      </c>
    </row>
    <row r="722" spans="1:39">
      <c r="A722">
        <v>3</v>
      </c>
      <c r="B722">
        <v>357</v>
      </c>
      <c r="C722">
        <v>2017</v>
      </c>
      <c r="D722">
        <v>99</v>
      </c>
      <c r="E722">
        <v>45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90</v>
      </c>
      <c r="R722">
        <v>489</v>
      </c>
      <c r="S722">
        <v>488</v>
      </c>
      <c r="T722">
        <v>1.8484218484218495</v>
      </c>
      <c r="U722">
        <v>1.8329853832401335</v>
      </c>
      <c r="V722">
        <v>14.678936605316972</v>
      </c>
      <c r="W722">
        <v>58.168032786885263</v>
      </c>
      <c r="X722">
        <v>148.14521864552123</v>
      </c>
      <c r="Y722">
        <v>136.5</v>
      </c>
      <c r="Z722">
        <v>136.77971311475409</v>
      </c>
      <c r="AA722">
        <v>28.830956906547431</v>
      </c>
      <c r="AB722">
        <v>4.2306021428075988</v>
      </c>
      <c r="AC722">
        <v>-54.590522800631774</v>
      </c>
      <c r="AD722">
        <v>13</v>
      </c>
      <c r="AE722">
        <v>5</v>
      </c>
      <c r="AF722">
        <v>0</v>
      </c>
      <c r="AG722">
        <v>3</v>
      </c>
      <c r="AH722">
        <v>16</v>
      </c>
      <c r="AI722">
        <v>10</v>
      </c>
      <c r="AJ722">
        <v>6</v>
      </c>
      <c r="AK722">
        <v>12</v>
      </c>
      <c r="AL722">
        <v>0</v>
      </c>
      <c r="AM722">
        <v>0</v>
      </c>
    </row>
    <row r="723" spans="1:39">
      <c r="A723">
        <v>3</v>
      </c>
      <c r="B723">
        <v>358</v>
      </c>
      <c r="C723">
        <v>2017</v>
      </c>
      <c r="D723">
        <v>99</v>
      </c>
      <c r="E723">
        <v>46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95</v>
      </c>
      <c r="R723">
        <v>489</v>
      </c>
      <c r="S723">
        <v>488</v>
      </c>
      <c r="T723">
        <v>1.8484218484218495</v>
      </c>
      <c r="U723">
        <v>1.8662709489536005</v>
      </c>
      <c r="V723">
        <v>14.942740286298564</v>
      </c>
      <c r="W723">
        <v>58.672131147541009</v>
      </c>
      <c r="X723">
        <v>150.77468112117731</v>
      </c>
      <c r="Y723">
        <v>138.97873210633935</v>
      </c>
      <c r="Z723">
        <v>139.26352459016385</v>
      </c>
      <c r="AA723">
        <v>26.354227533524394</v>
      </c>
      <c r="AB723">
        <v>4.067952767732903</v>
      </c>
      <c r="AC723">
        <v>-51.485059693773202</v>
      </c>
      <c r="AD723">
        <v>10</v>
      </c>
      <c r="AE723">
        <v>5</v>
      </c>
      <c r="AF723">
        <v>0</v>
      </c>
      <c r="AG723">
        <v>0</v>
      </c>
      <c r="AH723">
        <v>23</v>
      </c>
      <c r="AI723">
        <v>7</v>
      </c>
      <c r="AJ723">
        <v>2</v>
      </c>
      <c r="AK723">
        <v>2</v>
      </c>
      <c r="AL723">
        <v>0</v>
      </c>
      <c r="AM723">
        <v>0</v>
      </c>
    </row>
    <row r="724" spans="1:39">
      <c r="A724">
        <v>3</v>
      </c>
      <c r="B724">
        <v>359</v>
      </c>
      <c r="C724">
        <v>2017</v>
      </c>
      <c r="D724">
        <v>99</v>
      </c>
      <c r="E724">
        <v>47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104</v>
      </c>
      <c r="R724">
        <v>648</v>
      </c>
      <c r="S724">
        <v>647</v>
      </c>
      <c r="T724">
        <v>2.4494424494424498</v>
      </c>
      <c r="U724">
        <v>2.4390594868338442</v>
      </c>
      <c r="V724">
        <v>14.799382716049381</v>
      </c>
      <c r="W724">
        <v>58.392581143740315</v>
      </c>
      <c r="X724">
        <v>148.64404852667749</v>
      </c>
      <c r="Y724">
        <v>137.06604938271605</v>
      </c>
      <c r="Z724">
        <v>137.27789799072644</v>
      </c>
      <c r="AA724">
        <v>27.471814808521</v>
      </c>
      <c r="AB724">
        <v>3.6750304942515672</v>
      </c>
      <c r="AC724">
        <v>-49.44750454725564</v>
      </c>
      <c r="AD724">
        <v>14</v>
      </c>
      <c r="AE724">
        <v>3</v>
      </c>
      <c r="AF724">
        <v>0</v>
      </c>
      <c r="AG724">
        <v>0</v>
      </c>
      <c r="AH724">
        <v>25</v>
      </c>
      <c r="AI724">
        <v>4</v>
      </c>
      <c r="AJ724">
        <v>14</v>
      </c>
      <c r="AK724">
        <v>10</v>
      </c>
      <c r="AL724">
        <v>0</v>
      </c>
      <c r="AM724">
        <v>0</v>
      </c>
    </row>
    <row r="725" spans="1:39">
      <c r="A725">
        <v>3</v>
      </c>
      <c r="B725">
        <v>360</v>
      </c>
      <c r="C725">
        <v>2017</v>
      </c>
      <c r="D725">
        <v>99</v>
      </c>
      <c r="E725">
        <v>48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96</v>
      </c>
      <c r="R725">
        <v>522</v>
      </c>
      <c r="S725">
        <v>518</v>
      </c>
      <c r="T725">
        <v>1.9731619731619725</v>
      </c>
      <c r="U725">
        <v>1.9609951716844256</v>
      </c>
      <c r="V725">
        <v>14.731800766283524</v>
      </c>
      <c r="W725">
        <v>58.47297297297299</v>
      </c>
      <c r="X725">
        <v>149.33126611125638</v>
      </c>
      <c r="Y725">
        <v>136.80076628352481</v>
      </c>
      <c r="Z725">
        <v>137.85714285714272</v>
      </c>
      <c r="AA725">
        <v>29.743996135732534</v>
      </c>
      <c r="AB725">
        <v>4.4290026988708524</v>
      </c>
      <c r="AC725">
        <v>-59.720948294538161</v>
      </c>
      <c r="AD725">
        <v>14</v>
      </c>
      <c r="AE725">
        <v>7</v>
      </c>
      <c r="AF725">
        <v>0</v>
      </c>
      <c r="AG725">
        <v>2</v>
      </c>
      <c r="AH725">
        <v>13</v>
      </c>
      <c r="AI725">
        <v>7</v>
      </c>
      <c r="AJ725">
        <v>6</v>
      </c>
      <c r="AK725">
        <v>13</v>
      </c>
      <c r="AL725">
        <v>0</v>
      </c>
      <c r="AM725">
        <v>0</v>
      </c>
    </row>
    <row r="726" spans="1:39">
      <c r="A726">
        <v>3</v>
      </c>
      <c r="B726">
        <v>361</v>
      </c>
      <c r="C726">
        <v>2017</v>
      </c>
      <c r="D726">
        <v>99</v>
      </c>
      <c r="E726">
        <v>49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106</v>
      </c>
      <c r="R726">
        <v>592</v>
      </c>
      <c r="S726">
        <v>588</v>
      </c>
      <c r="T726">
        <v>2.2377622377622375</v>
      </c>
      <c r="U726">
        <v>2.2035423465112798</v>
      </c>
      <c r="V726">
        <v>14.920608108108109</v>
      </c>
      <c r="W726">
        <v>58.736394557823125</v>
      </c>
      <c r="X726">
        <v>147.62598459781557</v>
      </c>
      <c r="Y726">
        <v>135.54459459459471</v>
      </c>
      <c r="Z726">
        <v>136.4666666666667</v>
      </c>
      <c r="AA726">
        <v>27.901252217121367</v>
      </c>
      <c r="AB726">
        <v>3.8128276945067192</v>
      </c>
      <c r="AC726">
        <v>-46.933580762707152</v>
      </c>
      <c r="AD726">
        <v>10</v>
      </c>
      <c r="AE726">
        <v>1</v>
      </c>
      <c r="AF726">
        <v>0</v>
      </c>
      <c r="AG726">
        <v>0</v>
      </c>
      <c r="AH726">
        <v>32</v>
      </c>
      <c r="AI726">
        <v>9</v>
      </c>
      <c r="AJ726">
        <v>9</v>
      </c>
      <c r="AK726">
        <v>11</v>
      </c>
      <c r="AL726">
        <v>0</v>
      </c>
      <c r="AM726">
        <v>0</v>
      </c>
    </row>
    <row r="727" spans="1:39">
      <c r="A727">
        <v>3</v>
      </c>
      <c r="B727">
        <v>362</v>
      </c>
      <c r="C727">
        <v>2017</v>
      </c>
      <c r="D727">
        <v>99</v>
      </c>
      <c r="E727">
        <v>50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118</v>
      </c>
      <c r="R727">
        <v>650</v>
      </c>
      <c r="S727">
        <v>646</v>
      </c>
      <c r="T727">
        <v>2.4570024570024569</v>
      </c>
      <c r="U727">
        <v>2.5238839930068719</v>
      </c>
      <c r="V727">
        <v>14.38</v>
      </c>
      <c r="W727">
        <v>57.804953560371501</v>
      </c>
      <c r="X727">
        <v>153.92666055504628</v>
      </c>
      <c r="Y727">
        <v>141.39646153846149</v>
      </c>
      <c r="Z727">
        <v>142.27198142414855</v>
      </c>
      <c r="AA727">
        <v>30.581397319583605</v>
      </c>
      <c r="AB727">
        <v>4.5472109215458323</v>
      </c>
      <c r="AC727">
        <v>-58.913926306959105</v>
      </c>
      <c r="AD727">
        <v>15</v>
      </c>
      <c r="AE727">
        <v>16</v>
      </c>
      <c r="AF727">
        <v>0</v>
      </c>
      <c r="AG727">
        <v>0</v>
      </c>
      <c r="AH727">
        <v>14</v>
      </c>
      <c r="AI727">
        <v>13</v>
      </c>
      <c r="AJ727">
        <v>5</v>
      </c>
      <c r="AK727">
        <v>3</v>
      </c>
      <c r="AL727">
        <v>0</v>
      </c>
      <c r="AM727">
        <v>0</v>
      </c>
    </row>
    <row r="728" spans="1:39">
      <c r="A728">
        <v>3</v>
      </c>
      <c r="B728">
        <v>363</v>
      </c>
      <c r="C728">
        <v>2017</v>
      </c>
      <c r="D728">
        <v>99</v>
      </c>
      <c r="E728">
        <v>51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84</v>
      </c>
      <c r="R728">
        <v>533</v>
      </c>
      <c r="S728">
        <v>533</v>
      </c>
      <c r="T728">
        <v>2.0147420147420139</v>
      </c>
      <c r="U728">
        <v>1.9740254504824144</v>
      </c>
      <c r="V728">
        <v>14.833020637898684</v>
      </c>
      <c r="W728">
        <v>58.403377110694194</v>
      </c>
      <c r="X728">
        <v>146.11888389073061</v>
      </c>
      <c r="Y728">
        <v>134.86772983114449</v>
      </c>
      <c r="Z728">
        <v>134.86772983114449</v>
      </c>
      <c r="AA728">
        <v>27.7219382971575</v>
      </c>
      <c r="AB728">
        <v>4.1233954571519149</v>
      </c>
      <c r="AC728">
        <v>-52.175152290595513</v>
      </c>
      <c r="AD728">
        <v>11</v>
      </c>
      <c r="AE728">
        <v>1</v>
      </c>
      <c r="AF728">
        <v>0</v>
      </c>
      <c r="AG728">
        <v>1</v>
      </c>
      <c r="AH728">
        <v>15</v>
      </c>
      <c r="AI728">
        <v>11</v>
      </c>
      <c r="AJ728">
        <v>7</v>
      </c>
      <c r="AK728">
        <v>13</v>
      </c>
      <c r="AL728">
        <v>0</v>
      </c>
      <c r="AM728">
        <v>0</v>
      </c>
    </row>
    <row r="729" spans="1:39">
      <c r="A729">
        <v>3</v>
      </c>
      <c r="B729">
        <v>364</v>
      </c>
      <c r="C729">
        <v>2017</v>
      </c>
      <c r="D729">
        <v>99</v>
      </c>
      <c r="E729">
        <v>52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54</v>
      </c>
      <c r="R729">
        <v>261</v>
      </c>
      <c r="S729">
        <v>260</v>
      </c>
      <c r="T729">
        <v>0.98658098658098625</v>
      </c>
      <c r="U729">
        <v>0.94368876455491779</v>
      </c>
      <c r="V729">
        <v>15.157088122605369</v>
      </c>
      <c r="W729">
        <v>59.14615384615383</v>
      </c>
      <c r="X729">
        <v>143.10656156212238</v>
      </c>
      <c r="Y729">
        <v>131.66513409961689</v>
      </c>
      <c r="Z729">
        <v>132.17153846153852</v>
      </c>
      <c r="AA729">
        <v>27.566789480251408</v>
      </c>
      <c r="AB729">
        <v>3.6639859305691314</v>
      </c>
      <c r="AC729">
        <v>-52.827966063267581</v>
      </c>
      <c r="AD729">
        <v>5</v>
      </c>
      <c r="AE729">
        <v>2</v>
      </c>
      <c r="AF729">
        <v>0</v>
      </c>
      <c r="AG729">
        <v>1</v>
      </c>
      <c r="AH729">
        <v>28</v>
      </c>
      <c r="AI729">
        <v>18</v>
      </c>
      <c r="AJ729">
        <v>4</v>
      </c>
      <c r="AK729">
        <v>4</v>
      </c>
      <c r="AL729">
        <v>0</v>
      </c>
      <c r="AM729">
        <v>0</v>
      </c>
    </row>
    <row r="730" spans="1:39">
      <c r="A730">
        <v>3</v>
      </c>
      <c r="B730">
        <v>365</v>
      </c>
      <c r="C730">
        <v>2016</v>
      </c>
      <c r="D730">
        <v>99</v>
      </c>
      <c r="E730">
        <v>1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112</v>
      </c>
      <c r="R730">
        <v>529</v>
      </c>
      <c r="S730">
        <v>529</v>
      </c>
      <c r="T730">
        <v>1.9791978449566003</v>
      </c>
      <c r="U730">
        <v>2.0442662308716777</v>
      </c>
      <c r="V730">
        <v>14.952741020793948</v>
      </c>
      <c r="W730">
        <v>58.706994328922498</v>
      </c>
      <c r="X730">
        <v>153.3312716198312</v>
      </c>
      <c r="Y730">
        <v>141.52476370510391</v>
      </c>
      <c r="Z730">
        <v>141.52476370510391</v>
      </c>
      <c r="AA730">
        <v>29.015499592917209</v>
      </c>
      <c r="AB730">
        <v>3.9623903253850097</v>
      </c>
      <c r="AC730">
        <v>-52.507422424813619</v>
      </c>
      <c r="AD730">
        <v>1</v>
      </c>
      <c r="AE730">
        <v>0</v>
      </c>
      <c r="AF730">
        <v>0</v>
      </c>
      <c r="AG730">
        <v>2</v>
      </c>
      <c r="AH730">
        <v>5</v>
      </c>
      <c r="AI730">
        <v>1</v>
      </c>
      <c r="AJ730">
        <v>0</v>
      </c>
      <c r="AK730">
        <v>3</v>
      </c>
      <c r="AL730">
        <v>8</v>
      </c>
      <c r="AM730">
        <v>0</v>
      </c>
    </row>
    <row r="731" spans="1:39">
      <c r="A731">
        <v>3</v>
      </c>
      <c r="B731">
        <v>366</v>
      </c>
      <c r="C731">
        <v>2016</v>
      </c>
      <c r="D731">
        <v>99</v>
      </c>
      <c r="E731">
        <v>2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114</v>
      </c>
      <c r="R731">
        <v>584</v>
      </c>
      <c r="S731">
        <v>582</v>
      </c>
      <c r="T731">
        <v>2.1849745585154143</v>
      </c>
      <c r="U731">
        <v>2.2067800798547879</v>
      </c>
      <c r="V731">
        <v>15.044520547945204</v>
      </c>
      <c r="W731">
        <v>58.84707903780069</v>
      </c>
      <c r="X731">
        <v>150.28198696923377</v>
      </c>
      <c r="Y731">
        <v>138.38749999999999</v>
      </c>
      <c r="Z731">
        <v>138.86305841924397</v>
      </c>
      <c r="AA731">
        <v>27.686458031746408</v>
      </c>
      <c r="AB731">
        <v>4.1466647124814608</v>
      </c>
      <c r="AC731">
        <v>-53.250215818429027</v>
      </c>
      <c r="AD731">
        <v>3</v>
      </c>
      <c r="AE731">
        <v>0</v>
      </c>
      <c r="AF731">
        <v>0</v>
      </c>
      <c r="AG731">
        <v>1</v>
      </c>
      <c r="AH731">
        <v>21</v>
      </c>
      <c r="AI731">
        <v>2</v>
      </c>
      <c r="AJ731">
        <v>3</v>
      </c>
      <c r="AK731">
        <v>1</v>
      </c>
      <c r="AL731">
        <v>5</v>
      </c>
      <c r="AM731">
        <v>0</v>
      </c>
    </row>
    <row r="732" spans="1:39">
      <c r="A732">
        <v>3</v>
      </c>
      <c r="B732">
        <v>367</v>
      </c>
      <c r="C732">
        <v>2016</v>
      </c>
      <c r="D732">
        <v>99</v>
      </c>
      <c r="E732">
        <v>3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129</v>
      </c>
      <c r="R732">
        <v>737</v>
      </c>
      <c r="S732">
        <v>734</v>
      </c>
      <c r="T732">
        <v>2.7574079616881169</v>
      </c>
      <c r="U732">
        <v>2.691869597360657</v>
      </c>
      <c r="V732">
        <v>15.310719131614659</v>
      </c>
      <c r="W732">
        <v>59.403269754768381</v>
      </c>
      <c r="X732">
        <v>145.27431786208331</v>
      </c>
      <c r="Y732">
        <v>133.76336499321593</v>
      </c>
      <c r="Z732">
        <v>134.31008174386935</v>
      </c>
      <c r="AA732">
        <v>27.34861491182766</v>
      </c>
      <c r="AB732">
        <v>3.6387694705294882</v>
      </c>
      <c r="AC732">
        <v>-54.768435611796811</v>
      </c>
      <c r="AD732">
        <v>4</v>
      </c>
      <c r="AE732">
        <v>1</v>
      </c>
      <c r="AF732">
        <v>0</v>
      </c>
      <c r="AG732">
        <v>1</v>
      </c>
      <c r="AH732">
        <v>17</v>
      </c>
      <c r="AI732">
        <v>5</v>
      </c>
      <c r="AJ732">
        <v>0</v>
      </c>
      <c r="AK732">
        <v>2</v>
      </c>
      <c r="AL732">
        <v>6</v>
      </c>
      <c r="AM732">
        <v>1</v>
      </c>
    </row>
    <row r="733" spans="1:39">
      <c r="A733">
        <v>3</v>
      </c>
      <c r="B733">
        <v>368</v>
      </c>
      <c r="C733">
        <v>2016</v>
      </c>
      <c r="D733">
        <v>99</v>
      </c>
      <c r="E733">
        <v>4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95</v>
      </c>
      <c r="R733">
        <v>458</v>
      </c>
      <c r="S733">
        <v>455</v>
      </c>
      <c r="T733">
        <v>1.71355881472613</v>
      </c>
      <c r="U733">
        <v>1.7166963954757604</v>
      </c>
      <c r="V733">
        <v>15.296943231441045</v>
      </c>
      <c r="W733">
        <v>59.316483516483501</v>
      </c>
      <c r="X733">
        <v>149.28867798662998</v>
      </c>
      <c r="Y733">
        <v>137.27096069869003</v>
      </c>
      <c r="Z733">
        <v>138.17604395604403</v>
      </c>
      <c r="AA733">
        <v>24.591534721405178</v>
      </c>
      <c r="AB733">
        <v>3.4053695071897025</v>
      </c>
      <c r="AC733">
        <v>-49.1574408063668</v>
      </c>
      <c r="AD733">
        <v>4</v>
      </c>
      <c r="AE733">
        <v>2</v>
      </c>
      <c r="AF733">
        <v>0</v>
      </c>
      <c r="AG733">
        <v>0</v>
      </c>
      <c r="AH733">
        <v>9</v>
      </c>
      <c r="AI733">
        <v>2</v>
      </c>
      <c r="AJ733">
        <v>1</v>
      </c>
      <c r="AK733">
        <v>2</v>
      </c>
      <c r="AL733">
        <v>11</v>
      </c>
      <c r="AM733">
        <v>0</v>
      </c>
    </row>
    <row r="734" spans="1:39">
      <c r="A734">
        <v>3</v>
      </c>
      <c r="B734">
        <v>369</v>
      </c>
      <c r="C734">
        <v>2016</v>
      </c>
      <c r="D734">
        <v>99</v>
      </c>
      <c r="E734">
        <v>5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105</v>
      </c>
      <c r="R734">
        <v>525</v>
      </c>
      <c r="S734">
        <v>525</v>
      </c>
      <c r="T734">
        <v>1.9642322657886859</v>
      </c>
      <c r="U734">
        <v>1.8730528653998288</v>
      </c>
      <c r="V734">
        <v>15.222857142857141</v>
      </c>
      <c r="W734">
        <v>59.139047619047602</v>
      </c>
      <c r="X734">
        <v>141.55971727802716</v>
      </c>
      <c r="Y734">
        <v>130.65961904761903</v>
      </c>
      <c r="Z734">
        <v>130.65961904761903</v>
      </c>
      <c r="AA734">
        <v>27.695023583370514</v>
      </c>
      <c r="AB734">
        <v>3.7682507053917225</v>
      </c>
      <c r="AC734">
        <v>-53.886264003671471</v>
      </c>
      <c r="AD734">
        <v>7</v>
      </c>
      <c r="AE734">
        <v>1</v>
      </c>
      <c r="AF734">
        <v>0</v>
      </c>
      <c r="AG734">
        <v>0</v>
      </c>
      <c r="AH734">
        <v>17</v>
      </c>
      <c r="AI734">
        <v>2</v>
      </c>
      <c r="AJ734">
        <v>1</v>
      </c>
      <c r="AK734">
        <v>3</v>
      </c>
      <c r="AL734">
        <v>4</v>
      </c>
      <c r="AM734">
        <v>1</v>
      </c>
    </row>
    <row r="735" spans="1:39">
      <c r="A735">
        <v>3</v>
      </c>
      <c r="B735">
        <v>370</v>
      </c>
      <c r="C735">
        <v>2016</v>
      </c>
      <c r="D735">
        <v>99</v>
      </c>
      <c r="E735">
        <v>6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102</v>
      </c>
      <c r="R735">
        <v>539</v>
      </c>
      <c r="S735">
        <v>538</v>
      </c>
      <c r="T735">
        <v>2.0166117928763847</v>
      </c>
      <c r="U735">
        <v>2.0321344192710935</v>
      </c>
      <c r="V735">
        <v>15.417439703153988</v>
      </c>
      <c r="W735">
        <v>59.501858736059482</v>
      </c>
      <c r="X735">
        <v>149.72271189575019</v>
      </c>
      <c r="Y735">
        <v>138.07476808905375</v>
      </c>
      <c r="Z735">
        <v>138.33141263940522</v>
      </c>
      <c r="AA735">
        <v>26.182415532844544</v>
      </c>
      <c r="AB735">
        <v>3.214886997055439</v>
      </c>
      <c r="AC735">
        <v>-43.717632232335959</v>
      </c>
      <c r="AD735">
        <v>5</v>
      </c>
      <c r="AE735">
        <v>1</v>
      </c>
      <c r="AF735">
        <v>0</v>
      </c>
      <c r="AG735">
        <v>1</v>
      </c>
      <c r="AH735">
        <v>6</v>
      </c>
      <c r="AI735">
        <v>1</v>
      </c>
      <c r="AJ735">
        <v>0</v>
      </c>
      <c r="AK735">
        <v>0</v>
      </c>
      <c r="AL735">
        <v>0</v>
      </c>
      <c r="AM735">
        <v>0</v>
      </c>
    </row>
    <row r="736" spans="1:39">
      <c r="A736">
        <v>3</v>
      </c>
      <c r="B736">
        <v>371</v>
      </c>
      <c r="C736">
        <v>2016</v>
      </c>
      <c r="D736">
        <v>99</v>
      </c>
      <c r="E736">
        <v>7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103</v>
      </c>
      <c r="R736">
        <v>400</v>
      </c>
      <c r="S736">
        <v>398</v>
      </c>
      <c r="T736">
        <v>1.4965579167913798</v>
      </c>
      <c r="U736">
        <v>1.4821808044049141</v>
      </c>
      <c r="V736">
        <v>14.805</v>
      </c>
      <c r="W736">
        <v>58.510050251256295</v>
      </c>
      <c r="X736">
        <v>147.48699891657637</v>
      </c>
      <c r="Y736">
        <v>135.70374999999999</v>
      </c>
      <c r="Z736">
        <v>136.38567839195977</v>
      </c>
      <c r="AA736">
        <v>26.551809994556475</v>
      </c>
      <c r="AB736">
        <v>4.0098684169300141</v>
      </c>
      <c r="AC736">
        <v>-48.994234276121936</v>
      </c>
      <c r="AD736">
        <v>2</v>
      </c>
      <c r="AE736">
        <v>0</v>
      </c>
      <c r="AF736">
        <v>0</v>
      </c>
      <c r="AG736">
        <v>0</v>
      </c>
      <c r="AH736">
        <v>2</v>
      </c>
      <c r="AI736">
        <v>0</v>
      </c>
      <c r="AJ736">
        <v>0</v>
      </c>
      <c r="AK736">
        <v>1</v>
      </c>
      <c r="AL736">
        <v>5</v>
      </c>
      <c r="AM736">
        <v>0</v>
      </c>
    </row>
    <row r="737" spans="1:39">
      <c r="A737">
        <v>3</v>
      </c>
      <c r="B737">
        <v>372</v>
      </c>
      <c r="C737">
        <v>2016</v>
      </c>
      <c r="D737">
        <v>99</v>
      </c>
      <c r="E737">
        <v>8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98</v>
      </c>
      <c r="R737">
        <v>455</v>
      </c>
      <c r="S737">
        <v>452</v>
      </c>
      <c r="T737">
        <v>1.7023346303501947</v>
      </c>
      <c r="U737">
        <v>1.6653512265949628</v>
      </c>
      <c r="V737">
        <v>14.984615384615379</v>
      </c>
      <c r="W737">
        <v>59.132743362831853</v>
      </c>
      <c r="X737">
        <v>145.82405676663529</v>
      </c>
      <c r="Y737">
        <v>134.04329670329676</v>
      </c>
      <c r="Z737">
        <v>134.93296460177001</v>
      </c>
      <c r="AA737">
        <v>26.852325537769119</v>
      </c>
      <c r="AB737">
        <v>3.8586861553696625</v>
      </c>
      <c r="AC737">
        <v>-52.786353454904592</v>
      </c>
      <c r="AD737">
        <v>9</v>
      </c>
      <c r="AE737">
        <v>3</v>
      </c>
      <c r="AF737">
        <v>0</v>
      </c>
      <c r="AG737">
        <v>0</v>
      </c>
      <c r="AH737">
        <v>5</v>
      </c>
      <c r="AI737">
        <v>1</v>
      </c>
      <c r="AJ737">
        <v>0</v>
      </c>
      <c r="AK737">
        <v>11</v>
      </c>
      <c r="AL737">
        <v>3</v>
      </c>
      <c r="AM737">
        <v>0</v>
      </c>
    </row>
    <row r="738" spans="1:39">
      <c r="A738">
        <v>3</v>
      </c>
      <c r="B738">
        <v>373</v>
      </c>
      <c r="C738">
        <v>2016</v>
      </c>
      <c r="D738">
        <v>99</v>
      </c>
      <c r="E738">
        <v>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96</v>
      </c>
      <c r="R738">
        <v>420</v>
      </c>
      <c r="S738">
        <v>419</v>
      </c>
      <c r="T738">
        <v>1.5713858126309488</v>
      </c>
      <c r="U738">
        <v>1.6571513998480443</v>
      </c>
      <c r="V738">
        <v>14.797619047619044</v>
      </c>
      <c r="W738">
        <v>58.474940334128881</v>
      </c>
      <c r="X738">
        <v>156.7675282464015</v>
      </c>
      <c r="Y738">
        <v>144.4985714285713</v>
      </c>
      <c r="Z738">
        <v>144.84343675417659</v>
      </c>
      <c r="AA738">
        <v>29.532753123322689</v>
      </c>
      <c r="AB738">
        <v>4.2326402085299488</v>
      </c>
      <c r="AC738">
        <v>-59.28681000671245</v>
      </c>
      <c r="AD738">
        <v>7</v>
      </c>
      <c r="AE738">
        <v>4</v>
      </c>
      <c r="AF738">
        <v>0</v>
      </c>
      <c r="AG738">
        <v>2</v>
      </c>
      <c r="AH738">
        <v>8</v>
      </c>
      <c r="AI738">
        <v>3</v>
      </c>
      <c r="AJ738">
        <v>2</v>
      </c>
      <c r="AK738">
        <v>1</v>
      </c>
      <c r="AL738">
        <v>0</v>
      </c>
      <c r="AM738">
        <v>0</v>
      </c>
    </row>
    <row r="739" spans="1:39">
      <c r="A739">
        <v>3</v>
      </c>
      <c r="B739">
        <v>374</v>
      </c>
      <c r="C739">
        <v>2016</v>
      </c>
      <c r="D739">
        <v>99</v>
      </c>
      <c r="E739">
        <v>10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107</v>
      </c>
      <c r="R739">
        <v>604</v>
      </c>
      <c r="S739">
        <v>602</v>
      </c>
      <c r="T739">
        <v>2.2598024543549839</v>
      </c>
      <c r="U739">
        <v>2.2166127725339906</v>
      </c>
      <c r="V739">
        <v>14.942052980132452</v>
      </c>
      <c r="W739">
        <v>58.955149501661133</v>
      </c>
      <c r="X739">
        <v>145.94577141914132</v>
      </c>
      <c r="Y739">
        <v>134.40132450331117</v>
      </c>
      <c r="Z739">
        <v>134.84784053156136</v>
      </c>
      <c r="AA739">
        <v>24.85294163597742</v>
      </c>
      <c r="AB739">
        <v>3.3618410348739007</v>
      </c>
      <c r="AC739">
        <v>-50.898771678149011</v>
      </c>
      <c r="AD739">
        <v>10</v>
      </c>
      <c r="AE739">
        <v>1</v>
      </c>
      <c r="AF739">
        <v>0</v>
      </c>
      <c r="AG739">
        <v>2</v>
      </c>
      <c r="AH739">
        <v>10</v>
      </c>
      <c r="AI739">
        <v>5</v>
      </c>
      <c r="AJ739">
        <v>0</v>
      </c>
      <c r="AK739">
        <v>1</v>
      </c>
      <c r="AL739">
        <v>1</v>
      </c>
      <c r="AM739">
        <v>0</v>
      </c>
    </row>
    <row r="740" spans="1:39">
      <c r="A740">
        <v>3</v>
      </c>
      <c r="B740">
        <v>375</v>
      </c>
      <c r="C740">
        <v>2016</v>
      </c>
      <c r="D740">
        <v>99</v>
      </c>
      <c r="E740">
        <v>11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124</v>
      </c>
      <c r="R740">
        <v>684</v>
      </c>
      <c r="S740">
        <v>683</v>
      </c>
      <c r="T740">
        <v>2.5591140377132597</v>
      </c>
      <c r="U740">
        <v>2.5622833909819658</v>
      </c>
      <c r="V740">
        <v>15.095029239766076</v>
      </c>
      <c r="W740">
        <v>58.830161054172784</v>
      </c>
      <c r="X740">
        <v>148.82058885024043</v>
      </c>
      <c r="Y740">
        <v>137.1897660818714</v>
      </c>
      <c r="Z740">
        <v>137.3906295754027</v>
      </c>
      <c r="AA740">
        <v>25.580804137212208</v>
      </c>
      <c r="AB740">
        <v>3.6296926373597631</v>
      </c>
      <c r="AC740">
        <v>-56.331527588043549</v>
      </c>
      <c r="AD740">
        <v>7</v>
      </c>
      <c r="AE740">
        <v>0</v>
      </c>
      <c r="AF740">
        <v>0</v>
      </c>
      <c r="AG740">
        <v>2</v>
      </c>
      <c r="AH740">
        <v>1</v>
      </c>
      <c r="AI740">
        <v>1</v>
      </c>
      <c r="AJ740">
        <v>0</v>
      </c>
      <c r="AK740">
        <v>4</v>
      </c>
      <c r="AL740">
        <v>1</v>
      </c>
      <c r="AM740">
        <v>0</v>
      </c>
    </row>
    <row r="741" spans="1:39">
      <c r="A741">
        <v>3</v>
      </c>
      <c r="B741">
        <v>376</v>
      </c>
      <c r="C741">
        <v>2016</v>
      </c>
      <c r="D741">
        <v>99</v>
      </c>
      <c r="E741">
        <v>12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56</v>
      </c>
      <c r="R741">
        <v>302</v>
      </c>
      <c r="S741">
        <v>301</v>
      </c>
      <c r="T741">
        <v>1.129901227177492</v>
      </c>
      <c r="U741">
        <v>1.1275348844194422</v>
      </c>
      <c r="V741">
        <v>15.298013245033109</v>
      </c>
      <c r="W741">
        <v>58.986710963455153</v>
      </c>
      <c r="X741">
        <v>148.51190689731865</v>
      </c>
      <c r="Y741">
        <v>136.73311258278156</v>
      </c>
      <c r="Z741">
        <v>137.18737541528253</v>
      </c>
      <c r="AA741">
        <v>27.358642553083875</v>
      </c>
      <c r="AB741">
        <v>2.9660016173627892</v>
      </c>
      <c r="AC741">
        <v>-55.555036277570949</v>
      </c>
      <c r="AD741">
        <v>2</v>
      </c>
      <c r="AE741">
        <v>0</v>
      </c>
      <c r="AF741">
        <v>0</v>
      </c>
      <c r="AG741">
        <v>0</v>
      </c>
      <c r="AH741">
        <v>9</v>
      </c>
      <c r="AI741">
        <v>0</v>
      </c>
      <c r="AJ741">
        <v>0</v>
      </c>
      <c r="AK741">
        <v>1</v>
      </c>
      <c r="AL741">
        <v>0</v>
      </c>
      <c r="AM741">
        <v>0</v>
      </c>
    </row>
    <row r="742" spans="1:39">
      <c r="A742">
        <v>3</v>
      </c>
      <c r="B742">
        <v>377</v>
      </c>
      <c r="C742">
        <v>2016</v>
      </c>
      <c r="D742">
        <v>99</v>
      </c>
      <c r="E742">
        <v>13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107</v>
      </c>
      <c r="R742">
        <v>558</v>
      </c>
      <c r="S742">
        <v>553</v>
      </c>
      <c r="T742">
        <v>2.087698293923975</v>
      </c>
      <c r="U742">
        <v>2.0356486307340593</v>
      </c>
      <c r="V742">
        <v>15.173835125448026</v>
      </c>
      <c r="W742">
        <v>59.301989150090392</v>
      </c>
      <c r="X742">
        <v>146.18685368344629</v>
      </c>
      <c r="Y742">
        <v>133.60394265232969</v>
      </c>
      <c r="Z742">
        <v>134.81193490054247</v>
      </c>
      <c r="AA742">
        <v>26.610170907261445</v>
      </c>
      <c r="AB742">
        <v>3.5498434399767218</v>
      </c>
      <c r="AC742">
        <v>-48.284500101113778</v>
      </c>
      <c r="AD742">
        <v>7</v>
      </c>
      <c r="AE742">
        <v>0</v>
      </c>
      <c r="AF742">
        <v>0</v>
      </c>
      <c r="AG742">
        <v>1</v>
      </c>
      <c r="AH742">
        <v>4</v>
      </c>
      <c r="AI742">
        <v>1</v>
      </c>
      <c r="AJ742">
        <v>0</v>
      </c>
      <c r="AK742">
        <v>4</v>
      </c>
      <c r="AL742">
        <v>0</v>
      </c>
      <c r="AM742">
        <v>0</v>
      </c>
    </row>
    <row r="743" spans="1:39">
      <c r="A743">
        <v>3</v>
      </c>
      <c r="B743">
        <v>378</v>
      </c>
      <c r="C743">
        <v>2016</v>
      </c>
      <c r="D743">
        <v>99</v>
      </c>
      <c r="E743">
        <v>14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103</v>
      </c>
      <c r="R743">
        <v>551</v>
      </c>
      <c r="S743">
        <v>544</v>
      </c>
      <c r="T743">
        <v>2.061508530380125</v>
      </c>
      <c r="U743">
        <v>2.0503171186742648</v>
      </c>
      <c r="V743">
        <v>14.531760435571689</v>
      </c>
      <c r="W743">
        <v>58.119485294117645</v>
      </c>
      <c r="X743">
        <v>148.96386556108965</v>
      </c>
      <c r="Y743">
        <v>136.27622504537203</v>
      </c>
      <c r="Z743">
        <v>138.02977941176462</v>
      </c>
      <c r="AA743">
        <v>26.257251014409345</v>
      </c>
      <c r="AB743">
        <v>3.339060677146521</v>
      </c>
      <c r="AC743">
        <v>-54.685310548392764</v>
      </c>
      <c r="AD743">
        <v>9</v>
      </c>
      <c r="AE743">
        <v>1</v>
      </c>
      <c r="AF743">
        <v>0</v>
      </c>
      <c r="AG743">
        <v>3</v>
      </c>
      <c r="AH743">
        <v>9</v>
      </c>
      <c r="AI743">
        <v>2</v>
      </c>
      <c r="AJ743">
        <v>1</v>
      </c>
      <c r="AK743">
        <v>5</v>
      </c>
      <c r="AL743">
        <v>0</v>
      </c>
      <c r="AM743">
        <v>0</v>
      </c>
    </row>
    <row r="744" spans="1:39">
      <c r="A744">
        <v>3</v>
      </c>
      <c r="B744">
        <v>379</v>
      </c>
      <c r="C744">
        <v>2016</v>
      </c>
      <c r="D744">
        <v>99</v>
      </c>
      <c r="E744">
        <v>15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105</v>
      </c>
      <c r="R744">
        <v>442</v>
      </c>
      <c r="S744">
        <v>438</v>
      </c>
      <c r="T744">
        <v>1.6536964980544748</v>
      </c>
      <c r="U744">
        <v>1.5893601582077781</v>
      </c>
      <c r="V744">
        <v>15.266968325791856</v>
      </c>
      <c r="W744">
        <v>59.438356164383549</v>
      </c>
      <c r="X744">
        <v>143.68035571591747</v>
      </c>
      <c r="Y744">
        <v>131.68936651583701</v>
      </c>
      <c r="Z744">
        <v>132.89200913242001</v>
      </c>
      <c r="AA744">
        <v>27.326966711693913</v>
      </c>
      <c r="AB744">
        <v>3.6825627666994785</v>
      </c>
      <c r="AC744">
        <v>-58.673338249539583</v>
      </c>
      <c r="AD744">
        <v>5</v>
      </c>
      <c r="AE744">
        <v>1</v>
      </c>
      <c r="AF744">
        <v>0</v>
      </c>
      <c r="AG744">
        <v>3</v>
      </c>
      <c r="AH744">
        <v>3</v>
      </c>
      <c r="AI744">
        <v>0</v>
      </c>
      <c r="AJ744">
        <v>1</v>
      </c>
      <c r="AK744">
        <v>3</v>
      </c>
      <c r="AL744">
        <v>0</v>
      </c>
      <c r="AM744">
        <v>0</v>
      </c>
    </row>
    <row r="745" spans="1:39">
      <c r="A745">
        <v>3</v>
      </c>
      <c r="B745">
        <v>380</v>
      </c>
      <c r="C745">
        <v>2016</v>
      </c>
      <c r="D745">
        <v>99</v>
      </c>
      <c r="E745">
        <v>16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96</v>
      </c>
      <c r="R745">
        <v>421</v>
      </c>
      <c r="S745">
        <v>419</v>
      </c>
      <c r="T745">
        <v>1.575127207422927</v>
      </c>
      <c r="U745">
        <v>1.5833611507608998</v>
      </c>
      <c r="V745">
        <v>14.821852731591443</v>
      </c>
      <c r="W745">
        <v>58.439140811455857</v>
      </c>
      <c r="X745">
        <v>149.58940560961247</v>
      </c>
      <c r="Y745">
        <v>137.7363420427553</v>
      </c>
      <c r="Z745">
        <v>138.39379474940336</v>
      </c>
      <c r="AA745">
        <v>28.369686327246018</v>
      </c>
      <c r="AB745">
        <v>3.8582268333516088</v>
      </c>
      <c r="AC745">
        <v>-54.100057400798192</v>
      </c>
      <c r="AD745">
        <v>4</v>
      </c>
      <c r="AE745">
        <v>1</v>
      </c>
      <c r="AF745">
        <v>0</v>
      </c>
      <c r="AG745">
        <v>0</v>
      </c>
      <c r="AH745">
        <v>8</v>
      </c>
      <c r="AI745">
        <v>3</v>
      </c>
      <c r="AJ745">
        <v>2</v>
      </c>
      <c r="AK745">
        <v>0</v>
      </c>
      <c r="AL745">
        <v>2</v>
      </c>
      <c r="AM745">
        <v>0</v>
      </c>
    </row>
    <row r="746" spans="1:39">
      <c r="A746">
        <v>3</v>
      </c>
      <c r="B746">
        <v>381</v>
      </c>
      <c r="C746">
        <v>2016</v>
      </c>
      <c r="D746">
        <v>99</v>
      </c>
      <c r="E746">
        <v>17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107</v>
      </c>
      <c r="R746">
        <v>536</v>
      </c>
      <c r="S746">
        <v>533</v>
      </c>
      <c r="T746">
        <v>2.0053876085004494</v>
      </c>
      <c r="U746">
        <v>1.9988763807171632</v>
      </c>
      <c r="V746">
        <v>14.738805970149254</v>
      </c>
      <c r="W746">
        <v>58.343339587242006</v>
      </c>
      <c r="X746">
        <v>148.59781536521081</v>
      </c>
      <c r="Y746">
        <v>136.57518656716422</v>
      </c>
      <c r="Z746">
        <v>137.34390243902439</v>
      </c>
      <c r="AA746">
        <v>27.83901566194664</v>
      </c>
      <c r="AB746">
        <v>3.9214063161463679</v>
      </c>
      <c r="AC746">
        <v>-57.182819023006552</v>
      </c>
      <c r="AD746">
        <v>7</v>
      </c>
      <c r="AE746">
        <v>0</v>
      </c>
      <c r="AF746">
        <v>0</v>
      </c>
      <c r="AG746">
        <v>1</v>
      </c>
      <c r="AH746">
        <v>18</v>
      </c>
      <c r="AI746">
        <v>3</v>
      </c>
      <c r="AJ746">
        <v>0</v>
      </c>
      <c r="AK746">
        <v>5</v>
      </c>
      <c r="AL746">
        <v>0</v>
      </c>
      <c r="AM746">
        <v>1</v>
      </c>
    </row>
    <row r="747" spans="1:39">
      <c r="A747">
        <v>3</v>
      </c>
      <c r="B747">
        <v>382</v>
      </c>
      <c r="C747">
        <v>2016</v>
      </c>
      <c r="D747">
        <v>99</v>
      </c>
      <c r="E747">
        <v>18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92</v>
      </c>
      <c r="R747">
        <v>470</v>
      </c>
      <c r="S747">
        <v>469</v>
      </c>
      <c r="T747">
        <v>1.7584555522298719</v>
      </c>
      <c r="U747">
        <v>1.7111479279600288</v>
      </c>
      <c r="V747">
        <v>15.21063829787234</v>
      </c>
      <c r="W747">
        <v>59.166311300639642</v>
      </c>
      <c r="X747">
        <v>144.69698716027756</v>
      </c>
      <c r="Y747">
        <v>133.33382978723401</v>
      </c>
      <c r="Z747">
        <v>133.61812366737729</v>
      </c>
      <c r="AA747">
        <v>25.685423340337831</v>
      </c>
      <c r="AB747">
        <v>3.7196612744857473</v>
      </c>
      <c r="AC747">
        <v>-54.007768823237605</v>
      </c>
      <c r="AD747">
        <v>13</v>
      </c>
      <c r="AE747">
        <v>1</v>
      </c>
      <c r="AF747">
        <v>0</v>
      </c>
      <c r="AG747">
        <v>2</v>
      </c>
      <c r="AH747">
        <v>1</v>
      </c>
      <c r="AI747">
        <v>0</v>
      </c>
      <c r="AJ747">
        <v>0</v>
      </c>
      <c r="AK747">
        <v>6</v>
      </c>
      <c r="AL747">
        <v>0</v>
      </c>
      <c r="AM747">
        <v>0</v>
      </c>
    </row>
    <row r="748" spans="1:39">
      <c r="A748">
        <v>3</v>
      </c>
      <c r="B748">
        <v>383</v>
      </c>
      <c r="C748">
        <v>2016</v>
      </c>
      <c r="D748">
        <v>99</v>
      </c>
      <c r="E748">
        <v>19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124</v>
      </c>
      <c r="R748">
        <v>682</v>
      </c>
      <c r="S748">
        <v>677</v>
      </c>
      <c r="T748">
        <v>2.5516312481293033</v>
      </c>
      <c r="U748">
        <v>2.5269119105691873</v>
      </c>
      <c r="V748">
        <v>15.089442815249271</v>
      </c>
      <c r="W748">
        <v>59.064992614475635</v>
      </c>
      <c r="X748">
        <v>148.49289737976716</v>
      </c>
      <c r="Y748">
        <v>135.69266862170079</v>
      </c>
      <c r="Z748">
        <v>136.69483013293936</v>
      </c>
      <c r="AA748">
        <v>26.659641267915465</v>
      </c>
      <c r="AB748">
        <v>3.3836736184979257</v>
      </c>
      <c r="AC748">
        <v>-53.831515357502738</v>
      </c>
      <c r="AD748">
        <v>8</v>
      </c>
      <c r="AE748">
        <v>0</v>
      </c>
      <c r="AF748">
        <v>0</v>
      </c>
      <c r="AG748">
        <v>2</v>
      </c>
      <c r="AH748">
        <v>8</v>
      </c>
      <c r="AI748">
        <v>1</v>
      </c>
      <c r="AJ748">
        <v>0</v>
      </c>
      <c r="AK748">
        <v>7</v>
      </c>
      <c r="AL748">
        <v>0</v>
      </c>
      <c r="AM748">
        <v>0</v>
      </c>
    </row>
    <row r="749" spans="1:39">
      <c r="A749">
        <v>3</v>
      </c>
      <c r="B749">
        <v>384</v>
      </c>
      <c r="C749">
        <v>2016</v>
      </c>
      <c r="D749">
        <v>99</v>
      </c>
      <c r="E749">
        <v>20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76</v>
      </c>
      <c r="R749">
        <v>372</v>
      </c>
      <c r="S749">
        <v>364</v>
      </c>
      <c r="T749">
        <v>1.3917988626159836</v>
      </c>
      <c r="U749">
        <v>1.3053015579807343</v>
      </c>
      <c r="V749">
        <v>14.841397849462364</v>
      </c>
      <c r="W749">
        <v>58.802197802197803</v>
      </c>
      <c r="X749">
        <v>141.40454804925491</v>
      </c>
      <c r="Y749">
        <v>128.5045698924732</v>
      </c>
      <c r="Z749">
        <v>131.32884615384623</v>
      </c>
      <c r="AA749">
        <v>28.175586965783488</v>
      </c>
      <c r="AB749">
        <v>3.4441215413576001</v>
      </c>
      <c r="AC749">
        <v>-55.782178387307965</v>
      </c>
      <c r="AD749">
        <v>8</v>
      </c>
      <c r="AE749">
        <v>0</v>
      </c>
      <c r="AF749">
        <v>0</v>
      </c>
      <c r="AG749">
        <v>0</v>
      </c>
      <c r="AH749">
        <v>6</v>
      </c>
      <c r="AI749">
        <v>1</v>
      </c>
      <c r="AJ749">
        <v>0</v>
      </c>
      <c r="AK749">
        <v>0</v>
      </c>
      <c r="AL749">
        <v>1</v>
      </c>
      <c r="AM749">
        <v>0</v>
      </c>
    </row>
    <row r="750" spans="1:39">
      <c r="A750">
        <v>3</v>
      </c>
      <c r="B750">
        <v>385</v>
      </c>
      <c r="C750">
        <v>2016</v>
      </c>
      <c r="D750">
        <v>99</v>
      </c>
      <c r="E750">
        <v>21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114</v>
      </c>
      <c r="R750">
        <v>602</v>
      </c>
      <c r="S750">
        <v>600</v>
      </c>
      <c r="T750">
        <v>2.2523196647710262</v>
      </c>
      <c r="U750">
        <v>2.1732517173421688</v>
      </c>
      <c r="V750">
        <v>15.137873754152823</v>
      </c>
      <c r="W750">
        <v>59.071666666666673</v>
      </c>
      <c r="X750">
        <v>143.61014026916419</v>
      </c>
      <c r="Y750">
        <v>132.20996677740871</v>
      </c>
      <c r="Z750">
        <v>132.65066666666669</v>
      </c>
      <c r="AA750">
        <v>27.37483819536109</v>
      </c>
      <c r="AB750">
        <v>3.5491591335914152</v>
      </c>
      <c r="AC750">
        <v>-49.807669238717118</v>
      </c>
      <c r="AD750">
        <v>6</v>
      </c>
      <c r="AE750">
        <v>0</v>
      </c>
      <c r="AF750">
        <v>0</v>
      </c>
      <c r="AG750">
        <v>5</v>
      </c>
      <c r="AH750">
        <v>7</v>
      </c>
      <c r="AI750">
        <v>1</v>
      </c>
      <c r="AJ750">
        <v>0</v>
      </c>
      <c r="AK750">
        <v>1</v>
      </c>
      <c r="AL750">
        <v>0</v>
      </c>
      <c r="AM750">
        <v>0</v>
      </c>
    </row>
    <row r="751" spans="1:39">
      <c r="A751">
        <v>3</v>
      </c>
      <c r="B751">
        <v>386</v>
      </c>
      <c r="C751">
        <v>2016</v>
      </c>
      <c r="D751">
        <v>99</v>
      </c>
      <c r="E751">
        <v>22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98</v>
      </c>
      <c r="R751">
        <v>389</v>
      </c>
      <c r="S751">
        <v>389</v>
      </c>
      <c r="T751">
        <v>1.455402574079617</v>
      </c>
      <c r="U751">
        <v>1.470453113469846</v>
      </c>
      <c r="V751">
        <v>14.93316195372751</v>
      </c>
      <c r="W751">
        <v>58.619537275064282</v>
      </c>
      <c r="X751">
        <v>149.98593498901261</v>
      </c>
      <c r="Y751">
        <v>138.43701799485859</v>
      </c>
      <c r="Z751">
        <v>138.43701799485859</v>
      </c>
      <c r="AA751">
        <v>25.665797860121476</v>
      </c>
      <c r="AB751">
        <v>3.6924474841787225</v>
      </c>
      <c r="AC751">
        <v>-56.465231445333501</v>
      </c>
      <c r="AD751">
        <v>13</v>
      </c>
      <c r="AE751">
        <v>1</v>
      </c>
      <c r="AF751">
        <v>0</v>
      </c>
      <c r="AG751">
        <v>2</v>
      </c>
      <c r="AH751">
        <v>22</v>
      </c>
      <c r="AI751">
        <v>3</v>
      </c>
      <c r="AJ751">
        <v>1</v>
      </c>
      <c r="AK751">
        <v>5</v>
      </c>
      <c r="AL751">
        <v>0</v>
      </c>
      <c r="AM751">
        <v>0</v>
      </c>
    </row>
    <row r="752" spans="1:39">
      <c r="A752">
        <v>3</v>
      </c>
      <c r="B752">
        <v>387</v>
      </c>
      <c r="C752">
        <v>2016</v>
      </c>
      <c r="D752">
        <v>99</v>
      </c>
      <c r="E752">
        <v>23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108</v>
      </c>
      <c r="R752">
        <v>546</v>
      </c>
      <c r="S752">
        <v>545</v>
      </c>
      <c r="T752">
        <v>2.0428015564202329</v>
      </c>
      <c r="U752">
        <v>2.0126847469706286</v>
      </c>
      <c r="V752">
        <v>14.965201465201469</v>
      </c>
      <c r="W752">
        <v>58.552293577981651</v>
      </c>
      <c r="X752">
        <v>146.44117168494202</v>
      </c>
      <c r="Y752">
        <v>134.99999999999989</v>
      </c>
      <c r="Z752">
        <v>135.24770642201827</v>
      </c>
      <c r="AA752">
        <v>26.993378720336839</v>
      </c>
      <c r="AB752">
        <v>3.75359390671988</v>
      </c>
      <c r="AC752">
        <v>-51.444868809925552</v>
      </c>
      <c r="AD752">
        <v>8</v>
      </c>
      <c r="AE752">
        <v>1</v>
      </c>
      <c r="AF752">
        <v>0</v>
      </c>
      <c r="AG752">
        <v>3</v>
      </c>
      <c r="AH752">
        <v>11</v>
      </c>
      <c r="AI752">
        <v>2</v>
      </c>
      <c r="AJ752">
        <v>0</v>
      </c>
      <c r="AK752">
        <v>3</v>
      </c>
      <c r="AL752">
        <v>2</v>
      </c>
      <c r="AM752">
        <v>0</v>
      </c>
    </row>
    <row r="753" spans="1:39">
      <c r="A753">
        <v>3</v>
      </c>
      <c r="B753">
        <v>388</v>
      </c>
      <c r="C753">
        <v>2016</v>
      </c>
      <c r="D753">
        <v>99</v>
      </c>
      <c r="E753">
        <v>24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107</v>
      </c>
      <c r="R753">
        <v>462</v>
      </c>
      <c r="S753">
        <v>461</v>
      </c>
      <c r="T753">
        <v>1.7285243938940429</v>
      </c>
      <c r="U753">
        <v>1.7324325265255369</v>
      </c>
      <c r="V753">
        <v>14.811688311688309</v>
      </c>
      <c r="W753">
        <v>58.481561822125798</v>
      </c>
      <c r="X753">
        <v>149.02351169956799</v>
      </c>
      <c r="Y753">
        <v>137.32987012987007</v>
      </c>
      <c r="Z753">
        <v>137.6277657266811</v>
      </c>
      <c r="AA753">
        <v>26.070161657487276</v>
      </c>
      <c r="AB753">
        <v>3.8645991268224882</v>
      </c>
      <c r="AC753">
        <v>-47.355260581193839</v>
      </c>
      <c r="AD753">
        <v>9</v>
      </c>
      <c r="AE753">
        <v>1</v>
      </c>
      <c r="AF753">
        <v>0</v>
      </c>
      <c r="AG753">
        <v>0</v>
      </c>
      <c r="AH753">
        <v>5</v>
      </c>
      <c r="AI753">
        <v>0</v>
      </c>
      <c r="AJ753">
        <v>1</v>
      </c>
      <c r="AK753">
        <v>3</v>
      </c>
      <c r="AL753">
        <v>0</v>
      </c>
      <c r="AM753">
        <v>0</v>
      </c>
    </row>
    <row r="754" spans="1:39">
      <c r="A754">
        <v>3</v>
      </c>
      <c r="B754">
        <v>389</v>
      </c>
      <c r="C754">
        <v>2016</v>
      </c>
      <c r="D754">
        <v>99</v>
      </c>
      <c r="E754">
        <v>25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106</v>
      </c>
      <c r="R754">
        <v>573</v>
      </c>
      <c r="S754">
        <v>571</v>
      </c>
      <c r="T754">
        <v>2.1438192158036515</v>
      </c>
      <c r="U754">
        <v>2.0930310346922556</v>
      </c>
      <c r="V754">
        <v>15.184991273996506</v>
      </c>
      <c r="W754">
        <v>59.092819614711026</v>
      </c>
      <c r="X754">
        <v>145.2456989216814</v>
      </c>
      <c r="Y754">
        <v>133.77399650959853</v>
      </c>
      <c r="Z754">
        <v>134.24255691768815</v>
      </c>
      <c r="AA754">
        <v>27.882231562318974</v>
      </c>
      <c r="AB754">
        <v>3.4757303558914701</v>
      </c>
      <c r="AC754">
        <v>-53.608902289131933</v>
      </c>
      <c r="AD754">
        <v>9</v>
      </c>
      <c r="AE754">
        <v>4</v>
      </c>
      <c r="AF754">
        <v>0</v>
      </c>
      <c r="AG754">
        <v>1</v>
      </c>
      <c r="AH754">
        <v>18</v>
      </c>
      <c r="AI754">
        <v>3</v>
      </c>
      <c r="AJ754">
        <v>1</v>
      </c>
      <c r="AK754">
        <v>3</v>
      </c>
      <c r="AL754">
        <v>0</v>
      </c>
      <c r="AM754">
        <v>0</v>
      </c>
    </row>
    <row r="755" spans="1:39">
      <c r="A755">
        <v>3</v>
      </c>
      <c r="B755">
        <v>390</v>
      </c>
      <c r="C755">
        <v>2016</v>
      </c>
      <c r="D755">
        <v>99</v>
      </c>
      <c r="E755">
        <v>26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110</v>
      </c>
      <c r="R755">
        <v>542</v>
      </c>
      <c r="S755">
        <v>540</v>
      </c>
      <c r="T755">
        <v>2.0278359772523196</v>
      </c>
      <c r="U755">
        <v>2.0331774874753297</v>
      </c>
      <c r="V755">
        <v>15.009225092250922</v>
      </c>
      <c r="W755">
        <v>58.764814814814827</v>
      </c>
      <c r="X755">
        <v>149.27598517588649</v>
      </c>
      <c r="Y755">
        <v>137.38099630996305</v>
      </c>
      <c r="Z755">
        <v>137.8898148148148</v>
      </c>
      <c r="AA755">
        <v>27.0832671445852</v>
      </c>
      <c r="AB755">
        <v>3.790614990043689</v>
      </c>
      <c r="AC755">
        <v>-56.820620931028522</v>
      </c>
      <c r="AD755">
        <v>8</v>
      </c>
      <c r="AE755">
        <v>1</v>
      </c>
      <c r="AF755">
        <v>0</v>
      </c>
      <c r="AG755">
        <v>0</v>
      </c>
      <c r="AH755">
        <v>15</v>
      </c>
      <c r="AI755">
        <v>1</v>
      </c>
      <c r="AJ755">
        <v>1</v>
      </c>
      <c r="AK755">
        <v>5</v>
      </c>
      <c r="AL755">
        <v>0</v>
      </c>
      <c r="AM755">
        <v>0</v>
      </c>
    </row>
    <row r="756" spans="1:39">
      <c r="A756">
        <v>3</v>
      </c>
      <c r="B756">
        <v>391</v>
      </c>
      <c r="C756">
        <v>2016</v>
      </c>
      <c r="D756">
        <v>99</v>
      </c>
      <c r="E756">
        <v>27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105</v>
      </c>
      <c r="R756">
        <v>535</v>
      </c>
      <c r="S756">
        <v>534</v>
      </c>
      <c r="T756">
        <v>2.0016462137084714</v>
      </c>
      <c r="U756">
        <v>2.0225638589154689</v>
      </c>
      <c r="V756">
        <v>14.923364485981308</v>
      </c>
      <c r="W756">
        <v>58.661048689138603</v>
      </c>
      <c r="X756">
        <v>150.18478954243088</v>
      </c>
      <c r="Y756">
        <v>138.45196261682253</v>
      </c>
      <c r="Z756">
        <v>138.71123595505628</v>
      </c>
      <c r="AA756">
        <v>27.027837383029397</v>
      </c>
      <c r="AB756">
        <v>3.7225021317959137</v>
      </c>
      <c r="AC756">
        <v>-51.487501583555321</v>
      </c>
      <c r="AD756">
        <v>16</v>
      </c>
      <c r="AE756">
        <v>2</v>
      </c>
      <c r="AF756">
        <v>0</v>
      </c>
      <c r="AG756">
        <v>2</v>
      </c>
      <c r="AH756">
        <v>4</v>
      </c>
      <c r="AI756">
        <v>0</v>
      </c>
      <c r="AJ756">
        <v>0</v>
      </c>
      <c r="AK756">
        <v>5</v>
      </c>
      <c r="AL756">
        <v>0</v>
      </c>
      <c r="AM756">
        <v>0</v>
      </c>
    </row>
    <row r="757" spans="1:39">
      <c r="A757">
        <v>3</v>
      </c>
      <c r="B757">
        <v>392</v>
      </c>
      <c r="C757">
        <v>2016</v>
      </c>
      <c r="D757">
        <v>99</v>
      </c>
      <c r="E757">
        <v>28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94</v>
      </c>
      <c r="R757">
        <v>488</v>
      </c>
      <c r="S757">
        <v>486</v>
      </c>
      <c r="T757">
        <v>1.8258006584854829</v>
      </c>
      <c r="U757">
        <v>1.7923270319180225</v>
      </c>
      <c r="V757">
        <v>14.905737704918028</v>
      </c>
      <c r="W757">
        <v>58.639917695473237</v>
      </c>
      <c r="X757">
        <v>146.18603804415412</v>
      </c>
      <c r="Y757">
        <v>134.50799180327871</v>
      </c>
      <c r="Z757">
        <v>135.06152263374483</v>
      </c>
      <c r="AA757">
        <v>27.656476275659376</v>
      </c>
      <c r="AB757">
        <v>4.0020533815712742</v>
      </c>
      <c r="AC757">
        <v>-60.766027409855639</v>
      </c>
      <c r="AD757">
        <v>9</v>
      </c>
      <c r="AE757">
        <v>0</v>
      </c>
      <c r="AF757">
        <v>0</v>
      </c>
      <c r="AG757">
        <v>0</v>
      </c>
      <c r="AH757">
        <v>11</v>
      </c>
      <c r="AI757">
        <v>0</v>
      </c>
      <c r="AJ757">
        <v>0</v>
      </c>
      <c r="AK757">
        <v>3</v>
      </c>
      <c r="AL757">
        <v>0</v>
      </c>
      <c r="AM757">
        <v>0</v>
      </c>
    </row>
    <row r="758" spans="1:39">
      <c r="A758">
        <v>3</v>
      </c>
      <c r="B758">
        <v>393</v>
      </c>
      <c r="C758">
        <v>2016</v>
      </c>
      <c r="D758">
        <v>99</v>
      </c>
      <c r="E758">
        <v>29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87</v>
      </c>
      <c r="R758">
        <v>363</v>
      </c>
      <c r="S758">
        <v>361</v>
      </c>
      <c r="T758">
        <v>1.3581263094881777</v>
      </c>
      <c r="U758">
        <v>1.3584680004013898</v>
      </c>
      <c r="V758">
        <v>14.473829201101925</v>
      </c>
      <c r="W758">
        <v>57.792243767313003</v>
      </c>
      <c r="X758">
        <v>148.99313234780598</v>
      </c>
      <c r="Y758">
        <v>137.0545454545454</v>
      </c>
      <c r="Z758">
        <v>137.81385041551249</v>
      </c>
      <c r="AA758">
        <v>29.263646850701409</v>
      </c>
      <c r="AB758">
        <v>3.8923955560753001</v>
      </c>
      <c r="AC758">
        <v>-53.834596637033776</v>
      </c>
      <c r="AD758">
        <v>10</v>
      </c>
      <c r="AE758">
        <v>0</v>
      </c>
      <c r="AF758">
        <v>0</v>
      </c>
      <c r="AG758">
        <v>1</v>
      </c>
      <c r="AH758">
        <v>9</v>
      </c>
      <c r="AI758">
        <v>3</v>
      </c>
      <c r="AJ758">
        <v>2</v>
      </c>
      <c r="AK758">
        <v>1</v>
      </c>
      <c r="AL758">
        <v>0</v>
      </c>
      <c r="AM758">
        <v>0</v>
      </c>
    </row>
    <row r="759" spans="1:39">
      <c r="A759">
        <v>3</v>
      </c>
      <c r="B759">
        <v>394</v>
      </c>
      <c r="C759">
        <v>2016</v>
      </c>
      <c r="D759">
        <v>99</v>
      </c>
      <c r="E759">
        <v>30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98</v>
      </c>
      <c r="R759">
        <v>458</v>
      </c>
      <c r="S759">
        <v>457</v>
      </c>
      <c r="T759">
        <v>1.71355881472613</v>
      </c>
      <c r="U759">
        <v>1.6697992844606735</v>
      </c>
      <c r="V759">
        <v>14.888646288209603</v>
      </c>
      <c r="W759">
        <v>58.367614879649899</v>
      </c>
      <c r="X759">
        <v>144.907908992416</v>
      </c>
      <c r="Y759">
        <v>133.52096069869003</v>
      </c>
      <c r="Z759">
        <v>133.81312910284473</v>
      </c>
      <c r="AA759">
        <v>25.410235072604497</v>
      </c>
      <c r="AB759">
        <v>3.2805509691681887</v>
      </c>
      <c r="AC759">
        <v>-37.800717112924254</v>
      </c>
      <c r="AD759">
        <v>10</v>
      </c>
      <c r="AE759">
        <v>4</v>
      </c>
      <c r="AF759">
        <v>0</v>
      </c>
      <c r="AG759">
        <v>0</v>
      </c>
      <c r="AH759">
        <v>2</v>
      </c>
      <c r="AI759">
        <v>1</v>
      </c>
      <c r="AJ759">
        <v>0</v>
      </c>
      <c r="AK759">
        <v>1</v>
      </c>
      <c r="AL759">
        <v>0</v>
      </c>
      <c r="AM759">
        <v>0</v>
      </c>
    </row>
    <row r="760" spans="1:39">
      <c r="A760">
        <v>3</v>
      </c>
      <c r="B760">
        <v>395</v>
      </c>
      <c r="C760">
        <v>2016</v>
      </c>
      <c r="D760">
        <v>99</v>
      </c>
      <c r="E760">
        <v>31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93</v>
      </c>
      <c r="R760">
        <v>472</v>
      </c>
      <c r="S760">
        <v>470</v>
      </c>
      <c r="T760">
        <v>1.7659383418138277</v>
      </c>
      <c r="U760">
        <v>1.7657834036107347</v>
      </c>
      <c r="V760">
        <v>14.739406779661017</v>
      </c>
      <c r="W760">
        <v>58.35106382978725</v>
      </c>
      <c r="X760">
        <v>148.82544943717062</v>
      </c>
      <c r="Y760">
        <v>137.00805084745753</v>
      </c>
      <c r="Z760">
        <v>137.59106382978717</v>
      </c>
      <c r="AA760">
        <v>28.621049479995943</v>
      </c>
      <c r="AB760">
        <v>3.6990724737612894</v>
      </c>
      <c r="AC760">
        <v>-52.345805007606593</v>
      </c>
      <c r="AD760">
        <v>9</v>
      </c>
      <c r="AE760">
        <v>2</v>
      </c>
      <c r="AF760">
        <v>0</v>
      </c>
      <c r="AG760">
        <v>2</v>
      </c>
      <c r="AH760">
        <v>11</v>
      </c>
      <c r="AI760">
        <v>1</v>
      </c>
      <c r="AJ760">
        <v>1</v>
      </c>
      <c r="AK760">
        <v>1</v>
      </c>
      <c r="AL760">
        <v>0</v>
      </c>
      <c r="AM760">
        <v>0</v>
      </c>
    </row>
    <row r="761" spans="1:39">
      <c r="A761">
        <v>3</v>
      </c>
      <c r="B761">
        <v>396</v>
      </c>
      <c r="C761">
        <v>2016</v>
      </c>
      <c r="D761">
        <v>99</v>
      </c>
      <c r="E761">
        <v>32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102</v>
      </c>
      <c r="R761">
        <v>569</v>
      </c>
      <c r="S761">
        <v>567</v>
      </c>
      <c r="T761">
        <v>2.1288536366357378</v>
      </c>
      <c r="U761">
        <v>2.1644102125114921</v>
      </c>
      <c r="V761">
        <v>14.855887521968363</v>
      </c>
      <c r="W761">
        <v>58.562610229276906</v>
      </c>
      <c r="X761">
        <v>151.25679043845341</v>
      </c>
      <c r="Y761">
        <v>139.30861159929691</v>
      </c>
      <c r="Z761">
        <v>139.79999999999998</v>
      </c>
      <c r="AA761">
        <v>30.831638735072008</v>
      </c>
      <c r="AB761">
        <v>4.6756390195754642</v>
      </c>
      <c r="AC761">
        <v>-66.267733145874075</v>
      </c>
      <c r="AD761">
        <v>3</v>
      </c>
      <c r="AE761">
        <v>1</v>
      </c>
      <c r="AF761">
        <v>0</v>
      </c>
      <c r="AG761">
        <v>2</v>
      </c>
      <c r="AH761">
        <v>23</v>
      </c>
      <c r="AI761">
        <v>5</v>
      </c>
      <c r="AJ761">
        <v>0</v>
      </c>
      <c r="AK761">
        <v>3</v>
      </c>
      <c r="AL761">
        <v>0</v>
      </c>
      <c r="AM761">
        <v>0</v>
      </c>
    </row>
    <row r="762" spans="1:39">
      <c r="A762">
        <v>3</v>
      </c>
      <c r="B762">
        <v>397</v>
      </c>
      <c r="C762">
        <v>2016</v>
      </c>
      <c r="D762">
        <v>99</v>
      </c>
      <c r="E762">
        <v>33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123</v>
      </c>
      <c r="R762">
        <v>681</v>
      </c>
      <c r="S762">
        <v>681</v>
      </c>
      <c r="T762">
        <v>2.5478898533373244</v>
      </c>
      <c r="U762">
        <v>2.5197769963868062</v>
      </c>
      <c r="V762">
        <v>15.259911894273124</v>
      </c>
      <c r="W762">
        <v>59.092511013215855</v>
      </c>
      <c r="X762">
        <v>146.81280953540059</v>
      </c>
      <c r="Y762">
        <v>135.50822320117479</v>
      </c>
      <c r="Z762">
        <v>135.50822320117479</v>
      </c>
      <c r="AA762">
        <v>27.944912612062879</v>
      </c>
      <c r="AB762">
        <v>3.4447968395874025</v>
      </c>
      <c r="AC762">
        <v>-48.846393511732245</v>
      </c>
      <c r="AD762">
        <v>9</v>
      </c>
      <c r="AE762">
        <v>2</v>
      </c>
      <c r="AF762">
        <v>0</v>
      </c>
      <c r="AG762">
        <v>0</v>
      </c>
      <c r="AH762">
        <v>17</v>
      </c>
      <c r="AI762">
        <v>0</v>
      </c>
      <c r="AJ762">
        <v>4</v>
      </c>
      <c r="AK762">
        <v>8</v>
      </c>
      <c r="AL762">
        <v>0</v>
      </c>
      <c r="AM762">
        <v>0</v>
      </c>
    </row>
    <row r="763" spans="1:39">
      <c r="A763">
        <v>3</v>
      </c>
      <c r="B763">
        <v>398</v>
      </c>
      <c r="C763">
        <v>2016</v>
      </c>
      <c r="D763">
        <v>99</v>
      </c>
      <c r="E763">
        <v>34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111</v>
      </c>
      <c r="R763">
        <v>514</v>
      </c>
      <c r="S763">
        <v>513</v>
      </c>
      <c r="T763">
        <v>1.9230769230769225</v>
      </c>
      <c r="U763">
        <v>1.9608235050777896</v>
      </c>
      <c r="V763">
        <v>14.645914396887163</v>
      </c>
      <c r="W763">
        <v>58.079922027290451</v>
      </c>
      <c r="X763">
        <v>151.54314091673652</v>
      </c>
      <c r="Y763">
        <v>139.70953307392998</v>
      </c>
      <c r="Z763">
        <v>139.98187134502925</v>
      </c>
      <c r="AA763">
        <v>30.081343955978312</v>
      </c>
      <c r="AB763">
        <v>3.8802049736057409</v>
      </c>
      <c r="AC763">
        <v>-61.021059349659367</v>
      </c>
      <c r="AD763">
        <v>4</v>
      </c>
      <c r="AE763">
        <v>0</v>
      </c>
      <c r="AF763">
        <v>0</v>
      </c>
      <c r="AG763">
        <v>1</v>
      </c>
      <c r="AH763">
        <v>7</v>
      </c>
      <c r="AI763">
        <v>3</v>
      </c>
      <c r="AJ763">
        <v>0</v>
      </c>
      <c r="AK763">
        <v>1</v>
      </c>
      <c r="AL763">
        <v>0</v>
      </c>
      <c r="AM763">
        <v>0</v>
      </c>
    </row>
    <row r="764" spans="1:39">
      <c r="A764">
        <v>3</v>
      </c>
      <c r="B764">
        <v>399</v>
      </c>
      <c r="C764">
        <v>2016</v>
      </c>
      <c r="D764">
        <v>99</v>
      </c>
      <c r="E764">
        <v>35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120</v>
      </c>
      <c r="R764">
        <v>588</v>
      </c>
      <c r="S764">
        <v>585</v>
      </c>
      <c r="T764">
        <v>2.1999401376833285</v>
      </c>
      <c r="U764">
        <v>2.1722905654890501</v>
      </c>
      <c r="V764">
        <v>15.051020408163264</v>
      </c>
      <c r="W764">
        <v>58.969230769230784</v>
      </c>
      <c r="X764">
        <v>147.12100441476684</v>
      </c>
      <c r="Y764">
        <v>135.29795918367347</v>
      </c>
      <c r="Z764">
        <v>135.99179487179487</v>
      </c>
      <c r="AA764">
        <v>27.955105052348319</v>
      </c>
      <c r="AB764">
        <v>3.5732735724638478</v>
      </c>
      <c r="AC764">
        <v>-46.554817994467889</v>
      </c>
      <c r="AD764">
        <v>9</v>
      </c>
      <c r="AE764">
        <v>1</v>
      </c>
      <c r="AF764">
        <v>0</v>
      </c>
      <c r="AG764">
        <v>1</v>
      </c>
      <c r="AH764">
        <v>7</v>
      </c>
      <c r="AI764">
        <v>3</v>
      </c>
      <c r="AJ764">
        <v>2</v>
      </c>
      <c r="AK764">
        <v>5</v>
      </c>
      <c r="AL764">
        <v>0</v>
      </c>
      <c r="AM764">
        <v>0</v>
      </c>
    </row>
    <row r="765" spans="1:39">
      <c r="A765">
        <v>3</v>
      </c>
      <c r="B765">
        <v>400</v>
      </c>
      <c r="C765">
        <v>2016</v>
      </c>
      <c r="D765">
        <v>99</v>
      </c>
      <c r="E765">
        <v>36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102</v>
      </c>
      <c r="R765">
        <v>469</v>
      </c>
      <c r="S765">
        <v>468</v>
      </c>
      <c r="T765">
        <v>1.7547141574378924</v>
      </c>
      <c r="U765">
        <v>1.7583481294742529</v>
      </c>
      <c r="V765">
        <v>14.554371002132198</v>
      </c>
      <c r="W765">
        <v>58.185897435897445</v>
      </c>
      <c r="X765">
        <v>148.98830410707649</v>
      </c>
      <c r="Y765">
        <v>137.3038379530916</v>
      </c>
      <c r="Z765">
        <v>137.59722222222217</v>
      </c>
      <c r="AA765">
        <v>28.167619707321141</v>
      </c>
      <c r="AB765">
        <v>3.9820180542473751</v>
      </c>
      <c r="AC765">
        <v>-56.329998061710739</v>
      </c>
      <c r="AD765">
        <v>8</v>
      </c>
      <c r="AE765">
        <v>0</v>
      </c>
      <c r="AF765">
        <v>0</v>
      </c>
      <c r="AG765">
        <v>0</v>
      </c>
      <c r="AH765">
        <v>5</v>
      </c>
      <c r="AI765">
        <v>2</v>
      </c>
      <c r="AJ765">
        <v>0</v>
      </c>
      <c r="AK765">
        <v>4</v>
      </c>
      <c r="AL765">
        <v>0</v>
      </c>
      <c r="AM765">
        <v>0</v>
      </c>
    </row>
    <row r="766" spans="1:39">
      <c r="A766">
        <v>3</v>
      </c>
      <c r="B766">
        <v>401</v>
      </c>
      <c r="C766">
        <v>2016</v>
      </c>
      <c r="D766">
        <v>99</v>
      </c>
      <c r="E766">
        <v>37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112</v>
      </c>
      <c r="R766">
        <v>534</v>
      </c>
      <c r="S766">
        <v>534</v>
      </c>
      <c r="T766">
        <v>1.9979048189164923</v>
      </c>
      <c r="U766">
        <v>2.0282270093227623</v>
      </c>
      <c r="V766">
        <v>14.842696629213489</v>
      </c>
      <c r="W766">
        <v>58.367041198501873</v>
      </c>
      <c r="X766">
        <v>150.70381957547644</v>
      </c>
      <c r="Y766">
        <v>139.09962546816479</v>
      </c>
      <c r="Z766">
        <v>139.09962546816479</v>
      </c>
      <c r="AA766">
        <v>28.065661370691448</v>
      </c>
      <c r="AB766">
        <v>3.9817138023150793</v>
      </c>
      <c r="AC766">
        <v>-55.467905142882657</v>
      </c>
      <c r="AD766">
        <v>8</v>
      </c>
      <c r="AE766">
        <v>0</v>
      </c>
      <c r="AF766">
        <v>0</v>
      </c>
      <c r="AG766">
        <v>2</v>
      </c>
      <c r="AH766">
        <v>10</v>
      </c>
      <c r="AI766">
        <v>3</v>
      </c>
      <c r="AJ766">
        <v>0</v>
      </c>
      <c r="AK766">
        <v>2</v>
      </c>
      <c r="AL766">
        <v>0</v>
      </c>
      <c r="AM766">
        <v>0</v>
      </c>
    </row>
    <row r="767" spans="1:39">
      <c r="A767">
        <v>3</v>
      </c>
      <c r="B767">
        <v>402</v>
      </c>
      <c r="C767">
        <v>2016</v>
      </c>
      <c r="D767">
        <v>99</v>
      </c>
      <c r="E767">
        <v>38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92</v>
      </c>
      <c r="R767">
        <v>430</v>
      </c>
      <c r="S767">
        <v>429</v>
      </c>
      <c r="T767">
        <v>1.6087997605507327</v>
      </c>
      <c r="U767">
        <v>1.65135718327896</v>
      </c>
      <c r="V767">
        <v>14.913953488372091</v>
      </c>
      <c r="W767">
        <v>58.606060606060609</v>
      </c>
      <c r="X767">
        <v>152.66068684018245</v>
      </c>
      <c r="Y767">
        <v>140.64465116279061</v>
      </c>
      <c r="Z767">
        <v>140.97249417249409</v>
      </c>
      <c r="AA767">
        <v>28.936230644222967</v>
      </c>
      <c r="AB767">
        <v>4.3383754713708527</v>
      </c>
      <c r="AC767">
        <v>-55.097807453071603</v>
      </c>
      <c r="AD767">
        <v>5</v>
      </c>
      <c r="AE767">
        <v>0</v>
      </c>
      <c r="AF767">
        <v>0</v>
      </c>
      <c r="AG767">
        <v>0</v>
      </c>
      <c r="AH767">
        <v>5</v>
      </c>
      <c r="AI767">
        <v>3</v>
      </c>
      <c r="AJ767">
        <v>0</v>
      </c>
      <c r="AK767">
        <v>1</v>
      </c>
      <c r="AL767">
        <v>0</v>
      </c>
      <c r="AM767">
        <v>0</v>
      </c>
    </row>
    <row r="768" spans="1:39">
      <c r="A768">
        <v>3</v>
      </c>
      <c r="B768">
        <v>403</v>
      </c>
      <c r="C768">
        <v>2016</v>
      </c>
      <c r="D768">
        <v>99</v>
      </c>
      <c r="E768">
        <v>39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100</v>
      </c>
      <c r="R768">
        <v>529</v>
      </c>
      <c r="S768">
        <v>528</v>
      </c>
      <c r="T768">
        <v>1.9791978449566003</v>
      </c>
      <c r="U768">
        <v>2.0036329901720822</v>
      </c>
      <c r="V768">
        <v>15.01890359168242</v>
      </c>
      <c r="W768">
        <v>58.740530303030297</v>
      </c>
      <c r="X768">
        <v>150.45456686607935</v>
      </c>
      <c r="Y768">
        <v>138.71172022684297</v>
      </c>
      <c r="Z768">
        <v>138.97443181818164</v>
      </c>
      <c r="AA768">
        <v>26.926870128265545</v>
      </c>
      <c r="AB768">
        <v>3.3273011664278314</v>
      </c>
      <c r="AC768">
        <v>-47.854453697261881</v>
      </c>
      <c r="AD768">
        <v>12</v>
      </c>
      <c r="AE768">
        <v>3</v>
      </c>
      <c r="AF768">
        <v>0</v>
      </c>
      <c r="AG768">
        <v>1</v>
      </c>
      <c r="AH768">
        <v>11</v>
      </c>
      <c r="AI768">
        <v>0</v>
      </c>
      <c r="AJ768">
        <v>1</v>
      </c>
      <c r="AK768">
        <v>3</v>
      </c>
      <c r="AL768">
        <v>0</v>
      </c>
      <c r="AM768">
        <v>0</v>
      </c>
    </row>
    <row r="769" spans="1:39">
      <c r="A769">
        <v>3</v>
      </c>
      <c r="B769">
        <v>404</v>
      </c>
      <c r="C769">
        <v>2016</v>
      </c>
      <c r="D769">
        <v>99</v>
      </c>
      <c r="E769">
        <v>40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116</v>
      </c>
      <c r="R769">
        <v>638</v>
      </c>
      <c r="S769">
        <v>638</v>
      </c>
      <c r="T769">
        <v>2.3870098772822503</v>
      </c>
      <c r="U769">
        <v>2.4090888922110527</v>
      </c>
      <c r="V769">
        <v>15.086206896551722</v>
      </c>
      <c r="W769">
        <v>58.771159874608152</v>
      </c>
      <c r="X769">
        <v>149.82390120806821</v>
      </c>
      <c r="Y769">
        <v>138.28746081504715</v>
      </c>
      <c r="Z769">
        <v>138.28746081504715</v>
      </c>
      <c r="AA769">
        <v>27.896072230756545</v>
      </c>
      <c r="AB769">
        <v>3.4696601112961303</v>
      </c>
      <c r="AC769">
        <v>-57.588191405068414</v>
      </c>
      <c r="AD769">
        <v>2</v>
      </c>
      <c r="AE769">
        <v>1</v>
      </c>
      <c r="AF769">
        <v>0</v>
      </c>
      <c r="AG769">
        <v>1</v>
      </c>
      <c r="AH769">
        <v>13</v>
      </c>
      <c r="AI769">
        <v>8</v>
      </c>
      <c r="AJ769">
        <v>0</v>
      </c>
      <c r="AK769">
        <v>5</v>
      </c>
      <c r="AL769">
        <v>1</v>
      </c>
      <c r="AM769">
        <v>0</v>
      </c>
    </row>
    <row r="770" spans="1:39">
      <c r="A770">
        <v>3</v>
      </c>
      <c r="B770">
        <v>405</v>
      </c>
      <c r="C770">
        <v>2016</v>
      </c>
      <c r="D770">
        <v>99</v>
      </c>
      <c r="E770">
        <v>41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102</v>
      </c>
      <c r="R770">
        <v>560</v>
      </c>
      <c r="S770">
        <v>558</v>
      </c>
      <c r="T770">
        <v>2.0951810835079314</v>
      </c>
      <c r="U770">
        <v>2.1228950057648612</v>
      </c>
      <c r="V770">
        <v>15.308928571428575</v>
      </c>
      <c r="W770">
        <v>59.351254480286734</v>
      </c>
      <c r="X770">
        <v>150.92826187896611</v>
      </c>
      <c r="Y770">
        <v>138.83249999999998</v>
      </c>
      <c r="Z770">
        <v>139.3301075268817</v>
      </c>
      <c r="AA770">
        <v>27.280432488555839</v>
      </c>
      <c r="AB770">
        <v>3.5121790461315339</v>
      </c>
      <c r="AC770">
        <v>-55.580683519991389</v>
      </c>
      <c r="AD770">
        <v>7</v>
      </c>
      <c r="AE770">
        <v>1</v>
      </c>
      <c r="AF770">
        <v>0</v>
      </c>
      <c r="AG770">
        <v>1</v>
      </c>
      <c r="AH770">
        <v>7</v>
      </c>
      <c r="AI770">
        <v>1</v>
      </c>
      <c r="AJ770">
        <v>0</v>
      </c>
      <c r="AK770">
        <v>4</v>
      </c>
      <c r="AL770">
        <v>0</v>
      </c>
      <c r="AM770">
        <v>0</v>
      </c>
    </row>
    <row r="771" spans="1:39">
      <c r="A771">
        <v>3</v>
      </c>
      <c r="B771">
        <v>406</v>
      </c>
      <c r="C771">
        <v>2016</v>
      </c>
      <c r="D771">
        <v>99</v>
      </c>
      <c r="E771">
        <v>42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109</v>
      </c>
      <c r="R771">
        <v>511</v>
      </c>
      <c r="S771">
        <v>510</v>
      </c>
      <c r="T771">
        <v>1.9118527387009876</v>
      </c>
      <c r="U771">
        <v>1.9380098012914104</v>
      </c>
      <c r="V771">
        <v>15.095890410958907</v>
      </c>
      <c r="W771">
        <v>58.898039215686254</v>
      </c>
      <c r="X771">
        <v>150.66924200630544</v>
      </c>
      <c r="Y771">
        <v>138.89471624266147</v>
      </c>
      <c r="Z771">
        <v>139.1670588235294</v>
      </c>
      <c r="AA771">
        <v>26.84261780387973</v>
      </c>
      <c r="AB771">
        <v>3.5171005324449514</v>
      </c>
      <c r="AC771">
        <v>-57.511241508955685</v>
      </c>
      <c r="AD771">
        <v>6</v>
      </c>
      <c r="AE771">
        <v>1</v>
      </c>
      <c r="AF771">
        <v>0</v>
      </c>
      <c r="AG771">
        <v>0</v>
      </c>
      <c r="AH771">
        <v>8</v>
      </c>
      <c r="AI771">
        <v>1</v>
      </c>
      <c r="AJ771">
        <v>0</v>
      </c>
      <c r="AK771">
        <v>1</v>
      </c>
      <c r="AL771">
        <v>0</v>
      </c>
      <c r="AM771">
        <v>0</v>
      </c>
    </row>
    <row r="772" spans="1:39">
      <c r="A772">
        <v>3</v>
      </c>
      <c r="B772">
        <v>407</v>
      </c>
      <c r="C772">
        <v>2016</v>
      </c>
      <c r="D772">
        <v>99</v>
      </c>
      <c r="E772">
        <v>43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109</v>
      </c>
      <c r="R772">
        <v>506</v>
      </c>
      <c r="S772">
        <v>504</v>
      </c>
      <c r="T772">
        <v>1.8931457647410956</v>
      </c>
      <c r="U772">
        <v>1.8739266398117549</v>
      </c>
      <c r="V772">
        <v>15.081027667984188</v>
      </c>
      <c r="W772">
        <v>58.950396825396815</v>
      </c>
      <c r="X772">
        <v>147.39849862323828</v>
      </c>
      <c r="Y772">
        <v>135.6290513833992</v>
      </c>
      <c r="Z772">
        <v>136.16726190476183</v>
      </c>
      <c r="AA772">
        <v>26.410400707272764</v>
      </c>
      <c r="AB772">
        <v>3.4965288684986664</v>
      </c>
      <c r="AC772">
        <v>-53.299934135560797</v>
      </c>
      <c r="AD772">
        <v>7</v>
      </c>
      <c r="AE772">
        <v>27</v>
      </c>
      <c r="AF772">
        <v>0</v>
      </c>
      <c r="AG772">
        <v>1</v>
      </c>
      <c r="AH772">
        <v>5</v>
      </c>
      <c r="AI772">
        <v>2</v>
      </c>
      <c r="AJ772">
        <v>0</v>
      </c>
      <c r="AK772">
        <v>2</v>
      </c>
      <c r="AL772">
        <v>1</v>
      </c>
      <c r="AM772">
        <v>0</v>
      </c>
    </row>
    <row r="773" spans="1:39">
      <c r="A773">
        <v>3</v>
      </c>
      <c r="B773">
        <v>408</v>
      </c>
      <c r="C773">
        <v>2016</v>
      </c>
      <c r="D773">
        <v>99</v>
      </c>
      <c r="E773">
        <v>44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98</v>
      </c>
      <c r="R773">
        <v>508</v>
      </c>
      <c r="S773">
        <v>507</v>
      </c>
      <c r="T773">
        <v>1.9006285543250525</v>
      </c>
      <c r="U773">
        <v>1.9336846179523803</v>
      </c>
      <c r="V773">
        <v>14.984251968503941</v>
      </c>
      <c r="W773">
        <v>58.836291913214993</v>
      </c>
      <c r="X773">
        <v>151.20904104213403</v>
      </c>
      <c r="Y773">
        <v>139.40314960629939</v>
      </c>
      <c r="Z773">
        <v>139.67810650887597</v>
      </c>
      <c r="AA773">
        <v>27.363595612719209</v>
      </c>
      <c r="AB773">
        <v>3.8130400749285487</v>
      </c>
      <c r="AC773">
        <v>-55.332195537954384</v>
      </c>
      <c r="AD773">
        <v>16</v>
      </c>
      <c r="AE773">
        <v>2</v>
      </c>
      <c r="AF773">
        <v>0</v>
      </c>
      <c r="AG773">
        <v>1</v>
      </c>
      <c r="AH773">
        <v>8</v>
      </c>
      <c r="AI773">
        <v>2</v>
      </c>
      <c r="AJ773">
        <v>0</v>
      </c>
      <c r="AK773">
        <v>3</v>
      </c>
      <c r="AL773">
        <v>0</v>
      </c>
      <c r="AM773">
        <v>0</v>
      </c>
    </row>
    <row r="774" spans="1:39">
      <c r="A774">
        <v>3</v>
      </c>
      <c r="B774">
        <v>409</v>
      </c>
      <c r="C774">
        <v>2016</v>
      </c>
      <c r="D774">
        <v>99</v>
      </c>
      <c r="E774">
        <v>45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114</v>
      </c>
      <c r="R774">
        <v>512</v>
      </c>
      <c r="S774">
        <v>511</v>
      </c>
      <c r="T774">
        <v>1.915594133492966</v>
      </c>
      <c r="U774">
        <v>1.9420783133969424</v>
      </c>
      <c r="V774">
        <v>15.251953125</v>
      </c>
      <c r="W774">
        <v>59.170254403131111</v>
      </c>
      <c r="X774">
        <v>150.6786210048754</v>
      </c>
      <c r="Y774">
        <v>138.91445312500019</v>
      </c>
      <c r="Z774">
        <v>139.18630136986317</v>
      </c>
      <c r="AA774">
        <v>26.152311812347975</v>
      </c>
      <c r="AB774">
        <v>3.5307394509236154</v>
      </c>
      <c r="AC774">
        <v>-52.616352066605081</v>
      </c>
      <c r="AD774">
        <v>7</v>
      </c>
      <c r="AE774">
        <v>1</v>
      </c>
      <c r="AF774">
        <v>0</v>
      </c>
      <c r="AG774">
        <v>2</v>
      </c>
      <c r="AH774">
        <v>6</v>
      </c>
      <c r="AI774">
        <v>1</v>
      </c>
      <c r="AJ774">
        <v>2</v>
      </c>
      <c r="AK774">
        <v>0</v>
      </c>
      <c r="AL774">
        <v>0</v>
      </c>
      <c r="AM774">
        <v>0</v>
      </c>
    </row>
    <row r="775" spans="1:39">
      <c r="A775">
        <v>3</v>
      </c>
      <c r="B775">
        <v>410</v>
      </c>
      <c r="C775">
        <v>2016</v>
      </c>
      <c r="D775">
        <v>99</v>
      </c>
      <c r="E775">
        <v>46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103</v>
      </c>
      <c r="R775">
        <v>522</v>
      </c>
      <c r="S775">
        <v>520</v>
      </c>
      <c r="T775">
        <v>1.9530080814127504</v>
      </c>
      <c r="U775">
        <v>2.0019455133390527</v>
      </c>
      <c r="V775">
        <v>14.779693486590036</v>
      </c>
      <c r="W775">
        <v>58.407692307692301</v>
      </c>
      <c r="X775">
        <v>152.8555061580802</v>
      </c>
      <c r="Y775">
        <v>140.45344827586209</v>
      </c>
      <c r="Z775">
        <v>140.99365384615379</v>
      </c>
      <c r="AA775">
        <v>28.375650079224975</v>
      </c>
      <c r="AB775">
        <v>4.249336878305316</v>
      </c>
      <c r="AC775">
        <v>-54.199420549856242</v>
      </c>
      <c r="AD775">
        <v>10</v>
      </c>
      <c r="AE775">
        <v>0</v>
      </c>
      <c r="AF775">
        <v>0</v>
      </c>
      <c r="AG775">
        <v>0</v>
      </c>
      <c r="AH775">
        <v>9</v>
      </c>
      <c r="AI775">
        <v>1</v>
      </c>
      <c r="AJ775">
        <v>11</v>
      </c>
      <c r="AK775">
        <v>1</v>
      </c>
      <c r="AL775">
        <v>0</v>
      </c>
      <c r="AM775">
        <v>0</v>
      </c>
    </row>
    <row r="776" spans="1:39">
      <c r="A776">
        <v>3</v>
      </c>
      <c r="B776">
        <v>411</v>
      </c>
      <c r="C776">
        <v>2016</v>
      </c>
      <c r="D776">
        <v>99</v>
      </c>
      <c r="E776">
        <v>47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111</v>
      </c>
      <c r="R776">
        <v>612</v>
      </c>
      <c r="S776">
        <v>611</v>
      </c>
      <c r="T776">
        <v>2.289733612690811</v>
      </c>
      <c r="U776">
        <v>2.2959733334971646</v>
      </c>
      <c r="V776">
        <v>15.35130718954248</v>
      </c>
      <c r="W776">
        <v>59.423895253682495</v>
      </c>
      <c r="X776">
        <v>148.99801018276577</v>
      </c>
      <c r="Y776">
        <v>137.39346405228758</v>
      </c>
      <c r="Z776">
        <v>137.61833060556464</v>
      </c>
      <c r="AA776">
        <v>26.886322330756723</v>
      </c>
      <c r="AB776">
        <v>3.7340410287970776</v>
      </c>
      <c r="AC776">
        <v>-56.052038156558119</v>
      </c>
      <c r="AD776">
        <v>14</v>
      </c>
      <c r="AE776">
        <v>1</v>
      </c>
      <c r="AF776">
        <v>0</v>
      </c>
      <c r="AG776">
        <v>1</v>
      </c>
      <c r="AH776">
        <v>7</v>
      </c>
      <c r="AI776">
        <v>2</v>
      </c>
      <c r="AJ776">
        <v>0</v>
      </c>
      <c r="AK776">
        <v>1</v>
      </c>
      <c r="AL776">
        <v>0</v>
      </c>
      <c r="AM776">
        <v>0</v>
      </c>
    </row>
    <row r="777" spans="1:39">
      <c r="A777">
        <v>3</v>
      </c>
      <c r="B777">
        <v>412</v>
      </c>
      <c r="C777">
        <v>2016</v>
      </c>
      <c r="D777">
        <v>99</v>
      </c>
      <c r="E777">
        <v>48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104</v>
      </c>
      <c r="R777">
        <v>464</v>
      </c>
      <c r="S777">
        <v>463</v>
      </c>
      <c r="T777">
        <v>1.7360071834780004</v>
      </c>
      <c r="U777">
        <v>1.8240450430709343</v>
      </c>
      <c r="V777">
        <v>15.04525862068966</v>
      </c>
      <c r="W777">
        <v>58.727861771058322</v>
      </c>
      <c r="X777">
        <v>156.27942055516121</v>
      </c>
      <c r="Y777">
        <v>143.96875000000003</v>
      </c>
      <c r="Z777">
        <v>144.27969762419011</v>
      </c>
      <c r="AA777">
        <v>28.922803679704199</v>
      </c>
      <c r="AB777">
        <v>3.7783373053484026</v>
      </c>
      <c r="AC777">
        <v>-56.353998781802886</v>
      </c>
      <c r="AD777">
        <v>7</v>
      </c>
      <c r="AE777">
        <v>0</v>
      </c>
      <c r="AF777">
        <v>0</v>
      </c>
      <c r="AG777">
        <v>1</v>
      </c>
      <c r="AH777">
        <v>13</v>
      </c>
      <c r="AI777">
        <v>3</v>
      </c>
      <c r="AJ777">
        <v>0</v>
      </c>
      <c r="AK777">
        <v>2</v>
      </c>
      <c r="AL777">
        <v>0</v>
      </c>
      <c r="AM777">
        <v>0</v>
      </c>
    </row>
    <row r="778" spans="1:39">
      <c r="A778">
        <v>3</v>
      </c>
      <c r="B778">
        <v>413</v>
      </c>
      <c r="C778">
        <v>2016</v>
      </c>
      <c r="D778">
        <v>99</v>
      </c>
      <c r="E778">
        <v>49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109</v>
      </c>
      <c r="R778">
        <v>538</v>
      </c>
      <c r="S778">
        <v>537</v>
      </c>
      <c r="T778">
        <v>2.0128703980844058</v>
      </c>
      <c r="U778">
        <v>2.0328470915258197</v>
      </c>
      <c r="V778">
        <v>15.219330855018589</v>
      </c>
      <c r="W778">
        <v>59.018621973929214</v>
      </c>
      <c r="X778">
        <v>150.0930374929014</v>
      </c>
      <c r="Y778">
        <v>138.37992565055751</v>
      </c>
      <c r="Z778">
        <v>138.63761638733695</v>
      </c>
      <c r="AA778">
        <v>27.145139251944055</v>
      </c>
      <c r="AB778">
        <v>3.2721992957945001</v>
      </c>
      <c r="AC778">
        <v>-61.983252935351246</v>
      </c>
      <c r="AD778">
        <v>9</v>
      </c>
      <c r="AE778">
        <v>2</v>
      </c>
      <c r="AF778">
        <v>0</v>
      </c>
      <c r="AG778">
        <v>0</v>
      </c>
      <c r="AH778">
        <v>10</v>
      </c>
      <c r="AI778">
        <v>1</v>
      </c>
      <c r="AJ778">
        <v>2</v>
      </c>
      <c r="AK778">
        <v>3</v>
      </c>
      <c r="AL778">
        <v>0</v>
      </c>
      <c r="AM778">
        <v>0</v>
      </c>
    </row>
    <row r="779" spans="1:39">
      <c r="A779">
        <v>3</v>
      </c>
      <c r="B779">
        <v>414</v>
      </c>
      <c r="C779">
        <v>2016</v>
      </c>
      <c r="D779">
        <v>99</v>
      </c>
      <c r="E779">
        <v>50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116</v>
      </c>
      <c r="R779">
        <v>585</v>
      </c>
      <c r="S779">
        <v>585</v>
      </c>
      <c r="T779">
        <v>2.1887159533073937</v>
      </c>
      <c r="U779">
        <v>2.2605936614492794</v>
      </c>
      <c r="V779">
        <v>15.005128205128198</v>
      </c>
      <c r="W779">
        <v>58.738461538461522</v>
      </c>
      <c r="X779">
        <v>153.32592530859057</v>
      </c>
      <c r="Y779">
        <v>141.51982905982922</v>
      </c>
      <c r="Z779">
        <v>141.51982905982922</v>
      </c>
      <c r="AA779">
        <v>27.4760392890506</v>
      </c>
      <c r="AB779">
        <v>4.0784999369499273</v>
      </c>
      <c r="AC779">
        <v>-58.307922179644557</v>
      </c>
      <c r="AD779">
        <v>12</v>
      </c>
      <c r="AE779">
        <v>4</v>
      </c>
      <c r="AF779">
        <v>0</v>
      </c>
      <c r="AG779">
        <v>1</v>
      </c>
      <c r="AH779">
        <v>16</v>
      </c>
      <c r="AI779">
        <v>6</v>
      </c>
      <c r="AJ779">
        <v>1</v>
      </c>
      <c r="AK779">
        <v>3</v>
      </c>
      <c r="AL779">
        <v>0</v>
      </c>
      <c r="AM779">
        <v>0</v>
      </c>
    </row>
    <row r="780" spans="1:39">
      <c r="A780">
        <v>3</v>
      </c>
      <c r="B780">
        <v>415</v>
      </c>
      <c r="C780">
        <v>2016</v>
      </c>
      <c r="D780">
        <v>99</v>
      </c>
      <c r="E780">
        <v>51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79</v>
      </c>
      <c r="R780">
        <v>456</v>
      </c>
      <c r="S780">
        <v>456</v>
      </c>
      <c r="T780">
        <v>1.7060760251421725</v>
      </c>
      <c r="U780">
        <v>1.7329049108169852</v>
      </c>
      <c r="V780">
        <v>15.335526315789473</v>
      </c>
      <c r="W780">
        <v>59.19956140350876</v>
      </c>
      <c r="X780">
        <v>150.78524453061146</v>
      </c>
      <c r="Y780">
        <v>139.1747807017544</v>
      </c>
      <c r="Z780">
        <v>139.1747807017544</v>
      </c>
      <c r="AA780">
        <v>28.228536326026504</v>
      </c>
      <c r="AB780">
        <v>3.2440363341764695</v>
      </c>
      <c r="AC780">
        <v>-49.539829659994915</v>
      </c>
      <c r="AD780">
        <v>3</v>
      </c>
      <c r="AE780">
        <v>2</v>
      </c>
      <c r="AF780">
        <v>0</v>
      </c>
      <c r="AG780">
        <v>2</v>
      </c>
      <c r="AH780">
        <v>6</v>
      </c>
      <c r="AI780">
        <v>3</v>
      </c>
      <c r="AJ780">
        <v>0</v>
      </c>
      <c r="AK780">
        <v>5</v>
      </c>
      <c r="AL780">
        <v>0</v>
      </c>
      <c r="AM780">
        <v>0</v>
      </c>
    </row>
    <row r="781" spans="1:39">
      <c r="A781">
        <v>3</v>
      </c>
      <c r="B781">
        <v>416</v>
      </c>
      <c r="C781">
        <v>2016</v>
      </c>
      <c r="D781">
        <v>99</v>
      </c>
      <c r="E781">
        <v>52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61</v>
      </c>
      <c r="R781">
        <v>303</v>
      </c>
      <c r="S781">
        <v>303</v>
      </c>
      <c r="T781">
        <v>1.1336426219694704</v>
      </c>
      <c r="U781">
        <v>1.1723294757558316</v>
      </c>
      <c r="V781">
        <v>15.138613861386139</v>
      </c>
      <c r="W781">
        <v>59.188118811881189</v>
      </c>
      <c r="X781">
        <v>153.51683597395515</v>
      </c>
      <c r="Y781">
        <v>141.69603960396037</v>
      </c>
      <c r="Z781">
        <v>141.69603960396037</v>
      </c>
      <c r="AA781">
        <v>27.393546447211381</v>
      </c>
      <c r="AB781">
        <v>3.6875838538197874</v>
      </c>
      <c r="AC781">
        <v>-52.62432799841644</v>
      </c>
      <c r="AD781">
        <v>5</v>
      </c>
      <c r="AE781">
        <v>0</v>
      </c>
      <c r="AF781">
        <v>0</v>
      </c>
      <c r="AG781">
        <v>0</v>
      </c>
      <c r="AH781">
        <v>8</v>
      </c>
      <c r="AI781">
        <v>0</v>
      </c>
      <c r="AJ781">
        <v>1</v>
      </c>
      <c r="AK781">
        <v>1</v>
      </c>
      <c r="AL781">
        <v>0</v>
      </c>
      <c r="AM781">
        <v>0</v>
      </c>
    </row>
    <row r="782" spans="1:39">
      <c r="A782">
        <v>3</v>
      </c>
      <c r="B782">
        <v>417</v>
      </c>
      <c r="C782">
        <v>2015</v>
      </c>
      <c r="D782">
        <v>99</v>
      </c>
      <c r="E782">
        <v>1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13</v>
      </c>
      <c r="R782">
        <v>62</v>
      </c>
      <c r="S782">
        <v>62</v>
      </c>
      <c r="T782">
        <v>0.22735606894022753</v>
      </c>
      <c r="U782">
        <v>0.21564953322917821</v>
      </c>
      <c r="V782">
        <v>14.870967741935488</v>
      </c>
      <c r="W782">
        <v>58.112903225806448</v>
      </c>
      <c r="X782">
        <v>138.35669101457381</v>
      </c>
      <c r="Y782">
        <v>127.7032258064516</v>
      </c>
      <c r="Z782">
        <v>127.7032258064516</v>
      </c>
      <c r="AA782">
        <v>25.870489899858597</v>
      </c>
      <c r="AB782">
        <v>3.5700584557864223</v>
      </c>
      <c r="AC782">
        <v>-65.832101875437488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</row>
    <row r="783" spans="1:39">
      <c r="A783">
        <v>3</v>
      </c>
      <c r="B783">
        <v>418</v>
      </c>
      <c r="C783">
        <v>2015</v>
      </c>
      <c r="D783">
        <v>99</v>
      </c>
      <c r="E783">
        <v>2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128</v>
      </c>
      <c r="R783">
        <v>586</v>
      </c>
      <c r="S783">
        <v>583</v>
      </c>
      <c r="T783">
        <v>2.1488815548221489</v>
      </c>
      <c r="U783">
        <v>2.1884521875683549</v>
      </c>
      <c r="V783">
        <v>14.865187713310586</v>
      </c>
      <c r="W783">
        <v>58.706689536878223</v>
      </c>
      <c r="X783">
        <v>149.15137979359494</v>
      </c>
      <c r="Y783">
        <v>137.11484641638222</v>
      </c>
      <c r="Z783">
        <v>137.82041166380785</v>
      </c>
      <c r="AA783">
        <v>27.597779607817458</v>
      </c>
      <c r="AB783">
        <v>4.1093216859190074</v>
      </c>
      <c r="AC783">
        <v>-50.96969477686352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9</v>
      </c>
      <c r="AM783">
        <v>0</v>
      </c>
    </row>
    <row r="784" spans="1:39">
      <c r="A784">
        <v>3</v>
      </c>
      <c r="B784">
        <v>419</v>
      </c>
      <c r="C784">
        <v>2015</v>
      </c>
      <c r="D784">
        <v>99</v>
      </c>
      <c r="E784">
        <v>3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117</v>
      </c>
      <c r="R784">
        <v>571</v>
      </c>
      <c r="S784">
        <v>571</v>
      </c>
      <c r="T784">
        <v>2.0938760542720938</v>
      </c>
      <c r="U784">
        <v>2.15379617235152</v>
      </c>
      <c r="V784">
        <v>14.887915936952711</v>
      </c>
      <c r="W784">
        <v>58.705779334500882</v>
      </c>
      <c r="X784">
        <v>150.04164824593525</v>
      </c>
      <c r="Y784">
        <v>138.4884413309982</v>
      </c>
      <c r="Z784">
        <v>138.4884413309982</v>
      </c>
      <c r="AA784">
        <v>29.813369387626604</v>
      </c>
      <c r="AB784">
        <v>4.1736750948284449</v>
      </c>
      <c r="AC784">
        <v>-53.600127525127441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7</v>
      </c>
      <c r="AM784">
        <v>0</v>
      </c>
    </row>
    <row r="785" spans="1:39">
      <c r="A785">
        <v>3</v>
      </c>
      <c r="B785">
        <v>420</v>
      </c>
      <c r="C785">
        <v>2015</v>
      </c>
      <c r="D785">
        <v>99</v>
      </c>
      <c r="E785">
        <v>4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119</v>
      </c>
      <c r="R785">
        <v>528</v>
      </c>
      <c r="S785">
        <v>528</v>
      </c>
      <c r="T785">
        <v>1.9361936193619369</v>
      </c>
      <c r="U785">
        <v>1.9520428187542396</v>
      </c>
      <c r="V785">
        <v>15.085227272727275</v>
      </c>
      <c r="W785">
        <v>58.820075757575758</v>
      </c>
      <c r="X785">
        <v>147.06141862832004</v>
      </c>
      <c r="Y785">
        <v>135.73768939393921</v>
      </c>
      <c r="Z785">
        <v>135.73768939393921</v>
      </c>
      <c r="AA785">
        <v>28.01173928628787</v>
      </c>
      <c r="AB785">
        <v>4.0931176522881634</v>
      </c>
      <c r="AC785">
        <v>-51.80516064666481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5</v>
      </c>
      <c r="AM785">
        <v>0</v>
      </c>
    </row>
    <row r="786" spans="1:39">
      <c r="A786">
        <v>3</v>
      </c>
      <c r="B786">
        <v>421</v>
      </c>
      <c r="C786">
        <v>2015</v>
      </c>
      <c r="D786">
        <v>99</v>
      </c>
      <c r="E786">
        <v>5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124</v>
      </c>
      <c r="R786">
        <v>637</v>
      </c>
      <c r="S786">
        <v>637</v>
      </c>
      <c r="T786">
        <v>2.335900256692335</v>
      </c>
      <c r="U786">
        <v>2.3121614151028278</v>
      </c>
      <c r="V786">
        <v>15.27158555729984</v>
      </c>
      <c r="W786">
        <v>59.271585557299858</v>
      </c>
      <c r="X786">
        <v>144.38499126627903</v>
      </c>
      <c r="Y786">
        <v>133.26734693877549</v>
      </c>
      <c r="Z786">
        <v>133.26734693877549</v>
      </c>
      <c r="AA786">
        <v>26.933776592462497</v>
      </c>
      <c r="AB786">
        <v>4.1095698894118886</v>
      </c>
      <c r="AC786">
        <v>-52.289533513131317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10</v>
      </c>
      <c r="AM786">
        <v>0</v>
      </c>
    </row>
    <row r="787" spans="1:39">
      <c r="A787">
        <v>3</v>
      </c>
      <c r="B787">
        <v>422</v>
      </c>
      <c r="C787">
        <v>2015</v>
      </c>
      <c r="D787">
        <v>99</v>
      </c>
      <c r="E787">
        <v>6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116</v>
      </c>
      <c r="R787">
        <v>510</v>
      </c>
      <c r="S787">
        <v>510</v>
      </c>
      <c r="T787">
        <v>1.8701870187018703</v>
      </c>
      <c r="U787">
        <v>1.9209030653768395</v>
      </c>
      <c r="V787">
        <v>14.676470588235295</v>
      </c>
      <c r="W787">
        <v>58.290196078431386</v>
      </c>
      <c r="X787">
        <v>149.82304080895645</v>
      </c>
      <c r="Y787">
        <v>138.2866666666666</v>
      </c>
      <c r="Z787">
        <v>138.2866666666666</v>
      </c>
      <c r="AA787">
        <v>29.96621723146643</v>
      </c>
      <c r="AB787">
        <v>4.9291153763049396</v>
      </c>
      <c r="AC787">
        <v>-66.997828958155779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9</v>
      </c>
      <c r="AM787">
        <v>0</v>
      </c>
    </row>
    <row r="788" spans="1:39">
      <c r="A788">
        <v>3</v>
      </c>
      <c r="B788">
        <v>423</v>
      </c>
      <c r="C788">
        <v>2015</v>
      </c>
      <c r="D788">
        <v>99</v>
      </c>
      <c r="E788">
        <v>7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108</v>
      </c>
      <c r="R788">
        <v>420</v>
      </c>
      <c r="S788">
        <v>418</v>
      </c>
      <c r="T788">
        <v>1.5401540154015398</v>
      </c>
      <c r="U788">
        <v>1.5368079756335851</v>
      </c>
      <c r="V788">
        <v>15.030952380952389</v>
      </c>
      <c r="W788">
        <v>58.765550239234457</v>
      </c>
      <c r="X788">
        <v>146.03441159779189</v>
      </c>
      <c r="Y788">
        <v>134.3430952380952</v>
      </c>
      <c r="Z788">
        <v>134.98588516746403</v>
      </c>
      <c r="AA788">
        <v>27.774013133794689</v>
      </c>
      <c r="AB788">
        <v>3.8664994502355432</v>
      </c>
      <c r="AC788">
        <v>-54.236625913163643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8</v>
      </c>
      <c r="AM788">
        <v>0</v>
      </c>
    </row>
    <row r="789" spans="1:39">
      <c r="A789">
        <v>3</v>
      </c>
      <c r="B789">
        <v>424</v>
      </c>
      <c r="C789">
        <v>2015</v>
      </c>
      <c r="D789">
        <v>99</v>
      </c>
      <c r="E789">
        <v>8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108</v>
      </c>
      <c r="R789">
        <v>596</v>
      </c>
      <c r="S789">
        <v>596</v>
      </c>
      <c r="T789">
        <v>2.1855518885221854</v>
      </c>
      <c r="U789">
        <v>2.1273928863163127</v>
      </c>
      <c r="V789">
        <v>15.13758389261745</v>
      </c>
      <c r="W789">
        <v>59.209731543624173</v>
      </c>
      <c r="X789">
        <v>141.98575552436984</v>
      </c>
      <c r="Y789">
        <v>131.0528523489933</v>
      </c>
      <c r="Z789">
        <v>131.0528523489933</v>
      </c>
      <c r="AA789">
        <v>28.378494230969025</v>
      </c>
      <c r="AB789">
        <v>4.3981355791092591</v>
      </c>
      <c r="AC789">
        <v>-49.224194365657638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8</v>
      </c>
      <c r="AM789">
        <v>0</v>
      </c>
    </row>
    <row r="790" spans="1:39">
      <c r="A790">
        <v>3</v>
      </c>
      <c r="B790">
        <v>425</v>
      </c>
      <c r="C790">
        <v>2015</v>
      </c>
      <c r="D790">
        <v>99</v>
      </c>
      <c r="E790">
        <v>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101</v>
      </c>
      <c r="R790">
        <v>579</v>
      </c>
      <c r="S790">
        <v>577</v>
      </c>
      <c r="T790">
        <v>2.1232123212321237</v>
      </c>
      <c r="U790">
        <v>2.1951878308905215</v>
      </c>
      <c r="V790">
        <v>14.162348877374784</v>
      </c>
      <c r="W790">
        <v>57.461005199306754</v>
      </c>
      <c r="X790">
        <v>151.18849138406901</v>
      </c>
      <c r="Y790">
        <v>139.19965457685672</v>
      </c>
      <c r="Z790">
        <v>139.68214904679385</v>
      </c>
      <c r="AA790">
        <v>27.620418756721445</v>
      </c>
      <c r="AB790">
        <v>4.805645982071356</v>
      </c>
      <c r="AC790">
        <v>-58.880961688147408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11</v>
      </c>
      <c r="AM790">
        <v>0</v>
      </c>
    </row>
    <row r="791" spans="1:39">
      <c r="A791">
        <v>3</v>
      </c>
      <c r="B791">
        <v>426</v>
      </c>
      <c r="C791">
        <v>2015</v>
      </c>
      <c r="D791">
        <v>99</v>
      </c>
      <c r="E791">
        <v>10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124</v>
      </c>
      <c r="R791">
        <v>649</v>
      </c>
      <c r="S791">
        <v>648</v>
      </c>
      <c r="T791">
        <v>2.3799046571323794</v>
      </c>
      <c r="U791">
        <v>2.396148595645605</v>
      </c>
      <c r="V791">
        <v>15.158705701078587</v>
      </c>
      <c r="W791">
        <v>58.976851851851855</v>
      </c>
      <c r="X791">
        <v>147.01424142818263</v>
      </c>
      <c r="Y791">
        <v>135.55454545454555</v>
      </c>
      <c r="Z791">
        <v>135.76373456790131</v>
      </c>
      <c r="AA791">
        <v>29.895557335474823</v>
      </c>
      <c r="AB791">
        <v>3.9543406330574591</v>
      </c>
      <c r="AC791">
        <v>-53.798674860870321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7</v>
      </c>
      <c r="AM791">
        <v>0</v>
      </c>
    </row>
    <row r="792" spans="1:39">
      <c r="A792">
        <v>3</v>
      </c>
      <c r="B792">
        <v>427</v>
      </c>
      <c r="C792">
        <v>2015</v>
      </c>
      <c r="D792">
        <v>99</v>
      </c>
      <c r="E792">
        <v>11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111</v>
      </c>
      <c r="R792">
        <v>658</v>
      </c>
      <c r="S792">
        <v>653</v>
      </c>
      <c r="T792">
        <v>2.4129079574624126</v>
      </c>
      <c r="U792">
        <v>2.4133649326611328</v>
      </c>
      <c r="V792">
        <v>14.817629179331302</v>
      </c>
      <c r="W792">
        <v>58.646248085758053</v>
      </c>
      <c r="X792">
        <v>146.61899383205937</v>
      </c>
      <c r="Y792">
        <v>134.661094224924</v>
      </c>
      <c r="Z792">
        <v>135.69218989280245</v>
      </c>
      <c r="AA792">
        <v>27.778283467796236</v>
      </c>
      <c r="AB792">
        <v>4.112000758957822</v>
      </c>
      <c r="AC792">
        <v>-46.142652159705214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10</v>
      </c>
      <c r="AM792">
        <v>1</v>
      </c>
    </row>
    <row r="793" spans="1:39">
      <c r="A793">
        <v>3</v>
      </c>
      <c r="B793">
        <v>428</v>
      </c>
      <c r="C793">
        <v>2015</v>
      </c>
      <c r="D793">
        <v>99</v>
      </c>
      <c r="E793">
        <v>12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116</v>
      </c>
      <c r="R793">
        <v>672</v>
      </c>
      <c r="S793">
        <v>672</v>
      </c>
      <c r="T793">
        <v>2.4642464246424649</v>
      </c>
      <c r="U793">
        <v>2.490406747060959</v>
      </c>
      <c r="V793">
        <v>14.5</v>
      </c>
      <c r="W793">
        <v>58.028273809523824</v>
      </c>
      <c r="X793">
        <v>147.41590569055356</v>
      </c>
      <c r="Y793">
        <v>136.06488095238103</v>
      </c>
      <c r="Z793">
        <v>136.06488095238103</v>
      </c>
      <c r="AA793">
        <v>27.618841459359913</v>
      </c>
      <c r="AB793">
        <v>4.6278888657356081</v>
      </c>
      <c r="AC793">
        <v>-48.102457924149022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11</v>
      </c>
      <c r="AM793">
        <v>0</v>
      </c>
    </row>
    <row r="794" spans="1:39">
      <c r="A794">
        <v>3</v>
      </c>
      <c r="B794">
        <v>429</v>
      </c>
      <c r="C794">
        <v>2015</v>
      </c>
      <c r="D794">
        <v>99</v>
      </c>
      <c r="E794">
        <v>13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127</v>
      </c>
      <c r="R794">
        <v>606</v>
      </c>
      <c r="S794">
        <v>601</v>
      </c>
      <c r="T794">
        <v>2.2222222222222223</v>
      </c>
      <c r="U794">
        <v>2.2697265898058858</v>
      </c>
      <c r="V794">
        <v>14.714521452145217</v>
      </c>
      <c r="W794">
        <v>58.445923460898513</v>
      </c>
      <c r="X794">
        <v>149.76704604371588</v>
      </c>
      <c r="Y794">
        <v>137.51369636963702</v>
      </c>
      <c r="Z794">
        <v>138.6577371048254</v>
      </c>
      <c r="AA794">
        <v>28.068950833069945</v>
      </c>
      <c r="AB794">
        <v>4.2724385662010009</v>
      </c>
      <c r="AC794">
        <v>-49.441753899378291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9</v>
      </c>
      <c r="AM794">
        <v>1</v>
      </c>
    </row>
    <row r="795" spans="1:39">
      <c r="A795">
        <v>3</v>
      </c>
      <c r="B795">
        <v>430</v>
      </c>
      <c r="C795">
        <v>2015</v>
      </c>
      <c r="D795">
        <v>99</v>
      </c>
      <c r="E795">
        <v>14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62</v>
      </c>
      <c r="R795">
        <v>362</v>
      </c>
      <c r="S795">
        <v>360</v>
      </c>
      <c r="T795">
        <v>1.327466079941328</v>
      </c>
      <c r="U795">
        <v>1.2678942932704556</v>
      </c>
      <c r="V795">
        <v>15.212707182320441</v>
      </c>
      <c r="W795">
        <v>59.177777777777777</v>
      </c>
      <c r="X795">
        <v>139.8206065975111</v>
      </c>
      <c r="Y795">
        <v>128.59364640883987</v>
      </c>
      <c r="Z795">
        <v>129.30805555555563</v>
      </c>
      <c r="AA795">
        <v>27.376449055452277</v>
      </c>
      <c r="AB795">
        <v>3.5600492436599462</v>
      </c>
      <c r="AC795">
        <v>-46.40468979278765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4</v>
      </c>
      <c r="AM795">
        <v>0</v>
      </c>
    </row>
    <row r="796" spans="1:39">
      <c r="A796">
        <v>3</v>
      </c>
      <c r="B796">
        <v>431</v>
      </c>
      <c r="C796">
        <v>2015</v>
      </c>
      <c r="D796">
        <v>99</v>
      </c>
      <c r="E796">
        <v>15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95</v>
      </c>
      <c r="R796">
        <v>453</v>
      </c>
      <c r="S796">
        <v>449</v>
      </c>
      <c r="T796">
        <v>1.6611661166116611</v>
      </c>
      <c r="U796">
        <v>1.5802097048445436</v>
      </c>
      <c r="V796">
        <v>15.163355408388524</v>
      </c>
      <c r="W796">
        <v>59.233853006681521</v>
      </c>
      <c r="X796">
        <v>139.68630939995549</v>
      </c>
      <c r="Y796">
        <v>128.07417218543031</v>
      </c>
      <c r="Z796">
        <v>129.21514476614689</v>
      </c>
      <c r="AA796">
        <v>27.023028907744237</v>
      </c>
      <c r="AB796">
        <v>3.8102094226908991</v>
      </c>
      <c r="AC796">
        <v>-52.605434319547122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4</v>
      </c>
      <c r="AM796">
        <v>0</v>
      </c>
    </row>
    <row r="797" spans="1:39">
      <c r="A797">
        <v>3</v>
      </c>
      <c r="B797">
        <v>432</v>
      </c>
      <c r="C797">
        <v>2015</v>
      </c>
      <c r="D797">
        <v>99</v>
      </c>
      <c r="E797">
        <v>16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118</v>
      </c>
      <c r="R797">
        <v>558</v>
      </c>
      <c r="S797">
        <v>557</v>
      </c>
      <c r="T797">
        <v>2.0462046204620457</v>
      </c>
      <c r="U797">
        <v>2.0299997872811391</v>
      </c>
      <c r="V797">
        <v>14.912186379928317</v>
      </c>
      <c r="W797">
        <v>58.631956912028734</v>
      </c>
      <c r="X797">
        <v>144.90849147823258</v>
      </c>
      <c r="Y797">
        <v>133.5693548387097</v>
      </c>
      <c r="Z797">
        <v>133.80915619389589</v>
      </c>
      <c r="AA797">
        <v>31.300115099030958</v>
      </c>
      <c r="AB797">
        <v>4.3602478737550037</v>
      </c>
      <c r="AC797">
        <v>-62.851137097777986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7</v>
      </c>
      <c r="AM797">
        <v>0</v>
      </c>
    </row>
    <row r="798" spans="1:39">
      <c r="A798">
        <v>3</v>
      </c>
      <c r="B798">
        <v>433</v>
      </c>
      <c r="C798">
        <v>2015</v>
      </c>
      <c r="D798">
        <v>99</v>
      </c>
      <c r="E798">
        <v>17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115</v>
      </c>
      <c r="R798">
        <v>580</v>
      </c>
      <c r="S798">
        <v>577</v>
      </c>
      <c r="T798">
        <v>2.1268793546021265</v>
      </c>
      <c r="U798">
        <v>2.1062054340708114</v>
      </c>
      <c r="V798">
        <v>15.148275862068964</v>
      </c>
      <c r="W798">
        <v>59.126516464471401</v>
      </c>
      <c r="X798">
        <v>144.88082340195015</v>
      </c>
      <c r="Y798">
        <v>133.32689655172405</v>
      </c>
      <c r="Z798">
        <v>134.02010398613515</v>
      </c>
      <c r="AA798">
        <v>29.981668194395276</v>
      </c>
      <c r="AB798">
        <v>4.0554570501705118</v>
      </c>
      <c r="AC798">
        <v>-57.721866660191125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10</v>
      </c>
      <c r="AM798">
        <v>0</v>
      </c>
    </row>
    <row r="799" spans="1:39">
      <c r="A799">
        <v>3</v>
      </c>
      <c r="B799">
        <v>434</v>
      </c>
      <c r="C799">
        <v>2015</v>
      </c>
      <c r="D799">
        <v>99</v>
      </c>
      <c r="E799">
        <v>18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98</v>
      </c>
      <c r="R799">
        <v>434</v>
      </c>
      <c r="S799">
        <v>434</v>
      </c>
      <c r="T799">
        <v>1.5914924825815917</v>
      </c>
      <c r="U799">
        <v>1.5900993614975087</v>
      </c>
      <c r="V799">
        <v>15.002304147465439</v>
      </c>
      <c r="W799">
        <v>58.72350230414748</v>
      </c>
      <c r="X799">
        <v>145.73969873833573</v>
      </c>
      <c r="Y799">
        <v>134.51774193548377</v>
      </c>
      <c r="Z799">
        <v>134.51774193548377</v>
      </c>
      <c r="AA799">
        <v>27.89463525495842</v>
      </c>
      <c r="AB799">
        <v>4.0255005918483588</v>
      </c>
      <c r="AC799">
        <v>-60.784647615282417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7</v>
      </c>
      <c r="AM799">
        <v>0</v>
      </c>
    </row>
    <row r="800" spans="1:39">
      <c r="A800">
        <v>3</v>
      </c>
      <c r="B800">
        <v>435</v>
      </c>
      <c r="C800">
        <v>2015</v>
      </c>
      <c r="D800">
        <v>99</v>
      </c>
      <c r="E800">
        <v>19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106</v>
      </c>
      <c r="R800">
        <v>476</v>
      </c>
      <c r="S800">
        <v>475</v>
      </c>
      <c r="T800">
        <v>1.7455078841217455</v>
      </c>
      <c r="U800">
        <v>1.7646050904304371</v>
      </c>
      <c r="V800">
        <v>15.239495798319332</v>
      </c>
      <c r="W800">
        <v>59.271578947368397</v>
      </c>
      <c r="X800">
        <v>147.67792274006035</v>
      </c>
      <c r="Y800">
        <v>136.1086134453781</v>
      </c>
      <c r="Z800">
        <v>136.3951578947368</v>
      </c>
      <c r="AA800">
        <v>27.62518602416684</v>
      </c>
      <c r="AB800">
        <v>3.849255926946924</v>
      </c>
      <c r="AC800">
        <v>-49.906706704049199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6</v>
      </c>
      <c r="AM800">
        <v>0</v>
      </c>
    </row>
    <row r="801" spans="1:39">
      <c r="A801">
        <v>3</v>
      </c>
      <c r="B801">
        <v>436</v>
      </c>
      <c r="C801">
        <v>2015</v>
      </c>
      <c r="D801">
        <v>99</v>
      </c>
      <c r="E801">
        <v>20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108</v>
      </c>
      <c r="R801">
        <v>566</v>
      </c>
      <c r="S801">
        <v>564</v>
      </c>
      <c r="T801">
        <v>2.0755408874220755</v>
      </c>
      <c r="U801">
        <v>2.0187237810725795</v>
      </c>
      <c r="V801">
        <v>15.623674911660778</v>
      </c>
      <c r="W801">
        <v>59.914893617021285</v>
      </c>
      <c r="X801">
        <v>142.15972650253261</v>
      </c>
      <c r="Y801">
        <v>130.94999999999993</v>
      </c>
      <c r="Z801">
        <v>131.41436170212762</v>
      </c>
      <c r="AA801">
        <v>30.242274485923648</v>
      </c>
      <c r="AB801">
        <v>3.9387857899764991</v>
      </c>
      <c r="AC801">
        <v>-59.444547365822821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8</v>
      </c>
      <c r="AM801">
        <v>0</v>
      </c>
    </row>
    <row r="802" spans="1:39">
      <c r="A802">
        <v>3</v>
      </c>
      <c r="B802">
        <v>437</v>
      </c>
      <c r="C802">
        <v>2015</v>
      </c>
      <c r="D802">
        <v>99</v>
      </c>
      <c r="E802">
        <v>21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113</v>
      </c>
      <c r="R802">
        <v>527</v>
      </c>
      <c r="S802">
        <v>525</v>
      </c>
      <c r="T802">
        <v>1.9325265859919325</v>
      </c>
      <c r="U802">
        <v>1.9285075603851236</v>
      </c>
      <c r="V802">
        <v>15.151802656546495</v>
      </c>
      <c r="W802">
        <v>59.173333333333353</v>
      </c>
      <c r="X802">
        <v>145.86746871537196</v>
      </c>
      <c r="Y802">
        <v>134.35559772296017</v>
      </c>
      <c r="Z802">
        <v>134.8674285714286</v>
      </c>
      <c r="AA802">
        <v>29.185697509260255</v>
      </c>
      <c r="AB802">
        <v>3.9170510449685425</v>
      </c>
      <c r="AC802">
        <v>-53.61926498380555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7</v>
      </c>
      <c r="AM802">
        <v>0</v>
      </c>
    </row>
    <row r="803" spans="1:39">
      <c r="A803">
        <v>3</v>
      </c>
      <c r="B803">
        <v>438</v>
      </c>
      <c r="C803">
        <v>2015</v>
      </c>
      <c r="D803">
        <v>99</v>
      </c>
      <c r="E803">
        <v>22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99</v>
      </c>
      <c r="R803">
        <v>592</v>
      </c>
      <c r="S803">
        <v>587</v>
      </c>
      <c r="T803">
        <v>2.1708837550421713</v>
      </c>
      <c r="U803">
        <v>2.1030650391049988</v>
      </c>
      <c r="V803">
        <v>15.157094594594588</v>
      </c>
      <c r="W803">
        <v>59.350936967632016</v>
      </c>
      <c r="X803">
        <v>142.29195338350277</v>
      </c>
      <c r="Y803">
        <v>130.42956081081084</v>
      </c>
      <c r="Z803">
        <v>131.54054514480416</v>
      </c>
      <c r="AA803">
        <v>28.987354201806976</v>
      </c>
      <c r="AB803">
        <v>4.0737885260701807</v>
      </c>
      <c r="AC803">
        <v>-49.014137649727687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5</v>
      </c>
      <c r="AM803">
        <v>0</v>
      </c>
    </row>
    <row r="804" spans="1:39">
      <c r="A804">
        <v>3</v>
      </c>
      <c r="B804">
        <v>439</v>
      </c>
      <c r="C804">
        <v>2015</v>
      </c>
      <c r="D804">
        <v>99</v>
      </c>
      <c r="E804">
        <v>23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93</v>
      </c>
      <c r="R804">
        <v>626</v>
      </c>
      <c r="S804">
        <v>623</v>
      </c>
      <c r="T804">
        <v>2.2955628896222957</v>
      </c>
      <c r="U804">
        <v>2.2742560580002902</v>
      </c>
      <c r="V804">
        <v>15.001597444089452</v>
      </c>
      <c r="W804">
        <v>58.861958266452646</v>
      </c>
      <c r="X804">
        <v>144.96848379537488</v>
      </c>
      <c r="Y804">
        <v>133.38594249201287</v>
      </c>
      <c r="Z804">
        <v>134.0282504012842</v>
      </c>
      <c r="AA804">
        <v>28.311583333884226</v>
      </c>
      <c r="AB804">
        <v>3.9487341594671457</v>
      </c>
      <c r="AC804">
        <v>-51.150860590367515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9</v>
      </c>
      <c r="AM804">
        <v>0</v>
      </c>
    </row>
    <row r="805" spans="1:39">
      <c r="A805">
        <v>3</v>
      </c>
      <c r="B805">
        <v>440</v>
      </c>
      <c r="C805">
        <v>2015</v>
      </c>
      <c r="D805">
        <v>99</v>
      </c>
      <c r="E805">
        <v>24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104</v>
      </c>
      <c r="R805">
        <v>558</v>
      </c>
      <c r="S805">
        <v>556</v>
      </c>
      <c r="T805">
        <v>2.0462046204620457</v>
      </c>
      <c r="U805">
        <v>2.0325818292825204</v>
      </c>
      <c r="V805">
        <v>15.378136200716847</v>
      </c>
      <c r="W805">
        <v>59.543165467625883</v>
      </c>
      <c r="X805">
        <v>145.24866319505125</v>
      </c>
      <c r="Y805">
        <v>133.73924731182811</v>
      </c>
      <c r="Z805">
        <v>134.22032374100738</v>
      </c>
      <c r="AA805">
        <v>26.458375084750941</v>
      </c>
      <c r="AB805">
        <v>3.5253358503145127</v>
      </c>
      <c r="AC805">
        <v>-57.318995024294047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4</v>
      </c>
      <c r="AM805">
        <v>0</v>
      </c>
    </row>
    <row r="806" spans="1:39">
      <c r="A806">
        <v>3</v>
      </c>
      <c r="B806">
        <v>441</v>
      </c>
      <c r="C806">
        <v>2015</v>
      </c>
      <c r="D806">
        <v>99</v>
      </c>
      <c r="E806">
        <v>25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115</v>
      </c>
      <c r="R806">
        <v>455</v>
      </c>
      <c r="S806">
        <v>454</v>
      </c>
      <c r="T806">
        <v>1.6685001833516684</v>
      </c>
      <c r="U806">
        <v>1.6678547782226103</v>
      </c>
      <c r="V806">
        <v>15.01978021978022</v>
      </c>
      <c r="W806">
        <v>59.055066079295152</v>
      </c>
      <c r="X806">
        <v>146.0331218077697</v>
      </c>
      <c r="Y806">
        <v>134.58351648351643</v>
      </c>
      <c r="Z806">
        <v>134.87995594713652</v>
      </c>
      <c r="AA806">
        <v>31.316436255323541</v>
      </c>
      <c r="AB806">
        <v>4.4522981612127595</v>
      </c>
      <c r="AC806">
        <v>-54.134772570760838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19</v>
      </c>
      <c r="AM806">
        <v>0</v>
      </c>
    </row>
    <row r="807" spans="1:39">
      <c r="A807">
        <v>3</v>
      </c>
      <c r="B807">
        <v>442</v>
      </c>
      <c r="C807">
        <v>2015</v>
      </c>
      <c r="D807">
        <v>99</v>
      </c>
      <c r="E807">
        <v>26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92</v>
      </c>
      <c r="R807">
        <v>465</v>
      </c>
      <c r="S807">
        <v>463</v>
      </c>
      <c r="T807">
        <v>1.7051705170517044</v>
      </c>
      <c r="U807">
        <v>1.7018979670150671</v>
      </c>
      <c r="V807">
        <v>14.963440860215057</v>
      </c>
      <c r="W807">
        <v>58.889848812095025</v>
      </c>
      <c r="X807">
        <v>146.02709724018212</v>
      </c>
      <c r="Y807">
        <v>134.3772043010753</v>
      </c>
      <c r="Z807">
        <v>134.9576673866091</v>
      </c>
      <c r="AA807">
        <v>29.700340344668405</v>
      </c>
      <c r="AB807">
        <v>4.5784220850897182</v>
      </c>
      <c r="AC807">
        <v>-49.457152427035041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6</v>
      </c>
      <c r="AM807">
        <v>0</v>
      </c>
    </row>
    <row r="808" spans="1:39">
      <c r="A808">
        <v>3</v>
      </c>
      <c r="B808">
        <v>443</v>
      </c>
      <c r="C808">
        <v>2015</v>
      </c>
      <c r="D808">
        <v>99</v>
      </c>
      <c r="E808">
        <v>27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116</v>
      </c>
      <c r="R808">
        <v>586</v>
      </c>
      <c r="S808">
        <v>586</v>
      </c>
      <c r="T808">
        <v>2.1488815548221489</v>
      </c>
      <c r="U808">
        <v>2.0941858651340048</v>
      </c>
      <c r="V808">
        <v>15.279863481228661</v>
      </c>
      <c r="W808">
        <v>59.322525597269617</v>
      </c>
      <c r="X808">
        <v>142.15460787830153</v>
      </c>
      <c r="Y808">
        <v>131.20870307167215</v>
      </c>
      <c r="Z808">
        <v>131.20870307167215</v>
      </c>
      <c r="AA808">
        <v>26.259593586242392</v>
      </c>
      <c r="AB808">
        <v>4.1002877327896803</v>
      </c>
      <c r="AC808">
        <v>-40.238929005453926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4</v>
      </c>
      <c r="AM808">
        <v>0</v>
      </c>
    </row>
    <row r="809" spans="1:39">
      <c r="A809">
        <v>3</v>
      </c>
      <c r="B809">
        <v>444</v>
      </c>
      <c r="C809">
        <v>2015</v>
      </c>
      <c r="D809">
        <v>99</v>
      </c>
      <c r="E809">
        <v>28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97</v>
      </c>
      <c r="R809">
        <v>417</v>
      </c>
      <c r="S809">
        <v>414</v>
      </c>
      <c r="T809">
        <v>1.5291529152915291</v>
      </c>
      <c r="U809">
        <v>1.5209316857326951</v>
      </c>
      <c r="V809">
        <v>15.294964028776976</v>
      </c>
      <c r="W809">
        <v>59.234299516908209</v>
      </c>
      <c r="X809">
        <v>145.7986806654352</v>
      </c>
      <c r="Y809">
        <v>133.91175059952039</v>
      </c>
      <c r="Z809">
        <v>134.88212560386472</v>
      </c>
      <c r="AA809">
        <v>27.392643663633017</v>
      </c>
      <c r="AB809">
        <v>3.402994187015195</v>
      </c>
      <c r="AC809">
        <v>-40.44758113247363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2</v>
      </c>
      <c r="AM809">
        <v>0</v>
      </c>
    </row>
    <row r="810" spans="1:39">
      <c r="A810">
        <v>3</v>
      </c>
      <c r="B810">
        <v>445</v>
      </c>
      <c r="C810">
        <v>2015</v>
      </c>
      <c r="D810">
        <v>99</v>
      </c>
      <c r="E810">
        <v>29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98</v>
      </c>
      <c r="R810">
        <v>520</v>
      </c>
      <c r="S810">
        <v>518</v>
      </c>
      <c r="T810">
        <v>1.9068573524019072</v>
      </c>
      <c r="U810">
        <v>1.8543882471113351</v>
      </c>
      <c r="V810">
        <v>15.15</v>
      </c>
      <c r="W810">
        <v>58.810810810810814</v>
      </c>
      <c r="X810">
        <v>142.18080673389457</v>
      </c>
      <c r="Y810">
        <v>130.93096153846162</v>
      </c>
      <c r="Z810">
        <v>131.43648648648653</v>
      </c>
      <c r="AA810">
        <v>28.248854160839073</v>
      </c>
      <c r="AB810">
        <v>4.4694284267987117</v>
      </c>
      <c r="AC810">
        <v>-30.639757252253407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8</v>
      </c>
      <c r="AM810">
        <v>0</v>
      </c>
    </row>
    <row r="811" spans="1:39">
      <c r="A811">
        <v>3</v>
      </c>
      <c r="B811">
        <v>446</v>
      </c>
      <c r="C811">
        <v>2015</v>
      </c>
      <c r="D811">
        <v>99</v>
      </c>
      <c r="E811">
        <v>30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96</v>
      </c>
      <c r="R811">
        <v>531</v>
      </c>
      <c r="S811">
        <v>528</v>
      </c>
      <c r="T811">
        <v>1.9471947194719472</v>
      </c>
      <c r="U811">
        <v>1.8893656557418403</v>
      </c>
      <c r="V811">
        <v>15.203389830508474</v>
      </c>
      <c r="W811">
        <v>59.054924242424242</v>
      </c>
      <c r="X811">
        <v>142.11151305923329</v>
      </c>
      <c r="Y811">
        <v>130.63709981167611</v>
      </c>
      <c r="Z811">
        <v>131.37935606060603</v>
      </c>
      <c r="AA811">
        <v>27.01076191879492</v>
      </c>
      <c r="AB811">
        <v>4.2358067809060804</v>
      </c>
      <c r="AC811">
        <v>-45.315714985022922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6</v>
      </c>
      <c r="AM811">
        <v>0</v>
      </c>
    </row>
    <row r="812" spans="1:39">
      <c r="A812">
        <v>3</v>
      </c>
      <c r="B812">
        <v>447</v>
      </c>
      <c r="C812">
        <v>2015</v>
      </c>
      <c r="D812">
        <v>99</v>
      </c>
      <c r="E812">
        <v>31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98</v>
      </c>
      <c r="R812">
        <v>460</v>
      </c>
      <c r="S812">
        <v>457</v>
      </c>
      <c r="T812">
        <v>1.6868353502016871</v>
      </c>
      <c r="U812">
        <v>1.677657277339663</v>
      </c>
      <c r="V812">
        <v>15.247826086956522</v>
      </c>
      <c r="W812">
        <v>59.074398249452912</v>
      </c>
      <c r="X812">
        <v>145.93362852701475</v>
      </c>
      <c r="Y812">
        <v>133.90304347826077</v>
      </c>
      <c r="Z812">
        <v>134.78205689277891</v>
      </c>
      <c r="AA812">
        <v>28.200259665864071</v>
      </c>
      <c r="AB812">
        <v>4.2564073105959599</v>
      </c>
      <c r="AC812">
        <v>-39.274587634488114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13</v>
      </c>
      <c r="AM812">
        <v>0</v>
      </c>
    </row>
    <row r="813" spans="1:39">
      <c r="A813">
        <v>3</v>
      </c>
      <c r="B813">
        <v>448</v>
      </c>
      <c r="C813">
        <v>2015</v>
      </c>
      <c r="D813">
        <v>99</v>
      </c>
      <c r="E813">
        <v>32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96</v>
      </c>
      <c r="R813">
        <v>395</v>
      </c>
      <c r="S813">
        <v>395</v>
      </c>
      <c r="T813">
        <v>1.448478181151448</v>
      </c>
      <c r="U813">
        <v>1.4942968874927205</v>
      </c>
      <c r="V813">
        <v>15.344303797468356</v>
      </c>
      <c r="W813">
        <v>59.235443037974704</v>
      </c>
      <c r="X813">
        <v>150.4815063702566</v>
      </c>
      <c r="Y813">
        <v>138.89443037974669</v>
      </c>
      <c r="Z813">
        <v>138.89443037974669</v>
      </c>
      <c r="AA813">
        <v>29.226304596574668</v>
      </c>
      <c r="AB813">
        <v>3.9628348750301647</v>
      </c>
      <c r="AC813">
        <v>-46.595574009631491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4</v>
      </c>
      <c r="AM813">
        <v>0</v>
      </c>
    </row>
    <row r="814" spans="1:39">
      <c r="A814">
        <v>3</v>
      </c>
      <c r="B814">
        <v>449</v>
      </c>
      <c r="C814">
        <v>2015</v>
      </c>
      <c r="D814">
        <v>99</v>
      </c>
      <c r="E814">
        <v>33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116</v>
      </c>
      <c r="R814">
        <v>508</v>
      </c>
      <c r="S814">
        <v>506</v>
      </c>
      <c r="T814">
        <v>1.8628529519618628</v>
      </c>
      <c r="U814">
        <v>1.9289297296996937</v>
      </c>
      <c r="V814">
        <v>15.165354330708656</v>
      </c>
      <c r="W814">
        <v>59.102766798418969</v>
      </c>
      <c r="X814">
        <v>151.39330836624825</v>
      </c>
      <c r="Y814">
        <v>139.41122047244079</v>
      </c>
      <c r="Z814">
        <v>139.96225296442671</v>
      </c>
      <c r="AA814">
        <v>31.878297753353721</v>
      </c>
      <c r="AB814">
        <v>3.9991738589755097</v>
      </c>
      <c r="AC814">
        <v>-61.880420113326259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9</v>
      </c>
      <c r="AM814">
        <v>0</v>
      </c>
    </row>
    <row r="815" spans="1:39">
      <c r="A815">
        <v>3</v>
      </c>
      <c r="B815">
        <v>450</v>
      </c>
      <c r="C815">
        <v>2015</v>
      </c>
      <c r="D815">
        <v>99</v>
      </c>
      <c r="E815">
        <v>34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130</v>
      </c>
      <c r="R815">
        <v>610</v>
      </c>
      <c r="S815">
        <v>609</v>
      </c>
      <c r="T815">
        <v>2.2368903557022368</v>
      </c>
      <c r="U815">
        <v>2.2979002632892978</v>
      </c>
      <c r="V815">
        <v>15.001639344262298</v>
      </c>
      <c r="W815">
        <v>58.648604269293934</v>
      </c>
      <c r="X815">
        <v>149.97389126689541</v>
      </c>
      <c r="Y815">
        <v>138.30770491803284</v>
      </c>
      <c r="Z815">
        <v>138.5348111658457</v>
      </c>
      <c r="AA815">
        <v>30.772619725985695</v>
      </c>
      <c r="AB815">
        <v>4.2628731558544199</v>
      </c>
      <c r="AC815">
        <v>-67.184340708026127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3</v>
      </c>
      <c r="AM815">
        <v>0</v>
      </c>
    </row>
    <row r="816" spans="1:39">
      <c r="A816">
        <v>3</v>
      </c>
      <c r="B816">
        <v>451</v>
      </c>
      <c r="C816">
        <v>2015</v>
      </c>
      <c r="D816">
        <v>99</v>
      </c>
      <c r="E816">
        <v>35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108</v>
      </c>
      <c r="R816">
        <v>483</v>
      </c>
      <c r="S816">
        <v>483</v>
      </c>
      <c r="T816">
        <v>1.7711771177117712</v>
      </c>
      <c r="U816">
        <v>1.8024859344759985</v>
      </c>
      <c r="V816">
        <v>14.944099378881988</v>
      </c>
      <c r="W816">
        <v>58.579710144927539</v>
      </c>
      <c r="X816">
        <v>148.44585910109484</v>
      </c>
      <c r="Y816">
        <v>137.01552795031057</v>
      </c>
      <c r="Z816">
        <v>137.01552795031057</v>
      </c>
      <c r="AA816">
        <v>27.693558740901711</v>
      </c>
      <c r="AB816">
        <v>5.1851198866530241</v>
      </c>
      <c r="AC816">
        <v>-27.395782359281455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7</v>
      </c>
      <c r="AM816">
        <v>0</v>
      </c>
    </row>
    <row r="817" spans="1:39">
      <c r="A817">
        <v>3</v>
      </c>
      <c r="B817">
        <v>452</v>
      </c>
      <c r="C817">
        <v>2015</v>
      </c>
      <c r="D817">
        <v>99</v>
      </c>
      <c r="E817">
        <v>36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101</v>
      </c>
      <c r="R817">
        <v>498</v>
      </c>
      <c r="S817">
        <v>496</v>
      </c>
      <c r="T817">
        <v>1.8261826182618257</v>
      </c>
      <c r="U817">
        <v>1.789687395061986</v>
      </c>
      <c r="V817">
        <v>15.050200803212848</v>
      </c>
      <c r="W817">
        <v>58.66935483870968</v>
      </c>
      <c r="X817">
        <v>143.28016290514162</v>
      </c>
      <c r="Y817">
        <v>131.94497991967873</v>
      </c>
      <c r="Z817">
        <v>132.47701612903222</v>
      </c>
      <c r="AA817">
        <v>28.356183471978419</v>
      </c>
      <c r="AB817">
        <v>4.3365881010259617</v>
      </c>
      <c r="AC817">
        <v>-35.891149261632087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7</v>
      </c>
      <c r="AM817">
        <v>0</v>
      </c>
    </row>
    <row r="818" spans="1:39">
      <c r="A818">
        <v>3</v>
      </c>
      <c r="B818">
        <v>453</v>
      </c>
      <c r="C818">
        <v>2015</v>
      </c>
      <c r="D818">
        <v>99</v>
      </c>
      <c r="E818">
        <v>37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94</v>
      </c>
      <c r="R818">
        <v>464</v>
      </c>
      <c r="S818">
        <v>461</v>
      </c>
      <c r="T818">
        <v>1.7015034836817011</v>
      </c>
      <c r="U818">
        <v>1.6791226134121764</v>
      </c>
      <c r="V818">
        <v>15.137931034482753</v>
      </c>
      <c r="W818">
        <v>59.099783080260302</v>
      </c>
      <c r="X818">
        <v>144.53174617999775</v>
      </c>
      <c r="Y818">
        <v>132.86465517241379</v>
      </c>
      <c r="Z818">
        <v>133.72928416485897</v>
      </c>
      <c r="AA818">
        <v>28.705582860135344</v>
      </c>
      <c r="AB818">
        <v>4.2857302392901309</v>
      </c>
      <c r="AC818">
        <v>-42.371451226370873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16</v>
      </c>
      <c r="AM818">
        <v>0</v>
      </c>
    </row>
    <row r="819" spans="1:39">
      <c r="A819">
        <v>3</v>
      </c>
      <c r="B819">
        <v>454</v>
      </c>
      <c r="C819">
        <v>2015</v>
      </c>
      <c r="D819">
        <v>99</v>
      </c>
      <c r="E819">
        <v>38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97</v>
      </c>
      <c r="R819">
        <v>550</v>
      </c>
      <c r="S819">
        <v>544</v>
      </c>
      <c r="T819">
        <v>2.0168683535020162</v>
      </c>
      <c r="U819">
        <v>1.9088943911320273</v>
      </c>
      <c r="V819">
        <v>15.330909090909092</v>
      </c>
      <c r="W819">
        <v>59.772058823529406</v>
      </c>
      <c r="X819">
        <v>139.25657441150403</v>
      </c>
      <c r="Y819">
        <v>127.42781818181828</v>
      </c>
      <c r="Z819">
        <v>128.83327205882361</v>
      </c>
      <c r="AA819">
        <v>27.920058800282959</v>
      </c>
      <c r="AB819">
        <v>4.0123282660055057</v>
      </c>
      <c r="AC819">
        <v>-40.520920786980753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6</v>
      </c>
      <c r="AM819">
        <v>1</v>
      </c>
    </row>
    <row r="820" spans="1:39">
      <c r="A820">
        <v>3</v>
      </c>
      <c r="B820">
        <v>455</v>
      </c>
      <c r="C820">
        <v>2015</v>
      </c>
      <c r="D820">
        <v>99</v>
      </c>
      <c r="E820">
        <v>39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107</v>
      </c>
      <c r="R820">
        <v>548</v>
      </c>
      <c r="S820">
        <v>544</v>
      </c>
      <c r="T820">
        <v>2.0095342867620096</v>
      </c>
      <c r="U820">
        <v>2.0399357463750563</v>
      </c>
      <c r="V820">
        <v>14.742700729927002</v>
      </c>
      <c r="W820">
        <v>58.384191176470594</v>
      </c>
      <c r="X820">
        <v>148.80922254470119</v>
      </c>
      <c r="Y820">
        <v>136.67244525547443</v>
      </c>
      <c r="Z820">
        <v>137.67738970588235</v>
      </c>
      <c r="AA820">
        <v>27.975811239531257</v>
      </c>
      <c r="AB820">
        <v>4.1627515036449756</v>
      </c>
      <c r="AC820">
        <v>-40.853280796866997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14</v>
      </c>
      <c r="AM820">
        <v>0</v>
      </c>
    </row>
    <row r="821" spans="1:39">
      <c r="A821">
        <v>3</v>
      </c>
      <c r="B821">
        <v>456</v>
      </c>
      <c r="C821">
        <v>2015</v>
      </c>
      <c r="D821">
        <v>99</v>
      </c>
      <c r="E821">
        <v>40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114</v>
      </c>
      <c r="R821">
        <v>493</v>
      </c>
      <c r="S821">
        <v>492</v>
      </c>
      <c r="T821">
        <v>1.8078474514118077</v>
      </c>
      <c r="U821">
        <v>1.8496245430391689</v>
      </c>
      <c r="V821">
        <v>15.135902636916837</v>
      </c>
      <c r="W821">
        <v>59.004065040650389</v>
      </c>
      <c r="X821">
        <v>149.39378822474541</v>
      </c>
      <c r="Y821">
        <v>137.74685598377289</v>
      </c>
      <c r="Z821">
        <v>138.02682926829277</v>
      </c>
      <c r="AA821">
        <v>28.092414487456566</v>
      </c>
      <c r="AB821">
        <v>4.0076126416109972</v>
      </c>
      <c r="AC821">
        <v>-58.925458766480155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4</v>
      </c>
      <c r="AM821">
        <v>0</v>
      </c>
    </row>
    <row r="822" spans="1:39">
      <c r="A822">
        <v>3</v>
      </c>
      <c r="B822">
        <v>457</v>
      </c>
      <c r="C822">
        <v>2015</v>
      </c>
      <c r="D822">
        <v>99</v>
      </c>
      <c r="E822">
        <v>41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94</v>
      </c>
      <c r="R822">
        <v>475</v>
      </c>
      <c r="S822">
        <v>471</v>
      </c>
      <c r="T822">
        <v>1.741840850751742</v>
      </c>
      <c r="U822">
        <v>1.7895457640661312</v>
      </c>
      <c r="V822">
        <v>14.995789473684203</v>
      </c>
      <c r="W822">
        <v>59.163481953290862</v>
      </c>
      <c r="X822">
        <v>150.75417688316134</v>
      </c>
      <c r="Y822">
        <v>138.32294736842121</v>
      </c>
      <c r="Z822">
        <v>139.49766454352451</v>
      </c>
      <c r="AA822">
        <v>31.730712329681449</v>
      </c>
      <c r="AB822">
        <v>4.0585973044665247</v>
      </c>
      <c r="AC822">
        <v>-65.571175727393154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9</v>
      </c>
      <c r="AM822">
        <v>0</v>
      </c>
    </row>
    <row r="823" spans="1:39">
      <c r="A823">
        <v>3</v>
      </c>
      <c r="B823">
        <v>458</v>
      </c>
      <c r="C823">
        <v>2015</v>
      </c>
      <c r="D823">
        <v>99</v>
      </c>
      <c r="E823">
        <v>42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109</v>
      </c>
      <c r="R823">
        <v>496</v>
      </c>
      <c r="S823">
        <v>487</v>
      </c>
      <c r="T823">
        <v>1.81884855152182</v>
      </c>
      <c r="U823">
        <v>1.7790323862967981</v>
      </c>
      <c r="V823">
        <v>15.14314516129032</v>
      </c>
      <c r="W823">
        <v>59.464065708418893</v>
      </c>
      <c r="X823">
        <v>144.60865690420442</v>
      </c>
      <c r="Y823">
        <v>131.6883064516129</v>
      </c>
      <c r="Z823">
        <v>134.12197125256677</v>
      </c>
      <c r="AA823">
        <v>28.908394399390367</v>
      </c>
      <c r="AB823">
        <v>3.3603318104891726</v>
      </c>
      <c r="AC823">
        <v>-55.069829754453629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6</v>
      </c>
      <c r="AM823">
        <v>0</v>
      </c>
    </row>
    <row r="824" spans="1:39">
      <c r="A824">
        <v>3</v>
      </c>
      <c r="B824">
        <v>459</v>
      </c>
      <c r="C824">
        <v>2015</v>
      </c>
      <c r="D824">
        <v>99</v>
      </c>
      <c r="E824">
        <v>43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104</v>
      </c>
      <c r="R824">
        <v>580</v>
      </c>
      <c r="S824">
        <v>577</v>
      </c>
      <c r="T824">
        <v>2.1268793546021265</v>
      </c>
      <c r="U824">
        <v>2.1482725635131286</v>
      </c>
      <c r="V824">
        <v>15.086206896551722</v>
      </c>
      <c r="W824">
        <v>58.968804159445398</v>
      </c>
      <c r="X824">
        <v>147.92412298726029</v>
      </c>
      <c r="Y824">
        <v>135.98982758620701</v>
      </c>
      <c r="Z824">
        <v>136.69688041594463</v>
      </c>
      <c r="AA824">
        <v>27.473125181758032</v>
      </c>
      <c r="AB824">
        <v>4.1244585748075826</v>
      </c>
      <c r="AC824">
        <v>-46.843743533248791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6</v>
      </c>
      <c r="AM824">
        <v>0</v>
      </c>
    </row>
    <row r="825" spans="1:39">
      <c r="A825">
        <v>3</v>
      </c>
      <c r="B825">
        <v>460</v>
      </c>
      <c r="C825">
        <v>2015</v>
      </c>
      <c r="D825">
        <v>99</v>
      </c>
      <c r="E825">
        <v>44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108</v>
      </c>
      <c r="R825">
        <v>526</v>
      </c>
      <c r="S825">
        <v>521</v>
      </c>
      <c r="T825">
        <v>1.9288595526219297</v>
      </c>
      <c r="U825">
        <v>1.9294118198202064</v>
      </c>
      <c r="V825">
        <v>15.005703422053228</v>
      </c>
      <c r="W825">
        <v>59.00575815738965</v>
      </c>
      <c r="X825">
        <v>146.78227304746875</v>
      </c>
      <c r="Y825">
        <v>134.67414448669203</v>
      </c>
      <c r="Z825">
        <v>135.96660268714007</v>
      </c>
      <c r="AA825">
        <v>26.657491263688655</v>
      </c>
      <c r="AB825">
        <v>3.9858152342560151</v>
      </c>
      <c r="AC825">
        <v>-46.821907601177514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12</v>
      </c>
      <c r="AM825">
        <v>3</v>
      </c>
    </row>
    <row r="826" spans="1:39">
      <c r="A826">
        <v>3</v>
      </c>
      <c r="B826">
        <v>461</v>
      </c>
      <c r="C826">
        <v>2015</v>
      </c>
      <c r="D826">
        <v>99</v>
      </c>
      <c r="E826">
        <v>45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110</v>
      </c>
      <c r="R826">
        <v>503</v>
      </c>
      <c r="S826">
        <v>498</v>
      </c>
      <c r="T826">
        <v>1.8445177851118444</v>
      </c>
      <c r="U826">
        <v>1.8079005963945076</v>
      </c>
      <c r="V826">
        <v>15.308151093439363</v>
      </c>
      <c r="W826">
        <v>59.648594377510001</v>
      </c>
      <c r="X826">
        <v>144.1674977222257</v>
      </c>
      <c r="Y826">
        <v>131.96282306163039</v>
      </c>
      <c r="Z826">
        <v>133.28775100401623</v>
      </c>
      <c r="AA826">
        <v>27.860789020081295</v>
      </c>
      <c r="AB826">
        <v>3.7010537998042303</v>
      </c>
      <c r="AC826">
        <v>-55.476997453078688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9</v>
      </c>
      <c r="AM826">
        <v>0</v>
      </c>
    </row>
    <row r="827" spans="1:39">
      <c r="A827">
        <v>3</v>
      </c>
      <c r="B827">
        <v>462</v>
      </c>
      <c r="C827">
        <v>2015</v>
      </c>
      <c r="D827">
        <v>99</v>
      </c>
      <c r="E827">
        <v>46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112</v>
      </c>
      <c r="R827">
        <v>576</v>
      </c>
      <c r="S827">
        <v>574</v>
      </c>
      <c r="T827">
        <v>2.1122112211221125</v>
      </c>
      <c r="U827">
        <v>2.1328129955808128</v>
      </c>
      <c r="V827">
        <v>15.282986111111111</v>
      </c>
      <c r="W827">
        <v>59.38501742160279</v>
      </c>
      <c r="X827">
        <v>147.64129649693027</v>
      </c>
      <c r="Y827">
        <v>135.94878472222223</v>
      </c>
      <c r="Z827">
        <v>136.42247386759576</v>
      </c>
      <c r="AA827">
        <v>26.520443106984249</v>
      </c>
      <c r="AB827">
        <v>3.7846911393933058</v>
      </c>
      <c r="AC827">
        <v>-57.024748581344099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8</v>
      </c>
      <c r="AM827">
        <v>0</v>
      </c>
    </row>
    <row r="828" spans="1:39">
      <c r="A828">
        <v>3</v>
      </c>
      <c r="B828">
        <v>463</v>
      </c>
      <c r="C828">
        <v>2015</v>
      </c>
      <c r="D828">
        <v>99</v>
      </c>
      <c r="E828">
        <v>47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102</v>
      </c>
      <c r="R828">
        <v>407</v>
      </c>
      <c r="S828">
        <v>403</v>
      </c>
      <c r="T828">
        <v>1.4924825815914917</v>
      </c>
      <c r="U828">
        <v>1.4943976633936198</v>
      </c>
      <c r="V828">
        <v>15.014742014742012</v>
      </c>
      <c r="W828">
        <v>58.992555831265513</v>
      </c>
      <c r="X828">
        <v>147.01605969211604</v>
      </c>
      <c r="Y828">
        <v>134.80835380835387</v>
      </c>
      <c r="Z828">
        <v>136.14640198511171</v>
      </c>
      <c r="AA828">
        <v>28.273123007069525</v>
      </c>
      <c r="AB828">
        <v>3.6851851711471193</v>
      </c>
      <c r="AC828">
        <v>-49.236791663168631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9</v>
      </c>
      <c r="AM828">
        <v>0</v>
      </c>
    </row>
    <row r="829" spans="1:39">
      <c r="A829">
        <v>3</v>
      </c>
      <c r="B829">
        <v>464</v>
      </c>
      <c r="C829">
        <v>2015</v>
      </c>
      <c r="D829">
        <v>99</v>
      </c>
      <c r="E829">
        <v>48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95</v>
      </c>
      <c r="R829">
        <v>474</v>
      </c>
      <c r="S829">
        <v>473</v>
      </c>
      <c r="T829">
        <v>1.738173817381738</v>
      </c>
      <c r="U829">
        <v>1.7871788922315301</v>
      </c>
      <c r="V829">
        <v>14.630801687763716</v>
      </c>
      <c r="W829">
        <v>58.082452431289646</v>
      </c>
      <c r="X829">
        <v>150.19497053727764</v>
      </c>
      <c r="Y829">
        <v>138.43143459915601</v>
      </c>
      <c r="Z829">
        <v>138.72410147991533</v>
      </c>
      <c r="AA829">
        <v>29.73380367279487</v>
      </c>
      <c r="AB829">
        <v>4.6817951498228316</v>
      </c>
      <c r="AC829">
        <v>-61.1481923545686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13</v>
      </c>
      <c r="AM829">
        <v>0</v>
      </c>
    </row>
    <row r="830" spans="1:39">
      <c r="A830">
        <v>3</v>
      </c>
      <c r="B830">
        <v>465</v>
      </c>
      <c r="C830">
        <v>2015</v>
      </c>
      <c r="D830">
        <v>99</v>
      </c>
      <c r="E830">
        <v>49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112</v>
      </c>
      <c r="R830">
        <v>573</v>
      </c>
      <c r="S830">
        <v>570</v>
      </c>
      <c r="T830">
        <v>2.1012101210121004</v>
      </c>
      <c r="U830">
        <v>2.1191537754996719</v>
      </c>
      <c r="V830">
        <v>15.467713787085509</v>
      </c>
      <c r="W830">
        <v>59.5</v>
      </c>
      <c r="X830">
        <v>147.93780808086544</v>
      </c>
      <c r="Y830">
        <v>135.78534031413611</v>
      </c>
      <c r="Z830">
        <v>136.49999999999997</v>
      </c>
      <c r="AA830">
        <v>26.986815494354367</v>
      </c>
      <c r="AB830">
        <v>3.6323352886432176</v>
      </c>
      <c r="AC830">
        <v>-58.331961598997744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8</v>
      </c>
      <c r="AM830">
        <v>0</v>
      </c>
    </row>
    <row r="831" spans="1:39">
      <c r="A831">
        <v>3</v>
      </c>
      <c r="B831">
        <v>466</v>
      </c>
      <c r="C831">
        <v>2015</v>
      </c>
      <c r="D831">
        <v>99</v>
      </c>
      <c r="E831">
        <v>50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122</v>
      </c>
      <c r="R831">
        <v>616</v>
      </c>
      <c r="S831">
        <v>615</v>
      </c>
      <c r="T831">
        <v>2.2588925559222579</v>
      </c>
      <c r="U831">
        <v>2.3166391335102841</v>
      </c>
      <c r="V831">
        <v>15.22564935064935</v>
      </c>
      <c r="W831">
        <v>59.120325203252015</v>
      </c>
      <c r="X831">
        <v>149.74251101011669</v>
      </c>
      <c r="Y831">
        <v>138.07743506493512</v>
      </c>
      <c r="Z831">
        <v>138.3019512195122</v>
      </c>
      <c r="AA831">
        <v>29.017444085125685</v>
      </c>
      <c r="AB831">
        <v>4.1946725668428195</v>
      </c>
      <c r="AC831">
        <v>-49.659686160264989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15</v>
      </c>
      <c r="AM831">
        <v>0</v>
      </c>
    </row>
    <row r="832" spans="1:39">
      <c r="A832">
        <v>3</v>
      </c>
      <c r="B832">
        <v>467</v>
      </c>
      <c r="C832">
        <v>2015</v>
      </c>
      <c r="D832">
        <v>99</v>
      </c>
      <c r="E832">
        <v>51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127</v>
      </c>
      <c r="R832">
        <v>573</v>
      </c>
      <c r="S832">
        <v>571</v>
      </c>
      <c r="T832">
        <v>2.1012101210121004</v>
      </c>
      <c r="U832">
        <v>2.1673627875507546</v>
      </c>
      <c r="V832">
        <v>15.125654450261781</v>
      </c>
      <c r="W832">
        <v>59.003502626970224</v>
      </c>
      <c r="X832">
        <v>150.89973320929755</v>
      </c>
      <c r="Y832">
        <v>138.87434554973825</v>
      </c>
      <c r="Z832">
        <v>139.36077057793341</v>
      </c>
      <c r="AA832">
        <v>28.496957814127001</v>
      </c>
      <c r="AB832">
        <v>5.4767448170559492</v>
      </c>
      <c r="AC832">
        <v>-24.359879393098375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16</v>
      </c>
      <c r="AM832">
        <v>0</v>
      </c>
    </row>
    <row r="833" spans="1:39">
      <c r="A833">
        <v>3</v>
      </c>
      <c r="B833">
        <v>468</v>
      </c>
      <c r="C833">
        <v>2015</v>
      </c>
      <c r="D833">
        <v>99</v>
      </c>
      <c r="E833">
        <v>52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88</v>
      </c>
      <c r="R833">
        <v>682</v>
      </c>
      <c r="S833">
        <v>680</v>
      </c>
      <c r="T833">
        <v>2.5009167583425005</v>
      </c>
      <c r="U833">
        <v>2.4629439522298235</v>
      </c>
      <c r="V833">
        <v>15.129032258064512</v>
      </c>
      <c r="W833">
        <v>58.867647058823515</v>
      </c>
      <c r="X833">
        <v>143.93473405286221</v>
      </c>
      <c r="Y833">
        <v>132.5913489736069</v>
      </c>
      <c r="Z833">
        <v>132.98132352941161</v>
      </c>
      <c r="AA833">
        <v>26.468879418292079</v>
      </c>
      <c r="AB833">
        <v>4.1338075731585411</v>
      </c>
      <c r="AC833">
        <v>-47.383080836869055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9</v>
      </c>
      <c r="AM833">
        <v>0</v>
      </c>
    </row>
    <row r="834" spans="1:39">
      <c r="A834">
        <v>3</v>
      </c>
      <c r="B834">
        <v>469</v>
      </c>
      <c r="C834">
        <v>2014</v>
      </c>
      <c r="D834">
        <v>99</v>
      </c>
      <c r="E834">
        <v>1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55</v>
      </c>
      <c r="R834">
        <v>249</v>
      </c>
      <c r="S834">
        <v>247</v>
      </c>
      <c r="T834">
        <v>0.90700469894000635</v>
      </c>
      <c r="U834">
        <v>0.90441016196286372</v>
      </c>
      <c r="V834">
        <v>16.722891566265059</v>
      </c>
      <c r="W834">
        <v>60.064777327935218</v>
      </c>
      <c r="X834">
        <v>145.85275011204089</v>
      </c>
      <c r="Y834">
        <v>133.65702811244989</v>
      </c>
      <c r="Z834">
        <v>134.73927125506077</v>
      </c>
      <c r="AA834">
        <v>26.273714105740694</v>
      </c>
      <c r="AB834">
        <v>3.4176036083930135</v>
      </c>
      <c r="AC834">
        <v>-34.748460877888199</v>
      </c>
    </row>
    <row r="835" spans="1:39">
      <c r="A835">
        <v>3</v>
      </c>
      <c r="B835">
        <v>470</v>
      </c>
      <c r="C835">
        <v>2014</v>
      </c>
      <c r="D835">
        <v>99</v>
      </c>
      <c r="E835">
        <v>2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118</v>
      </c>
      <c r="R835">
        <v>555</v>
      </c>
      <c r="S835">
        <v>551</v>
      </c>
      <c r="T835">
        <v>2.0216369795650753</v>
      </c>
      <c r="U835">
        <v>2.0716190256096478</v>
      </c>
      <c r="V835">
        <v>16.933333333333337</v>
      </c>
      <c r="W835">
        <v>59.005444646098006</v>
      </c>
      <c r="X835">
        <v>149.51890134988724</v>
      </c>
      <c r="Y835">
        <v>137.35441441441449</v>
      </c>
      <c r="Z835">
        <v>138.3515426497278</v>
      </c>
      <c r="AA835">
        <v>29.826423326862503</v>
      </c>
      <c r="AB835">
        <v>3.8767265145160112</v>
      </c>
      <c r="AC835">
        <v>-57.314213769038197</v>
      </c>
    </row>
    <row r="836" spans="1:39">
      <c r="A836">
        <v>3</v>
      </c>
      <c r="B836">
        <v>471</v>
      </c>
      <c r="C836">
        <v>2014</v>
      </c>
      <c r="D836">
        <v>99</v>
      </c>
      <c r="E836">
        <v>3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149</v>
      </c>
      <c r="R836">
        <v>619</v>
      </c>
      <c r="S836">
        <v>619</v>
      </c>
      <c r="T836">
        <v>2.2547626853167237</v>
      </c>
      <c r="U836">
        <v>2.3019649885984688</v>
      </c>
      <c r="V836">
        <v>15.851373182552502</v>
      </c>
      <c r="W836">
        <v>59.424878836833599</v>
      </c>
      <c r="X836">
        <v>148.26275910714693</v>
      </c>
      <c r="Y836">
        <v>136.84652665589658</v>
      </c>
      <c r="Z836">
        <v>136.84652665589658</v>
      </c>
      <c r="AA836">
        <v>28.880227849408801</v>
      </c>
      <c r="AB836">
        <v>4.0742813802694995</v>
      </c>
      <c r="AC836">
        <v>-56.02201369221256</v>
      </c>
    </row>
    <row r="837" spans="1:39">
      <c r="A837">
        <v>3</v>
      </c>
      <c r="B837">
        <v>472</v>
      </c>
      <c r="C837">
        <v>2014</v>
      </c>
      <c r="D837">
        <v>99</v>
      </c>
      <c r="E837">
        <v>4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121</v>
      </c>
      <c r="R837">
        <v>528</v>
      </c>
      <c r="S837">
        <v>523</v>
      </c>
      <c r="T837">
        <v>1.9232870724510984</v>
      </c>
      <c r="U837">
        <v>1.9456425051198929</v>
      </c>
      <c r="V837">
        <v>16.035984848484848</v>
      </c>
      <c r="W837">
        <v>59.252390057361389</v>
      </c>
      <c r="X837">
        <v>147.85736563905596</v>
      </c>
      <c r="Y837">
        <v>135.59848484848479</v>
      </c>
      <c r="Z837">
        <v>136.89483747609941</v>
      </c>
      <c r="AA837">
        <v>29.328396959019241</v>
      </c>
      <c r="AB837">
        <v>3.5250224122061127</v>
      </c>
      <c r="AC837">
        <v>-57.149318947352782</v>
      </c>
    </row>
    <row r="838" spans="1:39">
      <c r="A838">
        <v>3</v>
      </c>
      <c r="B838">
        <v>473</v>
      </c>
      <c r="C838">
        <v>2014</v>
      </c>
      <c r="D838">
        <v>99</v>
      </c>
      <c r="E838">
        <v>5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110</v>
      </c>
      <c r="R838">
        <v>432</v>
      </c>
      <c r="S838">
        <v>429</v>
      </c>
      <c r="T838">
        <v>1.5735985138236259</v>
      </c>
      <c r="U838">
        <v>1.5788520975537701</v>
      </c>
      <c r="V838">
        <v>15.671296296296294</v>
      </c>
      <c r="W838">
        <v>59.622377622377613</v>
      </c>
      <c r="X838">
        <v>146.30983909152928</v>
      </c>
      <c r="Y838">
        <v>134.48796296296297</v>
      </c>
      <c r="Z838">
        <v>135.42843822843827</v>
      </c>
      <c r="AA838">
        <v>29.108164694346996</v>
      </c>
      <c r="AB838">
        <v>3.7412914187188329</v>
      </c>
      <c r="AC838">
        <v>-58.019190945480219</v>
      </c>
    </row>
    <row r="839" spans="1:39">
      <c r="A839">
        <v>3</v>
      </c>
      <c r="B839">
        <v>474</v>
      </c>
      <c r="C839">
        <v>2014</v>
      </c>
      <c r="D839">
        <v>99</v>
      </c>
      <c r="E839">
        <v>6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122</v>
      </c>
      <c r="R839">
        <v>598</v>
      </c>
      <c r="S839">
        <v>587</v>
      </c>
      <c r="T839">
        <v>2.1782683131169631</v>
      </c>
      <c r="U839">
        <v>2.1144309872075833</v>
      </c>
      <c r="V839">
        <v>16.526755852842811</v>
      </c>
      <c r="W839">
        <v>59.575809199318577</v>
      </c>
      <c r="X839">
        <v>143.04797138892002</v>
      </c>
      <c r="Y839">
        <v>130.1122073578596</v>
      </c>
      <c r="Z839">
        <v>132.55042589437821</v>
      </c>
      <c r="AA839">
        <v>29.670533492679745</v>
      </c>
      <c r="AB839">
        <v>3.7957603199523873</v>
      </c>
      <c r="AC839">
        <v>-64.190326153116843</v>
      </c>
    </row>
    <row r="840" spans="1:39">
      <c r="A840">
        <v>3</v>
      </c>
      <c r="B840">
        <v>475</v>
      </c>
      <c r="C840">
        <v>2014</v>
      </c>
      <c r="D840">
        <v>99</v>
      </c>
      <c r="E840">
        <v>7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134</v>
      </c>
      <c r="R840">
        <v>569</v>
      </c>
      <c r="S840">
        <v>566</v>
      </c>
      <c r="T840">
        <v>2.0726332276982484</v>
      </c>
      <c r="U840">
        <v>2.0902857365539296</v>
      </c>
      <c r="V840">
        <v>15.634446397188052</v>
      </c>
      <c r="W840">
        <v>58.816254416961137</v>
      </c>
      <c r="X840">
        <v>146.97641030718586</v>
      </c>
      <c r="Y840">
        <v>135.18207381370831</v>
      </c>
      <c r="Z840">
        <v>135.89858657243821</v>
      </c>
      <c r="AA840">
        <v>29.361662790422049</v>
      </c>
      <c r="AB840">
        <v>4.0563370261293361</v>
      </c>
      <c r="AC840">
        <v>-55.921018073824406</v>
      </c>
    </row>
    <row r="841" spans="1:39">
      <c r="A841">
        <v>3</v>
      </c>
      <c r="B841">
        <v>476</v>
      </c>
      <c r="C841">
        <v>2014</v>
      </c>
      <c r="D841">
        <v>99</v>
      </c>
      <c r="E841">
        <v>8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119</v>
      </c>
      <c r="R841">
        <v>459</v>
      </c>
      <c r="S841">
        <v>453</v>
      </c>
      <c r="T841">
        <v>1.6719484209376025</v>
      </c>
      <c r="U841">
        <v>1.6432493969054427</v>
      </c>
      <c r="V841">
        <v>16.010893246187365</v>
      </c>
      <c r="W841">
        <v>59.388520971302412</v>
      </c>
      <c r="X841">
        <v>144.13145539906083</v>
      </c>
      <c r="Y841">
        <v>131.7396514161218</v>
      </c>
      <c r="Z841">
        <v>133.48454746136844</v>
      </c>
      <c r="AA841">
        <v>29.795533238292723</v>
      </c>
      <c r="AB841">
        <v>3.3755451882611722</v>
      </c>
      <c r="AC841">
        <v>-56.07839563385447</v>
      </c>
    </row>
    <row r="842" spans="1:39">
      <c r="A842">
        <v>3</v>
      </c>
      <c r="B842">
        <v>477</v>
      </c>
      <c r="C842">
        <v>2014</v>
      </c>
      <c r="D842">
        <v>99</v>
      </c>
      <c r="E842">
        <v>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118</v>
      </c>
      <c r="R842">
        <v>551</v>
      </c>
      <c r="S842">
        <v>547</v>
      </c>
      <c r="T842">
        <v>2.0070666229555969</v>
      </c>
      <c r="U842">
        <v>1.9740162318587575</v>
      </c>
      <c r="V842">
        <v>16.259528130671502</v>
      </c>
      <c r="W842">
        <v>59.696526508226704</v>
      </c>
      <c r="X842">
        <v>143.69716835144629</v>
      </c>
      <c r="Y842">
        <v>131.83321234119779</v>
      </c>
      <c r="Z842">
        <v>132.79725776965265</v>
      </c>
      <c r="AA842">
        <v>29.773719006627992</v>
      </c>
      <c r="AB842">
        <v>3.4481331621824696</v>
      </c>
      <c r="AC842">
        <v>-64.861922382688277</v>
      </c>
    </row>
    <row r="843" spans="1:39">
      <c r="A843">
        <v>3</v>
      </c>
      <c r="B843">
        <v>478</v>
      </c>
      <c r="C843">
        <v>2014</v>
      </c>
      <c r="D843">
        <v>99</v>
      </c>
      <c r="E843">
        <v>10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114</v>
      </c>
      <c r="R843">
        <v>577</v>
      </c>
      <c r="S843">
        <v>576</v>
      </c>
      <c r="T843">
        <v>2.1017739409172034</v>
      </c>
      <c r="U843">
        <v>2.0767388514094769</v>
      </c>
      <c r="V843">
        <v>15.942807625649914</v>
      </c>
      <c r="W843">
        <v>59.767361111111121</v>
      </c>
      <c r="X843">
        <v>143.63117781478903</v>
      </c>
      <c r="Y843">
        <v>132.44384748700179</v>
      </c>
      <c r="Z843">
        <v>132.67378472222222</v>
      </c>
      <c r="AA843">
        <v>27.663508044760523</v>
      </c>
      <c r="AB843">
        <v>3.3800955332715943</v>
      </c>
      <c r="AC843">
        <v>-51.260858516428208</v>
      </c>
    </row>
    <row r="844" spans="1:39">
      <c r="A844">
        <v>3</v>
      </c>
      <c r="B844">
        <v>479</v>
      </c>
      <c r="C844">
        <v>2014</v>
      </c>
      <c r="D844">
        <v>99</v>
      </c>
      <c r="E844">
        <v>11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128</v>
      </c>
      <c r="R844">
        <v>513</v>
      </c>
      <c r="S844">
        <v>508</v>
      </c>
      <c r="T844">
        <v>1.8686482351655556</v>
      </c>
      <c r="U844">
        <v>1.8646872978073037</v>
      </c>
      <c r="V844">
        <v>15.789473684210527</v>
      </c>
      <c r="W844">
        <v>58.952755905511808</v>
      </c>
      <c r="X844">
        <v>146.34603240978339</v>
      </c>
      <c r="Y844">
        <v>133.75633528265098</v>
      </c>
      <c r="Z844">
        <v>135.07283464566922</v>
      </c>
      <c r="AA844">
        <v>29.055258415149208</v>
      </c>
      <c r="AB844">
        <v>3.9131481732050193</v>
      </c>
      <c r="AC844">
        <v>-57.677815081134362</v>
      </c>
    </row>
    <row r="845" spans="1:39">
      <c r="A845">
        <v>3</v>
      </c>
      <c r="B845">
        <v>480</v>
      </c>
      <c r="C845">
        <v>2014</v>
      </c>
      <c r="D845">
        <v>99</v>
      </c>
      <c r="E845">
        <v>12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101</v>
      </c>
      <c r="R845">
        <v>488</v>
      </c>
      <c r="S845">
        <v>484</v>
      </c>
      <c r="T845">
        <v>1.7775835063563179</v>
      </c>
      <c r="U845">
        <v>1.775212635143089</v>
      </c>
      <c r="V845">
        <v>15.840163934426229</v>
      </c>
      <c r="W845">
        <v>59.17355371900824</v>
      </c>
      <c r="X845">
        <v>146.00243326288108</v>
      </c>
      <c r="Y845">
        <v>133.86168032786892</v>
      </c>
      <c r="Z845">
        <v>134.96797520661161</v>
      </c>
      <c r="AA845">
        <v>27.526807130072715</v>
      </c>
      <c r="AB845">
        <v>3.8813554886061392</v>
      </c>
      <c r="AC845">
        <v>-50.960158566782809</v>
      </c>
    </row>
    <row r="846" spans="1:39">
      <c r="A846">
        <v>3</v>
      </c>
      <c r="B846">
        <v>481</v>
      </c>
      <c r="C846">
        <v>2014</v>
      </c>
      <c r="D846">
        <v>99</v>
      </c>
      <c r="E846">
        <v>13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110</v>
      </c>
      <c r="R846">
        <v>447</v>
      </c>
      <c r="S846">
        <v>445</v>
      </c>
      <c r="T846">
        <v>1.6282373511091686</v>
      </c>
      <c r="U846">
        <v>1.6128891560160132</v>
      </c>
      <c r="V846">
        <v>16.434004474272935</v>
      </c>
      <c r="W846">
        <v>59.608988764044945</v>
      </c>
      <c r="X846">
        <v>144.52216655638532</v>
      </c>
      <c r="Y846">
        <v>132.77695749440727</v>
      </c>
      <c r="Z846">
        <v>133.37370786516868</v>
      </c>
      <c r="AA846">
        <v>28.581310872588041</v>
      </c>
      <c r="AB846">
        <v>3.4854316531618026</v>
      </c>
      <c r="AC846">
        <v>-50.139237408571667</v>
      </c>
    </row>
    <row r="847" spans="1:39">
      <c r="A847">
        <v>3</v>
      </c>
      <c r="B847">
        <v>482</v>
      </c>
      <c r="C847">
        <v>2014</v>
      </c>
      <c r="D847">
        <v>99</v>
      </c>
      <c r="E847">
        <v>14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125</v>
      </c>
      <c r="R847">
        <v>550</v>
      </c>
      <c r="S847">
        <v>550</v>
      </c>
      <c r="T847">
        <v>2.0034240338032276</v>
      </c>
      <c r="U847">
        <v>2.0223203208141562</v>
      </c>
      <c r="V847">
        <v>16.147272727272728</v>
      </c>
      <c r="W847">
        <v>59.281818181818174</v>
      </c>
      <c r="X847">
        <v>146.59233724022465</v>
      </c>
      <c r="Y847">
        <v>135.30472727272743</v>
      </c>
      <c r="Z847">
        <v>135.30472727272743</v>
      </c>
      <c r="AA847">
        <v>28.733426454822077</v>
      </c>
      <c r="AB847">
        <v>3.7599125187642608</v>
      </c>
      <c r="AC847">
        <v>-54.353230571721802</v>
      </c>
    </row>
    <row r="848" spans="1:39">
      <c r="A848">
        <v>3</v>
      </c>
      <c r="B848">
        <v>483</v>
      </c>
      <c r="C848">
        <v>2014</v>
      </c>
      <c r="D848">
        <v>99</v>
      </c>
      <c r="E848">
        <v>15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138</v>
      </c>
      <c r="R848">
        <v>591</v>
      </c>
      <c r="S848">
        <v>589</v>
      </c>
      <c r="T848">
        <v>2.152770189050377</v>
      </c>
      <c r="U848">
        <v>2.1944078838577861</v>
      </c>
      <c r="V848">
        <v>15.653130287648059</v>
      </c>
      <c r="W848">
        <v>59.130730050933785</v>
      </c>
      <c r="X848">
        <v>148.39218835072123</v>
      </c>
      <c r="Y848">
        <v>136.63299492385798</v>
      </c>
      <c r="Z848">
        <v>137.09694397283536</v>
      </c>
      <c r="AA848">
        <v>31.438000388377048</v>
      </c>
      <c r="AB848">
        <v>4.1811554332921252</v>
      </c>
      <c r="AC848">
        <v>-56.833133004430351</v>
      </c>
    </row>
    <row r="849" spans="1:29">
      <c r="A849">
        <v>3</v>
      </c>
      <c r="B849">
        <v>484</v>
      </c>
      <c r="C849">
        <v>2014</v>
      </c>
      <c r="D849">
        <v>99</v>
      </c>
      <c r="E849">
        <v>16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49</v>
      </c>
      <c r="R849">
        <v>257</v>
      </c>
      <c r="S849">
        <v>253</v>
      </c>
      <c r="T849">
        <v>0.93614541215896241</v>
      </c>
      <c r="U849">
        <v>0.90355142260365617</v>
      </c>
      <c r="V849">
        <v>16.552529182879375</v>
      </c>
      <c r="W849">
        <v>59.766798418972314</v>
      </c>
      <c r="X849">
        <v>141.95758206828521</v>
      </c>
      <c r="Y849">
        <v>129.37354085603113</v>
      </c>
      <c r="Z849">
        <v>131.41897233201581</v>
      </c>
      <c r="AA849">
        <v>29.052007946823689</v>
      </c>
      <c r="AB849">
        <v>3.5292348243679577</v>
      </c>
      <c r="AC849">
        <v>-57.872512290933997</v>
      </c>
    </row>
    <row r="850" spans="1:29">
      <c r="A850">
        <v>3</v>
      </c>
      <c r="B850">
        <v>485</v>
      </c>
      <c r="C850">
        <v>2014</v>
      </c>
      <c r="D850">
        <v>99</v>
      </c>
      <c r="E850">
        <v>17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131</v>
      </c>
      <c r="R850">
        <v>564</v>
      </c>
      <c r="S850">
        <v>562</v>
      </c>
      <c r="T850">
        <v>2.0544202819364004</v>
      </c>
      <c r="U850">
        <v>2.0022894100017647</v>
      </c>
      <c r="V850">
        <v>16.663120567375888</v>
      </c>
      <c r="W850">
        <v>59.517793594306049</v>
      </c>
      <c r="X850">
        <v>141.8195753901478</v>
      </c>
      <c r="Y850">
        <v>130.63918439716309</v>
      </c>
      <c r="Z850">
        <v>131.10409252669041</v>
      </c>
      <c r="AA850">
        <v>28.225679878499506</v>
      </c>
      <c r="AB850">
        <v>3.807728155775628</v>
      </c>
      <c r="AC850">
        <v>-58.292719507791851</v>
      </c>
    </row>
    <row r="851" spans="1:29">
      <c r="A851">
        <v>3</v>
      </c>
      <c r="B851">
        <v>486</v>
      </c>
      <c r="C851">
        <v>2014</v>
      </c>
      <c r="D851">
        <v>99</v>
      </c>
      <c r="E851">
        <v>18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118</v>
      </c>
      <c r="R851">
        <v>529</v>
      </c>
      <c r="S851">
        <v>525</v>
      </c>
      <c r="T851">
        <v>1.9269296616034672</v>
      </c>
      <c r="U851">
        <v>1.9677822189156529</v>
      </c>
      <c r="V851">
        <v>16.156899810964092</v>
      </c>
      <c r="W851">
        <v>59.310476190476173</v>
      </c>
      <c r="X851">
        <v>149.20074467453253</v>
      </c>
      <c r="Y851">
        <v>136.88223062381851</v>
      </c>
      <c r="Z851">
        <v>137.92514285714279</v>
      </c>
      <c r="AA851">
        <v>29.324953395466402</v>
      </c>
      <c r="AB851">
        <v>3.7993464051829218</v>
      </c>
      <c r="AC851">
        <v>-53.112648834229887</v>
      </c>
    </row>
    <row r="852" spans="1:29">
      <c r="A852">
        <v>3</v>
      </c>
      <c r="B852">
        <v>487</v>
      </c>
      <c r="C852">
        <v>2014</v>
      </c>
      <c r="D852">
        <v>99</v>
      </c>
      <c r="E852">
        <v>19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130</v>
      </c>
      <c r="R852">
        <v>657</v>
      </c>
      <c r="S852">
        <v>651</v>
      </c>
      <c r="T852">
        <v>2.393181073106764</v>
      </c>
      <c r="U852">
        <v>2.3545709269387518</v>
      </c>
      <c r="V852">
        <v>16.607305936073061</v>
      </c>
      <c r="W852">
        <v>60.064516129032242</v>
      </c>
      <c r="X852">
        <v>144.05312568538517</v>
      </c>
      <c r="Y852">
        <v>131.87792998477917</v>
      </c>
      <c r="Z852">
        <v>133.09339477726559</v>
      </c>
      <c r="AA852">
        <v>27.289566368147906</v>
      </c>
      <c r="AB852">
        <v>3.1973708291373066</v>
      </c>
      <c r="AC852">
        <v>-48.731340712317198</v>
      </c>
    </row>
    <row r="853" spans="1:29">
      <c r="A853">
        <v>3</v>
      </c>
      <c r="B853">
        <v>488</v>
      </c>
      <c r="C853">
        <v>2014</v>
      </c>
      <c r="D853">
        <v>99</v>
      </c>
      <c r="E853">
        <v>20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113</v>
      </c>
      <c r="R853">
        <v>550</v>
      </c>
      <c r="S853">
        <v>546</v>
      </c>
      <c r="T853">
        <v>2.0034240338032276</v>
      </c>
      <c r="U853">
        <v>2.0372857564190721</v>
      </c>
      <c r="V853">
        <v>15.727272727272725</v>
      </c>
      <c r="W853">
        <v>59.238095238095248</v>
      </c>
      <c r="X853">
        <v>148.56535014281499</v>
      </c>
      <c r="Y853">
        <v>136.3060000000001</v>
      </c>
      <c r="Z853">
        <v>137.30457875457887</v>
      </c>
      <c r="AA853">
        <v>29.117884015003</v>
      </c>
      <c r="AB853">
        <v>3.8571202459428497</v>
      </c>
      <c r="AC853">
        <v>-58.308194555911363</v>
      </c>
    </row>
    <row r="854" spans="1:29">
      <c r="A854">
        <v>3</v>
      </c>
      <c r="B854">
        <v>489</v>
      </c>
      <c r="C854">
        <v>2014</v>
      </c>
      <c r="D854">
        <v>99</v>
      </c>
      <c r="E854">
        <v>21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136</v>
      </c>
      <c r="R854">
        <v>638</v>
      </c>
      <c r="S854">
        <v>635</v>
      </c>
      <c r="T854">
        <v>2.3239718792117441</v>
      </c>
      <c r="U854">
        <v>2.3272516016915734</v>
      </c>
      <c r="V854">
        <v>16.548589341692796</v>
      </c>
      <c r="W854">
        <v>59.23779527559055</v>
      </c>
      <c r="X854">
        <v>145.95363354469723</v>
      </c>
      <c r="Y854">
        <v>134.22962382445127</v>
      </c>
      <c r="Z854">
        <v>134.8637795275589</v>
      </c>
      <c r="AA854">
        <v>29.535983310610657</v>
      </c>
      <c r="AB854">
        <v>4.2223799896486991</v>
      </c>
      <c r="AC854">
        <v>-58.878808309948973</v>
      </c>
    </row>
    <row r="855" spans="1:29">
      <c r="A855">
        <v>3</v>
      </c>
      <c r="B855">
        <v>490</v>
      </c>
      <c r="C855">
        <v>2014</v>
      </c>
      <c r="D855">
        <v>99</v>
      </c>
      <c r="E855">
        <v>22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96</v>
      </c>
      <c r="R855">
        <v>441</v>
      </c>
      <c r="S855">
        <v>435</v>
      </c>
      <c r="T855">
        <v>1.606381816194951</v>
      </c>
      <c r="U855">
        <v>1.5764824117270964</v>
      </c>
      <c r="V855">
        <v>16.832199546485253</v>
      </c>
      <c r="W855">
        <v>59.229885057471257</v>
      </c>
      <c r="X855">
        <v>144.33757612832051</v>
      </c>
      <c r="Y855">
        <v>131.54557823129241</v>
      </c>
      <c r="Z855">
        <v>133.35999999999999</v>
      </c>
      <c r="AA855">
        <v>30.039230441495238</v>
      </c>
      <c r="AB855">
        <v>3.7829051337769406</v>
      </c>
      <c r="AC855">
        <v>-57.134050505726513</v>
      </c>
    </row>
    <row r="856" spans="1:29">
      <c r="A856">
        <v>3</v>
      </c>
      <c r="B856">
        <v>491</v>
      </c>
      <c r="C856">
        <v>2014</v>
      </c>
      <c r="D856">
        <v>99</v>
      </c>
      <c r="E856">
        <v>23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123</v>
      </c>
      <c r="R856">
        <v>507</v>
      </c>
      <c r="S856">
        <v>501</v>
      </c>
      <c r="T856">
        <v>1.846792700251338</v>
      </c>
      <c r="U856">
        <v>1.83009858083266</v>
      </c>
      <c r="V856">
        <v>16.449704142011836</v>
      </c>
      <c r="W856">
        <v>59.604790419161681</v>
      </c>
      <c r="X856">
        <v>145.384551276709</v>
      </c>
      <c r="Y856">
        <v>132.82879684418143</v>
      </c>
      <c r="Z856">
        <v>134.41956087824343</v>
      </c>
      <c r="AA856">
        <v>30.417523980045555</v>
      </c>
      <c r="AB856">
        <v>3.8212946001513775</v>
      </c>
      <c r="AC856">
        <v>-44.853863012444648</v>
      </c>
    </row>
    <row r="857" spans="1:29">
      <c r="A857">
        <v>3</v>
      </c>
      <c r="B857">
        <v>492</v>
      </c>
      <c r="C857">
        <v>2014</v>
      </c>
      <c r="D857">
        <v>99</v>
      </c>
      <c r="E857">
        <v>24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118</v>
      </c>
      <c r="R857">
        <v>474</v>
      </c>
      <c r="S857">
        <v>470</v>
      </c>
      <c r="T857">
        <v>1.726587258223145</v>
      </c>
      <c r="U857">
        <v>1.711261010648722</v>
      </c>
      <c r="V857">
        <v>16.457805907172997</v>
      </c>
      <c r="W857">
        <v>60.091489361702145</v>
      </c>
      <c r="X857">
        <v>145.15065073988237</v>
      </c>
      <c r="Y857">
        <v>132.85063291139247</v>
      </c>
      <c r="Z857">
        <v>133.98127659574476</v>
      </c>
      <c r="AA857">
        <v>30.284207499985804</v>
      </c>
      <c r="AB857">
        <v>3.4986520071175442</v>
      </c>
      <c r="AC857">
        <v>-56.804901477754917</v>
      </c>
    </row>
    <row r="858" spans="1:29">
      <c r="A858">
        <v>3</v>
      </c>
      <c r="B858">
        <v>493</v>
      </c>
      <c r="C858">
        <v>2014</v>
      </c>
      <c r="D858">
        <v>99</v>
      </c>
      <c r="E858">
        <v>25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109</v>
      </c>
      <c r="R858">
        <v>552</v>
      </c>
      <c r="S858">
        <v>546</v>
      </c>
      <c r="T858">
        <v>2.0107092121079657</v>
      </c>
      <c r="U858">
        <v>1.993134052719586</v>
      </c>
      <c r="V858">
        <v>16.855072463768121</v>
      </c>
      <c r="W858">
        <v>59.245421245421234</v>
      </c>
      <c r="X858">
        <v>145.49652990406187</v>
      </c>
      <c r="Y858">
        <v>132.86884057971017</v>
      </c>
      <c r="Z858">
        <v>134.32893772893772</v>
      </c>
      <c r="AA858">
        <v>28.344242549144745</v>
      </c>
      <c r="AB858">
        <v>3.891173809245819</v>
      </c>
      <c r="AC858">
        <v>-50.343342301538037</v>
      </c>
    </row>
    <row r="859" spans="1:29">
      <c r="A859">
        <v>3</v>
      </c>
      <c r="B859">
        <v>494</v>
      </c>
      <c r="C859">
        <v>2014</v>
      </c>
      <c r="D859">
        <v>99</v>
      </c>
      <c r="E859">
        <v>26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114</v>
      </c>
      <c r="R859">
        <v>547</v>
      </c>
      <c r="S859">
        <v>536</v>
      </c>
      <c r="T859">
        <v>1.9924962663461188</v>
      </c>
      <c r="U859">
        <v>1.9646815176218075</v>
      </c>
      <c r="V859">
        <v>15.371115173674587</v>
      </c>
      <c r="W859">
        <v>58.416044776119399</v>
      </c>
      <c r="X859">
        <v>145.40436261217985</v>
      </c>
      <c r="Y859">
        <v>132.16928702010972</v>
      </c>
      <c r="Z859">
        <v>134.88171641791047</v>
      </c>
      <c r="AA859">
        <v>31.277156583033324</v>
      </c>
      <c r="AB859">
        <v>4.6219427198373513</v>
      </c>
      <c r="AC859">
        <v>-60.301262149822641</v>
      </c>
    </row>
    <row r="860" spans="1:29">
      <c r="A860">
        <v>3</v>
      </c>
      <c r="B860">
        <v>495</v>
      </c>
      <c r="C860">
        <v>2014</v>
      </c>
      <c r="D860">
        <v>99</v>
      </c>
      <c r="E860">
        <v>27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118</v>
      </c>
      <c r="R860">
        <v>477</v>
      </c>
      <c r="S860">
        <v>472</v>
      </c>
      <c r="T860">
        <v>1.7375150256802534</v>
      </c>
      <c r="U860">
        <v>1.7263650402641415</v>
      </c>
      <c r="V860">
        <v>15.522012578616348</v>
      </c>
      <c r="W860">
        <v>58.495762711864401</v>
      </c>
      <c r="X860">
        <v>145.91740087355271</v>
      </c>
      <c r="Y860">
        <v>133.18029350104811</v>
      </c>
      <c r="Z860">
        <v>134.59110169491521</v>
      </c>
      <c r="AA860">
        <v>30.211554313549289</v>
      </c>
      <c r="AB860">
        <v>5.2298830733241992</v>
      </c>
      <c r="AC860">
        <v>-43.58308563953711</v>
      </c>
    </row>
    <row r="861" spans="1:29">
      <c r="A861">
        <v>3</v>
      </c>
      <c r="B861">
        <v>496</v>
      </c>
      <c r="C861">
        <v>2014</v>
      </c>
      <c r="D861">
        <v>99</v>
      </c>
      <c r="E861">
        <v>28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99</v>
      </c>
      <c r="R861">
        <v>494</v>
      </c>
      <c r="S861">
        <v>490</v>
      </c>
      <c r="T861">
        <v>1.7994390412705348</v>
      </c>
      <c r="U861">
        <v>1.7848870405822557</v>
      </c>
      <c r="V861">
        <v>15.240890688259103</v>
      </c>
      <c r="W861">
        <v>58.604081632653056</v>
      </c>
      <c r="X861">
        <v>144.86075594018797</v>
      </c>
      <c r="Y861">
        <v>132.95647773279345</v>
      </c>
      <c r="Z861">
        <v>134.04183673469382</v>
      </c>
      <c r="AA861">
        <v>28.670439599533275</v>
      </c>
      <c r="AB861">
        <v>5.1979571805161244</v>
      </c>
      <c r="AC861">
        <v>-39.086118593329886</v>
      </c>
    </row>
    <row r="862" spans="1:29">
      <c r="A862">
        <v>3</v>
      </c>
      <c r="B862">
        <v>497</v>
      </c>
      <c r="C862">
        <v>2014</v>
      </c>
      <c r="D862">
        <v>99</v>
      </c>
      <c r="E862">
        <v>29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120</v>
      </c>
      <c r="R862">
        <v>609</v>
      </c>
      <c r="S862">
        <v>595</v>
      </c>
      <c r="T862">
        <v>2.2183367937930281</v>
      </c>
      <c r="U862">
        <v>2.2254529422108922</v>
      </c>
      <c r="V862">
        <v>15.599343185550076</v>
      </c>
      <c r="W862">
        <v>57.625210084033597</v>
      </c>
      <c r="X862">
        <v>148.16734180503013</v>
      </c>
      <c r="Y862">
        <v>134.47044334975379</v>
      </c>
      <c r="Z862">
        <v>137.63445378151269</v>
      </c>
      <c r="AA862">
        <v>30.693184410214325</v>
      </c>
      <c r="AB862">
        <v>6.3874117071948051</v>
      </c>
      <c r="AC862">
        <v>-19.684668137225565</v>
      </c>
    </row>
    <row r="863" spans="1:29">
      <c r="A863">
        <v>3</v>
      </c>
      <c r="B863">
        <v>498</v>
      </c>
      <c r="C863">
        <v>2014</v>
      </c>
      <c r="D863">
        <v>99</v>
      </c>
      <c r="E863">
        <v>30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103</v>
      </c>
      <c r="R863">
        <v>462</v>
      </c>
      <c r="S863">
        <v>457</v>
      </c>
      <c r="T863">
        <v>1.682876188394711</v>
      </c>
      <c r="U863">
        <v>1.6252946787210127</v>
      </c>
      <c r="V863">
        <v>15.826839826839828</v>
      </c>
      <c r="W863">
        <v>58.711159737417958</v>
      </c>
      <c r="X863">
        <v>141.48269570804777</v>
      </c>
      <c r="Y863">
        <v>129.45411255411253</v>
      </c>
      <c r="Z863">
        <v>130.87045951859952</v>
      </c>
      <c r="AA863">
        <v>28.381259850996123</v>
      </c>
      <c r="AB863">
        <v>5.5687218647038996</v>
      </c>
      <c r="AC863">
        <v>-20.809485532416275</v>
      </c>
    </row>
    <row r="864" spans="1:29">
      <c r="A864">
        <v>3</v>
      </c>
      <c r="B864">
        <v>499</v>
      </c>
      <c r="C864">
        <v>2014</v>
      </c>
      <c r="D864">
        <v>99</v>
      </c>
      <c r="E864">
        <v>31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90</v>
      </c>
      <c r="R864">
        <v>457</v>
      </c>
      <c r="S864">
        <v>450</v>
      </c>
      <c r="T864">
        <v>1.6646632426328629</v>
      </c>
      <c r="U864">
        <v>1.6072720222961341</v>
      </c>
      <c r="V864">
        <v>15.420131291028444</v>
      </c>
      <c r="W864">
        <v>57.917777777777779</v>
      </c>
      <c r="X864">
        <v>141.9315759901948</v>
      </c>
      <c r="Y864">
        <v>129.41925601750543</v>
      </c>
      <c r="Z864">
        <v>131.43244444444437</v>
      </c>
      <c r="AA864">
        <v>29.877635869255354</v>
      </c>
      <c r="AB864">
        <v>5.7627072684397396</v>
      </c>
      <c r="AC864">
        <v>-26.215282772654529</v>
      </c>
    </row>
    <row r="865" spans="1:29">
      <c r="A865">
        <v>3</v>
      </c>
      <c r="B865">
        <v>500</v>
      </c>
      <c r="C865">
        <v>2014</v>
      </c>
      <c r="D865">
        <v>99</v>
      </c>
      <c r="E865">
        <v>32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109</v>
      </c>
      <c r="R865">
        <v>514</v>
      </c>
      <c r="S865">
        <v>506</v>
      </c>
      <c r="T865">
        <v>1.8722908243179248</v>
      </c>
      <c r="U865">
        <v>1.825709770500002</v>
      </c>
      <c r="V865">
        <v>15.861867704280154</v>
      </c>
      <c r="W865">
        <v>58.92490118577075</v>
      </c>
      <c r="X865">
        <v>143.4263166547926</v>
      </c>
      <c r="Y865">
        <v>130.70564202334617</v>
      </c>
      <c r="Z865">
        <v>132.77213438735163</v>
      </c>
      <c r="AA865">
        <v>29.446453617070432</v>
      </c>
      <c r="AB865">
        <v>4.650459249933828</v>
      </c>
      <c r="AC865">
        <v>-30.681380114388961</v>
      </c>
    </row>
    <row r="866" spans="1:29">
      <c r="A866">
        <v>3</v>
      </c>
      <c r="B866">
        <v>501</v>
      </c>
      <c r="C866">
        <v>2014</v>
      </c>
      <c r="D866">
        <v>99</v>
      </c>
      <c r="E866">
        <v>33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132</v>
      </c>
      <c r="R866">
        <v>542</v>
      </c>
      <c r="S866">
        <v>521</v>
      </c>
      <c r="T866">
        <v>1.9742833205842711</v>
      </c>
      <c r="U866">
        <v>1.9389057491975072</v>
      </c>
      <c r="V866">
        <v>16.217712177121776</v>
      </c>
      <c r="W866">
        <v>58.882917466410738</v>
      </c>
      <c r="X866">
        <v>146.98340482863111</v>
      </c>
      <c r="Y866">
        <v>131.63856088560888</v>
      </c>
      <c r="Z866">
        <v>136.94452975047983</v>
      </c>
      <c r="AA866">
        <v>31.333731644832557</v>
      </c>
      <c r="AB866">
        <v>4.3157209305721009</v>
      </c>
      <c r="AC866">
        <v>-58.261867350735827</v>
      </c>
    </row>
    <row r="867" spans="1:29">
      <c r="A867">
        <v>3</v>
      </c>
      <c r="B867">
        <v>502</v>
      </c>
      <c r="C867">
        <v>2014</v>
      </c>
      <c r="D867">
        <v>99</v>
      </c>
      <c r="E867">
        <v>34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95</v>
      </c>
      <c r="R867">
        <v>441</v>
      </c>
      <c r="S867">
        <v>437</v>
      </c>
      <c r="T867">
        <v>1.606381816194951</v>
      </c>
      <c r="U867">
        <v>1.6080791285926055</v>
      </c>
      <c r="V867">
        <v>15.342403628117919</v>
      </c>
      <c r="W867">
        <v>58.830663615560638</v>
      </c>
      <c r="X867">
        <v>146.33589080269161</v>
      </c>
      <c r="Y867">
        <v>134.18208616780049</v>
      </c>
      <c r="Z867">
        <v>135.41029748283759</v>
      </c>
      <c r="AA867">
        <v>28.255752686235638</v>
      </c>
      <c r="AB867">
        <v>3.9665273122571776</v>
      </c>
      <c r="AC867">
        <v>-55.622689820645824</v>
      </c>
    </row>
    <row r="868" spans="1:29">
      <c r="A868">
        <v>3</v>
      </c>
      <c r="B868">
        <v>503</v>
      </c>
      <c r="C868">
        <v>2014</v>
      </c>
      <c r="D868">
        <v>99</v>
      </c>
      <c r="E868">
        <v>35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127</v>
      </c>
      <c r="R868">
        <v>608</v>
      </c>
      <c r="S868">
        <v>595</v>
      </c>
      <c r="T868">
        <v>2.2146942046406588</v>
      </c>
      <c r="U868">
        <v>2.1962041709351121</v>
      </c>
      <c r="V868">
        <v>15.717105263157899</v>
      </c>
      <c r="W868">
        <v>58.763025210083995</v>
      </c>
      <c r="X868">
        <v>146.39779466271327</v>
      </c>
      <c r="Y868">
        <v>132.92138157894723</v>
      </c>
      <c r="Z868">
        <v>135.82554621848729</v>
      </c>
      <c r="AA868">
        <v>29.841025048784569</v>
      </c>
      <c r="AB868">
        <v>4.0141737441351841</v>
      </c>
      <c r="AC868">
        <v>-60.444370935826392</v>
      </c>
    </row>
    <row r="869" spans="1:29">
      <c r="A869">
        <v>3</v>
      </c>
      <c r="B869">
        <v>504</v>
      </c>
      <c r="C869">
        <v>2014</v>
      </c>
      <c r="D869">
        <v>99</v>
      </c>
      <c r="E869">
        <v>36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122</v>
      </c>
      <c r="R869">
        <v>579</v>
      </c>
      <c r="S869">
        <v>569</v>
      </c>
      <c r="T869">
        <v>2.1090591192219432</v>
      </c>
      <c r="U869">
        <v>2.0561426944365953</v>
      </c>
      <c r="V869">
        <v>15.772020725388602</v>
      </c>
      <c r="W869">
        <v>59.381370826010546</v>
      </c>
      <c r="X869">
        <v>143.60602301199265</v>
      </c>
      <c r="Y869">
        <v>130.67737478411055</v>
      </c>
      <c r="Z869">
        <v>132.97398945518455</v>
      </c>
      <c r="AA869">
        <v>26.981592861218399</v>
      </c>
      <c r="AB869">
        <v>3.6252974014736057</v>
      </c>
      <c r="AC869">
        <v>-55.356726754652392</v>
      </c>
    </row>
    <row r="870" spans="1:29">
      <c r="A870">
        <v>3</v>
      </c>
      <c r="B870">
        <v>505</v>
      </c>
      <c r="C870">
        <v>2014</v>
      </c>
      <c r="D870">
        <v>99</v>
      </c>
      <c r="E870">
        <v>37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113</v>
      </c>
      <c r="R870">
        <v>512</v>
      </c>
      <c r="S870">
        <v>504</v>
      </c>
      <c r="T870">
        <v>1.8650056460131861</v>
      </c>
      <c r="U870">
        <v>1.8157690471582977</v>
      </c>
      <c r="V870">
        <v>16.04296875</v>
      </c>
      <c r="W870">
        <v>59.484126984126959</v>
      </c>
      <c r="X870">
        <v>143.20553731040096</v>
      </c>
      <c r="Y870">
        <v>130.50175781250002</v>
      </c>
      <c r="Z870">
        <v>132.57321428571436</v>
      </c>
      <c r="AA870">
        <v>26.914886731390673</v>
      </c>
      <c r="AB870">
        <v>3.8790935919343807</v>
      </c>
      <c r="AC870">
        <v>-53.634552173035352</v>
      </c>
    </row>
    <row r="871" spans="1:29">
      <c r="A871">
        <v>3</v>
      </c>
      <c r="B871">
        <v>506</v>
      </c>
      <c r="C871">
        <v>2014</v>
      </c>
      <c r="D871">
        <v>99</v>
      </c>
      <c r="E871">
        <v>38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126</v>
      </c>
      <c r="R871">
        <v>560</v>
      </c>
      <c r="S871">
        <v>547</v>
      </c>
      <c r="T871">
        <v>2.0398499253269224</v>
      </c>
      <c r="U871">
        <v>2.0021807088170576</v>
      </c>
      <c r="V871">
        <v>16.014285714285723</v>
      </c>
      <c r="W871">
        <v>58.438756855575853</v>
      </c>
      <c r="X871">
        <v>145.10427952329371</v>
      </c>
      <c r="Y871">
        <v>131.56517857142873</v>
      </c>
      <c r="Z871">
        <v>134.6919561243146</v>
      </c>
      <c r="AA871">
        <v>29.843493180333677</v>
      </c>
      <c r="AB871">
        <v>4.8007270843786607</v>
      </c>
      <c r="AC871">
        <v>-47.479737688841965</v>
      </c>
    </row>
    <row r="872" spans="1:29">
      <c r="A872">
        <v>3</v>
      </c>
      <c r="B872">
        <v>507</v>
      </c>
      <c r="C872">
        <v>2014</v>
      </c>
      <c r="D872">
        <v>99</v>
      </c>
      <c r="E872">
        <v>39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121</v>
      </c>
      <c r="R872">
        <v>558</v>
      </c>
      <c r="S872">
        <v>551</v>
      </c>
      <c r="T872">
        <v>2.032564747022183</v>
      </c>
      <c r="U872">
        <v>2.0794264882014253</v>
      </c>
      <c r="V872">
        <v>15.894265232974911</v>
      </c>
      <c r="W872">
        <v>58.43012704174231</v>
      </c>
      <c r="X872">
        <v>149.93281996916724</v>
      </c>
      <c r="Y872">
        <v>137.13082437275995</v>
      </c>
      <c r="Z872">
        <v>138.87295825771335</v>
      </c>
      <c r="AA872">
        <v>31.147917319103001</v>
      </c>
      <c r="AB872">
        <v>4.3999381061285741</v>
      </c>
      <c r="AC872">
        <v>-51.077306743906007</v>
      </c>
    </row>
    <row r="873" spans="1:29">
      <c r="A873">
        <v>3</v>
      </c>
      <c r="B873">
        <v>508</v>
      </c>
      <c r="C873">
        <v>2014</v>
      </c>
      <c r="D873">
        <v>99</v>
      </c>
      <c r="E873">
        <v>40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133</v>
      </c>
      <c r="R873">
        <v>595</v>
      </c>
      <c r="S873">
        <v>590</v>
      </c>
      <c r="T873">
        <v>2.1673405456598549</v>
      </c>
      <c r="U873">
        <v>2.1983944998070153</v>
      </c>
      <c r="V873">
        <v>15.852100840336131</v>
      </c>
      <c r="W873">
        <v>58.384745762711859</v>
      </c>
      <c r="X873">
        <v>148.30430547083435</v>
      </c>
      <c r="Y873">
        <v>135.96100840336135</v>
      </c>
      <c r="Z873">
        <v>137.11322033898304</v>
      </c>
      <c r="AA873">
        <v>28.67859583593572</v>
      </c>
      <c r="AB873">
        <v>4.1745115845163951</v>
      </c>
      <c r="AC873">
        <v>-50.931640332174609</v>
      </c>
    </row>
    <row r="874" spans="1:29">
      <c r="A874">
        <v>3</v>
      </c>
      <c r="B874">
        <v>509</v>
      </c>
      <c r="C874">
        <v>2014</v>
      </c>
      <c r="D874">
        <v>99</v>
      </c>
      <c r="E874">
        <v>41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115</v>
      </c>
      <c r="R874">
        <v>562</v>
      </c>
      <c r="S874">
        <v>555</v>
      </c>
      <c r="T874">
        <v>2.0471351036316605</v>
      </c>
      <c r="U874">
        <v>2.1265729095396635</v>
      </c>
      <c r="V874">
        <v>16.297153024911037</v>
      </c>
      <c r="W874">
        <v>58.275675675675664</v>
      </c>
      <c r="X874">
        <v>152.51944186333452</v>
      </c>
      <c r="Y874">
        <v>139.24181494661929</v>
      </c>
      <c r="Z874">
        <v>140.99801801801803</v>
      </c>
      <c r="AA874">
        <v>27.32326625706791</v>
      </c>
      <c r="AB874">
        <v>4.3881128578663597</v>
      </c>
      <c r="AC874">
        <v>-50.595582556684867</v>
      </c>
    </row>
    <row r="875" spans="1:29">
      <c r="A875">
        <v>3</v>
      </c>
      <c r="B875">
        <v>510</v>
      </c>
      <c r="C875">
        <v>2014</v>
      </c>
      <c r="D875">
        <v>99</v>
      </c>
      <c r="E875">
        <v>42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121</v>
      </c>
      <c r="R875">
        <v>592</v>
      </c>
      <c r="S875">
        <v>589</v>
      </c>
      <c r="T875">
        <v>2.1564127782027462</v>
      </c>
      <c r="U875">
        <v>2.2338854366147518</v>
      </c>
      <c r="V875">
        <v>15.641891891891891</v>
      </c>
      <c r="W875">
        <v>58.415959252971113</v>
      </c>
      <c r="X875">
        <v>151.21665544200741</v>
      </c>
      <c r="Y875">
        <v>138.85608108108119</v>
      </c>
      <c r="Z875">
        <v>139.56332767402381</v>
      </c>
      <c r="AA875">
        <v>30.758353535036839</v>
      </c>
      <c r="AB875">
        <v>4.5044950164450626</v>
      </c>
      <c r="AC875">
        <v>-53.913403734856651</v>
      </c>
    </row>
    <row r="876" spans="1:29">
      <c r="A876">
        <v>3</v>
      </c>
      <c r="B876">
        <v>511</v>
      </c>
      <c r="C876">
        <v>2014</v>
      </c>
      <c r="D876">
        <v>99</v>
      </c>
      <c r="E876">
        <v>43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116</v>
      </c>
      <c r="R876">
        <v>511</v>
      </c>
      <c r="S876">
        <v>502</v>
      </c>
      <c r="T876">
        <v>1.8613630568608168</v>
      </c>
      <c r="U876">
        <v>1.8662254195709476</v>
      </c>
      <c r="V876">
        <v>16.017612524461839</v>
      </c>
      <c r="W876">
        <v>58.93227091633468</v>
      </c>
      <c r="X876">
        <v>147.44271742149419</v>
      </c>
      <c r="Y876">
        <v>134.39060665362035</v>
      </c>
      <c r="Z876">
        <v>136.80000000000001</v>
      </c>
      <c r="AA876">
        <v>29.074981372868596</v>
      </c>
      <c r="AB876">
        <v>3.9919483732947594</v>
      </c>
      <c r="AC876">
        <v>-43.196054263737047</v>
      </c>
    </row>
    <row r="877" spans="1:29">
      <c r="A877">
        <v>3</v>
      </c>
      <c r="B877">
        <v>512</v>
      </c>
      <c r="C877">
        <v>2014</v>
      </c>
      <c r="D877">
        <v>99</v>
      </c>
      <c r="E877">
        <v>44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125</v>
      </c>
      <c r="R877">
        <v>546</v>
      </c>
      <c r="S877">
        <v>543</v>
      </c>
      <c r="T877">
        <v>1.9888536771937495</v>
      </c>
      <c r="U877">
        <v>2.0569171903776495</v>
      </c>
      <c r="V877">
        <v>15.195970695970701</v>
      </c>
      <c r="W877">
        <v>58.200736648250484</v>
      </c>
      <c r="X877">
        <v>150.66612693914982</v>
      </c>
      <c r="Y877">
        <v>138.6276556776555</v>
      </c>
      <c r="Z877">
        <v>139.39355432780837</v>
      </c>
      <c r="AA877">
        <v>28.605590879055686</v>
      </c>
      <c r="AB877">
        <v>4.5060057540064467</v>
      </c>
      <c r="AC877">
        <v>-53.412255778454757</v>
      </c>
    </row>
    <row r="878" spans="1:29">
      <c r="A878">
        <v>3</v>
      </c>
      <c r="B878">
        <v>513</v>
      </c>
      <c r="C878">
        <v>2014</v>
      </c>
      <c r="D878">
        <v>99</v>
      </c>
      <c r="E878">
        <v>45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117</v>
      </c>
      <c r="R878">
        <v>525</v>
      </c>
      <c r="S878">
        <v>518</v>
      </c>
      <c r="T878">
        <v>1.91235930499399</v>
      </c>
      <c r="U878">
        <v>1.9224402372435951</v>
      </c>
      <c r="V878">
        <v>15.48</v>
      </c>
      <c r="W878">
        <v>58.623552123552145</v>
      </c>
      <c r="X878">
        <v>147.63658876334924</v>
      </c>
      <c r="Y878">
        <v>134.74704761904749</v>
      </c>
      <c r="Z878">
        <v>136.56795366795359</v>
      </c>
      <c r="AA878">
        <v>29.338569104939097</v>
      </c>
      <c r="AB878">
        <v>4.4019986387574761</v>
      </c>
      <c r="AC878">
        <v>-52.074518230155356</v>
      </c>
    </row>
    <row r="879" spans="1:29">
      <c r="A879">
        <v>3</v>
      </c>
      <c r="B879">
        <v>514</v>
      </c>
      <c r="C879">
        <v>2014</v>
      </c>
      <c r="D879">
        <v>99</v>
      </c>
      <c r="E879">
        <v>46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129</v>
      </c>
      <c r="R879">
        <v>601</v>
      </c>
      <c r="S879">
        <v>593</v>
      </c>
      <c r="T879">
        <v>2.1891960805740722</v>
      </c>
      <c r="U879">
        <v>2.1687652743847567</v>
      </c>
      <c r="V879">
        <v>16.098169717138099</v>
      </c>
      <c r="W879">
        <v>59.126475548060718</v>
      </c>
      <c r="X879">
        <v>145.57914490655702</v>
      </c>
      <c r="Y879">
        <v>132.78951747088203</v>
      </c>
      <c r="Z879">
        <v>134.58094435075901</v>
      </c>
      <c r="AA879">
        <v>28.390111057435622</v>
      </c>
      <c r="AB879">
        <v>4.284076625841319</v>
      </c>
      <c r="AC879">
        <v>-54.585772315190496</v>
      </c>
    </row>
    <row r="880" spans="1:29">
      <c r="A880">
        <v>3</v>
      </c>
      <c r="B880">
        <v>515</v>
      </c>
      <c r="C880">
        <v>2014</v>
      </c>
      <c r="D880">
        <v>99</v>
      </c>
      <c r="E880">
        <v>47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105</v>
      </c>
      <c r="R880">
        <v>492</v>
      </c>
      <c r="S880">
        <v>485</v>
      </c>
      <c r="T880">
        <v>1.7921538629657963</v>
      </c>
      <c r="U880">
        <v>1.8571515881773013</v>
      </c>
      <c r="V880">
        <v>15.38617886178862</v>
      </c>
      <c r="W880">
        <v>57.701030927835049</v>
      </c>
      <c r="X880">
        <v>152.43946480634901</v>
      </c>
      <c r="Y880">
        <v>138.90182926829272</v>
      </c>
      <c r="Z880">
        <v>140.90659793814439</v>
      </c>
      <c r="AA880">
        <v>28.03807348436462</v>
      </c>
      <c r="AB880">
        <v>5.0079626255432359</v>
      </c>
      <c r="AC880">
        <v>-64.087597423508484</v>
      </c>
    </row>
    <row r="881" spans="1:29">
      <c r="A881">
        <v>3</v>
      </c>
      <c r="B881">
        <v>516</v>
      </c>
      <c r="C881">
        <v>2014</v>
      </c>
      <c r="D881">
        <v>99</v>
      </c>
      <c r="E881">
        <v>48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113</v>
      </c>
      <c r="R881">
        <v>516</v>
      </c>
      <c r="S881">
        <v>514</v>
      </c>
      <c r="T881">
        <v>1.8795760026226636</v>
      </c>
      <c r="U881">
        <v>1.8871857255126072</v>
      </c>
      <c r="V881">
        <v>15.612403100775197</v>
      </c>
      <c r="W881">
        <v>58.762645914396877</v>
      </c>
      <c r="X881">
        <v>146.39047763024175</v>
      </c>
      <c r="Y881">
        <v>134.58313953488377</v>
      </c>
      <c r="Z881">
        <v>135.10680933852149</v>
      </c>
      <c r="AA881">
        <v>27.704897309967471</v>
      </c>
      <c r="AB881">
        <v>4.7084332820907724</v>
      </c>
      <c r="AC881">
        <v>-56.764363408226863</v>
      </c>
    </row>
    <row r="882" spans="1:29">
      <c r="A882">
        <v>3</v>
      </c>
      <c r="B882">
        <v>517</v>
      </c>
      <c r="C882">
        <v>2014</v>
      </c>
      <c r="D882">
        <v>99</v>
      </c>
      <c r="E882">
        <v>49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126</v>
      </c>
      <c r="R882">
        <v>681</v>
      </c>
      <c r="S882">
        <v>678</v>
      </c>
      <c r="T882">
        <v>2.4806032127636328</v>
      </c>
      <c r="U882">
        <v>2.495504730444567</v>
      </c>
      <c r="V882">
        <v>15.345080763582972</v>
      </c>
      <c r="W882">
        <v>58.399705014749266</v>
      </c>
      <c r="X882">
        <v>146.65435286518627</v>
      </c>
      <c r="Y882">
        <v>134.84566813509537</v>
      </c>
      <c r="Z882">
        <v>135.44233038348079</v>
      </c>
      <c r="AA882">
        <v>28.590199733877554</v>
      </c>
      <c r="AB882">
        <v>4.4007709067560361</v>
      </c>
      <c r="AC882">
        <v>-54.964945362177886</v>
      </c>
    </row>
    <row r="883" spans="1:29">
      <c r="A883">
        <v>3</v>
      </c>
      <c r="B883">
        <v>518</v>
      </c>
      <c r="C883">
        <v>2014</v>
      </c>
      <c r="D883">
        <v>99</v>
      </c>
      <c r="E883">
        <v>50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125</v>
      </c>
      <c r="R883">
        <v>594</v>
      </c>
      <c r="S883">
        <v>591</v>
      </c>
      <c r="T883">
        <v>2.1636979565074861</v>
      </c>
      <c r="U883">
        <v>2.2537342729427543</v>
      </c>
      <c r="V883">
        <v>15.265993265993265</v>
      </c>
      <c r="W883">
        <v>57.752961082910318</v>
      </c>
      <c r="X883">
        <v>151.98682381780969</v>
      </c>
      <c r="Y883">
        <v>139.61818181818211</v>
      </c>
      <c r="Z883">
        <v>140.32690355329979</v>
      </c>
      <c r="AA883">
        <v>31.938070950349161</v>
      </c>
      <c r="AB883">
        <v>4.7434935967823506</v>
      </c>
      <c r="AC883">
        <v>-59.64356962192587</v>
      </c>
    </row>
    <row r="884" spans="1:29">
      <c r="A884">
        <v>3</v>
      </c>
      <c r="B884">
        <v>519</v>
      </c>
      <c r="C884">
        <v>2014</v>
      </c>
      <c r="D884">
        <v>99</v>
      </c>
      <c r="E884">
        <v>51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124</v>
      </c>
      <c r="R884">
        <v>520</v>
      </c>
      <c r="S884">
        <v>518</v>
      </c>
      <c r="T884">
        <v>1.8941463592321424</v>
      </c>
      <c r="U884">
        <v>1.9346419452272705</v>
      </c>
      <c r="V884">
        <v>15.376923076923076</v>
      </c>
      <c r="W884">
        <v>58.467181467181454</v>
      </c>
      <c r="X884">
        <v>148.72885240436699</v>
      </c>
      <c r="Y884">
        <v>136.9061538461541</v>
      </c>
      <c r="Z884">
        <v>137.43474903474922</v>
      </c>
      <c r="AA884">
        <v>26.960835835567277</v>
      </c>
      <c r="AB884">
        <v>4.1434094490917044</v>
      </c>
      <c r="AC884">
        <v>-51.0603450559328</v>
      </c>
    </row>
    <row r="885" spans="1:29">
      <c r="A885">
        <v>3</v>
      </c>
      <c r="B885">
        <v>520</v>
      </c>
      <c r="C885">
        <v>2014</v>
      </c>
      <c r="D885">
        <v>99</v>
      </c>
      <c r="E885">
        <v>52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69</v>
      </c>
      <c r="R885">
        <v>463</v>
      </c>
      <c r="S885">
        <v>461</v>
      </c>
      <c r="T885">
        <v>1.6865187775470805</v>
      </c>
      <c r="U885">
        <v>1.6677751017055844</v>
      </c>
      <c r="V885">
        <v>16.386609071274297</v>
      </c>
      <c r="W885">
        <v>59.305856832971799</v>
      </c>
      <c r="X885">
        <v>144.11078533002311</v>
      </c>
      <c r="Y885">
        <v>132.55075593952483</v>
      </c>
      <c r="Z885">
        <v>133.12581344902389</v>
      </c>
      <c r="AA885">
        <v>29.488819265078924</v>
      </c>
      <c r="AB885">
        <v>3.801436589549033</v>
      </c>
      <c r="AC885">
        <v>-54.729896893770409</v>
      </c>
    </row>
    <row r="886" spans="1:29">
      <c r="A886">
        <v>3</v>
      </c>
      <c r="B886">
        <v>521</v>
      </c>
      <c r="C886">
        <v>2013</v>
      </c>
      <c r="D886">
        <v>99</v>
      </c>
      <c r="E886">
        <v>1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103</v>
      </c>
      <c r="R886">
        <v>484</v>
      </c>
      <c r="S886">
        <v>480</v>
      </c>
      <c r="T886">
        <v>1.73203549957057</v>
      </c>
      <c r="U886">
        <v>1.6764008839715916</v>
      </c>
      <c r="V886">
        <v>15.44214876033058</v>
      </c>
      <c r="W886">
        <v>59.639583333333348</v>
      </c>
      <c r="X886">
        <v>142.32895785392577</v>
      </c>
      <c r="Y886">
        <v>130.56611570247924</v>
      </c>
      <c r="Z886">
        <v>131.65416666666655</v>
      </c>
      <c r="AA886">
        <v>26.177032381566676</v>
      </c>
      <c r="AB886">
        <v>3.2050246738086567</v>
      </c>
      <c r="AC886">
        <v>-53.29244116354355</v>
      </c>
    </row>
    <row r="887" spans="1:29">
      <c r="A887">
        <v>3</v>
      </c>
      <c r="B887">
        <v>522</v>
      </c>
      <c r="C887">
        <v>2013</v>
      </c>
      <c r="D887">
        <v>99</v>
      </c>
      <c r="E887">
        <v>2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114</v>
      </c>
      <c r="R887">
        <v>516</v>
      </c>
      <c r="S887">
        <v>513</v>
      </c>
      <c r="T887">
        <v>1.8465502433438303</v>
      </c>
      <c r="U887">
        <v>1.8387937638545004</v>
      </c>
      <c r="V887">
        <v>15.922480620155037</v>
      </c>
      <c r="W887">
        <v>59.249512670565309</v>
      </c>
      <c r="X887">
        <v>146.05705191194875</v>
      </c>
      <c r="Y887">
        <v>134.33255813953485</v>
      </c>
      <c r="Z887">
        <v>135.11812865497075</v>
      </c>
      <c r="AA887">
        <v>27.289139190264823</v>
      </c>
      <c r="AB887">
        <v>3.6642901331177375</v>
      </c>
      <c r="AC887">
        <v>-55.342394080442688</v>
      </c>
    </row>
    <row r="888" spans="1:29">
      <c r="A888">
        <v>3</v>
      </c>
      <c r="B888">
        <v>523</v>
      </c>
      <c r="C888">
        <v>2013</v>
      </c>
      <c r="D888">
        <v>99</v>
      </c>
      <c r="E888">
        <v>3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146</v>
      </c>
      <c r="R888">
        <v>662</v>
      </c>
      <c r="S888">
        <v>656</v>
      </c>
      <c r="T888">
        <v>2.3690237618093328</v>
      </c>
      <c r="U888">
        <v>2.409606752759442</v>
      </c>
      <c r="V888">
        <v>15.761329305135952</v>
      </c>
      <c r="W888">
        <v>58.989329268292686</v>
      </c>
      <c r="X888">
        <v>149.62505687155686</v>
      </c>
      <c r="Y888">
        <v>137.21012084592155</v>
      </c>
      <c r="Z888">
        <v>138.46509146341478</v>
      </c>
      <c r="AA888">
        <v>28.304223554589846</v>
      </c>
      <c r="AB888">
        <v>3.7312386995535127</v>
      </c>
      <c r="AC888">
        <v>-54.18738983104803</v>
      </c>
    </row>
    <row r="889" spans="1:29">
      <c r="A889">
        <v>3</v>
      </c>
      <c r="B889">
        <v>524</v>
      </c>
      <c r="C889">
        <v>2013</v>
      </c>
      <c r="D889">
        <v>99</v>
      </c>
      <c r="E889">
        <v>4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120</v>
      </c>
      <c r="R889">
        <v>408</v>
      </c>
      <c r="S889">
        <v>405</v>
      </c>
      <c r="T889">
        <v>1.4600629831090757</v>
      </c>
      <c r="U889">
        <v>1.46444337118663</v>
      </c>
      <c r="V889">
        <v>15.794117647058822</v>
      </c>
      <c r="W889">
        <v>58.765432098765459</v>
      </c>
      <c r="X889">
        <v>147.5073290421262</v>
      </c>
      <c r="Y889">
        <v>135.30392156862749</v>
      </c>
      <c r="Z889">
        <v>136.30617283950627</v>
      </c>
      <c r="AA889">
        <v>30.470086304881033</v>
      </c>
      <c r="AB889">
        <v>3.7147407564141912</v>
      </c>
      <c r="AC889">
        <v>-61.781830940879104</v>
      </c>
    </row>
    <row r="890" spans="1:29">
      <c r="A890">
        <v>3</v>
      </c>
      <c r="B890">
        <v>525</v>
      </c>
      <c r="C890">
        <v>2013</v>
      </c>
      <c r="D890">
        <v>99</v>
      </c>
      <c r="E890">
        <v>5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118</v>
      </c>
      <c r="R890">
        <v>432</v>
      </c>
      <c r="S890">
        <v>431</v>
      </c>
      <c r="T890">
        <v>1.5459490409390213</v>
      </c>
      <c r="U890">
        <v>1.5667400621505057</v>
      </c>
      <c r="V890">
        <v>15.900462962962964</v>
      </c>
      <c r="W890">
        <v>59.169373549883993</v>
      </c>
      <c r="X890">
        <v>148.31918863609005</v>
      </c>
      <c r="Y890">
        <v>136.7134259259258</v>
      </c>
      <c r="Z890">
        <v>137.03062645011596</v>
      </c>
      <c r="AA890">
        <v>29.449053720566656</v>
      </c>
      <c r="AB890">
        <v>3.8530536691560888</v>
      </c>
      <c r="AC890">
        <v>-54.215337346011552</v>
      </c>
    </row>
    <row r="891" spans="1:29">
      <c r="A891">
        <v>3</v>
      </c>
      <c r="B891">
        <v>526</v>
      </c>
      <c r="C891">
        <v>2013</v>
      </c>
      <c r="D891">
        <v>99</v>
      </c>
      <c r="E891">
        <v>6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143</v>
      </c>
      <c r="R891">
        <v>584</v>
      </c>
      <c r="S891">
        <v>578</v>
      </c>
      <c r="T891">
        <v>2.0898940738620095</v>
      </c>
      <c r="U891">
        <v>2.076345345267117</v>
      </c>
      <c r="V891">
        <v>16.097602739726028</v>
      </c>
      <c r="W891">
        <v>59.392733564013845</v>
      </c>
      <c r="X891">
        <v>147.10870597663964</v>
      </c>
      <c r="Y891">
        <v>134.02465753424659</v>
      </c>
      <c r="Z891">
        <v>135.41591695501731</v>
      </c>
      <c r="AA891">
        <v>26.816136544560045</v>
      </c>
      <c r="AB891">
        <v>3.6446504099396471</v>
      </c>
      <c r="AC891">
        <v>-43.149662785710085</v>
      </c>
    </row>
    <row r="892" spans="1:29">
      <c r="A892">
        <v>3</v>
      </c>
      <c r="B892">
        <v>527</v>
      </c>
      <c r="C892">
        <v>2013</v>
      </c>
      <c r="D892">
        <v>99</v>
      </c>
      <c r="E892">
        <v>7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135</v>
      </c>
      <c r="R892">
        <v>561</v>
      </c>
      <c r="S892">
        <v>555</v>
      </c>
      <c r="T892">
        <v>2.0075866017749786</v>
      </c>
      <c r="U892">
        <v>1.9954698922974641</v>
      </c>
      <c r="V892">
        <v>16.479500891265594</v>
      </c>
      <c r="W892">
        <v>59.450450450450447</v>
      </c>
      <c r="X892">
        <v>146.59745115420347</v>
      </c>
      <c r="Y892">
        <v>134.08502673796784</v>
      </c>
      <c r="Z892">
        <v>135.53459459459452</v>
      </c>
      <c r="AA892">
        <v>27.180534760756817</v>
      </c>
      <c r="AB892">
        <v>3.2932875732824969</v>
      </c>
      <c r="AC892">
        <v>-49.657614146025239</v>
      </c>
    </row>
    <row r="893" spans="1:29">
      <c r="A893">
        <v>3</v>
      </c>
      <c r="B893">
        <v>528</v>
      </c>
      <c r="C893">
        <v>2013</v>
      </c>
      <c r="D893">
        <v>99</v>
      </c>
      <c r="E893">
        <v>8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119</v>
      </c>
      <c r="R893">
        <v>452</v>
      </c>
      <c r="S893">
        <v>448</v>
      </c>
      <c r="T893">
        <v>1.6175207557973093</v>
      </c>
      <c r="U893">
        <v>1.6273137523499046</v>
      </c>
      <c r="V893">
        <v>16.957964601769913</v>
      </c>
      <c r="W893">
        <v>59.294642857142847</v>
      </c>
      <c r="X893">
        <v>148.19581204038397</v>
      </c>
      <c r="Y893">
        <v>135.71592920353984</v>
      </c>
      <c r="Z893">
        <v>136.92767857142869</v>
      </c>
      <c r="AA893">
        <v>32.277156229349174</v>
      </c>
      <c r="AB893">
        <v>3.5829167907714696</v>
      </c>
      <c r="AC893">
        <v>-50.464137806113037</v>
      </c>
    </row>
    <row r="894" spans="1:29">
      <c r="A894">
        <v>3</v>
      </c>
      <c r="B894">
        <v>529</v>
      </c>
      <c r="C894">
        <v>2013</v>
      </c>
      <c r="D894">
        <v>99</v>
      </c>
      <c r="E894">
        <v>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129</v>
      </c>
      <c r="R894">
        <v>519</v>
      </c>
      <c r="S894">
        <v>516</v>
      </c>
      <c r="T894">
        <v>1.8572860005725735</v>
      </c>
      <c r="U894">
        <v>1.840698463406186</v>
      </c>
      <c r="V894">
        <v>16.682080924855491</v>
      </c>
      <c r="W894">
        <v>59.689922480620147</v>
      </c>
      <c r="X894">
        <v>145.52278842761621</v>
      </c>
      <c r="Y894">
        <v>133.69441233140648</v>
      </c>
      <c r="Z894">
        <v>134.47170542635655</v>
      </c>
      <c r="AA894">
        <v>26.808885303198441</v>
      </c>
      <c r="AB894">
        <v>3.4038246832953676</v>
      </c>
      <c r="AC894">
        <v>-52.531343155090802</v>
      </c>
    </row>
    <row r="895" spans="1:29">
      <c r="A895">
        <v>3</v>
      </c>
      <c r="B895">
        <v>530</v>
      </c>
      <c r="C895">
        <v>2013</v>
      </c>
      <c r="D895">
        <v>99</v>
      </c>
      <c r="E895">
        <v>10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117</v>
      </c>
      <c r="R895">
        <v>486</v>
      </c>
      <c r="S895">
        <v>482</v>
      </c>
      <c r="T895">
        <v>1.7391926710563987</v>
      </c>
      <c r="U895">
        <v>1.7068893407230021</v>
      </c>
      <c r="V895">
        <v>15.590534979423866</v>
      </c>
      <c r="W895">
        <v>58.846473029045619</v>
      </c>
      <c r="X895">
        <v>144.60651213389863</v>
      </c>
      <c r="Y895">
        <v>132.39362139917696</v>
      </c>
      <c r="Z895">
        <v>133.49232365145235</v>
      </c>
      <c r="AA895">
        <v>27.583739030740329</v>
      </c>
      <c r="AB895">
        <v>4.0254993773225998</v>
      </c>
      <c r="AC895">
        <v>-60.756504281336206</v>
      </c>
    </row>
    <row r="896" spans="1:29">
      <c r="A896">
        <v>3</v>
      </c>
      <c r="B896">
        <v>531</v>
      </c>
      <c r="C896">
        <v>2013</v>
      </c>
      <c r="D896">
        <v>99</v>
      </c>
      <c r="E896">
        <v>11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122</v>
      </c>
      <c r="R896">
        <v>482</v>
      </c>
      <c r="S896">
        <v>481</v>
      </c>
      <c r="T896">
        <v>1.7248783280847404</v>
      </c>
      <c r="U896">
        <v>1.7032497198526515</v>
      </c>
      <c r="V896">
        <v>16.226141078838172</v>
      </c>
      <c r="W896">
        <v>59.280665280665282</v>
      </c>
      <c r="X896">
        <v>144.49162257297388</v>
      </c>
      <c r="Y896">
        <v>133.20767634854764</v>
      </c>
      <c r="Z896">
        <v>133.48461538461535</v>
      </c>
      <c r="AA896">
        <v>29.515725614186039</v>
      </c>
      <c r="AB896">
        <v>3.9950879889846953</v>
      </c>
      <c r="AC896">
        <v>-56.599895602011856</v>
      </c>
    </row>
    <row r="897" spans="1:29">
      <c r="A897">
        <v>3</v>
      </c>
      <c r="B897">
        <v>532</v>
      </c>
      <c r="C897">
        <v>2013</v>
      </c>
      <c r="D897">
        <v>99</v>
      </c>
      <c r="E897">
        <v>12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151</v>
      </c>
      <c r="R897">
        <v>671</v>
      </c>
      <c r="S897">
        <v>669</v>
      </c>
      <c r="T897">
        <v>2.4012310334955624</v>
      </c>
      <c r="U897">
        <v>2.4038475567612378</v>
      </c>
      <c r="V897">
        <v>15.526080476900153</v>
      </c>
      <c r="W897">
        <v>59.258594917787754</v>
      </c>
      <c r="X897">
        <v>146.68247937700724</v>
      </c>
      <c r="Y897">
        <v>135.04619970193727</v>
      </c>
      <c r="Z897">
        <v>135.4499252615843</v>
      </c>
      <c r="AA897">
        <v>29.154802348746124</v>
      </c>
      <c r="AB897">
        <v>3.3983780267342345</v>
      </c>
      <c r="AC897">
        <v>-44.718170042148245</v>
      </c>
    </row>
    <row r="898" spans="1:29">
      <c r="A898">
        <v>3</v>
      </c>
      <c r="B898">
        <v>533</v>
      </c>
      <c r="C898">
        <v>2013</v>
      </c>
      <c r="D898">
        <v>99</v>
      </c>
      <c r="E898">
        <v>13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76</v>
      </c>
      <c r="R898">
        <v>354</v>
      </c>
      <c r="S898">
        <v>352</v>
      </c>
      <c r="T898">
        <v>1.266819352991698</v>
      </c>
      <c r="U898">
        <v>1.2393015174937647</v>
      </c>
      <c r="V898">
        <v>16.802259887005651</v>
      </c>
      <c r="W898">
        <v>59.752840909090899</v>
      </c>
      <c r="X898">
        <v>143.69992226282523</v>
      </c>
      <c r="Y898">
        <v>131.96892655367239</v>
      </c>
      <c r="Z898">
        <v>132.71875000000003</v>
      </c>
      <c r="AA898">
        <v>28.722714139308128</v>
      </c>
      <c r="AB898">
        <v>3.4168271595629274</v>
      </c>
      <c r="AC898">
        <v>-54.483748037486841</v>
      </c>
    </row>
    <row r="899" spans="1:29">
      <c r="A899">
        <v>3</v>
      </c>
      <c r="B899">
        <v>534</v>
      </c>
      <c r="C899">
        <v>2013</v>
      </c>
      <c r="D899">
        <v>99</v>
      </c>
      <c r="E899">
        <v>14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110</v>
      </c>
      <c r="R899">
        <v>487</v>
      </c>
      <c r="S899">
        <v>485</v>
      </c>
      <c r="T899">
        <v>1.7427712567993126</v>
      </c>
      <c r="U899">
        <v>1.6949332392195997</v>
      </c>
      <c r="V899">
        <v>16.078028747433262</v>
      </c>
      <c r="W899">
        <v>59.47422680412371</v>
      </c>
      <c r="X899">
        <v>142.53227467792078</v>
      </c>
      <c r="Y899">
        <v>131.19630390143729</v>
      </c>
      <c r="Z899">
        <v>131.7373195876288</v>
      </c>
      <c r="AA899">
        <v>28.251293356598005</v>
      </c>
      <c r="AB899">
        <v>3.3867320973285748</v>
      </c>
      <c r="AC899">
        <v>-52.632260695861881</v>
      </c>
    </row>
    <row r="900" spans="1:29">
      <c r="A900">
        <v>3</v>
      </c>
      <c r="B900">
        <v>535</v>
      </c>
      <c r="C900">
        <v>2013</v>
      </c>
      <c r="D900">
        <v>99</v>
      </c>
      <c r="E900">
        <v>15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138</v>
      </c>
      <c r="R900">
        <v>641</v>
      </c>
      <c r="S900">
        <v>636</v>
      </c>
      <c r="T900">
        <v>2.2938734612081313</v>
      </c>
      <c r="U900">
        <v>2.2742430981301762</v>
      </c>
      <c r="V900">
        <v>16.536661466458654</v>
      </c>
      <c r="W900">
        <v>59.411949685534609</v>
      </c>
      <c r="X900">
        <v>145.96538791129103</v>
      </c>
      <c r="Y900">
        <v>133.74477379095171</v>
      </c>
      <c r="Z900">
        <v>134.79622641509445</v>
      </c>
      <c r="AA900">
        <v>30.815491462281098</v>
      </c>
      <c r="AB900">
        <v>3.7567693999648681</v>
      </c>
      <c r="AC900">
        <v>-54.610229521746163</v>
      </c>
    </row>
    <row r="901" spans="1:29">
      <c r="A901">
        <v>3</v>
      </c>
      <c r="B901">
        <v>536</v>
      </c>
      <c r="C901">
        <v>2013</v>
      </c>
      <c r="D901">
        <v>99</v>
      </c>
      <c r="E901">
        <v>16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128</v>
      </c>
      <c r="R901">
        <v>581</v>
      </c>
      <c r="S901">
        <v>577</v>
      </c>
      <c r="T901">
        <v>2.0791583166332659</v>
      </c>
      <c r="U901">
        <v>2.0061765321172405</v>
      </c>
      <c r="V901">
        <v>16.325301204819276</v>
      </c>
      <c r="W901">
        <v>59.012131715771247</v>
      </c>
      <c r="X901">
        <v>141.74201837531203</v>
      </c>
      <c r="Y901">
        <v>130.16402753872637</v>
      </c>
      <c r="Z901">
        <v>131.06637781629118</v>
      </c>
      <c r="AA901">
        <v>29.206324180704723</v>
      </c>
      <c r="AB901">
        <v>3.9789121506924472</v>
      </c>
      <c r="AC901">
        <v>-59.110807011824512</v>
      </c>
    </row>
    <row r="902" spans="1:29">
      <c r="A902">
        <v>3</v>
      </c>
      <c r="B902">
        <v>537</v>
      </c>
      <c r="C902">
        <v>2013</v>
      </c>
      <c r="D902">
        <v>99</v>
      </c>
      <c r="E902">
        <v>17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139</v>
      </c>
      <c r="R902">
        <v>604</v>
      </c>
      <c r="S902">
        <v>602</v>
      </c>
      <c r="T902">
        <v>2.1614657887202977</v>
      </c>
      <c r="U902">
        <v>2.1734107444260875</v>
      </c>
      <c r="V902">
        <v>15.653973509933779</v>
      </c>
      <c r="W902">
        <v>59.043189368770754</v>
      </c>
      <c r="X902">
        <v>147.30758468282963</v>
      </c>
      <c r="Y902">
        <v>135.64470198675491</v>
      </c>
      <c r="Z902">
        <v>136.09534883720929</v>
      </c>
      <c r="AA902">
        <v>28.273335611595197</v>
      </c>
      <c r="AB902">
        <v>3.6277989712909697</v>
      </c>
      <c r="AC902">
        <v>-54.310995315461838</v>
      </c>
    </row>
    <row r="903" spans="1:29">
      <c r="A903">
        <v>3</v>
      </c>
      <c r="B903">
        <v>538</v>
      </c>
      <c r="C903">
        <v>2013</v>
      </c>
      <c r="D903">
        <v>99</v>
      </c>
      <c r="E903">
        <v>18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118</v>
      </c>
      <c r="R903">
        <v>518</v>
      </c>
      <c r="S903">
        <v>516</v>
      </c>
      <c r="T903">
        <v>1.8537074148296595</v>
      </c>
      <c r="U903">
        <v>1.8453143091163944</v>
      </c>
      <c r="V903">
        <v>15.619691119691124</v>
      </c>
      <c r="W903">
        <v>58.992248062015513</v>
      </c>
      <c r="X903">
        <v>146.06516437502341</v>
      </c>
      <c r="Y903">
        <v>134.28841698841691</v>
      </c>
      <c r="Z903">
        <v>134.80891472868211</v>
      </c>
      <c r="AA903">
        <v>27.913693778727968</v>
      </c>
      <c r="AB903">
        <v>3.8859638574305033</v>
      </c>
      <c r="AC903">
        <v>-54.430284938920003</v>
      </c>
    </row>
    <row r="904" spans="1:29">
      <c r="A904">
        <v>3</v>
      </c>
      <c r="B904">
        <v>539</v>
      </c>
      <c r="C904">
        <v>2013</v>
      </c>
      <c r="D904">
        <v>99</v>
      </c>
      <c r="E904">
        <v>19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107</v>
      </c>
      <c r="R904">
        <v>499</v>
      </c>
      <c r="S904">
        <v>497</v>
      </c>
      <c r="T904">
        <v>1.785714285714286</v>
      </c>
      <c r="U904">
        <v>1.7602978589320095</v>
      </c>
      <c r="V904">
        <v>15.7935871743487</v>
      </c>
      <c r="W904">
        <v>58.897384305835011</v>
      </c>
      <c r="X904">
        <v>144.60470236247147</v>
      </c>
      <c r="Y904">
        <v>132.97915831663323</v>
      </c>
      <c r="Z904">
        <v>133.51428571428565</v>
      </c>
      <c r="AA904">
        <v>28.410065258475043</v>
      </c>
      <c r="AB904">
        <v>3.8245649401051249</v>
      </c>
      <c r="AC904">
        <v>-45.761314488884921</v>
      </c>
    </row>
    <row r="905" spans="1:29">
      <c r="A905">
        <v>3</v>
      </c>
      <c r="B905">
        <v>540</v>
      </c>
      <c r="C905">
        <v>2013</v>
      </c>
      <c r="D905">
        <v>99</v>
      </c>
      <c r="E905">
        <v>20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130</v>
      </c>
      <c r="R905">
        <v>556</v>
      </c>
      <c r="S905">
        <v>554</v>
      </c>
      <c r="T905">
        <v>1.9896936730604065</v>
      </c>
      <c r="U905">
        <v>2.0027464812532765</v>
      </c>
      <c r="V905">
        <v>16.910071942446045</v>
      </c>
      <c r="W905">
        <v>59.388086642599269</v>
      </c>
      <c r="X905">
        <v>147.45921572601077</v>
      </c>
      <c r="Y905">
        <v>135.7841726618706</v>
      </c>
      <c r="Z905">
        <v>136.27436823104705</v>
      </c>
      <c r="AA905">
        <v>28.609815539049801</v>
      </c>
      <c r="AB905">
        <v>3.8462230927412153</v>
      </c>
      <c r="AC905">
        <v>-58.494770571490307</v>
      </c>
    </row>
    <row r="906" spans="1:29">
      <c r="A906">
        <v>3</v>
      </c>
      <c r="B906">
        <v>541</v>
      </c>
      <c r="C906">
        <v>2013</v>
      </c>
      <c r="D906">
        <v>99</v>
      </c>
      <c r="E906">
        <v>21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126</v>
      </c>
      <c r="R906">
        <v>539</v>
      </c>
      <c r="S906">
        <v>536</v>
      </c>
      <c r="T906">
        <v>1.9288577154308619</v>
      </c>
      <c r="U906">
        <v>1.9314608456643187</v>
      </c>
      <c r="V906">
        <v>15.890538033395174</v>
      </c>
      <c r="W906">
        <v>58.94962686567164</v>
      </c>
      <c r="X906">
        <v>146.80691541858539</v>
      </c>
      <c r="Y906">
        <v>135.08126159554737</v>
      </c>
      <c r="Z906">
        <v>135.8373134328358</v>
      </c>
      <c r="AA906">
        <v>28.944915315700982</v>
      </c>
      <c r="AB906">
        <v>3.7703774518511679</v>
      </c>
      <c r="AC906">
        <v>-56.193099546253691</v>
      </c>
    </row>
    <row r="907" spans="1:29">
      <c r="A907">
        <v>3</v>
      </c>
      <c r="B907">
        <v>542</v>
      </c>
      <c r="C907">
        <v>2013</v>
      </c>
      <c r="D907">
        <v>99</v>
      </c>
      <c r="E907">
        <v>22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121</v>
      </c>
      <c r="R907">
        <v>489</v>
      </c>
      <c r="S907">
        <v>488</v>
      </c>
      <c r="T907">
        <v>1.7499284282851413</v>
      </c>
      <c r="U907">
        <v>1.7398899847661196</v>
      </c>
      <c r="V907">
        <v>15.838445807770963</v>
      </c>
      <c r="W907">
        <v>58.610655737704917</v>
      </c>
      <c r="X907">
        <v>145.59684677199579</v>
      </c>
      <c r="Y907">
        <v>134.12535787321073</v>
      </c>
      <c r="Z907">
        <v>134.40020491803284</v>
      </c>
      <c r="AA907">
        <v>30.255195664746527</v>
      </c>
      <c r="AB907">
        <v>3.9448099826881777</v>
      </c>
      <c r="AC907">
        <v>-66.620829773040484</v>
      </c>
    </row>
    <row r="908" spans="1:29">
      <c r="A908">
        <v>3</v>
      </c>
      <c r="B908">
        <v>543</v>
      </c>
      <c r="C908">
        <v>2013</v>
      </c>
      <c r="D908">
        <v>99</v>
      </c>
      <c r="E908">
        <v>23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113</v>
      </c>
      <c r="R908">
        <v>545</v>
      </c>
      <c r="S908">
        <v>542</v>
      </c>
      <c r="T908">
        <v>1.9503292298883479</v>
      </c>
      <c r="U908">
        <v>1.9594530318333672</v>
      </c>
      <c r="V908">
        <v>15.423853211009177</v>
      </c>
      <c r="W908">
        <v>58.603321033210349</v>
      </c>
      <c r="X908">
        <v>147.46449054240765</v>
      </c>
      <c r="Y908">
        <v>135.53027522935781</v>
      </c>
      <c r="Z908">
        <v>136.28044280442811</v>
      </c>
      <c r="AA908">
        <v>29.539594814359379</v>
      </c>
      <c r="AB908">
        <v>4.0036224423358071</v>
      </c>
      <c r="AC908">
        <v>-57.967704210927423</v>
      </c>
    </row>
    <row r="909" spans="1:29">
      <c r="A909">
        <v>3</v>
      </c>
      <c r="B909">
        <v>544</v>
      </c>
      <c r="C909">
        <v>2013</v>
      </c>
      <c r="D909">
        <v>99</v>
      </c>
      <c r="E909">
        <v>24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139</v>
      </c>
      <c r="R909">
        <v>615</v>
      </c>
      <c r="S909">
        <v>612</v>
      </c>
      <c r="T909">
        <v>2.2008302318923558</v>
      </c>
      <c r="U909">
        <v>2.1432830664198441</v>
      </c>
      <c r="V909">
        <v>16.346341463414635</v>
      </c>
      <c r="W909">
        <v>59.627450980392176</v>
      </c>
      <c r="X909">
        <v>142.85882902165963</v>
      </c>
      <c r="Y909">
        <v>131.37186991869913</v>
      </c>
      <c r="Z909">
        <v>132.01584967320252</v>
      </c>
      <c r="AA909">
        <v>28.050465617113797</v>
      </c>
      <c r="AB909">
        <v>3.6926571776853527</v>
      </c>
      <c r="AC909">
        <v>-53.113159108872978</v>
      </c>
    </row>
    <row r="910" spans="1:29">
      <c r="A910">
        <v>3</v>
      </c>
      <c r="B910">
        <v>545</v>
      </c>
      <c r="C910">
        <v>2013</v>
      </c>
      <c r="D910">
        <v>99</v>
      </c>
      <c r="E910">
        <v>25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122</v>
      </c>
      <c r="R910">
        <v>560</v>
      </c>
      <c r="S910">
        <v>557</v>
      </c>
      <c r="T910">
        <v>2.0040080160320639</v>
      </c>
      <c r="U910">
        <v>1.9310470112213345</v>
      </c>
      <c r="V910">
        <v>15.719642857142851</v>
      </c>
      <c r="W910">
        <v>58.77378815080791</v>
      </c>
      <c r="X910">
        <v>141.38504101532277</v>
      </c>
      <c r="Y910">
        <v>129.98785714285711</v>
      </c>
      <c r="Z910">
        <v>130.68797127468585</v>
      </c>
      <c r="AA910">
        <v>27.666087628744755</v>
      </c>
      <c r="AB910">
        <v>3.8749523207819281</v>
      </c>
      <c r="AC910">
        <v>-53.950370585305322</v>
      </c>
    </row>
    <row r="911" spans="1:29">
      <c r="A911">
        <v>3</v>
      </c>
      <c r="B911">
        <v>546</v>
      </c>
      <c r="C911">
        <v>2013</v>
      </c>
      <c r="D911">
        <v>99</v>
      </c>
      <c r="E911">
        <v>26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124</v>
      </c>
      <c r="R911">
        <v>504</v>
      </c>
      <c r="S911">
        <v>504</v>
      </c>
      <c r="T911">
        <v>1.8036072144288575</v>
      </c>
      <c r="U911">
        <v>1.7981080019823719</v>
      </c>
      <c r="V911">
        <v>14.714285714285712</v>
      </c>
      <c r="W911">
        <v>58.311507936507951</v>
      </c>
      <c r="X911">
        <v>145.70736384116663</v>
      </c>
      <c r="Y911">
        <v>134.48789682539669</v>
      </c>
      <c r="Z911">
        <v>134.48789682539669</v>
      </c>
      <c r="AA911">
        <v>30.332560696944856</v>
      </c>
      <c r="AB911">
        <v>4.267376534597374</v>
      </c>
      <c r="AC911">
        <v>-59.204152952732414</v>
      </c>
    </row>
    <row r="912" spans="1:29">
      <c r="A912">
        <v>3</v>
      </c>
      <c r="B912">
        <v>547</v>
      </c>
      <c r="C912">
        <v>2013</v>
      </c>
      <c r="D912">
        <v>99</v>
      </c>
      <c r="E912">
        <v>27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123</v>
      </c>
      <c r="R912">
        <v>613</v>
      </c>
      <c r="S912">
        <v>612</v>
      </c>
      <c r="T912">
        <v>2.1936730604065278</v>
      </c>
      <c r="U912">
        <v>2.1582023286464138</v>
      </c>
      <c r="V912">
        <v>15.786296900489402</v>
      </c>
      <c r="W912">
        <v>58.741830065359487</v>
      </c>
      <c r="X912">
        <v>144.17628875271973</v>
      </c>
      <c r="Y912">
        <v>132.71794453507357</v>
      </c>
      <c r="Z912">
        <v>132.93480392156877</v>
      </c>
      <c r="AA912">
        <v>28.93463245582484</v>
      </c>
      <c r="AB912">
        <v>3.8325253091964608</v>
      </c>
      <c r="AC912">
        <v>-43.766322608412175</v>
      </c>
    </row>
    <row r="913" spans="1:29">
      <c r="A913">
        <v>3</v>
      </c>
      <c r="B913">
        <v>548</v>
      </c>
      <c r="C913">
        <v>2013</v>
      </c>
      <c r="D913">
        <v>99</v>
      </c>
      <c r="E913">
        <v>28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111</v>
      </c>
      <c r="R913">
        <v>429</v>
      </c>
      <c r="S913">
        <v>428</v>
      </c>
      <c r="T913">
        <v>1.5352132837102779</v>
      </c>
      <c r="U913">
        <v>1.5626706901278256</v>
      </c>
      <c r="V913">
        <v>15.151515151515152</v>
      </c>
      <c r="W913">
        <v>58.404205607476634</v>
      </c>
      <c r="X913">
        <v>149.082625572333</v>
      </c>
      <c r="Y913">
        <v>137.31188811188804</v>
      </c>
      <c r="Z913">
        <v>137.6327102803738</v>
      </c>
      <c r="AA913">
        <v>27.411056762578298</v>
      </c>
      <c r="AB913">
        <v>3.7885317693100382</v>
      </c>
      <c r="AC913">
        <v>-48.629957044559774</v>
      </c>
    </row>
    <row r="914" spans="1:29">
      <c r="A914">
        <v>3</v>
      </c>
      <c r="B914">
        <v>549</v>
      </c>
      <c r="C914">
        <v>2013</v>
      </c>
      <c r="D914">
        <v>99</v>
      </c>
      <c r="E914">
        <v>29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120</v>
      </c>
      <c r="R914">
        <v>539</v>
      </c>
      <c r="S914">
        <v>533</v>
      </c>
      <c r="T914">
        <v>1.9288577154308619</v>
      </c>
      <c r="U914">
        <v>1.9005718183943785</v>
      </c>
      <c r="V914">
        <v>15.107606679035252</v>
      </c>
      <c r="W914">
        <v>57.958724202626641</v>
      </c>
      <c r="X914">
        <v>145.47203299718379</v>
      </c>
      <c r="Y914">
        <v>132.92096474953613</v>
      </c>
      <c r="Z914">
        <v>134.41726078799243</v>
      </c>
      <c r="AA914">
        <v>27.623175996959954</v>
      </c>
      <c r="AB914">
        <v>1.8326269258265035</v>
      </c>
      <c r="AC914">
        <v>-127.71907631798422</v>
      </c>
    </row>
    <row r="915" spans="1:29">
      <c r="A915">
        <v>3</v>
      </c>
      <c r="B915">
        <v>550</v>
      </c>
      <c r="C915">
        <v>2013</v>
      </c>
      <c r="D915">
        <v>99</v>
      </c>
      <c r="E915">
        <v>30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109</v>
      </c>
      <c r="R915">
        <v>590</v>
      </c>
      <c r="S915">
        <v>590</v>
      </c>
      <c r="T915">
        <v>2.1113655883194951</v>
      </c>
      <c r="U915">
        <v>2.1089666410708312</v>
      </c>
      <c r="V915">
        <v>15.623728813559323</v>
      </c>
      <c r="W915">
        <v>58.73559322033897</v>
      </c>
      <c r="X915">
        <v>145.98692546412741</v>
      </c>
      <c r="Y915">
        <v>134.74593220338983</v>
      </c>
      <c r="Z915">
        <v>134.74593220338983</v>
      </c>
      <c r="AA915">
        <v>27.163110741370151</v>
      </c>
      <c r="AB915">
        <v>3.5056256344292458</v>
      </c>
      <c r="AC915">
        <v>-59.873884339318607</v>
      </c>
    </row>
    <row r="916" spans="1:29">
      <c r="A916">
        <v>3</v>
      </c>
      <c r="B916">
        <v>551</v>
      </c>
      <c r="C916">
        <v>2013</v>
      </c>
      <c r="D916">
        <v>99</v>
      </c>
      <c r="E916">
        <v>31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123</v>
      </c>
      <c r="R916">
        <v>566</v>
      </c>
      <c r="S916">
        <v>564</v>
      </c>
      <c r="T916">
        <v>2.0254795304895494</v>
      </c>
      <c r="U916">
        <v>2.0426311020883432</v>
      </c>
      <c r="V916">
        <v>15.613074204946997</v>
      </c>
      <c r="W916">
        <v>59.297872340425513</v>
      </c>
      <c r="X916">
        <v>147.73074434648103</v>
      </c>
      <c r="Y916">
        <v>136.04151943462901</v>
      </c>
      <c r="Z916">
        <v>136.52393617021281</v>
      </c>
      <c r="AA916">
        <v>30.685661136761908</v>
      </c>
      <c r="AB916">
        <v>4.3434056658374409</v>
      </c>
      <c r="AC916">
        <v>-59.667123393078889</v>
      </c>
    </row>
    <row r="917" spans="1:29">
      <c r="A917">
        <v>3</v>
      </c>
      <c r="B917">
        <v>552</v>
      </c>
      <c r="C917">
        <v>2013</v>
      </c>
      <c r="D917">
        <v>99</v>
      </c>
      <c r="E917">
        <v>32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115</v>
      </c>
      <c r="R917">
        <v>439</v>
      </c>
      <c r="S917">
        <v>438</v>
      </c>
      <c r="T917">
        <v>1.5709991411394213</v>
      </c>
      <c r="U917">
        <v>1.640070994890366</v>
      </c>
      <c r="V917">
        <v>16.387243735763096</v>
      </c>
      <c r="W917">
        <v>58.899543378995432</v>
      </c>
      <c r="X917">
        <v>152.74298674471925</v>
      </c>
      <c r="Y917">
        <v>140.83029612756272</v>
      </c>
      <c r="Z917">
        <v>141.1518264840183</v>
      </c>
      <c r="AA917">
        <v>30.35145327397068</v>
      </c>
      <c r="AB917">
        <v>3.980999366475797</v>
      </c>
      <c r="AC917">
        <v>-57.456364477706288</v>
      </c>
    </row>
    <row r="918" spans="1:29">
      <c r="A918">
        <v>3</v>
      </c>
      <c r="B918">
        <v>553</v>
      </c>
      <c r="C918">
        <v>2013</v>
      </c>
      <c r="D918">
        <v>99</v>
      </c>
      <c r="E918">
        <v>33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124</v>
      </c>
      <c r="R918">
        <v>525</v>
      </c>
      <c r="S918">
        <v>523</v>
      </c>
      <c r="T918">
        <v>1.8787575150300595</v>
      </c>
      <c r="U918">
        <v>1.8600478764005981</v>
      </c>
      <c r="V918">
        <v>15.870476190476188</v>
      </c>
      <c r="W918">
        <v>59.135755258126181</v>
      </c>
      <c r="X918">
        <v>145.06154877985875</v>
      </c>
      <c r="Y918">
        <v>133.55580952380953</v>
      </c>
      <c r="Z918">
        <v>134.06653919694071</v>
      </c>
      <c r="AA918">
        <v>29.600501405110208</v>
      </c>
      <c r="AB918">
        <v>3.6796586675272711</v>
      </c>
      <c r="AC918">
        <v>-55.48285877955712</v>
      </c>
    </row>
    <row r="919" spans="1:29">
      <c r="A919">
        <v>3</v>
      </c>
      <c r="B919">
        <v>554</v>
      </c>
      <c r="C919">
        <v>2013</v>
      </c>
      <c r="D919">
        <v>99</v>
      </c>
      <c r="E919">
        <v>34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117</v>
      </c>
      <c r="R919">
        <v>526</v>
      </c>
      <c r="S919">
        <v>525</v>
      </c>
      <c r="T919">
        <v>1.8823361007729744</v>
      </c>
      <c r="U919">
        <v>1.9143901748912104</v>
      </c>
      <c r="V919">
        <v>15.97528517110266</v>
      </c>
      <c r="W919">
        <v>59.003809523809522</v>
      </c>
      <c r="X919">
        <v>148.79360986039077</v>
      </c>
      <c r="Y919">
        <v>137.19638783269957</v>
      </c>
      <c r="Z919">
        <v>137.45771428571416</v>
      </c>
      <c r="AA919">
        <v>29.569977736666569</v>
      </c>
      <c r="AB919">
        <v>3.8386486662323032</v>
      </c>
      <c r="AC919">
        <v>-58.139111313688602</v>
      </c>
    </row>
    <row r="920" spans="1:29">
      <c r="A920">
        <v>3</v>
      </c>
      <c r="B920">
        <v>555</v>
      </c>
      <c r="C920">
        <v>2013</v>
      </c>
      <c r="D920">
        <v>99</v>
      </c>
      <c r="E920">
        <v>35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123</v>
      </c>
      <c r="R920">
        <v>591</v>
      </c>
      <c r="S920">
        <v>586</v>
      </c>
      <c r="T920">
        <v>2.1149441740624102</v>
      </c>
      <c r="U920">
        <v>2.1306743798332723</v>
      </c>
      <c r="V920">
        <v>16.116751269035529</v>
      </c>
      <c r="W920">
        <v>59.102389078498291</v>
      </c>
      <c r="X920">
        <v>148.18173652090843</v>
      </c>
      <c r="Y920">
        <v>135.90253807106581</v>
      </c>
      <c r="Z920">
        <v>137.06211604095549</v>
      </c>
      <c r="AA920">
        <v>27.292554804210841</v>
      </c>
      <c r="AB920">
        <v>3.2284614873930906</v>
      </c>
      <c r="AC920">
        <v>-49.383217029729551</v>
      </c>
    </row>
    <row r="921" spans="1:29">
      <c r="A921">
        <v>3</v>
      </c>
      <c r="B921">
        <v>556</v>
      </c>
      <c r="C921">
        <v>2013</v>
      </c>
      <c r="D921">
        <v>99</v>
      </c>
      <c r="E921">
        <v>36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127</v>
      </c>
      <c r="R921">
        <v>608</v>
      </c>
      <c r="S921">
        <v>605</v>
      </c>
      <c r="T921">
        <v>2.1757801316919552</v>
      </c>
      <c r="U921">
        <v>2.1896643574527905</v>
      </c>
      <c r="V921">
        <v>16.34539473684211</v>
      </c>
      <c r="W921">
        <v>59.38677685950411</v>
      </c>
      <c r="X921">
        <v>147.82370844500187</v>
      </c>
      <c r="Y921">
        <v>135.76003289473681</v>
      </c>
      <c r="Z921">
        <v>136.43322314049581</v>
      </c>
      <c r="AA921">
        <v>29.447440282614199</v>
      </c>
      <c r="AB921">
        <v>3.6683804643466495</v>
      </c>
      <c r="AC921">
        <v>-59.054256793071985</v>
      </c>
    </row>
    <row r="922" spans="1:29">
      <c r="A922">
        <v>3</v>
      </c>
      <c r="B922">
        <v>557</v>
      </c>
      <c r="C922">
        <v>2013</v>
      </c>
      <c r="D922">
        <v>99</v>
      </c>
      <c r="E922">
        <v>37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140</v>
      </c>
      <c r="R922">
        <v>671</v>
      </c>
      <c r="S922">
        <v>668</v>
      </c>
      <c r="T922">
        <v>2.4012310334955624</v>
      </c>
      <c r="U922">
        <v>2.4003777141239082</v>
      </c>
      <c r="V922">
        <v>15.916542473919524</v>
      </c>
      <c r="W922">
        <v>59.208083832335319</v>
      </c>
      <c r="X922">
        <v>146.56977748642475</v>
      </c>
      <c r="Y922">
        <v>134.85126676602081</v>
      </c>
      <c r="Z922">
        <v>135.4568862275448</v>
      </c>
      <c r="AA922">
        <v>29.55124895593007</v>
      </c>
      <c r="AB922">
        <v>3.6390423551304392</v>
      </c>
      <c r="AC922">
        <v>-60.62264151554443</v>
      </c>
    </row>
    <row r="923" spans="1:29">
      <c r="A923">
        <v>3</v>
      </c>
      <c r="B923">
        <v>558</v>
      </c>
      <c r="C923">
        <v>2013</v>
      </c>
      <c r="D923">
        <v>99</v>
      </c>
      <c r="E923">
        <v>38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137</v>
      </c>
      <c r="R923">
        <v>594</v>
      </c>
      <c r="S923">
        <v>590</v>
      </c>
      <c r="T923">
        <v>2.1256799312911534</v>
      </c>
      <c r="U923">
        <v>2.2184285040250975</v>
      </c>
      <c r="V923">
        <v>15.757575757575756</v>
      </c>
      <c r="W923">
        <v>58.155932203389838</v>
      </c>
      <c r="X923">
        <v>153.24224549576661</v>
      </c>
      <c r="Y923">
        <v>140.78518518518516</v>
      </c>
      <c r="Z923">
        <v>141.73966101694913</v>
      </c>
      <c r="AA923">
        <v>28.45203075568396</v>
      </c>
      <c r="AB923">
        <v>4.2313707834776046</v>
      </c>
      <c r="AC923">
        <v>-56.379739969210803</v>
      </c>
    </row>
    <row r="924" spans="1:29">
      <c r="A924">
        <v>3</v>
      </c>
      <c r="B924">
        <v>559</v>
      </c>
      <c r="C924">
        <v>2013</v>
      </c>
      <c r="D924">
        <v>99</v>
      </c>
      <c r="E924">
        <v>39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113</v>
      </c>
      <c r="R924">
        <v>518</v>
      </c>
      <c r="S924">
        <v>515</v>
      </c>
      <c r="T924">
        <v>1.8537074148296595</v>
      </c>
      <c r="U924">
        <v>1.8039918788704443</v>
      </c>
      <c r="V924">
        <v>16.664092664092664</v>
      </c>
      <c r="W924">
        <v>59.252427184466022</v>
      </c>
      <c r="X924">
        <v>142.81447520884129</v>
      </c>
      <c r="Y924">
        <v>131.28127413127396</v>
      </c>
      <c r="Z924">
        <v>132.04601941747555</v>
      </c>
      <c r="AA924">
        <v>28.909957277486324</v>
      </c>
      <c r="AB924">
        <v>3.5888674866774655</v>
      </c>
      <c r="AC924">
        <v>-54.429308089756525</v>
      </c>
    </row>
    <row r="925" spans="1:29">
      <c r="A925">
        <v>3</v>
      </c>
      <c r="B925">
        <v>560</v>
      </c>
      <c r="C925">
        <v>2013</v>
      </c>
      <c r="D925">
        <v>99</v>
      </c>
      <c r="E925">
        <v>40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128</v>
      </c>
      <c r="R925">
        <v>529</v>
      </c>
      <c r="S925">
        <v>526</v>
      </c>
      <c r="T925">
        <v>1.8930718580017185</v>
      </c>
      <c r="U925">
        <v>1.8768426575450483</v>
      </c>
      <c r="V925">
        <v>16.294896030245749</v>
      </c>
      <c r="W925">
        <v>59.555133079847913</v>
      </c>
      <c r="X925">
        <v>145.50297275875701</v>
      </c>
      <c r="Y925">
        <v>133.74272211720219</v>
      </c>
      <c r="Z925">
        <v>134.50551330798476</v>
      </c>
      <c r="AA925">
        <v>29.102610979106228</v>
      </c>
      <c r="AB925">
        <v>3.4354175035001195</v>
      </c>
      <c r="AC925">
        <v>-59.576609680115183</v>
      </c>
    </row>
    <row r="926" spans="1:29">
      <c r="A926">
        <v>3</v>
      </c>
      <c r="B926">
        <v>561</v>
      </c>
      <c r="C926">
        <v>2013</v>
      </c>
      <c r="D926">
        <v>99</v>
      </c>
      <c r="E926">
        <v>41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111</v>
      </c>
      <c r="R926">
        <v>494</v>
      </c>
      <c r="S926">
        <v>493</v>
      </c>
      <c r="T926">
        <v>1.767821356999713</v>
      </c>
      <c r="U926">
        <v>1.7834327959657732</v>
      </c>
      <c r="V926">
        <v>16.060728744939269</v>
      </c>
      <c r="W926">
        <v>59.367139959432045</v>
      </c>
      <c r="X926">
        <v>147.65945407731343</v>
      </c>
      <c r="Y926">
        <v>136.09048582995953</v>
      </c>
      <c r="Z926">
        <v>136.36653144016233</v>
      </c>
      <c r="AA926">
        <v>27.219669752545599</v>
      </c>
      <c r="AB926">
        <v>3.410563374298508</v>
      </c>
      <c r="AC926">
        <v>-48.652446828244472</v>
      </c>
    </row>
    <row r="927" spans="1:29">
      <c r="A927">
        <v>3</v>
      </c>
      <c r="B927">
        <v>562</v>
      </c>
      <c r="C927">
        <v>2013</v>
      </c>
      <c r="D927">
        <v>99</v>
      </c>
      <c r="E927">
        <v>42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101</v>
      </c>
      <c r="R927">
        <v>461</v>
      </c>
      <c r="S927">
        <v>459</v>
      </c>
      <c r="T927">
        <v>1.6497280274835389</v>
      </c>
      <c r="U927">
        <v>1.6475067509396288</v>
      </c>
      <c r="V927">
        <v>16.065075921908889</v>
      </c>
      <c r="W927">
        <v>59.278867102396497</v>
      </c>
      <c r="X927">
        <v>146.56559413212122</v>
      </c>
      <c r="Y927">
        <v>134.71757049891531</v>
      </c>
      <c r="Z927">
        <v>135.30457516339865</v>
      </c>
      <c r="AA927">
        <v>28.111651047237796</v>
      </c>
      <c r="AB927">
        <v>3.8654677572498946</v>
      </c>
      <c r="AC927">
        <v>-53.652260889212798</v>
      </c>
    </row>
    <row r="928" spans="1:29">
      <c r="A928">
        <v>3</v>
      </c>
      <c r="B928">
        <v>563</v>
      </c>
      <c r="C928">
        <v>2013</v>
      </c>
      <c r="D928">
        <v>99</v>
      </c>
      <c r="E928">
        <v>43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114</v>
      </c>
      <c r="R928">
        <v>514</v>
      </c>
      <c r="S928">
        <v>510</v>
      </c>
      <c r="T928">
        <v>1.839393071858002</v>
      </c>
      <c r="U928">
        <v>1.871277114843886</v>
      </c>
      <c r="V928">
        <v>16.643968871595334</v>
      </c>
      <c r="W928">
        <v>58.809803921568616</v>
      </c>
      <c r="X928">
        <v>149.54239052995015</v>
      </c>
      <c r="Y928">
        <v>137.23754863813221</v>
      </c>
      <c r="Z928">
        <v>138.31392156862739</v>
      </c>
      <c r="AA928">
        <v>26.50024014530041</v>
      </c>
      <c r="AB928">
        <v>3.7814176666160408</v>
      </c>
      <c r="AC928">
        <v>-57.450131309597054</v>
      </c>
    </row>
    <row r="929" spans="1:29">
      <c r="A929">
        <v>3</v>
      </c>
      <c r="B929">
        <v>564</v>
      </c>
      <c r="C929">
        <v>2013</v>
      </c>
      <c r="D929">
        <v>99</v>
      </c>
      <c r="E929">
        <v>44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155</v>
      </c>
      <c r="R929">
        <v>705</v>
      </c>
      <c r="S929">
        <v>703</v>
      </c>
      <c r="T929">
        <v>2.5229029487546528</v>
      </c>
      <c r="U929">
        <v>2.617550602004437</v>
      </c>
      <c r="V929">
        <v>15.890780141843972</v>
      </c>
      <c r="W929">
        <v>58.852062588904701</v>
      </c>
      <c r="X929">
        <v>152.06426776699467</v>
      </c>
      <c r="Y929">
        <v>139.96</v>
      </c>
      <c r="Z929">
        <v>140.35817923186349</v>
      </c>
      <c r="AA929">
        <v>29.589290344412007</v>
      </c>
      <c r="AB929">
        <v>4.1727652018700807</v>
      </c>
      <c r="AC929">
        <v>-55.978121844517581</v>
      </c>
    </row>
    <row r="930" spans="1:29">
      <c r="A930">
        <v>3</v>
      </c>
      <c r="B930">
        <v>565</v>
      </c>
      <c r="C930">
        <v>2013</v>
      </c>
      <c r="D930">
        <v>99</v>
      </c>
      <c r="E930">
        <v>45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121</v>
      </c>
      <c r="R930">
        <v>475</v>
      </c>
      <c r="S930">
        <v>473</v>
      </c>
      <c r="T930">
        <v>1.6998282278843402</v>
      </c>
      <c r="U930">
        <v>1.6812554803219879</v>
      </c>
      <c r="V930">
        <v>15.947368421052635</v>
      </c>
      <c r="W930">
        <v>59.145877378435507</v>
      </c>
      <c r="X930">
        <v>145.08570451046347</v>
      </c>
      <c r="Y930">
        <v>133.42526315789479</v>
      </c>
      <c r="Z930">
        <v>133.98942917547569</v>
      </c>
      <c r="AA930">
        <v>27.642867678675938</v>
      </c>
      <c r="AB930">
        <v>3.5725446071624116</v>
      </c>
      <c r="AC930">
        <v>-48.28847333237016</v>
      </c>
    </row>
    <row r="931" spans="1:29">
      <c r="A931">
        <v>3</v>
      </c>
      <c r="B931">
        <v>566</v>
      </c>
      <c r="C931">
        <v>2013</v>
      </c>
      <c r="D931">
        <v>99</v>
      </c>
      <c r="E931">
        <v>46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126</v>
      </c>
      <c r="R931">
        <v>547</v>
      </c>
      <c r="S931">
        <v>546</v>
      </c>
      <c r="T931">
        <v>1.9574864013741764</v>
      </c>
      <c r="U931">
        <v>1.9682655832410232</v>
      </c>
      <c r="V931">
        <v>16.137111517367455</v>
      </c>
      <c r="W931">
        <v>59.540293040293037</v>
      </c>
      <c r="X931">
        <v>147.17864209586011</v>
      </c>
      <c r="Y931">
        <v>135.64204753199277</v>
      </c>
      <c r="Z931">
        <v>135.89047619047628</v>
      </c>
      <c r="AA931">
        <v>29.18202286935524</v>
      </c>
      <c r="AB931">
        <v>3.7086211691675905</v>
      </c>
      <c r="AC931">
        <v>-59.451283027739841</v>
      </c>
    </row>
    <row r="932" spans="1:29">
      <c r="A932">
        <v>3</v>
      </c>
      <c r="B932">
        <v>567</v>
      </c>
      <c r="C932">
        <v>2013</v>
      </c>
      <c r="D932">
        <v>99</v>
      </c>
      <c r="E932">
        <v>47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108</v>
      </c>
      <c r="R932">
        <v>489</v>
      </c>
      <c r="S932">
        <v>487</v>
      </c>
      <c r="T932">
        <v>1.7499284282851413</v>
      </c>
      <c r="U932">
        <v>1.7276526880642777</v>
      </c>
      <c r="V932">
        <v>15.595092024539872</v>
      </c>
      <c r="W932">
        <v>59.328542094455855</v>
      </c>
      <c r="X932">
        <v>144.79923429201941</v>
      </c>
      <c r="Y932">
        <v>133.18200408997953</v>
      </c>
      <c r="Z932">
        <v>133.72895277207391</v>
      </c>
      <c r="AA932">
        <v>28.644941849556997</v>
      </c>
      <c r="AB932">
        <v>3.5302835553659682</v>
      </c>
      <c r="AC932">
        <v>-57.228047580364077</v>
      </c>
    </row>
    <row r="933" spans="1:29">
      <c r="A933">
        <v>3</v>
      </c>
      <c r="B933">
        <v>568</v>
      </c>
      <c r="C933">
        <v>2013</v>
      </c>
      <c r="D933">
        <v>99</v>
      </c>
      <c r="E933">
        <v>48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124</v>
      </c>
      <c r="R933">
        <v>494</v>
      </c>
      <c r="S933">
        <v>492</v>
      </c>
      <c r="T933">
        <v>1.767821356999713</v>
      </c>
      <c r="U933">
        <v>1.8083742795102569</v>
      </c>
      <c r="V933">
        <v>16.362348178137658</v>
      </c>
      <c r="W933">
        <v>58.382113821138198</v>
      </c>
      <c r="X933">
        <v>149.94297770428236</v>
      </c>
      <c r="Y933">
        <v>137.99372469635631</v>
      </c>
      <c r="Z933">
        <v>138.554674796748</v>
      </c>
      <c r="AA933">
        <v>31.188570818346101</v>
      </c>
      <c r="AB933">
        <v>4.0182921688852362</v>
      </c>
      <c r="AC933">
        <v>-62.376266173580142</v>
      </c>
    </row>
    <row r="934" spans="1:29">
      <c r="A934">
        <v>3</v>
      </c>
      <c r="B934">
        <v>569</v>
      </c>
      <c r="C934">
        <v>2013</v>
      </c>
      <c r="D934">
        <v>99</v>
      </c>
      <c r="E934">
        <v>49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123</v>
      </c>
      <c r="R934">
        <v>557</v>
      </c>
      <c r="S934">
        <v>555</v>
      </c>
      <c r="T934">
        <v>1.9932722588033205</v>
      </c>
      <c r="U934">
        <v>2.0981777649194342</v>
      </c>
      <c r="V934">
        <v>15.777378815080784</v>
      </c>
      <c r="W934">
        <v>58.488288288288281</v>
      </c>
      <c r="X934">
        <v>154.40731670787045</v>
      </c>
      <c r="Y934">
        <v>141.99892280071805</v>
      </c>
      <c r="Z934">
        <v>142.51063063063049</v>
      </c>
      <c r="AA934">
        <v>29.681037331599477</v>
      </c>
      <c r="AB934">
        <v>4.1081492016278869</v>
      </c>
      <c r="AC934">
        <v>-57.505691631509443</v>
      </c>
    </row>
    <row r="935" spans="1:29">
      <c r="A935">
        <v>3</v>
      </c>
      <c r="B935">
        <v>570</v>
      </c>
      <c r="C935">
        <v>2013</v>
      </c>
      <c r="D935">
        <v>99</v>
      </c>
      <c r="E935">
        <v>50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141</v>
      </c>
      <c r="R935">
        <v>696</v>
      </c>
      <c r="S935">
        <v>692</v>
      </c>
      <c r="T935">
        <v>2.4906956770684223</v>
      </c>
      <c r="U935">
        <v>2.4966552361702776</v>
      </c>
      <c r="V935">
        <v>16.112068965517249</v>
      </c>
      <c r="W935">
        <v>59.310693641618514</v>
      </c>
      <c r="X935">
        <v>147.29860151181197</v>
      </c>
      <c r="Y935">
        <v>135.22198275862073</v>
      </c>
      <c r="Z935">
        <v>136.003612716763</v>
      </c>
      <c r="AA935">
        <v>25.911797951424209</v>
      </c>
      <c r="AB935">
        <v>3.5429244123595467</v>
      </c>
      <c r="AC935">
        <v>-46.366882647103118</v>
      </c>
    </row>
    <row r="936" spans="1:29">
      <c r="A936">
        <v>3</v>
      </c>
      <c r="B936">
        <v>571</v>
      </c>
      <c r="C936">
        <v>2013</v>
      </c>
      <c r="D936">
        <v>99</v>
      </c>
      <c r="E936">
        <v>51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120</v>
      </c>
      <c r="R936">
        <v>620</v>
      </c>
      <c r="S936">
        <v>618</v>
      </c>
      <c r="T936">
        <v>2.2187231606069275</v>
      </c>
      <c r="U936">
        <v>2.2445027267180082</v>
      </c>
      <c r="V936">
        <v>16.185483870967744</v>
      </c>
      <c r="W936">
        <v>59.436893203883479</v>
      </c>
      <c r="X936">
        <v>148.33519728794599</v>
      </c>
      <c r="Y936">
        <v>136.46661290322581</v>
      </c>
      <c r="Z936">
        <v>136.90825242718449</v>
      </c>
      <c r="AA936">
        <v>28.648805526776162</v>
      </c>
      <c r="AB936">
        <v>3.466445451684093</v>
      </c>
      <c r="AC936">
        <v>-57.579170685011377</v>
      </c>
    </row>
    <row r="937" spans="1:29">
      <c r="A937">
        <v>3</v>
      </c>
      <c r="B937">
        <v>572</v>
      </c>
      <c r="C937">
        <v>2013</v>
      </c>
      <c r="D937">
        <v>99</v>
      </c>
      <c r="E937">
        <v>52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66</v>
      </c>
      <c r="R937">
        <v>405</v>
      </c>
      <c r="S937">
        <v>401</v>
      </c>
      <c r="T937">
        <v>1.4493272258803322</v>
      </c>
      <c r="U937">
        <v>1.4383532317843748</v>
      </c>
      <c r="V937">
        <v>16.928395061728395</v>
      </c>
      <c r="W937">
        <v>59.543640897755608</v>
      </c>
      <c r="X937">
        <v>146.11612696119747</v>
      </c>
      <c r="Y937">
        <v>133.87777777777779</v>
      </c>
      <c r="Z937">
        <v>135.21321695760597</v>
      </c>
      <c r="AA937">
        <v>27.40790882591708</v>
      </c>
      <c r="AB937">
        <v>3.3519586280432354</v>
      </c>
      <c r="AC937">
        <v>-49.795089017400066</v>
      </c>
    </row>
    <row r="938" spans="1:29">
      <c r="A938">
        <v>3</v>
      </c>
      <c r="B938">
        <v>573</v>
      </c>
      <c r="C938">
        <v>2012</v>
      </c>
      <c r="D938">
        <v>99</v>
      </c>
      <c r="E938">
        <v>1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133</v>
      </c>
      <c r="R938">
        <v>468</v>
      </c>
      <c r="S938">
        <v>467</v>
      </c>
      <c r="T938">
        <v>1.6782013124394877</v>
      </c>
      <c r="U938">
        <v>1.6997169489348314</v>
      </c>
      <c r="V938">
        <v>16.472222222222221</v>
      </c>
      <c r="W938">
        <v>59.612419700214119</v>
      </c>
      <c r="X938">
        <v>147.20902667814903</v>
      </c>
      <c r="Y938">
        <v>135.69081196581189</v>
      </c>
      <c r="Z938">
        <v>135.98137044967876</v>
      </c>
      <c r="AA938">
        <v>27.897884607505905</v>
      </c>
      <c r="AB938">
        <v>3.6620771904039602</v>
      </c>
      <c r="AC938">
        <v>-49.083286350213982</v>
      </c>
    </row>
    <row r="939" spans="1:29">
      <c r="A939">
        <v>3</v>
      </c>
      <c r="B939">
        <v>574</v>
      </c>
      <c r="C939">
        <v>2012</v>
      </c>
      <c r="D939">
        <v>99</v>
      </c>
      <c r="E939">
        <v>2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168</v>
      </c>
      <c r="R939">
        <v>600</v>
      </c>
      <c r="S939">
        <v>598</v>
      </c>
      <c r="T939">
        <v>2.1515401441531901</v>
      </c>
      <c r="U939">
        <v>2.2040837498828676</v>
      </c>
      <c r="V939">
        <v>16.028333333333332</v>
      </c>
      <c r="W939">
        <v>59.215719063545151</v>
      </c>
      <c r="X939">
        <v>149.02546045503789</v>
      </c>
      <c r="Y939">
        <v>137.24500000000009</v>
      </c>
      <c r="Z939">
        <v>137.70401337792649</v>
      </c>
      <c r="AA939">
        <v>29.721759040833799</v>
      </c>
      <c r="AB939">
        <v>3.6624215358637762</v>
      </c>
      <c r="AC939">
        <v>-57.96348613388011</v>
      </c>
    </row>
    <row r="940" spans="1:29">
      <c r="A940">
        <v>3</v>
      </c>
      <c r="B940">
        <v>575</v>
      </c>
      <c r="C940">
        <v>2012</v>
      </c>
      <c r="D940">
        <v>99</v>
      </c>
      <c r="E940">
        <v>3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140</v>
      </c>
      <c r="R940">
        <v>577</v>
      </c>
      <c r="S940">
        <v>576</v>
      </c>
      <c r="T940">
        <v>2.069064438627318</v>
      </c>
      <c r="U940">
        <v>2.0593717482056122</v>
      </c>
      <c r="V940">
        <v>18.22183708838822</v>
      </c>
      <c r="W940">
        <v>59.774305555555557</v>
      </c>
      <c r="X940">
        <v>144.67141470339163</v>
      </c>
      <c r="Y940">
        <v>133.34558058925467</v>
      </c>
      <c r="Z940">
        <v>133.57708333333321</v>
      </c>
      <c r="AA940">
        <v>29.586630024646233</v>
      </c>
      <c r="AB940">
        <v>3.417850334148036</v>
      </c>
      <c r="AC940">
        <v>-56.256408972247378</v>
      </c>
    </row>
    <row r="941" spans="1:29">
      <c r="A941">
        <v>3</v>
      </c>
      <c r="B941">
        <v>576</v>
      </c>
      <c r="C941">
        <v>2012</v>
      </c>
      <c r="D941">
        <v>99</v>
      </c>
      <c r="E941">
        <v>4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131</v>
      </c>
      <c r="R941">
        <v>456</v>
      </c>
      <c r="S941">
        <v>453</v>
      </c>
      <c r="T941">
        <v>1.6351705095564244</v>
      </c>
      <c r="U941">
        <v>1.6302088297553747</v>
      </c>
      <c r="V941">
        <v>17.03289473684211</v>
      </c>
      <c r="W941">
        <v>59.441501103752749</v>
      </c>
      <c r="X941">
        <v>145.36551291554983</v>
      </c>
      <c r="Y941">
        <v>133.56666666666669</v>
      </c>
      <c r="Z941">
        <v>134.45121412803536</v>
      </c>
      <c r="AA941">
        <v>28.947178500114561</v>
      </c>
      <c r="AB941">
        <v>3.4900362051955223</v>
      </c>
      <c r="AC941">
        <v>-58.523515576677013</v>
      </c>
    </row>
    <row r="942" spans="1:29">
      <c r="A942">
        <v>3</v>
      </c>
      <c r="B942">
        <v>577</v>
      </c>
      <c r="C942">
        <v>2012</v>
      </c>
      <c r="D942">
        <v>99</v>
      </c>
      <c r="E942">
        <v>5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134</v>
      </c>
      <c r="R942">
        <v>588</v>
      </c>
      <c r="S942">
        <v>585</v>
      </c>
      <c r="T942">
        <v>2.1085093412701248</v>
      </c>
      <c r="U942">
        <v>2.1440855212438463</v>
      </c>
      <c r="V942">
        <v>15.9047619047619</v>
      </c>
      <c r="W942">
        <v>58.678632478632494</v>
      </c>
      <c r="X942">
        <v>148.1001392973225</v>
      </c>
      <c r="Y942">
        <v>136.23367346938772</v>
      </c>
      <c r="Z942">
        <v>136.93230769230772</v>
      </c>
      <c r="AA942">
        <v>28.117270277126224</v>
      </c>
      <c r="AB942">
        <v>3.9608302043464327</v>
      </c>
      <c r="AC942">
        <v>-50.417902720871311</v>
      </c>
    </row>
    <row r="943" spans="1:29">
      <c r="A943">
        <v>3</v>
      </c>
      <c r="B943">
        <v>578</v>
      </c>
      <c r="C943">
        <v>2012</v>
      </c>
      <c r="D943">
        <v>99</v>
      </c>
      <c r="E943">
        <v>6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106</v>
      </c>
      <c r="R943">
        <v>382</v>
      </c>
      <c r="S943">
        <v>382</v>
      </c>
      <c r="T943">
        <v>1.3698138917775311</v>
      </c>
      <c r="U943">
        <v>1.399139634608753</v>
      </c>
      <c r="V943">
        <v>16.696335078534027</v>
      </c>
      <c r="W943">
        <v>58.842931937172786</v>
      </c>
      <c r="X943">
        <v>148.25716279148924</v>
      </c>
      <c r="Y943">
        <v>136.84136125654445</v>
      </c>
      <c r="Z943">
        <v>136.84136125654445</v>
      </c>
      <c r="AA943">
        <v>29.247575032255742</v>
      </c>
      <c r="AB943">
        <v>3.9633715340394526</v>
      </c>
      <c r="AC943">
        <v>-47.960726607422224</v>
      </c>
    </row>
    <row r="944" spans="1:29">
      <c r="A944">
        <v>3</v>
      </c>
      <c r="B944">
        <v>579</v>
      </c>
      <c r="C944">
        <v>2012</v>
      </c>
      <c r="D944">
        <v>99</v>
      </c>
      <c r="E944">
        <v>7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145</v>
      </c>
      <c r="R944">
        <v>561</v>
      </c>
      <c r="S944">
        <v>561</v>
      </c>
      <c r="T944">
        <v>2.0116900347832325</v>
      </c>
      <c r="U944">
        <v>2.0183504753593602</v>
      </c>
      <c r="V944">
        <v>16.672014260249561</v>
      </c>
      <c r="W944">
        <v>59.475935828877006</v>
      </c>
      <c r="X944">
        <v>145.63028796665921</v>
      </c>
      <c r="Y944">
        <v>134.41675579322643</v>
      </c>
      <c r="Z944">
        <v>134.41675579322643</v>
      </c>
      <c r="AA944">
        <v>29.024878458156831</v>
      </c>
      <c r="AB944">
        <v>3.5700090458824199</v>
      </c>
      <c r="AC944">
        <v>-47.403113894519777</v>
      </c>
    </row>
    <row r="945" spans="1:29">
      <c r="A945">
        <v>3</v>
      </c>
      <c r="B945">
        <v>580</v>
      </c>
      <c r="C945">
        <v>2012</v>
      </c>
      <c r="D945">
        <v>99</v>
      </c>
      <c r="E945">
        <v>8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136</v>
      </c>
      <c r="R945">
        <v>595</v>
      </c>
      <c r="S945">
        <v>594</v>
      </c>
      <c r="T945">
        <v>2.1336106429519126</v>
      </c>
      <c r="U945">
        <v>2.1680435933596498</v>
      </c>
      <c r="V945">
        <v>15.831932773109248</v>
      </c>
      <c r="W945">
        <v>59.851851851851855</v>
      </c>
      <c r="X945">
        <v>147.86784052732699</v>
      </c>
      <c r="Y945">
        <v>136.13529411764702</v>
      </c>
      <c r="Z945">
        <v>136.36447811447809</v>
      </c>
      <c r="AA945">
        <v>28.549397220081751</v>
      </c>
      <c r="AB945">
        <v>3.1550725986307802</v>
      </c>
      <c r="AC945">
        <v>-50.59008897444113</v>
      </c>
    </row>
    <row r="946" spans="1:29">
      <c r="A946">
        <v>3</v>
      </c>
      <c r="B946">
        <v>581</v>
      </c>
      <c r="C946">
        <v>2012</v>
      </c>
      <c r="D946">
        <v>99</v>
      </c>
      <c r="E946">
        <v>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146</v>
      </c>
      <c r="R946">
        <v>578</v>
      </c>
      <c r="S946">
        <v>579</v>
      </c>
      <c r="T946">
        <v>2.0726503388675721</v>
      </c>
      <c r="U946">
        <v>2.1342544410426023</v>
      </c>
      <c r="V946">
        <v>15.731833910034599</v>
      </c>
      <c r="W946">
        <v>58.535405872193451</v>
      </c>
      <c r="X946">
        <v>149.4357949667662</v>
      </c>
      <c r="Y946">
        <v>137.95519031141873</v>
      </c>
      <c r="Z946">
        <v>137.7169257340243</v>
      </c>
      <c r="AA946">
        <v>28.459962912738568</v>
      </c>
      <c r="AB946">
        <v>5.463337402900156</v>
      </c>
      <c r="AC946">
        <v>-28.364997703713755</v>
      </c>
    </row>
    <row r="947" spans="1:29">
      <c r="A947">
        <v>3</v>
      </c>
      <c r="B947">
        <v>582</v>
      </c>
      <c r="C947">
        <v>2012</v>
      </c>
      <c r="D947">
        <v>99</v>
      </c>
      <c r="E947">
        <v>10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132</v>
      </c>
      <c r="R947">
        <v>564</v>
      </c>
      <c r="S947">
        <v>563</v>
      </c>
      <c r="T947">
        <v>2.0224477355039978</v>
      </c>
      <c r="U947">
        <v>2.0177964231944654</v>
      </c>
      <c r="V947">
        <v>16.455673758865238</v>
      </c>
      <c r="W947">
        <v>59.719360568383678</v>
      </c>
      <c r="X947">
        <v>144.95439631789651</v>
      </c>
      <c r="Y947">
        <v>133.66507092198589</v>
      </c>
      <c r="Z947">
        <v>133.9024866785081</v>
      </c>
      <c r="AA947">
        <v>28.523890971622205</v>
      </c>
      <c r="AB947">
        <v>3.2893765625371207</v>
      </c>
      <c r="AC947">
        <v>-52.265145900008086</v>
      </c>
    </row>
    <row r="948" spans="1:29">
      <c r="A948">
        <v>3</v>
      </c>
      <c r="B948">
        <v>583</v>
      </c>
      <c r="C948">
        <v>2012</v>
      </c>
      <c r="D948">
        <v>99</v>
      </c>
      <c r="E948">
        <v>11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133</v>
      </c>
      <c r="R948">
        <v>511</v>
      </c>
      <c r="S948">
        <v>510</v>
      </c>
      <c r="T948">
        <v>1.8323950227704664</v>
      </c>
      <c r="U948">
        <v>1.7956509474573077</v>
      </c>
      <c r="V948">
        <v>16.409001956947161</v>
      </c>
      <c r="W948">
        <v>59.803921568627437</v>
      </c>
      <c r="X948">
        <v>142.42695371385329</v>
      </c>
      <c r="Y948">
        <v>131.28669275929559</v>
      </c>
      <c r="Z948">
        <v>131.5441176470589</v>
      </c>
      <c r="AA948">
        <v>28.375979808700677</v>
      </c>
      <c r="AB948">
        <v>3.3303100476466425</v>
      </c>
      <c r="AC948">
        <v>-36.465478726082118</v>
      </c>
    </row>
    <row r="949" spans="1:29">
      <c r="A949">
        <v>3</v>
      </c>
      <c r="B949">
        <v>584</v>
      </c>
      <c r="C949">
        <v>2012</v>
      </c>
      <c r="D949">
        <v>99</v>
      </c>
      <c r="E949">
        <v>12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133</v>
      </c>
      <c r="R949">
        <v>498</v>
      </c>
      <c r="S949">
        <v>496</v>
      </c>
      <c r="T949">
        <v>1.7857783196471473</v>
      </c>
      <c r="U949">
        <v>1.7707426892616123</v>
      </c>
      <c r="V949">
        <v>15.889558232931728</v>
      </c>
      <c r="W949">
        <v>59.39314516129032</v>
      </c>
      <c r="X949">
        <v>144.35923542490653</v>
      </c>
      <c r="Y949">
        <v>132.84518072289171</v>
      </c>
      <c r="Z949">
        <v>133.38084677419363</v>
      </c>
      <c r="AA949">
        <v>30.127063175378751</v>
      </c>
      <c r="AB949">
        <v>4.15387903960898</v>
      </c>
      <c r="AC949">
        <v>-54.418306157608598</v>
      </c>
    </row>
    <row r="950" spans="1:29">
      <c r="A950">
        <v>3</v>
      </c>
      <c r="B950">
        <v>585</v>
      </c>
      <c r="C950">
        <v>2012</v>
      </c>
      <c r="D950">
        <v>99</v>
      </c>
      <c r="E950">
        <v>13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157</v>
      </c>
      <c r="R950">
        <v>654</v>
      </c>
      <c r="S950">
        <v>653</v>
      </c>
      <c r="T950">
        <v>2.3451787571269778</v>
      </c>
      <c r="U950">
        <v>2.4013450566488901</v>
      </c>
      <c r="V950">
        <v>15.235474006116211</v>
      </c>
      <c r="W950">
        <v>58.699846860643184</v>
      </c>
      <c r="X950">
        <v>148.78437882055937</v>
      </c>
      <c r="Y950">
        <v>137.18180428134556</v>
      </c>
      <c r="Z950">
        <v>137.39188361408878</v>
      </c>
      <c r="AA950">
        <v>30.417596537979147</v>
      </c>
      <c r="AB950">
        <v>4.2084233305449823</v>
      </c>
      <c r="AC950">
        <v>-66.075472629354692</v>
      </c>
    </row>
    <row r="951" spans="1:29">
      <c r="A951">
        <v>3</v>
      </c>
      <c r="B951">
        <v>586</v>
      </c>
      <c r="C951">
        <v>2012</v>
      </c>
      <c r="D951">
        <v>99</v>
      </c>
      <c r="E951">
        <v>14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81</v>
      </c>
      <c r="R951">
        <v>305</v>
      </c>
      <c r="S951">
        <v>302</v>
      </c>
      <c r="T951">
        <v>1.0936995732778712</v>
      </c>
      <c r="U951">
        <v>1.0808058852009803</v>
      </c>
      <c r="V951">
        <v>15.803278688524587</v>
      </c>
      <c r="W951">
        <v>58.996688741721854</v>
      </c>
      <c r="X951">
        <v>144.49389908175411</v>
      </c>
      <c r="Y951">
        <v>132.39377049180328</v>
      </c>
      <c r="Z951">
        <v>133.70894039735097</v>
      </c>
      <c r="AA951">
        <v>28.943129087813158</v>
      </c>
      <c r="AB951">
        <v>3.8104929582978504</v>
      </c>
      <c r="AC951">
        <v>-51.231173190225839</v>
      </c>
    </row>
    <row r="952" spans="1:29">
      <c r="A952">
        <v>3</v>
      </c>
      <c r="B952">
        <v>587</v>
      </c>
      <c r="C952">
        <v>2012</v>
      </c>
      <c r="D952">
        <v>99</v>
      </c>
      <c r="E952">
        <v>15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130</v>
      </c>
      <c r="R952">
        <v>452</v>
      </c>
      <c r="S952">
        <v>450</v>
      </c>
      <c r="T952">
        <v>1.6208269085954037</v>
      </c>
      <c r="U952">
        <v>1.5925198996400096</v>
      </c>
      <c r="V952">
        <v>16.957964601769913</v>
      </c>
      <c r="W952">
        <v>59.464444444444439</v>
      </c>
      <c r="X952">
        <v>143.14638683017088</v>
      </c>
      <c r="Y952">
        <v>131.63340707964613</v>
      </c>
      <c r="Z952">
        <v>132.21844444444457</v>
      </c>
      <c r="AA952">
        <v>31.136722046523126</v>
      </c>
      <c r="AB952">
        <v>3.5832732122431943</v>
      </c>
      <c r="AC952">
        <v>-53.5853358336702</v>
      </c>
    </row>
    <row r="953" spans="1:29">
      <c r="A953">
        <v>3</v>
      </c>
      <c r="B953">
        <v>588</v>
      </c>
      <c r="C953">
        <v>2012</v>
      </c>
      <c r="D953">
        <v>99</v>
      </c>
      <c r="E953">
        <v>16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157</v>
      </c>
      <c r="R953">
        <v>635</v>
      </c>
      <c r="S953">
        <v>635</v>
      </c>
      <c r="T953">
        <v>2.2770466525621247</v>
      </c>
      <c r="U953">
        <v>2.2810514989346005</v>
      </c>
      <c r="V953">
        <v>15.640944881889764</v>
      </c>
      <c r="W953">
        <v>58.836220472440942</v>
      </c>
      <c r="X953">
        <v>145.40500422279283</v>
      </c>
      <c r="Y953">
        <v>134.2088188976378</v>
      </c>
      <c r="Z953">
        <v>134.2088188976378</v>
      </c>
      <c r="AA953">
        <v>30.328568445598048</v>
      </c>
      <c r="AB953">
        <v>4.1912858472972596</v>
      </c>
      <c r="AC953">
        <v>-55.581310225849059</v>
      </c>
    </row>
    <row r="954" spans="1:29">
      <c r="A954">
        <v>3</v>
      </c>
      <c r="B954">
        <v>589</v>
      </c>
      <c r="C954">
        <v>2012</v>
      </c>
      <c r="D954">
        <v>99</v>
      </c>
      <c r="E954">
        <v>17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145</v>
      </c>
      <c r="R954">
        <v>511</v>
      </c>
      <c r="S954">
        <v>504</v>
      </c>
      <c r="T954">
        <v>1.8323950227704664</v>
      </c>
      <c r="U954">
        <v>1.8189157852218665</v>
      </c>
      <c r="V954">
        <v>17.11741682974559</v>
      </c>
      <c r="W954">
        <v>58.871031746031747</v>
      </c>
      <c r="X954">
        <v>145.81546179076565</v>
      </c>
      <c r="Y954">
        <v>132.98767123287672</v>
      </c>
      <c r="Z954">
        <v>134.83472222222221</v>
      </c>
      <c r="AA954">
        <v>29.642163582093644</v>
      </c>
      <c r="AB954">
        <v>3.8777491690463721</v>
      </c>
      <c r="AC954">
        <v>-63.300258286348992</v>
      </c>
    </row>
    <row r="955" spans="1:29">
      <c r="A955">
        <v>3</v>
      </c>
      <c r="B955">
        <v>590</v>
      </c>
      <c r="C955">
        <v>2012</v>
      </c>
      <c r="D955">
        <v>99</v>
      </c>
      <c r="E955">
        <v>18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121</v>
      </c>
      <c r="R955">
        <v>449</v>
      </c>
      <c r="S955">
        <v>448</v>
      </c>
      <c r="T955">
        <v>1.6100692078746373</v>
      </c>
      <c r="U955">
        <v>1.5958575955319079</v>
      </c>
      <c r="V955">
        <v>16.429844097995549</v>
      </c>
      <c r="W955">
        <v>59.573660714285694</v>
      </c>
      <c r="X955">
        <v>144.10258018903221</v>
      </c>
      <c r="Y955">
        <v>132.79064587973264</v>
      </c>
      <c r="Z955">
        <v>133.08705357142844</v>
      </c>
      <c r="AA955">
        <v>26.844595130996961</v>
      </c>
      <c r="AB955">
        <v>3.5549164887557749</v>
      </c>
      <c r="AC955">
        <v>-54.251389727135752</v>
      </c>
    </row>
    <row r="956" spans="1:29">
      <c r="A956">
        <v>3</v>
      </c>
      <c r="B956">
        <v>591</v>
      </c>
      <c r="C956">
        <v>2012</v>
      </c>
      <c r="D956">
        <v>99</v>
      </c>
      <c r="E956">
        <v>19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129</v>
      </c>
      <c r="R956">
        <v>567</v>
      </c>
      <c r="S956">
        <v>562</v>
      </c>
      <c r="T956">
        <v>2.0332054362247636</v>
      </c>
      <c r="U956">
        <v>2.0014157504932362</v>
      </c>
      <c r="V956">
        <v>16.943562610229275</v>
      </c>
      <c r="W956">
        <v>59.302491103202819</v>
      </c>
      <c r="X956">
        <v>144.10986335868972</v>
      </c>
      <c r="Y956">
        <v>131.87848324514999</v>
      </c>
      <c r="Z956">
        <v>133.0517793594307</v>
      </c>
      <c r="AA956">
        <v>29.370430915060361</v>
      </c>
      <c r="AB956">
        <v>3.2806389102084754</v>
      </c>
      <c r="AC956">
        <v>-58.50493204628868</v>
      </c>
    </row>
    <row r="957" spans="1:29">
      <c r="A957">
        <v>3</v>
      </c>
      <c r="B957">
        <v>592</v>
      </c>
      <c r="C957">
        <v>2012</v>
      </c>
      <c r="D957">
        <v>99</v>
      </c>
      <c r="E957">
        <v>20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132</v>
      </c>
      <c r="R957">
        <v>569</v>
      </c>
      <c r="S957">
        <v>554</v>
      </c>
      <c r="T957">
        <v>2.0403772367052753</v>
      </c>
      <c r="U957">
        <v>1.9777922509407715</v>
      </c>
      <c r="V957">
        <v>15.717047451669597</v>
      </c>
      <c r="W957">
        <v>58.640794223826752</v>
      </c>
      <c r="X957">
        <v>143.78345237029859</v>
      </c>
      <c r="Y957">
        <v>129.86379613356763</v>
      </c>
      <c r="Z957">
        <v>133.37996389891697</v>
      </c>
      <c r="AA957">
        <v>29.794331942219671</v>
      </c>
      <c r="AB957">
        <v>3.8358742809393802</v>
      </c>
      <c r="AC957">
        <v>-55.381019797673119</v>
      </c>
    </row>
    <row r="958" spans="1:29">
      <c r="A958">
        <v>3</v>
      </c>
      <c r="B958">
        <v>593</v>
      </c>
      <c r="C958">
        <v>2012</v>
      </c>
      <c r="D958">
        <v>99</v>
      </c>
      <c r="E958">
        <v>21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141</v>
      </c>
      <c r="R958">
        <v>496</v>
      </c>
      <c r="S958">
        <v>492</v>
      </c>
      <c r="T958">
        <v>1.7786065191666371</v>
      </c>
      <c r="U958">
        <v>1.7951049250339322</v>
      </c>
      <c r="V958">
        <v>16.272177419354843</v>
      </c>
      <c r="W958">
        <v>58.711382113821138</v>
      </c>
      <c r="X958">
        <v>147.42708733792335</v>
      </c>
      <c r="Y958">
        <v>135.21592741935478</v>
      </c>
      <c r="Z958">
        <v>136.31524390243908</v>
      </c>
      <c r="AA958">
        <v>28.461369328375575</v>
      </c>
      <c r="AB958">
        <v>3.9160437820292193</v>
      </c>
      <c r="AC958">
        <v>-54.045432803437194</v>
      </c>
    </row>
    <row r="959" spans="1:29">
      <c r="A959">
        <v>3</v>
      </c>
      <c r="B959">
        <v>594</v>
      </c>
      <c r="C959">
        <v>2012</v>
      </c>
      <c r="D959">
        <v>99</v>
      </c>
      <c r="E959">
        <v>22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139</v>
      </c>
      <c r="R959">
        <v>613</v>
      </c>
      <c r="S959">
        <v>609</v>
      </c>
      <c r="T959">
        <v>2.198156847276509</v>
      </c>
      <c r="U959">
        <v>2.1177774114431278</v>
      </c>
      <c r="V959">
        <v>15.448613376835238</v>
      </c>
      <c r="W959">
        <v>58.706075533661718</v>
      </c>
      <c r="X959">
        <v>140.50714122859881</v>
      </c>
      <c r="Y959">
        <v>129.07422512234916</v>
      </c>
      <c r="Z959">
        <v>129.92200328407236</v>
      </c>
      <c r="AA959">
        <v>29.881444592960715</v>
      </c>
      <c r="AB959">
        <v>3.895681479286413</v>
      </c>
      <c r="AC959">
        <v>-48.367036126932547</v>
      </c>
    </row>
    <row r="960" spans="1:29">
      <c r="A960">
        <v>3</v>
      </c>
      <c r="B960">
        <v>595</v>
      </c>
      <c r="C960">
        <v>2012</v>
      </c>
      <c r="D960">
        <v>99</v>
      </c>
      <c r="E960">
        <v>23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117</v>
      </c>
      <c r="R960">
        <v>460</v>
      </c>
      <c r="S960">
        <v>457</v>
      </c>
      <c r="T960">
        <v>1.6495141105174458</v>
      </c>
      <c r="U960">
        <v>1.6163494958914899</v>
      </c>
      <c r="V960">
        <v>15.484782608695651</v>
      </c>
      <c r="W960">
        <v>58.890590809628009</v>
      </c>
      <c r="X960">
        <v>143.15723774082639</v>
      </c>
      <c r="Y960">
        <v>131.27956521739131</v>
      </c>
      <c r="Z960">
        <v>132.14135667396059</v>
      </c>
      <c r="AA960">
        <v>28.198271450928758</v>
      </c>
      <c r="AB960">
        <v>3.7871513576655</v>
      </c>
      <c r="AC960">
        <v>-52.523711840551208</v>
      </c>
    </row>
    <row r="961" spans="1:29">
      <c r="A961">
        <v>3</v>
      </c>
      <c r="B961">
        <v>596</v>
      </c>
      <c r="C961">
        <v>2012</v>
      </c>
      <c r="D961">
        <v>99</v>
      </c>
      <c r="E961">
        <v>24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136</v>
      </c>
      <c r="R961">
        <v>549</v>
      </c>
      <c r="S961">
        <v>544</v>
      </c>
      <c r="T961">
        <v>1.9686592319001688</v>
      </c>
      <c r="U961">
        <v>1.9946895036798049</v>
      </c>
      <c r="V961">
        <v>16.417122040072861</v>
      </c>
      <c r="W961">
        <v>58.11397058823529</v>
      </c>
      <c r="X961">
        <v>148.18886698360276</v>
      </c>
      <c r="Y961">
        <v>135.744626593807</v>
      </c>
      <c r="Z961">
        <v>136.99227941176483</v>
      </c>
      <c r="AA961">
        <v>29.754257838335199</v>
      </c>
      <c r="AB961">
        <v>4.4393241535520875</v>
      </c>
      <c r="AC961">
        <v>-56.077363656284192</v>
      </c>
    </row>
    <row r="962" spans="1:29">
      <c r="A962">
        <v>3</v>
      </c>
      <c r="B962">
        <v>597</v>
      </c>
      <c r="C962">
        <v>2012</v>
      </c>
      <c r="D962">
        <v>99</v>
      </c>
      <c r="E962">
        <v>25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127</v>
      </c>
      <c r="R962">
        <v>547</v>
      </c>
      <c r="S962">
        <v>546</v>
      </c>
      <c r="T962">
        <v>1.961487431419658</v>
      </c>
      <c r="U962">
        <v>1.9463076344400203</v>
      </c>
      <c r="V962">
        <v>15.61608775137111</v>
      </c>
      <c r="W962">
        <v>58.33333333333335</v>
      </c>
      <c r="X962">
        <v>144.174765934943</v>
      </c>
      <c r="Y962">
        <v>132.9363802559414</v>
      </c>
      <c r="Z962">
        <v>133.17985347985336</v>
      </c>
      <c r="AA962">
        <v>30.456796951824192</v>
      </c>
      <c r="AB962">
        <v>4.2264935659773251</v>
      </c>
      <c r="AC962">
        <v>-52.97675259766519</v>
      </c>
    </row>
    <row r="963" spans="1:29">
      <c r="A963">
        <v>3</v>
      </c>
      <c r="B963">
        <v>598</v>
      </c>
      <c r="C963">
        <v>2012</v>
      </c>
      <c r="D963">
        <v>99</v>
      </c>
      <c r="E963">
        <v>26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132</v>
      </c>
      <c r="R963">
        <v>468</v>
      </c>
      <c r="S963">
        <v>468</v>
      </c>
      <c r="T963">
        <v>1.6782013124394877</v>
      </c>
      <c r="U963">
        <v>1.6724747125372603</v>
      </c>
      <c r="V963">
        <v>16.094017094017094</v>
      </c>
      <c r="W963">
        <v>58.897435897435905</v>
      </c>
      <c r="X963">
        <v>144.65441564574823</v>
      </c>
      <c r="Y963">
        <v>133.51602564102561</v>
      </c>
      <c r="Z963">
        <v>133.51602564102561</v>
      </c>
      <c r="AA963">
        <v>30.032035239302871</v>
      </c>
      <c r="AB963">
        <v>3.9007661210793696</v>
      </c>
      <c r="AC963">
        <v>-50.015159982981046</v>
      </c>
    </row>
    <row r="964" spans="1:29">
      <c r="A964">
        <v>3</v>
      </c>
      <c r="B964">
        <v>599</v>
      </c>
      <c r="C964">
        <v>2012</v>
      </c>
      <c r="D964">
        <v>99</v>
      </c>
      <c r="E964">
        <v>27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125</v>
      </c>
      <c r="R964">
        <v>527</v>
      </c>
      <c r="S964">
        <v>525</v>
      </c>
      <c r="T964">
        <v>1.8897694266145513</v>
      </c>
      <c r="U964">
        <v>1.8828780295913641</v>
      </c>
      <c r="V964">
        <v>16.675521821631879</v>
      </c>
      <c r="W964">
        <v>59.06666666666667</v>
      </c>
      <c r="X964">
        <v>145.14607716360922</v>
      </c>
      <c r="Y964">
        <v>133.48462998102463</v>
      </c>
      <c r="Z964">
        <v>133.9931428571428</v>
      </c>
      <c r="AA964">
        <v>27.46003209217761</v>
      </c>
      <c r="AB964">
        <v>3.9810663004889282</v>
      </c>
      <c r="AC964">
        <v>-46.885523860600387</v>
      </c>
    </row>
    <row r="965" spans="1:29">
      <c r="A965">
        <v>3</v>
      </c>
      <c r="B965">
        <v>600</v>
      </c>
      <c r="C965">
        <v>2012</v>
      </c>
      <c r="D965">
        <v>99</v>
      </c>
      <c r="E965">
        <v>28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118</v>
      </c>
      <c r="R965">
        <v>448</v>
      </c>
      <c r="S965">
        <v>447</v>
      </c>
      <c r="T965">
        <v>1.6064833076343821</v>
      </c>
      <c r="U965">
        <v>1.6455295765759372</v>
      </c>
      <c r="V965">
        <v>15.799107142857141</v>
      </c>
      <c r="W965">
        <v>58.474272930648794</v>
      </c>
      <c r="X965">
        <v>148.76542911314044</v>
      </c>
      <c r="Y965">
        <v>137.22946428571419</v>
      </c>
      <c r="Z965">
        <v>137.53646532438472</v>
      </c>
      <c r="AA965">
        <v>30.221419860399745</v>
      </c>
      <c r="AB965">
        <v>1.7857590636307581</v>
      </c>
      <c r="AC965">
        <v>-166.26018257832189</v>
      </c>
    </row>
    <row r="966" spans="1:29">
      <c r="A966">
        <v>3</v>
      </c>
      <c r="B966">
        <v>601</v>
      </c>
      <c r="C966">
        <v>2012</v>
      </c>
      <c r="D966">
        <v>99</v>
      </c>
      <c r="E966">
        <v>29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129</v>
      </c>
      <c r="R966">
        <v>614</v>
      </c>
      <c r="S966">
        <v>609</v>
      </c>
      <c r="T966">
        <v>2.2017427475167635</v>
      </c>
      <c r="U966">
        <v>2.1504879018159579</v>
      </c>
      <c r="V966">
        <v>16.379478827361563</v>
      </c>
      <c r="W966">
        <v>59.425287356321817</v>
      </c>
      <c r="X966">
        <v>142.73223908724211</v>
      </c>
      <c r="Y966">
        <v>130.85439739413664</v>
      </c>
      <c r="Z966">
        <v>131.92873563218379</v>
      </c>
      <c r="AA966">
        <v>28.568070040228807</v>
      </c>
      <c r="AB966">
        <v>3.5132520815282318</v>
      </c>
      <c r="AC966">
        <v>-54.140709302598758</v>
      </c>
    </row>
    <row r="967" spans="1:29">
      <c r="A967">
        <v>3</v>
      </c>
      <c r="B967">
        <v>602</v>
      </c>
      <c r="C967">
        <v>2012</v>
      </c>
      <c r="D967">
        <v>99</v>
      </c>
      <c r="E967">
        <v>30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130</v>
      </c>
      <c r="R967">
        <v>519</v>
      </c>
      <c r="S967">
        <v>519</v>
      </c>
      <c r="T967">
        <v>1.8610822246925096</v>
      </c>
      <c r="U967">
        <v>1.8899067300020556</v>
      </c>
      <c r="V967">
        <v>15.876685934489402</v>
      </c>
      <c r="W967">
        <v>58.618497109826578</v>
      </c>
      <c r="X967">
        <v>147.39780016992421</v>
      </c>
      <c r="Y967">
        <v>136.04816955684001</v>
      </c>
      <c r="Z967">
        <v>136.04816955684001</v>
      </c>
      <c r="AA967">
        <v>30.443229827241066</v>
      </c>
      <c r="AB967">
        <v>4.0437068849483575</v>
      </c>
      <c r="AC967">
        <v>-56.781587355764891</v>
      </c>
    </row>
    <row r="968" spans="1:29">
      <c r="A968">
        <v>3</v>
      </c>
      <c r="B968">
        <v>603</v>
      </c>
      <c r="C968">
        <v>2012</v>
      </c>
      <c r="D968">
        <v>99</v>
      </c>
      <c r="E968">
        <v>31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123</v>
      </c>
      <c r="R968">
        <v>608</v>
      </c>
      <c r="S968">
        <v>604</v>
      </c>
      <c r="T968">
        <v>2.1802273460752324</v>
      </c>
      <c r="U968">
        <v>2.15259704725527</v>
      </c>
      <c r="V968">
        <v>16.46875</v>
      </c>
      <c r="W968">
        <v>59.556291390728475</v>
      </c>
      <c r="X968">
        <v>144.15129440611275</v>
      </c>
      <c r="Y968">
        <v>132.27532894736845</v>
      </c>
      <c r="Z968">
        <v>133.15132450331129</v>
      </c>
      <c r="AA968">
        <v>28.959978348193193</v>
      </c>
      <c r="AB968">
        <v>3.2968693992364755</v>
      </c>
      <c r="AC968">
        <v>-53.855344744029566</v>
      </c>
    </row>
    <row r="969" spans="1:29">
      <c r="A969">
        <v>3</v>
      </c>
      <c r="B969">
        <v>604</v>
      </c>
      <c r="C969">
        <v>2012</v>
      </c>
      <c r="D969">
        <v>99</v>
      </c>
      <c r="E969">
        <v>32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112</v>
      </c>
      <c r="R969">
        <v>461</v>
      </c>
      <c r="S969">
        <v>458</v>
      </c>
      <c r="T969">
        <v>1.6531000107577003</v>
      </c>
      <c r="U969">
        <v>1.6687355295693505</v>
      </c>
      <c r="V969">
        <v>15.934924078091109</v>
      </c>
      <c r="W969">
        <v>58.757641921397394</v>
      </c>
      <c r="X969">
        <v>147.14349840071637</v>
      </c>
      <c r="Y969">
        <v>135.24034707158356</v>
      </c>
      <c r="Z969">
        <v>136.12620087336251</v>
      </c>
      <c r="AA969">
        <v>28.120533050004809</v>
      </c>
      <c r="AB969">
        <v>3.7794255279818927</v>
      </c>
      <c r="AC969">
        <v>-62.034464850328398</v>
      </c>
    </row>
    <row r="970" spans="1:29">
      <c r="A970">
        <v>3</v>
      </c>
      <c r="B970">
        <v>605</v>
      </c>
      <c r="C970">
        <v>2012</v>
      </c>
      <c r="D970">
        <v>99</v>
      </c>
      <c r="E970">
        <v>33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127</v>
      </c>
      <c r="R970">
        <v>541</v>
      </c>
      <c r="S970">
        <v>538</v>
      </c>
      <c r="T970">
        <v>1.9399720299781265</v>
      </c>
      <c r="U970">
        <v>1.9055326070003888</v>
      </c>
      <c r="V970">
        <v>16.096118299445468</v>
      </c>
      <c r="W970">
        <v>59.070631970260237</v>
      </c>
      <c r="X970">
        <v>143.3195218517132</v>
      </c>
      <c r="Y970">
        <v>131.59482439926069</v>
      </c>
      <c r="Z970">
        <v>132.32862453531601</v>
      </c>
      <c r="AA970">
        <v>27.629488287248154</v>
      </c>
      <c r="AB970">
        <v>3.8448816905070777</v>
      </c>
      <c r="AC970">
        <v>-52.702312188454179</v>
      </c>
    </row>
    <row r="971" spans="1:29">
      <c r="A971">
        <v>3</v>
      </c>
      <c r="B971">
        <v>606</v>
      </c>
      <c r="C971">
        <v>2012</v>
      </c>
      <c r="D971">
        <v>99</v>
      </c>
      <c r="E971">
        <v>34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126</v>
      </c>
      <c r="R971">
        <v>482</v>
      </c>
      <c r="S971">
        <v>481</v>
      </c>
      <c r="T971">
        <v>1.7284039158030624</v>
      </c>
      <c r="U971">
        <v>1.7383185930029952</v>
      </c>
      <c r="V971">
        <v>15.454356846473027</v>
      </c>
      <c r="W971">
        <v>58.792099792099798</v>
      </c>
      <c r="X971">
        <v>146.21161376172773</v>
      </c>
      <c r="Y971">
        <v>134.74170124481324</v>
      </c>
      <c r="Z971">
        <v>135.02182952182943</v>
      </c>
      <c r="AA971">
        <v>28.939742429247275</v>
      </c>
      <c r="AB971">
        <v>3.8869711415602688</v>
      </c>
      <c r="AC971">
        <v>-54.236751747373113</v>
      </c>
    </row>
    <row r="972" spans="1:29">
      <c r="A972">
        <v>3</v>
      </c>
      <c r="B972">
        <v>607</v>
      </c>
      <c r="C972">
        <v>2012</v>
      </c>
      <c r="D972">
        <v>99</v>
      </c>
      <c r="E972">
        <v>35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122</v>
      </c>
      <c r="R972">
        <v>511</v>
      </c>
      <c r="S972">
        <v>506</v>
      </c>
      <c r="T972">
        <v>1.8323950227704664</v>
      </c>
      <c r="U972">
        <v>1.8697039003372011</v>
      </c>
      <c r="V972">
        <v>15.72407045009785</v>
      </c>
      <c r="W972">
        <v>58.766798418972314</v>
      </c>
      <c r="X972">
        <v>149.21753916544577</v>
      </c>
      <c r="Y972">
        <v>136.70097847358102</v>
      </c>
      <c r="Z972">
        <v>138.05177865612629</v>
      </c>
      <c r="AA972">
        <v>28.98778137713294</v>
      </c>
      <c r="AB972">
        <v>3.6215435240950682</v>
      </c>
      <c r="AC972">
        <v>-59.705209164590549</v>
      </c>
    </row>
    <row r="973" spans="1:29">
      <c r="A973">
        <v>3</v>
      </c>
      <c r="B973">
        <v>608</v>
      </c>
      <c r="C973">
        <v>2012</v>
      </c>
      <c r="D973">
        <v>99</v>
      </c>
      <c r="E973">
        <v>36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128</v>
      </c>
      <c r="R973">
        <v>521</v>
      </c>
      <c r="S973">
        <v>520</v>
      </c>
      <c r="T973">
        <v>1.86825402517302</v>
      </c>
      <c r="U973">
        <v>1.8626404043799225</v>
      </c>
      <c r="V973">
        <v>15.815738963531659</v>
      </c>
      <c r="W973">
        <v>58.873076923076944</v>
      </c>
      <c r="X973">
        <v>144.95355419093613</v>
      </c>
      <c r="Y973">
        <v>133.57063339731272</v>
      </c>
      <c r="Z973">
        <v>133.82749999999987</v>
      </c>
      <c r="AA973">
        <v>28.012926162962462</v>
      </c>
      <c r="AB973">
        <v>3.7466967700083158</v>
      </c>
      <c r="AC973">
        <v>-47.811243839461362</v>
      </c>
    </row>
    <row r="974" spans="1:29">
      <c r="A974">
        <v>3</v>
      </c>
      <c r="B974">
        <v>609</v>
      </c>
      <c r="C974">
        <v>2012</v>
      </c>
      <c r="D974">
        <v>99</v>
      </c>
      <c r="E974">
        <v>37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141</v>
      </c>
      <c r="R974">
        <v>531</v>
      </c>
      <c r="S974">
        <v>528</v>
      </c>
      <c r="T974">
        <v>1.9041130275755735</v>
      </c>
      <c r="U974">
        <v>1.9973714373475528</v>
      </c>
      <c r="V974">
        <v>15.743879472693029</v>
      </c>
      <c r="W974">
        <v>58.831439393939391</v>
      </c>
      <c r="X974">
        <v>152.90024953429091</v>
      </c>
      <c r="Y974">
        <v>140.53483992467039</v>
      </c>
      <c r="Z974">
        <v>141.33333333333329</v>
      </c>
      <c r="AA974">
        <v>29.817815288612557</v>
      </c>
      <c r="AB974">
        <v>3.6045000562377778</v>
      </c>
      <c r="AC974">
        <v>-62.554430924960229</v>
      </c>
    </row>
    <row r="975" spans="1:29">
      <c r="A975">
        <v>3</v>
      </c>
      <c r="B975">
        <v>610</v>
      </c>
      <c r="C975">
        <v>2012</v>
      </c>
      <c r="D975">
        <v>99</v>
      </c>
      <c r="E975">
        <v>38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129</v>
      </c>
      <c r="R975">
        <v>624</v>
      </c>
      <c r="S975">
        <v>621</v>
      </c>
      <c r="T975">
        <v>2.237601749919317</v>
      </c>
      <c r="U975">
        <v>2.2380870286404555</v>
      </c>
      <c r="V975">
        <v>15.455128205128197</v>
      </c>
      <c r="W975">
        <v>58.392914653784217</v>
      </c>
      <c r="X975">
        <v>145.87048920743399</v>
      </c>
      <c r="Y975">
        <v>134.00224358974359</v>
      </c>
      <c r="Z975">
        <v>134.64959742351053</v>
      </c>
      <c r="AA975">
        <v>27.299341783909608</v>
      </c>
      <c r="AB975">
        <v>4.9951875108026762</v>
      </c>
      <c r="AC975">
        <v>-19.319021248379517</v>
      </c>
    </row>
    <row r="976" spans="1:29">
      <c r="A976">
        <v>3</v>
      </c>
      <c r="B976">
        <v>611</v>
      </c>
      <c r="C976">
        <v>2012</v>
      </c>
      <c r="D976">
        <v>99</v>
      </c>
      <c r="E976">
        <v>39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137</v>
      </c>
      <c r="R976">
        <v>582</v>
      </c>
      <c r="S976">
        <v>578</v>
      </c>
      <c r="T976">
        <v>2.0869939398285937</v>
      </c>
      <c r="U976">
        <v>2.0869458805860219</v>
      </c>
      <c r="V976">
        <v>15.659793814432987</v>
      </c>
      <c r="W976">
        <v>59.022491349480973</v>
      </c>
      <c r="X976">
        <v>145.75230925601184</v>
      </c>
      <c r="Y976">
        <v>133.97010309278357</v>
      </c>
      <c r="Z976">
        <v>134.89723183391013</v>
      </c>
      <c r="AA976">
        <v>28.840619050501065</v>
      </c>
      <c r="AB976">
        <v>3.8466962440346406</v>
      </c>
      <c r="AC976">
        <v>-48.275973238020313</v>
      </c>
    </row>
    <row r="977" spans="1:29">
      <c r="A977">
        <v>3</v>
      </c>
      <c r="B977">
        <v>612</v>
      </c>
      <c r="C977">
        <v>2012</v>
      </c>
      <c r="D977">
        <v>99</v>
      </c>
      <c r="E977">
        <v>40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114</v>
      </c>
      <c r="R977">
        <v>444</v>
      </c>
      <c r="S977">
        <v>439</v>
      </c>
      <c r="T977">
        <v>1.5921397066733596</v>
      </c>
      <c r="U977">
        <v>1.594519305278542</v>
      </c>
      <c r="V977">
        <v>16.88513513513514</v>
      </c>
      <c r="W977">
        <v>59.154897494305253</v>
      </c>
      <c r="X977">
        <v>146.81000068324019</v>
      </c>
      <c r="Y977">
        <v>134.17342342342351</v>
      </c>
      <c r="Z977">
        <v>135.70159453302969</v>
      </c>
      <c r="AA977">
        <v>28.724230756230462</v>
      </c>
      <c r="AB977">
        <v>3.7693969023858607</v>
      </c>
      <c r="AC977">
        <v>-55.632178509532814</v>
      </c>
    </row>
    <row r="978" spans="1:29">
      <c r="A978">
        <v>3</v>
      </c>
      <c r="B978">
        <v>613</v>
      </c>
      <c r="C978">
        <v>2012</v>
      </c>
      <c r="D978">
        <v>99</v>
      </c>
      <c r="E978">
        <v>41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130</v>
      </c>
      <c r="R978">
        <v>519</v>
      </c>
      <c r="S978">
        <v>517</v>
      </c>
      <c r="T978">
        <v>1.8610822246925096</v>
      </c>
      <c r="U978">
        <v>1.8962395194809956</v>
      </c>
      <c r="V978">
        <v>15.718689788053952</v>
      </c>
      <c r="W978">
        <v>58.473887814313358</v>
      </c>
      <c r="X978">
        <v>148.25347520128923</v>
      </c>
      <c r="Y978">
        <v>136.50404624277451</v>
      </c>
      <c r="Z978">
        <v>137.03210831721461</v>
      </c>
      <c r="AA978">
        <v>28.295397682033439</v>
      </c>
      <c r="AB978">
        <v>3.6103487311249438</v>
      </c>
      <c r="AC978">
        <v>-49.250352132813447</v>
      </c>
    </row>
    <row r="979" spans="1:29">
      <c r="A979">
        <v>3</v>
      </c>
      <c r="B979">
        <v>614</v>
      </c>
      <c r="C979">
        <v>2012</v>
      </c>
      <c r="D979">
        <v>99</v>
      </c>
      <c r="E979">
        <v>42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115</v>
      </c>
      <c r="R979">
        <v>464</v>
      </c>
      <c r="S979">
        <v>460</v>
      </c>
      <c r="T979">
        <v>1.6638577114784667</v>
      </c>
      <c r="U979">
        <v>1.6283566360447139</v>
      </c>
      <c r="V979">
        <v>16.825431034482762</v>
      </c>
      <c r="W979">
        <v>59.473913043478255</v>
      </c>
      <c r="X979">
        <v>142.97992864347901</v>
      </c>
      <c r="Y979">
        <v>131.11465517241388</v>
      </c>
      <c r="Z979">
        <v>132.25478260869571</v>
      </c>
      <c r="AA979">
        <v>26.691315941554056</v>
      </c>
      <c r="AB979">
        <v>3.3881786041039512</v>
      </c>
      <c r="AC979">
        <v>-49.235831000562754</v>
      </c>
    </row>
    <row r="980" spans="1:29">
      <c r="A980">
        <v>3</v>
      </c>
      <c r="B980">
        <v>615</v>
      </c>
      <c r="C980">
        <v>2012</v>
      </c>
      <c r="D980">
        <v>99</v>
      </c>
      <c r="E980">
        <v>43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129</v>
      </c>
      <c r="R980">
        <v>452</v>
      </c>
      <c r="S980">
        <v>452</v>
      </c>
      <c r="T980">
        <v>1.6208269085954037</v>
      </c>
      <c r="U980">
        <v>1.6508907673309323</v>
      </c>
      <c r="V980">
        <v>16.207964601769913</v>
      </c>
      <c r="W980">
        <v>59.024336283185839</v>
      </c>
      <c r="X980">
        <v>147.84202149589171</v>
      </c>
      <c r="Y980">
        <v>136.45818584070798</v>
      </c>
      <c r="Z980">
        <v>136.45818584070798</v>
      </c>
      <c r="AA980">
        <v>28.821126704146003</v>
      </c>
      <c r="AB980">
        <v>3.6210826562960312</v>
      </c>
      <c r="AC980">
        <v>-49.967031351551121</v>
      </c>
    </row>
    <row r="981" spans="1:29">
      <c r="A981">
        <v>3</v>
      </c>
      <c r="B981">
        <v>616</v>
      </c>
      <c r="C981">
        <v>2012</v>
      </c>
      <c r="D981">
        <v>99</v>
      </c>
      <c r="E981">
        <v>44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165</v>
      </c>
      <c r="R981">
        <v>882</v>
      </c>
      <c r="S981">
        <v>873</v>
      </c>
      <c r="T981">
        <v>3.1627640119051881</v>
      </c>
      <c r="U981">
        <v>3.1010246137540429</v>
      </c>
      <c r="V981">
        <v>15.240362811791385</v>
      </c>
      <c r="W981">
        <v>57.641466208476523</v>
      </c>
      <c r="X981">
        <v>143.294197418946</v>
      </c>
      <c r="Y981">
        <v>131.35793650793653</v>
      </c>
      <c r="Z981">
        <v>132.71214203894613</v>
      </c>
      <c r="AA981">
        <v>28.707996884185174</v>
      </c>
      <c r="AB981">
        <v>3.570718853518799</v>
      </c>
      <c r="AC981">
        <v>-31.06482229241297</v>
      </c>
    </row>
    <row r="982" spans="1:29">
      <c r="A982">
        <v>3</v>
      </c>
      <c r="B982">
        <v>617</v>
      </c>
      <c r="C982">
        <v>2012</v>
      </c>
      <c r="D982">
        <v>99</v>
      </c>
      <c r="E982">
        <v>45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162</v>
      </c>
      <c r="R982">
        <v>640</v>
      </c>
      <c r="S982">
        <v>635</v>
      </c>
      <c r="T982">
        <v>2.2949761537634021</v>
      </c>
      <c r="U982">
        <v>2.3252846683889419</v>
      </c>
      <c r="V982">
        <v>16.004687499999999</v>
      </c>
      <c r="W982">
        <v>57.683464566929125</v>
      </c>
      <c r="X982">
        <v>147.99109561213436</v>
      </c>
      <c r="Y982">
        <v>135.74250000000012</v>
      </c>
      <c r="Z982">
        <v>136.81133858267731</v>
      </c>
      <c r="AA982">
        <v>30.28004458026691</v>
      </c>
      <c r="AB982">
        <v>4.1630879623907475</v>
      </c>
      <c r="AC982">
        <v>-43.96799272597827</v>
      </c>
    </row>
    <row r="983" spans="1:29">
      <c r="A983">
        <v>3</v>
      </c>
      <c r="B983">
        <v>618</v>
      </c>
      <c r="C983">
        <v>2012</v>
      </c>
      <c r="D983">
        <v>99</v>
      </c>
      <c r="E983">
        <v>46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167</v>
      </c>
      <c r="R983">
        <v>822</v>
      </c>
      <c r="S983">
        <v>815</v>
      </c>
      <c r="T983">
        <v>2.9476099974898697</v>
      </c>
      <c r="U983">
        <v>2.8965338630393198</v>
      </c>
      <c r="V983">
        <v>16.18248175182482</v>
      </c>
      <c r="W983">
        <v>58.446625766871186</v>
      </c>
      <c r="X983">
        <v>143.70810300696201</v>
      </c>
      <c r="Y983">
        <v>131.65170316301689</v>
      </c>
      <c r="Z983">
        <v>132.78245398772992</v>
      </c>
      <c r="AA983">
        <v>28.632984520775196</v>
      </c>
      <c r="AB983">
        <v>3.6546345433196894</v>
      </c>
      <c r="AC983">
        <v>-25.130953785823941</v>
      </c>
    </row>
    <row r="984" spans="1:29">
      <c r="A984">
        <v>3</v>
      </c>
      <c r="B984">
        <v>619</v>
      </c>
      <c r="C984">
        <v>2012</v>
      </c>
      <c r="D984">
        <v>99</v>
      </c>
      <c r="E984">
        <v>47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145</v>
      </c>
      <c r="R984">
        <v>581</v>
      </c>
      <c r="S984">
        <v>576</v>
      </c>
      <c r="T984">
        <v>2.0834080395883392</v>
      </c>
      <c r="U984">
        <v>2.0641012659610189</v>
      </c>
      <c r="V984">
        <v>15.158347676419972</v>
      </c>
      <c r="W984">
        <v>59.03125</v>
      </c>
      <c r="X984">
        <v>144.62567807214003</v>
      </c>
      <c r="Y984">
        <v>132.73166953528397</v>
      </c>
      <c r="Z984">
        <v>133.88385416666671</v>
      </c>
      <c r="AA984">
        <v>30.144239471909696</v>
      </c>
      <c r="AB984">
        <v>3.7205877811845807</v>
      </c>
      <c r="AC984">
        <v>-38.888654568964199</v>
      </c>
    </row>
    <row r="985" spans="1:29">
      <c r="A985">
        <v>3</v>
      </c>
      <c r="B985">
        <v>620</v>
      </c>
      <c r="C985">
        <v>2012</v>
      </c>
      <c r="D985">
        <v>99</v>
      </c>
      <c r="E985">
        <v>48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121</v>
      </c>
      <c r="R985">
        <v>466</v>
      </c>
      <c r="S985">
        <v>464</v>
      </c>
      <c r="T985">
        <v>1.6710295119589771</v>
      </c>
      <c r="U985">
        <v>1.6652452685885637</v>
      </c>
      <c r="V985">
        <v>16.328326180257509</v>
      </c>
      <c r="W985">
        <v>58.90517241379311</v>
      </c>
      <c r="X985">
        <v>145.20457176867745</v>
      </c>
      <c r="Y985">
        <v>133.50944206008583</v>
      </c>
      <c r="Z985">
        <v>134.08491379310342</v>
      </c>
      <c r="AA985">
        <v>29.95049055483646</v>
      </c>
      <c r="AB985">
        <v>3.648874290923644</v>
      </c>
      <c r="AC985">
        <v>-56.464616301314223</v>
      </c>
    </row>
    <row r="986" spans="1:29">
      <c r="A986">
        <v>3</v>
      </c>
      <c r="B986">
        <v>621</v>
      </c>
      <c r="C986">
        <v>2012</v>
      </c>
      <c r="D986">
        <v>99</v>
      </c>
      <c r="E986">
        <v>49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120</v>
      </c>
      <c r="R986">
        <v>428</v>
      </c>
      <c r="S986">
        <v>426</v>
      </c>
      <c r="T986">
        <v>1.5347653028292751</v>
      </c>
      <c r="U986">
        <v>1.5621701532741161</v>
      </c>
      <c r="V986">
        <v>16.317757009345797</v>
      </c>
      <c r="W986">
        <v>59.382629107981209</v>
      </c>
      <c r="X986">
        <v>148.25766243760179</v>
      </c>
      <c r="Y986">
        <v>136.36542056074771</v>
      </c>
      <c r="Z986">
        <v>137.0056338028169</v>
      </c>
      <c r="AA986">
        <v>26.90843570188008</v>
      </c>
      <c r="AB986">
        <v>3.5506500943468922</v>
      </c>
      <c r="AC986">
        <v>-50.852750457342815</v>
      </c>
    </row>
    <row r="987" spans="1:29">
      <c r="A987">
        <v>3</v>
      </c>
      <c r="B987">
        <v>622</v>
      </c>
      <c r="C987">
        <v>2012</v>
      </c>
      <c r="D987">
        <v>99</v>
      </c>
      <c r="E987">
        <v>50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134</v>
      </c>
      <c r="R987">
        <v>626</v>
      </c>
      <c r="S987">
        <v>616</v>
      </c>
      <c r="T987">
        <v>2.2447735503998278</v>
      </c>
      <c r="U987">
        <v>2.1959121495957987</v>
      </c>
      <c r="V987">
        <v>16.680511182108631</v>
      </c>
      <c r="W987">
        <v>59.444805194805198</v>
      </c>
      <c r="X987">
        <v>143.80804364154952</v>
      </c>
      <c r="Y987">
        <v>131.05702875399365</v>
      </c>
      <c r="Z987">
        <v>133.18457792207798</v>
      </c>
      <c r="AA987">
        <v>28.156400032831609</v>
      </c>
      <c r="AB987">
        <v>3.6636427512523655</v>
      </c>
      <c r="AC987">
        <v>-47.854283458481881</v>
      </c>
    </row>
    <row r="988" spans="1:29">
      <c r="A988">
        <v>3</v>
      </c>
      <c r="B988">
        <v>623</v>
      </c>
      <c r="C988">
        <v>2012</v>
      </c>
      <c r="D988">
        <v>99</v>
      </c>
      <c r="E988">
        <v>51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109</v>
      </c>
      <c r="R988">
        <v>483</v>
      </c>
      <c r="S988">
        <v>478</v>
      </c>
      <c r="T988">
        <v>1.7319898160433178</v>
      </c>
      <c r="U988">
        <v>1.7300292231736301</v>
      </c>
      <c r="V988">
        <v>16.171842650103521</v>
      </c>
      <c r="W988">
        <v>59.5</v>
      </c>
      <c r="X988">
        <v>145.99166907801327</v>
      </c>
      <c r="Y988">
        <v>133.82153209109728</v>
      </c>
      <c r="Z988">
        <v>135.2213389121338</v>
      </c>
      <c r="AA988">
        <v>27.693420300036369</v>
      </c>
      <c r="AB988">
        <v>3.425690536013954</v>
      </c>
      <c r="AC988">
        <v>-48.415319044280999</v>
      </c>
    </row>
    <row r="989" spans="1:29">
      <c r="A989">
        <v>3</v>
      </c>
      <c r="B989">
        <v>624</v>
      </c>
      <c r="C989">
        <v>2012</v>
      </c>
      <c r="D989">
        <v>99</v>
      </c>
      <c r="E989">
        <v>52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71</v>
      </c>
      <c r="R989">
        <v>458</v>
      </c>
      <c r="S989">
        <v>457</v>
      </c>
      <c r="T989">
        <v>1.6423423100369348</v>
      </c>
      <c r="U989">
        <v>1.6671054920407462</v>
      </c>
      <c r="V989">
        <v>15.87991266375546</v>
      </c>
      <c r="W989">
        <v>59.126914660831488</v>
      </c>
      <c r="X989">
        <v>147.71558474123196</v>
      </c>
      <c r="Y989">
        <v>135.99323144104804</v>
      </c>
      <c r="Z989">
        <v>136.29080962800876</v>
      </c>
      <c r="AA989">
        <v>28.187962474207954</v>
      </c>
      <c r="AB989">
        <v>3.5032460563665881</v>
      </c>
      <c r="AC989">
        <v>-45.274237916509286</v>
      </c>
    </row>
    <row r="990" spans="1:29">
      <c r="A990">
        <v>3</v>
      </c>
      <c r="B990">
        <v>625</v>
      </c>
      <c r="C990">
        <v>2011</v>
      </c>
      <c r="D990">
        <v>99</v>
      </c>
      <c r="E990">
        <v>1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174</v>
      </c>
      <c r="R990">
        <v>579</v>
      </c>
      <c r="S990">
        <v>578</v>
      </c>
      <c r="T990">
        <v>2.131419105466593</v>
      </c>
      <c r="U990">
        <v>2.2094899211499763</v>
      </c>
      <c r="V990">
        <v>15.521588946459412</v>
      </c>
      <c r="W990">
        <v>58.110726643598618</v>
      </c>
      <c r="X990">
        <v>151.51464118843526</v>
      </c>
      <c r="Y990">
        <v>139.69188255613113</v>
      </c>
      <c r="Z990">
        <v>139.93356401384071</v>
      </c>
      <c r="AA990">
        <v>31.258834290611222</v>
      </c>
      <c r="AB990">
        <v>4.3063712143756305</v>
      </c>
      <c r="AC990">
        <v>-61.466929470784528</v>
      </c>
    </row>
    <row r="991" spans="1:29">
      <c r="A991">
        <v>3</v>
      </c>
      <c r="B991">
        <v>626</v>
      </c>
      <c r="C991">
        <v>2011</v>
      </c>
      <c r="D991">
        <v>99</v>
      </c>
      <c r="E991">
        <v>2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145</v>
      </c>
      <c r="R991">
        <v>573</v>
      </c>
      <c r="S991">
        <v>572</v>
      </c>
      <c r="T991">
        <v>2.1093318608503595</v>
      </c>
      <c r="U991">
        <v>2.1181508464981782</v>
      </c>
      <c r="V991">
        <v>16.626527050610822</v>
      </c>
      <c r="W991">
        <v>58.664335664335638</v>
      </c>
      <c r="X991">
        <v>146.76495001692257</v>
      </c>
      <c r="Y991">
        <v>135.31937172774877</v>
      </c>
      <c r="Z991">
        <v>135.55594405594411</v>
      </c>
      <c r="AA991">
        <v>27.955020371463043</v>
      </c>
      <c r="AB991">
        <v>4.0095062841419251</v>
      </c>
      <c r="AC991">
        <v>-54.850820911264954</v>
      </c>
    </row>
    <row r="992" spans="1:29">
      <c r="A992">
        <v>3</v>
      </c>
      <c r="B992">
        <v>627</v>
      </c>
      <c r="C992">
        <v>2011</v>
      </c>
      <c r="D992">
        <v>99</v>
      </c>
      <c r="E992">
        <v>3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164</v>
      </c>
      <c r="R992">
        <v>627</v>
      </c>
      <c r="S992">
        <v>622</v>
      </c>
      <c r="T992">
        <v>2.3081170623964655</v>
      </c>
      <c r="U992">
        <v>2.2743801107443939</v>
      </c>
      <c r="V992">
        <v>15.929824561403503</v>
      </c>
      <c r="W992">
        <v>59.051446945337638</v>
      </c>
      <c r="X992">
        <v>144.8509730941162</v>
      </c>
      <c r="Y992">
        <v>132.7862838915471</v>
      </c>
      <c r="Z992">
        <v>133.85369774919619</v>
      </c>
      <c r="AA992">
        <v>28.978804386827143</v>
      </c>
      <c r="AB992">
        <v>3.7236434327667882</v>
      </c>
      <c r="AC992">
        <v>-55.01553146372725</v>
      </c>
    </row>
    <row r="993" spans="1:29">
      <c r="A993">
        <v>3</v>
      </c>
      <c r="B993">
        <v>628</v>
      </c>
      <c r="C993">
        <v>2011</v>
      </c>
      <c r="D993">
        <v>99</v>
      </c>
      <c r="E993">
        <v>4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157</v>
      </c>
      <c r="R993">
        <v>577</v>
      </c>
      <c r="S993">
        <v>572</v>
      </c>
      <c r="T993">
        <v>2.1240566905945153</v>
      </c>
      <c r="U993">
        <v>2.1551716366549338</v>
      </c>
      <c r="V993">
        <v>15.759098786828423</v>
      </c>
      <c r="W993">
        <v>58.430069930069912</v>
      </c>
      <c r="X993">
        <v>149.14293117725148</v>
      </c>
      <c r="Y993">
        <v>136.72998266897764</v>
      </c>
      <c r="Z993">
        <v>137.92517482517491</v>
      </c>
      <c r="AA993">
        <v>30.465612779531245</v>
      </c>
      <c r="AB993">
        <v>4.039188019299095</v>
      </c>
      <c r="AC993">
        <v>-64.232608138441392</v>
      </c>
    </row>
    <row r="994" spans="1:29">
      <c r="A994">
        <v>3</v>
      </c>
      <c r="B994">
        <v>629</v>
      </c>
      <c r="C994">
        <v>2011</v>
      </c>
      <c r="D994">
        <v>99</v>
      </c>
      <c r="E994">
        <v>5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136</v>
      </c>
      <c r="R994">
        <v>614</v>
      </c>
      <c r="S994">
        <v>610</v>
      </c>
      <c r="T994">
        <v>2.2602613657279593</v>
      </c>
      <c r="U994">
        <v>2.2671109015791702</v>
      </c>
      <c r="V994">
        <v>15.959283387622149</v>
      </c>
      <c r="W994">
        <v>58.586885245901648</v>
      </c>
      <c r="X994">
        <v>147.14427885277092</v>
      </c>
      <c r="Y994">
        <v>135.16433224755701</v>
      </c>
      <c r="Z994">
        <v>136.05065573770497</v>
      </c>
      <c r="AA994">
        <v>30.343711497422987</v>
      </c>
      <c r="AB994">
        <v>3.9417677406536225</v>
      </c>
      <c r="AC994">
        <v>-55.704483372729058</v>
      </c>
    </row>
    <row r="995" spans="1:29">
      <c r="A995">
        <v>3</v>
      </c>
      <c r="B995">
        <v>630</v>
      </c>
      <c r="C995">
        <v>2011</v>
      </c>
      <c r="D995">
        <v>99</v>
      </c>
      <c r="E995">
        <v>6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136</v>
      </c>
      <c r="R995">
        <v>529</v>
      </c>
      <c r="S995">
        <v>527</v>
      </c>
      <c r="T995">
        <v>1.9473587336646423</v>
      </c>
      <c r="U995">
        <v>1.9385541206964063</v>
      </c>
      <c r="V995">
        <v>15.996219281663514</v>
      </c>
      <c r="W995">
        <v>59.163187855787456</v>
      </c>
      <c r="X995">
        <v>145.78806267882118</v>
      </c>
      <c r="Y995">
        <v>134.14669187145543</v>
      </c>
      <c r="Z995">
        <v>134.65578747628069</v>
      </c>
      <c r="AA995">
        <v>28.609263233889312</v>
      </c>
      <c r="AB995">
        <v>3.3065875954493751</v>
      </c>
      <c r="AC995">
        <v>-51.345641619587411</v>
      </c>
    </row>
    <row r="996" spans="1:29">
      <c r="A996">
        <v>3</v>
      </c>
      <c r="B996">
        <v>631</v>
      </c>
      <c r="C996">
        <v>2011</v>
      </c>
      <c r="D996">
        <v>99</v>
      </c>
      <c r="E996">
        <v>7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127</v>
      </c>
      <c r="R996">
        <v>462</v>
      </c>
      <c r="S996">
        <v>458</v>
      </c>
      <c r="T996">
        <v>1.7007178354500276</v>
      </c>
      <c r="U996">
        <v>1.7048112111802785</v>
      </c>
      <c r="V996">
        <v>15.822510822510822</v>
      </c>
      <c r="W996">
        <v>58.674672489082958</v>
      </c>
      <c r="X996">
        <v>147.20514227556495</v>
      </c>
      <c r="Y996">
        <v>135.08030303030299</v>
      </c>
      <c r="Z996">
        <v>136.26004366812228</v>
      </c>
      <c r="AA996">
        <v>28.515967288365239</v>
      </c>
      <c r="AB996">
        <v>3.9101609323902049</v>
      </c>
      <c r="AC996">
        <v>-51.688908678252574</v>
      </c>
    </row>
    <row r="997" spans="1:29">
      <c r="A997">
        <v>3</v>
      </c>
      <c r="B997">
        <v>632</v>
      </c>
      <c r="C997">
        <v>2011</v>
      </c>
      <c r="D997">
        <v>99</v>
      </c>
      <c r="E997">
        <v>8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132</v>
      </c>
      <c r="R997">
        <v>532</v>
      </c>
      <c r="S997">
        <v>523</v>
      </c>
      <c r="T997">
        <v>1.9584023559727597</v>
      </c>
      <c r="U997">
        <v>1.8715714041495088</v>
      </c>
      <c r="V997">
        <v>16.229323308270683</v>
      </c>
      <c r="W997">
        <v>59.193116634799217</v>
      </c>
      <c r="X997">
        <v>141.11164965501521</v>
      </c>
      <c r="Y997">
        <v>128.78120300751877</v>
      </c>
      <c r="Z997">
        <v>130.99732313575529</v>
      </c>
      <c r="AA997">
        <v>27.103272373119957</v>
      </c>
      <c r="AB997">
        <v>3.4826791350504589</v>
      </c>
      <c r="AC997">
        <v>-51.172688500040763</v>
      </c>
    </row>
    <row r="998" spans="1:29">
      <c r="A998">
        <v>3</v>
      </c>
      <c r="B998">
        <v>633</v>
      </c>
      <c r="C998">
        <v>2011</v>
      </c>
      <c r="D998">
        <v>99</v>
      </c>
      <c r="E998">
        <v>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145</v>
      </c>
      <c r="R998">
        <v>576</v>
      </c>
      <c r="S998">
        <v>572</v>
      </c>
      <c r="T998">
        <v>2.1203754831584765</v>
      </c>
      <c r="U998">
        <v>2.1468616275303134</v>
      </c>
      <c r="V998">
        <v>16.720486111111111</v>
      </c>
      <c r="W998">
        <v>58.094405594405593</v>
      </c>
      <c r="X998">
        <v>148.70252497893338</v>
      </c>
      <c r="Y998">
        <v>136.43923611111123</v>
      </c>
      <c r="Z998">
        <v>137.39335664335673</v>
      </c>
      <c r="AA998">
        <v>28.487019334270208</v>
      </c>
      <c r="AB998">
        <v>4.3163581551586914</v>
      </c>
      <c r="AC998">
        <v>-57.363846195225349</v>
      </c>
    </row>
    <row r="999" spans="1:29">
      <c r="A999">
        <v>3</v>
      </c>
      <c r="B999">
        <v>634</v>
      </c>
      <c r="C999">
        <v>2011</v>
      </c>
      <c r="D999">
        <v>99</v>
      </c>
      <c r="E999">
        <v>10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134</v>
      </c>
      <c r="R999">
        <v>505</v>
      </c>
      <c r="S999">
        <v>505</v>
      </c>
      <c r="T999">
        <v>1.8590097551997049</v>
      </c>
      <c r="U999">
        <v>1.8265001219183801</v>
      </c>
      <c r="V999">
        <v>16.554455445544559</v>
      </c>
      <c r="W999">
        <v>58.829702970297021</v>
      </c>
      <c r="X999">
        <v>143.44464348926755</v>
      </c>
      <c r="Y999">
        <v>132.39940594059416</v>
      </c>
      <c r="Z999">
        <v>132.39940594059416</v>
      </c>
      <c r="AA999">
        <v>27.394054056800314</v>
      </c>
      <c r="AB999">
        <v>3.7095953865045121</v>
      </c>
      <c r="AC999">
        <v>-50.017897649440243</v>
      </c>
    </row>
    <row r="1000" spans="1:29">
      <c r="A1000">
        <v>3</v>
      </c>
      <c r="B1000">
        <v>635</v>
      </c>
      <c r="C1000">
        <v>2011</v>
      </c>
      <c r="D1000">
        <v>99</v>
      </c>
      <c r="E1000">
        <v>11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149</v>
      </c>
      <c r="R1000">
        <v>529</v>
      </c>
      <c r="S1000">
        <v>522</v>
      </c>
      <c r="T1000">
        <v>1.9473587336646423</v>
      </c>
      <c r="U1000">
        <v>1.9189237046643504</v>
      </c>
      <c r="V1000">
        <v>16.347826086956523</v>
      </c>
      <c r="W1000">
        <v>58.89463601532568</v>
      </c>
      <c r="X1000">
        <v>145.36206624654139</v>
      </c>
      <c r="Y1000">
        <v>132.78827977315683</v>
      </c>
      <c r="Z1000">
        <v>134.56896551724128</v>
      </c>
      <c r="AA1000">
        <v>27.056047165132952</v>
      </c>
      <c r="AB1000">
        <v>3.4143053182473593</v>
      </c>
      <c r="AC1000">
        <v>-50.851394338035981</v>
      </c>
    </row>
    <row r="1001" spans="1:29">
      <c r="A1001">
        <v>3</v>
      </c>
      <c r="B1001">
        <v>636</v>
      </c>
      <c r="C1001">
        <v>2011</v>
      </c>
      <c r="D1001">
        <v>99</v>
      </c>
      <c r="E1001">
        <v>12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129</v>
      </c>
      <c r="R1001">
        <v>432</v>
      </c>
      <c r="S1001">
        <v>429</v>
      </c>
      <c r="T1001">
        <v>1.5902816123688577</v>
      </c>
      <c r="U1001">
        <v>1.6272456625003162</v>
      </c>
      <c r="V1001">
        <v>16.949074074074073</v>
      </c>
      <c r="W1001">
        <v>58.421911421911425</v>
      </c>
      <c r="X1001">
        <v>150.22069740379604</v>
      </c>
      <c r="Y1001">
        <v>137.88819444444437</v>
      </c>
      <c r="Z1001">
        <v>138.8524475524475</v>
      </c>
      <c r="AA1001">
        <v>29.307745379522807</v>
      </c>
      <c r="AB1001">
        <v>3.7604970511100775</v>
      </c>
      <c r="AC1001">
        <v>-55.021456343193954</v>
      </c>
    </row>
    <row r="1002" spans="1:29">
      <c r="A1002">
        <v>3</v>
      </c>
      <c r="B1002">
        <v>637</v>
      </c>
      <c r="C1002">
        <v>2011</v>
      </c>
      <c r="D1002">
        <v>99</v>
      </c>
      <c r="E1002">
        <v>13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150</v>
      </c>
      <c r="R1002">
        <v>595</v>
      </c>
      <c r="S1002">
        <v>594</v>
      </c>
      <c r="T1002">
        <v>2.1903184244432166</v>
      </c>
      <c r="U1002">
        <v>2.1305284439155527</v>
      </c>
      <c r="V1002">
        <v>16.470588235294123</v>
      </c>
      <c r="W1002">
        <v>59.092592592592602</v>
      </c>
      <c r="X1002">
        <v>142.20381110190556</v>
      </c>
      <c r="Y1002">
        <v>131.07747899159671</v>
      </c>
      <c r="Z1002">
        <v>131.29814814814819</v>
      </c>
      <c r="AA1002">
        <v>27.247820410252192</v>
      </c>
      <c r="AB1002">
        <v>3.5443100432247285</v>
      </c>
      <c r="AC1002">
        <v>-51.737293743239746</v>
      </c>
    </row>
    <row r="1003" spans="1:29">
      <c r="A1003">
        <v>3</v>
      </c>
      <c r="B1003">
        <v>638</v>
      </c>
      <c r="C1003">
        <v>2011</v>
      </c>
      <c r="D1003">
        <v>99</v>
      </c>
      <c r="E1003">
        <v>14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130</v>
      </c>
      <c r="R1003">
        <v>521</v>
      </c>
      <c r="S1003">
        <v>520</v>
      </c>
      <c r="T1003">
        <v>1.9179090741763301</v>
      </c>
      <c r="U1003">
        <v>1.9261983773464224</v>
      </c>
      <c r="V1003">
        <v>16.667946257197698</v>
      </c>
      <c r="W1003">
        <v>58.47884615384617</v>
      </c>
      <c r="X1003">
        <v>146.7905914744334</v>
      </c>
      <c r="Y1003">
        <v>135.33838771593079</v>
      </c>
      <c r="Z1003">
        <v>135.59865384615375</v>
      </c>
      <c r="AA1003">
        <v>29.905997888823872</v>
      </c>
      <c r="AB1003">
        <v>3.7477601792199247</v>
      </c>
      <c r="AC1003">
        <v>-55.58995971123484</v>
      </c>
    </row>
    <row r="1004" spans="1:29">
      <c r="A1004">
        <v>3</v>
      </c>
      <c r="B1004">
        <v>639</v>
      </c>
      <c r="C1004">
        <v>2011</v>
      </c>
      <c r="D1004">
        <v>99</v>
      </c>
      <c r="E1004">
        <v>15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161</v>
      </c>
      <c r="R1004">
        <v>563</v>
      </c>
      <c r="S1004">
        <v>560</v>
      </c>
      <c r="T1004">
        <v>2.0725197864899689</v>
      </c>
      <c r="U1004">
        <v>2.1080897802240264</v>
      </c>
      <c r="V1004">
        <v>16.269982238010652</v>
      </c>
      <c r="W1004">
        <v>58.36964285714285</v>
      </c>
      <c r="X1004">
        <v>149.37044043190704</v>
      </c>
      <c r="Y1004">
        <v>137.06873889875672</v>
      </c>
      <c r="Z1004">
        <v>137.80303571428584</v>
      </c>
      <c r="AA1004">
        <v>31.246050174361326</v>
      </c>
      <c r="AB1004">
        <v>4.0001080183119191</v>
      </c>
      <c r="AC1004">
        <v>-64.836913484569692</v>
      </c>
    </row>
    <row r="1005" spans="1:29">
      <c r="A1005">
        <v>3</v>
      </c>
      <c r="B1005">
        <v>640</v>
      </c>
      <c r="C1005">
        <v>2011</v>
      </c>
      <c r="D1005">
        <v>99</v>
      </c>
      <c r="E1005">
        <v>16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56</v>
      </c>
      <c r="R1005">
        <v>225</v>
      </c>
      <c r="S1005">
        <v>223</v>
      </c>
      <c r="T1005">
        <v>0.8282716731087798</v>
      </c>
      <c r="U1005">
        <v>0.81078043661039245</v>
      </c>
      <c r="V1005">
        <v>17.106666666666662</v>
      </c>
      <c r="W1005">
        <v>58.408071748878911</v>
      </c>
      <c r="X1005">
        <v>144.13097387745285</v>
      </c>
      <c r="Y1005">
        <v>131.91022222222222</v>
      </c>
      <c r="Z1005">
        <v>133.09327354260083</v>
      </c>
      <c r="AA1005">
        <v>29.191887188476301</v>
      </c>
      <c r="AB1005">
        <v>3.8537533220871554</v>
      </c>
      <c r="AC1005">
        <v>-59.860928839867697</v>
      </c>
    </row>
    <row r="1006" spans="1:29">
      <c r="A1006">
        <v>3</v>
      </c>
      <c r="B1006">
        <v>641</v>
      </c>
      <c r="C1006">
        <v>2011</v>
      </c>
      <c r="D1006">
        <v>99</v>
      </c>
      <c r="E1006">
        <v>17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146</v>
      </c>
      <c r="R1006">
        <v>570</v>
      </c>
      <c r="S1006">
        <v>567</v>
      </c>
      <c r="T1006">
        <v>2.0982882385422426</v>
      </c>
      <c r="U1006">
        <v>2.1104500195020219</v>
      </c>
      <c r="V1006">
        <v>15.536842105263156</v>
      </c>
      <c r="W1006">
        <v>58.349206349206355</v>
      </c>
      <c r="X1006">
        <v>147.4108076257815</v>
      </c>
      <c r="Y1006">
        <v>135.53701754385952</v>
      </c>
      <c r="Z1006">
        <v>136.25414462081119</v>
      </c>
      <c r="AA1006">
        <v>28.307691096915409</v>
      </c>
      <c r="AB1006">
        <v>3.9926866880793792</v>
      </c>
      <c r="AC1006">
        <v>-52.642434543193289</v>
      </c>
    </row>
    <row r="1007" spans="1:29">
      <c r="A1007">
        <v>3</v>
      </c>
      <c r="B1007">
        <v>642</v>
      </c>
      <c r="C1007">
        <v>2011</v>
      </c>
      <c r="D1007">
        <v>99</v>
      </c>
      <c r="E1007">
        <v>18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144</v>
      </c>
      <c r="R1007">
        <v>463</v>
      </c>
      <c r="S1007">
        <v>463</v>
      </c>
      <c r="T1007">
        <v>1.7043990428860667</v>
      </c>
      <c r="U1007">
        <v>1.7107391269595129</v>
      </c>
      <c r="V1007">
        <v>15.941684665226781</v>
      </c>
      <c r="W1007">
        <v>58.617710583153361</v>
      </c>
      <c r="X1007">
        <v>146.54088344655079</v>
      </c>
      <c r="Y1007">
        <v>135.25723542116643</v>
      </c>
      <c r="Z1007">
        <v>135.25723542116643</v>
      </c>
      <c r="AA1007">
        <v>28.932518988018408</v>
      </c>
      <c r="AB1007">
        <v>3.595453925033218</v>
      </c>
      <c r="AC1007">
        <v>-50.775181509368942</v>
      </c>
    </row>
    <row r="1008" spans="1:29">
      <c r="A1008">
        <v>3</v>
      </c>
      <c r="B1008">
        <v>643</v>
      </c>
      <c r="C1008">
        <v>2011</v>
      </c>
      <c r="D1008">
        <v>99</v>
      </c>
      <c r="E1008">
        <v>19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148</v>
      </c>
      <c r="R1008">
        <v>587</v>
      </c>
      <c r="S1008">
        <v>586</v>
      </c>
      <c r="T1008">
        <v>2.1608687649549059</v>
      </c>
      <c r="U1008">
        <v>2.1484433156575826</v>
      </c>
      <c r="V1008">
        <v>15.632027257240203</v>
      </c>
      <c r="W1008">
        <v>58.518771331058005</v>
      </c>
      <c r="X1008">
        <v>145.42092022716827</v>
      </c>
      <c r="Y1008">
        <v>133.98109028960829</v>
      </c>
      <c r="Z1008">
        <v>134.20972696245744</v>
      </c>
      <c r="AA1008">
        <v>29.836757644747255</v>
      </c>
      <c r="AB1008">
        <v>4.7587342932748795</v>
      </c>
      <c r="AC1008">
        <v>-50.852240989408124</v>
      </c>
    </row>
    <row r="1009" spans="1:29">
      <c r="A1009">
        <v>3</v>
      </c>
      <c r="B1009">
        <v>644</v>
      </c>
      <c r="C1009">
        <v>2011</v>
      </c>
      <c r="D1009">
        <v>99</v>
      </c>
      <c r="E1009">
        <v>20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129</v>
      </c>
      <c r="R1009">
        <v>405</v>
      </c>
      <c r="S1009">
        <v>403</v>
      </c>
      <c r="T1009">
        <v>1.4908890115958029</v>
      </c>
      <c r="U1009">
        <v>1.5417115744986869</v>
      </c>
      <c r="V1009">
        <v>15.992592592592596</v>
      </c>
      <c r="W1009">
        <v>58.193548387096783</v>
      </c>
      <c r="X1009">
        <v>151.49365327769073</v>
      </c>
      <c r="Y1009">
        <v>139.3496296296297</v>
      </c>
      <c r="Z1009">
        <v>140.04119106699761</v>
      </c>
      <c r="AA1009">
        <v>30.783629605409995</v>
      </c>
      <c r="AB1009">
        <v>4.1590295280153988</v>
      </c>
      <c r="AC1009">
        <v>-59.208569981301011</v>
      </c>
    </row>
    <row r="1010" spans="1:29">
      <c r="A1010">
        <v>3</v>
      </c>
      <c r="B1010">
        <v>645</v>
      </c>
      <c r="C1010">
        <v>2011</v>
      </c>
      <c r="D1010">
        <v>99</v>
      </c>
      <c r="E1010">
        <v>21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166</v>
      </c>
      <c r="R1010">
        <v>538</v>
      </c>
      <c r="S1010">
        <v>530</v>
      </c>
      <c r="T1010">
        <v>1.9804896005889925</v>
      </c>
      <c r="U1010">
        <v>2.0142593418898964</v>
      </c>
      <c r="V1010">
        <v>15.602230483271381</v>
      </c>
      <c r="W1010">
        <v>58.303773584905642</v>
      </c>
      <c r="X1010">
        <v>150.08055194190618</v>
      </c>
      <c r="Y1010">
        <v>137.05371747211916</v>
      </c>
      <c r="Z1010">
        <v>139.12245283018888</v>
      </c>
      <c r="AA1010">
        <v>30.448680697983157</v>
      </c>
      <c r="AB1010">
        <v>4.1690894107434868</v>
      </c>
      <c r="AC1010">
        <v>-50.835832793521682</v>
      </c>
    </row>
    <row r="1011" spans="1:29">
      <c r="A1011">
        <v>3</v>
      </c>
      <c r="B1011">
        <v>646</v>
      </c>
      <c r="C1011">
        <v>2011</v>
      </c>
      <c r="D1011">
        <v>99</v>
      </c>
      <c r="E1011">
        <v>22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150</v>
      </c>
      <c r="R1011">
        <v>520</v>
      </c>
      <c r="S1011">
        <v>517</v>
      </c>
      <c r="T1011">
        <v>1.9142278667402903</v>
      </c>
      <c r="U1011">
        <v>1.9179457351487013</v>
      </c>
      <c r="V1011">
        <v>16.138461538461542</v>
      </c>
      <c r="W1011">
        <v>58.470019342359763</v>
      </c>
      <c r="X1011">
        <v>146.93911992666051</v>
      </c>
      <c r="Y1011">
        <v>135.01769230769239</v>
      </c>
      <c r="Z1011">
        <v>135.80116054158611</v>
      </c>
      <c r="AA1011">
        <v>28.382195337795409</v>
      </c>
      <c r="AB1011">
        <v>3.8110054669170466</v>
      </c>
      <c r="AC1011">
        <v>-58.429917103068078</v>
      </c>
    </row>
    <row r="1012" spans="1:29">
      <c r="A1012">
        <v>3</v>
      </c>
      <c r="B1012">
        <v>647</v>
      </c>
      <c r="C1012">
        <v>2011</v>
      </c>
      <c r="D1012">
        <v>99</v>
      </c>
      <c r="E1012">
        <v>23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141</v>
      </c>
      <c r="R1012">
        <v>527</v>
      </c>
      <c r="S1012">
        <v>522</v>
      </c>
      <c r="T1012">
        <v>1.9399963187925633</v>
      </c>
      <c r="U1012">
        <v>1.9064477639437281</v>
      </c>
      <c r="V1012">
        <v>16.445920303605313</v>
      </c>
      <c r="W1012">
        <v>58.699233716475113</v>
      </c>
      <c r="X1012">
        <v>144.56818270592748</v>
      </c>
      <c r="Y1012">
        <v>132.4256166982922</v>
      </c>
      <c r="Z1012">
        <v>133.69406130268197</v>
      </c>
      <c r="AA1012">
        <v>31.018608664893993</v>
      </c>
      <c r="AB1012">
        <v>3.7879066726494095</v>
      </c>
      <c r="AC1012">
        <v>-61.68916759878735</v>
      </c>
    </row>
    <row r="1013" spans="1:29">
      <c r="A1013">
        <v>3</v>
      </c>
      <c r="B1013">
        <v>648</v>
      </c>
      <c r="C1013">
        <v>2011</v>
      </c>
      <c r="D1013">
        <v>99</v>
      </c>
      <c r="E1013">
        <v>24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118</v>
      </c>
      <c r="R1013">
        <v>511</v>
      </c>
      <c r="S1013">
        <v>505</v>
      </c>
      <c r="T1013">
        <v>1.8810969998159397</v>
      </c>
      <c r="U1013">
        <v>1.8467888917305249</v>
      </c>
      <c r="V1013">
        <v>16.473581213307238</v>
      </c>
      <c r="W1013">
        <v>58.645544554455448</v>
      </c>
      <c r="X1013">
        <v>144.71762079325276</v>
      </c>
      <c r="Y1013">
        <v>132.29823874755388</v>
      </c>
      <c r="Z1013">
        <v>133.87009900990103</v>
      </c>
      <c r="AA1013">
        <v>28.161551575133593</v>
      </c>
      <c r="AB1013">
        <v>3.7852115771325776</v>
      </c>
      <c r="AC1013">
        <v>-51.99157909399792</v>
      </c>
    </row>
    <row r="1014" spans="1:29">
      <c r="A1014">
        <v>3</v>
      </c>
      <c r="B1014">
        <v>649</v>
      </c>
      <c r="C1014">
        <v>2011</v>
      </c>
      <c r="D1014">
        <v>99</v>
      </c>
      <c r="E1014">
        <v>25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157</v>
      </c>
      <c r="R1014">
        <v>539</v>
      </c>
      <c r="S1014">
        <v>535</v>
      </c>
      <c r="T1014">
        <v>1.984170808025032</v>
      </c>
      <c r="U1014">
        <v>1.9975191262700176</v>
      </c>
      <c r="V1014">
        <v>15.803339517625227</v>
      </c>
      <c r="W1014">
        <v>58.764485981308397</v>
      </c>
      <c r="X1014">
        <v>147.60370414293956</v>
      </c>
      <c r="Y1014">
        <v>135.66252319109481</v>
      </c>
      <c r="Z1014">
        <v>136.67682242990671</v>
      </c>
      <c r="AA1014">
        <v>28.858200298743967</v>
      </c>
      <c r="AB1014">
        <v>3.7972752734216968</v>
      </c>
      <c r="AC1014">
        <v>-54.477474518159489</v>
      </c>
    </row>
    <row r="1015" spans="1:29">
      <c r="A1015">
        <v>3</v>
      </c>
      <c r="B1015">
        <v>650</v>
      </c>
      <c r="C1015">
        <v>2011</v>
      </c>
      <c r="D1015">
        <v>99</v>
      </c>
      <c r="E1015">
        <v>26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123</v>
      </c>
      <c r="R1015">
        <v>427</v>
      </c>
      <c r="S1015">
        <v>426</v>
      </c>
      <c r="T1015">
        <v>1.5718755751886619</v>
      </c>
      <c r="U1015">
        <v>1.5860343549217462</v>
      </c>
      <c r="V1015">
        <v>15.70257611241218</v>
      </c>
      <c r="W1015">
        <v>58.553990610328626</v>
      </c>
      <c r="X1015">
        <v>147.66708701134922</v>
      </c>
      <c r="Y1015">
        <v>135.96978922716622</v>
      </c>
      <c r="Z1015">
        <v>136.28896713615021</v>
      </c>
      <c r="AA1015">
        <v>29.968486505665293</v>
      </c>
      <c r="AB1015">
        <v>4.3132229858579576</v>
      </c>
      <c r="AC1015">
        <v>-59.381358903166998</v>
      </c>
    </row>
    <row r="1016" spans="1:29">
      <c r="A1016">
        <v>3</v>
      </c>
      <c r="B1016">
        <v>651</v>
      </c>
      <c r="C1016">
        <v>2011</v>
      </c>
      <c r="D1016">
        <v>99</v>
      </c>
      <c r="E1016">
        <v>27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131</v>
      </c>
      <c r="R1016">
        <v>455</v>
      </c>
      <c r="S1016">
        <v>454</v>
      </c>
      <c r="T1016">
        <v>1.6749493833977542</v>
      </c>
      <c r="U1016">
        <v>1.6749421645765343</v>
      </c>
      <c r="V1016">
        <v>16.71208791208791</v>
      </c>
      <c r="W1016">
        <v>59.590308370044049</v>
      </c>
      <c r="X1016">
        <v>146.29409593656621</v>
      </c>
      <c r="Y1016">
        <v>134.7553846153846</v>
      </c>
      <c r="Z1016">
        <v>135.05220264317177</v>
      </c>
      <c r="AA1016">
        <v>29.157299083797497</v>
      </c>
      <c r="AB1016">
        <v>4.0719837237835277</v>
      </c>
      <c r="AC1016">
        <v>-50.784236926022885</v>
      </c>
    </row>
    <row r="1017" spans="1:29">
      <c r="A1017">
        <v>3</v>
      </c>
      <c r="B1017">
        <v>652</v>
      </c>
      <c r="C1017">
        <v>2011</v>
      </c>
      <c r="D1017">
        <v>99</v>
      </c>
      <c r="E1017">
        <v>28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125</v>
      </c>
      <c r="R1017">
        <v>514</v>
      </c>
      <c r="S1017">
        <v>512</v>
      </c>
      <c r="T1017">
        <v>1.8921406221240569</v>
      </c>
      <c r="U1017">
        <v>1.8842003233418536</v>
      </c>
      <c r="V1017">
        <v>15.723735408560314</v>
      </c>
      <c r="W1017">
        <v>58.53125</v>
      </c>
      <c r="X1017">
        <v>145.90069600482275</v>
      </c>
      <c r="Y1017">
        <v>134.19046692607003</v>
      </c>
      <c r="Z1017">
        <v>134.71464843749999</v>
      </c>
      <c r="AA1017">
        <v>32.444888974683465</v>
      </c>
      <c r="AB1017">
        <v>3.9433240657470705</v>
      </c>
      <c r="AC1017">
        <v>-58.759187535750591</v>
      </c>
    </row>
    <row r="1018" spans="1:29">
      <c r="A1018">
        <v>3</v>
      </c>
      <c r="B1018">
        <v>653</v>
      </c>
      <c r="C1018">
        <v>2011</v>
      </c>
      <c r="D1018">
        <v>99</v>
      </c>
      <c r="E1018">
        <v>29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130</v>
      </c>
      <c r="R1018">
        <v>508</v>
      </c>
      <c r="S1018">
        <v>508</v>
      </c>
      <c r="T1018">
        <v>1.8700533775078223</v>
      </c>
      <c r="U1018">
        <v>1.834378513212068</v>
      </c>
      <c r="V1018">
        <v>15.151574803149604</v>
      </c>
      <c r="W1018">
        <v>59.143700787401585</v>
      </c>
      <c r="X1018">
        <v>143.21260695609143</v>
      </c>
      <c r="Y1018">
        <v>132.18523622047249</v>
      </c>
      <c r="Z1018">
        <v>132.18523622047249</v>
      </c>
      <c r="AA1018">
        <v>30.112584652795221</v>
      </c>
      <c r="AB1018">
        <v>4.4457601323694682</v>
      </c>
      <c r="AC1018">
        <v>-53.657525026633984</v>
      </c>
    </row>
    <row r="1019" spans="1:29">
      <c r="A1019">
        <v>3</v>
      </c>
      <c r="B1019">
        <v>654</v>
      </c>
      <c r="C1019">
        <v>2011</v>
      </c>
      <c r="D1019">
        <v>99</v>
      </c>
      <c r="E1019">
        <v>30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128</v>
      </c>
      <c r="R1019">
        <v>615</v>
      </c>
      <c r="S1019">
        <v>612</v>
      </c>
      <c r="T1019">
        <v>2.2639425731639982</v>
      </c>
      <c r="U1019">
        <v>2.1917334913965174</v>
      </c>
      <c r="V1019">
        <v>16.622764227642275</v>
      </c>
      <c r="W1019">
        <v>59.143790849673202</v>
      </c>
      <c r="X1019">
        <v>141.84446264831024</v>
      </c>
      <c r="Y1019">
        <v>130.45788617886171</v>
      </c>
      <c r="Z1019">
        <v>131.09738562091499</v>
      </c>
      <c r="AA1019">
        <v>30.619069942528075</v>
      </c>
      <c r="AB1019">
        <v>4.4452637653106688</v>
      </c>
      <c r="AC1019">
        <v>-45.830523239333488</v>
      </c>
    </row>
    <row r="1020" spans="1:29">
      <c r="A1020">
        <v>3</v>
      </c>
      <c r="B1020">
        <v>655</v>
      </c>
      <c r="C1020">
        <v>2011</v>
      </c>
      <c r="D1020">
        <v>99</v>
      </c>
      <c r="E1020">
        <v>31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140</v>
      </c>
      <c r="R1020">
        <v>566</v>
      </c>
      <c r="S1020">
        <v>562</v>
      </c>
      <c r="T1020">
        <v>2.0835634087980854</v>
      </c>
      <c r="U1020">
        <v>2.1212623193426694</v>
      </c>
      <c r="V1020">
        <v>15.660777385159012</v>
      </c>
      <c r="W1020">
        <v>58.227758007117437</v>
      </c>
      <c r="X1020">
        <v>149.21882477250017</v>
      </c>
      <c r="Y1020">
        <v>137.19416961130739</v>
      </c>
      <c r="Z1020">
        <v>138.17064056939503</v>
      </c>
      <c r="AA1020">
        <v>32.135492887902046</v>
      </c>
      <c r="AB1020">
        <v>4.5492260057121952</v>
      </c>
      <c r="AC1020">
        <v>-55.697072083438862</v>
      </c>
    </row>
    <row r="1021" spans="1:29">
      <c r="A1021">
        <v>3</v>
      </c>
      <c r="B1021">
        <v>656</v>
      </c>
      <c r="C1021">
        <v>2011</v>
      </c>
      <c r="D1021">
        <v>99</v>
      </c>
      <c r="E1021">
        <v>32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145</v>
      </c>
      <c r="R1021">
        <v>539</v>
      </c>
      <c r="S1021">
        <v>539</v>
      </c>
      <c r="T1021">
        <v>1.984170808025032</v>
      </c>
      <c r="U1021">
        <v>1.9679751589186796</v>
      </c>
      <c r="V1021">
        <v>15.398886827458256</v>
      </c>
      <c r="W1021">
        <v>58.335807050092761</v>
      </c>
      <c r="X1021">
        <v>144.80609933326221</v>
      </c>
      <c r="Y1021">
        <v>133.65602968460104</v>
      </c>
      <c r="Z1021">
        <v>133.65602968460104</v>
      </c>
      <c r="AA1021">
        <v>30.004991171183349</v>
      </c>
      <c r="AB1021">
        <v>4.2714522268236008</v>
      </c>
      <c r="AC1021">
        <v>-60.016237672495549</v>
      </c>
    </row>
    <row r="1022" spans="1:29">
      <c r="A1022">
        <v>3</v>
      </c>
      <c r="B1022">
        <v>657</v>
      </c>
      <c r="C1022">
        <v>2011</v>
      </c>
      <c r="D1022">
        <v>99</v>
      </c>
      <c r="E1022">
        <v>33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156</v>
      </c>
      <c r="R1022">
        <v>519</v>
      </c>
      <c r="S1022">
        <v>517</v>
      </c>
      <c r="T1022">
        <v>1.9105466593042515</v>
      </c>
      <c r="U1022">
        <v>1.8887760187014004</v>
      </c>
      <c r="V1022">
        <v>16.759152215799613</v>
      </c>
      <c r="W1022">
        <v>58.558994197292094</v>
      </c>
      <c r="X1022">
        <v>144.76773192884903</v>
      </c>
      <c r="Y1022">
        <v>133.22042389210023</v>
      </c>
      <c r="Z1022">
        <v>133.73578336557071</v>
      </c>
      <c r="AA1022">
        <v>32.124313899836856</v>
      </c>
      <c r="AB1022">
        <v>4.2320163781256763</v>
      </c>
      <c r="AC1022">
        <v>-61.605797310019057</v>
      </c>
    </row>
    <row r="1023" spans="1:29">
      <c r="A1023">
        <v>3</v>
      </c>
      <c r="B1023">
        <v>658</v>
      </c>
      <c r="C1023">
        <v>2011</v>
      </c>
      <c r="D1023">
        <v>99</v>
      </c>
      <c r="E1023">
        <v>34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141</v>
      </c>
      <c r="R1023">
        <v>499</v>
      </c>
      <c r="S1023">
        <v>497</v>
      </c>
      <c r="T1023">
        <v>1.8369225105834719</v>
      </c>
      <c r="U1023">
        <v>1.8076755746212887</v>
      </c>
      <c r="V1023">
        <v>16.689378757515026</v>
      </c>
      <c r="W1023">
        <v>59.006036217303851</v>
      </c>
      <c r="X1023">
        <v>144.06906988408005</v>
      </c>
      <c r="Y1023">
        <v>132.61042084168341</v>
      </c>
      <c r="Z1023">
        <v>133.14406438631798</v>
      </c>
      <c r="AA1023">
        <v>29.977403461433951</v>
      </c>
      <c r="AB1023">
        <v>3.7013733628647176</v>
      </c>
      <c r="AC1023">
        <v>-52.943423931392317</v>
      </c>
    </row>
    <row r="1024" spans="1:29">
      <c r="A1024">
        <v>3</v>
      </c>
      <c r="B1024">
        <v>659</v>
      </c>
      <c r="C1024">
        <v>2011</v>
      </c>
      <c r="D1024">
        <v>99</v>
      </c>
      <c r="E1024">
        <v>35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130</v>
      </c>
      <c r="R1024">
        <v>476</v>
      </c>
      <c r="S1024">
        <v>476</v>
      </c>
      <c r="T1024">
        <v>1.7522547395545731</v>
      </c>
      <c r="U1024">
        <v>1.7620306231211988</v>
      </c>
      <c r="V1024">
        <v>15.569327731092438</v>
      </c>
      <c r="W1024">
        <v>58.920168067226896</v>
      </c>
      <c r="X1024">
        <v>146.81232189517195</v>
      </c>
      <c r="Y1024">
        <v>135.50777310924377</v>
      </c>
      <c r="Z1024">
        <v>135.50777310924377</v>
      </c>
      <c r="AA1024">
        <v>31.688511598209793</v>
      </c>
      <c r="AB1024">
        <v>4.4985913730301847</v>
      </c>
      <c r="AC1024">
        <v>-57.551825593644189</v>
      </c>
    </row>
    <row r="1025" spans="1:29">
      <c r="A1025">
        <v>3</v>
      </c>
      <c r="B1025">
        <v>660</v>
      </c>
      <c r="C1025">
        <v>2011</v>
      </c>
      <c r="D1025">
        <v>99</v>
      </c>
      <c r="E1025">
        <v>36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159</v>
      </c>
      <c r="R1025">
        <v>593</v>
      </c>
      <c r="S1025">
        <v>592</v>
      </c>
      <c r="T1025">
        <v>2.1829560095711402</v>
      </c>
      <c r="U1025">
        <v>2.1559419925303889</v>
      </c>
      <c r="V1025">
        <v>16.789207419898823</v>
      </c>
      <c r="W1025">
        <v>59.212837837837824</v>
      </c>
      <c r="X1025">
        <v>144.31750706600451</v>
      </c>
      <c r="Y1025">
        <v>133.08836424957843</v>
      </c>
      <c r="Z1025">
        <v>133.31317567567569</v>
      </c>
      <c r="AA1025">
        <v>31.513567896014539</v>
      </c>
      <c r="AB1025">
        <v>4.1976470308167935</v>
      </c>
      <c r="AC1025">
        <v>-56.673279389097694</v>
      </c>
    </row>
    <row r="1026" spans="1:29">
      <c r="A1026">
        <v>3</v>
      </c>
      <c r="B1026">
        <v>661</v>
      </c>
      <c r="C1026">
        <v>2011</v>
      </c>
      <c r="D1026">
        <v>99</v>
      </c>
      <c r="E1026">
        <v>37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135</v>
      </c>
      <c r="R1026">
        <v>487</v>
      </c>
      <c r="S1026">
        <v>486</v>
      </c>
      <c r="T1026">
        <v>1.7927480213510036</v>
      </c>
      <c r="U1026">
        <v>1.8367578747990312</v>
      </c>
      <c r="V1026">
        <v>16.388090349075981</v>
      </c>
      <c r="W1026">
        <v>58.777777777777779</v>
      </c>
      <c r="X1026">
        <v>149.74182482352666</v>
      </c>
      <c r="Y1026">
        <v>138.06406570841884</v>
      </c>
      <c r="Z1026">
        <v>138.34814814814803</v>
      </c>
      <c r="AA1026">
        <v>29.125713517932567</v>
      </c>
      <c r="AB1026">
        <v>4.0164271738447272</v>
      </c>
      <c r="AC1026">
        <v>-50.913132316937215</v>
      </c>
    </row>
    <row r="1027" spans="1:29">
      <c r="A1027">
        <v>3</v>
      </c>
      <c r="B1027">
        <v>662</v>
      </c>
      <c r="C1027">
        <v>2011</v>
      </c>
      <c r="D1027">
        <v>99</v>
      </c>
      <c r="E1027">
        <v>38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144</v>
      </c>
      <c r="R1027">
        <v>535</v>
      </c>
      <c r="S1027">
        <v>531</v>
      </c>
      <c r="T1027">
        <v>1.9694459782808764</v>
      </c>
      <c r="U1027">
        <v>1.9850650396167808</v>
      </c>
      <c r="V1027">
        <v>16.605607476635512</v>
      </c>
      <c r="W1027">
        <v>59.131826741996242</v>
      </c>
      <c r="X1027">
        <v>148.03454805034374</v>
      </c>
      <c r="Y1027">
        <v>135.82467289719628</v>
      </c>
      <c r="Z1027">
        <v>136.84783427495296</v>
      </c>
      <c r="AA1027">
        <v>28.679870990255921</v>
      </c>
      <c r="AB1027">
        <v>4.0142805646952979</v>
      </c>
      <c r="AC1027">
        <v>-58.342044691056998</v>
      </c>
    </row>
    <row r="1028" spans="1:29">
      <c r="A1028">
        <v>3</v>
      </c>
      <c r="B1028">
        <v>663</v>
      </c>
      <c r="C1028">
        <v>2011</v>
      </c>
      <c r="D1028">
        <v>99</v>
      </c>
      <c r="E1028">
        <v>39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143</v>
      </c>
      <c r="R1028">
        <v>591</v>
      </c>
      <c r="S1028">
        <v>590</v>
      </c>
      <c r="T1028">
        <v>2.1755935946990621</v>
      </c>
      <c r="U1028">
        <v>2.2064003023728755</v>
      </c>
      <c r="V1028">
        <v>15.157360406091369</v>
      </c>
      <c r="W1028">
        <v>58.111864406779645</v>
      </c>
      <c r="X1028">
        <v>148.22005048644075</v>
      </c>
      <c r="Y1028">
        <v>136.66412859560069</v>
      </c>
      <c r="Z1028">
        <v>136.89576271186439</v>
      </c>
      <c r="AA1028">
        <v>29.637928614426592</v>
      </c>
      <c r="AB1028">
        <v>4.693055986251311</v>
      </c>
      <c r="AC1028">
        <v>-58.738785632038358</v>
      </c>
    </row>
    <row r="1029" spans="1:29">
      <c r="A1029">
        <v>3</v>
      </c>
      <c r="B1029">
        <v>664</v>
      </c>
      <c r="C1029">
        <v>2011</v>
      </c>
      <c r="D1029">
        <v>99</v>
      </c>
      <c r="E1029">
        <v>40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133</v>
      </c>
      <c r="R1029">
        <v>515</v>
      </c>
      <c r="S1029">
        <v>515</v>
      </c>
      <c r="T1029">
        <v>1.8958218295600957</v>
      </c>
      <c r="U1029">
        <v>1.9397205815432887</v>
      </c>
      <c r="V1029">
        <v>15.998058252427189</v>
      </c>
      <c r="W1029">
        <v>58.895145631067983</v>
      </c>
      <c r="X1029">
        <v>149.3784514405327</v>
      </c>
      <c r="Y1029">
        <v>137.87631067961155</v>
      </c>
      <c r="Z1029">
        <v>137.87631067961155</v>
      </c>
      <c r="AA1029">
        <v>30.228036590186957</v>
      </c>
      <c r="AB1029">
        <v>3.9635077785757393</v>
      </c>
      <c r="AC1029">
        <v>-51.433262374306629</v>
      </c>
    </row>
    <row r="1030" spans="1:29">
      <c r="A1030">
        <v>3</v>
      </c>
      <c r="B1030">
        <v>665</v>
      </c>
      <c r="C1030">
        <v>2011</v>
      </c>
      <c r="D1030">
        <v>99</v>
      </c>
      <c r="E1030">
        <v>41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146</v>
      </c>
      <c r="R1030">
        <v>586</v>
      </c>
      <c r="S1030">
        <v>583</v>
      </c>
      <c r="T1030">
        <v>2.157187557518867</v>
      </c>
      <c r="U1030">
        <v>2.071514266690321</v>
      </c>
      <c r="V1030">
        <v>17.109215017064852</v>
      </c>
      <c r="W1030">
        <v>59.171526586620914</v>
      </c>
      <c r="X1030">
        <v>140.88833341345</v>
      </c>
      <c r="Y1030">
        <v>129.40409556313995</v>
      </c>
      <c r="Z1030">
        <v>130.06998284734138</v>
      </c>
      <c r="AA1030">
        <v>29.617291455717641</v>
      </c>
      <c r="AB1030">
        <v>3.7510084044589886</v>
      </c>
      <c r="AC1030">
        <v>-55.884970793428629</v>
      </c>
    </row>
    <row r="1031" spans="1:29">
      <c r="A1031">
        <v>3</v>
      </c>
      <c r="B1031">
        <v>666</v>
      </c>
      <c r="C1031">
        <v>2011</v>
      </c>
      <c r="D1031">
        <v>99</v>
      </c>
      <c r="E1031">
        <v>42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141</v>
      </c>
      <c r="R1031">
        <v>479</v>
      </c>
      <c r="S1031">
        <v>479</v>
      </c>
      <c r="T1031">
        <v>1.7632983618626905</v>
      </c>
      <c r="U1031">
        <v>1.7999556253161677</v>
      </c>
      <c r="V1031">
        <v>16.027139874739035</v>
      </c>
      <c r="W1031">
        <v>59.002087682672233</v>
      </c>
      <c r="X1031">
        <v>149.03294829196804</v>
      </c>
      <c r="Y1031">
        <v>137.55741127348642</v>
      </c>
      <c r="Z1031">
        <v>137.55741127348642</v>
      </c>
      <c r="AA1031">
        <v>29.760032998485741</v>
      </c>
      <c r="AB1031">
        <v>3.9270481969759672</v>
      </c>
      <c r="AC1031">
        <v>-52.039131604809612</v>
      </c>
    </row>
    <row r="1032" spans="1:29">
      <c r="A1032">
        <v>3</v>
      </c>
      <c r="B1032">
        <v>667</v>
      </c>
      <c r="C1032">
        <v>2011</v>
      </c>
      <c r="D1032">
        <v>99</v>
      </c>
      <c r="E1032">
        <v>43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149</v>
      </c>
      <c r="R1032">
        <v>558</v>
      </c>
      <c r="S1032">
        <v>556</v>
      </c>
      <c r="T1032">
        <v>2.0541137493097734</v>
      </c>
      <c r="U1032">
        <v>2.1075598190898441</v>
      </c>
      <c r="V1032">
        <v>15.609318996415769</v>
      </c>
      <c r="W1032">
        <v>58.748201438848909</v>
      </c>
      <c r="X1032">
        <v>150.18911372841401</v>
      </c>
      <c r="Y1032">
        <v>138.26218637992829</v>
      </c>
      <c r="Z1032">
        <v>138.7595323741007</v>
      </c>
      <c r="AA1032">
        <v>29.832371591031144</v>
      </c>
      <c r="AB1032">
        <v>4.0337488591510864</v>
      </c>
      <c r="AC1032">
        <v>-54.835482779168473</v>
      </c>
    </row>
    <row r="1033" spans="1:29">
      <c r="A1033">
        <v>3</v>
      </c>
      <c r="B1033">
        <v>668</v>
      </c>
      <c r="C1033">
        <v>2011</v>
      </c>
      <c r="D1033">
        <v>99</v>
      </c>
      <c r="E1033">
        <v>44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131</v>
      </c>
      <c r="R1033">
        <v>489</v>
      </c>
      <c r="S1033">
        <v>487</v>
      </c>
      <c r="T1033">
        <v>1.8001104362230811</v>
      </c>
      <c r="U1033">
        <v>1.7949455803672676</v>
      </c>
      <c r="V1033">
        <v>17.286298568507164</v>
      </c>
      <c r="W1033">
        <v>59.418891170431209</v>
      </c>
      <c r="X1033">
        <v>145.97105996051823</v>
      </c>
      <c r="Y1033">
        <v>134.36932515337423</v>
      </c>
      <c r="Z1033">
        <v>134.92114989733057</v>
      </c>
      <c r="AA1033">
        <v>27.792274056657796</v>
      </c>
      <c r="AB1033">
        <v>3.386937766743717</v>
      </c>
      <c r="AC1033">
        <v>-53.283669802526838</v>
      </c>
    </row>
    <row r="1034" spans="1:29">
      <c r="A1034">
        <v>3</v>
      </c>
      <c r="B1034">
        <v>669</v>
      </c>
      <c r="C1034">
        <v>2011</v>
      </c>
      <c r="D1034">
        <v>99</v>
      </c>
      <c r="E1034">
        <v>45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140</v>
      </c>
      <c r="R1034">
        <v>494</v>
      </c>
      <c r="S1034">
        <v>490</v>
      </c>
      <c r="T1034">
        <v>1.8185164734032764</v>
      </c>
      <c r="U1034">
        <v>1.8345369552006376</v>
      </c>
      <c r="V1034">
        <v>15.419028340080976</v>
      </c>
      <c r="W1034">
        <v>58.685714285714305</v>
      </c>
      <c r="X1034">
        <v>147.96057566200705</v>
      </c>
      <c r="Y1034">
        <v>135.94311740890689</v>
      </c>
      <c r="Z1034">
        <v>137.05285714285719</v>
      </c>
      <c r="AA1034">
        <v>30.653638496289769</v>
      </c>
      <c r="AB1034">
        <v>4.1081303160778893</v>
      </c>
      <c r="AC1034">
        <v>-59.981674774193642</v>
      </c>
    </row>
    <row r="1035" spans="1:29">
      <c r="A1035">
        <v>3</v>
      </c>
      <c r="B1035">
        <v>670</v>
      </c>
      <c r="C1035">
        <v>2011</v>
      </c>
      <c r="D1035">
        <v>99</v>
      </c>
      <c r="E1035">
        <v>46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130</v>
      </c>
      <c r="R1035">
        <v>660</v>
      </c>
      <c r="S1035">
        <v>660</v>
      </c>
      <c r="T1035">
        <v>2.4295969077857542</v>
      </c>
      <c r="U1035">
        <v>2.4187043717805214</v>
      </c>
      <c r="V1035">
        <v>16.387878787878787</v>
      </c>
      <c r="W1035">
        <v>59.060606060606062</v>
      </c>
      <c r="X1035">
        <v>145.34324830099493</v>
      </c>
      <c r="Y1035">
        <v>134.15181818181827</v>
      </c>
      <c r="Z1035">
        <v>134.15181818181827</v>
      </c>
      <c r="AA1035">
        <v>31.416973018798135</v>
      </c>
      <c r="AB1035">
        <v>3.8125740445021727</v>
      </c>
      <c r="AC1035">
        <v>-56.50099146107592</v>
      </c>
    </row>
    <row r="1036" spans="1:29">
      <c r="A1036">
        <v>3</v>
      </c>
      <c r="B1036">
        <v>671</v>
      </c>
      <c r="C1036">
        <v>2011</v>
      </c>
      <c r="D1036">
        <v>99</v>
      </c>
      <c r="E1036">
        <v>47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139</v>
      </c>
      <c r="R1036">
        <v>525</v>
      </c>
      <c r="S1036">
        <v>519</v>
      </c>
      <c r="T1036">
        <v>1.9326339039204861</v>
      </c>
      <c r="U1036">
        <v>1.9279193851532972</v>
      </c>
      <c r="V1036">
        <v>16.841904761904761</v>
      </c>
      <c r="W1036">
        <v>59.125240847784191</v>
      </c>
      <c r="X1036">
        <v>146.72444925966059</v>
      </c>
      <c r="Y1036">
        <v>134.4272380952381</v>
      </c>
      <c r="Z1036">
        <v>135.98131021194601</v>
      </c>
      <c r="AA1036">
        <v>32.068150836783055</v>
      </c>
      <c r="AB1036">
        <v>3.9712015685024649</v>
      </c>
      <c r="AC1036">
        <v>-57.1407137584536</v>
      </c>
    </row>
    <row r="1037" spans="1:29">
      <c r="A1037">
        <v>3</v>
      </c>
      <c r="B1037">
        <v>672</v>
      </c>
      <c r="C1037">
        <v>2011</v>
      </c>
      <c r="D1037">
        <v>99</v>
      </c>
      <c r="E1037">
        <v>48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143</v>
      </c>
      <c r="R1037">
        <v>556</v>
      </c>
      <c r="S1037">
        <v>554</v>
      </c>
      <c r="T1037">
        <v>2.0467513344376957</v>
      </c>
      <c r="U1037">
        <v>2.0297484121517577</v>
      </c>
      <c r="V1037">
        <v>16.455035971223023</v>
      </c>
      <c r="W1037">
        <v>59.528880866426</v>
      </c>
      <c r="X1037">
        <v>145.12595773868429</v>
      </c>
      <c r="Y1037">
        <v>133.6365107913669</v>
      </c>
      <c r="Z1037">
        <v>134.11895306859205</v>
      </c>
      <c r="AA1037">
        <v>28.025584333663705</v>
      </c>
      <c r="AB1037">
        <v>3.6754719007752192</v>
      </c>
      <c r="AC1037">
        <v>-41.987079611849992</v>
      </c>
    </row>
    <row r="1038" spans="1:29">
      <c r="A1038">
        <v>3</v>
      </c>
      <c r="B1038">
        <v>673</v>
      </c>
      <c r="C1038">
        <v>2011</v>
      </c>
      <c r="D1038">
        <v>99</v>
      </c>
      <c r="E1038">
        <v>49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138</v>
      </c>
      <c r="R1038">
        <v>475</v>
      </c>
      <c r="S1038">
        <v>472</v>
      </c>
      <c r="T1038">
        <v>1.7485735321185349</v>
      </c>
      <c r="U1038">
        <v>1.7594736972367011</v>
      </c>
      <c r="V1038">
        <v>15.92631578947368</v>
      </c>
      <c r="W1038">
        <v>59.341101694915245</v>
      </c>
      <c r="X1038">
        <v>147.69185151394203</v>
      </c>
      <c r="Y1038">
        <v>135.596</v>
      </c>
      <c r="Z1038">
        <v>136.45783898305089</v>
      </c>
      <c r="AA1038">
        <v>29.40340732430796</v>
      </c>
      <c r="AB1038">
        <v>3.795091228196819</v>
      </c>
      <c r="AC1038">
        <v>-57.264689650271237</v>
      </c>
    </row>
    <row r="1039" spans="1:29">
      <c r="A1039">
        <v>3</v>
      </c>
      <c r="B1039">
        <v>674</v>
      </c>
      <c r="C1039">
        <v>2011</v>
      </c>
      <c r="D1039">
        <v>99</v>
      </c>
      <c r="E1039">
        <v>50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156</v>
      </c>
      <c r="R1039">
        <v>628</v>
      </c>
      <c r="S1039">
        <v>626</v>
      </c>
      <c r="T1039">
        <v>2.3117982698325044</v>
      </c>
      <c r="U1039">
        <v>2.372843611364968</v>
      </c>
      <c r="V1039">
        <v>16.914012738853501</v>
      </c>
      <c r="W1039">
        <v>59.586261980830677</v>
      </c>
      <c r="X1039">
        <v>150.21426944814417</v>
      </c>
      <c r="Y1039">
        <v>138.31433121019103</v>
      </c>
      <c r="Z1039">
        <v>138.75623003194889</v>
      </c>
      <c r="AA1039">
        <v>29.713424121224744</v>
      </c>
      <c r="AB1039">
        <v>3.7352140563001246</v>
      </c>
      <c r="AC1039">
        <v>-55.151642209272154</v>
      </c>
    </row>
    <row r="1040" spans="1:29">
      <c r="A1040">
        <v>3</v>
      </c>
      <c r="B1040">
        <v>675</v>
      </c>
      <c r="C1040">
        <v>2011</v>
      </c>
      <c r="D1040">
        <v>99</v>
      </c>
      <c r="E1040">
        <v>51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79</v>
      </c>
      <c r="R1040">
        <v>356</v>
      </c>
      <c r="S1040">
        <v>356</v>
      </c>
      <c r="T1040">
        <v>1.3105098472298911</v>
      </c>
      <c r="U1040">
        <v>1.3208024660566728</v>
      </c>
      <c r="V1040">
        <v>16.275280898876403</v>
      </c>
      <c r="W1040">
        <v>59.775280898876403</v>
      </c>
      <c r="X1040">
        <v>147.14444836695191</v>
      </c>
      <c r="Y1040">
        <v>135.81432584269669</v>
      </c>
      <c r="Z1040">
        <v>135.81432584269669</v>
      </c>
      <c r="AA1040">
        <v>26.167440364308774</v>
      </c>
      <c r="AB1040">
        <v>3.5052218157023378</v>
      </c>
      <c r="AC1040">
        <v>-44.665210133248451</v>
      </c>
    </row>
    <row r="1041" spans="1:29">
      <c r="A1041">
        <v>3</v>
      </c>
      <c r="B1041">
        <v>676</v>
      </c>
      <c r="C1041">
        <v>2011</v>
      </c>
      <c r="D1041">
        <v>99</v>
      </c>
      <c r="E1041">
        <v>52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70</v>
      </c>
      <c r="R1041">
        <v>421</v>
      </c>
      <c r="S1041">
        <v>420</v>
      </c>
      <c r="T1041">
        <v>1.5497883305724278</v>
      </c>
      <c r="U1041">
        <v>1.4904282736122694</v>
      </c>
      <c r="V1041">
        <v>15.983372921615199</v>
      </c>
      <c r="W1041">
        <v>60.3</v>
      </c>
      <c r="X1041">
        <v>140.71974327235111</v>
      </c>
      <c r="Y1041">
        <v>129.59453681710221</v>
      </c>
      <c r="Z1041">
        <v>129.90309523809529</v>
      </c>
      <c r="AA1041">
        <v>26.201819546786162</v>
      </c>
      <c r="AB1041">
        <v>3.3736372910301151</v>
      </c>
      <c r="AC1041">
        <v>-45.273534613736437</v>
      </c>
    </row>
    <row r="1042" spans="1:29">
      <c r="A1042">
        <v>3</v>
      </c>
      <c r="B1042">
        <v>677</v>
      </c>
      <c r="C1042">
        <v>2010</v>
      </c>
      <c r="D1042">
        <v>99</v>
      </c>
      <c r="E1042">
        <v>1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135</v>
      </c>
      <c r="R1042">
        <v>474</v>
      </c>
      <c r="S1042">
        <v>470</v>
      </c>
      <c r="T1042">
        <v>1.8444297443480289</v>
      </c>
      <c r="U1042">
        <v>1.8233668900472519</v>
      </c>
      <c r="V1042">
        <v>15.006329113924048</v>
      </c>
      <c r="W1042">
        <v>58.3</v>
      </c>
      <c r="X1042">
        <v>144.3833399618745</v>
      </c>
      <c r="Y1042">
        <v>132.29156118143459</v>
      </c>
      <c r="Z1042">
        <v>133.4174468085107</v>
      </c>
      <c r="AA1042">
        <v>27.358717033817843</v>
      </c>
    </row>
    <row r="1043" spans="1:29">
      <c r="A1043">
        <v>3</v>
      </c>
      <c r="B1043">
        <v>678</v>
      </c>
      <c r="C1043">
        <v>2010</v>
      </c>
      <c r="D1043">
        <v>99</v>
      </c>
      <c r="E1043">
        <v>2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182</v>
      </c>
      <c r="R1043">
        <v>599</v>
      </c>
      <c r="S1043">
        <v>594</v>
      </c>
      <c r="T1043">
        <v>2.3308299933849566</v>
      </c>
      <c r="U1043">
        <v>2.383931346294494</v>
      </c>
      <c r="V1043">
        <v>15.14023372287145</v>
      </c>
      <c r="W1043">
        <v>58.114478114478104</v>
      </c>
      <c r="X1043">
        <v>149.47248664712038</v>
      </c>
      <c r="Y1043">
        <v>136.86844741235396</v>
      </c>
      <c r="Z1043">
        <v>138.02053872053872</v>
      </c>
      <c r="AA1043">
        <v>28.677950839560673</v>
      </c>
      <c r="AB1043">
        <v>3.6125984865852625</v>
      </c>
      <c r="AC1043">
        <v>-45.177289158723937</v>
      </c>
    </row>
    <row r="1044" spans="1:29">
      <c r="A1044">
        <v>3</v>
      </c>
      <c r="B1044">
        <v>679</v>
      </c>
      <c r="C1044">
        <v>2010</v>
      </c>
      <c r="D1044">
        <v>99</v>
      </c>
      <c r="E1044">
        <v>3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132</v>
      </c>
      <c r="R1044">
        <v>448</v>
      </c>
      <c r="S1044">
        <v>441</v>
      </c>
      <c r="T1044">
        <v>1.7432584925483476</v>
      </c>
      <c r="U1044">
        <v>1.686165555346713</v>
      </c>
      <c r="V1044">
        <v>15.703125</v>
      </c>
      <c r="W1044">
        <v>58.002267573696145</v>
      </c>
      <c r="X1044">
        <v>142.4714150286334</v>
      </c>
      <c r="Y1044">
        <v>129.43705357142869</v>
      </c>
      <c r="Z1044">
        <v>131.49160997732429</v>
      </c>
      <c r="AA1044">
        <v>30.825420898966208</v>
      </c>
      <c r="AB1044">
        <v>4.0245836765650784</v>
      </c>
      <c r="AC1044">
        <v>-58.337151439552819</v>
      </c>
    </row>
    <row r="1045" spans="1:29">
      <c r="A1045">
        <v>3</v>
      </c>
      <c r="B1045">
        <v>680</v>
      </c>
      <c r="C1045">
        <v>2010</v>
      </c>
      <c r="D1045">
        <v>99</v>
      </c>
      <c r="E1045">
        <v>4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139</v>
      </c>
      <c r="R1045">
        <v>476</v>
      </c>
      <c r="S1045">
        <v>471</v>
      </c>
      <c r="T1045">
        <v>1.8522121483326195</v>
      </c>
      <c r="U1045">
        <v>1.8321891359246985</v>
      </c>
      <c r="V1045">
        <v>15.283613445378149</v>
      </c>
      <c r="W1045">
        <v>58.6985138004246</v>
      </c>
      <c r="X1045">
        <v>144.54327776614437</v>
      </c>
      <c r="Y1045">
        <v>132.37310924369751</v>
      </c>
      <c r="Z1045">
        <v>133.77834394904471</v>
      </c>
      <c r="AA1045">
        <v>28.405035254875678</v>
      </c>
      <c r="AB1045">
        <v>3.8278199878196006</v>
      </c>
      <c r="AC1045">
        <v>-59.01752112387819</v>
      </c>
    </row>
    <row r="1046" spans="1:29">
      <c r="A1046">
        <v>3</v>
      </c>
      <c r="B1046">
        <v>681</v>
      </c>
      <c r="C1046">
        <v>2010</v>
      </c>
      <c r="D1046">
        <v>99</v>
      </c>
      <c r="E1046">
        <v>5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146</v>
      </c>
      <c r="R1046">
        <v>485</v>
      </c>
      <c r="S1046">
        <v>479</v>
      </c>
      <c r="T1046">
        <v>1.8872329662632783</v>
      </c>
      <c r="U1046">
        <v>1.8893069262248567</v>
      </c>
      <c r="V1046">
        <v>16.04948453608247</v>
      </c>
      <c r="W1046">
        <v>58.064718162839249</v>
      </c>
      <c r="X1046">
        <v>146.57559951301781</v>
      </c>
      <c r="Y1046">
        <v>133.9668041237114</v>
      </c>
      <c r="Z1046">
        <v>135.64488517745303</v>
      </c>
      <c r="AA1046">
        <v>28.981956267281895</v>
      </c>
      <c r="AB1046">
        <v>4.0059959593345509</v>
      </c>
      <c r="AC1046">
        <v>-51.061553692734385</v>
      </c>
    </row>
    <row r="1047" spans="1:29">
      <c r="A1047">
        <v>3</v>
      </c>
      <c r="B1047">
        <v>682</v>
      </c>
      <c r="C1047">
        <v>2010</v>
      </c>
      <c r="D1047">
        <v>99</v>
      </c>
      <c r="E1047">
        <v>6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125</v>
      </c>
      <c r="R1047">
        <v>483</v>
      </c>
      <c r="S1047">
        <v>481</v>
      </c>
      <c r="T1047">
        <v>1.8794505622786877</v>
      </c>
      <c r="U1047">
        <v>1.8688535058221016</v>
      </c>
      <c r="V1047">
        <v>14.801242236024844</v>
      </c>
      <c r="W1047">
        <v>58.320166320166322</v>
      </c>
      <c r="X1047">
        <v>144.75997568465411</v>
      </c>
      <c r="Y1047">
        <v>133.06521739130437</v>
      </c>
      <c r="Z1047">
        <v>133.61850311850313</v>
      </c>
      <c r="AA1047">
        <v>29.331046373002568</v>
      </c>
      <c r="AB1047">
        <v>3.6751382472743375</v>
      </c>
      <c r="AC1047">
        <v>-55.720756574603158</v>
      </c>
    </row>
    <row r="1048" spans="1:29">
      <c r="A1048">
        <v>3</v>
      </c>
      <c r="B1048">
        <v>683</v>
      </c>
      <c r="C1048">
        <v>2010</v>
      </c>
      <c r="D1048">
        <v>99</v>
      </c>
      <c r="E1048">
        <v>7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132</v>
      </c>
      <c r="R1048">
        <v>501</v>
      </c>
      <c r="S1048">
        <v>500</v>
      </c>
      <c r="T1048">
        <v>1.9494921981400055</v>
      </c>
      <c r="U1048">
        <v>2.0086049755373123</v>
      </c>
      <c r="V1048">
        <v>15.141716566866267</v>
      </c>
      <c r="W1048">
        <v>58.15</v>
      </c>
      <c r="X1048">
        <v>149.73779418411289</v>
      </c>
      <c r="Y1048">
        <v>137.8774451097803</v>
      </c>
      <c r="Z1048">
        <v>138.1531999999998</v>
      </c>
      <c r="AA1048">
        <v>28.70611241112324</v>
      </c>
      <c r="AB1048">
        <v>3.8135941053028271</v>
      </c>
      <c r="AC1048">
        <v>-42.405327778254069</v>
      </c>
    </row>
    <row r="1049" spans="1:29">
      <c r="A1049">
        <v>3</v>
      </c>
      <c r="B1049">
        <v>684</v>
      </c>
      <c r="C1049">
        <v>2010</v>
      </c>
      <c r="D1049">
        <v>99</v>
      </c>
      <c r="E1049">
        <v>8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120</v>
      </c>
      <c r="R1049">
        <v>460</v>
      </c>
      <c r="S1049">
        <v>455</v>
      </c>
      <c r="T1049">
        <v>1.7899529164558938</v>
      </c>
      <c r="U1049">
        <v>1.7771009855792048</v>
      </c>
      <c r="V1049">
        <v>16.015217391304347</v>
      </c>
      <c r="W1049">
        <v>58.498901098901101</v>
      </c>
      <c r="X1049">
        <v>145.33586132177683</v>
      </c>
      <c r="Y1049">
        <v>132.85891304347828</v>
      </c>
      <c r="Z1049">
        <v>134.31890109890108</v>
      </c>
      <c r="AA1049">
        <v>28.612373310942179</v>
      </c>
      <c r="AB1049">
        <v>3.2849137177520018</v>
      </c>
      <c r="AC1049">
        <v>-54.188353732394809</v>
      </c>
    </row>
    <row r="1050" spans="1:29">
      <c r="A1050">
        <v>3</v>
      </c>
      <c r="B1050">
        <v>685</v>
      </c>
      <c r="C1050">
        <v>2010</v>
      </c>
      <c r="D1050">
        <v>99</v>
      </c>
      <c r="E1050">
        <v>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105</v>
      </c>
      <c r="R1050">
        <v>406</v>
      </c>
      <c r="S1050">
        <v>401</v>
      </c>
      <c r="T1050">
        <v>1.5798280088719403</v>
      </c>
      <c r="U1050">
        <v>1.52961285402969</v>
      </c>
      <c r="V1050">
        <v>14.874384236453205</v>
      </c>
      <c r="W1050">
        <v>59.13466334164589</v>
      </c>
      <c r="X1050">
        <v>142.1006142958546</v>
      </c>
      <c r="Y1050">
        <v>129.56625615763545</v>
      </c>
      <c r="Z1050">
        <v>131.18179551122191</v>
      </c>
      <c r="AA1050">
        <v>28.347466300428859</v>
      </c>
      <c r="AB1050">
        <v>3.3240333113914318</v>
      </c>
      <c r="AC1050">
        <v>-53.177996373963616</v>
      </c>
    </row>
    <row r="1051" spans="1:29">
      <c r="A1051">
        <v>3</v>
      </c>
      <c r="B1051">
        <v>686</v>
      </c>
      <c r="C1051">
        <v>2010</v>
      </c>
      <c r="D1051">
        <v>99</v>
      </c>
      <c r="E1051">
        <v>10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138</v>
      </c>
      <c r="R1051">
        <v>482</v>
      </c>
      <c r="S1051">
        <v>475</v>
      </c>
      <c r="T1051">
        <v>1.8755593602863925</v>
      </c>
      <c r="U1051">
        <v>1.8826451710154859</v>
      </c>
      <c r="V1051">
        <v>16.168049792531125</v>
      </c>
      <c r="W1051">
        <v>58.616842105263181</v>
      </c>
      <c r="X1051">
        <v>147.31167085500547</v>
      </c>
      <c r="Y1051">
        <v>134.32531120331956</v>
      </c>
      <c r="Z1051">
        <v>136.30484210526319</v>
      </c>
      <c r="AA1051">
        <v>27.489108996039182</v>
      </c>
      <c r="AB1051">
        <v>3.5238332188139432</v>
      </c>
      <c r="AC1051">
        <v>-51.38268279534244</v>
      </c>
    </row>
    <row r="1052" spans="1:29">
      <c r="A1052">
        <v>3</v>
      </c>
      <c r="B1052">
        <v>687</v>
      </c>
      <c r="C1052">
        <v>2010</v>
      </c>
      <c r="D1052">
        <v>99</v>
      </c>
      <c r="E1052">
        <v>11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141</v>
      </c>
      <c r="R1052">
        <v>470</v>
      </c>
      <c r="S1052">
        <v>465</v>
      </c>
      <c r="T1052">
        <v>1.8288649363788472</v>
      </c>
      <c r="U1052">
        <v>1.8671931556586143</v>
      </c>
      <c r="V1052">
        <v>15.293617021276598</v>
      </c>
      <c r="W1052">
        <v>58.475268817204302</v>
      </c>
      <c r="X1052">
        <v>149.25405131278671</v>
      </c>
      <c r="Y1052">
        <v>136.62425531914903</v>
      </c>
      <c r="Z1052">
        <v>138.09333333333339</v>
      </c>
      <c r="AA1052">
        <v>30.366478027812025</v>
      </c>
      <c r="AB1052">
        <v>3.7748362042077401</v>
      </c>
      <c r="AC1052">
        <v>-52.889005815631791</v>
      </c>
    </row>
    <row r="1053" spans="1:29">
      <c r="A1053">
        <v>3</v>
      </c>
      <c r="B1053">
        <v>688</v>
      </c>
      <c r="C1053">
        <v>2010</v>
      </c>
      <c r="D1053">
        <v>99</v>
      </c>
      <c r="E1053">
        <v>12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166</v>
      </c>
      <c r="R1053">
        <v>544</v>
      </c>
      <c r="S1053">
        <v>539</v>
      </c>
      <c r="T1053">
        <v>2.1168138838087089</v>
      </c>
      <c r="U1053">
        <v>2.1250562948847018</v>
      </c>
      <c r="V1053">
        <v>15.161764705882351</v>
      </c>
      <c r="W1053">
        <v>58.380333951762495</v>
      </c>
      <c r="X1053">
        <v>146.61728857306741</v>
      </c>
      <c r="Y1053">
        <v>134.34080882352936</v>
      </c>
      <c r="Z1053">
        <v>135.58701298701291</v>
      </c>
      <c r="AA1053">
        <v>29.568396515957875</v>
      </c>
      <c r="AB1053">
        <v>3.7035387830315121</v>
      </c>
      <c r="AC1053">
        <v>-42.843518400441475</v>
      </c>
    </row>
    <row r="1054" spans="1:29">
      <c r="A1054">
        <v>3</v>
      </c>
      <c r="B1054">
        <v>689</v>
      </c>
      <c r="C1054">
        <v>2010</v>
      </c>
      <c r="D1054">
        <v>99</v>
      </c>
      <c r="E1054">
        <v>13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58</v>
      </c>
      <c r="R1054">
        <v>244</v>
      </c>
      <c r="S1054">
        <v>240</v>
      </c>
      <c r="T1054">
        <v>0.9494532861200824</v>
      </c>
      <c r="U1054">
        <v>0.908973381359229</v>
      </c>
      <c r="V1054">
        <v>15.684426229508198</v>
      </c>
      <c r="W1054">
        <v>58.274999999999999</v>
      </c>
      <c r="X1054">
        <v>140.90234978597937</v>
      </c>
      <c r="Y1054">
        <v>128.11434426229516</v>
      </c>
      <c r="Z1054">
        <v>130.24958333333339</v>
      </c>
      <c r="AA1054">
        <v>31.829734523341088</v>
      </c>
      <c r="AB1054">
        <v>3.5319081245128534</v>
      </c>
      <c r="AC1054">
        <v>-56.383477775331201</v>
      </c>
    </row>
    <row r="1055" spans="1:29">
      <c r="A1055">
        <v>3</v>
      </c>
      <c r="B1055">
        <v>690</v>
      </c>
      <c r="C1055">
        <v>2010</v>
      </c>
      <c r="D1055">
        <v>99</v>
      </c>
      <c r="E1055">
        <v>14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146</v>
      </c>
      <c r="R1055">
        <v>475</v>
      </c>
      <c r="S1055">
        <v>472</v>
      </c>
      <c r="T1055">
        <v>1.8483209463403247</v>
      </c>
      <c r="U1055">
        <v>1.8309504158377528</v>
      </c>
      <c r="V1055">
        <v>16.227368421052631</v>
      </c>
      <c r="W1055">
        <v>58.737288135593197</v>
      </c>
      <c r="X1055">
        <v>144.48856702970852</v>
      </c>
      <c r="Y1055">
        <v>132.56210526315795</v>
      </c>
      <c r="Z1055">
        <v>133.40466101694921</v>
      </c>
      <c r="AA1055">
        <v>29.306090278770505</v>
      </c>
      <c r="AB1055">
        <v>3.6717611488123407</v>
      </c>
      <c r="AC1055">
        <v>-54.290155956082877</v>
      </c>
    </row>
    <row r="1056" spans="1:29">
      <c r="A1056">
        <v>3</v>
      </c>
      <c r="B1056">
        <v>691</v>
      </c>
      <c r="C1056">
        <v>2010</v>
      </c>
      <c r="D1056">
        <v>99</v>
      </c>
      <c r="E1056">
        <v>15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144</v>
      </c>
      <c r="R1056">
        <v>537</v>
      </c>
      <c r="S1056">
        <v>536</v>
      </c>
      <c r="T1056">
        <v>2.0895754698626403</v>
      </c>
      <c r="U1056">
        <v>2.1278623157389318</v>
      </c>
      <c r="V1056">
        <v>15.381750465549349</v>
      </c>
      <c r="W1056">
        <v>58.087686567164198</v>
      </c>
      <c r="X1056">
        <v>147.95087672576071</v>
      </c>
      <c r="Y1056">
        <v>136.27169459962747</v>
      </c>
      <c r="Z1056">
        <v>136.52593283582078</v>
      </c>
      <c r="AA1056">
        <v>28.011249390439939</v>
      </c>
      <c r="AB1056">
        <v>4.0057977412184931</v>
      </c>
      <c r="AC1056">
        <v>-60.250933168065806</v>
      </c>
    </row>
    <row r="1057" spans="1:29">
      <c r="A1057">
        <v>3</v>
      </c>
      <c r="B1057">
        <v>692</v>
      </c>
      <c r="C1057">
        <v>2010</v>
      </c>
      <c r="D1057">
        <v>99</v>
      </c>
      <c r="E1057">
        <v>16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159</v>
      </c>
      <c r="R1057">
        <v>594</v>
      </c>
      <c r="S1057">
        <v>590</v>
      </c>
      <c r="T1057">
        <v>2.3113739834234792</v>
      </c>
      <c r="U1057">
        <v>2.2809576504283062</v>
      </c>
      <c r="V1057">
        <v>15.43265993265994</v>
      </c>
      <c r="W1057">
        <v>58.954237288135602</v>
      </c>
      <c r="X1057">
        <v>143.77724518569588</v>
      </c>
      <c r="Y1057">
        <v>132.05875420875415</v>
      </c>
      <c r="Z1057">
        <v>132.95406779661016</v>
      </c>
      <c r="AA1057">
        <v>28.969267913653248</v>
      </c>
      <c r="AB1057">
        <v>3.490365530559012</v>
      </c>
      <c r="AC1057">
        <v>-51.558088168517486</v>
      </c>
    </row>
    <row r="1058" spans="1:29">
      <c r="A1058">
        <v>3</v>
      </c>
      <c r="B1058">
        <v>693</v>
      </c>
      <c r="C1058">
        <v>2010</v>
      </c>
      <c r="D1058">
        <v>99</v>
      </c>
      <c r="E1058">
        <v>17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149</v>
      </c>
      <c r="R1058">
        <v>602</v>
      </c>
      <c r="S1058">
        <v>593</v>
      </c>
      <c r="T1058">
        <v>2.3425035993618435</v>
      </c>
      <c r="U1058">
        <v>2.3361446657572662</v>
      </c>
      <c r="V1058">
        <v>15.637873754152823</v>
      </c>
      <c r="W1058">
        <v>58.274873524451955</v>
      </c>
      <c r="X1058">
        <v>146.22709422905962</v>
      </c>
      <c r="Y1058">
        <v>133.45647840531578</v>
      </c>
      <c r="Z1058">
        <v>135.48195615514351</v>
      </c>
      <c r="AA1058">
        <v>30.908445473198924</v>
      </c>
      <c r="AB1058">
        <v>3.5974029454542911</v>
      </c>
      <c r="AC1058">
        <v>-51.030980152050816</v>
      </c>
    </row>
    <row r="1059" spans="1:29">
      <c r="A1059">
        <v>3</v>
      </c>
      <c r="B1059">
        <v>694</v>
      </c>
      <c r="C1059">
        <v>2010</v>
      </c>
      <c r="D1059">
        <v>99</v>
      </c>
      <c r="E1059">
        <v>18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141</v>
      </c>
      <c r="R1059">
        <v>424</v>
      </c>
      <c r="S1059">
        <v>420</v>
      </c>
      <c r="T1059">
        <v>1.6498696447332579</v>
      </c>
      <c r="U1059">
        <v>1.6940253215321899</v>
      </c>
      <c r="V1059">
        <v>15.45990566037735</v>
      </c>
      <c r="W1059">
        <v>57.980952380952402</v>
      </c>
      <c r="X1059">
        <v>150.0919887978086</v>
      </c>
      <c r="Y1059">
        <v>137.40117924528309</v>
      </c>
      <c r="Z1059">
        <v>138.70976190476196</v>
      </c>
      <c r="AA1059">
        <v>30.887362571284172</v>
      </c>
      <c r="AB1059">
        <v>4.1455218578513007</v>
      </c>
      <c r="AC1059">
        <v>-56.291412383095405</v>
      </c>
    </row>
    <row r="1060" spans="1:29">
      <c r="A1060">
        <v>3</v>
      </c>
      <c r="B1060">
        <v>695</v>
      </c>
      <c r="C1060">
        <v>2010</v>
      </c>
      <c r="D1060">
        <v>99</v>
      </c>
      <c r="E1060">
        <v>19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115</v>
      </c>
      <c r="R1060">
        <v>419</v>
      </c>
      <c r="S1060">
        <v>413</v>
      </c>
      <c r="T1060">
        <v>1.6304136347717813</v>
      </c>
      <c r="U1060">
        <v>1.5933284280793305</v>
      </c>
      <c r="V1060">
        <v>16.224343675417661</v>
      </c>
      <c r="W1060">
        <v>58.484261501210639</v>
      </c>
      <c r="X1060">
        <v>143.4672658680189</v>
      </c>
      <c r="Y1060">
        <v>130.77589498806671</v>
      </c>
      <c r="Z1060">
        <v>132.67578692493936</v>
      </c>
      <c r="AA1060">
        <v>30.830518427550505</v>
      </c>
      <c r="AB1060">
        <v>3.5384938519565075</v>
      </c>
      <c r="AC1060">
        <v>-55.056477183095353</v>
      </c>
    </row>
    <row r="1061" spans="1:29">
      <c r="A1061">
        <v>3</v>
      </c>
      <c r="B1061">
        <v>696</v>
      </c>
      <c r="C1061">
        <v>2010</v>
      </c>
      <c r="D1061">
        <v>99</v>
      </c>
      <c r="E1061">
        <v>20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122</v>
      </c>
      <c r="R1061">
        <v>461</v>
      </c>
      <c r="S1061">
        <v>460</v>
      </c>
      <c r="T1061">
        <v>1.7938441184481881</v>
      </c>
      <c r="U1061">
        <v>1.7691510777911561</v>
      </c>
      <c r="V1061">
        <v>15.171366594360091</v>
      </c>
      <c r="W1061">
        <v>58.576086956521742</v>
      </c>
      <c r="X1061">
        <v>143.24928378883337</v>
      </c>
      <c r="Y1061">
        <v>131.97765726681124</v>
      </c>
      <c r="Z1061">
        <v>132.26456521739121</v>
      </c>
      <c r="AA1061">
        <v>27.523310768883498</v>
      </c>
      <c r="AB1061">
        <v>3.675517401176545</v>
      </c>
      <c r="AC1061">
        <v>-46.855155949146173</v>
      </c>
    </row>
    <row r="1062" spans="1:29">
      <c r="A1062">
        <v>3</v>
      </c>
      <c r="B1062">
        <v>697</v>
      </c>
      <c r="C1062">
        <v>2010</v>
      </c>
      <c r="D1062">
        <v>99</v>
      </c>
      <c r="E1062">
        <v>21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117</v>
      </c>
      <c r="R1062">
        <v>472</v>
      </c>
      <c r="S1062">
        <v>468</v>
      </c>
      <c r="T1062">
        <v>1.836647340363438</v>
      </c>
      <c r="U1062">
        <v>1.8334743807097436</v>
      </c>
      <c r="V1062">
        <v>14.703389830508474</v>
      </c>
      <c r="W1062">
        <v>58.247863247863279</v>
      </c>
      <c r="X1062">
        <v>145.71795177846741</v>
      </c>
      <c r="Y1062">
        <v>133.58855932203389</v>
      </c>
      <c r="Z1062">
        <v>134.73034188034191</v>
      </c>
      <c r="AA1062">
        <v>30.565465301773173</v>
      </c>
      <c r="AB1062">
        <v>4.0296040884314248</v>
      </c>
      <c r="AC1062">
        <v>-63.234278316891405</v>
      </c>
    </row>
    <row r="1063" spans="1:29">
      <c r="A1063">
        <v>3</v>
      </c>
      <c r="B1063">
        <v>698</v>
      </c>
      <c r="C1063">
        <v>2010</v>
      </c>
      <c r="D1063">
        <v>99</v>
      </c>
      <c r="E1063">
        <v>22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132</v>
      </c>
      <c r="R1063">
        <v>474</v>
      </c>
      <c r="S1063">
        <v>473</v>
      </c>
      <c r="T1063">
        <v>1.8444297443480289</v>
      </c>
      <c r="U1063">
        <v>1.8064057297957197</v>
      </c>
      <c r="V1063">
        <v>14.991561181434598</v>
      </c>
      <c r="W1063">
        <v>58.221987315010558</v>
      </c>
      <c r="X1063">
        <v>142.23546406645005</v>
      </c>
      <c r="Y1063">
        <v>131.06097046413498</v>
      </c>
      <c r="Z1063">
        <v>131.33805496828751</v>
      </c>
      <c r="AA1063">
        <v>28.9704221479493</v>
      </c>
      <c r="AB1063">
        <v>3.713779646682045</v>
      </c>
      <c r="AC1063">
        <v>-55.86857731301609</v>
      </c>
    </row>
    <row r="1064" spans="1:29">
      <c r="A1064">
        <v>3</v>
      </c>
      <c r="B1064">
        <v>699</v>
      </c>
      <c r="C1064">
        <v>2010</v>
      </c>
      <c r="D1064">
        <v>99</v>
      </c>
      <c r="E1064">
        <v>23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121</v>
      </c>
      <c r="R1064">
        <v>468</v>
      </c>
      <c r="S1064">
        <v>463</v>
      </c>
      <c r="T1064">
        <v>1.8210825323942568</v>
      </c>
      <c r="U1064">
        <v>1.7962255442924444</v>
      </c>
      <c r="V1064">
        <v>14.75</v>
      </c>
      <c r="W1064">
        <v>58.533477321814253</v>
      </c>
      <c r="X1064">
        <v>144.4041633099055</v>
      </c>
      <c r="Y1064">
        <v>131.99316239316249</v>
      </c>
      <c r="Z1064">
        <v>133.41857451403897</v>
      </c>
      <c r="AA1064">
        <v>28.56887476452976</v>
      </c>
      <c r="AB1064">
        <v>3.3329402184896546</v>
      </c>
      <c r="AC1064">
        <v>-41.217048477137752</v>
      </c>
    </row>
    <row r="1065" spans="1:29">
      <c r="A1065">
        <v>3</v>
      </c>
      <c r="B1065">
        <v>700</v>
      </c>
      <c r="C1065">
        <v>2010</v>
      </c>
      <c r="D1065">
        <v>99</v>
      </c>
      <c r="E1065">
        <v>24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142</v>
      </c>
      <c r="R1065">
        <v>439</v>
      </c>
      <c r="S1065">
        <v>437</v>
      </c>
      <c r="T1065">
        <v>1.7082376746176895</v>
      </c>
      <c r="U1065">
        <v>1.7735243994126737</v>
      </c>
      <c r="V1065">
        <v>14.920273348519364</v>
      </c>
      <c r="W1065">
        <v>57.443935926773449</v>
      </c>
      <c r="X1065">
        <v>151.17387344921113</v>
      </c>
      <c r="Y1065">
        <v>138.9341685649203</v>
      </c>
      <c r="Z1065">
        <v>139.57002288329528</v>
      </c>
      <c r="AA1065">
        <v>28.611084140546296</v>
      </c>
      <c r="AB1065">
        <v>4.4433573258757457</v>
      </c>
      <c r="AC1065">
        <v>-48.635308392502623</v>
      </c>
    </row>
    <row r="1066" spans="1:29">
      <c r="A1066">
        <v>3</v>
      </c>
      <c r="B1066">
        <v>701</v>
      </c>
      <c r="C1066">
        <v>2010</v>
      </c>
      <c r="D1066">
        <v>99</v>
      </c>
      <c r="E1066">
        <v>25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122</v>
      </c>
      <c r="R1066">
        <v>488</v>
      </c>
      <c r="S1066">
        <v>485</v>
      </c>
      <c r="T1066">
        <v>1.8989065722401648</v>
      </c>
      <c r="U1066">
        <v>1.8088046595415643</v>
      </c>
      <c r="V1066">
        <v>15.84631147540984</v>
      </c>
      <c r="W1066">
        <v>58.802061855670118</v>
      </c>
      <c r="X1066">
        <v>138.97794078468289</v>
      </c>
      <c r="Y1066">
        <v>127.47008196721303</v>
      </c>
      <c r="Z1066">
        <v>128.25855670103087</v>
      </c>
      <c r="AA1066">
        <v>29.870793824237303</v>
      </c>
      <c r="AB1066">
        <v>3.4608258171106936</v>
      </c>
      <c r="AC1066">
        <v>-56.621120877042721</v>
      </c>
    </row>
    <row r="1067" spans="1:29">
      <c r="A1067">
        <v>3</v>
      </c>
      <c r="B1067">
        <v>702</v>
      </c>
      <c r="C1067">
        <v>2010</v>
      </c>
      <c r="D1067">
        <v>99</v>
      </c>
      <c r="E1067">
        <v>26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135</v>
      </c>
      <c r="R1067">
        <v>540</v>
      </c>
      <c r="S1067">
        <v>535</v>
      </c>
      <c r="T1067">
        <v>2.1012490758395264</v>
      </c>
      <c r="U1067">
        <v>2.1181212070739881</v>
      </c>
      <c r="V1067">
        <v>14.775925925925923</v>
      </c>
      <c r="W1067">
        <v>58.033644859813101</v>
      </c>
      <c r="X1067">
        <v>147.10766020625178</v>
      </c>
      <c r="Y1067">
        <v>134.89425925925937</v>
      </c>
      <c r="Z1067">
        <v>136.15495327102803</v>
      </c>
      <c r="AA1067">
        <v>32.440904270036057</v>
      </c>
      <c r="AB1067">
        <v>3.5476448400676106</v>
      </c>
      <c r="AC1067">
        <v>-62.412086481050252</v>
      </c>
    </row>
    <row r="1068" spans="1:29">
      <c r="A1068">
        <v>3</v>
      </c>
      <c r="B1068">
        <v>703</v>
      </c>
      <c r="C1068">
        <v>2010</v>
      </c>
      <c r="D1068">
        <v>99</v>
      </c>
      <c r="E1068">
        <v>27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133</v>
      </c>
      <c r="R1068">
        <v>502</v>
      </c>
      <c r="S1068">
        <v>495</v>
      </c>
      <c r="T1068">
        <v>1.9533834001323012</v>
      </c>
      <c r="U1068">
        <v>1.9145378515638811</v>
      </c>
      <c r="V1068">
        <v>14.938247011952196</v>
      </c>
      <c r="W1068">
        <v>58.010101010101017</v>
      </c>
      <c r="X1068">
        <v>143.62744040090999</v>
      </c>
      <c r="Y1068">
        <v>131.15856573705179</v>
      </c>
      <c r="Z1068">
        <v>133.01333333333329</v>
      </c>
      <c r="AA1068">
        <v>28.465396749759524</v>
      </c>
      <c r="AB1068">
        <v>3.816219901058036</v>
      </c>
      <c r="AC1068">
        <v>-62.352328867602253</v>
      </c>
    </row>
    <row r="1069" spans="1:29">
      <c r="A1069">
        <v>3</v>
      </c>
      <c r="B1069">
        <v>704</v>
      </c>
      <c r="C1069">
        <v>2010</v>
      </c>
      <c r="D1069">
        <v>99</v>
      </c>
      <c r="E1069">
        <v>28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135</v>
      </c>
      <c r="R1069">
        <v>487</v>
      </c>
      <c r="S1069">
        <v>482</v>
      </c>
      <c r="T1069">
        <v>1.8950153702478696</v>
      </c>
      <c r="U1069">
        <v>1.8869835991134256</v>
      </c>
      <c r="V1069">
        <v>15.049281314168377</v>
      </c>
      <c r="W1069">
        <v>57.952282157676315</v>
      </c>
      <c r="X1069">
        <v>145.39500468297061</v>
      </c>
      <c r="Y1069">
        <v>133.25256673511296</v>
      </c>
      <c r="Z1069">
        <v>134.63485477178421</v>
      </c>
      <c r="AA1069">
        <v>30.104826346904051</v>
      </c>
      <c r="AB1069">
        <v>4.1591529045038271</v>
      </c>
      <c r="AC1069">
        <v>-58.840127835281919</v>
      </c>
    </row>
    <row r="1070" spans="1:29">
      <c r="A1070">
        <v>3</v>
      </c>
      <c r="B1070">
        <v>705</v>
      </c>
      <c r="C1070">
        <v>2010</v>
      </c>
      <c r="D1070">
        <v>99</v>
      </c>
      <c r="E1070">
        <v>29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103</v>
      </c>
      <c r="R1070">
        <v>364</v>
      </c>
      <c r="S1070">
        <v>363</v>
      </c>
      <c r="T1070">
        <v>1.4163975251955327</v>
      </c>
      <c r="U1070">
        <v>1.4105648749695261</v>
      </c>
      <c r="V1070">
        <v>15.074175824175825</v>
      </c>
      <c r="W1070">
        <v>58.366391184573011</v>
      </c>
      <c r="X1070">
        <v>144.8427249889873</v>
      </c>
      <c r="Y1070">
        <v>133.26868131868125</v>
      </c>
      <c r="Z1070">
        <v>133.63581267217623</v>
      </c>
      <c r="AA1070">
        <v>31.486292195817715</v>
      </c>
      <c r="AB1070">
        <v>3.7002977962400201</v>
      </c>
      <c r="AC1070">
        <v>-54.439405073813745</v>
      </c>
    </row>
    <row r="1071" spans="1:29">
      <c r="A1071">
        <v>3</v>
      </c>
      <c r="B1071">
        <v>706</v>
      </c>
      <c r="C1071">
        <v>2010</v>
      </c>
      <c r="D1071">
        <v>99</v>
      </c>
      <c r="E1071">
        <v>30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109</v>
      </c>
      <c r="R1071">
        <v>428</v>
      </c>
      <c r="S1071">
        <v>428</v>
      </c>
      <c r="T1071">
        <v>1.6654344527024405</v>
      </c>
      <c r="U1071">
        <v>1.5930027551926214</v>
      </c>
      <c r="V1071">
        <v>15.261682242990652</v>
      </c>
      <c r="W1071">
        <v>59.081775700934607</v>
      </c>
      <c r="X1071">
        <v>138.67797004890596</v>
      </c>
      <c r="Y1071">
        <v>127.99976635514015</v>
      </c>
      <c r="Z1071">
        <v>127.99976635514015</v>
      </c>
      <c r="AA1071">
        <v>29.10710201644768</v>
      </c>
      <c r="AB1071">
        <v>3.5625708225350312</v>
      </c>
      <c r="AC1071">
        <v>-58.166889716024691</v>
      </c>
    </row>
    <row r="1072" spans="1:29">
      <c r="A1072">
        <v>3</v>
      </c>
      <c r="B1072">
        <v>707</v>
      </c>
      <c r="C1072">
        <v>2010</v>
      </c>
      <c r="D1072">
        <v>99</v>
      </c>
      <c r="E1072">
        <v>31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148</v>
      </c>
      <c r="R1072">
        <v>510</v>
      </c>
      <c r="S1072">
        <v>507</v>
      </c>
      <c r="T1072">
        <v>1.9845130160706641</v>
      </c>
      <c r="U1072">
        <v>1.9850460315363012</v>
      </c>
      <c r="V1072">
        <v>15.480392156862745</v>
      </c>
      <c r="W1072">
        <v>58.601577909270226</v>
      </c>
      <c r="X1072">
        <v>145.72791196652005</v>
      </c>
      <c r="Y1072">
        <v>133.85568627450971</v>
      </c>
      <c r="Z1072">
        <v>134.64773175542402</v>
      </c>
      <c r="AA1072">
        <v>29.552795830570872</v>
      </c>
      <c r="AB1072">
        <v>3.2269570725487156</v>
      </c>
      <c r="AC1072">
        <v>-56.4795332021408</v>
      </c>
    </row>
    <row r="1073" spans="1:29">
      <c r="A1073">
        <v>3</v>
      </c>
      <c r="B1073">
        <v>708</v>
      </c>
      <c r="C1073">
        <v>2010</v>
      </c>
      <c r="D1073">
        <v>99</v>
      </c>
      <c r="E1073">
        <v>32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122</v>
      </c>
      <c r="R1073">
        <v>471</v>
      </c>
      <c r="S1073">
        <v>467</v>
      </c>
      <c r="T1073">
        <v>1.8327561383711433</v>
      </c>
      <c r="U1073">
        <v>1.8223346233081297</v>
      </c>
      <c r="V1073">
        <v>15.104033970276012</v>
      </c>
      <c r="W1073">
        <v>58.149892933618837</v>
      </c>
      <c r="X1073">
        <v>145.24409235093725</v>
      </c>
      <c r="Y1073">
        <v>133.05881104033963</v>
      </c>
      <c r="Z1073">
        <v>134.19850107066375</v>
      </c>
      <c r="AA1073">
        <v>29.123504600874824</v>
      </c>
      <c r="AB1073">
        <v>3.9470552530398466</v>
      </c>
      <c r="AC1073">
        <v>-54.303411186735843</v>
      </c>
    </row>
    <row r="1074" spans="1:29">
      <c r="A1074">
        <v>3</v>
      </c>
      <c r="B1074">
        <v>709</v>
      </c>
      <c r="C1074">
        <v>2010</v>
      </c>
      <c r="D1074">
        <v>99</v>
      </c>
      <c r="E1074">
        <v>33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139</v>
      </c>
      <c r="R1074">
        <v>505</v>
      </c>
      <c r="S1074">
        <v>504</v>
      </c>
      <c r="T1074">
        <v>1.9650570061091872</v>
      </c>
      <c r="U1074">
        <v>1.9868343246195677</v>
      </c>
      <c r="V1074">
        <v>14.811881188118811</v>
      </c>
      <c r="W1074">
        <v>58.146825396825392</v>
      </c>
      <c r="X1074">
        <v>146.72859702004871</v>
      </c>
      <c r="Y1074">
        <v>135.30277227722769</v>
      </c>
      <c r="Z1074">
        <v>135.57123015873017</v>
      </c>
      <c r="AA1074">
        <v>30.820121778202296</v>
      </c>
      <c r="AB1074">
        <v>3.3727240770143361</v>
      </c>
      <c r="AC1074">
        <v>-54.018031846121559</v>
      </c>
    </row>
    <row r="1075" spans="1:29">
      <c r="A1075">
        <v>3</v>
      </c>
      <c r="B1075">
        <v>710</v>
      </c>
      <c r="C1075">
        <v>2010</v>
      </c>
      <c r="D1075">
        <v>99</v>
      </c>
      <c r="E1075">
        <v>34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141</v>
      </c>
      <c r="R1075">
        <v>523</v>
      </c>
      <c r="S1075">
        <v>520</v>
      </c>
      <c r="T1075">
        <v>2.0350986419705048</v>
      </c>
      <c r="U1075">
        <v>2.0396776582816769</v>
      </c>
      <c r="V1075">
        <v>15.101338432122372</v>
      </c>
      <c r="W1075">
        <v>58.136538461538478</v>
      </c>
      <c r="X1075">
        <v>146.1182153962161</v>
      </c>
      <c r="Y1075">
        <v>134.12084130019124</v>
      </c>
      <c r="Z1075">
        <v>134.89461538461549</v>
      </c>
      <c r="AA1075">
        <v>31.084072873266113</v>
      </c>
      <c r="AB1075">
        <v>3.618144915994379</v>
      </c>
      <c r="AC1075">
        <v>-61.048196705170582</v>
      </c>
    </row>
    <row r="1076" spans="1:29">
      <c r="A1076">
        <v>3</v>
      </c>
      <c r="B1076">
        <v>711</v>
      </c>
      <c r="C1076">
        <v>2010</v>
      </c>
      <c r="D1076">
        <v>99</v>
      </c>
      <c r="E1076">
        <v>35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130</v>
      </c>
      <c r="R1076">
        <v>423</v>
      </c>
      <c r="S1076">
        <v>421</v>
      </c>
      <c r="T1076">
        <v>1.6459784427409627</v>
      </c>
      <c r="U1076">
        <v>1.6606525740254481</v>
      </c>
      <c r="V1076">
        <v>15.063829787234043</v>
      </c>
      <c r="W1076">
        <v>58.021377672209027</v>
      </c>
      <c r="X1076">
        <v>146.82515899177574</v>
      </c>
      <c r="Y1076">
        <v>135.01276595744687</v>
      </c>
      <c r="Z1076">
        <v>135.65415676959623</v>
      </c>
      <c r="AA1076">
        <v>29.260221846112575</v>
      </c>
      <c r="AB1076">
        <v>3.9488437830787184</v>
      </c>
      <c r="AC1076">
        <v>-56.178692653956794</v>
      </c>
    </row>
    <row r="1077" spans="1:29">
      <c r="A1077">
        <v>3</v>
      </c>
      <c r="B1077">
        <v>712</v>
      </c>
      <c r="C1077">
        <v>2010</v>
      </c>
      <c r="D1077">
        <v>99</v>
      </c>
      <c r="E1077">
        <v>36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143</v>
      </c>
      <c r="R1077">
        <v>537</v>
      </c>
      <c r="S1077">
        <v>533</v>
      </c>
      <c r="T1077">
        <v>2.0895754698626403</v>
      </c>
      <c r="U1077">
        <v>2.1420261785171277</v>
      </c>
      <c r="V1077">
        <v>14.486033519553068</v>
      </c>
      <c r="W1077">
        <v>58.136960600375247</v>
      </c>
      <c r="X1077">
        <v>149.23444116929025</v>
      </c>
      <c r="Y1077">
        <v>137.1787709497207</v>
      </c>
      <c r="Z1077">
        <v>138.20825515947465</v>
      </c>
      <c r="AA1077">
        <v>30.407960461564439</v>
      </c>
      <c r="AB1077">
        <v>3.5197118134663818</v>
      </c>
      <c r="AC1077">
        <v>-56.158131168079699</v>
      </c>
    </row>
    <row r="1078" spans="1:29">
      <c r="A1078">
        <v>3</v>
      </c>
      <c r="B1078">
        <v>713</v>
      </c>
      <c r="C1078">
        <v>2010</v>
      </c>
      <c r="D1078">
        <v>99</v>
      </c>
      <c r="E1078">
        <v>37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139</v>
      </c>
      <c r="R1078">
        <v>592</v>
      </c>
      <c r="S1078">
        <v>590</v>
      </c>
      <c r="T1078">
        <v>2.3035915794388888</v>
      </c>
      <c r="U1078">
        <v>2.3013034824667038</v>
      </c>
      <c r="V1078">
        <v>15.430743243243247</v>
      </c>
      <c r="W1078">
        <v>58.667796610169489</v>
      </c>
      <c r="X1078">
        <v>145.13502532868739</v>
      </c>
      <c r="Y1078">
        <v>133.68682432432439</v>
      </c>
      <c r="Z1078">
        <v>134.14000000000001</v>
      </c>
      <c r="AA1078">
        <v>30.446714108421837</v>
      </c>
      <c r="AB1078">
        <v>3.5641549110300041</v>
      </c>
      <c r="AC1078">
        <v>-53.863031027414799</v>
      </c>
    </row>
    <row r="1079" spans="1:29">
      <c r="A1079">
        <v>3</v>
      </c>
      <c r="B1079">
        <v>714</v>
      </c>
      <c r="C1079">
        <v>2010</v>
      </c>
      <c r="D1079">
        <v>99</v>
      </c>
      <c r="E1079">
        <v>38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160</v>
      </c>
      <c r="R1079">
        <v>548</v>
      </c>
      <c r="S1079">
        <v>545</v>
      </c>
      <c r="T1079">
        <v>2.1323786917778902</v>
      </c>
      <c r="U1079">
        <v>2.1351143530554624</v>
      </c>
      <c r="V1079">
        <v>15.459854014598537</v>
      </c>
      <c r="W1079">
        <v>58.383486238532114</v>
      </c>
      <c r="X1079">
        <v>146.25012850827599</v>
      </c>
      <c r="Y1079">
        <v>133.99142335766422</v>
      </c>
      <c r="Z1079">
        <v>134.72899082568799</v>
      </c>
      <c r="AA1079">
        <v>29.39869940158129</v>
      </c>
      <c r="AB1079">
        <v>3.7118336367702054</v>
      </c>
      <c r="AC1079">
        <v>-54.759745171905678</v>
      </c>
    </row>
    <row r="1080" spans="1:29">
      <c r="A1080">
        <v>3</v>
      </c>
      <c r="B1080">
        <v>715</v>
      </c>
      <c r="C1080">
        <v>2010</v>
      </c>
      <c r="D1080">
        <v>99</v>
      </c>
      <c r="E1080">
        <v>39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144</v>
      </c>
      <c r="R1080">
        <v>578</v>
      </c>
      <c r="S1080">
        <v>576</v>
      </c>
      <c r="T1080">
        <v>2.2491147515467524</v>
      </c>
      <c r="U1080">
        <v>2.2427201641763554</v>
      </c>
      <c r="V1080">
        <v>15.498269896193776</v>
      </c>
      <c r="W1080">
        <v>58.394097222222221</v>
      </c>
      <c r="X1080">
        <v>144.96732859226171</v>
      </c>
      <c r="Y1080">
        <v>133.4392733564014</v>
      </c>
      <c r="Z1080">
        <v>133.90260416666669</v>
      </c>
      <c r="AA1080">
        <v>29.714897769777011</v>
      </c>
      <c r="AB1080">
        <v>3.693448575442285</v>
      </c>
      <c r="AC1080">
        <v>-55.520672373626944</v>
      </c>
    </row>
    <row r="1081" spans="1:29">
      <c r="A1081">
        <v>3</v>
      </c>
      <c r="B1081">
        <v>716</v>
      </c>
      <c r="C1081">
        <v>2010</v>
      </c>
      <c r="D1081">
        <v>99</v>
      </c>
      <c r="E1081">
        <v>40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130</v>
      </c>
      <c r="R1081">
        <v>511</v>
      </c>
      <c r="S1081">
        <v>509</v>
      </c>
      <c r="T1081">
        <v>1.98840421806296</v>
      </c>
      <c r="U1081">
        <v>2.0340161840814805</v>
      </c>
      <c r="V1081">
        <v>16.281800391389432</v>
      </c>
      <c r="W1081">
        <v>58.06090373280945</v>
      </c>
      <c r="X1081">
        <v>148.70784241804901</v>
      </c>
      <c r="Y1081">
        <v>136.8894324853228</v>
      </c>
      <c r="Z1081">
        <v>137.42730844793701</v>
      </c>
      <c r="AA1081">
        <v>29.507810907340872</v>
      </c>
      <c r="AB1081">
        <v>3.8531776961515511</v>
      </c>
      <c r="AC1081">
        <v>-48.893765408785939</v>
      </c>
    </row>
    <row r="1082" spans="1:29">
      <c r="A1082">
        <v>3</v>
      </c>
      <c r="B1082">
        <v>717</v>
      </c>
      <c r="C1082">
        <v>2010</v>
      </c>
      <c r="D1082">
        <v>99</v>
      </c>
      <c r="E1082">
        <v>41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155</v>
      </c>
      <c r="R1082">
        <v>600</v>
      </c>
      <c r="S1082">
        <v>597</v>
      </c>
      <c r="T1082">
        <v>2.3347211953772522</v>
      </c>
      <c r="U1082">
        <v>2.3452547832042128</v>
      </c>
      <c r="V1082">
        <v>15.203333333333331</v>
      </c>
      <c r="W1082">
        <v>58.4137353433836</v>
      </c>
      <c r="X1082">
        <v>146.15998555435155</v>
      </c>
      <c r="Y1082">
        <v>134.4235000000001</v>
      </c>
      <c r="Z1082">
        <v>135.09899497487444</v>
      </c>
      <c r="AA1082">
        <v>29.608853745044428</v>
      </c>
      <c r="AB1082">
        <v>3.935154314769016</v>
      </c>
      <c r="AC1082">
        <v>-54.614456863099427</v>
      </c>
    </row>
    <row r="1083" spans="1:29">
      <c r="A1083">
        <v>3</v>
      </c>
      <c r="B1083">
        <v>718</v>
      </c>
      <c r="C1083">
        <v>2010</v>
      </c>
      <c r="D1083">
        <v>99</v>
      </c>
      <c r="E1083">
        <v>42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144</v>
      </c>
      <c r="R1083">
        <v>480</v>
      </c>
      <c r="S1083">
        <v>480</v>
      </c>
      <c r="T1083">
        <v>1.8677769563018016</v>
      </c>
      <c r="U1083">
        <v>1.9093096386147548</v>
      </c>
      <c r="V1083">
        <v>14.90625</v>
      </c>
      <c r="W1083">
        <v>58.05</v>
      </c>
      <c r="X1083">
        <v>148.20738533766695</v>
      </c>
      <c r="Y1083">
        <v>136.79541666666663</v>
      </c>
      <c r="Z1083">
        <v>136.79541666666663</v>
      </c>
      <c r="AA1083">
        <v>29.139445270281175</v>
      </c>
      <c r="AB1083">
        <v>3.6976343788968782</v>
      </c>
      <c r="AC1083">
        <v>-51.98189267792695</v>
      </c>
    </row>
    <row r="1084" spans="1:29">
      <c r="A1084">
        <v>3</v>
      </c>
      <c r="B1084">
        <v>719</v>
      </c>
      <c r="C1084">
        <v>2010</v>
      </c>
      <c r="D1084">
        <v>99</v>
      </c>
      <c r="E1084">
        <v>43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144</v>
      </c>
      <c r="R1084">
        <v>532</v>
      </c>
      <c r="S1084">
        <v>530</v>
      </c>
      <c r="T1084">
        <v>2.0701194599011634</v>
      </c>
      <c r="U1084">
        <v>2.1183480149772325</v>
      </c>
      <c r="V1084">
        <v>15.195488721804512</v>
      </c>
      <c r="W1084">
        <v>58.113207547169807</v>
      </c>
      <c r="X1084">
        <v>149.08764326851795</v>
      </c>
      <c r="Y1084">
        <v>136.93740601503757</v>
      </c>
      <c r="Z1084">
        <v>137.45415094339629</v>
      </c>
      <c r="AA1084">
        <v>31.30743825861218</v>
      </c>
      <c r="AB1084">
        <v>4.4753428343788073</v>
      </c>
      <c r="AC1084">
        <v>-52.835203019277031</v>
      </c>
    </row>
    <row r="1085" spans="1:29">
      <c r="A1085">
        <v>3</v>
      </c>
      <c r="B1085">
        <v>720</v>
      </c>
      <c r="C1085">
        <v>2010</v>
      </c>
      <c r="D1085">
        <v>99</v>
      </c>
      <c r="E1085">
        <v>44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160</v>
      </c>
      <c r="R1085">
        <v>598</v>
      </c>
      <c r="S1085">
        <v>596</v>
      </c>
      <c r="T1085">
        <v>2.3269387913926618</v>
      </c>
      <c r="U1085">
        <v>2.3576623386290838</v>
      </c>
      <c r="V1085">
        <v>15.063545150501669</v>
      </c>
      <c r="W1085">
        <v>57.75</v>
      </c>
      <c r="X1085">
        <v>147.34742387952619</v>
      </c>
      <c r="Y1085">
        <v>135.58662207357855</v>
      </c>
      <c r="Z1085">
        <v>136.041610738255</v>
      </c>
      <c r="AA1085">
        <v>30.951586141163315</v>
      </c>
      <c r="AB1085">
        <v>3.9662481214712</v>
      </c>
      <c r="AC1085">
        <v>-53.674690235125119</v>
      </c>
    </row>
    <row r="1086" spans="1:29">
      <c r="A1086">
        <v>3</v>
      </c>
      <c r="B1086">
        <v>721</v>
      </c>
      <c r="C1086">
        <v>2010</v>
      </c>
      <c r="D1086">
        <v>99</v>
      </c>
      <c r="E1086">
        <v>45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158</v>
      </c>
      <c r="R1086">
        <v>542</v>
      </c>
      <c r="S1086">
        <v>542</v>
      </c>
      <c r="T1086">
        <v>2.1090314798241181</v>
      </c>
      <c r="U1086">
        <v>2.1464605638048995</v>
      </c>
      <c r="V1086">
        <v>15.03505535055351</v>
      </c>
      <c r="W1086">
        <v>58.409594095940975</v>
      </c>
      <c r="X1086">
        <v>147.55649994203097</v>
      </c>
      <c r="Y1086">
        <v>136.19464944649431</v>
      </c>
      <c r="Z1086">
        <v>136.19464944649431</v>
      </c>
      <c r="AA1086">
        <v>29.031524235146239</v>
      </c>
      <c r="AB1086">
        <v>4.1938872470711237</v>
      </c>
      <c r="AC1086">
        <v>-52.839960920038592</v>
      </c>
    </row>
    <row r="1087" spans="1:29">
      <c r="A1087">
        <v>3</v>
      </c>
      <c r="B1087">
        <v>722</v>
      </c>
      <c r="C1087">
        <v>2010</v>
      </c>
      <c r="D1087">
        <v>99</v>
      </c>
      <c r="E1087">
        <v>46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141</v>
      </c>
      <c r="R1087">
        <v>532</v>
      </c>
      <c r="S1087">
        <v>530</v>
      </c>
      <c r="T1087">
        <v>2.0701194599011634</v>
      </c>
      <c r="U1087">
        <v>2.0957282883191382</v>
      </c>
      <c r="V1087">
        <v>15.156015037593988</v>
      </c>
      <c r="W1087">
        <v>58.901886792452814</v>
      </c>
      <c r="X1087">
        <v>147.16130792854304</v>
      </c>
      <c r="Y1087">
        <v>135.47518796992483</v>
      </c>
      <c r="Z1087">
        <v>135.98641509433963</v>
      </c>
      <c r="AA1087">
        <v>28.648617543407433</v>
      </c>
      <c r="AB1087">
        <v>3.5103346379231604</v>
      </c>
      <c r="AC1087">
        <v>-51.161262784138493</v>
      </c>
    </row>
    <row r="1088" spans="1:29">
      <c r="A1088">
        <v>3</v>
      </c>
      <c r="B1088">
        <v>723</v>
      </c>
      <c r="C1088">
        <v>2010</v>
      </c>
      <c r="D1088">
        <v>99</v>
      </c>
      <c r="E1088">
        <v>47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158</v>
      </c>
      <c r="R1088">
        <v>591</v>
      </c>
      <c r="S1088">
        <v>588</v>
      </c>
      <c r="T1088">
        <v>2.2997003774465918</v>
      </c>
      <c r="U1088">
        <v>2.3121321059497659</v>
      </c>
      <c r="V1088">
        <v>15.214890016920474</v>
      </c>
      <c r="W1088">
        <v>58.292517006802733</v>
      </c>
      <c r="X1088">
        <v>146.33624996104427</v>
      </c>
      <c r="Y1088">
        <v>134.54314720812189</v>
      </c>
      <c r="Z1088">
        <v>135.22959183673476</v>
      </c>
      <c r="AA1088">
        <v>29.155366861697686</v>
      </c>
      <c r="AB1088">
        <v>3.8583964177333634</v>
      </c>
      <c r="AC1088">
        <v>-53.030512549356288</v>
      </c>
    </row>
    <row r="1089" spans="1:29">
      <c r="A1089">
        <v>3</v>
      </c>
      <c r="B1089">
        <v>724</v>
      </c>
      <c r="C1089">
        <v>2010</v>
      </c>
      <c r="D1089">
        <v>99</v>
      </c>
      <c r="E1089">
        <v>48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153</v>
      </c>
      <c r="R1089">
        <v>506</v>
      </c>
      <c r="S1089">
        <v>502</v>
      </c>
      <c r="T1089">
        <v>1.9689482081014829</v>
      </c>
      <c r="U1089">
        <v>1.9253083191743163</v>
      </c>
      <c r="V1089">
        <v>15.43083003952569</v>
      </c>
      <c r="W1089">
        <v>58.900398406374507</v>
      </c>
      <c r="X1089">
        <v>142.4834810015459</v>
      </c>
      <c r="Y1089">
        <v>130.85375494071144</v>
      </c>
      <c r="Z1089">
        <v>131.89641434262944</v>
      </c>
      <c r="AA1089">
        <v>29.983842047940211</v>
      </c>
      <c r="AB1089">
        <v>3.5349760420920888</v>
      </c>
      <c r="AC1089">
        <v>-53.41629838270245</v>
      </c>
    </row>
    <row r="1090" spans="1:29">
      <c r="A1090">
        <v>3</v>
      </c>
      <c r="B1090">
        <v>725</v>
      </c>
      <c r="C1090">
        <v>2010</v>
      </c>
      <c r="D1090">
        <v>99</v>
      </c>
      <c r="E1090">
        <v>49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138</v>
      </c>
      <c r="R1090">
        <v>557</v>
      </c>
      <c r="S1090">
        <v>551</v>
      </c>
      <c r="T1090">
        <v>2.1673995097085474</v>
      </c>
      <c r="U1090">
        <v>2.1423314968484175</v>
      </c>
      <c r="V1090">
        <v>15.669658886894076</v>
      </c>
      <c r="W1090">
        <v>58.586206896551701</v>
      </c>
      <c r="X1090">
        <v>144.70318666591453</v>
      </c>
      <c r="Y1090">
        <v>132.27199281867149</v>
      </c>
      <c r="Z1090">
        <v>133.71234119782221</v>
      </c>
      <c r="AA1090">
        <v>29.412818547051359</v>
      </c>
      <c r="AB1090">
        <v>3.8226697876812992</v>
      </c>
      <c r="AC1090">
        <v>-52.500983049491694</v>
      </c>
    </row>
    <row r="1091" spans="1:29">
      <c r="A1091">
        <v>3</v>
      </c>
      <c r="B1091">
        <v>726</v>
      </c>
      <c r="C1091">
        <v>2010</v>
      </c>
      <c r="D1091">
        <v>99</v>
      </c>
      <c r="E1091">
        <v>50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150</v>
      </c>
      <c r="R1091">
        <v>612</v>
      </c>
      <c r="S1091">
        <v>610</v>
      </c>
      <c r="T1091">
        <v>2.3814156192847977</v>
      </c>
      <c r="U1091">
        <v>2.3327018380977744</v>
      </c>
      <c r="V1091">
        <v>15.550653594771244</v>
      </c>
      <c r="W1091">
        <v>58.927868852458992</v>
      </c>
      <c r="X1091">
        <v>142.44772304010061</v>
      </c>
      <c r="Y1091">
        <v>131.08235294117651</v>
      </c>
      <c r="Z1091">
        <v>131.51213114754103</v>
      </c>
      <c r="AA1091">
        <v>28.273250122816929</v>
      </c>
      <c r="AB1091">
        <v>3.5801882516464203</v>
      </c>
      <c r="AC1091">
        <v>-52.197345455064337</v>
      </c>
    </row>
    <row r="1092" spans="1:29">
      <c r="A1092">
        <v>3</v>
      </c>
      <c r="B1092">
        <v>727</v>
      </c>
      <c r="C1092">
        <v>2010</v>
      </c>
      <c r="D1092">
        <v>99</v>
      </c>
      <c r="E1092">
        <v>51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66</v>
      </c>
      <c r="R1092">
        <v>326</v>
      </c>
      <c r="S1092">
        <v>325</v>
      </c>
      <c r="T1092">
        <v>1.2685318494883071</v>
      </c>
      <c r="U1092">
        <v>1.3126478322282169</v>
      </c>
      <c r="V1092">
        <v>14.763803680981599</v>
      </c>
      <c r="W1092">
        <v>58.224615384615397</v>
      </c>
      <c r="X1092">
        <v>150.45497145211999</v>
      </c>
      <c r="Y1092">
        <v>138.47361963190181</v>
      </c>
      <c r="Z1092">
        <v>138.89969230769228</v>
      </c>
      <c r="AA1092">
        <v>26.028580147997889</v>
      </c>
      <c r="AB1092">
        <v>4.0002319459378954</v>
      </c>
      <c r="AC1092">
        <v>-50.898425924746803</v>
      </c>
    </row>
    <row r="1093" spans="1:29">
      <c r="A1093">
        <v>3</v>
      </c>
      <c r="B1093">
        <v>728</v>
      </c>
      <c r="C1093">
        <v>2010</v>
      </c>
      <c r="D1093">
        <v>99</v>
      </c>
      <c r="E1093">
        <v>52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70</v>
      </c>
      <c r="R1093">
        <v>379</v>
      </c>
      <c r="S1093">
        <v>379</v>
      </c>
      <c r="T1093">
        <v>1.4747655550799639</v>
      </c>
      <c r="U1093">
        <v>1.4953241515290809</v>
      </c>
      <c r="V1093">
        <v>14.902374670184699</v>
      </c>
      <c r="W1093">
        <v>58.799472295514512</v>
      </c>
      <c r="X1093">
        <v>147.00457667866348</v>
      </c>
      <c r="Y1093">
        <v>135.68522427440627</v>
      </c>
      <c r="Z1093">
        <v>135.68522427440627</v>
      </c>
      <c r="AA1093">
        <v>27.269180863196329</v>
      </c>
      <c r="AB1093">
        <v>3.1767459390240278</v>
      </c>
      <c r="AC1093">
        <v>-47.920783631208472</v>
      </c>
    </row>
    <row r="1094" spans="1:29">
      <c r="A1094">
        <v>3</v>
      </c>
      <c r="B1094">
        <v>729</v>
      </c>
      <c r="C1094">
        <v>2009</v>
      </c>
      <c r="D1094">
        <v>99</v>
      </c>
      <c r="E1094">
        <v>1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18</v>
      </c>
      <c r="R1094">
        <v>44</v>
      </c>
      <c r="S1094">
        <v>44</v>
      </c>
      <c r="T1094">
        <v>0.1976189610003472</v>
      </c>
      <c r="U1094">
        <v>0.18776916640590843</v>
      </c>
      <c r="V1094">
        <v>22.272727272727277</v>
      </c>
      <c r="W1094">
        <v>58.27272727272728</v>
      </c>
      <c r="X1094">
        <v>138.87767162415048</v>
      </c>
      <c r="Y1094">
        <v>128.18409090909083</v>
      </c>
      <c r="Z1094">
        <v>128.18409090909083</v>
      </c>
      <c r="AA1094">
        <v>30.206034490281976</v>
      </c>
      <c r="AB1094">
        <v>3.2076870480685811</v>
      </c>
      <c r="AC1094">
        <v>-54.278355334114117</v>
      </c>
    </row>
    <row r="1095" spans="1:29">
      <c r="A1095">
        <v>3</v>
      </c>
      <c r="B1095">
        <v>730</v>
      </c>
      <c r="C1095">
        <v>2009</v>
      </c>
      <c r="D1095">
        <v>99</v>
      </c>
      <c r="E1095">
        <v>2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179</v>
      </c>
      <c r="R1095">
        <v>592</v>
      </c>
      <c r="S1095">
        <v>579</v>
      </c>
      <c r="T1095">
        <v>2.6588732934592167</v>
      </c>
      <c r="U1095">
        <v>2.7327752892700841</v>
      </c>
      <c r="V1095">
        <v>15.222972972972972</v>
      </c>
      <c r="W1095">
        <v>56.588946459412782</v>
      </c>
      <c r="X1095">
        <v>153.44078504289763</v>
      </c>
      <c r="Y1095">
        <v>138.65793918918916</v>
      </c>
      <c r="Z1095">
        <v>141.77115716753025</v>
      </c>
      <c r="AA1095">
        <v>26.273196949278301</v>
      </c>
      <c r="AB1095">
        <v>3.5571255344652619</v>
      </c>
      <c r="AC1095">
        <v>-54.690388079832225</v>
      </c>
    </row>
    <row r="1096" spans="1:29">
      <c r="A1096">
        <v>3</v>
      </c>
      <c r="B1096">
        <v>731</v>
      </c>
      <c r="C1096">
        <v>2009</v>
      </c>
      <c r="D1096">
        <v>99</v>
      </c>
      <c r="E1096">
        <v>3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170</v>
      </c>
      <c r="R1096">
        <v>473</v>
      </c>
      <c r="S1096">
        <v>468</v>
      </c>
      <c r="T1096">
        <v>2.1244038307537321</v>
      </c>
      <c r="U1096">
        <v>2.2195952760645503</v>
      </c>
      <c r="V1096">
        <v>15.437632135306554</v>
      </c>
      <c r="W1096">
        <v>55.995726495726487</v>
      </c>
      <c r="X1096">
        <v>154.21172342233589</v>
      </c>
      <c r="Y1096">
        <v>140.95327695560249</v>
      </c>
      <c r="Z1096">
        <v>142.459188034188</v>
      </c>
      <c r="AA1096">
        <v>32.074985943447437</v>
      </c>
      <c r="AB1096">
        <v>4.5059294868629056</v>
      </c>
      <c r="AC1096">
        <v>-62.636831447771087</v>
      </c>
    </row>
    <row r="1097" spans="1:29">
      <c r="A1097">
        <v>3</v>
      </c>
      <c r="B1097">
        <v>732</v>
      </c>
      <c r="C1097">
        <v>2009</v>
      </c>
      <c r="D1097">
        <v>99</v>
      </c>
      <c r="E1097">
        <v>4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154</v>
      </c>
      <c r="R1097">
        <v>531</v>
      </c>
      <c r="S1097">
        <v>526</v>
      </c>
      <c r="T1097">
        <v>2.384901552072372</v>
      </c>
      <c r="U1097">
        <v>2.370886600653658</v>
      </c>
      <c r="V1097">
        <v>15.354048964218459</v>
      </c>
      <c r="W1097">
        <v>56.697718631178709</v>
      </c>
      <c r="X1097">
        <v>146.40052396080097</v>
      </c>
      <c r="Y1097">
        <v>134.1154425612053</v>
      </c>
      <c r="Z1097">
        <v>135.39030418250957</v>
      </c>
      <c r="AA1097">
        <v>29.90109108705618</v>
      </c>
      <c r="AB1097">
        <v>3.5697656413999859</v>
      </c>
      <c r="AC1097">
        <v>-52.077918669313661</v>
      </c>
    </row>
    <row r="1098" spans="1:29">
      <c r="A1098">
        <v>3</v>
      </c>
      <c r="B1098">
        <v>733</v>
      </c>
      <c r="C1098">
        <v>2009</v>
      </c>
      <c r="D1098">
        <v>99</v>
      </c>
      <c r="E1098">
        <v>5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137</v>
      </c>
      <c r="R1098">
        <v>350</v>
      </c>
      <c r="S1098">
        <v>350</v>
      </c>
      <c r="T1098">
        <v>1.5719690079573077</v>
      </c>
      <c r="U1098">
        <v>1.6208919190211222</v>
      </c>
      <c r="V1098">
        <v>14.602857142857149</v>
      </c>
      <c r="W1098">
        <v>56.488571428571397</v>
      </c>
      <c r="X1098">
        <v>150.71165454264039</v>
      </c>
      <c r="Y1098">
        <v>139.10685714285728</v>
      </c>
      <c r="Z1098">
        <v>139.10685714285728</v>
      </c>
      <c r="AA1098">
        <v>32.49077247214543</v>
      </c>
      <c r="AB1098">
        <v>3.9962318986459202</v>
      </c>
      <c r="AC1098">
        <v>-58.162217099885453</v>
      </c>
    </row>
    <row r="1099" spans="1:29">
      <c r="A1099">
        <v>3</v>
      </c>
      <c r="B1099">
        <v>734</v>
      </c>
      <c r="C1099">
        <v>2009</v>
      </c>
      <c r="D1099">
        <v>99</v>
      </c>
      <c r="E1099">
        <v>6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136</v>
      </c>
      <c r="R1099">
        <v>450</v>
      </c>
      <c r="S1099">
        <v>449</v>
      </c>
      <c r="T1099">
        <v>2.0211030102308234</v>
      </c>
      <c r="U1099">
        <v>1.9877677215411311</v>
      </c>
      <c r="V1099">
        <v>16.224444444444444</v>
      </c>
      <c r="W1099">
        <v>57.173719376391993</v>
      </c>
      <c r="X1099">
        <v>143.96870109546171</v>
      </c>
      <c r="Y1099">
        <v>132.68311111111103</v>
      </c>
      <c r="Z1099">
        <v>132.97861915367477</v>
      </c>
      <c r="AA1099">
        <v>30.386567875044488</v>
      </c>
      <c r="AB1099">
        <v>3.6010546242418902</v>
      </c>
      <c r="AC1099">
        <v>-57.005347142884865</v>
      </c>
    </row>
    <row r="1100" spans="1:29">
      <c r="A1100">
        <v>3</v>
      </c>
      <c r="B1100">
        <v>735</v>
      </c>
      <c r="C1100">
        <v>2009</v>
      </c>
      <c r="D1100">
        <v>99</v>
      </c>
      <c r="E1100">
        <v>7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135</v>
      </c>
      <c r="R1100">
        <v>402</v>
      </c>
      <c r="S1100">
        <v>401</v>
      </c>
      <c r="T1100">
        <v>1.8055186891395356</v>
      </c>
      <c r="U1100">
        <v>1.8139278505775436</v>
      </c>
      <c r="V1100">
        <v>14.417910447761191</v>
      </c>
      <c r="W1100">
        <v>56.566084788029919</v>
      </c>
      <c r="X1100">
        <v>147.13997725349424</v>
      </c>
      <c r="Y1100">
        <v>135.5365671641791</v>
      </c>
      <c r="Z1100">
        <v>135.87456359102248</v>
      </c>
      <c r="AA1100">
        <v>30.475838946169876</v>
      </c>
      <c r="AB1100">
        <v>3.9055235369344592</v>
      </c>
      <c r="AC1100">
        <v>-50.94553787365556</v>
      </c>
    </row>
    <row r="1101" spans="1:29">
      <c r="A1101">
        <v>3</v>
      </c>
      <c r="B1101">
        <v>736</v>
      </c>
      <c r="C1101">
        <v>2009</v>
      </c>
      <c r="D1101">
        <v>99</v>
      </c>
      <c r="E1101">
        <v>8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155</v>
      </c>
      <c r="R1101">
        <v>477</v>
      </c>
      <c r="S1101">
        <v>467</v>
      </c>
      <c r="T1101">
        <v>2.1423691908446725</v>
      </c>
      <c r="U1101">
        <v>2.1112637096943057</v>
      </c>
      <c r="V1101">
        <v>15.859538784067087</v>
      </c>
      <c r="W1101">
        <v>56.698072805139184</v>
      </c>
      <c r="X1101">
        <v>146.84819122767564</v>
      </c>
      <c r="Y1101">
        <v>132.94947589098533</v>
      </c>
      <c r="Z1101">
        <v>135.79635974304071</v>
      </c>
      <c r="AA1101">
        <v>29.208726945713128</v>
      </c>
      <c r="AB1101">
        <v>3.2492556438069196</v>
      </c>
      <c r="AC1101">
        <v>-48.172253481071159</v>
      </c>
    </row>
    <row r="1102" spans="1:29">
      <c r="A1102">
        <v>3</v>
      </c>
      <c r="B1102">
        <v>737</v>
      </c>
      <c r="C1102">
        <v>2009</v>
      </c>
      <c r="D1102">
        <v>99</v>
      </c>
      <c r="E1102">
        <v>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135</v>
      </c>
      <c r="R1102">
        <v>395</v>
      </c>
      <c r="S1102">
        <v>395</v>
      </c>
      <c r="T1102">
        <v>1.7740793089803899</v>
      </c>
      <c r="U1102">
        <v>1.7697629286516787</v>
      </c>
      <c r="V1102">
        <v>14.87088607594937</v>
      </c>
      <c r="W1102">
        <v>56.635443037974703</v>
      </c>
      <c r="X1102">
        <v>145.80715059588292</v>
      </c>
      <c r="Y1102">
        <v>134.58000000000013</v>
      </c>
      <c r="Z1102">
        <v>134.58000000000013</v>
      </c>
      <c r="AA1102">
        <v>29.053604408298408</v>
      </c>
      <c r="AB1102">
        <v>3.503887099168252</v>
      </c>
      <c r="AC1102">
        <v>-54.559353263536558</v>
      </c>
    </row>
    <row r="1103" spans="1:29">
      <c r="A1103">
        <v>3</v>
      </c>
      <c r="B1103">
        <v>738</v>
      </c>
      <c r="C1103">
        <v>2009</v>
      </c>
      <c r="D1103">
        <v>99</v>
      </c>
      <c r="E1103">
        <v>10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142</v>
      </c>
      <c r="R1103">
        <v>451</v>
      </c>
      <c r="S1103">
        <v>448</v>
      </c>
      <c r="T1103">
        <v>2.0255943502535589</v>
      </c>
      <c r="U1103">
        <v>2.055196963866361</v>
      </c>
      <c r="V1103">
        <v>15.383592017738357</v>
      </c>
      <c r="W1103">
        <v>56.459821428571438</v>
      </c>
      <c r="X1103">
        <v>149.16605208601078</v>
      </c>
      <c r="Y1103">
        <v>136.87982261640798</v>
      </c>
      <c r="Z1103">
        <v>137.79642857142869</v>
      </c>
      <c r="AA1103">
        <v>30.884255202088621</v>
      </c>
      <c r="AB1103">
        <v>3.9605410845486153</v>
      </c>
      <c r="AC1103">
        <v>-56.24185593474045</v>
      </c>
    </row>
    <row r="1104" spans="1:29">
      <c r="A1104">
        <v>3</v>
      </c>
      <c r="B1104">
        <v>739</v>
      </c>
      <c r="C1104">
        <v>2009</v>
      </c>
      <c r="D1104">
        <v>99</v>
      </c>
      <c r="E1104">
        <v>11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147</v>
      </c>
      <c r="R1104">
        <v>449</v>
      </c>
      <c r="S1104">
        <v>447</v>
      </c>
      <c r="T1104">
        <v>2.0166116702080887</v>
      </c>
      <c r="U1104">
        <v>2.0057253266118473</v>
      </c>
      <c r="V1104">
        <v>15.719376391982182</v>
      </c>
      <c r="W1104">
        <v>56.436241610738278</v>
      </c>
      <c r="X1104">
        <v>145.90965356986877</v>
      </c>
      <c r="Y1104">
        <v>134.17995545657016</v>
      </c>
      <c r="Z1104">
        <v>134.78031319910511</v>
      </c>
      <c r="AA1104">
        <v>30.452108832400889</v>
      </c>
      <c r="AB1104">
        <v>3.451139579617132</v>
      </c>
      <c r="AC1104">
        <v>-49.814687301412846</v>
      </c>
    </row>
    <row r="1105" spans="1:29">
      <c r="A1105">
        <v>3</v>
      </c>
      <c r="B1105">
        <v>740</v>
      </c>
      <c r="C1105">
        <v>2009</v>
      </c>
      <c r="D1105">
        <v>99</v>
      </c>
      <c r="E1105">
        <v>12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133</v>
      </c>
      <c r="R1105">
        <v>481</v>
      </c>
      <c r="S1105">
        <v>480</v>
      </c>
      <c r="T1105">
        <v>2.1603345509356124</v>
      </c>
      <c r="U1105">
        <v>2.1076282434842155</v>
      </c>
      <c r="V1105">
        <v>16.257796257796262</v>
      </c>
      <c r="W1105">
        <v>57.070833333333354</v>
      </c>
      <c r="X1105">
        <v>142.82158648355838</v>
      </c>
      <c r="Y1105">
        <v>131.61683991683981</v>
      </c>
      <c r="Z1105">
        <v>131.89104166666661</v>
      </c>
      <c r="AA1105">
        <v>28.520075950955576</v>
      </c>
      <c r="AB1105">
        <v>3.5430659000676914</v>
      </c>
      <c r="AC1105">
        <v>-56.364215158830277</v>
      </c>
    </row>
    <row r="1106" spans="1:29">
      <c r="A1106">
        <v>3</v>
      </c>
      <c r="B1106">
        <v>741</v>
      </c>
      <c r="C1106">
        <v>2009</v>
      </c>
      <c r="D1106">
        <v>99</v>
      </c>
      <c r="E1106">
        <v>13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  <c r="Q1106">
        <v>162</v>
      </c>
      <c r="R1106">
        <v>459</v>
      </c>
      <c r="S1106">
        <v>455</v>
      </c>
      <c r="T1106">
        <v>2.0615250704354402</v>
      </c>
      <c r="U1106">
        <v>2.0695990030832547</v>
      </c>
      <c r="V1106">
        <v>16.041394335511981</v>
      </c>
      <c r="W1106">
        <v>56.593406593406598</v>
      </c>
      <c r="X1106">
        <v>147.58944145853835</v>
      </c>
      <c r="Y1106">
        <v>135.43660130718965</v>
      </c>
      <c r="Z1106">
        <v>136.62725274725281</v>
      </c>
      <c r="AA1106">
        <v>31.500431605831487</v>
      </c>
      <c r="AB1106">
        <v>3.8743394246683649</v>
      </c>
      <c r="AC1106">
        <v>-54.412758514084466</v>
      </c>
    </row>
    <row r="1107" spans="1:29">
      <c r="A1107">
        <v>3</v>
      </c>
      <c r="B1107">
        <v>742</v>
      </c>
      <c r="C1107">
        <v>2009</v>
      </c>
      <c r="D1107">
        <v>99</v>
      </c>
      <c r="E1107">
        <v>14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177</v>
      </c>
      <c r="R1107">
        <v>511</v>
      </c>
      <c r="S1107">
        <v>509</v>
      </c>
      <c r="T1107">
        <v>2.2950747516176699</v>
      </c>
      <c r="U1107">
        <v>2.3297911840809995</v>
      </c>
      <c r="V1107">
        <v>15.356164383561644</v>
      </c>
      <c r="W1107">
        <v>56.715127701375238</v>
      </c>
      <c r="X1107">
        <v>148.97880433284635</v>
      </c>
      <c r="Y1107">
        <v>136.9489236790607</v>
      </c>
      <c r="Z1107">
        <v>137.48703339882124</v>
      </c>
      <c r="AA1107">
        <v>31.022941457898945</v>
      </c>
      <c r="AB1107">
        <v>3.759909896482196</v>
      </c>
      <c r="AC1107">
        <v>-63.366876828038016</v>
      </c>
    </row>
    <row r="1108" spans="1:29">
      <c r="A1108">
        <v>3</v>
      </c>
      <c r="B1108">
        <v>743</v>
      </c>
      <c r="C1108">
        <v>2009</v>
      </c>
      <c r="D1108">
        <v>99</v>
      </c>
      <c r="E1108">
        <v>15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66</v>
      </c>
      <c r="R1108">
        <v>181</v>
      </c>
      <c r="S1108">
        <v>177</v>
      </c>
      <c r="T1108">
        <v>0.81293254411506433</v>
      </c>
      <c r="U1108">
        <v>0.79072388823897644</v>
      </c>
      <c r="V1108">
        <v>15.745856353591162</v>
      </c>
      <c r="W1108">
        <v>56.689265536723163</v>
      </c>
      <c r="X1108">
        <v>145.31583893501252</v>
      </c>
      <c r="Y1108">
        <v>131.22265193370163</v>
      </c>
      <c r="Z1108">
        <v>134.1881355932203</v>
      </c>
      <c r="AA1108">
        <v>30.293426137455558</v>
      </c>
      <c r="AB1108">
        <v>3.8104151089313056</v>
      </c>
      <c r="AC1108">
        <v>-52.946232483286224</v>
      </c>
    </row>
    <row r="1109" spans="1:29">
      <c r="A1109">
        <v>3</v>
      </c>
      <c r="B1109">
        <v>744</v>
      </c>
      <c r="C1109">
        <v>2009</v>
      </c>
      <c r="D1109">
        <v>99</v>
      </c>
      <c r="E1109">
        <v>16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155</v>
      </c>
      <c r="R1109">
        <v>388</v>
      </c>
      <c r="S1109">
        <v>387</v>
      </c>
      <c r="T1109">
        <v>1.7426399288212429</v>
      </c>
      <c r="U1109">
        <v>1.7590662684566076</v>
      </c>
      <c r="V1109">
        <v>16.247422680412363</v>
      </c>
      <c r="W1109">
        <v>56.63049095607235</v>
      </c>
      <c r="X1109">
        <v>147.82505500887964</v>
      </c>
      <c r="Y1109">
        <v>136.17989690721652</v>
      </c>
      <c r="Z1109">
        <v>136.53178294573647</v>
      </c>
      <c r="AA1109">
        <v>29.772902680632154</v>
      </c>
      <c r="AB1109">
        <v>3.4716125298500429</v>
      </c>
      <c r="AC1109">
        <v>-48.250010001394621</v>
      </c>
    </row>
    <row r="1110" spans="1:29">
      <c r="A1110">
        <v>3</v>
      </c>
      <c r="B1110">
        <v>745</v>
      </c>
      <c r="C1110">
        <v>2009</v>
      </c>
      <c r="D1110">
        <v>99</v>
      </c>
      <c r="E1110">
        <v>17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167</v>
      </c>
      <c r="R1110">
        <v>519</v>
      </c>
      <c r="S1110">
        <v>515</v>
      </c>
      <c r="T1110">
        <v>2.3310054717995499</v>
      </c>
      <c r="U1110">
        <v>2.3732702946155841</v>
      </c>
      <c r="V1110">
        <v>14.497109826589597</v>
      </c>
      <c r="W1110">
        <v>55.477669902912609</v>
      </c>
      <c r="X1110">
        <v>149.5719537321753</v>
      </c>
      <c r="Y1110">
        <v>137.35433526011559</v>
      </c>
      <c r="Z1110">
        <v>138.42116504854371</v>
      </c>
      <c r="AA1110">
        <v>32.232953026035275</v>
      </c>
      <c r="AB1110">
        <v>4.3676865538615628</v>
      </c>
      <c r="AC1110">
        <v>-62.468743968713618</v>
      </c>
    </row>
    <row r="1111" spans="1:29">
      <c r="A1111">
        <v>3</v>
      </c>
      <c r="B1111">
        <v>746</v>
      </c>
      <c r="C1111">
        <v>2009</v>
      </c>
      <c r="D1111">
        <v>99</v>
      </c>
      <c r="E1111">
        <v>18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133</v>
      </c>
      <c r="R1111">
        <v>370</v>
      </c>
      <c r="S1111">
        <v>367</v>
      </c>
      <c r="T1111">
        <v>1.6617958084120101</v>
      </c>
      <c r="U1111">
        <v>1.6336926219311885</v>
      </c>
      <c r="V1111">
        <v>16.151351351351352</v>
      </c>
      <c r="W1111">
        <v>57.100817438692097</v>
      </c>
      <c r="X1111">
        <v>144.53193171503045</v>
      </c>
      <c r="Y1111">
        <v>132.62675675675669</v>
      </c>
      <c r="Z1111">
        <v>133.71089918256123</v>
      </c>
      <c r="AA1111">
        <v>29.458736504001482</v>
      </c>
      <c r="AB1111">
        <v>3.6767439669195792</v>
      </c>
      <c r="AC1111">
        <v>-35.905388108127113</v>
      </c>
    </row>
    <row r="1112" spans="1:29">
      <c r="A1112">
        <v>3</v>
      </c>
      <c r="B1112">
        <v>747</v>
      </c>
      <c r="C1112">
        <v>2009</v>
      </c>
      <c r="D1112">
        <v>99</v>
      </c>
      <c r="E1112">
        <v>19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156</v>
      </c>
      <c r="R1112">
        <v>461.06999999999994</v>
      </c>
      <c r="S1112">
        <v>459.06999999999994</v>
      </c>
      <c r="T1112">
        <v>2.0708221442825017</v>
      </c>
      <c r="U1112">
        <v>2.0483654834056448</v>
      </c>
      <c r="V1112">
        <v>16.747999219207497</v>
      </c>
      <c r="W1112">
        <v>57.389940531945037</v>
      </c>
      <c r="X1112">
        <v>145.02301996150501</v>
      </c>
      <c r="Y1112">
        <v>133.44524692562968</v>
      </c>
      <c r="Z1112">
        <v>134.02661903413437</v>
      </c>
      <c r="AA1112">
        <v>36.251644452057953</v>
      </c>
      <c r="AB1112">
        <v>72.542471340755981</v>
      </c>
      <c r="AC1112">
        <v>49.217236741733792</v>
      </c>
    </row>
    <row r="1113" spans="1:29">
      <c r="A1113">
        <v>3</v>
      </c>
      <c r="B1113">
        <v>748</v>
      </c>
      <c r="C1113">
        <v>2009</v>
      </c>
      <c r="D1113">
        <v>99</v>
      </c>
      <c r="E1113">
        <v>20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174</v>
      </c>
      <c r="R1113">
        <v>493</v>
      </c>
      <c r="S1113">
        <v>491</v>
      </c>
      <c r="T1113">
        <v>2.214230631208435</v>
      </c>
      <c r="U1113">
        <v>2.2674655770122403</v>
      </c>
      <c r="V1113">
        <v>16.342799188640974</v>
      </c>
      <c r="W1113">
        <v>56.466395112016286</v>
      </c>
      <c r="X1113">
        <v>150.27503137093765</v>
      </c>
      <c r="Y1113">
        <v>138.15172413793101</v>
      </c>
      <c r="Z1113">
        <v>138.71446028513239</v>
      </c>
      <c r="AA1113">
        <v>30.959150121348632</v>
      </c>
      <c r="AB1113">
        <v>4.017830807520113</v>
      </c>
      <c r="AC1113">
        <v>-51.02628789768859</v>
      </c>
    </row>
    <row r="1114" spans="1:29">
      <c r="A1114">
        <v>3</v>
      </c>
      <c r="B1114">
        <v>749</v>
      </c>
      <c r="C1114">
        <v>2009</v>
      </c>
      <c r="D1114">
        <v>99</v>
      </c>
      <c r="E1114">
        <v>21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138</v>
      </c>
      <c r="R1114">
        <v>366</v>
      </c>
      <c r="S1114">
        <v>361</v>
      </c>
      <c r="T1114">
        <v>1.6438304483210695</v>
      </c>
      <c r="U1114">
        <v>1.655848324887367</v>
      </c>
      <c r="V1114">
        <v>15.751366120218581</v>
      </c>
      <c r="W1114">
        <v>56.481994459833793</v>
      </c>
      <c r="X1114">
        <v>148.59273336530325</v>
      </c>
      <c r="Y1114">
        <v>135.89453551912581</v>
      </c>
      <c r="Z1114">
        <v>137.77673130193915</v>
      </c>
      <c r="AA1114">
        <v>30.395015471173288</v>
      </c>
      <c r="AB1114">
        <v>2.0614741813865511</v>
      </c>
      <c r="AC1114">
        <v>-163.83151631243652</v>
      </c>
    </row>
    <row r="1115" spans="1:29">
      <c r="A1115">
        <v>3</v>
      </c>
      <c r="B1115">
        <v>750</v>
      </c>
      <c r="C1115">
        <v>2009</v>
      </c>
      <c r="D1115">
        <v>99</v>
      </c>
      <c r="E1115">
        <v>22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149</v>
      </c>
      <c r="R1115">
        <v>430</v>
      </c>
      <c r="S1115">
        <v>427</v>
      </c>
      <c r="T1115">
        <v>1.9312762097761205</v>
      </c>
      <c r="U1115">
        <v>1.9063292834173129</v>
      </c>
      <c r="V1115">
        <v>15.009302325581388</v>
      </c>
      <c r="W1115">
        <v>56.590163934426243</v>
      </c>
      <c r="X1115">
        <v>144.95477336289653</v>
      </c>
      <c r="Y1115">
        <v>133.16558139534865</v>
      </c>
      <c r="Z1115">
        <v>134.10117096018715</v>
      </c>
      <c r="AA1115">
        <v>30.336776724762647</v>
      </c>
      <c r="AB1115">
        <v>3.9520778895736246</v>
      </c>
      <c r="AC1115">
        <v>-45.93915785748041</v>
      </c>
    </row>
    <row r="1116" spans="1:29">
      <c r="A1116">
        <v>3</v>
      </c>
      <c r="B1116">
        <v>751</v>
      </c>
      <c r="C1116">
        <v>2009</v>
      </c>
      <c r="D1116">
        <v>99</v>
      </c>
      <c r="E1116">
        <v>23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119</v>
      </c>
      <c r="R1116">
        <v>350</v>
      </c>
      <c r="S1116">
        <v>345</v>
      </c>
      <c r="T1116">
        <v>1.5719690079573077</v>
      </c>
      <c r="U1116">
        <v>1.5588759258328935</v>
      </c>
      <c r="V1116">
        <v>16.728571428571424</v>
      </c>
      <c r="W1116">
        <v>56.208695652173915</v>
      </c>
      <c r="X1116">
        <v>146.62188515709639</v>
      </c>
      <c r="Y1116">
        <v>133.78457142857141</v>
      </c>
      <c r="Z1116">
        <v>135.72347826086957</v>
      </c>
      <c r="AA1116">
        <v>33.612917626709397</v>
      </c>
      <c r="AB1116">
        <v>4.7691563113264124</v>
      </c>
      <c r="AC1116">
        <v>-45.19600122440891</v>
      </c>
    </row>
    <row r="1117" spans="1:29">
      <c r="A1117">
        <v>3</v>
      </c>
      <c r="B1117">
        <v>752</v>
      </c>
      <c r="C1117">
        <v>2009</v>
      </c>
      <c r="D1117">
        <v>99</v>
      </c>
      <c r="E1117">
        <v>24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138</v>
      </c>
      <c r="R1117">
        <v>461</v>
      </c>
      <c r="S1117">
        <v>455</v>
      </c>
      <c r="T1117">
        <v>2.0705077504809104</v>
      </c>
      <c r="U1117">
        <v>2.054597711194369</v>
      </c>
      <c r="V1117">
        <v>15.592190889370928</v>
      </c>
      <c r="W1117">
        <v>57.334065934065919</v>
      </c>
      <c r="X1117">
        <v>146.13574992420729</v>
      </c>
      <c r="Y1117">
        <v>133.87158351409971</v>
      </c>
      <c r="Z1117">
        <v>135.63692307692304</v>
      </c>
      <c r="AA1117">
        <v>28.774105410610275</v>
      </c>
    </row>
    <row r="1118" spans="1:29">
      <c r="A1118">
        <v>3</v>
      </c>
      <c r="B1118">
        <v>753</v>
      </c>
      <c r="C1118">
        <v>2009</v>
      </c>
      <c r="D1118">
        <v>99</v>
      </c>
      <c r="E1118">
        <v>25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152</v>
      </c>
      <c r="R1118">
        <v>490</v>
      </c>
      <c r="S1118">
        <v>486</v>
      </c>
      <c r="T1118">
        <v>2.2007566111402301</v>
      </c>
      <c r="U1118">
        <v>2.1877949342708014</v>
      </c>
      <c r="V1118">
        <v>15.489795918367347</v>
      </c>
      <c r="W1118">
        <v>56.946502057613181</v>
      </c>
      <c r="X1118">
        <v>145.611692130807</v>
      </c>
      <c r="Y1118">
        <v>134.11367346938761</v>
      </c>
      <c r="Z1118">
        <v>135.21748971193398</v>
      </c>
      <c r="AA1118">
        <v>32.145644679922007</v>
      </c>
    </row>
    <row r="1119" spans="1:29">
      <c r="A1119">
        <v>3</v>
      </c>
      <c r="B1119">
        <v>754</v>
      </c>
      <c r="C1119">
        <v>2009</v>
      </c>
      <c r="D1119">
        <v>99</v>
      </c>
      <c r="E1119">
        <v>26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158</v>
      </c>
      <c r="R1119">
        <v>472</v>
      </c>
      <c r="S1119">
        <v>466</v>
      </c>
      <c r="T1119">
        <v>2.1199124907309974</v>
      </c>
      <c r="U1119">
        <v>2.1179986438912017</v>
      </c>
      <c r="V1119">
        <v>15.574152542372881</v>
      </c>
      <c r="W1119">
        <v>57.412017167381954</v>
      </c>
      <c r="X1119">
        <v>147.25976458490183</v>
      </c>
      <c r="Y1119">
        <v>134.78644067796611</v>
      </c>
      <c r="Z1119">
        <v>136.52188841201715</v>
      </c>
      <c r="AA1119">
        <v>31.802360317369367</v>
      </c>
    </row>
    <row r="1120" spans="1:29">
      <c r="A1120">
        <v>3</v>
      </c>
      <c r="B1120">
        <v>755</v>
      </c>
      <c r="C1120">
        <v>2009</v>
      </c>
      <c r="D1120">
        <v>99</v>
      </c>
      <c r="E1120">
        <v>27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129</v>
      </c>
      <c r="R1120">
        <v>304</v>
      </c>
      <c r="S1120">
        <v>301</v>
      </c>
      <c r="T1120">
        <v>1.3653673669114896</v>
      </c>
      <c r="U1120">
        <v>1.3384541471663995</v>
      </c>
      <c r="V1120">
        <v>17.200657894736839</v>
      </c>
      <c r="W1120">
        <v>57.920265780730894</v>
      </c>
      <c r="X1120">
        <v>143.96205166219977</v>
      </c>
      <c r="Y1120">
        <v>132.24901315789452</v>
      </c>
      <c r="Z1120">
        <v>133.56710963455131</v>
      </c>
      <c r="AA1120">
        <v>31.63397204473257</v>
      </c>
    </row>
    <row r="1121" spans="1:29">
      <c r="A1121">
        <v>3</v>
      </c>
      <c r="B1121">
        <v>756</v>
      </c>
      <c r="C1121">
        <v>2009</v>
      </c>
      <c r="D1121">
        <v>99</v>
      </c>
      <c r="E1121">
        <v>28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128</v>
      </c>
      <c r="R1121">
        <v>345</v>
      </c>
      <c r="S1121">
        <v>342</v>
      </c>
      <c r="T1121">
        <v>1.5495123078436315</v>
      </c>
      <c r="U1121">
        <v>1.5559695503737296</v>
      </c>
      <c r="V1121">
        <v>16.153623188405799</v>
      </c>
      <c r="W1121">
        <v>57.614035087719294</v>
      </c>
      <c r="X1121">
        <v>147.49163879598669</v>
      </c>
      <c r="Y1121">
        <v>135.47043478260878</v>
      </c>
      <c r="Z1121">
        <v>136.65877192982461</v>
      </c>
      <c r="AA1121">
        <v>32.556096826816997</v>
      </c>
      <c r="AB1121">
        <v>1.7031555092906565</v>
      </c>
      <c r="AC1121">
        <v>-212.75754329680325</v>
      </c>
    </row>
    <row r="1122" spans="1:29">
      <c r="A1122">
        <v>3</v>
      </c>
      <c r="B1122">
        <v>757</v>
      </c>
      <c r="C1122">
        <v>2009</v>
      </c>
      <c r="D1122">
        <v>99</v>
      </c>
      <c r="E1122">
        <v>29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129</v>
      </c>
      <c r="R1122">
        <v>421</v>
      </c>
      <c r="S1122">
        <v>418</v>
      </c>
      <c r="T1122">
        <v>1.8908541495715037</v>
      </c>
      <c r="U1122">
        <v>1.8764598668999877</v>
      </c>
      <c r="V1122">
        <v>16.097387173396676</v>
      </c>
      <c r="W1122">
        <v>58.600478468899517</v>
      </c>
      <c r="X1122">
        <v>145.09589971769222</v>
      </c>
      <c r="Y1122">
        <v>133.88123515439429</v>
      </c>
      <c r="Z1122">
        <v>134.84210526315795</v>
      </c>
      <c r="AA1122">
        <v>30.645944608164839</v>
      </c>
    </row>
    <row r="1123" spans="1:29">
      <c r="A1123">
        <v>3</v>
      </c>
      <c r="B1123">
        <v>758</v>
      </c>
      <c r="C1123">
        <v>2009</v>
      </c>
      <c r="D1123">
        <v>99</v>
      </c>
      <c r="E1123">
        <v>30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131</v>
      </c>
      <c r="R1123">
        <v>475</v>
      </c>
      <c r="S1123">
        <v>471</v>
      </c>
      <c r="T1123">
        <v>2.1333865107992023</v>
      </c>
      <c r="U1123">
        <v>2.0560758677852831</v>
      </c>
      <c r="V1123">
        <v>16.816842105263163</v>
      </c>
      <c r="W1123">
        <v>58.768577494692146</v>
      </c>
      <c r="X1123">
        <v>141.83338085191309</v>
      </c>
      <c r="Y1123">
        <v>130.01936842105258</v>
      </c>
      <c r="Z1123">
        <v>131.12356687898097</v>
      </c>
      <c r="AA1123">
        <v>29.854851569289512</v>
      </c>
      <c r="AB1123">
        <v>3.6146008894574928</v>
      </c>
      <c r="AC1123">
        <v>-40.505933312483826</v>
      </c>
    </row>
    <row r="1124" spans="1:29">
      <c r="A1124">
        <v>3</v>
      </c>
      <c r="B1124">
        <v>759</v>
      </c>
      <c r="C1124">
        <v>2009</v>
      </c>
      <c r="D1124">
        <v>99</v>
      </c>
      <c r="E1124">
        <v>31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118</v>
      </c>
      <c r="R1124">
        <v>465</v>
      </c>
      <c r="S1124">
        <v>462</v>
      </c>
      <c r="T1124">
        <v>2.0884731105718504</v>
      </c>
      <c r="U1124">
        <v>2.0806518857000089</v>
      </c>
      <c r="V1124">
        <v>17.468817204301075</v>
      </c>
      <c r="W1124">
        <v>58.742424242424242</v>
      </c>
      <c r="X1124">
        <v>146.30808839804757</v>
      </c>
      <c r="Y1124">
        <v>134.4030107526882</v>
      </c>
      <c r="Z1124">
        <v>135.27575757575758</v>
      </c>
      <c r="AA1124">
        <v>31.152064146963991</v>
      </c>
      <c r="AB1124">
        <v>0.57612770058162821</v>
      </c>
      <c r="AC1124">
        <v>-454.7359320648805</v>
      </c>
    </row>
    <row r="1125" spans="1:29">
      <c r="A1125">
        <v>3</v>
      </c>
      <c r="B1125">
        <v>760</v>
      </c>
      <c r="C1125">
        <v>2009</v>
      </c>
      <c r="D1125">
        <v>99</v>
      </c>
      <c r="E1125">
        <v>32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139</v>
      </c>
      <c r="R1125">
        <v>472</v>
      </c>
      <c r="S1125">
        <v>469</v>
      </c>
      <c r="T1125">
        <v>2.1199124907309974</v>
      </c>
      <c r="U1125">
        <v>2.1226062311025262</v>
      </c>
      <c r="V1125">
        <v>15.614406779661017</v>
      </c>
      <c r="W1125">
        <v>58.266524520255849</v>
      </c>
      <c r="X1125">
        <v>146.83259268780861</v>
      </c>
      <c r="Y1125">
        <v>135.07966101694922</v>
      </c>
      <c r="Z1125">
        <v>135.94371002132203</v>
      </c>
      <c r="AA1125">
        <v>30.973792276440907</v>
      </c>
      <c r="AB1125">
        <v>1.5819372451815423</v>
      </c>
      <c r="AC1125">
        <v>-174.40543264434277</v>
      </c>
    </row>
    <row r="1126" spans="1:29">
      <c r="A1126">
        <v>3</v>
      </c>
      <c r="B1126">
        <v>761</v>
      </c>
      <c r="C1126">
        <v>2009</v>
      </c>
      <c r="D1126">
        <v>99</v>
      </c>
      <c r="E1126">
        <v>33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141</v>
      </c>
      <c r="R1126">
        <v>427</v>
      </c>
      <c r="S1126">
        <v>423</v>
      </c>
      <c r="T1126">
        <v>1.9178021897079152</v>
      </c>
      <c r="U1126">
        <v>1.9240371998747003</v>
      </c>
      <c r="V1126">
        <v>15.665105386416858</v>
      </c>
      <c r="W1126">
        <v>58.075650118203285</v>
      </c>
      <c r="X1126">
        <v>147.56940127524283</v>
      </c>
      <c r="Y1126">
        <v>135.34683840749412</v>
      </c>
      <c r="Z1126">
        <v>136.62671394799051</v>
      </c>
      <c r="AA1126">
        <v>33.099169999963927</v>
      </c>
      <c r="AB1126">
        <v>1.0813038231512329</v>
      </c>
      <c r="AC1126">
        <v>-236.35176725243687</v>
      </c>
    </row>
    <row r="1127" spans="1:29">
      <c r="A1127">
        <v>3</v>
      </c>
      <c r="B1127">
        <v>762</v>
      </c>
      <c r="C1127">
        <v>2009</v>
      </c>
      <c r="D1127">
        <v>99</v>
      </c>
      <c r="E1127">
        <v>34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143</v>
      </c>
      <c r="R1127">
        <v>430</v>
      </c>
      <c r="S1127">
        <v>429</v>
      </c>
      <c r="T1127">
        <v>1.9312762097761205</v>
      </c>
      <c r="U1127">
        <v>2.000125643310227</v>
      </c>
      <c r="V1127">
        <v>16.076744186046501</v>
      </c>
      <c r="W1127">
        <v>57.962703962703955</v>
      </c>
      <c r="X1127">
        <v>151.64806369523043</v>
      </c>
      <c r="Y1127">
        <v>139.71767441860459</v>
      </c>
      <c r="Z1127">
        <v>140.04335664335665</v>
      </c>
      <c r="AA1127">
        <v>32.559732218793435</v>
      </c>
      <c r="AB1127">
        <v>3.7644525734953551</v>
      </c>
      <c r="AC1127">
        <v>-59.217036731886147</v>
      </c>
    </row>
    <row r="1128" spans="1:29">
      <c r="A1128">
        <v>3</v>
      </c>
      <c r="B1128">
        <v>763</v>
      </c>
      <c r="C1128">
        <v>2009</v>
      </c>
      <c r="D1128">
        <v>99</v>
      </c>
      <c r="E1128">
        <v>35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149</v>
      </c>
      <c r="R1128">
        <v>411</v>
      </c>
      <c r="S1128">
        <v>404</v>
      </c>
      <c r="T1128">
        <v>1.8459407493441524</v>
      </c>
      <c r="U1128">
        <v>1.868702873979192</v>
      </c>
      <c r="V1128">
        <v>18.484184914841844</v>
      </c>
      <c r="W1128">
        <v>58.396039603960403</v>
      </c>
      <c r="X1128">
        <v>149.51325019177372</v>
      </c>
      <c r="Y1128">
        <v>136.57177615571763</v>
      </c>
      <c r="Z1128">
        <v>138.93811881188111</v>
      </c>
      <c r="AA1128">
        <v>28.753850063788473</v>
      </c>
    </row>
    <row r="1129" spans="1:29">
      <c r="A1129">
        <v>3</v>
      </c>
      <c r="B1129">
        <v>764</v>
      </c>
      <c r="C1129">
        <v>2009</v>
      </c>
      <c r="D1129">
        <v>99</v>
      </c>
      <c r="E1129">
        <v>36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150</v>
      </c>
      <c r="R1129">
        <v>443</v>
      </c>
      <c r="S1129">
        <v>439</v>
      </c>
      <c r="T1129">
        <v>1.9896636300716777</v>
      </c>
      <c r="U1129">
        <v>2.0501599122401122</v>
      </c>
      <c r="V1129">
        <v>16.363431151241535</v>
      </c>
      <c r="W1129">
        <v>58.029612756264214</v>
      </c>
      <c r="X1129">
        <v>151.39536646865045</v>
      </c>
      <c r="Y1129">
        <v>139.01015801354416</v>
      </c>
      <c r="Z1129">
        <v>140.27676537585435</v>
      </c>
      <c r="AA1129">
        <v>33.116921433145741</v>
      </c>
      <c r="AB1129">
        <v>1.4645507712809573</v>
      </c>
      <c r="AC1129">
        <v>-218.78797153136551</v>
      </c>
    </row>
    <row r="1130" spans="1:29">
      <c r="A1130">
        <v>3</v>
      </c>
      <c r="B1130">
        <v>765</v>
      </c>
      <c r="C1130">
        <v>2009</v>
      </c>
      <c r="D1130">
        <v>99</v>
      </c>
      <c r="E1130">
        <v>37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153</v>
      </c>
      <c r="R1130">
        <v>492</v>
      </c>
      <c r="S1130">
        <v>485</v>
      </c>
      <c r="T1130">
        <v>2.2097392911856999</v>
      </c>
      <c r="U1130">
        <v>2.2296760376800751</v>
      </c>
      <c r="V1130">
        <v>16.699186991869922</v>
      </c>
      <c r="W1130">
        <v>57.847422680412393</v>
      </c>
      <c r="X1130">
        <v>148.70319477842662</v>
      </c>
      <c r="Y1130">
        <v>136.12540650406504</v>
      </c>
      <c r="Z1130">
        <v>138.09010309278358</v>
      </c>
      <c r="AA1130">
        <v>29.386476744470073</v>
      </c>
      <c r="AB1130">
        <v>1.676833834325745</v>
      </c>
      <c r="AC1130">
        <v>-148.64248943007851</v>
      </c>
    </row>
    <row r="1131" spans="1:29">
      <c r="A1131">
        <v>3</v>
      </c>
      <c r="B1131">
        <v>766</v>
      </c>
      <c r="C1131">
        <v>2009</v>
      </c>
      <c r="D1131">
        <v>99</v>
      </c>
      <c r="E1131">
        <v>38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132</v>
      </c>
      <c r="R1131">
        <v>379</v>
      </c>
      <c r="S1131">
        <v>374</v>
      </c>
      <c r="T1131">
        <v>1.7022178686166272</v>
      </c>
      <c r="U1131">
        <v>1.7029229514539093</v>
      </c>
      <c r="V1131">
        <v>18.182058047493403</v>
      </c>
      <c r="W1131">
        <v>58.262032085561486</v>
      </c>
      <c r="X1131">
        <v>147.6620633073866</v>
      </c>
      <c r="Y1131">
        <v>134.96411609498691</v>
      </c>
      <c r="Z1131">
        <v>136.76844919786109</v>
      </c>
      <c r="AA1131">
        <v>32.727776380206883</v>
      </c>
    </row>
    <row r="1132" spans="1:29">
      <c r="A1132">
        <v>3</v>
      </c>
      <c r="B1132">
        <v>767</v>
      </c>
      <c r="C1132">
        <v>2009</v>
      </c>
      <c r="D1132">
        <v>99</v>
      </c>
      <c r="E1132">
        <v>39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148</v>
      </c>
      <c r="R1132">
        <v>419</v>
      </c>
      <c r="S1132">
        <v>416</v>
      </c>
      <c r="T1132">
        <v>1.8818714695260328</v>
      </c>
      <c r="U1132">
        <v>1.8662292921164672</v>
      </c>
      <c r="V1132">
        <v>16.18854415274463</v>
      </c>
      <c r="W1132">
        <v>58.247596153846168</v>
      </c>
      <c r="X1132">
        <v>145.58472553699281</v>
      </c>
      <c r="Y1132">
        <v>133.78687350835321</v>
      </c>
      <c r="Z1132">
        <v>134.75168269230772</v>
      </c>
      <c r="AA1132">
        <v>30.397048772728525</v>
      </c>
    </row>
    <row r="1133" spans="1:29">
      <c r="A1133">
        <v>3</v>
      </c>
      <c r="B1133">
        <v>768</v>
      </c>
      <c r="C1133">
        <v>2009</v>
      </c>
      <c r="D1133">
        <v>99</v>
      </c>
      <c r="E1133">
        <v>40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148</v>
      </c>
      <c r="R1133">
        <v>442</v>
      </c>
      <c r="S1133">
        <v>436</v>
      </c>
      <c r="T1133">
        <v>1.9851722900489424</v>
      </c>
      <c r="U1133">
        <v>1.9635346093220472</v>
      </c>
      <c r="V1133">
        <v>16.400452488687787</v>
      </c>
      <c r="W1133">
        <v>58.559633027522942</v>
      </c>
      <c r="X1133">
        <v>146.22468539044925</v>
      </c>
      <c r="Y1133">
        <v>133.43778280542989</v>
      </c>
      <c r="Z1133">
        <v>135.27408256880739</v>
      </c>
      <c r="AA1133">
        <v>30.322715208974071</v>
      </c>
      <c r="AB1133">
        <v>3.3957101719306637</v>
      </c>
      <c r="AC1133">
        <v>-55.402847325610942</v>
      </c>
    </row>
    <row r="1134" spans="1:29">
      <c r="A1134">
        <v>3</v>
      </c>
      <c r="B1134">
        <v>769</v>
      </c>
      <c r="C1134">
        <v>2009</v>
      </c>
      <c r="D1134">
        <v>99</v>
      </c>
      <c r="E1134">
        <v>41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127</v>
      </c>
      <c r="R1134">
        <v>432</v>
      </c>
      <c r="S1134">
        <v>426</v>
      </c>
      <c r="T1134">
        <v>1.9402588898215904</v>
      </c>
      <c r="U1134">
        <v>1.9398974205934447</v>
      </c>
      <c r="V1134">
        <v>16.305555555555557</v>
      </c>
      <c r="W1134">
        <v>58.089201877934286</v>
      </c>
      <c r="X1134">
        <v>147.52743669997179</v>
      </c>
      <c r="Y1134">
        <v>134.88310185185196</v>
      </c>
      <c r="Z1134">
        <v>136.78286384976531</v>
      </c>
      <c r="AA1134">
        <v>31.487485587227464</v>
      </c>
      <c r="AB1134">
        <v>1.0720634404166931</v>
      </c>
      <c r="AC1134">
        <v>-274.14822984543741</v>
      </c>
    </row>
    <row r="1135" spans="1:29">
      <c r="A1135">
        <v>3</v>
      </c>
      <c r="B1135">
        <v>770</v>
      </c>
      <c r="C1135">
        <v>2009</v>
      </c>
      <c r="D1135">
        <v>99</v>
      </c>
      <c r="E1135">
        <v>42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151</v>
      </c>
      <c r="R1135">
        <v>465</v>
      </c>
      <c r="S1135">
        <v>453</v>
      </c>
      <c r="T1135">
        <v>2.0884731105718504</v>
      </c>
      <c r="U1135">
        <v>2.0362006541641904</v>
      </c>
      <c r="V1135">
        <v>17.068817204301077</v>
      </c>
      <c r="W1135">
        <v>58.50772626931569</v>
      </c>
      <c r="X1135">
        <v>145.135660946656</v>
      </c>
      <c r="Y1135">
        <v>131.53161290322581</v>
      </c>
      <c r="Z1135">
        <v>135.01589403973517</v>
      </c>
      <c r="AA1135">
        <v>32.131254875494314</v>
      </c>
    </row>
    <row r="1136" spans="1:29">
      <c r="A1136">
        <v>3</v>
      </c>
      <c r="B1136">
        <v>771</v>
      </c>
      <c r="C1136">
        <v>2009</v>
      </c>
      <c r="D1136">
        <v>99</v>
      </c>
      <c r="E1136">
        <v>43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146</v>
      </c>
      <c r="R1136">
        <v>381</v>
      </c>
      <c r="S1136">
        <v>380</v>
      </c>
      <c r="T1136">
        <v>1.7112005486620976</v>
      </c>
      <c r="U1136">
        <v>1.7425335530726285</v>
      </c>
      <c r="V1136">
        <v>15.960629921259844</v>
      </c>
      <c r="W1136">
        <v>57.931578947368401</v>
      </c>
      <c r="X1136">
        <v>149.14563090231275</v>
      </c>
      <c r="Y1136">
        <v>137.37847769028869</v>
      </c>
      <c r="Z1136">
        <v>137.73999999999998</v>
      </c>
      <c r="AA1136">
        <v>29.86434557866836</v>
      </c>
      <c r="AB1136">
        <v>3.7219905019221495</v>
      </c>
      <c r="AC1136">
        <v>-51.560047990763891</v>
      </c>
    </row>
    <row r="1137" spans="1:29">
      <c r="A1137">
        <v>3</v>
      </c>
      <c r="B1137">
        <v>772</v>
      </c>
      <c r="C1137">
        <v>2009</v>
      </c>
      <c r="D1137">
        <v>99</v>
      </c>
      <c r="E1137">
        <v>44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130</v>
      </c>
      <c r="R1137">
        <v>501</v>
      </c>
      <c r="S1137">
        <v>497</v>
      </c>
      <c r="T1137">
        <v>2.2501613513903167</v>
      </c>
      <c r="U1137">
        <v>2.2556602993739809</v>
      </c>
      <c r="V1137">
        <v>16.678642714570852</v>
      </c>
      <c r="W1137">
        <v>57.790744466800795</v>
      </c>
      <c r="X1137">
        <v>147.48098602361915</v>
      </c>
      <c r="Y1137">
        <v>135.23792415169649</v>
      </c>
      <c r="Z1137">
        <v>136.32635814889329</v>
      </c>
      <c r="AA1137">
        <v>32.822121800601167</v>
      </c>
      <c r="AB1137">
        <v>4.0505451913511239</v>
      </c>
      <c r="AC1137">
        <v>-56.091281249420312</v>
      </c>
    </row>
    <row r="1138" spans="1:29">
      <c r="A1138">
        <v>3</v>
      </c>
      <c r="B1138">
        <v>773</v>
      </c>
      <c r="C1138">
        <v>2009</v>
      </c>
      <c r="D1138">
        <v>99</v>
      </c>
      <c r="E1138">
        <v>45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143</v>
      </c>
      <c r="R1138">
        <v>443</v>
      </c>
      <c r="S1138">
        <v>435</v>
      </c>
      <c r="T1138">
        <v>1.9896636300716777</v>
      </c>
      <c r="U1138">
        <v>1.979731077373406</v>
      </c>
      <c r="V1138">
        <v>16.419864559819413</v>
      </c>
      <c r="W1138">
        <v>58.372413793103441</v>
      </c>
      <c r="X1138">
        <v>146.72563947672847</v>
      </c>
      <c r="Y1138">
        <v>134.23476297968389</v>
      </c>
      <c r="Z1138">
        <v>136.70344827586203</v>
      </c>
      <c r="AA1138">
        <v>29.720802917155929</v>
      </c>
    </row>
    <row r="1139" spans="1:29">
      <c r="A1139">
        <v>3</v>
      </c>
      <c r="B1139">
        <v>774</v>
      </c>
      <c r="C1139">
        <v>2009</v>
      </c>
      <c r="D1139">
        <v>99</v>
      </c>
      <c r="E1139">
        <v>46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  <c r="Q1139">
        <v>140</v>
      </c>
      <c r="R1139">
        <v>471</v>
      </c>
      <c r="S1139">
        <v>470</v>
      </c>
      <c r="T1139">
        <v>2.1154211507082619</v>
      </c>
      <c r="U1139">
        <v>2.0657804318900563</v>
      </c>
      <c r="V1139">
        <v>16.118895966029726</v>
      </c>
      <c r="W1139">
        <v>58.297872340425513</v>
      </c>
      <c r="X1139">
        <v>143.04182107178431</v>
      </c>
      <c r="Y1139">
        <v>131.74246284501075</v>
      </c>
      <c r="Z1139">
        <v>132.02276595744698</v>
      </c>
      <c r="AA1139">
        <v>30.8707148427542</v>
      </c>
      <c r="AB1139">
        <v>3.7638532407288863</v>
      </c>
      <c r="AC1139">
        <v>-50.995355228856738</v>
      </c>
    </row>
    <row r="1140" spans="1:29">
      <c r="A1140">
        <v>3</v>
      </c>
      <c r="B1140">
        <v>775</v>
      </c>
      <c r="C1140">
        <v>2009</v>
      </c>
      <c r="D1140">
        <v>99</v>
      </c>
      <c r="E1140">
        <v>47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137</v>
      </c>
      <c r="R1140">
        <v>452</v>
      </c>
      <c r="S1140">
        <v>445</v>
      </c>
      <c r="T1140">
        <v>2.030085690276294</v>
      </c>
      <c r="U1140">
        <v>1.9533339971721264</v>
      </c>
      <c r="V1140">
        <v>16.378318584070801</v>
      </c>
      <c r="W1140">
        <v>58.357303370786518</v>
      </c>
      <c r="X1140">
        <v>142.31823890928956</v>
      </c>
      <c r="Y1140">
        <v>129.8077433628319</v>
      </c>
      <c r="Z1140">
        <v>131.84966292134837</v>
      </c>
      <c r="AA1140">
        <v>30.022740910790795</v>
      </c>
      <c r="AB1140">
        <v>3.7513110109966559</v>
      </c>
      <c r="AC1140">
        <v>-52.953660129613667</v>
      </c>
    </row>
    <row r="1141" spans="1:29">
      <c r="A1141">
        <v>3</v>
      </c>
      <c r="B1141">
        <v>776</v>
      </c>
      <c r="C1141">
        <v>2009</v>
      </c>
      <c r="D1141">
        <v>99</v>
      </c>
      <c r="E1141">
        <v>48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151</v>
      </c>
      <c r="R1141">
        <v>479</v>
      </c>
      <c r="S1141">
        <v>476</v>
      </c>
      <c r="T1141">
        <v>2.1513518708901431</v>
      </c>
      <c r="U1141">
        <v>2.1616775053164514</v>
      </c>
      <c r="V1141">
        <v>16.183716075156571</v>
      </c>
      <c r="W1141">
        <v>58.514705882352942</v>
      </c>
      <c r="X1141">
        <v>147.64078286969277</v>
      </c>
      <c r="Y1141">
        <v>135.5557411273486</v>
      </c>
      <c r="Z1141">
        <v>136.41008403361343</v>
      </c>
      <c r="AA1141">
        <v>31.454163382779527</v>
      </c>
      <c r="AB1141">
        <v>1.8310447601014523</v>
      </c>
      <c r="AC1141">
        <v>-160.22832474614628</v>
      </c>
    </row>
    <row r="1142" spans="1:29">
      <c r="A1142">
        <v>3</v>
      </c>
      <c r="B1142">
        <v>777</v>
      </c>
      <c r="C1142">
        <v>2009</v>
      </c>
      <c r="D1142">
        <v>99</v>
      </c>
      <c r="E1142">
        <v>49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148</v>
      </c>
      <c r="R1142">
        <v>438</v>
      </c>
      <c r="S1142">
        <v>434</v>
      </c>
      <c r="T1142">
        <v>1.9672069299580015</v>
      </c>
      <c r="U1142">
        <v>1.9666906733945424</v>
      </c>
      <c r="V1142">
        <v>16.162100456621005</v>
      </c>
      <c r="W1142">
        <v>58.018433179723502</v>
      </c>
      <c r="X1142">
        <v>147.51010453306409</v>
      </c>
      <c r="Y1142">
        <v>134.87283105022831</v>
      </c>
      <c r="Z1142">
        <v>136.11589861751153</v>
      </c>
      <c r="AA1142">
        <v>29.461175744803661</v>
      </c>
      <c r="AB1142">
        <v>3.7106933949521927</v>
      </c>
      <c r="AC1142">
        <v>-57.613128268064145</v>
      </c>
    </row>
    <row r="1143" spans="1:29">
      <c r="A1143">
        <v>3</v>
      </c>
      <c r="B1143">
        <v>778</v>
      </c>
      <c r="C1143">
        <v>2009</v>
      </c>
      <c r="D1143">
        <v>99</v>
      </c>
      <c r="E1143">
        <v>50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140</v>
      </c>
      <c r="R1143">
        <v>416</v>
      </c>
      <c r="S1143">
        <v>415</v>
      </c>
      <c r="T1143">
        <v>1.8683974494578284</v>
      </c>
      <c r="U1143">
        <v>1.8962318758942376</v>
      </c>
      <c r="V1143">
        <v>16.54086538461538</v>
      </c>
      <c r="W1143">
        <v>57.838554216867458</v>
      </c>
      <c r="X1143">
        <v>148.57462080173329</v>
      </c>
      <c r="Y1143">
        <v>136.91802884615387</v>
      </c>
      <c r="Z1143">
        <v>137.24795180722896</v>
      </c>
      <c r="AA1143">
        <v>32.014865363431433</v>
      </c>
      <c r="AB1143">
        <v>3.7087272952691746</v>
      </c>
      <c r="AC1143">
        <v>-53.327459299324687</v>
      </c>
    </row>
    <row r="1144" spans="1:29">
      <c r="A1144">
        <v>3</v>
      </c>
      <c r="B1144">
        <v>779</v>
      </c>
      <c r="C1144">
        <v>2009</v>
      </c>
      <c r="D1144">
        <v>99</v>
      </c>
      <c r="E1144">
        <v>51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145</v>
      </c>
      <c r="R1144">
        <v>490</v>
      </c>
      <c r="S1144">
        <v>487</v>
      </c>
      <c r="T1144">
        <v>2.2007566111402301</v>
      </c>
      <c r="U1144">
        <v>2.1981919681298776</v>
      </c>
      <c r="V1144">
        <v>16.044897959183668</v>
      </c>
      <c r="W1144">
        <v>57.681724845995902</v>
      </c>
      <c r="X1144">
        <v>146.74950803723453</v>
      </c>
      <c r="Y1144">
        <v>134.7510204081633</v>
      </c>
      <c r="Z1144">
        <v>135.58110882956888</v>
      </c>
      <c r="AA1144">
        <v>30.374733035601047</v>
      </c>
      <c r="AB1144">
        <v>3.7759825002447358</v>
      </c>
      <c r="AC1144">
        <v>-48.89041333010681</v>
      </c>
    </row>
    <row r="1145" spans="1:29">
      <c r="A1145">
        <v>3</v>
      </c>
      <c r="B1145">
        <v>780</v>
      </c>
      <c r="C1145">
        <v>2009</v>
      </c>
      <c r="D1145">
        <v>99</v>
      </c>
      <c r="E1145">
        <v>52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76</v>
      </c>
      <c r="R1145">
        <v>326</v>
      </c>
      <c r="S1145">
        <v>320</v>
      </c>
      <c r="T1145">
        <v>1.464176847411663</v>
      </c>
      <c r="U1145">
        <v>1.4318543344594961</v>
      </c>
      <c r="V1145">
        <v>18.763803680981599</v>
      </c>
      <c r="W1145">
        <v>58.803125000000001</v>
      </c>
      <c r="X1145">
        <v>144.7470571422873</v>
      </c>
      <c r="Y1145">
        <v>131.93006134969329</v>
      </c>
      <c r="Z1145">
        <v>134.40375000000012</v>
      </c>
      <c r="AA1145">
        <v>27.480032267766209</v>
      </c>
    </row>
    <row r="1146" spans="1:29">
      <c r="A1146">
        <v>3</v>
      </c>
      <c r="B1146">
        <v>781</v>
      </c>
      <c r="C1146">
        <v>2009</v>
      </c>
      <c r="D1146">
        <v>99</v>
      </c>
      <c r="E1146">
        <v>53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29">
      <c r="A1147">
        <v>3</v>
      </c>
      <c r="B1147">
        <v>782</v>
      </c>
      <c r="C1147">
        <v>2008</v>
      </c>
      <c r="D1147">
        <v>99</v>
      </c>
      <c r="E1147">
        <v>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120</v>
      </c>
      <c r="R1147">
        <v>370</v>
      </c>
      <c r="S1147">
        <v>362</v>
      </c>
      <c r="T1147">
        <v>1.5063919876231577</v>
      </c>
      <c r="U1147">
        <v>1.5308630822184179</v>
      </c>
      <c r="V1147">
        <v>17.029729729729731</v>
      </c>
      <c r="W1147">
        <v>56</v>
      </c>
      <c r="X1147">
        <v>151.39761646803905</v>
      </c>
      <c r="Y1147">
        <v>136.84648648648641</v>
      </c>
      <c r="Z1147">
        <v>139.87071823204423</v>
      </c>
      <c r="AA1147">
        <v>29.607736110781911</v>
      </c>
      <c r="AB1147">
        <v>3.9674086620504201</v>
      </c>
      <c r="AC1147">
        <v>-49.582472404363529</v>
      </c>
    </row>
    <row r="1148" spans="1:29">
      <c r="A1148">
        <v>3</v>
      </c>
      <c r="B1148">
        <v>783</v>
      </c>
      <c r="C1148">
        <v>2008</v>
      </c>
      <c r="D1148">
        <v>99</v>
      </c>
      <c r="E1148">
        <v>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187</v>
      </c>
      <c r="R1148">
        <v>485</v>
      </c>
      <c r="S1148">
        <v>482</v>
      </c>
      <c r="T1148">
        <v>1.9745949026952203</v>
      </c>
      <c r="U1148">
        <v>2.0316380345637546</v>
      </c>
      <c r="V1148">
        <v>16.146391752577319</v>
      </c>
      <c r="W1148">
        <v>56.60165975103736</v>
      </c>
      <c r="X1148">
        <v>150.85344740927712</v>
      </c>
      <c r="Y1148">
        <v>138.54907216494843</v>
      </c>
      <c r="Z1148">
        <v>139.4114107883818</v>
      </c>
      <c r="AA1148">
        <v>29.272911983913993</v>
      </c>
      <c r="AB1148">
        <v>4.295978692902688</v>
      </c>
      <c r="AC1148">
        <v>-50.313886076476678</v>
      </c>
    </row>
    <row r="1149" spans="1:29">
      <c r="A1149">
        <v>3</v>
      </c>
      <c r="B1149">
        <v>784</v>
      </c>
      <c r="C1149">
        <v>2008</v>
      </c>
      <c r="D1149">
        <v>99</v>
      </c>
      <c r="E1149">
        <v>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181</v>
      </c>
      <c r="R1149">
        <v>492</v>
      </c>
      <c r="S1149">
        <v>486</v>
      </c>
      <c r="T1149">
        <v>2.0030942105691718</v>
      </c>
      <c r="U1149">
        <v>2.0390061513949371</v>
      </c>
      <c r="V1149">
        <v>14.518292682926829</v>
      </c>
      <c r="W1149">
        <v>55.70987654320988</v>
      </c>
      <c r="X1149">
        <v>150.28715130054877</v>
      </c>
      <c r="Y1149">
        <v>137.07317073170731</v>
      </c>
      <c r="Z1149">
        <v>138.7654320987655</v>
      </c>
      <c r="AA1149">
        <v>30.093395747433195</v>
      </c>
      <c r="AB1149">
        <v>4.0236166481488942</v>
      </c>
      <c r="AC1149">
        <v>-55.563060240623287</v>
      </c>
    </row>
    <row r="1150" spans="1:29">
      <c r="A1150">
        <v>3</v>
      </c>
      <c r="B1150">
        <v>785</v>
      </c>
      <c r="C1150">
        <v>2008</v>
      </c>
      <c r="D1150">
        <v>99</v>
      </c>
      <c r="E1150">
        <v>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166</v>
      </c>
      <c r="R1150">
        <v>490</v>
      </c>
      <c r="S1150">
        <v>489</v>
      </c>
      <c r="T1150">
        <v>1.9949515511766152</v>
      </c>
      <c r="U1150">
        <v>2.0745375871766587</v>
      </c>
      <c r="V1150">
        <v>14.963265306122452</v>
      </c>
      <c r="W1150">
        <v>56.366053169734144</v>
      </c>
      <c r="X1150">
        <v>152.00455480133556</v>
      </c>
      <c r="Y1150">
        <v>140.03102040816327</v>
      </c>
      <c r="Z1150">
        <v>140.3173824130879</v>
      </c>
      <c r="AA1150">
        <v>32.379029614743082</v>
      </c>
      <c r="AB1150">
        <v>4.5513378070160817</v>
      </c>
      <c r="AC1150">
        <v>-64.644649229371112</v>
      </c>
    </row>
    <row r="1151" spans="1:29">
      <c r="A1151">
        <v>3</v>
      </c>
      <c r="B1151">
        <v>786</v>
      </c>
      <c r="C1151">
        <v>2008</v>
      </c>
      <c r="D1151">
        <v>99</v>
      </c>
      <c r="E1151">
        <v>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158</v>
      </c>
      <c r="R1151">
        <v>437</v>
      </c>
      <c r="S1151">
        <v>430</v>
      </c>
      <c r="T1151">
        <v>1.7791710772738378</v>
      </c>
      <c r="U1151">
        <v>1.7693669378720212</v>
      </c>
      <c r="V1151">
        <v>17.526315789473689</v>
      </c>
      <c r="W1151">
        <v>56.513953488372081</v>
      </c>
      <c r="X1151">
        <v>147.06099650180613</v>
      </c>
      <c r="Y1151">
        <v>133.91693363844391</v>
      </c>
      <c r="Z1151">
        <v>136.09697674418609</v>
      </c>
      <c r="AA1151">
        <v>29.709670576154924</v>
      </c>
      <c r="AB1151">
        <v>3.8865948146996567</v>
      </c>
      <c r="AC1151">
        <v>-51.194113805117802</v>
      </c>
    </row>
    <row r="1152" spans="1:29">
      <c r="A1152">
        <v>3</v>
      </c>
      <c r="B1152">
        <v>787</v>
      </c>
      <c r="C1152">
        <v>2008</v>
      </c>
      <c r="D1152">
        <v>99</v>
      </c>
      <c r="E1152">
        <v>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163</v>
      </c>
      <c r="R1152">
        <v>429</v>
      </c>
      <c r="S1152">
        <v>423</v>
      </c>
      <c r="T1152">
        <v>1.746600439703607</v>
      </c>
      <c r="U1152">
        <v>1.7718219690032957</v>
      </c>
      <c r="V1152">
        <v>15.743589743589748</v>
      </c>
      <c r="W1152">
        <v>56.505910165484622</v>
      </c>
      <c r="X1152">
        <v>149.46902140834965</v>
      </c>
      <c r="Y1152">
        <v>136.60349650349639</v>
      </c>
      <c r="Z1152">
        <v>138.54113475177289</v>
      </c>
      <c r="AA1152">
        <v>32.007550980238562</v>
      </c>
      <c r="AB1152">
        <v>3.7774167892217823</v>
      </c>
      <c r="AC1152">
        <v>-57.687463762963283</v>
      </c>
    </row>
    <row r="1153" spans="1:29">
      <c r="A1153">
        <v>3</v>
      </c>
      <c r="B1153">
        <v>788</v>
      </c>
      <c r="C1153">
        <v>2008</v>
      </c>
      <c r="D1153">
        <v>99</v>
      </c>
      <c r="E1153">
        <v>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147</v>
      </c>
      <c r="R1153">
        <v>366</v>
      </c>
      <c r="S1153">
        <v>361</v>
      </c>
      <c r="T1153">
        <v>1.4901066688380429</v>
      </c>
      <c r="U1153">
        <v>1.5301918791258764</v>
      </c>
      <c r="V1153">
        <v>14.833333333333337</v>
      </c>
      <c r="W1153">
        <v>55.891966759002784</v>
      </c>
      <c r="X1153">
        <v>151.54373064786378</v>
      </c>
      <c r="Y1153">
        <v>138.28142076502721</v>
      </c>
      <c r="Z1153">
        <v>140.19667590027689</v>
      </c>
      <c r="AA1153">
        <v>29.233735493252286</v>
      </c>
      <c r="AB1153">
        <v>4.0347475193129245</v>
      </c>
      <c r="AC1153">
        <v>-55.321768817227849</v>
      </c>
    </row>
    <row r="1154" spans="1:29">
      <c r="A1154">
        <v>3</v>
      </c>
      <c r="B1154">
        <v>789</v>
      </c>
      <c r="C1154">
        <v>2008</v>
      </c>
      <c r="D1154">
        <v>99</v>
      </c>
      <c r="E1154">
        <v>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149</v>
      </c>
      <c r="R1154">
        <v>382</v>
      </c>
      <c r="S1154">
        <v>373</v>
      </c>
      <c r="T1154">
        <v>1.555247943978503</v>
      </c>
      <c r="U1154">
        <v>1.5228570201055871</v>
      </c>
      <c r="V1154">
        <v>16.531413612565444</v>
      </c>
      <c r="W1154">
        <v>56.667560321715811</v>
      </c>
      <c r="X1154">
        <v>145.63964536311718</v>
      </c>
      <c r="Y1154">
        <v>131.85445026178019</v>
      </c>
      <c r="Z1154">
        <v>135.03592493297597</v>
      </c>
      <c r="AA1154">
        <v>30.170380278153523</v>
      </c>
      <c r="AB1154">
        <v>4.346511799759659</v>
      </c>
      <c r="AC1154">
        <v>-56.171272309499649</v>
      </c>
    </row>
    <row r="1155" spans="1:29">
      <c r="A1155">
        <v>3</v>
      </c>
      <c r="B1155">
        <v>790</v>
      </c>
      <c r="C1155">
        <v>2008</v>
      </c>
      <c r="D1155">
        <v>99</v>
      </c>
      <c r="E1155">
        <v>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171</v>
      </c>
      <c r="R1155">
        <v>454</v>
      </c>
      <c r="S1155">
        <v>448</v>
      </c>
      <c r="T1155">
        <v>1.8483836821105777</v>
      </c>
      <c r="U1155">
        <v>1.8544676290691036</v>
      </c>
      <c r="V1155">
        <v>15.98898678414097</v>
      </c>
      <c r="W1155">
        <v>55.513392857142847</v>
      </c>
      <c r="X1155">
        <v>148.06343994158107</v>
      </c>
      <c r="Y1155">
        <v>135.10220264317172</v>
      </c>
      <c r="Z1155">
        <v>136.91160714285704</v>
      </c>
      <c r="AA1155">
        <v>31.710247880320839</v>
      </c>
      <c r="AB1155">
        <v>3.8936531582939087</v>
      </c>
      <c r="AC1155">
        <v>-53.754167198063591</v>
      </c>
    </row>
    <row r="1156" spans="1:29">
      <c r="A1156">
        <v>3</v>
      </c>
      <c r="B1156">
        <v>791</v>
      </c>
      <c r="C1156">
        <v>2008</v>
      </c>
      <c r="D1156">
        <v>99</v>
      </c>
      <c r="E1156">
        <v>10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179</v>
      </c>
      <c r="R1156">
        <v>508</v>
      </c>
      <c r="S1156">
        <v>502</v>
      </c>
      <c r="T1156">
        <v>2.068235485709633</v>
      </c>
      <c r="U1156">
        <v>2.1594780361939914</v>
      </c>
      <c r="V1156">
        <v>14.728346456692908</v>
      </c>
      <c r="W1156">
        <v>56.035856573705189</v>
      </c>
      <c r="X1156">
        <v>153.64866363535535</v>
      </c>
      <c r="Y1156">
        <v>140.59960629921261</v>
      </c>
      <c r="Z1156">
        <v>142.28007968127488</v>
      </c>
      <c r="AA1156">
        <v>30.906997131827993</v>
      </c>
      <c r="AB1156">
        <v>4.2170576073716095</v>
      </c>
      <c r="AC1156">
        <v>-57.993337284256114</v>
      </c>
    </row>
    <row r="1157" spans="1:29">
      <c r="A1157">
        <v>3</v>
      </c>
      <c r="B1157">
        <v>792</v>
      </c>
      <c r="C1157">
        <v>2008</v>
      </c>
      <c r="D1157">
        <v>99</v>
      </c>
      <c r="E1157">
        <v>11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199</v>
      </c>
      <c r="R1157">
        <v>584</v>
      </c>
      <c r="S1157">
        <v>578</v>
      </c>
      <c r="T1157">
        <v>2.3776565426268221</v>
      </c>
      <c r="U1157">
        <v>2.3549009329934631</v>
      </c>
      <c r="V1157">
        <v>14.996575342465754</v>
      </c>
      <c r="W1157">
        <v>56.468858131487877</v>
      </c>
      <c r="X1157">
        <v>145.98762225619251</v>
      </c>
      <c r="Y1157">
        <v>133.37020547945212</v>
      </c>
      <c r="Z1157">
        <v>134.75467128027688</v>
      </c>
      <c r="AA1157">
        <v>27.63565886330354</v>
      </c>
      <c r="AB1157">
        <v>3.5308672112683701</v>
      </c>
      <c r="AC1157">
        <v>-53.088155823102383</v>
      </c>
    </row>
    <row r="1158" spans="1:29">
      <c r="A1158">
        <v>3</v>
      </c>
      <c r="B1158">
        <v>793</v>
      </c>
      <c r="C1158">
        <v>2008</v>
      </c>
      <c r="D1158">
        <v>99</v>
      </c>
      <c r="E1158">
        <v>12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89</v>
      </c>
      <c r="R1158">
        <v>260</v>
      </c>
      <c r="S1158">
        <v>258</v>
      </c>
      <c r="T1158">
        <v>1.0585457210324891</v>
      </c>
      <c r="U1158">
        <v>1.0444252698047467</v>
      </c>
      <c r="V1158">
        <v>15.461538461538458</v>
      </c>
      <c r="W1158">
        <v>56.635658914728658</v>
      </c>
      <c r="X1158">
        <v>145.21168430702556</v>
      </c>
      <c r="Y1158">
        <v>132.86269230769236</v>
      </c>
      <c r="Z1158">
        <v>133.89263565891477</v>
      </c>
      <c r="AA1158">
        <v>29.710503454736621</v>
      </c>
      <c r="AB1158">
        <v>3.8608309032520154</v>
      </c>
      <c r="AC1158">
        <v>-48.166750431412787</v>
      </c>
    </row>
    <row r="1159" spans="1:29">
      <c r="A1159">
        <v>3</v>
      </c>
      <c r="B1159">
        <v>794</v>
      </c>
      <c r="C1159">
        <v>2008</v>
      </c>
      <c r="D1159">
        <v>99</v>
      </c>
      <c r="E1159">
        <v>13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146</v>
      </c>
      <c r="R1159">
        <v>395</v>
      </c>
      <c r="S1159">
        <v>393</v>
      </c>
      <c r="T1159">
        <v>1.6081752300301275</v>
      </c>
      <c r="U1159">
        <v>1.6193953748120529</v>
      </c>
      <c r="V1159">
        <v>16.243037974683549</v>
      </c>
      <c r="W1159">
        <v>56.689567430025441</v>
      </c>
      <c r="X1159">
        <v>147.35548637491939</v>
      </c>
      <c r="Y1159">
        <v>135.59848101265831</v>
      </c>
      <c r="Z1159">
        <v>136.28854961832076</v>
      </c>
      <c r="AA1159">
        <v>28.174689455008959</v>
      </c>
      <c r="AB1159">
        <v>3.5231431239613529</v>
      </c>
      <c r="AC1159">
        <v>-46.394375531557614</v>
      </c>
    </row>
    <row r="1160" spans="1:29">
      <c r="A1160">
        <v>3</v>
      </c>
      <c r="B1160">
        <v>795</v>
      </c>
      <c r="C1160">
        <v>2008</v>
      </c>
      <c r="D1160">
        <v>99</v>
      </c>
      <c r="E1160">
        <v>14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190</v>
      </c>
      <c r="R1160">
        <v>549</v>
      </c>
      <c r="S1160">
        <v>545</v>
      </c>
      <c r="T1160">
        <v>2.2351600032570644</v>
      </c>
      <c r="U1160">
        <v>2.267508476282206</v>
      </c>
      <c r="V1160">
        <v>14.473588342440801</v>
      </c>
      <c r="W1160">
        <v>55.880733944954123</v>
      </c>
      <c r="X1160">
        <v>148.91529363937573</v>
      </c>
      <c r="Y1160">
        <v>136.60783242258643</v>
      </c>
      <c r="Z1160">
        <v>137.61045871559625</v>
      </c>
      <c r="AA1160">
        <v>29.704919753935304</v>
      </c>
      <c r="AB1160">
        <v>4.0883023341096036</v>
      </c>
      <c r="AC1160">
        <v>-53.944604374176365</v>
      </c>
    </row>
    <row r="1161" spans="1:29">
      <c r="A1161">
        <v>3</v>
      </c>
      <c r="B1161">
        <v>796</v>
      </c>
      <c r="C1161">
        <v>2008</v>
      </c>
      <c r="D1161">
        <v>99</v>
      </c>
      <c r="E1161">
        <v>15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162</v>
      </c>
      <c r="R1161">
        <v>511</v>
      </c>
      <c r="S1161">
        <v>510</v>
      </c>
      <c r="T1161">
        <v>2.0804494747984688</v>
      </c>
      <c r="U1161">
        <v>2.0874990631123516</v>
      </c>
      <c r="V1161">
        <v>15.37769080234834</v>
      </c>
      <c r="W1161">
        <v>55.925490196078414</v>
      </c>
      <c r="X1161">
        <v>146.57470640492059</v>
      </c>
      <c r="Y1161">
        <v>135.11526418786701</v>
      </c>
      <c r="Z1161">
        <v>135.38019607843151</v>
      </c>
      <c r="AA1161">
        <v>29.224059721882934</v>
      </c>
      <c r="AB1161">
        <v>4.0866038029225589</v>
      </c>
      <c r="AC1161">
        <v>-45.737870095508114</v>
      </c>
    </row>
    <row r="1162" spans="1:29">
      <c r="A1162">
        <v>3</v>
      </c>
      <c r="B1162">
        <v>797</v>
      </c>
      <c r="C1162">
        <v>2008</v>
      </c>
      <c r="D1162">
        <v>99</v>
      </c>
      <c r="E1162">
        <v>16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161</v>
      </c>
      <c r="R1162">
        <v>583</v>
      </c>
      <c r="S1162">
        <v>579</v>
      </c>
      <c r="T1162">
        <v>2.3735852129305424</v>
      </c>
      <c r="U1162">
        <v>2.3690808541827275</v>
      </c>
      <c r="V1162">
        <v>16.252144082332762</v>
      </c>
      <c r="W1162">
        <v>56.594127806563037</v>
      </c>
      <c r="X1162">
        <v>146.51176620350148</v>
      </c>
      <c r="Y1162">
        <v>134.40343053173228</v>
      </c>
      <c r="Z1162">
        <v>135.3319516407598</v>
      </c>
      <c r="AA1162">
        <v>29.761172526401197</v>
      </c>
      <c r="AB1162">
        <v>3.8020129280303032</v>
      </c>
      <c r="AC1162">
        <v>-46.505212519055711</v>
      </c>
    </row>
    <row r="1163" spans="1:29">
      <c r="A1163">
        <v>3</v>
      </c>
      <c r="B1163">
        <v>798</v>
      </c>
      <c r="C1163">
        <v>2008</v>
      </c>
      <c r="D1163">
        <v>99</v>
      </c>
      <c r="E1163">
        <v>17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173</v>
      </c>
      <c r="R1163">
        <v>491</v>
      </c>
      <c r="S1163">
        <v>489</v>
      </c>
      <c r="T1163">
        <v>1.9990228808728936</v>
      </c>
      <c r="U1163">
        <v>1.9728291545952152</v>
      </c>
      <c r="V1163">
        <v>16.138492871690428</v>
      </c>
      <c r="W1163">
        <v>56.441717791411051</v>
      </c>
      <c r="X1163">
        <v>144.6394803097136</v>
      </c>
      <c r="Y1163">
        <v>132.89450101833</v>
      </c>
      <c r="Z1163">
        <v>133.438036809816</v>
      </c>
      <c r="AA1163">
        <v>28.588540488640074</v>
      </c>
      <c r="AB1163">
        <v>3.5024353073129779</v>
      </c>
      <c r="AC1163">
        <v>-52.821805251228064</v>
      </c>
    </row>
    <row r="1164" spans="1:29">
      <c r="A1164">
        <v>3</v>
      </c>
      <c r="B1164">
        <v>799</v>
      </c>
      <c r="C1164">
        <v>2008</v>
      </c>
      <c r="D1164">
        <v>99</v>
      </c>
      <c r="E1164">
        <v>18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162</v>
      </c>
      <c r="R1164">
        <v>548</v>
      </c>
      <c r="S1164">
        <v>542</v>
      </c>
      <c r="T1164">
        <v>2.2310886735607847</v>
      </c>
      <c r="U1164">
        <v>2.2677201168969745</v>
      </c>
      <c r="V1164">
        <v>14.60401459854014</v>
      </c>
      <c r="W1164">
        <v>56.352398523985237</v>
      </c>
      <c r="X1164">
        <v>149.88374943654054</v>
      </c>
      <c r="Y1164">
        <v>136.86989051094903</v>
      </c>
      <c r="Z1164">
        <v>138.38505535055367</v>
      </c>
      <c r="AA1164">
        <v>29.538827688874953</v>
      </c>
      <c r="AB1164">
        <v>3.5508150620690873</v>
      </c>
      <c r="AC1164">
        <v>-50.468773724834783</v>
      </c>
    </row>
    <row r="1165" spans="1:29">
      <c r="A1165">
        <v>3</v>
      </c>
      <c r="B1165">
        <v>800</v>
      </c>
      <c r="C1165">
        <v>2008</v>
      </c>
      <c r="D1165">
        <v>99</v>
      </c>
      <c r="E1165">
        <v>19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158</v>
      </c>
      <c r="R1165">
        <v>468</v>
      </c>
      <c r="S1165">
        <v>467</v>
      </c>
      <c r="T1165">
        <v>1.9053822978584809</v>
      </c>
      <c r="U1165">
        <v>1.9594504443047025</v>
      </c>
      <c r="V1165">
        <v>15.220085470085472</v>
      </c>
      <c r="W1165">
        <v>55.713062098501055</v>
      </c>
      <c r="X1165">
        <v>150.60884703354907</v>
      </c>
      <c r="Y1165">
        <v>138.4801282051283</v>
      </c>
      <c r="Z1165">
        <v>138.77665952890797</v>
      </c>
      <c r="AA1165">
        <v>30.394970126152597</v>
      </c>
      <c r="AB1165">
        <v>4.5011419729201805</v>
      </c>
      <c r="AC1165">
        <v>-58.151834230685161</v>
      </c>
    </row>
    <row r="1166" spans="1:29">
      <c r="A1166">
        <v>3</v>
      </c>
      <c r="B1166">
        <v>801</v>
      </c>
      <c r="C1166">
        <v>2008</v>
      </c>
      <c r="D1166">
        <v>99</v>
      </c>
      <c r="E1166">
        <v>20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156</v>
      </c>
      <c r="R1166">
        <v>516</v>
      </c>
      <c r="S1166">
        <v>516</v>
      </c>
      <c r="T1166">
        <v>2.1008061232798627</v>
      </c>
      <c r="U1166">
        <v>2.0765391027048659</v>
      </c>
      <c r="V1166">
        <v>14.472868217054268</v>
      </c>
      <c r="W1166">
        <v>56.624031007751938</v>
      </c>
      <c r="X1166">
        <v>144.20746302501948</v>
      </c>
      <c r="Y1166">
        <v>133.10348837209301</v>
      </c>
      <c r="Z1166">
        <v>133.10348837209301</v>
      </c>
      <c r="AA1166">
        <v>29.268314802823159</v>
      </c>
      <c r="AB1166">
        <v>3.6368756331680561</v>
      </c>
      <c r="AC1166">
        <v>-52.697380895813758</v>
      </c>
    </row>
    <row r="1167" spans="1:29">
      <c r="A1167">
        <v>3</v>
      </c>
      <c r="B1167">
        <v>802</v>
      </c>
      <c r="C1167">
        <v>2008</v>
      </c>
      <c r="D1167">
        <v>99</v>
      </c>
      <c r="E1167">
        <v>21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183</v>
      </c>
      <c r="R1167">
        <v>537</v>
      </c>
      <c r="S1167">
        <v>531</v>
      </c>
      <c r="T1167">
        <v>2.1863040469017183</v>
      </c>
      <c r="U1167">
        <v>2.1855793708692479</v>
      </c>
      <c r="V1167">
        <v>15.404096834264427</v>
      </c>
      <c r="W1167">
        <v>56.024482109227883</v>
      </c>
      <c r="X1167">
        <v>147.16140994369019</v>
      </c>
      <c r="Y1167">
        <v>134.6143389199255</v>
      </c>
      <c r="Z1167">
        <v>136.13540489642185</v>
      </c>
      <c r="AA1167">
        <v>31.022174026544821</v>
      </c>
      <c r="AB1167">
        <v>3.6106876643869024</v>
      </c>
      <c r="AC1167">
        <v>-52.06956805820051</v>
      </c>
    </row>
    <row r="1168" spans="1:29">
      <c r="A1168">
        <v>3</v>
      </c>
      <c r="B1168">
        <v>803</v>
      </c>
      <c r="C1168">
        <v>2008</v>
      </c>
      <c r="D1168">
        <v>99</v>
      </c>
      <c r="E1168">
        <v>22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152</v>
      </c>
      <c r="R1168">
        <v>476</v>
      </c>
      <c r="S1168">
        <v>472</v>
      </c>
      <c r="T1168">
        <v>1.9379529354287113</v>
      </c>
      <c r="U1168">
        <v>1.9382259140811071</v>
      </c>
      <c r="V1168">
        <v>16.663865546218496</v>
      </c>
      <c r="W1168">
        <v>56.51694915254236</v>
      </c>
      <c r="X1168">
        <v>147.16375174121652</v>
      </c>
      <c r="Y1168">
        <v>134.67794117647065</v>
      </c>
      <c r="Z1168">
        <v>135.81927966101702</v>
      </c>
      <c r="AA1168">
        <v>31.206522791482559</v>
      </c>
      <c r="AB1168">
        <v>3.6655358959085569</v>
      </c>
      <c r="AC1168">
        <v>-57.953275978549939</v>
      </c>
    </row>
    <row r="1169" spans="1:29">
      <c r="A1169">
        <v>3</v>
      </c>
      <c r="B1169">
        <v>804</v>
      </c>
      <c r="C1169">
        <v>2008</v>
      </c>
      <c r="D1169">
        <v>99</v>
      </c>
      <c r="E1169">
        <v>23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144</v>
      </c>
      <c r="R1169">
        <v>374</v>
      </c>
      <c r="S1169">
        <v>369</v>
      </c>
      <c r="T1169">
        <v>1.5226773064082724</v>
      </c>
      <c r="U1169">
        <v>1.5326590040065671</v>
      </c>
      <c r="V1169">
        <v>14.590909090909092</v>
      </c>
      <c r="W1169">
        <v>56.040650406504064</v>
      </c>
      <c r="X1169">
        <v>149.00319233376396</v>
      </c>
      <c r="Y1169">
        <v>135.54171122994649</v>
      </c>
      <c r="Z1169">
        <v>137.37831978319775</v>
      </c>
      <c r="AA1169">
        <v>27.835439117959258</v>
      </c>
      <c r="AB1169">
        <v>3.8594515821085871</v>
      </c>
      <c r="AC1169">
        <v>-41.424205157546687</v>
      </c>
    </row>
    <row r="1170" spans="1:29">
      <c r="A1170">
        <v>3</v>
      </c>
      <c r="B1170">
        <v>805</v>
      </c>
      <c r="C1170">
        <v>2008</v>
      </c>
      <c r="D1170">
        <v>99</v>
      </c>
      <c r="E1170">
        <v>24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149</v>
      </c>
      <c r="R1170">
        <v>492</v>
      </c>
      <c r="S1170">
        <v>490</v>
      </c>
      <c r="T1170">
        <v>2.0030942105691718</v>
      </c>
      <c r="U1170">
        <v>1.9693763891371876</v>
      </c>
      <c r="V1170">
        <v>15.491869918699191</v>
      </c>
      <c r="W1170">
        <v>56.769387755102017</v>
      </c>
      <c r="X1170">
        <v>143.84342326630212</v>
      </c>
      <c r="Y1170">
        <v>132.39227642276421</v>
      </c>
      <c r="Z1170">
        <v>132.93265306122453</v>
      </c>
      <c r="AA1170">
        <v>30.243573024492299</v>
      </c>
      <c r="AB1170">
        <v>3.529161551673389</v>
      </c>
      <c r="AC1170">
        <v>-61.163062647223015</v>
      </c>
    </row>
    <row r="1171" spans="1:29">
      <c r="A1171">
        <v>3</v>
      </c>
      <c r="B1171">
        <v>806</v>
      </c>
      <c r="C1171">
        <v>2008</v>
      </c>
      <c r="D1171">
        <v>99</v>
      </c>
      <c r="E1171">
        <v>25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166</v>
      </c>
      <c r="R1171">
        <v>536</v>
      </c>
      <c r="S1171">
        <v>528</v>
      </c>
      <c r="T1171">
        <v>2.182232717205439</v>
      </c>
      <c r="U1171">
        <v>2.1533979036755238</v>
      </c>
      <c r="V1171">
        <v>15.807835820895527</v>
      </c>
      <c r="W1171">
        <v>56.310606060606062</v>
      </c>
      <c r="X1171">
        <v>144.53881728950043</v>
      </c>
      <c r="Y1171">
        <v>132.87966417910451</v>
      </c>
      <c r="Z1171">
        <v>134.89299242424249</v>
      </c>
      <c r="AA1171">
        <v>33.636675737679028</v>
      </c>
      <c r="AB1171">
        <v>3.4479519080119378</v>
      </c>
      <c r="AC1171">
        <v>-44.157301359300973</v>
      </c>
    </row>
    <row r="1172" spans="1:29">
      <c r="A1172">
        <v>3</v>
      </c>
      <c r="B1172">
        <v>807</v>
      </c>
      <c r="C1172">
        <v>2008</v>
      </c>
      <c r="D1172">
        <v>99</v>
      </c>
      <c r="E1172">
        <v>26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160</v>
      </c>
      <c r="R1172">
        <v>476</v>
      </c>
      <c r="S1172">
        <v>475</v>
      </c>
      <c r="T1172">
        <v>1.9379529354287113</v>
      </c>
      <c r="U1172">
        <v>1.9704073812748304</v>
      </c>
      <c r="V1172">
        <v>15.142857142857141</v>
      </c>
      <c r="W1172">
        <v>56.218947368421055</v>
      </c>
      <c r="X1172">
        <v>148.61613117619748</v>
      </c>
      <c r="Y1172">
        <v>136.91407563025211</v>
      </c>
      <c r="Z1172">
        <v>137.20231578947369</v>
      </c>
      <c r="AA1172">
        <v>30.424689678048129</v>
      </c>
      <c r="AB1172">
        <v>3.9404059298460967</v>
      </c>
      <c r="AC1172">
        <v>-57.607082408109555</v>
      </c>
    </row>
    <row r="1173" spans="1:29">
      <c r="A1173">
        <v>3</v>
      </c>
      <c r="B1173">
        <v>808</v>
      </c>
      <c r="C1173">
        <v>2008</v>
      </c>
      <c r="D1173">
        <v>99</v>
      </c>
      <c r="E1173">
        <v>27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155</v>
      </c>
      <c r="R1173">
        <v>585</v>
      </c>
      <c r="S1173">
        <v>582</v>
      </c>
      <c r="T1173">
        <v>2.3817278723231001</v>
      </c>
      <c r="U1173">
        <v>2.3126665365983921</v>
      </c>
      <c r="V1173">
        <v>16.191452991452987</v>
      </c>
      <c r="W1173">
        <v>56.707903780068733</v>
      </c>
      <c r="X1173">
        <v>142.26852237686489</v>
      </c>
      <c r="Y1173">
        <v>130.75435897435898</v>
      </c>
      <c r="Z1173">
        <v>131.42835051546396</v>
      </c>
      <c r="AA1173">
        <v>28.962867630863354</v>
      </c>
      <c r="AB1173">
        <v>3.3844052208100077</v>
      </c>
      <c r="AC1173">
        <v>-53.373521084406882</v>
      </c>
    </row>
    <row r="1174" spans="1:29">
      <c r="A1174">
        <v>3</v>
      </c>
      <c r="B1174">
        <v>809</v>
      </c>
      <c r="C1174">
        <v>2008</v>
      </c>
      <c r="D1174">
        <v>99</v>
      </c>
      <c r="E1174">
        <v>28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142</v>
      </c>
      <c r="R1174">
        <v>476</v>
      </c>
      <c r="S1174">
        <v>466</v>
      </c>
      <c r="T1174">
        <v>1.9379529354287113</v>
      </c>
      <c r="U1174">
        <v>1.9335970314924555</v>
      </c>
      <c r="V1174">
        <v>16.22058823529412</v>
      </c>
      <c r="W1174">
        <v>55.978540772532192</v>
      </c>
      <c r="X1174">
        <v>147.75940712146189</v>
      </c>
      <c r="Y1174">
        <v>134.3563025210083</v>
      </c>
      <c r="Z1174">
        <v>137.23948497854079</v>
      </c>
      <c r="AA1174">
        <v>30.559285709623797</v>
      </c>
      <c r="AB1174">
        <v>3.5617741057688921</v>
      </c>
      <c r="AC1174">
        <v>-44.210304575931573</v>
      </c>
    </row>
    <row r="1175" spans="1:29">
      <c r="A1175">
        <v>3</v>
      </c>
      <c r="B1175">
        <v>810</v>
      </c>
      <c r="C1175">
        <v>2008</v>
      </c>
      <c r="D1175">
        <v>99</v>
      </c>
      <c r="E1175">
        <v>29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141</v>
      </c>
      <c r="R1175">
        <v>417</v>
      </c>
      <c r="S1175">
        <v>413</v>
      </c>
      <c r="T1175">
        <v>1.697744483348262</v>
      </c>
      <c r="U1175">
        <v>1.6478096390629562</v>
      </c>
      <c r="V1175">
        <v>15.294964028776976</v>
      </c>
      <c r="W1175">
        <v>56.075060532687651</v>
      </c>
      <c r="X1175">
        <v>142.34445596285701</v>
      </c>
      <c r="Y1175">
        <v>130.69832134292577</v>
      </c>
      <c r="Z1175">
        <v>131.9641646489105</v>
      </c>
      <c r="AA1175">
        <v>31.887216108946998</v>
      </c>
      <c r="AB1175">
        <v>3.8161987867975991</v>
      </c>
      <c r="AC1175">
        <v>-52.395334579476241</v>
      </c>
    </row>
    <row r="1176" spans="1:29">
      <c r="A1176">
        <v>3</v>
      </c>
      <c r="B1176">
        <v>811</v>
      </c>
      <c r="C1176">
        <v>2008</v>
      </c>
      <c r="D1176">
        <v>99</v>
      </c>
      <c r="E1176">
        <v>30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163</v>
      </c>
      <c r="R1176">
        <v>481</v>
      </c>
      <c r="S1176">
        <v>472</v>
      </c>
      <c r="T1176">
        <v>1.9583095839101048</v>
      </c>
      <c r="U1176">
        <v>1.9072568452662524</v>
      </c>
      <c r="V1176">
        <v>16.711018711018713</v>
      </c>
      <c r="W1176">
        <v>56.076271186440678</v>
      </c>
      <c r="X1176">
        <v>142.83510112329179</v>
      </c>
      <c r="Y1176">
        <v>131.14844074844083</v>
      </c>
      <c r="Z1176">
        <v>133.64915254237297</v>
      </c>
      <c r="AA1176">
        <v>31.019486072966348</v>
      </c>
      <c r="AB1176">
        <v>3.6745962067130762</v>
      </c>
      <c r="AC1176">
        <v>-39.749768223043802</v>
      </c>
    </row>
    <row r="1177" spans="1:29">
      <c r="A1177">
        <v>3</v>
      </c>
      <c r="B1177">
        <v>812</v>
      </c>
      <c r="C1177">
        <v>2008</v>
      </c>
      <c r="D1177">
        <v>99</v>
      </c>
      <c r="E1177">
        <v>31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139</v>
      </c>
      <c r="R1177">
        <v>400</v>
      </c>
      <c r="S1177">
        <v>394</v>
      </c>
      <c r="T1177">
        <v>1.6285318785115219</v>
      </c>
      <c r="U1177">
        <v>1.5889161028485104</v>
      </c>
      <c r="V1177">
        <v>16.8675</v>
      </c>
      <c r="W1177">
        <v>56.895939086294405</v>
      </c>
      <c r="X1177">
        <v>143.90872156012995</v>
      </c>
      <c r="Y1177">
        <v>131.38325000000003</v>
      </c>
      <c r="Z1177">
        <v>133.38401015228428</v>
      </c>
      <c r="AA1177">
        <v>30.470619503945471</v>
      </c>
      <c r="AB1177">
        <v>3.3268380677881098</v>
      </c>
      <c r="AC1177">
        <v>-50.043576883197005</v>
      </c>
    </row>
    <row r="1178" spans="1:29">
      <c r="A1178">
        <v>3</v>
      </c>
      <c r="B1178">
        <v>813</v>
      </c>
      <c r="C1178">
        <v>2008</v>
      </c>
      <c r="D1178">
        <v>99</v>
      </c>
      <c r="E1178">
        <v>32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156</v>
      </c>
      <c r="R1178">
        <v>529</v>
      </c>
      <c r="S1178">
        <v>520</v>
      </c>
      <c r="T1178">
        <v>2.1537334093314877</v>
      </c>
      <c r="U1178">
        <v>2.1076018980776889</v>
      </c>
      <c r="V1178">
        <v>16.627599243856341</v>
      </c>
      <c r="W1178">
        <v>56.951923076923087</v>
      </c>
      <c r="X1178">
        <v>144.90555372367984</v>
      </c>
      <c r="Y1178">
        <v>131.77466918714561</v>
      </c>
      <c r="Z1178">
        <v>134.05538461538464</v>
      </c>
      <c r="AA1178">
        <v>29.298035012971464</v>
      </c>
      <c r="AB1178">
        <v>3.5781919792314874</v>
      </c>
      <c r="AC1178">
        <v>-48.052006232486733</v>
      </c>
    </row>
    <row r="1179" spans="1:29">
      <c r="A1179">
        <v>3</v>
      </c>
      <c r="B1179">
        <v>814</v>
      </c>
      <c r="C1179">
        <v>2008</v>
      </c>
      <c r="D1179">
        <v>99</v>
      </c>
      <c r="E1179">
        <v>33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181</v>
      </c>
      <c r="R1179">
        <v>564</v>
      </c>
      <c r="S1179">
        <v>555</v>
      </c>
      <c r="T1179">
        <v>2.2962299487012459</v>
      </c>
      <c r="U1179">
        <v>2.2761978352369963</v>
      </c>
      <c r="V1179">
        <v>16.588652482269499</v>
      </c>
      <c r="W1179">
        <v>56.147747747747744</v>
      </c>
      <c r="X1179">
        <v>145.93485627348377</v>
      </c>
      <c r="Y1179">
        <v>133.48421985815611</v>
      </c>
      <c r="Z1179">
        <v>135.6488288288289</v>
      </c>
      <c r="AA1179">
        <v>29.063824972837875</v>
      </c>
      <c r="AB1179">
        <v>3.6509617848433318</v>
      </c>
      <c r="AC1179">
        <v>-49.891538352370787</v>
      </c>
    </row>
    <row r="1180" spans="1:29">
      <c r="A1180">
        <v>3</v>
      </c>
      <c r="B1180">
        <v>815</v>
      </c>
      <c r="C1180">
        <v>2008</v>
      </c>
      <c r="D1180">
        <v>99</v>
      </c>
      <c r="E1180">
        <v>34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155</v>
      </c>
      <c r="R1180">
        <v>492</v>
      </c>
      <c r="S1180">
        <v>490</v>
      </c>
      <c r="T1180">
        <v>2.0030942105691718</v>
      </c>
      <c r="U1180">
        <v>1.9795321152085656</v>
      </c>
      <c r="V1180">
        <v>16.386178861788618</v>
      </c>
      <c r="W1180">
        <v>57.163265306122447</v>
      </c>
      <c r="X1180">
        <v>144.4743193369095</v>
      </c>
      <c r="Y1180">
        <v>133.0750000000001</v>
      </c>
      <c r="Z1180">
        <v>133.61816326530621</v>
      </c>
      <c r="AA1180">
        <v>30.049558669275367</v>
      </c>
      <c r="AB1180">
        <v>3.4626104271819509</v>
      </c>
      <c r="AC1180">
        <v>-49.641506130333191</v>
      </c>
    </row>
    <row r="1181" spans="1:29">
      <c r="A1181">
        <v>3</v>
      </c>
      <c r="B1181">
        <v>816</v>
      </c>
      <c r="C1181">
        <v>2008</v>
      </c>
      <c r="D1181">
        <v>99</v>
      </c>
      <c r="E1181">
        <v>35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156</v>
      </c>
      <c r="R1181">
        <v>521</v>
      </c>
      <c r="S1181">
        <v>516</v>
      </c>
      <c r="T1181">
        <v>2.1211627717612576</v>
      </c>
      <c r="U1181">
        <v>2.0920372425803859</v>
      </c>
      <c r="V1181">
        <v>15.859884836852205</v>
      </c>
      <c r="W1181">
        <v>56.720930232558118</v>
      </c>
      <c r="X1181">
        <v>145.07416564944063</v>
      </c>
      <c r="Y1181">
        <v>132.80998080614199</v>
      </c>
      <c r="Z1181">
        <v>134.09689922480618</v>
      </c>
      <c r="AA1181">
        <v>30.655365978135254</v>
      </c>
      <c r="AB1181">
        <v>3.4590108013440308</v>
      </c>
      <c r="AC1181">
        <v>-51.962960446779533</v>
      </c>
    </row>
    <row r="1182" spans="1:29">
      <c r="A1182">
        <v>3</v>
      </c>
      <c r="B1182">
        <v>817</v>
      </c>
      <c r="C1182">
        <v>2008</v>
      </c>
      <c r="D1182">
        <v>99</v>
      </c>
      <c r="E1182">
        <v>36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143</v>
      </c>
      <c r="R1182">
        <v>474</v>
      </c>
      <c r="S1182">
        <v>462</v>
      </c>
      <c r="T1182">
        <v>1.9298102760361535</v>
      </c>
      <c r="U1182">
        <v>1.8559884180580597</v>
      </c>
      <c r="V1182">
        <v>15.930379746835444</v>
      </c>
      <c r="W1182">
        <v>56.571428571428562</v>
      </c>
      <c r="X1182">
        <v>143.17945975104112</v>
      </c>
      <c r="Y1182">
        <v>129.50780590717298</v>
      </c>
      <c r="Z1182">
        <v>132.87164502164501</v>
      </c>
      <c r="AA1182">
        <v>29.348952153901401</v>
      </c>
      <c r="AB1182">
        <v>3.6730983114990474</v>
      </c>
      <c r="AC1182">
        <v>-49.899100708665117</v>
      </c>
    </row>
    <row r="1183" spans="1:29">
      <c r="A1183">
        <v>3</v>
      </c>
      <c r="B1183">
        <v>818</v>
      </c>
      <c r="C1183">
        <v>2008</v>
      </c>
      <c r="D1183">
        <v>99</v>
      </c>
      <c r="E1183">
        <v>37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174</v>
      </c>
      <c r="R1183">
        <v>453</v>
      </c>
      <c r="S1183">
        <v>448</v>
      </c>
      <c r="T1183">
        <v>1.8443123524142988</v>
      </c>
      <c r="U1183">
        <v>1.8506429808165623</v>
      </c>
      <c r="V1183">
        <v>16.264900662251655</v>
      </c>
      <c r="W1183">
        <v>56.529017857142847</v>
      </c>
      <c r="X1183">
        <v>147.40946955292628</v>
      </c>
      <c r="Y1183">
        <v>135.12119205298018</v>
      </c>
      <c r="Z1183">
        <v>136.62924107142859</v>
      </c>
      <c r="AA1183">
        <v>29.870454934524599</v>
      </c>
      <c r="AB1183">
        <v>3.429657537001324</v>
      </c>
      <c r="AC1183">
        <v>-56.068460728087409</v>
      </c>
    </row>
    <row r="1184" spans="1:29">
      <c r="A1184">
        <v>3</v>
      </c>
      <c r="B1184">
        <v>819</v>
      </c>
      <c r="C1184">
        <v>2008</v>
      </c>
      <c r="D1184">
        <v>99</v>
      </c>
      <c r="E1184">
        <v>38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174</v>
      </c>
      <c r="R1184">
        <v>579</v>
      </c>
      <c r="S1184">
        <v>572</v>
      </c>
      <c r="T1184">
        <v>2.3572998941454282</v>
      </c>
      <c r="U1184">
        <v>2.3218729033406782</v>
      </c>
      <c r="V1184">
        <v>15.407599309153712</v>
      </c>
      <c r="W1184">
        <v>56.652097902097907</v>
      </c>
      <c r="X1184">
        <v>143.79089737040562</v>
      </c>
      <c r="Y1184">
        <v>132.63523316062177</v>
      </c>
      <c r="Z1184">
        <v>134.25839160839163</v>
      </c>
      <c r="AA1184">
        <v>29.345915886733479</v>
      </c>
      <c r="AB1184">
        <v>3.7467392542538498</v>
      </c>
      <c r="AC1184">
        <v>-45.659167420117697</v>
      </c>
    </row>
    <row r="1185" spans="1:29">
      <c r="A1185">
        <v>3</v>
      </c>
      <c r="B1185">
        <v>820</v>
      </c>
      <c r="C1185">
        <v>2008</v>
      </c>
      <c r="D1185">
        <v>99</v>
      </c>
      <c r="E1185">
        <v>39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162</v>
      </c>
      <c r="R1185">
        <v>529</v>
      </c>
      <c r="S1185">
        <v>523</v>
      </c>
      <c r="T1185">
        <v>2.1537334093314877</v>
      </c>
      <c r="U1185">
        <v>2.1554689582628677</v>
      </c>
      <c r="V1185">
        <v>16.786389413988655</v>
      </c>
      <c r="W1185">
        <v>56.386233269598478</v>
      </c>
      <c r="X1185">
        <v>146.7696977268586</v>
      </c>
      <c r="Y1185">
        <v>134.76748582230621</v>
      </c>
      <c r="Z1185">
        <v>136.31357552581252</v>
      </c>
      <c r="AA1185">
        <v>30.720122938758003</v>
      </c>
      <c r="AB1185">
        <v>3.6301217208919359</v>
      </c>
      <c r="AC1185">
        <v>-53.932084779910845</v>
      </c>
    </row>
    <row r="1186" spans="1:29">
      <c r="A1186">
        <v>3</v>
      </c>
      <c r="B1186">
        <v>821</v>
      </c>
      <c r="C1186">
        <v>2008</v>
      </c>
      <c r="D1186">
        <v>99</v>
      </c>
      <c r="E1186">
        <v>40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168</v>
      </c>
      <c r="R1186">
        <v>595</v>
      </c>
      <c r="S1186">
        <v>588</v>
      </c>
      <c r="T1186">
        <v>2.4224411692858889</v>
      </c>
      <c r="U1186">
        <v>2.4677900369092178</v>
      </c>
      <c r="V1186">
        <v>15.435294117647061</v>
      </c>
      <c r="W1186">
        <v>56.389455782312893</v>
      </c>
      <c r="X1186">
        <v>149.18324426195178</v>
      </c>
      <c r="Y1186">
        <v>137.17983193277317</v>
      </c>
      <c r="Z1186">
        <v>138.8129251700681</v>
      </c>
      <c r="AA1186">
        <v>29.986723869909195</v>
      </c>
      <c r="AB1186">
        <v>3.6616728421784153</v>
      </c>
      <c r="AC1186">
        <v>-48.769111670182994</v>
      </c>
    </row>
    <row r="1187" spans="1:29">
      <c r="A1187">
        <v>3</v>
      </c>
      <c r="B1187">
        <v>822</v>
      </c>
      <c r="C1187">
        <v>2008</v>
      </c>
      <c r="D1187">
        <v>99</v>
      </c>
      <c r="E1187">
        <v>41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  <c r="Q1187">
        <v>155</v>
      </c>
      <c r="R1187">
        <v>412</v>
      </c>
      <c r="S1187">
        <v>403</v>
      </c>
      <c r="T1187">
        <v>1.6773878348668676</v>
      </c>
      <c r="U1187">
        <v>1.7217296589257285</v>
      </c>
      <c r="V1187">
        <v>16.893203883495151</v>
      </c>
      <c r="W1187">
        <v>56.225806451612897</v>
      </c>
      <c r="X1187">
        <v>152.6270393082919</v>
      </c>
      <c r="Y1187">
        <v>138.21868932038831</v>
      </c>
      <c r="Z1187">
        <v>141.30545905707189</v>
      </c>
      <c r="AA1187">
        <v>32.929496382199531</v>
      </c>
      <c r="AB1187">
        <v>4.5481847094335075</v>
      </c>
      <c r="AC1187">
        <v>-57.917142702434305</v>
      </c>
    </row>
    <row r="1188" spans="1:29">
      <c r="A1188">
        <v>3</v>
      </c>
      <c r="B1188">
        <v>823</v>
      </c>
      <c r="C1188">
        <v>2008</v>
      </c>
      <c r="D1188">
        <v>99</v>
      </c>
      <c r="E1188">
        <v>42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167</v>
      </c>
      <c r="R1188">
        <v>473</v>
      </c>
      <c r="S1188">
        <v>464</v>
      </c>
      <c r="T1188">
        <v>1.9257389463398749</v>
      </c>
      <c r="U1188">
        <v>1.96293042069891</v>
      </c>
      <c r="V1188">
        <v>14.816067653276956</v>
      </c>
      <c r="W1188">
        <v>55.890086206896562</v>
      </c>
      <c r="X1188">
        <v>150.2490958108383</v>
      </c>
      <c r="Y1188">
        <v>137.25961945031702</v>
      </c>
      <c r="Z1188">
        <v>139.92198275862057</v>
      </c>
      <c r="AA1188">
        <v>32.306117167086583</v>
      </c>
      <c r="AB1188">
        <v>3.8094127965654598</v>
      </c>
      <c r="AC1188">
        <v>-61.514681893315185</v>
      </c>
    </row>
    <row r="1189" spans="1:29">
      <c r="A1189">
        <v>3</v>
      </c>
      <c r="B1189">
        <v>824</v>
      </c>
      <c r="C1189">
        <v>2008</v>
      </c>
      <c r="D1189">
        <v>99</v>
      </c>
      <c r="E1189">
        <v>43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163</v>
      </c>
      <c r="R1189">
        <v>513</v>
      </c>
      <c r="S1189">
        <v>505</v>
      </c>
      <c r="T1189">
        <v>2.0885921341910265</v>
      </c>
      <c r="U1189">
        <v>2.0813614852841607</v>
      </c>
      <c r="V1189">
        <v>17.152046783625735</v>
      </c>
      <c r="W1189">
        <v>56.36435643564355</v>
      </c>
      <c r="X1189">
        <v>146.95236948758085</v>
      </c>
      <c r="Y1189">
        <v>134.19278752436659</v>
      </c>
      <c r="Z1189">
        <v>136.31861386138621</v>
      </c>
      <c r="AA1189">
        <v>31.335824089146261</v>
      </c>
      <c r="AB1189">
        <v>3.9908207587411022</v>
      </c>
      <c r="AC1189">
        <v>-60.433170768423849</v>
      </c>
    </row>
    <row r="1190" spans="1:29">
      <c r="A1190">
        <v>3</v>
      </c>
      <c r="B1190">
        <v>825</v>
      </c>
      <c r="C1190">
        <v>2008</v>
      </c>
      <c r="D1190">
        <v>99</v>
      </c>
      <c r="E1190">
        <v>44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169</v>
      </c>
      <c r="R1190">
        <v>495</v>
      </c>
      <c r="S1190">
        <v>495</v>
      </c>
      <c r="T1190">
        <v>2.0153081996580089</v>
      </c>
      <c r="U1190">
        <v>2.0530560647779925</v>
      </c>
      <c r="V1190">
        <v>14.644444444444444</v>
      </c>
      <c r="W1190">
        <v>56.11515151515151</v>
      </c>
      <c r="X1190">
        <v>148.63521455070753</v>
      </c>
      <c r="Y1190">
        <v>137.18121212121221</v>
      </c>
      <c r="Z1190">
        <v>137.18121212121221</v>
      </c>
      <c r="AA1190">
        <v>29.366653089554696</v>
      </c>
      <c r="AB1190">
        <v>3.7493262327070473</v>
      </c>
      <c r="AC1190">
        <v>-48.871054138457922</v>
      </c>
    </row>
    <row r="1191" spans="1:29">
      <c r="A1191">
        <v>3</v>
      </c>
      <c r="B1191">
        <v>826</v>
      </c>
      <c r="C1191">
        <v>2008</v>
      </c>
      <c r="D1191">
        <v>99</v>
      </c>
      <c r="E1191">
        <v>45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137</v>
      </c>
      <c r="R1191">
        <v>370</v>
      </c>
      <c r="S1191">
        <v>362</v>
      </c>
      <c r="T1191">
        <v>1.5063919876231577</v>
      </c>
      <c r="U1191">
        <v>1.5508812609378513</v>
      </c>
      <c r="V1191">
        <v>16.518918918918917</v>
      </c>
      <c r="W1191">
        <v>55.770718232044203</v>
      </c>
      <c r="X1191">
        <v>152.72759216421173</v>
      </c>
      <c r="Y1191">
        <v>138.63594594594591</v>
      </c>
      <c r="Z1191">
        <v>141.69972375690605</v>
      </c>
      <c r="AA1191">
        <v>28.779220076488944</v>
      </c>
      <c r="AB1191">
        <v>3.9499526583846194</v>
      </c>
      <c r="AC1191">
        <v>-54.903575554748393</v>
      </c>
    </row>
    <row r="1192" spans="1:29">
      <c r="A1192">
        <v>3</v>
      </c>
      <c r="B1192">
        <v>827</v>
      </c>
      <c r="C1192">
        <v>2008</v>
      </c>
      <c r="D1192">
        <v>99</v>
      </c>
      <c r="E1192">
        <v>46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142</v>
      </c>
      <c r="R1192">
        <v>440</v>
      </c>
      <c r="S1192">
        <v>433</v>
      </c>
      <c r="T1192">
        <v>1.791385066362674</v>
      </c>
      <c r="U1192">
        <v>1.7581227743532812</v>
      </c>
      <c r="V1192">
        <v>16.906818181818181</v>
      </c>
      <c r="W1192">
        <v>57.071593533487295</v>
      </c>
      <c r="X1192">
        <v>144.94902984339595</v>
      </c>
      <c r="Y1192">
        <v>132.15863636363636</v>
      </c>
      <c r="Z1192">
        <v>134.29515011547343</v>
      </c>
      <c r="AA1192">
        <v>29.790514161128659</v>
      </c>
      <c r="AB1192">
        <v>3.5687832461330804</v>
      </c>
      <c r="AC1192">
        <v>-60.347741418175758</v>
      </c>
    </row>
    <row r="1193" spans="1:29">
      <c r="A1193">
        <v>3</v>
      </c>
      <c r="B1193">
        <v>828</v>
      </c>
      <c r="C1193">
        <v>2008</v>
      </c>
      <c r="D1193">
        <v>99</v>
      </c>
      <c r="E1193">
        <v>47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  <c r="Q1193">
        <v>148</v>
      </c>
      <c r="R1193">
        <v>421</v>
      </c>
      <c r="S1193">
        <v>417</v>
      </c>
      <c r="T1193">
        <v>1.7140298021333771</v>
      </c>
      <c r="U1193">
        <v>1.7326321740234918</v>
      </c>
      <c r="V1193">
        <v>17.047505938242285</v>
      </c>
      <c r="W1193">
        <v>56.282973621103118</v>
      </c>
      <c r="X1193">
        <v>148.28929726725056</v>
      </c>
      <c r="Y1193">
        <v>136.12042755344419</v>
      </c>
      <c r="Z1193">
        <v>137.42613908872903</v>
      </c>
      <c r="AA1193">
        <v>31.864386843030839</v>
      </c>
      <c r="AB1193">
        <v>4.0085666995717437</v>
      </c>
      <c r="AC1193">
        <v>-57.288221291869888</v>
      </c>
    </row>
    <row r="1194" spans="1:29">
      <c r="A1194">
        <v>3</v>
      </c>
      <c r="B1194">
        <v>829</v>
      </c>
      <c r="C1194">
        <v>2008</v>
      </c>
      <c r="D1194">
        <v>99</v>
      </c>
      <c r="E1194">
        <v>48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151</v>
      </c>
      <c r="R1194">
        <v>505</v>
      </c>
      <c r="S1194">
        <v>499</v>
      </c>
      <c r="T1194">
        <v>2.0560214966207964</v>
      </c>
      <c r="U1194">
        <v>2.09475531276144</v>
      </c>
      <c r="V1194">
        <v>16.52871287128713</v>
      </c>
      <c r="W1194">
        <v>56.108216432865717</v>
      </c>
      <c r="X1194">
        <v>150.51028179741061</v>
      </c>
      <c r="Y1194">
        <v>137.1958415841583</v>
      </c>
      <c r="Z1194">
        <v>138.84549098196376</v>
      </c>
      <c r="AA1194">
        <v>30.641159835449272</v>
      </c>
      <c r="AB1194">
        <v>4.0433909836353763</v>
      </c>
      <c r="AC1194">
        <v>-56.924352379755589</v>
      </c>
    </row>
    <row r="1195" spans="1:29">
      <c r="A1195">
        <v>3</v>
      </c>
      <c r="B1195">
        <v>830</v>
      </c>
      <c r="C1195">
        <v>2008</v>
      </c>
      <c r="D1195">
        <v>99</v>
      </c>
      <c r="E1195">
        <v>49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145</v>
      </c>
      <c r="R1195">
        <v>401</v>
      </c>
      <c r="S1195">
        <v>395</v>
      </c>
      <c r="T1195">
        <v>1.6326032082078004</v>
      </c>
      <c r="U1195">
        <v>1.6067755472973388</v>
      </c>
      <c r="V1195">
        <v>16.074812967581042</v>
      </c>
      <c r="W1195">
        <v>56.635443037974703</v>
      </c>
      <c r="X1195">
        <v>145.6469876230334</v>
      </c>
      <c r="Y1195">
        <v>132.52867830423938</v>
      </c>
      <c r="Z1195">
        <v>134.54177215189873</v>
      </c>
      <c r="AA1195">
        <v>29.290957725113913</v>
      </c>
      <c r="AB1195">
        <v>3.4653817067298598</v>
      </c>
      <c r="AC1195">
        <v>-51.47521487981281</v>
      </c>
    </row>
    <row r="1196" spans="1:29">
      <c r="A1196">
        <v>3</v>
      </c>
      <c r="B1196">
        <v>831</v>
      </c>
      <c r="C1196">
        <v>2008</v>
      </c>
      <c r="D1196">
        <v>99</v>
      </c>
      <c r="E1196">
        <v>50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160</v>
      </c>
      <c r="R1196">
        <v>496</v>
      </c>
      <c r="S1196">
        <v>487</v>
      </c>
      <c r="T1196">
        <v>2.0193795293542878</v>
      </c>
      <c r="U1196">
        <v>2.020647839782733</v>
      </c>
      <c r="V1196">
        <v>16.852822580645157</v>
      </c>
      <c r="W1196">
        <v>56.490759753593437</v>
      </c>
      <c r="X1196">
        <v>147.63590850312804</v>
      </c>
      <c r="Y1196">
        <v>134.74354838709672</v>
      </c>
      <c r="Z1196">
        <v>137.23367556468165</v>
      </c>
      <c r="AA1196">
        <v>32.553964917811577</v>
      </c>
      <c r="AB1196">
        <v>3.9315781583190472</v>
      </c>
      <c r="AC1196">
        <v>-59.025068008139534</v>
      </c>
    </row>
    <row r="1197" spans="1:29">
      <c r="A1197">
        <v>3</v>
      </c>
      <c r="B1197">
        <v>832</v>
      </c>
      <c r="C1197">
        <v>2008</v>
      </c>
      <c r="D1197">
        <v>99</v>
      </c>
      <c r="E1197">
        <v>51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160</v>
      </c>
      <c r="R1197">
        <v>491</v>
      </c>
      <c r="S1197">
        <v>466</v>
      </c>
      <c r="T1197">
        <v>1.9990228808728936</v>
      </c>
      <c r="U1197">
        <v>1.9355985470206651</v>
      </c>
      <c r="V1197">
        <v>16.710794297352347</v>
      </c>
      <c r="W1197">
        <v>56.652360515021442</v>
      </c>
      <c r="X1197">
        <v>142.36539399328757</v>
      </c>
      <c r="Y1197">
        <v>130.38655804480661</v>
      </c>
      <c r="Z1197">
        <v>137.38154506437778</v>
      </c>
      <c r="AA1197">
        <v>28.953785926907042</v>
      </c>
      <c r="AB1197">
        <v>3.4664803250960641</v>
      </c>
      <c r="AC1197">
        <v>-53.184873660639937</v>
      </c>
    </row>
    <row r="1198" spans="1:29">
      <c r="A1198">
        <v>3</v>
      </c>
      <c r="B1198">
        <v>833</v>
      </c>
      <c r="C1198">
        <v>2008</v>
      </c>
      <c r="D1198">
        <v>99</v>
      </c>
      <c r="E1198">
        <v>52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  <c r="Q1198">
        <v>67</v>
      </c>
      <c r="R1198">
        <v>241</v>
      </c>
      <c r="S1198">
        <v>236</v>
      </c>
      <c r="T1198">
        <v>0.98119045680319217</v>
      </c>
      <c r="U1198">
        <v>0.93090729091940516</v>
      </c>
      <c r="V1198">
        <v>18.410788381742737</v>
      </c>
      <c r="W1198">
        <v>56.61016949152544</v>
      </c>
      <c r="X1198">
        <v>140.09971093718389</v>
      </c>
      <c r="Y1198">
        <v>127.75809128630704</v>
      </c>
      <c r="Z1198">
        <v>130.46483050847459</v>
      </c>
      <c r="AA1198">
        <v>32.822403346067624</v>
      </c>
      <c r="AB1198">
        <v>4.1108246900457388</v>
      </c>
      <c r="AC1198">
        <v>-53.951700548469915</v>
      </c>
    </row>
    <row r="1199" spans="1:29">
      <c r="A1199">
        <v>3</v>
      </c>
      <c r="B1199">
        <v>834</v>
      </c>
      <c r="C1199">
        <v>2007</v>
      </c>
      <c r="D1199">
        <v>99</v>
      </c>
      <c r="E1199">
        <v>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159</v>
      </c>
      <c r="R1199">
        <v>465</v>
      </c>
      <c r="S1199">
        <v>458</v>
      </c>
      <c r="T1199">
        <v>2.1250342747463673</v>
      </c>
      <c r="U1199">
        <v>2.1722989892244997</v>
      </c>
      <c r="V1199">
        <v>15.481720430107524</v>
      </c>
      <c r="W1199">
        <v>55.914847161572069</v>
      </c>
      <c r="X1199">
        <v>152.33005976304474</v>
      </c>
      <c r="Y1199">
        <v>138.80215053763447</v>
      </c>
      <c r="Z1199">
        <v>140.92358078602629</v>
      </c>
      <c r="AA1199">
        <v>27.060960832013279</v>
      </c>
      <c r="AB1199">
        <v>4.023858714025585</v>
      </c>
      <c r="AC1199">
        <v>-47.706678267770947</v>
      </c>
    </row>
    <row r="1200" spans="1:29">
      <c r="A1200">
        <v>3</v>
      </c>
      <c r="B1200">
        <v>835</v>
      </c>
      <c r="C1200">
        <v>2007</v>
      </c>
      <c r="D1200">
        <v>99</v>
      </c>
      <c r="E1200">
        <v>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207</v>
      </c>
      <c r="R1200">
        <v>653</v>
      </c>
      <c r="S1200">
        <v>645</v>
      </c>
      <c r="T1200">
        <v>2.9841879170094145</v>
      </c>
      <c r="U1200">
        <v>3.0376880058589446</v>
      </c>
      <c r="V1200">
        <v>15.280245022970902</v>
      </c>
      <c r="W1200">
        <v>55.998449612403114</v>
      </c>
      <c r="X1200">
        <v>151.3398449360314</v>
      </c>
      <c r="Y1200">
        <v>138.2163859111792</v>
      </c>
      <c r="Z1200">
        <v>139.93069767441858</v>
      </c>
      <c r="AA1200">
        <v>29.137202096716447</v>
      </c>
      <c r="AB1200">
        <v>4.3221080217108678</v>
      </c>
      <c r="AC1200">
        <v>-55.375162202814259</v>
      </c>
    </row>
    <row r="1201" spans="1:29">
      <c r="A1201">
        <v>3</v>
      </c>
      <c r="B1201">
        <v>836</v>
      </c>
      <c r="C1201">
        <v>2007</v>
      </c>
      <c r="D1201">
        <v>99</v>
      </c>
      <c r="E1201">
        <v>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175</v>
      </c>
      <c r="R1201">
        <v>520</v>
      </c>
      <c r="S1201">
        <v>517</v>
      </c>
      <c r="T1201">
        <v>2.3763824147701311</v>
      </c>
      <c r="U1201">
        <v>2.3653668032676545</v>
      </c>
      <c r="V1201">
        <v>14.836538461538458</v>
      </c>
      <c r="W1201">
        <v>55.976789168278515</v>
      </c>
      <c r="X1201">
        <v>147.17288940745055</v>
      </c>
      <c r="Y1201">
        <v>135.15269230769229</v>
      </c>
      <c r="Z1201">
        <v>135.9369439071566</v>
      </c>
      <c r="AA1201">
        <v>28.453464140734873</v>
      </c>
      <c r="AB1201">
        <v>4.0422625829114116</v>
      </c>
      <c r="AC1201">
        <v>-54.561833275011473</v>
      </c>
    </row>
    <row r="1202" spans="1:29">
      <c r="A1202">
        <v>3</v>
      </c>
      <c r="B1202">
        <v>837</v>
      </c>
      <c r="C1202">
        <v>2007</v>
      </c>
      <c r="D1202">
        <v>99</v>
      </c>
      <c r="E1202">
        <v>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159</v>
      </c>
      <c r="R1202">
        <v>475</v>
      </c>
      <c r="S1202">
        <v>471</v>
      </c>
      <c r="T1202">
        <v>2.1707339365688698</v>
      </c>
      <c r="U1202">
        <v>2.1838432086333253</v>
      </c>
      <c r="V1202">
        <v>14.3621052631579</v>
      </c>
      <c r="W1202">
        <v>55.558386411889565</v>
      </c>
      <c r="X1202">
        <v>148.95204424930122</v>
      </c>
      <c r="Y1202">
        <v>136.6021052631578</v>
      </c>
      <c r="Z1202">
        <v>137.76220806794043</v>
      </c>
      <c r="AA1202">
        <v>29.892398940952425</v>
      </c>
      <c r="AB1202">
        <v>4.3941053870125248</v>
      </c>
      <c r="AC1202">
        <v>-60.253695775973164</v>
      </c>
    </row>
    <row r="1203" spans="1:29">
      <c r="A1203">
        <v>3</v>
      </c>
      <c r="B1203">
        <v>838</v>
      </c>
      <c r="C1203">
        <v>2007</v>
      </c>
      <c r="D1203">
        <v>99</v>
      </c>
      <c r="E1203">
        <v>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  <c r="Q1203">
        <v>133</v>
      </c>
      <c r="R1203">
        <v>370</v>
      </c>
      <c r="S1203">
        <v>367</v>
      </c>
      <c r="T1203">
        <v>1.690887487432593</v>
      </c>
      <c r="U1203">
        <v>1.6777789594989747</v>
      </c>
      <c r="V1203">
        <v>15.581081081081084</v>
      </c>
      <c r="W1203">
        <v>56.280653950953678</v>
      </c>
      <c r="X1203">
        <v>146.87622617200077</v>
      </c>
      <c r="Y1203">
        <v>134.72945945945941</v>
      </c>
      <c r="Z1203">
        <v>135.83079019073571</v>
      </c>
      <c r="AA1203">
        <v>28.407442421558688</v>
      </c>
      <c r="AB1203">
        <v>3.8881124785578511</v>
      </c>
      <c r="AC1203">
        <v>-48.060353944200706</v>
      </c>
    </row>
    <row r="1204" spans="1:29">
      <c r="A1204">
        <v>3</v>
      </c>
      <c r="B1204">
        <v>839</v>
      </c>
      <c r="C1204">
        <v>2007</v>
      </c>
      <c r="D1204">
        <v>99</v>
      </c>
      <c r="E1204">
        <v>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  <c r="Q1204">
        <v>155</v>
      </c>
      <c r="R1204">
        <v>330</v>
      </c>
      <c r="S1204">
        <v>325</v>
      </c>
      <c r="T1204">
        <v>1.5080888401425827</v>
      </c>
      <c r="U1204">
        <v>1.5029126435791251</v>
      </c>
      <c r="V1204">
        <v>15.78181818181818</v>
      </c>
      <c r="W1204">
        <v>55.926153846153824</v>
      </c>
      <c r="X1204">
        <v>148.30362126136771</v>
      </c>
      <c r="Y1204">
        <v>135.31606060606052</v>
      </c>
      <c r="Z1204">
        <v>137.39784615384605</v>
      </c>
      <c r="AA1204">
        <v>28.206059823122999</v>
      </c>
      <c r="AB1204">
        <v>4.1258016255334411</v>
      </c>
      <c r="AC1204">
        <v>-58.630111765057435</v>
      </c>
    </row>
    <row r="1205" spans="1:29">
      <c r="A1205">
        <v>3</v>
      </c>
      <c r="B1205">
        <v>840</v>
      </c>
      <c r="C1205">
        <v>2007</v>
      </c>
      <c r="D1205">
        <v>99</v>
      </c>
      <c r="E1205">
        <v>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149</v>
      </c>
      <c r="R1205">
        <v>403</v>
      </c>
      <c r="S1205">
        <v>403</v>
      </c>
      <c r="T1205">
        <v>1.8416963714468513</v>
      </c>
      <c r="U1205">
        <v>1.8834579076893236</v>
      </c>
      <c r="V1205">
        <v>15.682382133995036</v>
      </c>
      <c r="W1205">
        <v>55.843672456575682</v>
      </c>
      <c r="X1205">
        <v>150.49695001465179</v>
      </c>
      <c r="Y1205">
        <v>138.86104218362263</v>
      </c>
      <c r="Z1205">
        <v>138.86104218362263</v>
      </c>
      <c r="AA1205">
        <v>29.379874374624904</v>
      </c>
      <c r="AB1205">
        <v>4.2761823390072813</v>
      </c>
      <c r="AC1205">
        <v>-53.485385198930281</v>
      </c>
    </row>
    <row r="1206" spans="1:29">
      <c r="A1206">
        <v>3</v>
      </c>
      <c r="B1206">
        <v>841</v>
      </c>
      <c r="C1206">
        <v>2007</v>
      </c>
      <c r="D1206">
        <v>99</v>
      </c>
      <c r="E1206">
        <v>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  <c r="Q1206">
        <v>161</v>
      </c>
      <c r="R1206">
        <v>456</v>
      </c>
      <c r="S1206">
        <v>454</v>
      </c>
      <c r="T1206">
        <v>2.083904579106115</v>
      </c>
      <c r="U1206">
        <v>2.0305911717349048</v>
      </c>
      <c r="V1206">
        <v>15.0109649122807</v>
      </c>
      <c r="W1206">
        <v>56.497797356828201</v>
      </c>
      <c r="X1206">
        <v>143.80571553477401</v>
      </c>
      <c r="Y1206">
        <v>132.30833333333339</v>
      </c>
      <c r="Z1206">
        <v>132.89118942731281</v>
      </c>
      <c r="AA1206">
        <v>30.148205313206745</v>
      </c>
      <c r="AB1206">
        <v>4.0523821779002551</v>
      </c>
      <c r="AC1206">
        <v>-54.040040765671876</v>
      </c>
    </row>
    <row r="1207" spans="1:29">
      <c r="A1207">
        <v>3</v>
      </c>
      <c r="B1207">
        <v>842</v>
      </c>
      <c r="C1207">
        <v>2007</v>
      </c>
      <c r="D1207">
        <v>99</v>
      </c>
      <c r="E1207">
        <v>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  <c r="Q1207">
        <v>161</v>
      </c>
      <c r="R1207">
        <v>408</v>
      </c>
      <c r="S1207">
        <v>405</v>
      </c>
      <c r="T1207">
        <v>1.8645462023581028</v>
      </c>
      <c r="U1207">
        <v>1.8552334692163153</v>
      </c>
      <c r="V1207">
        <v>15.458333333333337</v>
      </c>
      <c r="W1207">
        <v>55.876543209876552</v>
      </c>
      <c r="X1207">
        <v>147.48953752682004</v>
      </c>
      <c r="Y1207">
        <v>135.10392156862756</v>
      </c>
      <c r="Z1207">
        <v>136.10469135802478</v>
      </c>
      <c r="AA1207">
        <v>30.184810221609386</v>
      </c>
      <c r="AB1207">
        <v>4.2297672820710659</v>
      </c>
      <c r="AC1207">
        <v>-51.538504768510862</v>
      </c>
    </row>
    <row r="1208" spans="1:29">
      <c r="A1208">
        <v>3</v>
      </c>
      <c r="B1208">
        <v>843</v>
      </c>
      <c r="C1208">
        <v>2007</v>
      </c>
      <c r="D1208">
        <v>99</v>
      </c>
      <c r="E1208">
        <v>10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151</v>
      </c>
      <c r="R1208">
        <v>394</v>
      </c>
      <c r="S1208">
        <v>389</v>
      </c>
      <c r="T1208">
        <v>1.8005666758065997</v>
      </c>
      <c r="U1208">
        <v>1.8380551322301153</v>
      </c>
      <c r="V1208">
        <v>15.355329949238577</v>
      </c>
      <c r="W1208">
        <v>56.262210796915184</v>
      </c>
      <c r="X1208">
        <v>152.25649091739035</v>
      </c>
      <c r="Y1208">
        <v>138.60913705583752</v>
      </c>
      <c r="Z1208">
        <v>140.39074550128535</v>
      </c>
      <c r="AA1208">
        <v>27.988478472538223</v>
      </c>
      <c r="AB1208">
        <v>4.0950325725779644</v>
      </c>
      <c r="AC1208">
        <v>-44.96035062619984</v>
      </c>
    </row>
    <row r="1209" spans="1:29">
      <c r="A1209">
        <v>3</v>
      </c>
      <c r="B1209">
        <v>844</v>
      </c>
      <c r="C1209">
        <v>2007</v>
      </c>
      <c r="D1209">
        <v>99</v>
      </c>
      <c r="E1209">
        <v>11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  <c r="Q1209">
        <v>177</v>
      </c>
      <c r="R1209">
        <v>464</v>
      </c>
      <c r="S1209">
        <v>461</v>
      </c>
      <c r="T1209">
        <v>2.1204643085641162</v>
      </c>
      <c r="U1209">
        <v>2.1539527676508765</v>
      </c>
      <c r="V1209">
        <v>14.418103448275859</v>
      </c>
      <c r="W1209">
        <v>56.14099783080259</v>
      </c>
      <c r="X1209">
        <v>150.35981805955078</v>
      </c>
      <c r="Y1209">
        <v>137.92650862068965</v>
      </c>
      <c r="Z1209">
        <v>138.82407809110623</v>
      </c>
      <c r="AA1209">
        <v>28.537547011664032</v>
      </c>
      <c r="AB1209">
        <v>4.2287711842621034</v>
      </c>
      <c r="AC1209">
        <v>-46.6829195177502</v>
      </c>
    </row>
    <row r="1210" spans="1:29">
      <c r="A1210">
        <v>3</v>
      </c>
      <c r="B1210">
        <v>845</v>
      </c>
      <c r="C1210">
        <v>2007</v>
      </c>
      <c r="D1210">
        <v>99</v>
      </c>
      <c r="E1210">
        <v>12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  <c r="Q1210">
        <v>153</v>
      </c>
      <c r="R1210">
        <v>405</v>
      </c>
      <c r="S1210">
        <v>399</v>
      </c>
      <c r="T1210">
        <v>1.8508363038113524</v>
      </c>
      <c r="U1210">
        <v>1.8138156371332104</v>
      </c>
      <c r="V1210">
        <v>15.943209876543213</v>
      </c>
      <c r="W1210">
        <v>56.69423558897244</v>
      </c>
      <c r="X1210">
        <v>146.10970667308692</v>
      </c>
      <c r="Y1210">
        <v>133.06617283950615</v>
      </c>
      <c r="Z1210">
        <v>135.06716791979943</v>
      </c>
      <c r="AA1210">
        <v>29.367352677037896</v>
      </c>
      <c r="AB1210">
        <v>4.1351530299481132</v>
      </c>
      <c r="AC1210">
        <v>-53.66291065721343</v>
      </c>
    </row>
    <row r="1211" spans="1:29">
      <c r="A1211">
        <v>3</v>
      </c>
      <c r="B1211">
        <v>846</v>
      </c>
      <c r="C1211">
        <v>2007</v>
      </c>
      <c r="D1211">
        <v>99</v>
      </c>
      <c r="E1211">
        <v>13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191</v>
      </c>
      <c r="R1211">
        <v>461</v>
      </c>
      <c r="S1211">
        <v>458</v>
      </c>
      <c r="T1211">
        <v>2.1067544100173659</v>
      </c>
      <c r="U1211">
        <v>2.099287691371523</v>
      </c>
      <c r="V1211">
        <v>15.171366594360091</v>
      </c>
      <c r="W1211">
        <v>56.362445414847151</v>
      </c>
      <c r="X1211">
        <v>147.51458861629652</v>
      </c>
      <c r="Y1211">
        <v>135.30086767895887</v>
      </c>
      <c r="Z1211">
        <v>136.18711790393019</v>
      </c>
      <c r="AA1211">
        <v>29.477595444307234</v>
      </c>
      <c r="AB1211">
        <v>4.0015919488061353</v>
      </c>
      <c r="AC1211">
        <v>-51.131780023210752</v>
      </c>
    </row>
    <row r="1212" spans="1:29">
      <c r="A1212">
        <v>3</v>
      </c>
      <c r="B1212">
        <v>847</v>
      </c>
      <c r="C1212">
        <v>2007</v>
      </c>
      <c r="D1212">
        <v>99</v>
      </c>
      <c r="E1212">
        <v>14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59</v>
      </c>
      <c r="R1212">
        <v>161</v>
      </c>
      <c r="S1212">
        <v>159</v>
      </c>
      <c r="T1212">
        <v>0.73576455534229024</v>
      </c>
      <c r="U1212">
        <v>0.74358908771722021</v>
      </c>
      <c r="V1212">
        <v>17.080745341614911</v>
      </c>
      <c r="W1212">
        <v>55.861635220125791</v>
      </c>
      <c r="X1212">
        <v>150.0595546523287</v>
      </c>
      <c r="Y1212">
        <v>137.22608695652178</v>
      </c>
      <c r="Z1212">
        <v>138.9522012578617</v>
      </c>
      <c r="AA1212">
        <v>29.39131099187502</v>
      </c>
      <c r="AB1212">
        <v>3.8713233520162702</v>
      </c>
      <c r="AC1212">
        <v>-46.968647835195164</v>
      </c>
    </row>
    <row r="1213" spans="1:29">
      <c r="A1213">
        <v>3</v>
      </c>
      <c r="B1213">
        <v>848</v>
      </c>
      <c r="C1213">
        <v>2007</v>
      </c>
      <c r="D1213">
        <v>99</v>
      </c>
      <c r="E1213">
        <v>15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160</v>
      </c>
      <c r="R1213">
        <v>399</v>
      </c>
      <c r="S1213">
        <v>391</v>
      </c>
      <c r="T1213">
        <v>1.82341650671785</v>
      </c>
      <c r="U1213">
        <v>1.8335619739470861</v>
      </c>
      <c r="V1213">
        <v>15.195488721804512</v>
      </c>
      <c r="W1213">
        <v>55.797953964194384</v>
      </c>
      <c r="X1213">
        <v>151.08111557333203</v>
      </c>
      <c r="Y1213">
        <v>136.53759398496229</v>
      </c>
      <c r="Z1213">
        <v>139.33120204603563</v>
      </c>
      <c r="AA1213">
        <v>29.919047612918504</v>
      </c>
      <c r="AB1213">
        <v>4.296860914266504</v>
      </c>
      <c r="AC1213">
        <v>-47.717249555268992</v>
      </c>
    </row>
    <row r="1214" spans="1:29">
      <c r="A1214">
        <v>3</v>
      </c>
      <c r="B1214">
        <v>849</v>
      </c>
      <c r="C1214">
        <v>2007</v>
      </c>
      <c r="D1214">
        <v>99</v>
      </c>
      <c r="E1214">
        <v>16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172</v>
      </c>
      <c r="R1214">
        <v>499</v>
      </c>
      <c r="S1214">
        <v>493</v>
      </c>
      <c r="T1214">
        <v>2.2804131249428754</v>
      </c>
      <c r="U1214">
        <v>2.3189307696864274</v>
      </c>
      <c r="V1214">
        <v>14.649298597194388</v>
      </c>
      <c r="W1214">
        <v>56.026369168356993</v>
      </c>
      <c r="X1214">
        <v>151.02230463093045</v>
      </c>
      <c r="Y1214">
        <v>138.07555110220429</v>
      </c>
      <c r="Z1214">
        <v>139.75598377281929</v>
      </c>
      <c r="AA1214">
        <v>29.286689333300199</v>
      </c>
      <c r="AB1214">
        <v>4.3829508340632595</v>
      </c>
      <c r="AC1214">
        <v>-54.837299637785407</v>
      </c>
    </row>
    <row r="1215" spans="1:29">
      <c r="A1215">
        <v>3</v>
      </c>
      <c r="B1215">
        <v>850</v>
      </c>
      <c r="C1215">
        <v>2007</v>
      </c>
      <c r="D1215">
        <v>99</v>
      </c>
      <c r="E1215">
        <v>17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144</v>
      </c>
      <c r="R1215">
        <v>380</v>
      </c>
      <c r="S1215">
        <v>378</v>
      </c>
      <c r="T1215">
        <v>1.7365871492550955</v>
      </c>
      <c r="U1215">
        <v>1.7924840736891421</v>
      </c>
      <c r="V1215">
        <v>15.184210526315788</v>
      </c>
      <c r="W1215">
        <v>55.637566137566125</v>
      </c>
      <c r="X1215">
        <v>152.4479671551577</v>
      </c>
      <c r="Y1215">
        <v>140.15263157894728</v>
      </c>
      <c r="Z1215">
        <v>140.89417989417981</v>
      </c>
      <c r="AA1215">
        <v>33.134029854220394</v>
      </c>
      <c r="AB1215">
        <v>4.6766748013954045</v>
      </c>
      <c r="AC1215">
        <v>-63.79304725285796</v>
      </c>
    </row>
    <row r="1216" spans="1:29">
      <c r="A1216">
        <v>3</v>
      </c>
      <c r="B1216">
        <v>851</v>
      </c>
      <c r="C1216">
        <v>2007</v>
      </c>
      <c r="D1216">
        <v>99</v>
      </c>
      <c r="E1216">
        <v>18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157</v>
      </c>
      <c r="R1216">
        <v>470</v>
      </c>
      <c r="S1216">
        <v>468</v>
      </c>
      <c r="T1216">
        <v>2.1478841056576177</v>
      </c>
      <c r="U1216">
        <v>2.1838768652496774</v>
      </c>
      <c r="V1216">
        <v>14.646808510638298</v>
      </c>
      <c r="W1216">
        <v>56.002136752136721</v>
      </c>
      <c r="X1216">
        <v>150.14914363430989</v>
      </c>
      <c r="Y1216">
        <v>138.05744680851055</v>
      </c>
      <c r="Z1216">
        <v>138.64743589743577</v>
      </c>
      <c r="AA1216">
        <v>31.914770544302776</v>
      </c>
      <c r="AB1216">
        <v>4.4098272790293924</v>
      </c>
      <c r="AC1216">
        <v>-54.93961220150905</v>
      </c>
    </row>
    <row r="1217" spans="1:29">
      <c r="A1217">
        <v>3</v>
      </c>
      <c r="B1217">
        <v>852</v>
      </c>
      <c r="C1217">
        <v>2007</v>
      </c>
      <c r="D1217">
        <v>99</v>
      </c>
      <c r="E1217">
        <v>19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164</v>
      </c>
      <c r="R1217">
        <v>444</v>
      </c>
      <c r="S1217">
        <v>438</v>
      </c>
      <c r="T1217">
        <v>2.029064984919112</v>
      </c>
      <c r="U1217">
        <v>2.012477180814114</v>
      </c>
      <c r="V1217">
        <v>15.238738738738746</v>
      </c>
      <c r="W1217">
        <v>55.869863013698627</v>
      </c>
      <c r="X1217">
        <v>147.66478287605057</v>
      </c>
      <c r="Y1217">
        <v>134.67207207207204</v>
      </c>
      <c r="Z1217">
        <v>136.51689497716893</v>
      </c>
      <c r="AA1217">
        <v>31.844340119788534</v>
      </c>
      <c r="AB1217">
        <v>3.9775575304671071</v>
      </c>
      <c r="AC1217">
        <v>-53.633507616363509</v>
      </c>
    </row>
    <row r="1218" spans="1:29">
      <c r="A1218">
        <v>3</v>
      </c>
      <c r="B1218">
        <v>853</v>
      </c>
      <c r="C1218">
        <v>2007</v>
      </c>
      <c r="D1218">
        <v>99</v>
      </c>
      <c r="E1218">
        <v>20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158</v>
      </c>
      <c r="R1218">
        <v>409</v>
      </c>
      <c r="S1218">
        <v>404</v>
      </c>
      <c r="T1218">
        <v>1.8691161685403528</v>
      </c>
      <c r="U1218">
        <v>1.8953084023069613</v>
      </c>
      <c r="V1218">
        <v>15.261613691931545</v>
      </c>
      <c r="W1218">
        <v>55.502475247524757</v>
      </c>
      <c r="X1218">
        <v>150.47588521537347</v>
      </c>
      <c r="Y1218">
        <v>137.68484107579471</v>
      </c>
      <c r="Z1218">
        <v>139.38886138613873</v>
      </c>
      <c r="AA1218">
        <v>30.169947667635604</v>
      </c>
      <c r="AB1218">
        <v>4.4401959875442252</v>
      </c>
      <c r="AC1218">
        <v>-50.146012074483743</v>
      </c>
    </row>
    <row r="1219" spans="1:29">
      <c r="A1219">
        <v>3</v>
      </c>
      <c r="B1219">
        <v>854</v>
      </c>
      <c r="C1219">
        <v>2007</v>
      </c>
      <c r="D1219">
        <v>99</v>
      </c>
      <c r="E1219">
        <v>21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183</v>
      </c>
      <c r="R1219">
        <v>492</v>
      </c>
      <c r="S1219">
        <v>488</v>
      </c>
      <c r="T1219">
        <v>2.2484233616671236</v>
      </c>
      <c r="U1219">
        <v>2.2708657558737526</v>
      </c>
      <c r="V1219">
        <v>15.085365853658539</v>
      </c>
      <c r="W1219">
        <v>55.78073770491801</v>
      </c>
      <c r="X1219">
        <v>150.15832958979638</v>
      </c>
      <c r="Y1219">
        <v>137.13739837398376</v>
      </c>
      <c r="Z1219">
        <v>138.26147540983601</v>
      </c>
      <c r="AA1219">
        <v>31.055107540959881</v>
      </c>
      <c r="AB1219">
        <v>4.1105469437902338</v>
      </c>
      <c r="AC1219">
        <v>-52.308654027254846</v>
      </c>
    </row>
    <row r="1220" spans="1:29">
      <c r="A1220">
        <v>3</v>
      </c>
      <c r="B1220">
        <v>855</v>
      </c>
      <c r="C1220">
        <v>2007</v>
      </c>
      <c r="D1220">
        <v>99</v>
      </c>
      <c r="E1220">
        <v>22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150</v>
      </c>
      <c r="R1220">
        <v>366</v>
      </c>
      <c r="S1220">
        <v>363</v>
      </c>
      <c r="T1220">
        <v>1.6726076227035924</v>
      </c>
      <c r="U1220">
        <v>1.6576926908599421</v>
      </c>
      <c r="V1220">
        <v>15.969945355191259</v>
      </c>
      <c r="W1220">
        <v>55.964187327823709</v>
      </c>
      <c r="X1220">
        <v>146.8586635407232</v>
      </c>
      <c r="Y1220">
        <v>134.57131147540997</v>
      </c>
      <c r="Z1220">
        <v>135.68347107438029</v>
      </c>
      <c r="AA1220">
        <v>30.365378321762616</v>
      </c>
      <c r="AB1220">
        <v>4.313006287687859</v>
      </c>
      <c r="AC1220">
        <v>-57.278342286359447</v>
      </c>
    </row>
    <row r="1221" spans="1:29">
      <c r="A1221">
        <v>3</v>
      </c>
      <c r="B1221">
        <v>856</v>
      </c>
      <c r="C1221">
        <v>2007</v>
      </c>
      <c r="D1221">
        <v>99</v>
      </c>
      <c r="E1221">
        <v>23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140</v>
      </c>
      <c r="R1221">
        <v>306</v>
      </c>
      <c r="S1221">
        <v>303</v>
      </c>
      <c r="T1221">
        <v>1.3984096517685765</v>
      </c>
      <c r="U1221">
        <v>1.3736342145084237</v>
      </c>
      <c r="V1221">
        <v>15.27777777777778</v>
      </c>
      <c r="W1221">
        <v>55.874587458745879</v>
      </c>
      <c r="X1221">
        <v>145.92122872984501</v>
      </c>
      <c r="Y1221">
        <v>133.37647058823515</v>
      </c>
      <c r="Z1221">
        <v>134.69702970297016</v>
      </c>
      <c r="AA1221">
        <v>32.40905667978847</v>
      </c>
      <c r="AB1221">
        <v>4.1906836495101931</v>
      </c>
      <c r="AC1221">
        <v>-61.955530016536898</v>
      </c>
    </row>
    <row r="1222" spans="1:29">
      <c r="A1222">
        <v>3</v>
      </c>
      <c r="B1222">
        <v>857</v>
      </c>
      <c r="C1222">
        <v>2007</v>
      </c>
      <c r="D1222">
        <v>99</v>
      </c>
      <c r="E1222">
        <v>24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168</v>
      </c>
      <c r="R1222">
        <v>464</v>
      </c>
      <c r="S1222">
        <v>461</v>
      </c>
      <c r="T1222">
        <v>2.1204643085641162</v>
      </c>
      <c r="U1222">
        <v>2.1237324918281746</v>
      </c>
      <c r="V1222">
        <v>15.144396551724141</v>
      </c>
      <c r="W1222">
        <v>55.674620390455551</v>
      </c>
      <c r="X1222">
        <v>148.27586206896555</v>
      </c>
      <c r="Y1222">
        <v>135.99137931034471</v>
      </c>
      <c r="Z1222">
        <v>136.87635574837304</v>
      </c>
      <c r="AA1222">
        <v>32.061363760068801</v>
      </c>
      <c r="AB1222">
        <v>4.3224664211752026</v>
      </c>
      <c r="AC1222">
        <v>-56.031239004731518</v>
      </c>
    </row>
    <row r="1223" spans="1:29">
      <c r="A1223">
        <v>3</v>
      </c>
      <c r="B1223">
        <v>858</v>
      </c>
      <c r="C1223">
        <v>2007</v>
      </c>
      <c r="D1223">
        <v>99</v>
      </c>
      <c r="E1223">
        <v>25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151</v>
      </c>
      <c r="R1223">
        <v>360</v>
      </c>
      <c r="S1223">
        <v>358</v>
      </c>
      <c r="T1223">
        <v>1.6451878256100902</v>
      </c>
      <c r="U1223">
        <v>1.6559459124712597</v>
      </c>
      <c r="V1223">
        <v>14.480555555555556</v>
      </c>
      <c r="W1223">
        <v>55.759776536312849</v>
      </c>
      <c r="X1223">
        <v>148.91657638136513</v>
      </c>
      <c r="Y1223">
        <v>136.67000000000013</v>
      </c>
      <c r="Z1223">
        <v>137.43351955307273</v>
      </c>
      <c r="AA1223">
        <v>30.635125974584096</v>
      </c>
      <c r="AB1223">
        <v>4.1025066537324175</v>
      </c>
      <c r="AC1223">
        <v>-53.478157253411133</v>
      </c>
    </row>
    <row r="1224" spans="1:29">
      <c r="A1224">
        <v>3</v>
      </c>
      <c r="B1224">
        <v>859</v>
      </c>
      <c r="C1224">
        <v>2007</v>
      </c>
      <c r="D1224">
        <v>99</v>
      </c>
      <c r="E1224">
        <v>26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157</v>
      </c>
      <c r="R1224">
        <v>413</v>
      </c>
      <c r="S1224">
        <v>406</v>
      </c>
      <c r="T1224">
        <v>1.8873960332693536</v>
      </c>
      <c r="U1224">
        <v>1.8460317503056023</v>
      </c>
      <c r="V1224">
        <v>15.721549636803879</v>
      </c>
      <c r="W1224">
        <v>56.27339901477832</v>
      </c>
      <c r="X1224">
        <v>145.89413928158251</v>
      </c>
      <c r="Y1224">
        <v>132.80629539951565</v>
      </c>
      <c r="Z1224">
        <v>135.09605911330044</v>
      </c>
      <c r="AA1224">
        <v>30.238966708902694</v>
      </c>
      <c r="AB1224">
        <v>4.3392619032984836</v>
      </c>
      <c r="AC1224">
        <v>-62.34383898148851</v>
      </c>
    </row>
    <row r="1225" spans="1:29">
      <c r="A1225">
        <v>3</v>
      </c>
      <c r="B1225">
        <v>860</v>
      </c>
      <c r="C1225">
        <v>2007</v>
      </c>
      <c r="D1225">
        <v>99</v>
      </c>
      <c r="E1225">
        <v>27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142</v>
      </c>
      <c r="R1225">
        <v>373</v>
      </c>
      <c r="S1225">
        <v>365</v>
      </c>
      <c r="T1225">
        <v>1.7045973859793435</v>
      </c>
      <c r="U1225">
        <v>1.7039503443744999</v>
      </c>
      <c r="V1225">
        <v>15.21447721179625</v>
      </c>
      <c r="W1225">
        <v>55.397260273972606</v>
      </c>
      <c r="X1225">
        <v>150.64584247078676</v>
      </c>
      <c r="Y1225">
        <v>135.73056300268101</v>
      </c>
      <c r="Z1225">
        <v>138.70547945205487</v>
      </c>
      <c r="AA1225">
        <v>31.805474201050423</v>
      </c>
      <c r="AB1225">
        <v>4.2236766624228421</v>
      </c>
      <c r="AC1225">
        <v>-54.456963248758527</v>
      </c>
    </row>
    <row r="1226" spans="1:29">
      <c r="A1226">
        <v>3</v>
      </c>
      <c r="B1226">
        <v>861</v>
      </c>
      <c r="C1226">
        <v>2007</v>
      </c>
      <c r="D1226">
        <v>99</v>
      </c>
      <c r="E1226">
        <v>28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150</v>
      </c>
      <c r="R1226">
        <v>340</v>
      </c>
      <c r="S1226">
        <v>337</v>
      </c>
      <c r="T1226">
        <v>1.5537885019650852</v>
      </c>
      <c r="U1226">
        <v>1.5366702297804522</v>
      </c>
      <c r="V1226">
        <v>16.752941176470589</v>
      </c>
      <c r="W1226">
        <v>56.753709198813056</v>
      </c>
      <c r="X1226">
        <v>146.60633484162889</v>
      </c>
      <c r="Y1226">
        <v>134.28617647058829</v>
      </c>
      <c r="Z1226">
        <v>135.48160237388731</v>
      </c>
      <c r="AA1226">
        <v>31.557517829465255</v>
      </c>
      <c r="AB1226">
        <v>4.2020758835911174</v>
      </c>
      <c r="AC1226">
        <v>-57.924916498428864</v>
      </c>
    </row>
    <row r="1227" spans="1:29">
      <c r="A1227">
        <v>3</v>
      </c>
      <c r="B1227">
        <v>862</v>
      </c>
      <c r="C1227">
        <v>2007</v>
      </c>
      <c r="D1227">
        <v>99</v>
      </c>
      <c r="E1227">
        <v>29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153</v>
      </c>
      <c r="R1227">
        <v>376</v>
      </c>
      <c r="S1227">
        <v>373</v>
      </c>
      <c r="T1227">
        <v>1.718307284526094</v>
      </c>
      <c r="U1227">
        <v>1.7383541376097893</v>
      </c>
      <c r="V1227">
        <v>15.351063829787236</v>
      </c>
      <c r="W1227">
        <v>56.064343163538879</v>
      </c>
      <c r="X1227">
        <v>149.9311334455175</v>
      </c>
      <c r="Y1227">
        <v>137.36622340425535</v>
      </c>
      <c r="Z1227">
        <v>138.47104557640753</v>
      </c>
      <c r="AA1227">
        <v>30.442379417358399</v>
      </c>
      <c r="AB1227">
        <v>4.1346167498042821</v>
      </c>
      <c r="AC1227">
        <v>-57.310553735292736</v>
      </c>
    </row>
    <row r="1228" spans="1:29">
      <c r="A1228">
        <v>3</v>
      </c>
      <c r="B1228">
        <v>863</v>
      </c>
      <c r="C1228">
        <v>2007</v>
      </c>
      <c r="D1228">
        <v>99</v>
      </c>
      <c r="E1228">
        <v>30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141</v>
      </c>
      <c r="R1228">
        <v>391</v>
      </c>
      <c r="S1228">
        <v>389</v>
      </c>
      <c r="T1228">
        <v>1.7868567772598476</v>
      </c>
      <c r="U1228">
        <v>1.8154681769961087</v>
      </c>
      <c r="V1228">
        <v>15.473145780051151</v>
      </c>
      <c r="W1228">
        <v>56.141388174807197</v>
      </c>
      <c r="X1228">
        <v>150.02867886049327</v>
      </c>
      <c r="Y1228">
        <v>137.95626598465478</v>
      </c>
      <c r="Z1228">
        <v>138.66555269922878</v>
      </c>
      <c r="AA1228">
        <v>29.89394271107026</v>
      </c>
      <c r="AB1228">
        <v>4.0272923825013347</v>
      </c>
      <c r="AC1228">
        <v>-49.86938496528601</v>
      </c>
    </row>
    <row r="1229" spans="1:29">
      <c r="A1229">
        <v>3</v>
      </c>
      <c r="B1229">
        <v>864</v>
      </c>
      <c r="C1229">
        <v>2007</v>
      </c>
      <c r="D1229">
        <v>99</v>
      </c>
      <c r="E1229">
        <v>31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149</v>
      </c>
      <c r="R1229">
        <v>410</v>
      </c>
      <c r="S1229">
        <v>404</v>
      </c>
      <c r="T1229">
        <v>1.8736861347226028</v>
      </c>
      <c r="U1229">
        <v>1.8928481036516096</v>
      </c>
      <c r="V1229">
        <v>16.585365853658537</v>
      </c>
      <c r="W1229">
        <v>56.485148514851488</v>
      </c>
      <c r="X1229">
        <v>151.18225299262741</v>
      </c>
      <c r="Y1229">
        <v>137.17073170731709</v>
      </c>
      <c r="Z1229">
        <v>139.20792079207919</v>
      </c>
      <c r="AA1229">
        <v>32.023270261657387</v>
      </c>
      <c r="AB1229">
        <v>3.9785659921861809</v>
      </c>
      <c r="AC1229">
        <v>-50.61139730704101</v>
      </c>
    </row>
    <row r="1230" spans="1:29">
      <c r="A1230">
        <v>3</v>
      </c>
      <c r="B1230">
        <v>865</v>
      </c>
      <c r="C1230">
        <v>2007</v>
      </c>
      <c r="D1230">
        <v>99</v>
      </c>
      <c r="E1230">
        <v>32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153</v>
      </c>
      <c r="R1230">
        <v>405</v>
      </c>
      <c r="S1230">
        <v>402</v>
      </c>
      <c r="T1230">
        <v>1.8508363038113524</v>
      </c>
      <c r="U1230">
        <v>1.8605276549685257</v>
      </c>
      <c r="V1230">
        <v>15.246913580246911</v>
      </c>
      <c r="W1230">
        <v>56.054726368159194</v>
      </c>
      <c r="X1230">
        <v>148.82201088773857</v>
      </c>
      <c r="Y1230">
        <v>136.49308641975315</v>
      </c>
      <c r="Z1230">
        <v>137.51169154228862</v>
      </c>
      <c r="AA1230">
        <v>30.64132395890546</v>
      </c>
      <c r="AB1230">
        <v>4.1826447927644148</v>
      </c>
      <c r="AC1230">
        <v>-58.654990678300479</v>
      </c>
    </row>
    <row r="1231" spans="1:29">
      <c r="A1231">
        <v>3</v>
      </c>
      <c r="B1231">
        <v>866</v>
      </c>
      <c r="C1231">
        <v>2007</v>
      </c>
      <c r="D1231">
        <v>99</v>
      </c>
      <c r="E1231">
        <v>33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169</v>
      </c>
      <c r="R1231">
        <v>429</v>
      </c>
      <c r="S1231">
        <v>425</v>
      </c>
      <c r="T1231">
        <v>1.9605154921853576</v>
      </c>
      <c r="U1231">
        <v>1.9558129015234356</v>
      </c>
      <c r="V1231">
        <v>16.347319347319356</v>
      </c>
      <c r="W1231">
        <v>56.27058823529412</v>
      </c>
      <c r="X1231">
        <v>148.14542626026918</v>
      </c>
      <c r="Y1231">
        <v>135.45641025641038</v>
      </c>
      <c r="Z1231">
        <v>136.73129411764717</v>
      </c>
      <c r="AA1231">
        <v>29.80573232621024</v>
      </c>
      <c r="AB1231">
        <v>3.8188025080063039</v>
      </c>
      <c r="AC1231">
        <v>-44.886721262907869</v>
      </c>
    </row>
    <row r="1232" spans="1:29">
      <c r="A1232">
        <v>3</v>
      </c>
      <c r="B1232">
        <v>867</v>
      </c>
      <c r="C1232">
        <v>2007</v>
      </c>
      <c r="D1232">
        <v>99</v>
      </c>
      <c r="E1232">
        <v>34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168</v>
      </c>
      <c r="R1232">
        <v>525</v>
      </c>
      <c r="S1232">
        <v>519</v>
      </c>
      <c r="T1232">
        <v>2.3992322456813819</v>
      </c>
      <c r="U1232">
        <v>2.3117955670197485</v>
      </c>
      <c r="V1232">
        <v>15.154285714285722</v>
      </c>
      <c r="W1232">
        <v>56.479768786127181</v>
      </c>
      <c r="X1232">
        <v>143.16896249290613</v>
      </c>
      <c r="Y1232">
        <v>130.83371428571431</v>
      </c>
      <c r="Z1232">
        <v>132.34624277456649</v>
      </c>
      <c r="AA1232">
        <v>32.098999383362717</v>
      </c>
      <c r="AB1232">
        <v>3.9984432356575201</v>
      </c>
      <c r="AC1232">
        <v>-60.970194040315981</v>
      </c>
    </row>
    <row r="1233" spans="1:29">
      <c r="A1233">
        <v>3</v>
      </c>
      <c r="B1233">
        <v>868</v>
      </c>
      <c r="C1233">
        <v>2007</v>
      </c>
      <c r="D1233">
        <v>99</v>
      </c>
      <c r="E1233">
        <v>35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153</v>
      </c>
      <c r="R1233">
        <v>440</v>
      </c>
      <c r="S1233">
        <v>436</v>
      </c>
      <c r="T1233">
        <v>2.0107851201901097</v>
      </c>
      <c r="U1233">
        <v>1.9637760569523808</v>
      </c>
      <c r="V1233">
        <v>15.904545454545453</v>
      </c>
      <c r="W1233">
        <v>56.754587155963293</v>
      </c>
      <c r="X1233">
        <v>144.87959223874714</v>
      </c>
      <c r="Y1233">
        <v>132.60772727272729</v>
      </c>
      <c r="Z1233">
        <v>133.8243119266055</v>
      </c>
      <c r="AA1233">
        <v>29.088734944533961</v>
      </c>
      <c r="AB1233">
        <v>3.7504558822859129</v>
      </c>
      <c r="AC1233">
        <v>-49.039788060811368</v>
      </c>
    </row>
    <row r="1234" spans="1:29">
      <c r="A1234">
        <v>3</v>
      </c>
      <c r="B1234">
        <v>869</v>
      </c>
      <c r="C1234">
        <v>2007</v>
      </c>
      <c r="D1234">
        <v>99</v>
      </c>
      <c r="E1234">
        <v>36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165</v>
      </c>
      <c r="R1234">
        <v>396</v>
      </c>
      <c r="S1234">
        <v>392</v>
      </c>
      <c r="T1234">
        <v>1.8097066081711</v>
      </c>
      <c r="U1234">
        <v>1.8608877807634936</v>
      </c>
      <c r="V1234">
        <v>14.982323232323228</v>
      </c>
      <c r="W1234">
        <v>55.678571428571438</v>
      </c>
      <c r="X1234">
        <v>152.38708865469431</v>
      </c>
      <c r="Y1234">
        <v>139.62222222222215</v>
      </c>
      <c r="Z1234">
        <v>141.0469387755102</v>
      </c>
      <c r="AA1234">
        <v>33.536835380870478</v>
      </c>
      <c r="AB1234">
        <v>4.4099551110676911</v>
      </c>
      <c r="AC1234">
        <v>-56.21710879182011</v>
      </c>
    </row>
    <row r="1235" spans="1:29">
      <c r="A1235">
        <v>3</v>
      </c>
      <c r="B1235">
        <v>870</v>
      </c>
      <c r="C1235">
        <v>2007</v>
      </c>
      <c r="D1235">
        <v>99</v>
      </c>
      <c r="E1235">
        <v>37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146</v>
      </c>
      <c r="R1235">
        <v>367</v>
      </c>
      <c r="S1235">
        <v>362</v>
      </c>
      <c r="T1235">
        <v>1.6771775888858422</v>
      </c>
      <c r="U1235">
        <v>1.7256655932449829</v>
      </c>
      <c r="V1235">
        <v>16.22615803814714</v>
      </c>
      <c r="W1235">
        <v>56.256906077348063</v>
      </c>
      <c r="X1235">
        <v>153.1225921869511</v>
      </c>
      <c r="Y1235">
        <v>139.70762942779297</v>
      </c>
      <c r="Z1235">
        <v>141.63729281767959</v>
      </c>
      <c r="AA1235">
        <v>32.182042045840319</v>
      </c>
      <c r="AB1235">
        <v>4.1328450378886945</v>
      </c>
      <c r="AC1235">
        <v>-60.614430636506981</v>
      </c>
    </row>
    <row r="1236" spans="1:29">
      <c r="A1236">
        <v>3</v>
      </c>
      <c r="B1236">
        <v>871</v>
      </c>
      <c r="C1236">
        <v>2007</v>
      </c>
      <c r="D1236">
        <v>99</v>
      </c>
      <c r="E1236">
        <v>38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  <c r="Q1236">
        <v>172</v>
      </c>
      <c r="R1236">
        <v>448</v>
      </c>
      <c r="S1236">
        <v>442</v>
      </c>
      <c r="T1236">
        <v>2.0473448496481126</v>
      </c>
      <c r="U1236">
        <v>2.0527809788959548</v>
      </c>
      <c r="V1236">
        <v>15.506696428571423</v>
      </c>
      <c r="W1236">
        <v>56.074660633484157</v>
      </c>
      <c r="X1236">
        <v>149.76179190527796</v>
      </c>
      <c r="Y1236">
        <v>136.14263392857131</v>
      </c>
      <c r="Z1236">
        <v>137.99072398190037</v>
      </c>
      <c r="AA1236">
        <v>32.028978393666165</v>
      </c>
      <c r="AB1236">
        <v>4.4244631034294439</v>
      </c>
      <c r="AC1236">
        <v>-58.543859649716019</v>
      </c>
    </row>
    <row r="1237" spans="1:29">
      <c r="A1237">
        <v>3</v>
      </c>
      <c r="B1237">
        <v>872</v>
      </c>
      <c r="C1237">
        <v>2007</v>
      </c>
      <c r="D1237">
        <v>99</v>
      </c>
      <c r="E1237">
        <v>39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172</v>
      </c>
      <c r="R1237">
        <v>513</v>
      </c>
      <c r="S1237">
        <v>512</v>
      </c>
      <c r="T1237">
        <v>2.3443926514943798</v>
      </c>
      <c r="U1237">
        <v>2.2962563072499056</v>
      </c>
      <c r="V1237">
        <v>15.3859649122807</v>
      </c>
      <c r="W1237">
        <v>55.861328125</v>
      </c>
      <c r="X1237">
        <v>144.36355726200043</v>
      </c>
      <c r="Y1237">
        <v>132.99415204678363</v>
      </c>
      <c r="Z1237">
        <v>133.25390625</v>
      </c>
      <c r="AA1237">
        <v>32.315520657513524</v>
      </c>
      <c r="AB1237">
        <v>4.1737540938684905</v>
      </c>
      <c r="AC1237">
        <v>-54.183861864057882</v>
      </c>
    </row>
    <row r="1238" spans="1:29">
      <c r="A1238">
        <v>3</v>
      </c>
      <c r="B1238">
        <v>873</v>
      </c>
      <c r="C1238">
        <v>2007</v>
      </c>
      <c r="D1238">
        <v>99</v>
      </c>
      <c r="E1238">
        <v>40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155</v>
      </c>
      <c r="R1238">
        <v>459</v>
      </c>
      <c r="S1238">
        <v>456</v>
      </c>
      <c r="T1238">
        <v>2.0976144776528658</v>
      </c>
      <c r="U1238">
        <v>2.0426638000204651</v>
      </c>
      <c r="V1238">
        <v>16.376906318082789</v>
      </c>
      <c r="W1238">
        <v>56.603070175438603</v>
      </c>
      <c r="X1238">
        <v>144.0183922371163</v>
      </c>
      <c r="Y1238">
        <v>132.22505446623097</v>
      </c>
      <c r="Z1238">
        <v>133.09495614035089</v>
      </c>
      <c r="AA1238">
        <v>29.738893636699498</v>
      </c>
      <c r="AB1238">
        <v>3.6210749172695809</v>
      </c>
      <c r="AC1238">
        <v>-44.404114423624499</v>
      </c>
    </row>
    <row r="1239" spans="1:29">
      <c r="A1239">
        <v>3</v>
      </c>
      <c r="B1239">
        <v>874</v>
      </c>
      <c r="C1239">
        <v>2007</v>
      </c>
      <c r="D1239">
        <v>99</v>
      </c>
      <c r="E1239">
        <v>41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175</v>
      </c>
      <c r="R1239">
        <v>507</v>
      </c>
      <c r="S1239">
        <v>504</v>
      </c>
      <c r="T1239">
        <v>2.3169728544008774</v>
      </c>
      <c r="U1239">
        <v>2.3988012859519996</v>
      </c>
      <c r="V1239">
        <v>14.930966469428004</v>
      </c>
      <c r="W1239">
        <v>56.390873015873041</v>
      </c>
      <c r="X1239">
        <v>152.98988590929588</v>
      </c>
      <c r="Y1239">
        <v>140.57751479289939</v>
      </c>
      <c r="Z1239">
        <v>141.41428571428571</v>
      </c>
      <c r="AA1239">
        <v>31.761736274272696</v>
      </c>
      <c r="AB1239">
        <v>4.0074330777648308</v>
      </c>
      <c r="AC1239">
        <v>-55.989323846059683</v>
      </c>
    </row>
    <row r="1240" spans="1:29">
      <c r="A1240">
        <v>3</v>
      </c>
      <c r="B1240">
        <v>875</v>
      </c>
      <c r="C1240">
        <v>2007</v>
      </c>
      <c r="D1240">
        <v>99</v>
      </c>
      <c r="E1240">
        <v>42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164</v>
      </c>
      <c r="R1240">
        <v>470</v>
      </c>
      <c r="S1240">
        <v>464</v>
      </c>
      <c r="T1240">
        <v>2.1478841056576177</v>
      </c>
      <c r="U1240">
        <v>2.1460771194244455</v>
      </c>
      <c r="V1240">
        <v>16.031914893617021</v>
      </c>
      <c r="W1240">
        <v>56.271551724137929</v>
      </c>
      <c r="X1240">
        <v>148.42765265899828</v>
      </c>
      <c r="Y1240">
        <v>135.6678723404255</v>
      </c>
      <c r="Z1240">
        <v>137.42219827586209</v>
      </c>
      <c r="AA1240">
        <v>29.560193606092405</v>
      </c>
      <c r="AB1240">
        <v>4.1110093155029972</v>
      </c>
      <c r="AC1240">
        <v>-49.983221682812641</v>
      </c>
    </row>
    <row r="1241" spans="1:29">
      <c r="A1241">
        <v>3</v>
      </c>
      <c r="B1241">
        <v>876</v>
      </c>
      <c r="C1241">
        <v>2007</v>
      </c>
      <c r="D1241">
        <v>99</v>
      </c>
      <c r="E1241">
        <v>43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161</v>
      </c>
      <c r="R1241">
        <v>440</v>
      </c>
      <c r="S1241">
        <v>430</v>
      </c>
      <c r="T1241">
        <v>2.0107851201901097</v>
      </c>
      <c r="U1241">
        <v>1.9337442581812501</v>
      </c>
      <c r="V1241">
        <v>17.99545454545455</v>
      </c>
      <c r="W1241">
        <v>56.37209302325585</v>
      </c>
      <c r="X1241">
        <v>144.43883581207524</v>
      </c>
      <c r="Y1241">
        <v>130.57977272727257</v>
      </c>
      <c r="Z1241">
        <v>133.61651162790685</v>
      </c>
      <c r="AA1241">
        <v>30.921802828374599</v>
      </c>
      <c r="AB1241">
        <v>4.3064216830539497</v>
      </c>
      <c r="AC1241">
        <v>-52.784401329836911</v>
      </c>
    </row>
    <row r="1242" spans="1:29">
      <c r="A1242">
        <v>3</v>
      </c>
      <c r="B1242">
        <v>877</v>
      </c>
      <c r="C1242">
        <v>2007</v>
      </c>
      <c r="D1242">
        <v>99</v>
      </c>
      <c r="E1242">
        <v>44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  <c r="Q1242">
        <v>149</v>
      </c>
      <c r="R1242">
        <v>418</v>
      </c>
      <c r="S1242">
        <v>414</v>
      </c>
      <c r="T1242">
        <v>1.9102458641806055</v>
      </c>
      <c r="U1242">
        <v>1.8628937150980895</v>
      </c>
      <c r="V1242">
        <v>16.478468899521538</v>
      </c>
      <c r="W1242">
        <v>56.59661835748792</v>
      </c>
      <c r="X1242">
        <v>144.88198976708975</v>
      </c>
      <c r="Y1242">
        <v>132.41626794258369</v>
      </c>
      <c r="Z1242">
        <v>133.69565217391298</v>
      </c>
      <c r="AA1242">
        <v>29.706810169864887</v>
      </c>
      <c r="AB1242">
        <v>4.5819524311588191</v>
      </c>
      <c r="AC1242">
        <v>-53.052936940672851</v>
      </c>
    </row>
    <row r="1243" spans="1:29">
      <c r="A1243">
        <v>3</v>
      </c>
      <c r="B1243">
        <v>878</v>
      </c>
      <c r="C1243">
        <v>2007</v>
      </c>
      <c r="D1243">
        <v>99</v>
      </c>
      <c r="E1243">
        <v>45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153</v>
      </c>
      <c r="R1243">
        <v>366</v>
      </c>
      <c r="S1243">
        <v>361</v>
      </c>
      <c r="T1243">
        <v>1.6726076227035924</v>
      </c>
      <c r="U1243">
        <v>1.6654539065907743</v>
      </c>
      <c r="V1243">
        <v>14.808743169398905</v>
      </c>
      <c r="W1243">
        <v>56.437673130193907</v>
      </c>
      <c r="X1243">
        <v>148.29878810483763</v>
      </c>
      <c r="Y1243">
        <v>135.20136612021864</v>
      </c>
      <c r="Z1243">
        <v>137.07396121883656</v>
      </c>
      <c r="AA1243">
        <v>31.626015590776884</v>
      </c>
      <c r="AB1243">
        <v>4.110269432443947</v>
      </c>
      <c r="AC1243">
        <v>-58.743873981568434</v>
      </c>
    </row>
    <row r="1244" spans="1:29">
      <c r="A1244">
        <v>3</v>
      </c>
      <c r="B1244">
        <v>879</v>
      </c>
      <c r="C1244">
        <v>2007</v>
      </c>
      <c r="D1244">
        <v>99</v>
      </c>
      <c r="E1244">
        <v>46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162</v>
      </c>
      <c r="R1244">
        <v>478</v>
      </c>
      <c r="S1244">
        <v>476</v>
      </c>
      <c r="T1244">
        <v>2.1844438351156197</v>
      </c>
      <c r="U1244">
        <v>2.1749511305930569</v>
      </c>
      <c r="V1244">
        <v>16.271966527196653</v>
      </c>
      <c r="W1244">
        <v>56.544117647058819</v>
      </c>
      <c r="X1244">
        <v>147.1087548788062</v>
      </c>
      <c r="Y1244">
        <v>135.19205020920501</v>
      </c>
      <c r="Z1244">
        <v>135.7600840336134</v>
      </c>
      <c r="AA1244">
        <v>30.765071513049335</v>
      </c>
      <c r="AB1244">
        <v>3.9380906331493009</v>
      </c>
      <c r="AC1244">
        <v>-60.552125068023912</v>
      </c>
    </row>
    <row r="1245" spans="1:29">
      <c r="A1245">
        <v>3</v>
      </c>
      <c r="B1245">
        <v>880</v>
      </c>
      <c r="C1245">
        <v>2007</v>
      </c>
      <c r="D1245">
        <v>99</v>
      </c>
      <c r="E1245">
        <v>47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170</v>
      </c>
      <c r="R1245">
        <v>440</v>
      </c>
      <c r="S1245">
        <v>436</v>
      </c>
      <c r="T1245">
        <v>2.0107851201901097</v>
      </c>
      <c r="U1245">
        <v>2.0557091045186033</v>
      </c>
      <c r="V1245">
        <v>16.315909090909091</v>
      </c>
      <c r="W1245">
        <v>56.011467889908225</v>
      </c>
      <c r="X1245">
        <v>151.67832167832179</v>
      </c>
      <c r="Y1245">
        <v>138.81568181818176</v>
      </c>
      <c r="Z1245">
        <v>140.08922018348619</v>
      </c>
      <c r="AA1245">
        <v>32.335168435320178</v>
      </c>
      <c r="AB1245">
        <v>4.4471779167558783</v>
      </c>
      <c r="AC1245">
        <v>-55.02575385433564</v>
      </c>
    </row>
    <row r="1246" spans="1:29">
      <c r="A1246">
        <v>3</v>
      </c>
      <c r="B1246">
        <v>881</v>
      </c>
      <c r="C1246">
        <v>2007</v>
      </c>
      <c r="D1246">
        <v>99</v>
      </c>
      <c r="E1246">
        <v>48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178</v>
      </c>
      <c r="R1246">
        <v>470</v>
      </c>
      <c r="S1246">
        <v>463</v>
      </c>
      <c r="T1246">
        <v>2.1478841056576177</v>
      </c>
      <c r="U1246">
        <v>2.124213781442013</v>
      </c>
      <c r="V1246">
        <v>15.4468085106383</v>
      </c>
      <c r="W1246">
        <v>56.097192224622049</v>
      </c>
      <c r="X1246">
        <v>147.68193448744839</v>
      </c>
      <c r="Y1246">
        <v>134.28574468085111</v>
      </c>
      <c r="Z1246">
        <v>136.31598272138231</v>
      </c>
      <c r="AA1246">
        <v>29.6815765493219</v>
      </c>
      <c r="AB1246">
        <v>4.2351573750130527</v>
      </c>
      <c r="AC1246">
        <v>-59.080359548087216</v>
      </c>
    </row>
    <row r="1247" spans="1:29">
      <c r="A1247">
        <v>3</v>
      </c>
      <c r="B1247">
        <v>882</v>
      </c>
      <c r="C1247">
        <v>2007</v>
      </c>
      <c r="D1247">
        <v>99</v>
      </c>
      <c r="E1247">
        <v>49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148</v>
      </c>
      <c r="R1247">
        <v>365</v>
      </c>
      <c r="S1247">
        <v>362</v>
      </c>
      <c r="T1247">
        <v>1.6680376565213415</v>
      </c>
      <c r="U1247">
        <v>1.6609809422775579</v>
      </c>
      <c r="V1247">
        <v>16.284931506849315</v>
      </c>
      <c r="W1247">
        <v>55.95027624309391</v>
      </c>
      <c r="X1247">
        <v>147.44267501743849</v>
      </c>
      <c r="Y1247">
        <v>135.20767123287672</v>
      </c>
      <c r="Z1247">
        <v>136.32817679558005</v>
      </c>
      <c r="AA1247">
        <v>30.34793141014444</v>
      </c>
      <c r="AB1247">
        <v>4.2475553490244717</v>
      </c>
      <c r="AC1247">
        <v>-48.139817612639213</v>
      </c>
    </row>
    <row r="1248" spans="1:29">
      <c r="A1248">
        <v>3</v>
      </c>
      <c r="B1248">
        <v>883</v>
      </c>
      <c r="C1248">
        <v>2007</v>
      </c>
      <c r="D1248">
        <v>99</v>
      </c>
      <c r="E1248">
        <v>50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171</v>
      </c>
      <c r="R1248">
        <v>509</v>
      </c>
      <c r="S1248">
        <v>507</v>
      </c>
      <c r="T1248">
        <v>2.3261127867653779</v>
      </c>
      <c r="U1248">
        <v>2.3107252866197454</v>
      </c>
      <c r="V1248">
        <v>15.332023575638502</v>
      </c>
      <c r="W1248">
        <v>56.297830374753481</v>
      </c>
      <c r="X1248">
        <v>146.62403923313181</v>
      </c>
      <c r="Y1248">
        <v>134.88388998035356</v>
      </c>
      <c r="Z1248">
        <v>135.41597633136084</v>
      </c>
      <c r="AA1248">
        <v>29.329892009171726</v>
      </c>
      <c r="AB1248">
        <v>4.0049347305642327</v>
      </c>
      <c r="AC1248">
        <v>-54.751137609535157</v>
      </c>
    </row>
    <row r="1249" spans="1:29">
      <c r="A1249">
        <v>3</v>
      </c>
      <c r="B1249">
        <v>884</v>
      </c>
      <c r="C1249">
        <v>2007</v>
      </c>
      <c r="D1249">
        <v>99</v>
      </c>
      <c r="E1249">
        <v>51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137</v>
      </c>
      <c r="R1249">
        <v>419</v>
      </c>
      <c r="S1249">
        <v>415</v>
      </c>
      <c r="T1249">
        <v>1.914815830362856</v>
      </c>
      <c r="U1249">
        <v>1.8495959859773077</v>
      </c>
      <c r="V1249">
        <v>16.393794749403344</v>
      </c>
      <c r="W1249">
        <v>56.72048192771085</v>
      </c>
      <c r="X1249">
        <v>143.45511290618703</v>
      </c>
      <c r="Y1249">
        <v>131.15727923627679</v>
      </c>
      <c r="Z1249">
        <v>132.42144578313247</v>
      </c>
      <c r="AA1249">
        <v>27.529716655180881</v>
      </c>
      <c r="AB1249">
        <v>3.4978740199315488</v>
      </c>
      <c r="AC1249">
        <v>-46.514243078500641</v>
      </c>
    </row>
    <row r="1250" spans="1:29">
      <c r="A1250">
        <v>3</v>
      </c>
      <c r="B1250">
        <v>885</v>
      </c>
      <c r="C1250">
        <v>2007</v>
      </c>
      <c r="D1250">
        <v>99</v>
      </c>
      <c r="E1250">
        <v>52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46</v>
      </c>
      <c r="R1250">
        <v>161</v>
      </c>
      <c r="S1250">
        <v>161</v>
      </c>
      <c r="T1250">
        <v>0.73576455534229024</v>
      </c>
      <c r="U1250">
        <v>0.73698229392726944</v>
      </c>
      <c r="V1250">
        <v>16.546583850931675</v>
      </c>
      <c r="W1250">
        <v>56.726708074534152</v>
      </c>
      <c r="X1250">
        <v>147.35301440751536</v>
      </c>
      <c r="Y1250">
        <v>136.00683229813669</v>
      </c>
      <c r="Z1250">
        <v>136.00683229813669</v>
      </c>
      <c r="AA1250">
        <v>31.583052543699573</v>
      </c>
      <c r="AB1250">
        <v>3.4622858525427662</v>
      </c>
      <c r="AC1250">
        <v>-44.810420758503902</v>
      </c>
    </row>
    <row r="1251" spans="1:29">
      <c r="A1251">
        <v>3</v>
      </c>
      <c r="B1251">
        <v>886</v>
      </c>
      <c r="C1251">
        <v>2006</v>
      </c>
      <c r="D1251">
        <v>99</v>
      </c>
      <c r="E1251">
        <v>1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199</v>
      </c>
      <c r="R1251">
        <v>572</v>
      </c>
      <c r="S1251">
        <v>565</v>
      </c>
      <c r="T1251">
        <v>2.6911314984709476</v>
      </c>
      <c r="U1251">
        <v>2.7439047259206601</v>
      </c>
      <c r="V1251">
        <v>15.229020979020977</v>
      </c>
      <c r="W1251">
        <v>55.826548672566389</v>
      </c>
      <c r="X1251">
        <v>149.23308002939629</v>
      </c>
      <c r="Y1251">
        <v>136.21730769230771</v>
      </c>
      <c r="Z1251">
        <v>137.90495575221237</v>
      </c>
      <c r="AA1251">
        <v>28.036328080807497</v>
      </c>
      <c r="AB1251">
        <v>4.0790858272024204</v>
      </c>
      <c r="AC1251">
        <v>-46.58620813367196</v>
      </c>
    </row>
    <row r="1252" spans="1:29">
      <c r="A1252">
        <v>3</v>
      </c>
      <c r="B1252">
        <v>887</v>
      </c>
      <c r="C1252">
        <v>2006</v>
      </c>
      <c r="D1252">
        <v>99</v>
      </c>
      <c r="E1252">
        <v>2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214</v>
      </c>
      <c r="R1252">
        <v>513</v>
      </c>
      <c r="S1252">
        <v>510</v>
      </c>
      <c r="T1252">
        <v>2.4135497529992942</v>
      </c>
      <c r="U1252">
        <v>2.5125422861185425</v>
      </c>
      <c r="V1252">
        <v>15.150097465886939</v>
      </c>
      <c r="W1252">
        <v>55.464705882352945</v>
      </c>
      <c r="X1252">
        <v>151.44298087218777</v>
      </c>
      <c r="Y1252">
        <v>139.07699805068205</v>
      </c>
      <c r="Z1252">
        <v>139.89509803921555</v>
      </c>
      <c r="AA1252">
        <v>28.998513070233997</v>
      </c>
      <c r="AB1252">
        <v>4.5776234749268063</v>
      </c>
      <c r="AC1252">
        <v>-54.942199539484463</v>
      </c>
    </row>
    <row r="1253" spans="1:29">
      <c r="A1253">
        <v>3</v>
      </c>
      <c r="B1253">
        <v>888</v>
      </c>
      <c r="C1253">
        <v>2006</v>
      </c>
      <c r="D1253">
        <v>99</v>
      </c>
      <c r="E1253">
        <v>3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168</v>
      </c>
      <c r="R1253">
        <v>357</v>
      </c>
      <c r="S1253">
        <v>342</v>
      </c>
      <c r="T1253">
        <v>1.6796047988708538</v>
      </c>
      <c r="U1253">
        <v>1.7042915587925525</v>
      </c>
      <c r="V1253">
        <v>15.736694677871151</v>
      </c>
      <c r="W1253">
        <v>55.388888888888886</v>
      </c>
      <c r="X1253">
        <v>153.15421943425247</v>
      </c>
      <c r="Y1253">
        <v>135.56106442577033</v>
      </c>
      <c r="Z1253">
        <v>141.50672514619885</v>
      </c>
      <c r="AA1253">
        <v>30.50974796445022</v>
      </c>
      <c r="AB1253">
        <v>4.8963758460979507</v>
      </c>
      <c r="AC1253">
        <v>-60.645996725107501</v>
      </c>
    </row>
    <row r="1254" spans="1:29">
      <c r="A1254">
        <v>3</v>
      </c>
      <c r="B1254">
        <v>889</v>
      </c>
      <c r="C1254">
        <v>2006</v>
      </c>
      <c r="D1254">
        <v>99</v>
      </c>
      <c r="E1254">
        <v>4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194</v>
      </c>
      <c r="R1254">
        <v>460</v>
      </c>
      <c r="S1254">
        <v>445</v>
      </c>
      <c r="T1254">
        <v>2.1641966596095035</v>
      </c>
      <c r="U1254">
        <v>2.1557789951655035</v>
      </c>
      <c r="V1254">
        <v>18.317391304347822</v>
      </c>
      <c r="W1254">
        <v>56.087640449438197</v>
      </c>
      <c r="X1254">
        <v>149.17400725422763</v>
      </c>
      <c r="Y1254">
        <v>133.07782608695649</v>
      </c>
      <c r="Z1254">
        <v>137.56359550561797</v>
      </c>
      <c r="AA1254">
        <v>28.861974137561806</v>
      </c>
      <c r="AB1254">
        <v>4.1961946438053532</v>
      </c>
      <c r="AC1254">
        <v>-55.467944666302074</v>
      </c>
    </row>
    <row r="1255" spans="1:29">
      <c r="A1255">
        <v>3</v>
      </c>
      <c r="B1255">
        <v>890</v>
      </c>
      <c r="C1255">
        <v>2006</v>
      </c>
      <c r="D1255">
        <v>99</v>
      </c>
      <c r="E1255">
        <v>5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198</v>
      </c>
      <c r="R1255">
        <v>423</v>
      </c>
      <c r="S1255">
        <v>417</v>
      </c>
      <c r="T1255">
        <v>1.9901199717713485</v>
      </c>
      <c r="U1255">
        <v>2.0229616427782662</v>
      </c>
      <c r="V1255">
        <v>15.879432624113466</v>
      </c>
      <c r="W1255">
        <v>56.014388489208642</v>
      </c>
      <c r="X1255">
        <v>149.10393439011955</v>
      </c>
      <c r="Y1255">
        <v>135.8021276595745</v>
      </c>
      <c r="Z1255">
        <v>137.7561151079137</v>
      </c>
      <c r="AA1255">
        <v>29.03309064315599</v>
      </c>
      <c r="AB1255">
        <v>4.4176215887459227</v>
      </c>
      <c r="AC1255">
        <v>-56.425765919148226</v>
      </c>
    </row>
    <row r="1256" spans="1:29">
      <c r="A1256">
        <v>3</v>
      </c>
      <c r="B1256">
        <v>891</v>
      </c>
      <c r="C1256">
        <v>2006</v>
      </c>
      <c r="D1256">
        <v>99</v>
      </c>
      <c r="E1256">
        <v>6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169</v>
      </c>
      <c r="R1256">
        <v>407</v>
      </c>
      <c r="S1256">
        <v>396</v>
      </c>
      <c r="T1256">
        <v>1.9148435662197127</v>
      </c>
      <c r="U1256">
        <v>1.8969797267156632</v>
      </c>
      <c r="V1256">
        <v>16.245700245700245</v>
      </c>
      <c r="W1256">
        <v>56.353535353535349</v>
      </c>
      <c r="X1256">
        <v>147.34055438280797</v>
      </c>
      <c r="Y1256">
        <v>132.35110565110563</v>
      </c>
      <c r="Z1256">
        <v>136.02752525252521</v>
      </c>
      <c r="AA1256">
        <v>29.6319915661885</v>
      </c>
      <c r="AB1256">
        <v>4.0070975700148344</v>
      </c>
      <c r="AC1256">
        <v>-55.645796523416315</v>
      </c>
    </row>
    <row r="1257" spans="1:29">
      <c r="A1257">
        <v>3</v>
      </c>
      <c r="B1257">
        <v>892</v>
      </c>
      <c r="C1257">
        <v>2006</v>
      </c>
      <c r="D1257">
        <v>99</v>
      </c>
      <c r="E1257">
        <v>7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170</v>
      </c>
      <c r="R1257">
        <v>362</v>
      </c>
      <c r="S1257">
        <v>354</v>
      </c>
      <c r="T1257">
        <v>1.7031286756057402</v>
      </c>
      <c r="U1257">
        <v>1.6782915451991551</v>
      </c>
      <c r="V1257">
        <v>16.317679558011054</v>
      </c>
      <c r="W1257">
        <v>56</v>
      </c>
      <c r="X1257">
        <v>145.77704219366348</v>
      </c>
      <c r="Y1257">
        <v>131.6491712707182</v>
      </c>
      <c r="Z1257">
        <v>134.62429378531075</v>
      </c>
      <c r="AA1257">
        <v>30.2589992717973</v>
      </c>
      <c r="AB1257">
        <v>4.382167252685421</v>
      </c>
      <c r="AC1257">
        <v>-52.143357943834815</v>
      </c>
    </row>
    <row r="1258" spans="1:29">
      <c r="A1258">
        <v>3</v>
      </c>
      <c r="B1258">
        <v>893</v>
      </c>
      <c r="C1258">
        <v>2006</v>
      </c>
      <c r="D1258">
        <v>99</v>
      </c>
      <c r="E1258">
        <v>8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214</v>
      </c>
      <c r="R1258">
        <v>588</v>
      </c>
      <c r="S1258">
        <v>579</v>
      </c>
      <c r="T1258">
        <v>2.7664079040225831</v>
      </c>
      <c r="U1258">
        <v>2.7366572617495604</v>
      </c>
      <c r="V1258">
        <v>15.215986394557824</v>
      </c>
      <c r="W1258">
        <v>55.82037996545769</v>
      </c>
      <c r="X1258">
        <v>145.4411450387305</v>
      </c>
      <c r="Y1258">
        <v>132.16071428571416</v>
      </c>
      <c r="Z1258">
        <v>134.21502590673563</v>
      </c>
      <c r="AA1258">
        <v>29.928097462844072</v>
      </c>
      <c r="AB1258">
        <v>4.2147285782852588</v>
      </c>
      <c r="AC1258">
        <v>-49.148828807682925</v>
      </c>
    </row>
    <row r="1259" spans="1:29">
      <c r="A1259">
        <v>3</v>
      </c>
      <c r="B1259">
        <v>894</v>
      </c>
      <c r="C1259">
        <v>2006</v>
      </c>
      <c r="D1259">
        <v>99</v>
      </c>
      <c r="E1259">
        <v>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164</v>
      </c>
      <c r="R1259">
        <v>383</v>
      </c>
      <c r="S1259">
        <v>376</v>
      </c>
      <c r="T1259">
        <v>1.8019289578922608</v>
      </c>
      <c r="U1259">
        <v>1.8180851981320425</v>
      </c>
      <c r="V1259">
        <v>14.96344647519582</v>
      </c>
      <c r="W1259">
        <v>55.199468085106389</v>
      </c>
      <c r="X1259">
        <v>148.66806785682979</v>
      </c>
      <c r="Y1259">
        <v>134.79530026109671</v>
      </c>
      <c r="Z1259">
        <v>137.30478723404261</v>
      </c>
      <c r="AA1259">
        <v>32.829848711866759</v>
      </c>
      <c r="AB1259">
        <v>4.3637895562841926</v>
      </c>
      <c r="AC1259">
        <v>-44.321539193813777</v>
      </c>
    </row>
    <row r="1260" spans="1:29">
      <c r="A1260">
        <v>3</v>
      </c>
      <c r="B1260">
        <v>895</v>
      </c>
      <c r="C1260">
        <v>2006</v>
      </c>
      <c r="D1260">
        <v>99</v>
      </c>
      <c r="E1260">
        <v>10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182</v>
      </c>
      <c r="R1260">
        <v>462</v>
      </c>
      <c r="S1260">
        <v>445</v>
      </c>
      <c r="T1260">
        <v>2.173606210303459</v>
      </c>
      <c r="U1260">
        <v>2.117478013472184</v>
      </c>
      <c r="V1260">
        <v>16.227272727272723</v>
      </c>
      <c r="W1260">
        <v>56.141573033707878</v>
      </c>
      <c r="X1260">
        <v>145.59947095158361</v>
      </c>
      <c r="Y1260">
        <v>130.14761904761903</v>
      </c>
      <c r="Z1260">
        <v>135.11955056179775</v>
      </c>
      <c r="AA1260">
        <v>28.861852273406519</v>
      </c>
      <c r="AB1260">
        <v>3.7721870683165006</v>
      </c>
      <c r="AC1260">
        <v>-54.718121098008808</v>
      </c>
    </row>
    <row r="1261" spans="1:29">
      <c r="A1261">
        <v>3</v>
      </c>
      <c r="B1261">
        <v>896</v>
      </c>
      <c r="C1261">
        <v>2006</v>
      </c>
      <c r="D1261">
        <v>99</v>
      </c>
      <c r="E1261">
        <v>11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  <c r="Q1261">
        <v>192</v>
      </c>
      <c r="R1261">
        <v>518</v>
      </c>
      <c r="S1261">
        <v>504</v>
      </c>
      <c r="T1261">
        <v>2.4370736297341802</v>
      </c>
      <c r="U1261">
        <v>2.4377962088437459</v>
      </c>
      <c r="V1261">
        <v>15.629343629343628</v>
      </c>
      <c r="W1261">
        <v>54.910714285714306</v>
      </c>
      <c r="X1261">
        <v>148.45287943879515</v>
      </c>
      <c r="Y1261">
        <v>133.63706563706569</v>
      </c>
      <c r="Z1261">
        <v>137.34920634920644</v>
      </c>
      <c r="AA1261">
        <v>29.098921313209004</v>
      </c>
      <c r="AB1261">
        <v>4.1568890379612844</v>
      </c>
      <c r="AC1261">
        <v>-45.879586131383192</v>
      </c>
    </row>
    <row r="1262" spans="1:29">
      <c r="A1262">
        <v>3</v>
      </c>
      <c r="B1262">
        <v>897</v>
      </c>
      <c r="C1262">
        <v>2006</v>
      </c>
      <c r="D1262">
        <v>99</v>
      </c>
      <c r="E1262">
        <v>12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184</v>
      </c>
      <c r="R1262">
        <v>492</v>
      </c>
      <c r="S1262">
        <v>464</v>
      </c>
      <c r="T1262">
        <v>2.3147494707127727</v>
      </c>
      <c r="U1262">
        <v>2.179176542275695</v>
      </c>
      <c r="V1262">
        <v>16.270325203252028</v>
      </c>
      <c r="W1262">
        <v>55.515086206896562</v>
      </c>
      <c r="X1262">
        <v>145.84357300777756</v>
      </c>
      <c r="Y1262">
        <v>125.77276422764228</v>
      </c>
      <c r="Z1262">
        <v>133.36250000000001</v>
      </c>
      <c r="AA1262">
        <v>30.226576407793992</v>
      </c>
      <c r="AB1262">
        <v>3.9767357944392798</v>
      </c>
      <c r="AC1262">
        <v>-41.313403036016496</v>
      </c>
    </row>
    <row r="1263" spans="1:29">
      <c r="A1263">
        <v>3</v>
      </c>
      <c r="B1263">
        <v>898</v>
      </c>
      <c r="C1263">
        <v>2006</v>
      </c>
      <c r="D1263">
        <v>99</v>
      </c>
      <c r="E1263">
        <v>13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196</v>
      </c>
      <c r="R1263">
        <v>484</v>
      </c>
      <c r="S1263">
        <v>469</v>
      </c>
      <c r="T1263">
        <v>2.2771112679369563</v>
      </c>
      <c r="U1263">
        <v>2.2155582489577195</v>
      </c>
      <c r="V1263">
        <v>15.564049586776857</v>
      </c>
      <c r="W1263">
        <v>55.454157782515999</v>
      </c>
      <c r="X1263">
        <v>145.28061567114065</v>
      </c>
      <c r="Y1263">
        <v>129.98615702479341</v>
      </c>
      <c r="Z1263">
        <v>134.14349680170579</v>
      </c>
      <c r="AA1263">
        <v>29.107648620963001</v>
      </c>
      <c r="AB1263">
        <v>4.3248339239529221</v>
      </c>
      <c r="AC1263">
        <v>-48.085307045516132</v>
      </c>
    </row>
    <row r="1264" spans="1:29">
      <c r="A1264">
        <v>3</v>
      </c>
      <c r="B1264">
        <v>899</v>
      </c>
      <c r="C1264">
        <v>2006</v>
      </c>
      <c r="D1264">
        <v>99</v>
      </c>
      <c r="E1264">
        <v>14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202</v>
      </c>
      <c r="R1264">
        <v>478</v>
      </c>
      <c r="S1264">
        <v>469</v>
      </c>
      <c r="T1264">
        <v>2.2488826158550936</v>
      </c>
      <c r="U1264">
        <v>2.2159139311157756</v>
      </c>
      <c r="V1264">
        <v>15.13179916317992</v>
      </c>
      <c r="W1264">
        <v>55.223880597014919</v>
      </c>
      <c r="X1264">
        <v>145.71753015680173</v>
      </c>
      <c r="Y1264">
        <v>131.63891213389124</v>
      </c>
      <c r="Z1264">
        <v>134.16503198294248</v>
      </c>
      <c r="AA1264">
        <v>28.535490434509569</v>
      </c>
      <c r="AB1264">
        <v>4.1009366388952193</v>
      </c>
      <c r="AC1264">
        <v>-40.598461990344283</v>
      </c>
    </row>
    <row r="1265" spans="1:29">
      <c r="A1265">
        <v>3</v>
      </c>
      <c r="B1265">
        <v>900</v>
      </c>
      <c r="C1265">
        <v>2006</v>
      </c>
      <c r="D1265">
        <v>99</v>
      </c>
      <c r="E1265">
        <v>15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89</v>
      </c>
      <c r="R1265">
        <v>227</v>
      </c>
      <c r="S1265">
        <v>214</v>
      </c>
      <c r="T1265">
        <v>1.0679840037638202</v>
      </c>
      <c r="U1265">
        <v>1.0199626082968538</v>
      </c>
      <c r="V1265">
        <v>17.290748898678419</v>
      </c>
      <c r="W1265">
        <v>56.037383177570078</v>
      </c>
      <c r="X1265">
        <v>146.74137675937021</v>
      </c>
      <c r="Y1265">
        <v>127.5903083700441</v>
      </c>
      <c r="Z1265">
        <v>135.34112149532712</v>
      </c>
      <c r="AA1265">
        <v>30.424855963906797</v>
      </c>
      <c r="AB1265">
        <v>3.8595075799533274</v>
      </c>
      <c r="AC1265">
        <v>-36.868360808532223</v>
      </c>
    </row>
    <row r="1266" spans="1:29">
      <c r="A1266">
        <v>3</v>
      </c>
      <c r="B1266">
        <v>901</v>
      </c>
      <c r="C1266">
        <v>2006</v>
      </c>
      <c r="D1266">
        <v>99</v>
      </c>
      <c r="E1266">
        <v>16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178</v>
      </c>
      <c r="R1266">
        <v>486</v>
      </c>
      <c r="S1266">
        <v>479</v>
      </c>
      <c r="T1266">
        <v>2.2865208186309105</v>
      </c>
      <c r="U1266">
        <v>2.2329408938306723</v>
      </c>
      <c r="V1266">
        <v>16.479423868312757</v>
      </c>
      <c r="W1266">
        <v>56.244258872651358</v>
      </c>
      <c r="X1266">
        <v>143.3454159588745</v>
      </c>
      <c r="Y1266">
        <v>130.46687242798359</v>
      </c>
      <c r="Z1266">
        <v>132.37348643006271</v>
      </c>
      <c r="AA1266">
        <v>29.627296323276855</v>
      </c>
      <c r="AB1266">
        <v>4.2940998779482307</v>
      </c>
      <c r="AC1266">
        <v>-51.305050197127805</v>
      </c>
    </row>
    <row r="1267" spans="1:29">
      <c r="A1267">
        <v>3</v>
      </c>
      <c r="B1267">
        <v>902</v>
      </c>
      <c r="C1267">
        <v>2006</v>
      </c>
      <c r="D1267">
        <v>99</v>
      </c>
      <c r="E1267">
        <v>17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218</v>
      </c>
      <c r="R1267">
        <v>523</v>
      </c>
      <c r="S1267">
        <v>504</v>
      </c>
      <c r="T1267">
        <v>2.4605975064690671</v>
      </c>
      <c r="U1267">
        <v>2.447603880231743</v>
      </c>
      <c r="V1267">
        <v>15.179732313575524</v>
      </c>
      <c r="W1267">
        <v>55.759920634920626</v>
      </c>
      <c r="X1267">
        <v>150.06515042601549</v>
      </c>
      <c r="Y1267">
        <v>132.89196940726563</v>
      </c>
      <c r="Z1267">
        <v>137.90178571428564</v>
      </c>
      <c r="AA1267">
        <v>28.275252387996193</v>
      </c>
      <c r="AB1267">
        <v>4.2130632063858977</v>
      </c>
      <c r="AC1267">
        <v>-47.89083966889774</v>
      </c>
    </row>
    <row r="1268" spans="1:29">
      <c r="A1268">
        <v>3</v>
      </c>
      <c r="B1268">
        <v>903</v>
      </c>
      <c r="C1268">
        <v>2006</v>
      </c>
      <c r="D1268">
        <v>99</v>
      </c>
      <c r="E1268">
        <v>18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170</v>
      </c>
      <c r="R1268">
        <v>434</v>
      </c>
      <c r="S1268">
        <v>429</v>
      </c>
      <c r="T1268">
        <v>2.0418725005880969</v>
      </c>
      <c r="U1268">
        <v>2.0254901555454423</v>
      </c>
      <c r="V1268">
        <v>15.635944700460826</v>
      </c>
      <c r="W1268">
        <v>55.717948717948723</v>
      </c>
      <c r="X1268">
        <v>145.26688667988077</v>
      </c>
      <c r="Y1268">
        <v>132.5255760368664</v>
      </c>
      <c r="Z1268">
        <v>134.0701631701632</v>
      </c>
      <c r="AA1268">
        <v>30.391150030995405</v>
      </c>
      <c r="AB1268">
        <v>4.6861577132999601</v>
      </c>
      <c r="AC1268">
        <v>-45.877403504496158</v>
      </c>
    </row>
    <row r="1269" spans="1:29">
      <c r="A1269">
        <v>3</v>
      </c>
      <c r="B1269">
        <v>904</v>
      </c>
      <c r="C1269">
        <v>2006</v>
      </c>
      <c r="D1269">
        <v>99</v>
      </c>
      <c r="E1269">
        <v>19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185</v>
      </c>
      <c r="R1269">
        <v>370</v>
      </c>
      <c r="S1269">
        <v>359</v>
      </c>
      <c r="T1269">
        <v>1.7407668783815577</v>
      </c>
      <c r="U1269">
        <v>1.7436032412716396</v>
      </c>
      <c r="V1269">
        <v>15.675675675675675</v>
      </c>
      <c r="W1269">
        <v>55.272980501392752</v>
      </c>
      <c r="X1269">
        <v>149.34936019443057</v>
      </c>
      <c r="Y1269">
        <v>133.81513513513519</v>
      </c>
      <c r="Z1269">
        <v>137.91532033426188</v>
      </c>
      <c r="AA1269">
        <v>29.613876600217601</v>
      </c>
      <c r="AB1269">
        <v>4.1055868962732882</v>
      </c>
      <c r="AC1269">
        <v>-52.301524199084078</v>
      </c>
    </row>
    <row r="1270" spans="1:29">
      <c r="A1270">
        <v>3</v>
      </c>
      <c r="B1270">
        <v>905</v>
      </c>
      <c r="C1270">
        <v>2006</v>
      </c>
      <c r="D1270">
        <v>99</v>
      </c>
      <c r="E1270">
        <v>20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170</v>
      </c>
      <c r="R1270">
        <v>372</v>
      </c>
      <c r="S1270">
        <v>363</v>
      </c>
      <c r="T1270">
        <v>1.7501764290755124</v>
      </c>
      <c r="U1270">
        <v>1.7503400726415661</v>
      </c>
      <c r="V1270">
        <v>15.653225806451612</v>
      </c>
      <c r="W1270">
        <v>55.655647382920087</v>
      </c>
      <c r="X1270">
        <v>148.44068546930879</v>
      </c>
      <c r="Y1270">
        <v>133.60994623655921</v>
      </c>
      <c r="Z1270">
        <v>136.92258953168047</v>
      </c>
      <c r="AA1270">
        <v>30.349645423239256</v>
      </c>
      <c r="AB1270">
        <v>3.9937816413177103</v>
      </c>
      <c r="AC1270">
        <v>-48.549262250184114</v>
      </c>
    </row>
    <row r="1271" spans="1:29">
      <c r="A1271">
        <v>3</v>
      </c>
      <c r="B1271">
        <v>906</v>
      </c>
      <c r="C1271">
        <v>2006</v>
      </c>
      <c r="D1271">
        <v>99</v>
      </c>
      <c r="E1271">
        <v>21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185</v>
      </c>
      <c r="R1271">
        <v>428</v>
      </c>
      <c r="S1271">
        <v>420</v>
      </c>
      <c r="T1271">
        <v>2.0136438485062338</v>
      </c>
      <c r="U1271">
        <v>1.96395009899057</v>
      </c>
      <c r="V1271">
        <v>16.280373831775702</v>
      </c>
      <c r="W1271">
        <v>55.792857142857152</v>
      </c>
      <c r="X1271">
        <v>143.95130668988773</v>
      </c>
      <c r="Y1271">
        <v>130.30046728971956</v>
      </c>
      <c r="Z1271">
        <v>132.78238095238083</v>
      </c>
      <c r="AA1271">
        <v>30.492755955466571</v>
      </c>
      <c r="AB1271">
        <v>3.9330645301901312</v>
      </c>
      <c r="AC1271">
        <v>-52.594048840145248</v>
      </c>
    </row>
    <row r="1272" spans="1:29">
      <c r="A1272">
        <v>3</v>
      </c>
      <c r="B1272">
        <v>907</v>
      </c>
      <c r="C1272">
        <v>2006</v>
      </c>
      <c r="D1272">
        <v>99</v>
      </c>
      <c r="E1272">
        <v>22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179</v>
      </c>
      <c r="R1272">
        <v>426</v>
      </c>
      <c r="S1272">
        <v>422</v>
      </c>
      <c r="T1272">
        <v>2.0042342978122796</v>
      </c>
      <c r="U1272">
        <v>2.0385412256222568</v>
      </c>
      <c r="V1272">
        <v>14.464788732394364</v>
      </c>
      <c r="W1272">
        <v>55.670616113744067</v>
      </c>
      <c r="X1272">
        <v>148.61672745029219</v>
      </c>
      <c r="Y1272">
        <v>135.88427230046943</v>
      </c>
      <c r="Z1272">
        <v>137.17227488151656</v>
      </c>
      <c r="AA1272">
        <v>32.520775190569331</v>
      </c>
      <c r="AB1272">
        <v>4.5340250366231842</v>
      </c>
      <c r="AC1272">
        <v>-53.941253698304074</v>
      </c>
    </row>
    <row r="1273" spans="1:29">
      <c r="A1273">
        <v>3</v>
      </c>
      <c r="B1273">
        <v>908</v>
      </c>
      <c r="C1273">
        <v>2006</v>
      </c>
      <c r="D1273">
        <v>99</v>
      </c>
      <c r="E1273">
        <v>23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141</v>
      </c>
      <c r="R1273">
        <v>281</v>
      </c>
      <c r="S1273">
        <v>280</v>
      </c>
      <c r="T1273">
        <v>1.3220418725005878</v>
      </c>
      <c r="U1273">
        <v>1.3414957575746476</v>
      </c>
      <c r="V1273">
        <v>16.850533807829176</v>
      </c>
      <c r="W1273">
        <v>55.935714285714305</v>
      </c>
      <c r="X1273">
        <v>147.69647174037937</v>
      </c>
      <c r="Y1273">
        <v>135.56334519572951</v>
      </c>
      <c r="Z1273">
        <v>136.04750000000001</v>
      </c>
      <c r="AA1273">
        <v>30.188258020651393</v>
      </c>
      <c r="AB1273">
        <v>4.2581194948771977</v>
      </c>
      <c r="AC1273">
        <v>-58.672089545563885</v>
      </c>
    </row>
    <row r="1274" spans="1:29">
      <c r="A1274">
        <v>3</v>
      </c>
      <c r="B1274">
        <v>909</v>
      </c>
      <c r="C1274">
        <v>2006</v>
      </c>
      <c r="D1274">
        <v>99</v>
      </c>
      <c r="E1274">
        <v>24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194</v>
      </c>
      <c r="R1274">
        <v>487</v>
      </c>
      <c r="S1274">
        <v>477</v>
      </c>
      <c r="T1274">
        <v>2.2912255939778876</v>
      </c>
      <c r="U1274">
        <v>2.3478614469382606</v>
      </c>
      <c r="V1274">
        <v>15.492813141683779</v>
      </c>
      <c r="W1274">
        <v>55.729559748427683</v>
      </c>
      <c r="X1274">
        <v>151.20900732145196</v>
      </c>
      <c r="Y1274">
        <v>136.89979466119095</v>
      </c>
      <c r="Z1274">
        <v>139.76981132075471</v>
      </c>
      <c r="AA1274">
        <v>31.280368230761951</v>
      </c>
      <c r="AB1274">
        <v>4.4017609415882033</v>
      </c>
      <c r="AC1274">
        <v>-54.734860655714066</v>
      </c>
    </row>
    <row r="1275" spans="1:29">
      <c r="A1275">
        <v>3</v>
      </c>
      <c r="B1275">
        <v>910</v>
      </c>
      <c r="C1275">
        <v>2006</v>
      </c>
      <c r="D1275">
        <v>99</v>
      </c>
      <c r="E1275">
        <v>25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148</v>
      </c>
      <c r="R1275">
        <v>357</v>
      </c>
      <c r="S1275">
        <v>348</v>
      </c>
      <c r="T1275">
        <v>1.6796047988708538</v>
      </c>
      <c r="U1275">
        <v>1.6202237916922457</v>
      </c>
      <c r="V1275">
        <v>18.3781512605042</v>
      </c>
      <c r="W1275">
        <v>55.48275862068968</v>
      </c>
      <c r="X1275">
        <v>142.6228562931131</v>
      </c>
      <c r="Y1275">
        <v>128.87422969187685</v>
      </c>
      <c r="Z1275">
        <v>132.20718390804609</v>
      </c>
      <c r="AA1275">
        <v>31.221242954274292</v>
      </c>
      <c r="AB1275">
        <v>4.1303810432483639</v>
      </c>
      <c r="AC1275">
        <v>-47.15848818977188</v>
      </c>
    </row>
    <row r="1276" spans="1:29">
      <c r="A1276">
        <v>3</v>
      </c>
      <c r="B1276">
        <v>911</v>
      </c>
      <c r="C1276">
        <v>2006</v>
      </c>
      <c r="D1276">
        <v>99</v>
      </c>
      <c r="E1276">
        <v>26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158</v>
      </c>
      <c r="R1276">
        <v>381</v>
      </c>
      <c r="S1276">
        <v>375</v>
      </c>
      <c r="T1276">
        <v>1.7925194071983062</v>
      </c>
      <c r="U1276">
        <v>1.7351866040661372</v>
      </c>
      <c r="V1276">
        <v>17.244094488188978</v>
      </c>
      <c r="W1276">
        <v>56.349333333333355</v>
      </c>
      <c r="X1276">
        <v>142.19295177485253</v>
      </c>
      <c r="Y1276">
        <v>129.3244094488189</v>
      </c>
      <c r="Z1276">
        <v>131.39359999999999</v>
      </c>
      <c r="AA1276">
        <v>28.742178281635901</v>
      </c>
      <c r="AB1276">
        <v>4.0157149079861565</v>
      </c>
      <c r="AC1276">
        <v>-52.557925217843277</v>
      </c>
    </row>
    <row r="1277" spans="1:29">
      <c r="A1277">
        <v>3</v>
      </c>
      <c r="B1277">
        <v>912</v>
      </c>
      <c r="C1277">
        <v>2006</v>
      </c>
      <c r="D1277">
        <v>99</v>
      </c>
      <c r="E1277">
        <v>27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150</v>
      </c>
      <c r="R1277">
        <v>387</v>
      </c>
      <c r="S1277">
        <v>384</v>
      </c>
      <c r="T1277">
        <v>1.8207480592801697</v>
      </c>
      <c r="U1277">
        <v>1.7871901528584564</v>
      </c>
      <c r="V1277">
        <v>16.60723514211886</v>
      </c>
      <c r="W1277">
        <v>56.09114583333335</v>
      </c>
      <c r="X1277">
        <v>142.98756162496747</v>
      </c>
      <c r="Y1277">
        <v>131.13514211886303</v>
      </c>
      <c r="Z1277">
        <v>132.15963541666662</v>
      </c>
      <c r="AA1277">
        <v>30.246364465977479</v>
      </c>
      <c r="AB1277">
        <v>4.1116608489837496</v>
      </c>
      <c r="AC1277">
        <v>-41.312026380856786</v>
      </c>
    </row>
    <row r="1278" spans="1:29">
      <c r="A1278">
        <v>3</v>
      </c>
      <c r="B1278">
        <v>913</v>
      </c>
      <c r="C1278">
        <v>2006</v>
      </c>
      <c r="D1278">
        <v>99</v>
      </c>
      <c r="E1278">
        <v>28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124</v>
      </c>
      <c r="R1278">
        <v>343</v>
      </c>
      <c r="S1278">
        <v>336</v>
      </c>
      <c r="T1278">
        <v>1.6137379440131738</v>
      </c>
      <c r="U1278">
        <v>1.595505642510062</v>
      </c>
      <c r="V1278">
        <v>16.597667638483966</v>
      </c>
      <c r="W1278">
        <v>55.982142857142847</v>
      </c>
      <c r="X1278">
        <v>145.68983761280401</v>
      </c>
      <c r="Y1278">
        <v>132.0880466472305</v>
      </c>
      <c r="Z1278">
        <v>134.83988095238109</v>
      </c>
      <c r="AA1278">
        <v>30.297537696353803</v>
      </c>
      <c r="AB1278">
        <v>4.5322563684235613</v>
      </c>
      <c r="AC1278">
        <v>-53.227772774824253</v>
      </c>
    </row>
    <row r="1279" spans="1:29">
      <c r="A1279">
        <v>3</v>
      </c>
      <c r="B1279">
        <v>914</v>
      </c>
      <c r="C1279">
        <v>2006</v>
      </c>
      <c r="D1279">
        <v>99</v>
      </c>
      <c r="E1279">
        <v>29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126</v>
      </c>
      <c r="R1279">
        <v>321</v>
      </c>
      <c r="S1279">
        <v>320</v>
      </c>
      <c r="T1279">
        <v>1.5102328863796757</v>
      </c>
      <c r="U1279">
        <v>1.5439070783531523</v>
      </c>
      <c r="V1279">
        <v>14</v>
      </c>
      <c r="W1279">
        <v>54.25</v>
      </c>
      <c r="X1279">
        <v>148.50598920626555</v>
      </c>
      <c r="Y1279">
        <v>136.5763239875389</v>
      </c>
      <c r="Z1279">
        <v>137.00312500000001</v>
      </c>
      <c r="AA1279">
        <v>30.994103112275351</v>
      </c>
      <c r="AB1279">
        <v>4.9968740228266713</v>
      </c>
      <c r="AC1279">
        <v>-46.87642393233476</v>
      </c>
    </row>
    <row r="1280" spans="1:29">
      <c r="A1280">
        <v>3</v>
      </c>
      <c r="B1280">
        <v>915</v>
      </c>
      <c r="C1280">
        <v>2006</v>
      </c>
      <c r="D1280">
        <v>99</v>
      </c>
      <c r="E1280">
        <v>30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127</v>
      </c>
      <c r="R1280">
        <v>323</v>
      </c>
      <c r="S1280">
        <v>321</v>
      </c>
      <c r="T1280">
        <v>1.5196424370736299</v>
      </c>
      <c r="U1280">
        <v>1.4744434093663237</v>
      </c>
      <c r="V1280">
        <v>15.383900928792571</v>
      </c>
      <c r="W1280">
        <v>56.040498442367593</v>
      </c>
      <c r="X1280">
        <v>141.39818669099611</v>
      </c>
      <c r="Y1280">
        <v>129.62383900928799</v>
      </c>
      <c r="Z1280">
        <v>130.43146417445493</v>
      </c>
      <c r="AA1280">
        <v>30.410013937852927</v>
      </c>
      <c r="AB1280">
        <v>4.3999693854249458</v>
      </c>
      <c r="AC1280">
        <v>-55.212956133498757</v>
      </c>
    </row>
    <row r="1281" spans="1:29">
      <c r="A1281">
        <v>3</v>
      </c>
      <c r="B1281">
        <v>916</v>
      </c>
      <c r="C1281">
        <v>2006</v>
      </c>
      <c r="D1281">
        <v>99</v>
      </c>
      <c r="E1281">
        <v>31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177</v>
      </c>
      <c r="R1281">
        <v>427</v>
      </c>
      <c r="S1281">
        <v>418</v>
      </c>
      <c r="T1281">
        <v>2.0089390731592562</v>
      </c>
      <c r="U1281">
        <v>2.0074384056226804</v>
      </c>
      <c r="V1281">
        <v>15.70257611241218</v>
      </c>
      <c r="W1281">
        <v>55.720095693779889</v>
      </c>
      <c r="X1281">
        <v>147.50749135417797</v>
      </c>
      <c r="Y1281">
        <v>133.49765807962535</v>
      </c>
      <c r="Z1281">
        <v>136.37200956937804</v>
      </c>
      <c r="AA1281">
        <v>31.320998295698249</v>
      </c>
      <c r="AB1281">
        <v>4.2019166269840689</v>
      </c>
      <c r="AC1281">
        <v>-55.220758690340574</v>
      </c>
    </row>
    <row r="1282" spans="1:29">
      <c r="A1282">
        <v>3</v>
      </c>
      <c r="B1282">
        <v>917</v>
      </c>
      <c r="C1282">
        <v>2006</v>
      </c>
      <c r="D1282">
        <v>99</v>
      </c>
      <c r="E1282">
        <v>32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148</v>
      </c>
      <c r="R1282">
        <v>420</v>
      </c>
      <c r="S1282">
        <v>418</v>
      </c>
      <c r="T1282">
        <v>1.9760056457304165</v>
      </c>
      <c r="U1282">
        <v>2.0352696540892401</v>
      </c>
      <c r="V1282">
        <v>15.166666666666663</v>
      </c>
      <c r="W1282">
        <v>55.629186602870817</v>
      </c>
      <c r="X1282">
        <v>149.90352370634059</v>
      </c>
      <c r="Y1282">
        <v>137.60428571428565</v>
      </c>
      <c r="Z1282">
        <v>138.26267942583729</v>
      </c>
      <c r="AA1282">
        <v>29.539865116452393</v>
      </c>
      <c r="AB1282">
        <v>4.1553343601455088</v>
      </c>
      <c r="AC1282">
        <v>-46.577672484524051</v>
      </c>
    </row>
    <row r="1283" spans="1:29">
      <c r="A1283">
        <v>3</v>
      </c>
      <c r="B1283">
        <v>918</v>
      </c>
      <c r="C1283">
        <v>2006</v>
      </c>
      <c r="D1283">
        <v>99</v>
      </c>
      <c r="E1283">
        <v>33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115</v>
      </c>
      <c r="R1283">
        <v>298</v>
      </c>
      <c r="S1283">
        <v>294</v>
      </c>
      <c r="T1283">
        <v>1.4020230533992002</v>
      </c>
      <c r="U1283">
        <v>1.3832021318109484</v>
      </c>
      <c r="V1283">
        <v>17.147651006711413</v>
      </c>
      <c r="W1283">
        <v>55.68027210884356</v>
      </c>
      <c r="X1283">
        <v>144.83737738771299</v>
      </c>
      <c r="Y1283">
        <v>131.80402684563759</v>
      </c>
      <c r="Z1283">
        <v>133.59727891156467</v>
      </c>
      <c r="AA1283">
        <v>31.982123930393598</v>
      </c>
      <c r="AB1283">
        <v>4.212851078743574</v>
      </c>
      <c r="AC1283">
        <v>-41.790882771057476</v>
      </c>
    </row>
    <row r="1284" spans="1:29">
      <c r="A1284">
        <v>3</v>
      </c>
      <c r="B1284">
        <v>919</v>
      </c>
      <c r="C1284">
        <v>2006</v>
      </c>
      <c r="D1284">
        <v>99</v>
      </c>
      <c r="E1284">
        <v>34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166</v>
      </c>
      <c r="R1284">
        <v>409</v>
      </c>
      <c r="S1284">
        <v>404</v>
      </c>
      <c r="T1284">
        <v>1.9242531169136672</v>
      </c>
      <c r="U1284">
        <v>1.9192926193240567</v>
      </c>
      <c r="V1284">
        <v>15.672371638141811</v>
      </c>
      <c r="W1284">
        <v>55.878712871287121</v>
      </c>
      <c r="X1284">
        <v>146.08285409277184</v>
      </c>
      <c r="Y1284">
        <v>133.25305623471883</v>
      </c>
      <c r="Z1284">
        <v>134.9022277227723</v>
      </c>
      <c r="AA1284">
        <v>29.420029547939112</v>
      </c>
      <c r="AB1284">
        <v>4.1228225368104825</v>
      </c>
      <c r="AC1284">
        <v>-53.593669723551997</v>
      </c>
    </row>
    <row r="1285" spans="1:29">
      <c r="A1285">
        <v>3</v>
      </c>
      <c r="B1285">
        <v>920</v>
      </c>
      <c r="C1285">
        <v>2006</v>
      </c>
      <c r="D1285">
        <v>99</v>
      </c>
      <c r="E1285">
        <v>35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202</v>
      </c>
      <c r="R1285">
        <v>471</v>
      </c>
      <c r="S1285">
        <v>465</v>
      </c>
      <c r="T1285">
        <v>2.215949188426253</v>
      </c>
      <c r="U1285">
        <v>2.1821417341280087</v>
      </c>
      <c r="V1285">
        <v>16.027600849256899</v>
      </c>
      <c r="W1285">
        <v>55.735483870967755</v>
      </c>
      <c r="X1285">
        <v>144.59012773357443</v>
      </c>
      <c r="Y1285">
        <v>131.55923566878977</v>
      </c>
      <c r="Z1285">
        <v>133.25677419354841</v>
      </c>
      <c r="AA1285">
        <v>30.811491403329004</v>
      </c>
      <c r="AB1285">
        <v>4.0889214383881125</v>
      </c>
      <c r="AC1285">
        <v>-43.835667891280089</v>
      </c>
    </row>
    <row r="1286" spans="1:29">
      <c r="A1286">
        <v>3</v>
      </c>
      <c r="B1286">
        <v>921</v>
      </c>
      <c r="C1286">
        <v>2006</v>
      </c>
      <c r="D1286">
        <v>99</v>
      </c>
      <c r="E1286">
        <v>36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141</v>
      </c>
      <c r="R1286">
        <v>355</v>
      </c>
      <c r="S1286">
        <v>347</v>
      </c>
      <c r="T1286">
        <v>1.6701952481768998</v>
      </c>
      <c r="U1286">
        <v>1.6439946289881171</v>
      </c>
      <c r="V1286">
        <v>15.092957746478874</v>
      </c>
      <c r="W1286">
        <v>55.884726224783883</v>
      </c>
      <c r="X1286">
        <v>145.39728075931211</v>
      </c>
      <c r="Y1286">
        <v>131.50169014084511</v>
      </c>
      <c r="Z1286">
        <v>134.53342939481271</v>
      </c>
      <c r="AA1286">
        <v>29.98031401264635</v>
      </c>
      <c r="AB1286">
        <v>4.3078204633048145</v>
      </c>
      <c r="AC1286">
        <v>-52.11730690690068</v>
      </c>
    </row>
    <row r="1287" spans="1:29">
      <c r="A1287">
        <v>3</v>
      </c>
      <c r="B1287">
        <v>922</v>
      </c>
      <c r="C1287">
        <v>2006</v>
      </c>
      <c r="D1287">
        <v>99</v>
      </c>
      <c r="E1287">
        <v>37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165</v>
      </c>
      <c r="R1287">
        <v>406</v>
      </c>
      <c r="S1287">
        <v>398</v>
      </c>
      <c r="T1287">
        <v>1.9101387908727363</v>
      </c>
      <c r="U1287">
        <v>1.9406300272019392</v>
      </c>
      <c r="V1287">
        <v>15.312807881773402</v>
      </c>
      <c r="W1287">
        <v>55.140703517587937</v>
      </c>
      <c r="X1287">
        <v>149.81026744018479</v>
      </c>
      <c r="Y1287">
        <v>135.73004926108388</v>
      </c>
      <c r="Z1287">
        <v>138.45829145728655</v>
      </c>
      <c r="AA1287">
        <v>31.545178881228274</v>
      </c>
      <c r="AB1287">
        <v>4.3583572475214849</v>
      </c>
      <c r="AC1287">
        <v>-45.071222569908578</v>
      </c>
    </row>
    <row r="1288" spans="1:29">
      <c r="A1288">
        <v>3</v>
      </c>
      <c r="B1288">
        <v>923</v>
      </c>
      <c r="C1288">
        <v>2006</v>
      </c>
      <c r="D1288">
        <v>99</v>
      </c>
      <c r="E1288">
        <v>38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164</v>
      </c>
      <c r="R1288">
        <v>499</v>
      </c>
      <c r="S1288">
        <v>494</v>
      </c>
      <c r="T1288">
        <v>2.3476828981416138</v>
      </c>
      <c r="U1288">
        <v>2.3614337146328244</v>
      </c>
      <c r="V1288">
        <v>14.755511022044089</v>
      </c>
      <c r="W1288">
        <v>55.072874493927138</v>
      </c>
      <c r="X1288">
        <v>146.89291909930381</v>
      </c>
      <c r="Y1288">
        <v>134.37995991983962</v>
      </c>
      <c r="Z1288">
        <v>135.74008097165989</v>
      </c>
      <c r="AA1288">
        <v>31.588539740045352</v>
      </c>
      <c r="AB1288">
        <v>4.692438684320809</v>
      </c>
      <c r="AC1288">
        <v>-52.389785638039342</v>
      </c>
    </row>
    <row r="1289" spans="1:29">
      <c r="A1289">
        <v>3</v>
      </c>
      <c r="B1289">
        <v>924</v>
      </c>
      <c r="C1289">
        <v>2006</v>
      </c>
      <c r="D1289">
        <v>99</v>
      </c>
      <c r="E1289">
        <v>39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161</v>
      </c>
      <c r="R1289">
        <v>376</v>
      </c>
      <c r="S1289">
        <v>374</v>
      </c>
      <c r="T1289">
        <v>1.7689955304634202</v>
      </c>
      <c r="U1289">
        <v>1.8373272507223624</v>
      </c>
      <c r="V1289">
        <v>15.566489361702128</v>
      </c>
      <c r="W1289">
        <v>55.617647058823515</v>
      </c>
      <c r="X1289">
        <v>151.09955971508251</v>
      </c>
      <c r="Y1289">
        <v>138.75797872340439</v>
      </c>
      <c r="Z1289">
        <v>139.50000000000017</v>
      </c>
      <c r="AA1289">
        <v>31.055581533517945</v>
      </c>
      <c r="AB1289">
        <v>4.3626770008104589</v>
      </c>
      <c r="AC1289">
        <v>-48.971251192586259</v>
      </c>
    </row>
    <row r="1290" spans="1:29">
      <c r="A1290">
        <v>3</v>
      </c>
      <c r="B1290">
        <v>925</v>
      </c>
      <c r="C1290">
        <v>2006</v>
      </c>
      <c r="D1290">
        <v>99</v>
      </c>
      <c r="E1290">
        <v>40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142</v>
      </c>
      <c r="R1290">
        <v>350</v>
      </c>
      <c r="S1290">
        <v>348</v>
      </c>
      <c r="T1290">
        <v>1.646671371442014</v>
      </c>
      <c r="U1290">
        <v>1.684746648127057</v>
      </c>
      <c r="V1290">
        <v>14.511428571428564</v>
      </c>
      <c r="W1290">
        <v>55.841954022988496</v>
      </c>
      <c r="X1290">
        <v>148.82773564463707</v>
      </c>
      <c r="Y1290">
        <v>136.68657142857148</v>
      </c>
      <c r="Z1290">
        <v>137.47212643678165</v>
      </c>
      <c r="AA1290">
        <v>30.600840441205836</v>
      </c>
      <c r="AB1290">
        <v>4.4464590946780094</v>
      </c>
      <c r="AC1290">
        <v>-55.394330156166575</v>
      </c>
    </row>
    <row r="1291" spans="1:29">
      <c r="A1291">
        <v>3</v>
      </c>
      <c r="B1291">
        <v>926</v>
      </c>
      <c r="C1291">
        <v>2006</v>
      </c>
      <c r="D1291">
        <v>99</v>
      </c>
      <c r="E1291">
        <v>41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154</v>
      </c>
      <c r="R1291">
        <v>404</v>
      </c>
      <c r="S1291">
        <v>401</v>
      </c>
      <c r="T1291">
        <v>1.9007292401787816</v>
      </c>
      <c r="U1291">
        <v>1.9160140045799876</v>
      </c>
      <c r="V1291">
        <v>15.153465346534652</v>
      </c>
      <c r="W1291">
        <v>55.236907730673323</v>
      </c>
      <c r="X1291">
        <v>146.89239779882672</v>
      </c>
      <c r="Y1291">
        <v>134.6717821782178</v>
      </c>
      <c r="Z1291">
        <v>135.67930174563591</v>
      </c>
      <c r="AA1291">
        <v>29.642831374238401</v>
      </c>
      <c r="AB1291">
        <v>4.0791709115518806</v>
      </c>
      <c r="AC1291">
        <v>-43.684522724754991</v>
      </c>
    </row>
    <row r="1292" spans="1:29">
      <c r="A1292">
        <v>3</v>
      </c>
      <c r="B1292">
        <v>927</v>
      </c>
      <c r="C1292">
        <v>2006</v>
      </c>
      <c r="D1292">
        <v>99</v>
      </c>
      <c r="E1292">
        <v>42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164</v>
      </c>
      <c r="R1292">
        <v>457</v>
      </c>
      <c r="S1292">
        <v>452</v>
      </c>
      <c r="T1292">
        <v>2.1500823335685726</v>
      </c>
      <c r="U1292">
        <v>2.2009013267613642</v>
      </c>
      <c r="V1292">
        <v>14.932166301969364</v>
      </c>
      <c r="W1292">
        <v>55.80530973451328</v>
      </c>
      <c r="X1292">
        <v>149.57623200912261</v>
      </c>
      <c r="Y1292">
        <v>136.75514223194776</v>
      </c>
      <c r="Z1292">
        <v>138.26792035398259</v>
      </c>
      <c r="AA1292">
        <v>29.717960543429449</v>
      </c>
      <c r="AB1292">
        <v>4.4772945510637268</v>
      </c>
      <c r="AC1292">
        <v>-50.853244724020719</v>
      </c>
    </row>
    <row r="1293" spans="1:29">
      <c r="A1293">
        <v>3</v>
      </c>
      <c r="B1293">
        <v>928</v>
      </c>
      <c r="C1293">
        <v>2006</v>
      </c>
      <c r="D1293">
        <v>99</v>
      </c>
      <c r="E1293">
        <v>43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165</v>
      </c>
      <c r="R1293">
        <v>435</v>
      </c>
      <c r="S1293">
        <v>428</v>
      </c>
      <c r="T1293">
        <v>2.0465772759350744</v>
      </c>
      <c r="U1293">
        <v>2.08139564325981</v>
      </c>
      <c r="V1293">
        <v>15.167816091954021</v>
      </c>
      <c r="W1293">
        <v>55.621495327102807</v>
      </c>
      <c r="X1293">
        <v>149.4185626579993</v>
      </c>
      <c r="Y1293">
        <v>135.87034482758617</v>
      </c>
      <c r="Z1293">
        <v>138.09252336448597</v>
      </c>
      <c r="AA1293">
        <v>30.440613859403477</v>
      </c>
      <c r="AB1293">
        <v>4.0920147458048435</v>
      </c>
      <c r="AC1293">
        <v>-58.004469206198998</v>
      </c>
    </row>
    <row r="1294" spans="1:29">
      <c r="A1294">
        <v>3</v>
      </c>
      <c r="B1294">
        <v>929</v>
      </c>
      <c r="C1294">
        <v>2006</v>
      </c>
      <c r="D1294">
        <v>99</v>
      </c>
      <c r="E1294">
        <v>44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176</v>
      </c>
      <c r="R1294">
        <v>433</v>
      </c>
      <c r="S1294">
        <v>427</v>
      </c>
      <c r="T1294">
        <v>2.0371677252411198</v>
      </c>
      <c r="U1294">
        <v>2.0375093952033394</v>
      </c>
      <c r="V1294">
        <v>15.057736720554276</v>
      </c>
      <c r="W1294">
        <v>55.683840749414529</v>
      </c>
      <c r="X1294">
        <v>146.6627800199671</v>
      </c>
      <c r="Y1294">
        <v>133.61986143187059</v>
      </c>
      <c r="Z1294">
        <v>135.49742388758773</v>
      </c>
      <c r="AA1294">
        <v>30.059109105262444</v>
      </c>
      <c r="AB1294">
        <v>4.4664553793962929</v>
      </c>
      <c r="AC1294">
        <v>-48.358107264075194</v>
      </c>
    </row>
    <row r="1295" spans="1:29">
      <c r="A1295">
        <v>3</v>
      </c>
      <c r="B1295">
        <v>930</v>
      </c>
      <c r="C1295">
        <v>2006</v>
      </c>
      <c r="D1295">
        <v>99</v>
      </c>
      <c r="E1295">
        <v>45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159</v>
      </c>
      <c r="R1295">
        <v>354</v>
      </c>
      <c r="S1295">
        <v>348</v>
      </c>
      <c r="T1295">
        <v>1.6654904728299229</v>
      </c>
      <c r="U1295">
        <v>1.7096866584573356</v>
      </c>
      <c r="V1295">
        <v>16.598870056497177</v>
      </c>
      <c r="W1295">
        <v>56.068965517241367</v>
      </c>
      <c r="X1295">
        <v>151.03384321574819</v>
      </c>
      <c r="Y1295">
        <v>137.14265536723173</v>
      </c>
      <c r="Z1295">
        <v>139.50718390804602</v>
      </c>
      <c r="AA1295">
        <v>32.517973458023846</v>
      </c>
      <c r="AB1295">
        <v>4.1620703939660251</v>
      </c>
      <c r="AC1295">
        <v>-61.634519334572389</v>
      </c>
    </row>
    <row r="1296" spans="1:29">
      <c r="A1296">
        <v>3</v>
      </c>
      <c r="B1296">
        <v>931</v>
      </c>
      <c r="C1296">
        <v>2006</v>
      </c>
      <c r="D1296">
        <v>99</v>
      </c>
      <c r="E1296">
        <v>46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  <c r="Q1296">
        <v>155</v>
      </c>
      <c r="R1296">
        <v>427</v>
      </c>
      <c r="S1296">
        <v>423</v>
      </c>
      <c r="T1296">
        <v>2.0089390731592562</v>
      </c>
      <c r="U1296">
        <v>2.017827141922357</v>
      </c>
      <c r="V1296">
        <v>15.590163934426229</v>
      </c>
      <c r="W1296">
        <v>56.302600472813239</v>
      </c>
      <c r="X1296">
        <v>146.54408163990246</v>
      </c>
      <c r="Y1296">
        <v>134.18852459016389</v>
      </c>
      <c r="Z1296">
        <v>135.45744680851061</v>
      </c>
      <c r="AA1296">
        <v>29.76423250721648</v>
      </c>
      <c r="AB1296">
        <v>4.2234477584122221</v>
      </c>
      <c r="AC1296">
        <v>-59.00674616340811</v>
      </c>
    </row>
    <row r="1297" spans="1:29">
      <c r="A1297">
        <v>3</v>
      </c>
      <c r="B1297">
        <v>932</v>
      </c>
      <c r="C1297">
        <v>2006</v>
      </c>
      <c r="D1297">
        <v>99</v>
      </c>
      <c r="E1297">
        <v>47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138</v>
      </c>
      <c r="R1297">
        <v>368</v>
      </c>
      <c r="S1297">
        <v>364</v>
      </c>
      <c r="T1297">
        <v>1.7313573276876029</v>
      </c>
      <c r="U1297">
        <v>1.745518994677409</v>
      </c>
      <c r="V1297">
        <v>15.480978260869565</v>
      </c>
      <c r="W1297">
        <v>56.365384615384599</v>
      </c>
      <c r="X1297">
        <v>147.25670073955439</v>
      </c>
      <c r="Y1297">
        <v>134.69021739130423</v>
      </c>
      <c r="Z1297">
        <v>136.17032967032955</v>
      </c>
      <c r="AA1297">
        <v>31.690728163608245</v>
      </c>
      <c r="AB1297">
        <v>3.8709980561829926</v>
      </c>
      <c r="AC1297">
        <v>-54.198204705591053</v>
      </c>
    </row>
    <row r="1298" spans="1:29">
      <c r="A1298">
        <v>3</v>
      </c>
      <c r="B1298">
        <v>933</v>
      </c>
      <c r="C1298">
        <v>2006</v>
      </c>
      <c r="D1298">
        <v>99</v>
      </c>
      <c r="E1298">
        <v>48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157</v>
      </c>
      <c r="R1298">
        <v>389</v>
      </c>
      <c r="S1298">
        <v>383</v>
      </c>
      <c r="T1298">
        <v>1.8301576099741244</v>
      </c>
      <c r="U1298">
        <v>1.8431378998391297</v>
      </c>
      <c r="V1298">
        <v>15.424164524421595</v>
      </c>
      <c r="W1298">
        <v>55.945169712793742</v>
      </c>
      <c r="X1298">
        <v>147.96670073834363</v>
      </c>
      <c r="Y1298">
        <v>134.54498714652956</v>
      </c>
      <c r="Z1298">
        <v>136.65274151436032</v>
      </c>
      <c r="AA1298">
        <v>32.233286179272959</v>
      </c>
      <c r="AB1298">
        <v>4.2468998258101749</v>
      </c>
      <c r="AC1298">
        <v>-53.306276743490969</v>
      </c>
    </row>
    <row r="1299" spans="1:29">
      <c r="A1299">
        <v>3</v>
      </c>
      <c r="B1299">
        <v>934</v>
      </c>
      <c r="C1299">
        <v>2006</v>
      </c>
      <c r="D1299">
        <v>99</v>
      </c>
      <c r="E1299">
        <v>49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168</v>
      </c>
      <c r="R1299">
        <v>440</v>
      </c>
      <c r="S1299">
        <v>436</v>
      </c>
      <c r="T1299">
        <v>2.07010115266996</v>
      </c>
      <c r="U1299">
        <v>2.1384491743754328</v>
      </c>
      <c r="V1299">
        <v>16.690909090909088</v>
      </c>
      <c r="W1299">
        <v>55.045871559633035</v>
      </c>
      <c r="X1299">
        <v>150.67960208805275</v>
      </c>
      <c r="Y1299">
        <v>138.0084090909092</v>
      </c>
      <c r="Z1299">
        <v>139.27454128440377</v>
      </c>
      <c r="AA1299">
        <v>30.291097922024409</v>
      </c>
      <c r="AB1299">
        <v>4.5552375764605699</v>
      </c>
      <c r="AC1299">
        <v>-53.905151595964547</v>
      </c>
    </row>
    <row r="1300" spans="1:29">
      <c r="A1300">
        <v>3</v>
      </c>
      <c r="B1300">
        <v>935</v>
      </c>
      <c r="C1300">
        <v>2006</v>
      </c>
      <c r="D1300">
        <v>99</v>
      </c>
      <c r="E1300">
        <v>50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148</v>
      </c>
      <c r="R1300">
        <v>368</v>
      </c>
      <c r="S1300">
        <v>362</v>
      </c>
      <c r="T1300">
        <v>1.7313573276876029</v>
      </c>
      <c r="U1300">
        <v>1.7579185677320428</v>
      </c>
      <c r="V1300">
        <v>15.570652173913045</v>
      </c>
      <c r="W1300">
        <v>55.325966850828749</v>
      </c>
      <c r="X1300">
        <v>148.9474892835274</v>
      </c>
      <c r="Y1300">
        <v>135.64701086956529</v>
      </c>
      <c r="Z1300">
        <v>137.89530386740336</v>
      </c>
      <c r="AA1300">
        <v>30.197596132812887</v>
      </c>
      <c r="AB1300">
        <v>4.658366177793984</v>
      </c>
      <c r="AC1300">
        <v>-59.7288157164692</v>
      </c>
    </row>
    <row r="1301" spans="1:29">
      <c r="A1301">
        <v>3</v>
      </c>
      <c r="B1301">
        <v>936</v>
      </c>
      <c r="C1301">
        <v>2006</v>
      </c>
      <c r="D1301">
        <v>99</v>
      </c>
      <c r="E1301">
        <v>51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133</v>
      </c>
      <c r="R1301">
        <v>368</v>
      </c>
      <c r="S1301">
        <v>362</v>
      </c>
      <c r="T1301">
        <v>1.7313573276876029</v>
      </c>
      <c r="U1301">
        <v>1.7146345142204036</v>
      </c>
      <c r="V1301">
        <v>15.391304347826086</v>
      </c>
      <c r="W1301">
        <v>56.190607734806633</v>
      </c>
      <c r="X1301">
        <v>145.20614489613251</v>
      </c>
      <c r="Y1301">
        <v>132.3070652173914</v>
      </c>
      <c r="Z1301">
        <v>134.50000000000011</v>
      </c>
      <c r="AA1301">
        <v>28.406798268113342</v>
      </c>
      <c r="AB1301">
        <v>4.1170203468935656</v>
      </c>
      <c r="AC1301">
        <v>-48.756631655836031</v>
      </c>
    </row>
    <row r="1302" spans="1:29">
      <c r="A1302">
        <v>3</v>
      </c>
      <c r="B1302">
        <v>937</v>
      </c>
      <c r="C1302">
        <v>2006</v>
      </c>
      <c r="D1302">
        <v>99</v>
      </c>
      <c r="E1302">
        <v>52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47</v>
      </c>
      <c r="R1302">
        <v>156</v>
      </c>
      <c r="S1302">
        <v>152</v>
      </c>
      <c r="T1302">
        <v>0.73394495412844052</v>
      </c>
      <c r="U1302">
        <v>0.73786791929705675</v>
      </c>
      <c r="V1302">
        <v>18.833333333333329</v>
      </c>
      <c r="W1302">
        <v>55.934210526315802</v>
      </c>
      <c r="X1302">
        <v>148.58807678417651</v>
      </c>
      <c r="Y1302">
        <v>134.31153846153853</v>
      </c>
      <c r="Z1302">
        <v>137.846052631579</v>
      </c>
      <c r="AA1302">
        <v>28.548847523929673</v>
      </c>
      <c r="AB1302">
        <v>3.6285981283039903</v>
      </c>
      <c r="AC1302">
        <v>-39.003735827208558</v>
      </c>
    </row>
    <row r="1303" spans="1:29">
      <c r="A1303">
        <v>3</v>
      </c>
      <c r="B1303">
        <v>938</v>
      </c>
      <c r="C1303">
        <v>2005</v>
      </c>
      <c r="D1303">
        <v>99</v>
      </c>
      <c r="E1303">
        <v>1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242</v>
      </c>
      <c r="R1303">
        <v>617</v>
      </c>
      <c r="S1303">
        <v>605</v>
      </c>
      <c r="T1303">
        <v>2.4579714763763842</v>
      </c>
      <c r="U1303">
        <v>2.5363985596340002</v>
      </c>
      <c r="V1303">
        <v>14.756888168557539</v>
      </c>
      <c r="W1303">
        <v>55.704132231404962</v>
      </c>
      <c r="X1303">
        <v>152.48441151835584</v>
      </c>
      <c r="Y1303">
        <v>138.02803889789311</v>
      </c>
      <c r="Z1303">
        <v>140.76578512396699</v>
      </c>
      <c r="AA1303">
        <v>29.238152414524407</v>
      </c>
      <c r="AB1303">
        <v>4.142111824019306</v>
      </c>
      <c r="AC1303">
        <v>-58.698693260007857</v>
      </c>
    </row>
    <row r="1304" spans="1:29">
      <c r="A1304">
        <v>3</v>
      </c>
      <c r="B1304">
        <v>939</v>
      </c>
      <c r="C1304">
        <v>2005</v>
      </c>
      <c r="D1304">
        <v>99</v>
      </c>
      <c r="E1304">
        <v>2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247</v>
      </c>
      <c r="R1304">
        <v>626</v>
      </c>
      <c r="S1304">
        <v>617</v>
      </c>
      <c r="T1304">
        <v>2.4938251932116966</v>
      </c>
      <c r="U1304">
        <v>2.4905539493048519</v>
      </c>
      <c r="V1304">
        <v>15.375399361022364</v>
      </c>
      <c r="W1304">
        <v>56.056726094003238</v>
      </c>
      <c r="X1304">
        <v>146.46087386941497</v>
      </c>
      <c r="Y1304">
        <v>133.58466453674137</v>
      </c>
      <c r="Z1304">
        <v>135.53322528363063</v>
      </c>
      <c r="AA1304">
        <v>30.97471151528082</v>
      </c>
      <c r="AB1304">
        <v>4.3264320076562148</v>
      </c>
      <c r="AC1304">
        <v>-57.765553947253331</v>
      </c>
    </row>
    <row r="1305" spans="1:29">
      <c r="A1305">
        <v>3</v>
      </c>
      <c r="B1305">
        <v>940</v>
      </c>
      <c r="C1305">
        <v>2005</v>
      </c>
      <c r="D1305">
        <v>99</v>
      </c>
      <c r="E1305">
        <v>3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215</v>
      </c>
      <c r="R1305">
        <v>446</v>
      </c>
      <c r="S1305">
        <v>435</v>
      </c>
      <c r="T1305">
        <v>1.7767508565054579</v>
      </c>
      <c r="U1305">
        <v>1.7768993318117516</v>
      </c>
      <c r="V1305">
        <v>15.251121076233185</v>
      </c>
      <c r="W1305">
        <v>55.935632183908034</v>
      </c>
      <c r="X1305">
        <v>148.1015794664504</v>
      </c>
      <c r="Y1305">
        <v>133.77130044843051</v>
      </c>
      <c r="Z1305">
        <v>137.15402298850583</v>
      </c>
      <c r="AA1305">
        <v>29.480199490106443</v>
      </c>
      <c r="AB1305">
        <v>3.9293173637632042</v>
      </c>
      <c r="AC1305">
        <v>-60.505892458972099</v>
      </c>
    </row>
    <row r="1306" spans="1:29">
      <c r="A1306">
        <v>3</v>
      </c>
      <c r="B1306">
        <v>941</v>
      </c>
      <c r="C1306">
        <v>2005</v>
      </c>
      <c r="D1306">
        <v>99</v>
      </c>
      <c r="E1306">
        <v>4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248</v>
      </c>
      <c r="R1306">
        <v>567</v>
      </c>
      <c r="S1306">
        <v>552</v>
      </c>
      <c r="T1306">
        <v>2.2587841606246517</v>
      </c>
      <c r="U1306">
        <v>2.254635732063047</v>
      </c>
      <c r="V1306">
        <v>15.943562610229275</v>
      </c>
      <c r="W1306">
        <v>55.838768115942003</v>
      </c>
      <c r="X1306">
        <v>148.73170647818537</v>
      </c>
      <c r="Y1306">
        <v>133.51446208112878</v>
      </c>
      <c r="Z1306">
        <v>137.1425724637682</v>
      </c>
      <c r="AA1306">
        <v>28.887594171297433</v>
      </c>
      <c r="AB1306">
        <v>4.6727413288068407</v>
      </c>
      <c r="AC1306">
        <v>-61.379690885684482</v>
      </c>
    </row>
    <row r="1307" spans="1:29">
      <c r="A1307">
        <v>3</v>
      </c>
      <c r="B1307">
        <v>942</v>
      </c>
      <c r="C1307">
        <v>2005</v>
      </c>
      <c r="D1307">
        <v>99</v>
      </c>
      <c r="E1307">
        <v>5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225</v>
      </c>
      <c r="R1307">
        <v>477</v>
      </c>
      <c r="S1307">
        <v>468</v>
      </c>
      <c r="T1307">
        <v>1.9002469922715319</v>
      </c>
      <c r="U1307">
        <v>1.8834024998342596</v>
      </c>
      <c r="V1307">
        <v>15.12788259958071</v>
      </c>
      <c r="W1307">
        <v>56.002136752136721</v>
      </c>
      <c r="X1307">
        <v>145.93443583610988</v>
      </c>
      <c r="Y1307">
        <v>132.57442348008396</v>
      </c>
      <c r="Z1307">
        <v>135.12393162393175</v>
      </c>
      <c r="AA1307">
        <v>28.142138157891676</v>
      </c>
      <c r="AB1307">
        <v>3.7624431344903377</v>
      </c>
      <c r="AC1307">
        <v>-52.308535676817904</v>
      </c>
    </row>
    <row r="1308" spans="1:29">
      <c r="A1308">
        <v>3</v>
      </c>
      <c r="B1308">
        <v>943</v>
      </c>
      <c r="C1308">
        <v>2005</v>
      </c>
      <c r="D1308">
        <v>99</v>
      </c>
      <c r="E1308">
        <v>6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220</v>
      </c>
      <c r="R1308">
        <v>499</v>
      </c>
      <c r="S1308">
        <v>495</v>
      </c>
      <c r="T1308">
        <v>1.9878894112022951</v>
      </c>
      <c r="U1308">
        <v>1.9426672241206089</v>
      </c>
      <c r="V1308">
        <v>16.883767535070145</v>
      </c>
      <c r="W1308">
        <v>56.614141414141407</v>
      </c>
      <c r="X1308">
        <v>142.69383838098736</v>
      </c>
      <c r="Y1308">
        <v>130.71723446893799</v>
      </c>
      <c r="Z1308">
        <v>131.77353535353544</v>
      </c>
      <c r="AA1308">
        <v>27.955994399319575</v>
      </c>
      <c r="AB1308">
        <v>3.781748035264175</v>
      </c>
      <c r="AC1308">
        <v>-49.111127276302952</v>
      </c>
    </row>
    <row r="1309" spans="1:29">
      <c r="A1309">
        <v>3</v>
      </c>
      <c r="B1309">
        <v>944</v>
      </c>
      <c r="C1309">
        <v>2005</v>
      </c>
      <c r="D1309">
        <v>99</v>
      </c>
      <c r="E1309">
        <v>7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229</v>
      </c>
      <c r="R1309">
        <v>509</v>
      </c>
      <c r="S1309">
        <v>504</v>
      </c>
      <c r="T1309">
        <v>2.0277268743526413</v>
      </c>
      <c r="U1309">
        <v>1.9796216790653287</v>
      </c>
      <c r="V1309">
        <v>15.976424361493123</v>
      </c>
      <c r="W1309">
        <v>56.347222222222221</v>
      </c>
      <c r="X1309">
        <v>142.62111888498899</v>
      </c>
      <c r="Y1309">
        <v>130.58683693516696</v>
      </c>
      <c r="Z1309">
        <v>131.88234126984119</v>
      </c>
      <c r="AA1309">
        <v>28.707144485623793</v>
      </c>
      <c r="AB1309">
        <v>4.3150337302823809</v>
      </c>
      <c r="AC1309">
        <v>-53.960317294666254</v>
      </c>
    </row>
    <row r="1310" spans="1:29">
      <c r="A1310">
        <v>3</v>
      </c>
      <c r="B1310">
        <v>945</v>
      </c>
      <c r="C1310">
        <v>2005</v>
      </c>
      <c r="D1310">
        <v>99</v>
      </c>
      <c r="E1310">
        <v>8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238</v>
      </c>
      <c r="R1310">
        <v>562</v>
      </c>
      <c r="S1310">
        <v>555</v>
      </c>
      <c r="T1310">
        <v>2.2388654290494783</v>
      </c>
      <c r="U1310">
        <v>2.2386721699657128</v>
      </c>
      <c r="V1310">
        <v>14.804270462633445</v>
      </c>
      <c r="W1310">
        <v>56.025225225225213</v>
      </c>
      <c r="X1310">
        <v>146.34681893716547</v>
      </c>
      <c r="Y1310">
        <v>133.74857651245549</v>
      </c>
      <c r="Z1310">
        <v>135.4354954954955</v>
      </c>
      <c r="AA1310">
        <v>29.460617497144447</v>
      </c>
      <c r="AB1310">
        <v>2.7310846100901913</v>
      </c>
      <c r="AC1310">
        <v>-107.09799365819508</v>
      </c>
    </row>
    <row r="1311" spans="1:29">
      <c r="A1311">
        <v>3</v>
      </c>
      <c r="B1311">
        <v>946</v>
      </c>
      <c r="C1311">
        <v>2005</v>
      </c>
      <c r="D1311">
        <v>99</v>
      </c>
      <c r="E1311">
        <v>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227</v>
      </c>
      <c r="R1311">
        <v>493</v>
      </c>
      <c r="S1311">
        <v>484</v>
      </c>
      <c r="T1311">
        <v>1.9639869333120876</v>
      </c>
      <c r="U1311">
        <v>1.9023473167187996</v>
      </c>
      <c r="V1311">
        <v>16.184584178498987</v>
      </c>
      <c r="W1311">
        <v>55.923553719008247</v>
      </c>
      <c r="X1311">
        <v>142.78116820756023</v>
      </c>
      <c r="Y1311">
        <v>129.56206896551728</v>
      </c>
      <c r="Z1311">
        <v>131.97128099173557</v>
      </c>
      <c r="AA1311">
        <v>27.357839570447688</v>
      </c>
      <c r="AB1311">
        <v>5.5789175702262188</v>
      </c>
      <c r="AC1311">
        <v>-33.473602067698906</v>
      </c>
    </row>
    <row r="1312" spans="1:29">
      <c r="A1312">
        <v>3</v>
      </c>
      <c r="B1312">
        <v>947</v>
      </c>
      <c r="C1312">
        <v>2005</v>
      </c>
      <c r="D1312">
        <v>99</v>
      </c>
      <c r="E1312">
        <v>10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220</v>
      </c>
      <c r="R1312">
        <v>479</v>
      </c>
      <c r="S1312">
        <v>476</v>
      </c>
      <c r="T1312">
        <v>1.9082144849016016</v>
      </c>
      <c r="U1312">
        <v>1.9256225476498936</v>
      </c>
      <c r="V1312">
        <v>14.469728601252612</v>
      </c>
      <c r="W1312">
        <v>55.873949579831923</v>
      </c>
      <c r="X1312">
        <v>147.19497327630475</v>
      </c>
      <c r="Y1312">
        <v>134.98037578288111</v>
      </c>
      <c r="Z1312">
        <v>135.83109243697487</v>
      </c>
      <c r="AA1312">
        <v>28.268217886948968</v>
      </c>
      <c r="AB1312">
        <v>4.3806384973559718</v>
      </c>
      <c r="AC1312">
        <v>-55.423782202061552</v>
      </c>
    </row>
    <row r="1313" spans="1:29">
      <c r="A1313">
        <v>3</v>
      </c>
      <c r="B1313">
        <v>948</v>
      </c>
      <c r="C1313">
        <v>2005</v>
      </c>
      <c r="D1313">
        <v>99</v>
      </c>
      <c r="E1313">
        <v>11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252</v>
      </c>
      <c r="R1313">
        <v>528</v>
      </c>
      <c r="S1313">
        <v>524</v>
      </c>
      <c r="T1313">
        <v>2.1034180543382996</v>
      </c>
      <c r="U1313">
        <v>2.1257478377861436</v>
      </c>
      <c r="V1313">
        <v>14.640151515151516</v>
      </c>
      <c r="W1313">
        <v>55.446564885496194</v>
      </c>
      <c r="X1313">
        <v>147.45272333300505</v>
      </c>
      <c r="Y1313">
        <v>135.18011363636364</v>
      </c>
      <c r="Z1313">
        <v>136.2120229007634</v>
      </c>
      <c r="AA1313">
        <v>30.109495289607029</v>
      </c>
      <c r="AB1313">
        <v>4.3875917634200094</v>
      </c>
      <c r="AC1313">
        <v>-49.08987938941064</v>
      </c>
    </row>
    <row r="1314" spans="1:29">
      <c r="A1314">
        <v>3</v>
      </c>
      <c r="B1314">
        <v>949</v>
      </c>
      <c r="C1314">
        <v>2005</v>
      </c>
      <c r="D1314">
        <v>99</v>
      </c>
      <c r="E1314">
        <v>12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106</v>
      </c>
      <c r="R1314">
        <v>219</v>
      </c>
      <c r="S1314">
        <v>214</v>
      </c>
      <c r="T1314">
        <v>0.87244044299259027</v>
      </c>
      <c r="U1314">
        <v>0.85111399156778389</v>
      </c>
      <c r="V1314">
        <v>17.424657534246581</v>
      </c>
      <c r="W1314">
        <v>56.761682242990638</v>
      </c>
      <c r="X1314">
        <v>144.49952260100821</v>
      </c>
      <c r="Y1314">
        <v>130.49041095890405</v>
      </c>
      <c r="Z1314">
        <v>133.53925233644853</v>
      </c>
      <c r="AA1314">
        <v>26.919906323209219</v>
      </c>
      <c r="AB1314">
        <v>3.5182075103589798</v>
      </c>
      <c r="AC1314">
        <v>-35.194064830118741</v>
      </c>
    </row>
    <row r="1315" spans="1:29">
      <c r="A1315">
        <v>3</v>
      </c>
      <c r="B1315">
        <v>950</v>
      </c>
      <c r="C1315">
        <v>2005</v>
      </c>
      <c r="D1315">
        <v>99</v>
      </c>
      <c r="E1315">
        <v>13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224</v>
      </c>
      <c r="R1315">
        <v>513</v>
      </c>
      <c r="S1315">
        <v>501</v>
      </c>
      <c r="T1315">
        <v>2.0436618596127798</v>
      </c>
      <c r="U1315">
        <v>2.0312232978896581</v>
      </c>
      <c r="V1315">
        <v>16.031189083820667</v>
      </c>
      <c r="W1315">
        <v>56.08982035928144</v>
      </c>
      <c r="X1315">
        <v>147.34582332803225</v>
      </c>
      <c r="Y1315">
        <v>132.9460038986355</v>
      </c>
      <c r="Z1315">
        <v>136.13033932135727</v>
      </c>
      <c r="AA1315">
        <v>26.933240406735329</v>
      </c>
      <c r="AB1315">
        <v>3.9827367204092408</v>
      </c>
      <c r="AC1315">
        <v>-55.421587230835641</v>
      </c>
    </row>
    <row r="1316" spans="1:29">
      <c r="A1316">
        <v>3</v>
      </c>
      <c r="B1316">
        <v>951</v>
      </c>
      <c r="C1316">
        <v>2005</v>
      </c>
      <c r="D1316">
        <v>99</v>
      </c>
      <c r="E1316">
        <v>14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282</v>
      </c>
      <c r="R1316">
        <v>669</v>
      </c>
      <c r="S1316">
        <v>656</v>
      </c>
      <c r="T1316">
        <v>2.6651262847581876</v>
      </c>
      <c r="U1316">
        <v>2.6823638914232362</v>
      </c>
      <c r="V1316">
        <v>14.715994020926756</v>
      </c>
      <c r="W1316">
        <v>55.717987804878042</v>
      </c>
      <c r="X1316">
        <v>148.85608927799279</v>
      </c>
      <c r="Y1316">
        <v>134.62526158445439</v>
      </c>
      <c r="Z1316">
        <v>137.29314024390243</v>
      </c>
      <c r="AA1316">
        <v>28.971974450380596</v>
      </c>
      <c r="AB1316">
        <v>4.4953952971790931</v>
      </c>
      <c r="AC1316">
        <v>-53.696132267882589</v>
      </c>
    </row>
    <row r="1317" spans="1:29">
      <c r="A1317">
        <v>3</v>
      </c>
      <c r="B1317">
        <v>952</v>
      </c>
      <c r="C1317">
        <v>2005</v>
      </c>
      <c r="D1317">
        <v>99</v>
      </c>
      <c r="E1317">
        <v>15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260</v>
      </c>
      <c r="R1317">
        <v>618</v>
      </c>
      <c r="S1317">
        <v>609</v>
      </c>
      <c r="T1317">
        <v>2.4619552226914201</v>
      </c>
      <c r="U1317">
        <v>2.4278820766902598</v>
      </c>
      <c r="V1317">
        <v>15.6957928802589</v>
      </c>
      <c r="W1317">
        <v>56.124794745484394</v>
      </c>
      <c r="X1317">
        <v>144.84023884406761</v>
      </c>
      <c r="Y1317">
        <v>131.90889967637531</v>
      </c>
      <c r="Z1317">
        <v>133.85829228243009</v>
      </c>
      <c r="AA1317">
        <v>27.353912933048399</v>
      </c>
      <c r="AB1317">
        <v>3.8306763689867278</v>
      </c>
      <c r="AC1317">
        <v>-45.421820702378682</v>
      </c>
    </row>
    <row r="1318" spans="1:29">
      <c r="A1318">
        <v>3</v>
      </c>
      <c r="B1318">
        <v>953</v>
      </c>
      <c r="C1318">
        <v>2005</v>
      </c>
      <c r="D1318">
        <v>99</v>
      </c>
      <c r="E1318">
        <v>16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230</v>
      </c>
      <c r="R1318">
        <v>538</v>
      </c>
      <c r="S1318">
        <v>527</v>
      </c>
      <c r="T1318">
        <v>2.1432555174886474</v>
      </c>
      <c r="U1318">
        <v>2.0972159488136715</v>
      </c>
      <c r="V1318">
        <v>15.109665427509301</v>
      </c>
      <c r="W1318">
        <v>55.745730550284627</v>
      </c>
      <c r="X1318">
        <v>144.40083451811802</v>
      </c>
      <c r="Y1318">
        <v>130.88680297397764</v>
      </c>
      <c r="Z1318">
        <v>133.61878557874758</v>
      </c>
      <c r="AA1318">
        <v>29.357178926157204</v>
      </c>
      <c r="AB1318">
        <v>4.3530023867888579</v>
      </c>
      <c r="AC1318">
        <v>-56.018183737536887</v>
      </c>
    </row>
    <row r="1319" spans="1:29">
      <c r="A1319">
        <v>3</v>
      </c>
      <c r="B1319">
        <v>954</v>
      </c>
      <c r="C1319">
        <v>2005</v>
      </c>
      <c r="D1319">
        <v>99</v>
      </c>
      <c r="E1319">
        <v>17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217</v>
      </c>
      <c r="R1319">
        <v>492</v>
      </c>
      <c r="S1319">
        <v>479</v>
      </c>
      <c r="T1319">
        <v>1.9600031869970516</v>
      </c>
      <c r="U1319">
        <v>1.9059718792323144</v>
      </c>
      <c r="V1319">
        <v>14.876016260162597</v>
      </c>
      <c r="W1319">
        <v>56.029227557411282</v>
      </c>
      <c r="X1319">
        <v>144.41706524324186</v>
      </c>
      <c r="Y1319">
        <v>130.07276422764215</v>
      </c>
      <c r="Z1319">
        <v>133.60292275574099</v>
      </c>
      <c r="AA1319">
        <v>29.147259685923487</v>
      </c>
      <c r="AB1319">
        <v>3.9941478103718446</v>
      </c>
      <c r="AC1319">
        <v>-54.060865238538682</v>
      </c>
    </row>
    <row r="1320" spans="1:29">
      <c r="A1320">
        <v>3</v>
      </c>
      <c r="B1320">
        <v>955</v>
      </c>
      <c r="C1320">
        <v>2005</v>
      </c>
      <c r="D1320">
        <v>99</v>
      </c>
      <c r="E1320">
        <v>18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210</v>
      </c>
      <c r="R1320">
        <v>501</v>
      </c>
      <c r="S1320">
        <v>495</v>
      </c>
      <c r="T1320">
        <v>1.9958569038323637</v>
      </c>
      <c r="U1320">
        <v>2.0283790438219444</v>
      </c>
      <c r="V1320">
        <v>15.237524950099802</v>
      </c>
      <c r="W1320">
        <v>55.577777777777776</v>
      </c>
      <c r="X1320">
        <v>148.7170837090714</v>
      </c>
      <c r="Y1320">
        <v>135.93972055888233</v>
      </c>
      <c r="Z1320">
        <v>137.58747474747483</v>
      </c>
      <c r="AA1320">
        <v>28.885268075697688</v>
      </c>
      <c r="AB1320">
        <v>4.590010135231366</v>
      </c>
      <c r="AC1320">
        <v>-46.967432347050121</v>
      </c>
    </row>
    <row r="1321" spans="1:29">
      <c r="A1321">
        <v>3</v>
      </c>
      <c r="B1321">
        <v>956</v>
      </c>
      <c r="C1321">
        <v>2005</v>
      </c>
      <c r="D1321">
        <v>99</v>
      </c>
      <c r="E1321">
        <v>19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220</v>
      </c>
      <c r="R1321">
        <v>449</v>
      </c>
      <c r="S1321">
        <v>443</v>
      </c>
      <c r="T1321">
        <v>1.7887020954505612</v>
      </c>
      <c r="U1321">
        <v>1.8012616336692475</v>
      </c>
      <c r="V1321">
        <v>15.82850779510022</v>
      </c>
      <c r="W1321">
        <v>55.555304740406335</v>
      </c>
      <c r="X1321">
        <v>147.55385146238044</v>
      </c>
      <c r="Y1321">
        <v>134.69933184855225</v>
      </c>
      <c r="Z1321">
        <v>136.52370203160265</v>
      </c>
      <c r="AA1321">
        <v>29.555745284076878</v>
      </c>
      <c r="AB1321">
        <v>4.4237699400798043</v>
      </c>
      <c r="AC1321">
        <v>-57.32509516594628</v>
      </c>
    </row>
    <row r="1322" spans="1:29">
      <c r="A1322">
        <v>3</v>
      </c>
      <c r="B1322">
        <v>957</v>
      </c>
      <c r="C1322">
        <v>2005</v>
      </c>
      <c r="D1322">
        <v>99</v>
      </c>
      <c r="E1322">
        <v>20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176</v>
      </c>
      <c r="R1322">
        <v>357</v>
      </c>
      <c r="S1322">
        <v>349</v>
      </c>
      <c r="T1322">
        <v>1.4221974344673729</v>
      </c>
      <c r="U1322">
        <v>1.395769286737919</v>
      </c>
      <c r="V1322">
        <v>15.54621848739496</v>
      </c>
      <c r="W1322">
        <v>55.762177650429798</v>
      </c>
      <c r="X1322">
        <v>145.78633186752509</v>
      </c>
      <c r="Y1322">
        <v>131.27450980392152</v>
      </c>
      <c r="Z1322">
        <v>134.28366762177649</v>
      </c>
      <c r="AA1322">
        <v>28.675979430364361</v>
      </c>
      <c r="AB1322">
        <v>4.213928584077661</v>
      </c>
      <c r="AC1322">
        <v>-47.841805382182038</v>
      </c>
    </row>
    <row r="1323" spans="1:29">
      <c r="A1323">
        <v>3</v>
      </c>
      <c r="B1323">
        <v>958</v>
      </c>
      <c r="C1323">
        <v>2005</v>
      </c>
      <c r="D1323">
        <v>99</v>
      </c>
      <c r="E1323">
        <v>21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199</v>
      </c>
      <c r="R1323">
        <v>467</v>
      </c>
      <c r="S1323">
        <v>463</v>
      </c>
      <c r="T1323">
        <v>1.8604095291211855</v>
      </c>
      <c r="U1323">
        <v>1.8660808436480472</v>
      </c>
      <c r="V1323">
        <v>14.706638115631696</v>
      </c>
      <c r="W1323">
        <v>55.55939524838012</v>
      </c>
      <c r="X1323">
        <v>146.37981073726161</v>
      </c>
      <c r="Y1323">
        <v>134.16788008565311</v>
      </c>
      <c r="Z1323">
        <v>135.32699784017279</v>
      </c>
      <c r="AA1323">
        <v>28.621650210102239</v>
      </c>
      <c r="AB1323">
        <v>4.3168554646823969</v>
      </c>
      <c r="AC1323">
        <v>-48.168009898842463</v>
      </c>
    </row>
    <row r="1324" spans="1:29">
      <c r="A1324">
        <v>3</v>
      </c>
      <c r="B1324">
        <v>959</v>
      </c>
      <c r="C1324">
        <v>2005</v>
      </c>
      <c r="D1324">
        <v>99</v>
      </c>
      <c r="E1324">
        <v>22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190</v>
      </c>
      <c r="R1324">
        <v>349</v>
      </c>
      <c r="S1324">
        <v>346</v>
      </c>
      <c r="T1324">
        <v>1.3903274639470959</v>
      </c>
      <c r="U1324">
        <v>1.4110716714498783</v>
      </c>
      <c r="V1324">
        <v>15.50429799426934</v>
      </c>
      <c r="W1324">
        <v>55.439306358381486</v>
      </c>
      <c r="X1324">
        <v>148.13784625318576</v>
      </c>
      <c r="Y1324">
        <v>135.75587392550148</v>
      </c>
      <c r="Z1324">
        <v>136.93294797687869</v>
      </c>
      <c r="AA1324">
        <v>30.310496493257951</v>
      </c>
      <c r="AB1324">
        <v>4.6605047710707996</v>
      </c>
      <c r="AC1324">
        <v>-62.93610617298993</v>
      </c>
    </row>
    <row r="1325" spans="1:29">
      <c r="A1325">
        <v>3</v>
      </c>
      <c r="B1325">
        <v>960</v>
      </c>
      <c r="C1325">
        <v>2005</v>
      </c>
      <c r="D1325">
        <v>99</v>
      </c>
      <c r="E1325">
        <v>23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200</v>
      </c>
      <c r="R1325">
        <v>416</v>
      </c>
      <c r="S1325">
        <v>412</v>
      </c>
      <c r="T1325">
        <v>1.6572384670544187</v>
      </c>
      <c r="U1325">
        <v>1.6253169705233401</v>
      </c>
      <c r="V1325">
        <v>15.56730769230769</v>
      </c>
      <c r="W1325">
        <v>56.216019417475721</v>
      </c>
      <c r="X1325">
        <v>143.30334819568299</v>
      </c>
      <c r="Y1325">
        <v>131.18365384615379</v>
      </c>
      <c r="Z1325">
        <v>132.45728155339805</v>
      </c>
      <c r="AA1325">
        <v>28.980232975075776</v>
      </c>
      <c r="AB1325">
        <v>4.1988712861068791</v>
      </c>
      <c r="AC1325">
        <v>-51.123668059867569</v>
      </c>
    </row>
    <row r="1326" spans="1:29">
      <c r="A1326">
        <v>3</v>
      </c>
      <c r="B1326">
        <v>961</v>
      </c>
      <c r="C1326">
        <v>2005</v>
      </c>
      <c r="D1326">
        <v>99</v>
      </c>
      <c r="E1326">
        <v>24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174</v>
      </c>
      <c r="R1326">
        <v>454</v>
      </c>
      <c r="S1326">
        <v>452</v>
      </c>
      <c r="T1326">
        <v>1.8086208270257345</v>
      </c>
      <c r="U1326">
        <v>1.8235540333518123</v>
      </c>
      <c r="V1326">
        <v>15.612334801762112</v>
      </c>
      <c r="W1326">
        <v>56.497787610619483</v>
      </c>
      <c r="X1326">
        <v>146.86475341373901</v>
      </c>
      <c r="Y1326">
        <v>134.86453744493389</v>
      </c>
      <c r="Z1326">
        <v>135.46128318584073</v>
      </c>
      <c r="AA1326">
        <v>28.258718306043505</v>
      </c>
      <c r="AB1326">
        <v>3.8801166013209598</v>
      </c>
      <c r="AC1326">
        <v>-46.371382668028659</v>
      </c>
    </row>
    <row r="1327" spans="1:29">
      <c r="A1327">
        <v>3</v>
      </c>
      <c r="B1327">
        <v>962</v>
      </c>
      <c r="C1327">
        <v>2005</v>
      </c>
      <c r="D1327">
        <v>99</v>
      </c>
      <c r="E1327">
        <v>25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214</v>
      </c>
      <c r="R1327">
        <v>470</v>
      </c>
      <c r="S1327">
        <v>467</v>
      </c>
      <c r="T1327">
        <v>1.8723607680662897</v>
      </c>
      <c r="U1327">
        <v>1.9138881381977495</v>
      </c>
      <c r="V1327">
        <v>15.263829787234044</v>
      </c>
      <c r="W1327">
        <v>55.070663811563193</v>
      </c>
      <c r="X1327">
        <v>149.09269034830908</v>
      </c>
      <c r="Y1327">
        <v>136.72680851063836</v>
      </c>
      <c r="Z1327">
        <v>137.60513918629559</v>
      </c>
      <c r="AA1327">
        <v>30.590049874410521</v>
      </c>
      <c r="AB1327">
        <v>4.7042438569861531</v>
      </c>
      <c r="AC1327">
        <v>-53.505224512599</v>
      </c>
    </row>
    <row r="1328" spans="1:29">
      <c r="A1328">
        <v>3</v>
      </c>
      <c r="B1328">
        <v>963</v>
      </c>
      <c r="C1328">
        <v>2005</v>
      </c>
      <c r="D1328">
        <v>99</v>
      </c>
      <c r="E1328">
        <v>26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225</v>
      </c>
      <c r="R1328">
        <v>503</v>
      </c>
      <c r="S1328">
        <v>503</v>
      </c>
      <c r="T1328">
        <v>2.0038243964624329</v>
      </c>
      <c r="U1328">
        <v>2.0387017502080154</v>
      </c>
      <c r="V1328">
        <v>14.246520874751496</v>
      </c>
      <c r="W1328">
        <v>55.809145129224625</v>
      </c>
      <c r="X1328">
        <v>147.46817039259597</v>
      </c>
      <c r="Y1328">
        <v>136.08827037773344</v>
      </c>
      <c r="Z1328">
        <v>136.08827037773344</v>
      </c>
      <c r="AA1328">
        <v>28.055063749323558</v>
      </c>
      <c r="AB1328">
        <v>4.0942373147722142</v>
      </c>
      <c r="AC1328">
        <v>-54.782742385959885</v>
      </c>
    </row>
    <row r="1329" spans="1:29">
      <c r="A1329">
        <v>3</v>
      </c>
      <c r="B1329">
        <v>964</v>
      </c>
      <c r="C1329">
        <v>2005</v>
      </c>
      <c r="D1329">
        <v>99</v>
      </c>
      <c r="E1329">
        <v>27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201</v>
      </c>
      <c r="R1329">
        <v>417</v>
      </c>
      <c r="S1329">
        <v>410</v>
      </c>
      <c r="T1329">
        <v>1.6612222133694527</v>
      </c>
      <c r="U1329">
        <v>1.6449080734107013</v>
      </c>
      <c r="V1329">
        <v>15.669064748201436</v>
      </c>
      <c r="W1329">
        <v>55.175609756097558</v>
      </c>
      <c r="X1329">
        <v>145.57939780353419</v>
      </c>
      <c r="Y1329">
        <v>132.44652278177443</v>
      </c>
      <c r="Z1329">
        <v>134.70780487804862</v>
      </c>
      <c r="AA1329">
        <v>30.348576332760199</v>
      </c>
      <c r="AB1329">
        <v>4.5148416760618595</v>
      </c>
      <c r="AC1329">
        <v>-57.252800270762897</v>
      </c>
    </row>
    <row r="1330" spans="1:29">
      <c r="A1330">
        <v>3</v>
      </c>
      <c r="B1330">
        <v>965</v>
      </c>
      <c r="C1330">
        <v>2005</v>
      </c>
      <c r="D1330">
        <v>99</v>
      </c>
      <c r="E1330">
        <v>28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190</v>
      </c>
      <c r="R1330">
        <v>394</v>
      </c>
      <c r="S1330">
        <v>389</v>
      </c>
      <c r="T1330">
        <v>1.5695960481236551</v>
      </c>
      <c r="U1330">
        <v>1.5389737562017387</v>
      </c>
      <c r="V1330">
        <v>16.220812182741117</v>
      </c>
      <c r="W1330">
        <v>55.614395886889454</v>
      </c>
      <c r="X1330">
        <v>144.00459767586378</v>
      </c>
      <c r="Y1330">
        <v>131.15050761421321</v>
      </c>
      <c r="Z1330">
        <v>132.83624678663239</v>
      </c>
      <c r="AA1330">
        <v>28.214898748059554</v>
      </c>
      <c r="AB1330">
        <v>3.9787867391018792</v>
      </c>
      <c r="AC1330">
        <v>-50.345746241595691</v>
      </c>
    </row>
    <row r="1331" spans="1:29">
      <c r="A1331">
        <v>3</v>
      </c>
      <c r="B1331">
        <v>966</v>
      </c>
      <c r="C1331">
        <v>2005</v>
      </c>
      <c r="D1331">
        <v>99</v>
      </c>
      <c r="E1331">
        <v>29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178</v>
      </c>
      <c r="R1331">
        <v>409</v>
      </c>
      <c r="S1331">
        <v>405</v>
      </c>
      <c r="T1331">
        <v>1.629352242849176</v>
      </c>
      <c r="U1331">
        <v>1.6647612646310059</v>
      </c>
      <c r="V1331">
        <v>15.139364303178491</v>
      </c>
      <c r="W1331">
        <v>55.291358024691363</v>
      </c>
      <c r="X1331">
        <v>149.22716664856543</v>
      </c>
      <c r="Y1331">
        <v>136.66699266503676</v>
      </c>
      <c r="Z1331">
        <v>138.01679012345684</v>
      </c>
      <c r="AA1331">
        <v>30.442822577527167</v>
      </c>
      <c r="AB1331">
        <v>4.1803832753240648</v>
      </c>
      <c r="AC1331">
        <v>-57.274526422180678</v>
      </c>
    </row>
    <row r="1332" spans="1:29">
      <c r="A1332">
        <v>3</v>
      </c>
      <c r="B1332">
        <v>967</v>
      </c>
      <c r="C1332">
        <v>2005</v>
      </c>
      <c r="D1332">
        <v>99</v>
      </c>
      <c r="E1332">
        <v>30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186</v>
      </c>
      <c r="R1332">
        <v>449</v>
      </c>
      <c r="S1332">
        <v>446</v>
      </c>
      <c r="T1332">
        <v>1.7887020954505612</v>
      </c>
      <c r="U1332">
        <v>1.8128292596367943</v>
      </c>
      <c r="V1332">
        <v>15.24498886414254</v>
      </c>
      <c r="W1332">
        <v>55.921524663677133</v>
      </c>
      <c r="X1332">
        <v>147.81662391687797</v>
      </c>
      <c r="Y1332">
        <v>135.56436525612483</v>
      </c>
      <c r="Z1332">
        <v>136.47623318385661</v>
      </c>
      <c r="AA1332">
        <v>31.237652917626423</v>
      </c>
      <c r="AB1332">
        <v>3.9150890588947855</v>
      </c>
      <c r="AC1332">
        <v>-58.66227018023465</v>
      </c>
    </row>
    <row r="1333" spans="1:29">
      <c r="A1333">
        <v>3</v>
      </c>
      <c r="B1333">
        <v>968</v>
      </c>
      <c r="C1333">
        <v>2005</v>
      </c>
      <c r="D1333">
        <v>99</v>
      </c>
      <c r="E1333">
        <v>31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250</v>
      </c>
      <c r="R1333">
        <v>592</v>
      </c>
      <c r="S1333">
        <v>581</v>
      </c>
      <c r="T1333">
        <v>2.3583778185005193</v>
      </c>
      <c r="U1333">
        <v>2.2704325106757817</v>
      </c>
      <c r="V1333">
        <v>16.996621621621621</v>
      </c>
      <c r="W1333">
        <v>56.629948364888143</v>
      </c>
      <c r="X1333">
        <v>141.69222716757912</v>
      </c>
      <c r="Y1333">
        <v>128.77212837837843</v>
      </c>
      <c r="Z1333">
        <v>131.21015490533571</v>
      </c>
      <c r="AA1333">
        <v>30.991660920636363</v>
      </c>
      <c r="AB1333">
        <v>3.9027416327585671</v>
      </c>
      <c r="AC1333">
        <v>-56.715248284139683</v>
      </c>
    </row>
    <row r="1334" spans="1:29">
      <c r="A1334">
        <v>3</v>
      </c>
      <c r="B1334">
        <v>969</v>
      </c>
      <c r="C1334">
        <v>2005</v>
      </c>
      <c r="D1334">
        <v>99</v>
      </c>
      <c r="E1334">
        <v>32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231</v>
      </c>
      <c r="R1334">
        <v>610</v>
      </c>
      <c r="S1334">
        <v>604</v>
      </c>
      <c r="T1334">
        <v>2.4300852521711418</v>
      </c>
      <c r="U1334">
        <v>2.4630168046869483</v>
      </c>
      <c r="V1334">
        <v>16.455737704918029</v>
      </c>
      <c r="W1334">
        <v>55.968543046357617</v>
      </c>
      <c r="X1334">
        <v>148.2057794433689</v>
      </c>
      <c r="Y1334">
        <v>135.5727868852459</v>
      </c>
      <c r="Z1334">
        <v>136.91953642384101</v>
      </c>
      <c r="AA1334">
        <v>32.407124284960695</v>
      </c>
      <c r="AB1334">
        <v>3.9450703411334951</v>
      </c>
      <c r="AC1334">
        <v>-63.119218979198735</v>
      </c>
    </row>
    <row r="1335" spans="1:29">
      <c r="A1335">
        <v>3</v>
      </c>
      <c r="B1335">
        <v>970</v>
      </c>
      <c r="C1335">
        <v>2005</v>
      </c>
      <c r="D1335">
        <v>99</v>
      </c>
      <c r="E1335">
        <v>33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236</v>
      </c>
      <c r="R1335">
        <v>507</v>
      </c>
      <c r="S1335">
        <v>502</v>
      </c>
      <c r="T1335">
        <v>2.0197593817225719</v>
      </c>
      <c r="U1335">
        <v>2.0302464231941517</v>
      </c>
      <c r="V1335">
        <v>16.593688362919131</v>
      </c>
      <c r="W1335">
        <v>55.948207171314735</v>
      </c>
      <c r="X1335">
        <v>147.26825526058789</v>
      </c>
      <c r="Y1335">
        <v>134.4546351084814</v>
      </c>
      <c r="Z1335">
        <v>135.79382470119535</v>
      </c>
      <c r="AA1335">
        <v>30.009810841226841</v>
      </c>
      <c r="AB1335">
        <v>3.8854754016107358</v>
      </c>
      <c r="AC1335">
        <v>-44.417064968735218</v>
      </c>
    </row>
    <row r="1336" spans="1:29">
      <c r="A1336">
        <v>3</v>
      </c>
      <c r="B1336">
        <v>971</v>
      </c>
      <c r="C1336">
        <v>2005</v>
      </c>
      <c r="D1336">
        <v>99</v>
      </c>
      <c r="E1336">
        <v>34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173</v>
      </c>
      <c r="R1336">
        <v>415</v>
      </c>
      <c r="S1336">
        <v>408</v>
      </c>
      <c r="T1336">
        <v>1.6532547207393831</v>
      </c>
      <c r="U1336">
        <v>1.6416766433965988</v>
      </c>
      <c r="V1336">
        <v>17.424096385542171</v>
      </c>
      <c r="W1336">
        <v>56.127450980392176</v>
      </c>
      <c r="X1336">
        <v>146.43318670130131</v>
      </c>
      <c r="Y1336">
        <v>132.82337349397596</v>
      </c>
      <c r="Z1336">
        <v>135.10220588235299</v>
      </c>
      <c r="AA1336">
        <v>31.319364116525048</v>
      </c>
      <c r="AB1336">
        <v>4.0852954116610221</v>
      </c>
      <c r="AC1336">
        <v>-54.483540096047378</v>
      </c>
    </row>
    <row r="1337" spans="1:29">
      <c r="A1337">
        <v>3</v>
      </c>
      <c r="B1337">
        <v>972</v>
      </c>
      <c r="C1337">
        <v>2005</v>
      </c>
      <c r="D1337">
        <v>99</v>
      </c>
      <c r="E1337">
        <v>35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240</v>
      </c>
      <c r="R1337">
        <v>577</v>
      </c>
      <c r="S1337">
        <v>572</v>
      </c>
      <c r="T1337">
        <v>2.2986216237749977</v>
      </c>
      <c r="U1337">
        <v>2.3154968125591298</v>
      </c>
      <c r="V1337">
        <v>15.717504332755636</v>
      </c>
      <c r="W1337">
        <v>55.71503496503496</v>
      </c>
      <c r="X1337">
        <v>146.95411503818266</v>
      </c>
      <c r="Y1337">
        <v>134.74211438474867</v>
      </c>
      <c r="Z1337">
        <v>135.91993006993002</v>
      </c>
      <c r="AA1337">
        <v>30.291500250197448</v>
      </c>
      <c r="AB1337">
        <v>4.3758217408697293</v>
      </c>
      <c r="AC1337">
        <v>-57.241737726094016</v>
      </c>
    </row>
    <row r="1338" spans="1:29">
      <c r="A1338">
        <v>3</v>
      </c>
      <c r="B1338">
        <v>973</v>
      </c>
      <c r="C1338">
        <v>2005</v>
      </c>
      <c r="D1338">
        <v>99</v>
      </c>
      <c r="E1338">
        <v>36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228</v>
      </c>
      <c r="R1338">
        <v>493</v>
      </c>
      <c r="S1338">
        <v>485</v>
      </c>
      <c r="T1338">
        <v>1.9639869333120876</v>
      </c>
      <c r="U1338">
        <v>1.9660734992181736</v>
      </c>
      <c r="V1338">
        <v>16.064908722109529</v>
      </c>
      <c r="W1338">
        <v>55.517525773195885</v>
      </c>
      <c r="X1338">
        <v>146.85378615898847</v>
      </c>
      <c r="Y1338">
        <v>133.90223123732252</v>
      </c>
      <c r="Z1338">
        <v>136.11092783505157</v>
      </c>
      <c r="AA1338">
        <v>29.604674752145758</v>
      </c>
      <c r="AB1338">
        <v>3.9640396533141673</v>
      </c>
      <c r="AC1338">
        <v>-51.896933128840153</v>
      </c>
    </row>
    <row r="1339" spans="1:29">
      <c r="A1339">
        <v>3</v>
      </c>
      <c r="B1339">
        <v>974</v>
      </c>
      <c r="C1339">
        <v>2005</v>
      </c>
      <c r="D1339">
        <v>99</v>
      </c>
      <c r="E1339">
        <v>37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246</v>
      </c>
      <c r="R1339">
        <v>663</v>
      </c>
      <c r="S1339">
        <v>651</v>
      </c>
      <c r="T1339">
        <v>2.6412238068679792</v>
      </c>
      <c r="U1339">
        <v>2.6476788831796649</v>
      </c>
      <c r="V1339">
        <v>15.656108597285062</v>
      </c>
      <c r="W1339">
        <v>55.506912442396313</v>
      </c>
      <c r="X1339">
        <v>148.09387710413756</v>
      </c>
      <c r="Y1339">
        <v>134.08702865761697</v>
      </c>
      <c r="Z1339">
        <v>136.55867895545319</v>
      </c>
      <c r="AA1339">
        <v>29.638089373749978</v>
      </c>
      <c r="AB1339">
        <v>4.112608258536941</v>
      </c>
      <c r="AC1339">
        <v>-56.7905451946502</v>
      </c>
    </row>
    <row r="1340" spans="1:29">
      <c r="A1340">
        <v>3</v>
      </c>
      <c r="B1340">
        <v>975</v>
      </c>
      <c r="C1340">
        <v>2005</v>
      </c>
      <c r="D1340">
        <v>99</v>
      </c>
      <c r="E1340">
        <v>38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226</v>
      </c>
      <c r="R1340">
        <v>513</v>
      </c>
      <c r="S1340">
        <v>506</v>
      </c>
      <c r="T1340">
        <v>2.0436618596127798</v>
      </c>
      <c r="U1340">
        <v>2.0485449540758678</v>
      </c>
      <c r="V1340">
        <v>15.982456140350877</v>
      </c>
      <c r="W1340">
        <v>55.594861660079054</v>
      </c>
      <c r="X1340">
        <v>147.06282378632278</v>
      </c>
      <c r="Y1340">
        <v>134.07972709551649</v>
      </c>
      <c r="Z1340">
        <v>135.9345849802371</v>
      </c>
      <c r="AA1340">
        <v>31.839593169624948</v>
      </c>
      <c r="AB1340">
        <v>4.3986043960596684</v>
      </c>
      <c r="AC1340">
        <v>-63.138069162734332</v>
      </c>
    </row>
    <row r="1341" spans="1:29">
      <c r="A1341">
        <v>3</v>
      </c>
      <c r="B1341">
        <v>976</v>
      </c>
      <c r="C1341">
        <v>2005</v>
      </c>
      <c r="D1341">
        <v>99</v>
      </c>
      <c r="E1341">
        <v>39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202</v>
      </c>
      <c r="R1341">
        <v>466</v>
      </c>
      <c r="S1341">
        <v>459</v>
      </c>
      <c r="T1341">
        <v>1.8564257828061519</v>
      </c>
      <c r="U1341">
        <v>1.8623699111157193</v>
      </c>
      <c r="V1341">
        <v>15.954935622317601</v>
      </c>
      <c r="W1341">
        <v>55.795206971677551</v>
      </c>
      <c r="X1341">
        <v>147.47255404330909</v>
      </c>
      <c r="Y1341">
        <v>134.18841201716737</v>
      </c>
      <c r="Z1341">
        <v>136.23485838779953</v>
      </c>
      <c r="AA1341">
        <v>30.123206055510593</v>
      </c>
      <c r="AB1341">
        <v>3.9065191743494152</v>
      </c>
      <c r="AC1341">
        <v>-49.167579315307279</v>
      </c>
    </row>
    <row r="1342" spans="1:29">
      <c r="A1342">
        <v>3</v>
      </c>
      <c r="B1342">
        <v>977</v>
      </c>
      <c r="C1342">
        <v>2005</v>
      </c>
      <c r="D1342">
        <v>99</v>
      </c>
      <c r="E1342">
        <v>40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209</v>
      </c>
      <c r="R1342">
        <v>466</v>
      </c>
      <c r="S1342">
        <v>465</v>
      </c>
      <c r="T1342">
        <v>1.8564257828061519</v>
      </c>
      <c r="U1342">
        <v>1.8945472105372847</v>
      </c>
      <c r="V1342">
        <v>15.594420600858362</v>
      </c>
      <c r="W1342">
        <v>55.636559139784943</v>
      </c>
      <c r="X1342">
        <v>148.19375148215147</v>
      </c>
      <c r="Y1342">
        <v>136.50686695278969</v>
      </c>
      <c r="Z1342">
        <v>136.80043010752684</v>
      </c>
      <c r="AA1342">
        <v>31.463074787500201</v>
      </c>
      <c r="AB1342">
        <v>4.3806953085426601</v>
      </c>
      <c r="AC1342">
        <v>-54.192504551449758</v>
      </c>
    </row>
    <row r="1343" spans="1:29">
      <c r="A1343">
        <v>3</v>
      </c>
      <c r="B1343">
        <v>978</v>
      </c>
      <c r="C1343">
        <v>2005</v>
      </c>
      <c r="D1343">
        <v>99</v>
      </c>
      <c r="E1343">
        <v>41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232</v>
      </c>
      <c r="R1343">
        <v>514</v>
      </c>
      <c r="S1343">
        <v>509</v>
      </c>
      <c r="T1343">
        <v>2.0476456059278139</v>
      </c>
      <c r="U1343">
        <v>2.0426837059028173</v>
      </c>
      <c r="V1343">
        <v>15.680933852140081</v>
      </c>
      <c r="W1343">
        <v>55.842829076620816</v>
      </c>
      <c r="X1343">
        <v>145.93210264279483</v>
      </c>
      <c r="Y1343">
        <v>133.43599221789873</v>
      </c>
      <c r="Z1343">
        <v>134.74675834970523</v>
      </c>
      <c r="AA1343">
        <v>29.03169960284179</v>
      </c>
      <c r="AB1343">
        <v>4.2244089869538692</v>
      </c>
      <c r="AC1343">
        <v>-47.30111183616043</v>
      </c>
    </row>
    <row r="1344" spans="1:29">
      <c r="A1344">
        <v>3</v>
      </c>
      <c r="B1344">
        <v>979</v>
      </c>
      <c r="C1344">
        <v>2005</v>
      </c>
      <c r="D1344">
        <v>99</v>
      </c>
      <c r="E1344">
        <v>42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218</v>
      </c>
      <c r="R1344">
        <v>598</v>
      </c>
      <c r="S1344">
        <v>587</v>
      </c>
      <c r="T1344">
        <v>2.3822802963907264</v>
      </c>
      <c r="U1344">
        <v>2.3460569078353859</v>
      </c>
      <c r="V1344">
        <v>15.255852842809364</v>
      </c>
      <c r="W1344">
        <v>56.028960817717198</v>
      </c>
      <c r="X1344">
        <v>145.14850875254106</v>
      </c>
      <c r="Y1344">
        <v>131.72625418060198</v>
      </c>
      <c r="Z1344">
        <v>134.19471890971036</v>
      </c>
      <c r="AA1344">
        <v>27.490042602686273</v>
      </c>
      <c r="AB1344">
        <v>4.1950948208037824</v>
      </c>
      <c r="AC1344">
        <v>-47.364068201157153</v>
      </c>
    </row>
    <row r="1345" spans="1:29">
      <c r="A1345">
        <v>3</v>
      </c>
      <c r="B1345">
        <v>980</v>
      </c>
      <c r="C1345">
        <v>2005</v>
      </c>
      <c r="D1345">
        <v>99</v>
      </c>
      <c r="E1345">
        <v>43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223</v>
      </c>
      <c r="R1345">
        <v>487</v>
      </c>
      <c r="S1345">
        <v>483</v>
      </c>
      <c r="T1345">
        <v>1.9400844554218797</v>
      </c>
      <c r="U1345">
        <v>1.9310459891758704</v>
      </c>
      <c r="V1345">
        <v>14.151950718685837</v>
      </c>
      <c r="W1345">
        <v>55.474120082815745</v>
      </c>
      <c r="X1345">
        <v>145.09956596314581</v>
      </c>
      <c r="Y1345">
        <v>133.13696098562627</v>
      </c>
      <c r="Z1345">
        <v>134.23954451345753</v>
      </c>
      <c r="AA1345">
        <v>29.768094509460969</v>
      </c>
      <c r="AB1345">
        <v>3.8465457336183824</v>
      </c>
      <c r="AC1345">
        <v>-55.421076002065838</v>
      </c>
    </row>
    <row r="1346" spans="1:29">
      <c r="A1346">
        <v>3</v>
      </c>
      <c r="B1346">
        <v>981</v>
      </c>
      <c r="C1346">
        <v>2005</v>
      </c>
      <c r="D1346">
        <v>99</v>
      </c>
      <c r="E1346">
        <v>44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212</v>
      </c>
      <c r="R1346">
        <v>574</v>
      </c>
      <c r="S1346">
        <v>566</v>
      </c>
      <c r="T1346">
        <v>2.2866703848298942</v>
      </c>
      <c r="U1346">
        <v>2.2877869279036096</v>
      </c>
      <c r="V1346">
        <v>16.059233449477347</v>
      </c>
      <c r="W1346">
        <v>55.634275618374559</v>
      </c>
      <c r="X1346">
        <v>146.96981136349061</v>
      </c>
      <c r="Y1346">
        <v>133.82543554006972</v>
      </c>
      <c r="Z1346">
        <v>135.71696113074211</v>
      </c>
      <c r="AA1346">
        <v>30.875093658693224</v>
      </c>
      <c r="AB1346">
        <v>4.3874409287001459</v>
      </c>
      <c r="AC1346">
        <v>-60.946205356677133</v>
      </c>
    </row>
    <row r="1347" spans="1:29">
      <c r="A1347">
        <v>3</v>
      </c>
      <c r="B1347">
        <v>982</v>
      </c>
      <c r="C1347">
        <v>2005</v>
      </c>
      <c r="D1347">
        <v>99</v>
      </c>
      <c r="E1347">
        <v>45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199</v>
      </c>
      <c r="R1347">
        <v>455</v>
      </c>
      <c r="S1347">
        <v>450</v>
      </c>
      <c r="T1347">
        <v>1.8126045733407687</v>
      </c>
      <c r="U1347">
        <v>1.8644159870785688</v>
      </c>
      <c r="V1347">
        <v>15.646153846153849</v>
      </c>
      <c r="W1347">
        <v>55.535555555555561</v>
      </c>
      <c r="X1347">
        <v>150.00583381948499</v>
      </c>
      <c r="Y1347">
        <v>137.58351648351649</v>
      </c>
      <c r="Z1347">
        <v>139.11222222222221</v>
      </c>
      <c r="AA1347">
        <v>31.551221239888314</v>
      </c>
      <c r="AB1347">
        <v>5.7961541101955047</v>
      </c>
      <c r="AC1347">
        <v>-31.15587965351536</v>
      </c>
    </row>
    <row r="1348" spans="1:29">
      <c r="A1348">
        <v>3</v>
      </c>
      <c r="B1348">
        <v>983</v>
      </c>
      <c r="C1348">
        <v>2005</v>
      </c>
      <c r="D1348">
        <v>99</v>
      </c>
      <c r="E1348">
        <v>46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195</v>
      </c>
      <c r="R1348">
        <v>426</v>
      </c>
      <c r="S1348">
        <v>424</v>
      </c>
      <c r="T1348">
        <v>1.6970759302047644</v>
      </c>
      <c r="U1348">
        <v>1.7249164935940537</v>
      </c>
      <c r="V1348">
        <v>14.917840375586854</v>
      </c>
      <c r="W1348">
        <v>56.214622641509408</v>
      </c>
      <c r="X1348">
        <v>147.8285749164543</v>
      </c>
      <c r="Y1348">
        <v>135.9544600938967</v>
      </c>
      <c r="Z1348">
        <v>136.59575471698119</v>
      </c>
      <c r="AA1348">
        <v>29.193832233335399</v>
      </c>
      <c r="AB1348">
        <v>4.050817917531818</v>
      </c>
      <c r="AC1348">
        <v>-53.389443677939951</v>
      </c>
    </row>
    <row r="1349" spans="1:29">
      <c r="A1349">
        <v>3</v>
      </c>
      <c r="B1349">
        <v>984</v>
      </c>
      <c r="C1349">
        <v>2005</v>
      </c>
      <c r="D1349">
        <v>99</v>
      </c>
      <c r="E1349">
        <v>47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205</v>
      </c>
      <c r="R1349">
        <v>469</v>
      </c>
      <c r="S1349">
        <v>463</v>
      </c>
      <c r="T1349">
        <v>1.8683770217512548</v>
      </c>
      <c r="U1349">
        <v>1.8803855057289216</v>
      </c>
      <c r="V1349">
        <v>15.594882729211092</v>
      </c>
      <c r="W1349">
        <v>56.224622030237583</v>
      </c>
      <c r="X1349">
        <v>147.47590017718241</v>
      </c>
      <c r="Y1349">
        <v>134.619829424307</v>
      </c>
      <c r="Z1349">
        <v>136.3643628509719</v>
      </c>
      <c r="AA1349">
        <v>30.610119234332576</v>
      </c>
      <c r="AB1349">
        <v>4.0819465851592485</v>
      </c>
      <c r="AC1349">
        <v>-54.773667360375761</v>
      </c>
    </row>
    <row r="1350" spans="1:29">
      <c r="A1350">
        <v>3</v>
      </c>
      <c r="B1350">
        <v>985</v>
      </c>
      <c r="C1350">
        <v>2005</v>
      </c>
      <c r="D1350">
        <v>99</v>
      </c>
      <c r="E1350">
        <v>48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195</v>
      </c>
      <c r="R1350">
        <v>494</v>
      </c>
      <c r="S1350">
        <v>483</v>
      </c>
      <c r="T1350">
        <v>1.9679706796271204</v>
      </c>
      <c r="U1350">
        <v>2.0085109612190846</v>
      </c>
      <c r="V1350">
        <v>16.483805668016199</v>
      </c>
      <c r="W1350">
        <v>55.238095238095241</v>
      </c>
      <c r="X1350">
        <v>150.97924827068923</v>
      </c>
      <c r="Y1350">
        <v>136.5155870445343</v>
      </c>
      <c r="Z1350">
        <v>139.6246376811593</v>
      </c>
      <c r="AA1350">
        <v>32.847182294728675</v>
      </c>
      <c r="AB1350">
        <v>4.6361660124802802</v>
      </c>
      <c r="AC1350">
        <v>-50.098034848448158</v>
      </c>
    </row>
    <row r="1351" spans="1:29">
      <c r="A1351">
        <v>3</v>
      </c>
      <c r="B1351">
        <v>986</v>
      </c>
      <c r="C1351">
        <v>2005</v>
      </c>
      <c r="D1351">
        <v>99</v>
      </c>
      <c r="E1351">
        <v>49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193</v>
      </c>
      <c r="R1351">
        <v>408</v>
      </c>
      <c r="S1351">
        <v>396</v>
      </c>
      <c r="T1351">
        <v>1.6253684965341404</v>
      </c>
      <c r="U1351">
        <v>1.6188779367072155</v>
      </c>
      <c r="V1351">
        <v>16.720588235294123</v>
      </c>
      <c r="W1351">
        <v>55.310606060606062</v>
      </c>
      <c r="X1351">
        <v>148.18871752384595</v>
      </c>
      <c r="Y1351">
        <v>133.2259803921568</v>
      </c>
      <c r="Z1351">
        <v>137.26313131313123</v>
      </c>
      <c r="AA1351">
        <v>30.6028841694344</v>
      </c>
      <c r="AB1351">
        <v>4.1823328075965573</v>
      </c>
      <c r="AC1351">
        <v>-59.162265417398807</v>
      </c>
    </row>
    <row r="1352" spans="1:29">
      <c r="A1352">
        <v>3</v>
      </c>
      <c r="B1352">
        <v>987</v>
      </c>
      <c r="C1352">
        <v>2005</v>
      </c>
      <c r="D1352">
        <v>99</v>
      </c>
      <c r="E1352">
        <v>50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178</v>
      </c>
      <c r="R1352">
        <v>361</v>
      </c>
      <c r="S1352">
        <v>354</v>
      </c>
      <c r="T1352">
        <v>1.438132419727512</v>
      </c>
      <c r="U1352">
        <v>1.4804208400014451</v>
      </c>
      <c r="V1352">
        <v>14.817174515235459</v>
      </c>
      <c r="W1352">
        <v>55.745762711864408</v>
      </c>
      <c r="X1352">
        <v>152.07966314829093</v>
      </c>
      <c r="Y1352">
        <v>137.69335180055398</v>
      </c>
      <c r="Z1352">
        <v>140.41610169491523</v>
      </c>
      <c r="AA1352">
        <v>29.937947983052993</v>
      </c>
      <c r="AB1352">
        <v>4.396685527452485</v>
      </c>
      <c r="AC1352">
        <v>-53.000759240399056</v>
      </c>
    </row>
    <row r="1353" spans="1:29">
      <c r="A1353">
        <v>3</v>
      </c>
      <c r="B1353">
        <v>988</v>
      </c>
      <c r="C1353">
        <v>2005</v>
      </c>
      <c r="D1353">
        <v>99</v>
      </c>
      <c r="E1353">
        <v>51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150</v>
      </c>
      <c r="R1353">
        <v>359</v>
      </c>
      <c r="S1353">
        <v>355</v>
      </c>
      <c r="T1353">
        <v>1.4301649270974424</v>
      </c>
      <c r="U1353">
        <v>1.4094693586871236</v>
      </c>
      <c r="V1353">
        <v>17.562674094707521</v>
      </c>
      <c r="W1353">
        <v>55.985915492957751</v>
      </c>
      <c r="X1353">
        <v>144.13517746720299</v>
      </c>
      <c r="Y1353">
        <v>131.82451253481895</v>
      </c>
      <c r="Z1353">
        <v>133.30985915492951</v>
      </c>
      <c r="AA1353">
        <v>31.5947845354154</v>
      </c>
      <c r="AB1353">
        <v>4.138765406670271</v>
      </c>
      <c r="AC1353">
        <v>-51.906565643591399</v>
      </c>
    </row>
    <row r="1354" spans="1:29">
      <c r="A1354">
        <v>3</v>
      </c>
      <c r="B1354">
        <v>989</v>
      </c>
      <c r="C1354">
        <v>2005</v>
      </c>
      <c r="D1354">
        <v>99</v>
      </c>
      <c r="E1354">
        <v>52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73</v>
      </c>
      <c r="R1354">
        <v>168</v>
      </c>
      <c r="S1354">
        <v>164</v>
      </c>
      <c r="T1354">
        <v>0.66926938092582289</v>
      </c>
      <c r="U1354">
        <v>0.64751007446703857</v>
      </c>
      <c r="V1354">
        <v>17.547619047619051</v>
      </c>
      <c r="W1354">
        <v>55.84756097560976</v>
      </c>
      <c r="X1354">
        <v>143.3369447453955</v>
      </c>
      <c r="Y1354">
        <v>129.41130952380956</v>
      </c>
      <c r="Z1354">
        <v>132.56768292682929</v>
      </c>
      <c r="AA1354">
        <v>32.256787782508525</v>
      </c>
      <c r="AB1354">
        <v>4.4111755418387606</v>
      </c>
      <c r="AC1354">
        <v>-45.013198071245689</v>
      </c>
    </row>
    <row r="1355" spans="1:29">
      <c r="A1355">
        <v>3</v>
      </c>
      <c r="B1355">
        <v>990</v>
      </c>
      <c r="C1355">
        <v>2004</v>
      </c>
      <c r="D1355">
        <v>99</v>
      </c>
      <c r="E1355">
        <v>1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5</v>
      </c>
      <c r="R1355">
        <v>15</v>
      </c>
      <c r="S1355">
        <v>15</v>
      </c>
      <c r="T1355">
        <v>6.1309572467914672E-2</v>
      </c>
      <c r="U1355">
        <v>5.8960898304940314E-2</v>
      </c>
      <c r="V1355">
        <v>19.466666666666665</v>
      </c>
      <c r="W1355">
        <v>56.33333333333335</v>
      </c>
      <c r="X1355">
        <v>138.43264716504152</v>
      </c>
      <c r="Y1355">
        <v>127.77333333333335</v>
      </c>
      <c r="Z1355">
        <v>127.77333333333335</v>
      </c>
      <c r="AA1355">
        <v>26.78560475744796</v>
      </c>
      <c r="AB1355">
        <v>2.5210227201584745</v>
      </c>
      <c r="AC1355">
        <v>-68.749334644833681</v>
      </c>
    </row>
    <row r="1356" spans="1:29">
      <c r="A1356">
        <v>3</v>
      </c>
      <c r="B1356">
        <v>991</v>
      </c>
      <c r="C1356">
        <v>2004</v>
      </c>
      <c r="D1356">
        <v>99</v>
      </c>
      <c r="E1356">
        <v>2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286</v>
      </c>
      <c r="R1356">
        <v>705</v>
      </c>
      <c r="S1356">
        <v>699</v>
      </c>
      <c r="T1356">
        <v>2.8815499059919878</v>
      </c>
      <c r="U1356">
        <v>2.9214377562446425</v>
      </c>
      <c r="V1356">
        <v>14.546099290780148</v>
      </c>
      <c r="W1356">
        <v>56.433476394849777</v>
      </c>
      <c r="X1356">
        <v>146.99399890889271</v>
      </c>
      <c r="Y1356">
        <v>134.70226950354595</v>
      </c>
      <c r="Z1356">
        <v>135.85851216022871</v>
      </c>
      <c r="AA1356">
        <v>28.956577842719785</v>
      </c>
      <c r="AB1356">
        <v>4.1023487902764364</v>
      </c>
      <c r="AC1356">
        <v>-62.419377509167767</v>
      </c>
    </row>
    <row r="1357" spans="1:29">
      <c r="A1357">
        <v>3</v>
      </c>
      <c r="B1357">
        <v>992</v>
      </c>
      <c r="C1357">
        <v>2004</v>
      </c>
      <c r="D1357">
        <v>99</v>
      </c>
      <c r="E1357">
        <v>3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332</v>
      </c>
      <c r="R1357">
        <v>718</v>
      </c>
      <c r="S1357">
        <v>707</v>
      </c>
      <c r="T1357">
        <v>2.9346848687975156</v>
      </c>
      <c r="U1357">
        <v>3.0079410171982421</v>
      </c>
      <c r="V1357">
        <v>14.143454038997216</v>
      </c>
      <c r="W1357">
        <v>55.803394625176807</v>
      </c>
      <c r="X1357">
        <v>149.61295521144871</v>
      </c>
      <c r="Y1357">
        <v>136.17966573816156</v>
      </c>
      <c r="Z1357">
        <v>138.29844413012731</v>
      </c>
      <c r="AA1357">
        <v>30.135372278437899</v>
      </c>
      <c r="AB1357">
        <v>4.3372130507907194</v>
      </c>
      <c r="AC1357">
        <v>-61.60904747520965</v>
      </c>
    </row>
    <row r="1358" spans="1:29">
      <c r="A1358">
        <v>3</v>
      </c>
      <c r="B1358">
        <v>993</v>
      </c>
      <c r="C1358">
        <v>2004</v>
      </c>
      <c r="D1358">
        <v>99</v>
      </c>
      <c r="E1358">
        <v>4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250</v>
      </c>
      <c r="R1358">
        <v>519</v>
      </c>
      <c r="S1358">
        <v>517</v>
      </c>
      <c r="T1358">
        <v>2.121311207389847</v>
      </c>
      <c r="U1358">
        <v>2.1601450722351001</v>
      </c>
      <c r="V1358">
        <v>14.023121387283233</v>
      </c>
      <c r="W1358">
        <v>55.982591876208886</v>
      </c>
      <c r="X1358">
        <v>147.03519769871642</v>
      </c>
      <c r="Y1358">
        <v>135.29537572254335</v>
      </c>
      <c r="Z1358">
        <v>135.81876208897489</v>
      </c>
      <c r="AA1358">
        <v>30.145291243479662</v>
      </c>
      <c r="AB1358">
        <v>4.2062041601563136</v>
      </c>
      <c r="AC1358">
        <v>-61.686886175881618</v>
      </c>
    </row>
    <row r="1359" spans="1:29">
      <c r="A1359">
        <v>3</v>
      </c>
      <c r="B1359">
        <v>994</v>
      </c>
      <c r="C1359">
        <v>2004</v>
      </c>
      <c r="D1359">
        <v>99</v>
      </c>
      <c r="E1359">
        <v>5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218</v>
      </c>
      <c r="R1359">
        <v>465</v>
      </c>
      <c r="S1359">
        <v>462</v>
      </c>
      <c r="T1359">
        <v>1.9005967465053544</v>
      </c>
      <c r="U1359">
        <v>1.937311269213166</v>
      </c>
      <c r="V1359">
        <v>14.197849462365591</v>
      </c>
      <c r="W1359">
        <v>56.580086580086579</v>
      </c>
      <c r="X1359">
        <v>147.44789664371669</v>
      </c>
      <c r="Y1359">
        <v>135.42967741935479</v>
      </c>
      <c r="Z1359">
        <v>136.30909090909083</v>
      </c>
      <c r="AA1359">
        <v>30.799459636366649</v>
      </c>
      <c r="AB1359">
        <v>4.1410563923294212</v>
      </c>
      <c r="AC1359">
        <v>-64.163648847007593</v>
      </c>
    </row>
    <row r="1360" spans="1:29">
      <c r="A1360">
        <v>3</v>
      </c>
      <c r="B1360">
        <v>995</v>
      </c>
      <c r="C1360">
        <v>2004</v>
      </c>
      <c r="D1360">
        <v>99</v>
      </c>
      <c r="E1360">
        <v>6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258</v>
      </c>
      <c r="R1360">
        <v>509</v>
      </c>
      <c r="S1360">
        <v>502</v>
      </c>
      <c r="T1360">
        <v>2.0804381590779037</v>
      </c>
      <c r="U1360">
        <v>2.0491850054000342</v>
      </c>
      <c r="V1360">
        <v>14.007858546168956</v>
      </c>
      <c r="W1360">
        <v>56.667330677290813</v>
      </c>
      <c r="X1360">
        <v>143.4765765516477</v>
      </c>
      <c r="Y1360">
        <v>130.86719056974471</v>
      </c>
      <c r="Z1360">
        <v>132.69203187250997</v>
      </c>
      <c r="AA1360">
        <v>28.38774313701801</v>
      </c>
      <c r="AB1360">
        <v>3.971874281116607</v>
      </c>
      <c r="AC1360">
        <v>-58.345040628059763</v>
      </c>
    </row>
    <row r="1361" spans="1:29">
      <c r="A1361">
        <v>3</v>
      </c>
      <c r="B1361">
        <v>996</v>
      </c>
      <c r="C1361">
        <v>2004</v>
      </c>
      <c r="D1361">
        <v>99</v>
      </c>
      <c r="E1361">
        <v>7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217</v>
      </c>
      <c r="R1361">
        <v>463</v>
      </c>
      <c r="S1361">
        <v>455</v>
      </c>
      <c r="T1361">
        <v>1.8924221368429657</v>
      </c>
      <c r="U1361">
        <v>1.8918339155847652</v>
      </c>
      <c r="V1361">
        <v>15.034557235421172</v>
      </c>
      <c r="W1361">
        <v>56.237362637362637</v>
      </c>
      <c r="X1361">
        <v>146.10049397564995</v>
      </c>
      <c r="Y1361">
        <v>132.8218142548595</v>
      </c>
      <c r="Z1361">
        <v>135.15714285714273</v>
      </c>
      <c r="AA1361">
        <v>28.428120047220361</v>
      </c>
      <c r="AB1361">
        <v>3.8693966463721439</v>
      </c>
      <c r="AC1361">
        <v>-56.999713083128114</v>
      </c>
    </row>
    <row r="1362" spans="1:29">
      <c r="A1362">
        <v>3</v>
      </c>
      <c r="B1362">
        <v>997</v>
      </c>
      <c r="C1362">
        <v>2004</v>
      </c>
      <c r="D1362">
        <v>99</v>
      </c>
      <c r="E1362">
        <v>8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232</v>
      </c>
      <c r="R1362">
        <v>438</v>
      </c>
      <c r="S1362">
        <v>423</v>
      </c>
      <c r="T1362">
        <v>1.7902395160631077</v>
      </c>
      <c r="U1362">
        <v>1.7918840258880373</v>
      </c>
      <c r="V1362">
        <v>14.888127853881276</v>
      </c>
      <c r="W1362">
        <v>55.768321513002384</v>
      </c>
      <c r="X1362">
        <v>148.26973785106139</v>
      </c>
      <c r="Y1362">
        <v>132.98515981735159</v>
      </c>
      <c r="Z1362">
        <v>137.70094562647753</v>
      </c>
      <c r="AA1362">
        <v>27.901457786709543</v>
      </c>
      <c r="AB1362">
        <v>4.1134316999958029</v>
      </c>
      <c r="AC1362">
        <v>-62.551274371048805</v>
      </c>
    </row>
    <row r="1363" spans="1:29">
      <c r="A1363">
        <v>3</v>
      </c>
      <c r="B1363">
        <v>998</v>
      </c>
      <c r="C1363">
        <v>2004</v>
      </c>
      <c r="D1363">
        <v>99</v>
      </c>
      <c r="E1363">
        <v>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250</v>
      </c>
      <c r="R1363">
        <v>486</v>
      </c>
      <c r="S1363">
        <v>480</v>
      </c>
      <c r="T1363">
        <v>1.9864301479604352</v>
      </c>
      <c r="U1363">
        <v>1.9908393726518587</v>
      </c>
      <c r="V1363">
        <v>14.176954732510284</v>
      </c>
      <c r="W1363">
        <v>56.61458333333335</v>
      </c>
      <c r="X1363">
        <v>145.77643130068779</v>
      </c>
      <c r="Y1363">
        <v>133.15802469135801</v>
      </c>
      <c r="Z1363">
        <v>134.82249999999999</v>
      </c>
      <c r="AA1363">
        <v>28.656496391161809</v>
      </c>
      <c r="AB1363">
        <v>3.7426867345605128</v>
      </c>
      <c r="AC1363">
        <v>-54.816113539498595</v>
      </c>
    </row>
    <row r="1364" spans="1:29">
      <c r="A1364">
        <v>3</v>
      </c>
      <c r="B1364">
        <v>999</v>
      </c>
      <c r="C1364">
        <v>2004</v>
      </c>
      <c r="D1364">
        <v>99</v>
      </c>
      <c r="E1364">
        <v>10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212</v>
      </c>
      <c r="R1364">
        <v>422</v>
      </c>
      <c r="S1364">
        <v>415</v>
      </c>
      <c r="T1364">
        <v>1.7248426387639997</v>
      </c>
      <c r="U1364">
        <v>1.7417337303559941</v>
      </c>
      <c r="V1364">
        <v>14.753554502369671</v>
      </c>
      <c r="W1364">
        <v>56.216867469879531</v>
      </c>
      <c r="X1364">
        <v>147.1751397924551</v>
      </c>
      <c r="Y1364">
        <v>134.16421800947867</v>
      </c>
      <c r="Z1364">
        <v>136.42722891566265</v>
      </c>
      <c r="AA1364">
        <v>29.954749902455784</v>
      </c>
      <c r="AB1364">
        <v>4.2935878017517446</v>
      </c>
      <c r="AC1364">
        <v>-50.889339246082592</v>
      </c>
    </row>
    <row r="1365" spans="1:29">
      <c r="A1365">
        <v>3</v>
      </c>
      <c r="B1365">
        <v>1000</v>
      </c>
      <c r="C1365">
        <v>2004</v>
      </c>
      <c r="D1365">
        <v>99</v>
      </c>
      <c r="E1365">
        <v>11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217</v>
      </c>
      <c r="R1365">
        <v>443</v>
      </c>
      <c r="S1365">
        <v>433</v>
      </c>
      <c r="T1365">
        <v>1.8106760402190796</v>
      </c>
      <c r="U1365">
        <v>1.792302406466638</v>
      </c>
      <c r="V1365">
        <v>15.422121896162528</v>
      </c>
      <c r="W1365">
        <v>56.512702078521954</v>
      </c>
      <c r="X1365">
        <v>144.68963459520799</v>
      </c>
      <c r="Y1365">
        <v>131.51489841986461</v>
      </c>
      <c r="Z1365">
        <v>134.55219399538112</v>
      </c>
      <c r="AA1365">
        <v>28.731134001397145</v>
      </c>
      <c r="AB1365">
        <v>3.7852821027177246</v>
      </c>
      <c r="AC1365">
        <v>-57.98268043634328</v>
      </c>
    </row>
    <row r="1366" spans="1:29">
      <c r="A1366">
        <v>3</v>
      </c>
      <c r="B1366">
        <v>1001</v>
      </c>
      <c r="C1366">
        <v>2004</v>
      </c>
      <c r="D1366">
        <v>99</v>
      </c>
      <c r="E1366">
        <v>12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243</v>
      </c>
      <c r="R1366">
        <v>470</v>
      </c>
      <c r="S1366">
        <v>463</v>
      </c>
      <c r="T1366">
        <v>1.9210332706613256</v>
      </c>
      <c r="U1366">
        <v>1.9561630058724939</v>
      </c>
      <c r="V1366">
        <v>14.121276595744678</v>
      </c>
      <c r="W1366">
        <v>56.248380129589613</v>
      </c>
      <c r="X1366">
        <v>148.3635693045342</v>
      </c>
      <c r="Y1366">
        <v>135.29276595744676</v>
      </c>
      <c r="Z1366">
        <v>137.3382289416846</v>
      </c>
      <c r="AA1366">
        <v>28.674643691174925</v>
      </c>
      <c r="AB1366">
        <v>3.8285153484644638</v>
      </c>
      <c r="AC1366">
        <v>-60.283200841769641</v>
      </c>
    </row>
    <row r="1367" spans="1:29">
      <c r="A1367">
        <v>3</v>
      </c>
      <c r="B1367">
        <v>1002</v>
      </c>
      <c r="C1367">
        <v>2004</v>
      </c>
      <c r="D1367">
        <v>99</v>
      </c>
      <c r="E1367">
        <v>13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223</v>
      </c>
      <c r="R1367">
        <v>418</v>
      </c>
      <c r="S1367">
        <v>415</v>
      </c>
      <c r="T1367">
        <v>1.7084934194392218</v>
      </c>
      <c r="U1367">
        <v>1.7201963595413805</v>
      </c>
      <c r="V1367">
        <v>14.38995215311005</v>
      </c>
      <c r="W1367">
        <v>56.274698795180718</v>
      </c>
      <c r="X1367">
        <v>145.77672142535013</v>
      </c>
      <c r="Y1367">
        <v>133.77320574162675</v>
      </c>
      <c r="Z1367">
        <v>134.74024096385543</v>
      </c>
      <c r="AA1367">
        <v>28.416546934857958</v>
      </c>
      <c r="AB1367">
        <v>4.0230313863778928</v>
      </c>
      <c r="AC1367">
        <v>-57.276616344261583</v>
      </c>
    </row>
    <row r="1368" spans="1:29">
      <c r="A1368">
        <v>3</v>
      </c>
      <c r="B1368">
        <v>1003</v>
      </c>
      <c r="C1368">
        <v>2004</v>
      </c>
      <c r="D1368">
        <v>99</v>
      </c>
      <c r="E1368">
        <v>14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272</v>
      </c>
      <c r="R1368">
        <v>546</v>
      </c>
      <c r="S1368">
        <v>540</v>
      </c>
      <c r="T1368">
        <v>2.2316684378320928</v>
      </c>
      <c r="U1368">
        <v>2.2334539633238393</v>
      </c>
      <c r="V1368">
        <v>14.655677655677659</v>
      </c>
      <c r="W1368">
        <v>56.544444444444451</v>
      </c>
      <c r="X1368">
        <v>145.41231610570713</v>
      </c>
      <c r="Y1368">
        <v>132.96941391941405</v>
      </c>
      <c r="Z1368">
        <v>134.44685185185199</v>
      </c>
      <c r="AA1368">
        <v>28.003614999712038</v>
      </c>
      <c r="AB1368">
        <v>3.9995215763271248</v>
      </c>
      <c r="AC1368">
        <v>-57.529669968602391</v>
      </c>
    </row>
    <row r="1369" spans="1:29">
      <c r="A1369">
        <v>3</v>
      </c>
      <c r="B1369">
        <v>1004</v>
      </c>
      <c r="C1369">
        <v>2004</v>
      </c>
      <c r="D1369">
        <v>99</v>
      </c>
      <c r="E1369">
        <v>15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90</v>
      </c>
      <c r="R1369">
        <v>181</v>
      </c>
      <c r="S1369">
        <v>176</v>
      </c>
      <c r="T1369">
        <v>0.73980217444617014</v>
      </c>
      <c r="U1369">
        <v>0.71840252204734956</v>
      </c>
      <c r="V1369">
        <v>14.806629834254144</v>
      </c>
      <c r="W1369">
        <v>56.42613636363636</v>
      </c>
      <c r="X1369">
        <v>142.86646354967877</v>
      </c>
      <c r="Y1369">
        <v>129.01988950276248</v>
      </c>
      <c r="Z1369">
        <v>132.68522727272736</v>
      </c>
      <c r="AA1369">
        <v>29.622626639770303</v>
      </c>
      <c r="AB1369">
        <v>3.679673723127793</v>
      </c>
      <c r="AC1369">
        <v>-40.86205648621555</v>
      </c>
    </row>
    <row r="1370" spans="1:29">
      <c r="A1370">
        <v>3</v>
      </c>
      <c r="B1370">
        <v>1005</v>
      </c>
      <c r="C1370">
        <v>2004</v>
      </c>
      <c r="D1370">
        <v>99</v>
      </c>
      <c r="E1370">
        <v>16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223</v>
      </c>
      <c r="R1370">
        <v>478</v>
      </c>
      <c r="S1370">
        <v>474</v>
      </c>
      <c r="T1370">
        <v>1.9537317093108799</v>
      </c>
      <c r="U1370">
        <v>1.9791923956622677</v>
      </c>
      <c r="V1370">
        <v>14.686192468619252</v>
      </c>
      <c r="W1370">
        <v>56.668776371308013</v>
      </c>
      <c r="X1370">
        <v>146.58653562831776</v>
      </c>
      <c r="Y1370">
        <v>134.59456066945609</v>
      </c>
      <c r="Z1370">
        <v>135.7303797468355</v>
      </c>
      <c r="AA1370">
        <v>30.450257650716402</v>
      </c>
      <c r="AB1370">
        <v>3.9934011735752009</v>
      </c>
      <c r="AC1370">
        <v>-53.011198436731135</v>
      </c>
    </row>
    <row r="1371" spans="1:29">
      <c r="A1371">
        <v>3</v>
      </c>
      <c r="B1371">
        <v>1006</v>
      </c>
      <c r="C1371">
        <v>2004</v>
      </c>
      <c r="D1371">
        <v>99</v>
      </c>
      <c r="E1371">
        <v>17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280</v>
      </c>
      <c r="R1371">
        <v>584</v>
      </c>
      <c r="S1371">
        <v>581</v>
      </c>
      <c r="T1371">
        <v>2.3869860214174774</v>
      </c>
      <c r="U1371">
        <v>2.4041686210320745</v>
      </c>
      <c r="V1371">
        <v>13.80821917808219</v>
      </c>
      <c r="W1371">
        <v>56.172117039586915</v>
      </c>
      <c r="X1371">
        <v>145.51789133112692</v>
      </c>
      <c r="Y1371">
        <v>133.8195205479453</v>
      </c>
      <c r="Z1371">
        <v>134.51049913941489</v>
      </c>
      <c r="AA1371">
        <v>29.505627864094901</v>
      </c>
      <c r="AB1371">
        <v>4.2980178548113619</v>
      </c>
      <c r="AC1371">
        <v>-60.955744023313102</v>
      </c>
    </row>
    <row r="1372" spans="1:29">
      <c r="A1372">
        <v>3</v>
      </c>
      <c r="B1372">
        <v>1007</v>
      </c>
      <c r="C1372">
        <v>2004</v>
      </c>
      <c r="D1372">
        <v>99</v>
      </c>
      <c r="E1372">
        <v>18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271</v>
      </c>
      <c r="R1372">
        <v>553</v>
      </c>
      <c r="S1372">
        <v>544</v>
      </c>
      <c r="T1372">
        <v>2.2602795716504538</v>
      </c>
      <c r="U1372">
        <v>2.2724095020505111</v>
      </c>
      <c r="V1372">
        <v>14.410488245931278</v>
      </c>
      <c r="W1372">
        <v>56.069852941176485</v>
      </c>
      <c r="X1372">
        <v>146.4343999733552</v>
      </c>
      <c r="Y1372">
        <v>133.57613019891502</v>
      </c>
      <c r="Z1372">
        <v>135.7860294117647</v>
      </c>
      <c r="AA1372">
        <v>28.33189891269426</v>
      </c>
      <c r="AB1372">
        <v>4.0332591523653205</v>
      </c>
      <c r="AC1372">
        <v>-53.132513713319405</v>
      </c>
    </row>
    <row r="1373" spans="1:29">
      <c r="A1373">
        <v>3</v>
      </c>
      <c r="B1373">
        <v>1008</v>
      </c>
      <c r="C1373">
        <v>2004</v>
      </c>
      <c r="D1373">
        <v>99</v>
      </c>
      <c r="E1373">
        <v>19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226</v>
      </c>
      <c r="R1373">
        <v>414</v>
      </c>
      <c r="S1373">
        <v>405</v>
      </c>
      <c r="T1373">
        <v>1.6921442001144444</v>
      </c>
      <c r="U1373">
        <v>1.6669451256032335</v>
      </c>
      <c r="V1373">
        <v>15.258454106280196</v>
      </c>
      <c r="W1373">
        <v>56.338271604938278</v>
      </c>
      <c r="X1373">
        <v>144.72602990667909</v>
      </c>
      <c r="Y1373">
        <v>130.8845410628019</v>
      </c>
      <c r="Z1373">
        <v>133.79308641975305</v>
      </c>
      <c r="AA1373">
        <v>30.621555412913128</v>
      </c>
      <c r="AB1373">
        <v>4.6098811720106365</v>
      </c>
      <c r="AC1373">
        <v>-60.421986893827217</v>
      </c>
    </row>
    <row r="1374" spans="1:29">
      <c r="A1374">
        <v>3</v>
      </c>
      <c r="B1374">
        <v>1009</v>
      </c>
      <c r="C1374">
        <v>2004</v>
      </c>
      <c r="D1374">
        <v>99</v>
      </c>
      <c r="E1374">
        <v>20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214</v>
      </c>
      <c r="R1374">
        <v>416</v>
      </c>
      <c r="S1374">
        <v>411</v>
      </c>
      <c r="T1374">
        <v>1.7003188097768329</v>
      </c>
      <c r="U1374">
        <v>1.7058360614464476</v>
      </c>
      <c r="V1374">
        <v>14.02163461538462</v>
      </c>
      <c r="W1374">
        <v>55.99026763990269</v>
      </c>
      <c r="X1374">
        <v>146.27078298191515</v>
      </c>
      <c r="Y1374">
        <v>133.29423076923075</v>
      </c>
      <c r="Z1374">
        <v>134.9158150851581</v>
      </c>
      <c r="AA1374">
        <v>29.704578165579353</v>
      </c>
      <c r="AB1374">
        <v>3.9768065629746152</v>
      </c>
      <c r="AC1374">
        <v>-59.667847778768653</v>
      </c>
    </row>
    <row r="1375" spans="1:29">
      <c r="A1375">
        <v>3</v>
      </c>
      <c r="B1375">
        <v>1010</v>
      </c>
      <c r="C1375">
        <v>2004</v>
      </c>
      <c r="D1375">
        <v>99</v>
      </c>
      <c r="E1375">
        <v>21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204</v>
      </c>
      <c r="R1375">
        <v>417</v>
      </c>
      <c r="S1375">
        <v>408</v>
      </c>
      <c r="T1375">
        <v>1.7044061146080276</v>
      </c>
      <c r="U1375">
        <v>1.7005847699194452</v>
      </c>
      <c r="V1375">
        <v>14.306954436450839</v>
      </c>
      <c r="W1375">
        <v>55.58578431372549</v>
      </c>
      <c r="X1375">
        <v>146.1200703575818</v>
      </c>
      <c r="Y1375">
        <v>132.56522781774581</v>
      </c>
      <c r="Z1375">
        <v>135.48946078431371</v>
      </c>
      <c r="AA1375">
        <v>30.075978325871091</v>
      </c>
      <c r="AB1375">
        <v>3.9528463153398063</v>
      </c>
      <c r="AC1375">
        <v>-56.117454610162419</v>
      </c>
    </row>
    <row r="1376" spans="1:29">
      <c r="A1376">
        <v>3</v>
      </c>
      <c r="B1376">
        <v>1011</v>
      </c>
      <c r="C1376">
        <v>2004</v>
      </c>
      <c r="D1376">
        <v>99</v>
      </c>
      <c r="E1376">
        <v>22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255</v>
      </c>
      <c r="R1376">
        <v>539</v>
      </c>
      <c r="S1376">
        <v>537</v>
      </c>
      <c r="T1376">
        <v>2.2030573040137336</v>
      </c>
      <c r="U1376">
        <v>2.2595135359806831</v>
      </c>
      <c r="V1376">
        <v>13.539888682745827</v>
      </c>
      <c r="W1376">
        <v>55.944134078212279</v>
      </c>
      <c r="X1376">
        <v>148.02943535337914</v>
      </c>
      <c r="Y1376">
        <v>136.26790352504631</v>
      </c>
      <c r="Z1376">
        <v>136.77541899441329</v>
      </c>
      <c r="AA1376">
        <v>29.866925072374997</v>
      </c>
      <c r="AB1376">
        <v>3.9654757822253854</v>
      </c>
      <c r="AC1376">
        <v>-61.290675407277291</v>
      </c>
    </row>
    <row r="1377" spans="1:29">
      <c r="A1377">
        <v>3</v>
      </c>
      <c r="B1377">
        <v>1012</v>
      </c>
      <c r="C1377">
        <v>2004</v>
      </c>
      <c r="D1377">
        <v>99</v>
      </c>
      <c r="E1377">
        <v>23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233</v>
      </c>
      <c r="R1377">
        <v>458</v>
      </c>
      <c r="S1377">
        <v>455</v>
      </c>
      <c r="T1377">
        <v>1.871985612686994</v>
      </c>
      <c r="U1377">
        <v>1.9055481848450937</v>
      </c>
      <c r="V1377">
        <v>15.384279475982533</v>
      </c>
      <c r="W1377">
        <v>56.175824175824175</v>
      </c>
      <c r="X1377">
        <v>147.49038402399611</v>
      </c>
      <c r="Y1377">
        <v>135.24519650655029</v>
      </c>
      <c r="Z1377">
        <v>136.13692307692315</v>
      </c>
      <c r="AA1377">
        <v>30.653459001787848</v>
      </c>
      <c r="AB1377">
        <v>4.3932851024107027</v>
      </c>
      <c r="AC1377">
        <v>-57.665771959896574</v>
      </c>
    </row>
    <row r="1378" spans="1:29">
      <c r="A1378">
        <v>3</v>
      </c>
      <c r="B1378">
        <v>1013</v>
      </c>
      <c r="C1378">
        <v>2004</v>
      </c>
      <c r="D1378">
        <v>99</v>
      </c>
      <c r="E1378">
        <v>24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236</v>
      </c>
      <c r="R1378">
        <v>471</v>
      </c>
      <c r="S1378">
        <v>459</v>
      </c>
      <c r="T1378">
        <v>1.92512057549252</v>
      </c>
      <c r="U1378">
        <v>1.916755246961598</v>
      </c>
      <c r="V1378">
        <v>16.420382165605091</v>
      </c>
      <c r="W1378">
        <v>56.061002178649218</v>
      </c>
      <c r="X1378">
        <v>146.21871355521671</v>
      </c>
      <c r="Y1378">
        <v>132.28577494692161</v>
      </c>
      <c r="Z1378">
        <v>135.74422657952084</v>
      </c>
      <c r="AA1378">
        <v>29.931230263705704</v>
      </c>
      <c r="AB1378">
        <v>4.0910902550470256</v>
      </c>
      <c r="AC1378">
        <v>-50.935412424493585</v>
      </c>
    </row>
    <row r="1379" spans="1:29">
      <c r="A1379">
        <v>3</v>
      </c>
      <c r="B1379">
        <v>1014</v>
      </c>
      <c r="C1379">
        <v>2004</v>
      </c>
      <c r="D1379">
        <v>99</v>
      </c>
      <c r="E1379">
        <v>25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238</v>
      </c>
      <c r="R1379">
        <v>453</v>
      </c>
      <c r="S1379">
        <v>449</v>
      </c>
      <c r="T1379">
        <v>1.8515490885310224</v>
      </c>
      <c r="U1379">
        <v>1.8842384622864821</v>
      </c>
      <c r="V1379">
        <v>15.21854304635762</v>
      </c>
      <c r="W1379">
        <v>55.835189309576862</v>
      </c>
      <c r="X1379">
        <v>147.42549369916213</v>
      </c>
      <c r="Y1379">
        <v>135.20883002207498</v>
      </c>
      <c r="Z1379">
        <v>136.41336302895317</v>
      </c>
      <c r="AA1379">
        <v>32.067117802300793</v>
      </c>
      <c r="AB1379">
        <v>4.5574296297947186</v>
      </c>
      <c r="AC1379">
        <v>-61.470647128587153</v>
      </c>
    </row>
    <row r="1380" spans="1:29">
      <c r="A1380">
        <v>3</v>
      </c>
      <c r="B1380">
        <v>1015</v>
      </c>
      <c r="C1380">
        <v>2004</v>
      </c>
      <c r="D1380">
        <v>99</v>
      </c>
      <c r="E1380">
        <v>26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224</v>
      </c>
      <c r="R1380">
        <v>422</v>
      </c>
      <c r="S1380">
        <v>414</v>
      </c>
      <c r="T1380">
        <v>1.7248426387639997</v>
      </c>
      <c r="U1380">
        <v>1.700277137141063</v>
      </c>
      <c r="V1380">
        <v>16.203791469194311</v>
      </c>
      <c r="W1380">
        <v>56.224637681159422</v>
      </c>
      <c r="X1380">
        <v>144.43192145948981</v>
      </c>
      <c r="Y1380">
        <v>130.97085308056873</v>
      </c>
      <c r="Z1380">
        <v>133.50169082125603</v>
      </c>
      <c r="AA1380">
        <v>30.290663921621491</v>
      </c>
      <c r="AB1380">
        <v>3.9287460033170847</v>
      </c>
      <c r="AC1380">
        <v>-54.187039826121683</v>
      </c>
    </row>
    <row r="1381" spans="1:29">
      <c r="A1381">
        <v>3</v>
      </c>
      <c r="B1381">
        <v>1016</v>
      </c>
      <c r="C1381">
        <v>2004</v>
      </c>
      <c r="D1381">
        <v>99</v>
      </c>
      <c r="E1381">
        <v>27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225</v>
      </c>
      <c r="R1381">
        <v>474</v>
      </c>
      <c r="S1381">
        <v>468</v>
      </c>
      <c r="T1381">
        <v>1.9373824899861036</v>
      </c>
      <c r="U1381">
        <v>1.9113962839621577</v>
      </c>
      <c r="V1381">
        <v>16.432489451476798</v>
      </c>
      <c r="W1381">
        <v>55.886752136752143</v>
      </c>
      <c r="X1381">
        <v>143.38151597021283</v>
      </c>
      <c r="Y1381">
        <v>131.08101265822779</v>
      </c>
      <c r="Z1381">
        <v>132.76153846153841</v>
      </c>
      <c r="AA1381">
        <v>30.751843377875943</v>
      </c>
      <c r="AB1381">
        <v>4.013598110581694</v>
      </c>
      <c r="AC1381">
        <v>-55.796536059681969</v>
      </c>
    </row>
    <row r="1382" spans="1:29">
      <c r="A1382">
        <v>3</v>
      </c>
      <c r="B1382">
        <v>1017</v>
      </c>
      <c r="C1382">
        <v>2004</v>
      </c>
      <c r="D1382">
        <v>99</v>
      </c>
      <c r="E1382">
        <v>28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210</v>
      </c>
      <c r="R1382">
        <v>423</v>
      </c>
      <c r="S1382">
        <v>421</v>
      </c>
      <c r="T1382">
        <v>1.7289299435951937</v>
      </c>
      <c r="U1382">
        <v>1.7253676665460052</v>
      </c>
      <c r="V1382">
        <v>16.281323877068555</v>
      </c>
      <c r="W1382">
        <v>55.688836104513058</v>
      </c>
      <c r="X1382">
        <v>143.97521700488431</v>
      </c>
      <c r="Y1382">
        <v>132.5893617021278</v>
      </c>
      <c r="Z1382">
        <v>133.2192399049882</v>
      </c>
      <c r="AA1382">
        <v>29.893020426281304</v>
      </c>
      <c r="AB1382">
        <v>3.8252311279403854</v>
      </c>
      <c r="AC1382">
        <v>-56.547903644587322</v>
      </c>
    </row>
    <row r="1383" spans="1:29">
      <c r="A1383">
        <v>3</v>
      </c>
      <c r="B1383">
        <v>1018</v>
      </c>
      <c r="C1383">
        <v>2004</v>
      </c>
      <c r="D1383">
        <v>99</v>
      </c>
      <c r="E1383">
        <v>29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223</v>
      </c>
      <c r="R1383">
        <v>498</v>
      </c>
      <c r="S1383">
        <v>489</v>
      </c>
      <c r="T1383">
        <v>2.0354778059347658</v>
      </c>
      <c r="U1383">
        <v>2.0101679401176802</v>
      </c>
      <c r="V1383">
        <v>15.329317269076315</v>
      </c>
      <c r="W1383">
        <v>56.169734151329251</v>
      </c>
      <c r="X1383">
        <v>144.50826056120474</v>
      </c>
      <c r="Y1383">
        <v>131.21104417670685</v>
      </c>
      <c r="Z1383">
        <v>133.62597137014316</v>
      </c>
      <c r="AA1383">
        <v>30.060729267556781</v>
      </c>
      <c r="AB1383">
        <v>4.2119005773274907</v>
      </c>
      <c r="AC1383">
        <v>-57.988100282167117</v>
      </c>
    </row>
    <row r="1384" spans="1:29">
      <c r="A1384">
        <v>3</v>
      </c>
      <c r="B1384">
        <v>1019</v>
      </c>
      <c r="C1384">
        <v>2004</v>
      </c>
      <c r="D1384">
        <v>99</v>
      </c>
      <c r="E1384">
        <v>30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191</v>
      </c>
      <c r="R1384">
        <v>364</v>
      </c>
      <c r="S1384">
        <v>356</v>
      </c>
      <c r="T1384">
        <v>1.4877789585547296</v>
      </c>
      <c r="U1384">
        <v>1.47599746006073</v>
      </c>
      <c r="V1384">
        <v>16.640109890109894</v>
      </c>
      <c r="W1384">
        <v>56.193820224719104</v>
      </c>
      <c r="X1384">
        <v>145.40973652566285</v>
      </c>
      <c r="Y1384">
        <v>131.81098901098903</v>
      </c>
      <c r="Z1384">
        <v>134.77303370786521</v>
      </c>
      <c r="AA1384">
        <v>29.310321509263478</v>
      </c>
      <c r="AB1384">
        <v>4.0355256693960868</v>
      </c>
      <c r="AC1384">
        <v>-54.700334513471688</v>
      </c>
    </row>
    <row r="1385" spans="1:29">
      <c r="A1385">
        <v>3</v>
      </c>
      <c r="B1385">
        <v>1020</v>
      </c>
      <c r="C1385">
        <v>2004</v>
      </c>
      <c r="D1385">
        <v>99</v>
      </c>
      <c r="E1385">
        <v>31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207</v>
      </c>
      <c r="R1385">
        <v>393</v>
      </c>
      <c r="S1385">
        <v>386</v>
      </c>
      <c r="T1385">
        <v>1.6063107986593652</v>
      </c>
      <c r="U1385">
        <v>1.592725641490482</v>
      </c>
      <c r="V1385">
        <v>15.305343511450388</v>
      </c>
      <c r="W1385">
        <v>55.694300518134703</v>
      </c>
      <c r="X1385">
        <v>145.38552512963855</v>
      </c>
      <c r="Y1385">
        <v>131.73944020356228</v>
      </c>
      <c r="Z1385">
        <v>134.12849740932637</v>
      </c>
      <c r="AA1385">
        <v>28.14364276905512</v>
      </c>
      <c r="AB1385">
        <v>4.5559070183037838</v>
      </c>
      <c r="AC1385">
        <v>-53.873917356154358</v>
      </c>
    </row>
    <row r="1386" spans="1:29">
      <c r="A1386">
        <v>3</v>
      </c>
      <c r="B1386">
        <v>1021</v>
      </c>
      <c r="C1386">
        <v>2004</v>
      </c>
      <c r="D1386">
        <v>99</v>
      </c>
      <c r="E1386">
        <v>32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243</v>
      </c>
      <c r="R1386">
        <v>520</v>
      </c>
      <c r="S1386">
        <v>512</v>
      </c>
      <c r="T1386">
        <v>2.1253985122210413</v>
      </c>
      <c r="U1386">
        <v>2.1394659968721723</v>
      </c>
      <c r="V1386">
        <v>14.90384615384615</v>
      </c>
      <c r="W1386">
        <v>55.546875</v>
      </c>
      <c r="X1386">
        <v>146.98724893741158</v>
      </c>
      <c r="Y1386">
        <v>133.74249999999984</v>
      </c>
      <c r="Z1386">
        <v>135.83222656249984</v>
      </c>
      <c r="AA1386">
        <v>29.194754795038826</v>
      </c>
      <c r="AB1386">
        <v>4.0405355751898773</v>
      </c>
      <c r="AC1386">
        <v>-51.376625600865843</v>
      </c>
    </row>
    <row r="1387" spans="1:29">
      <c r="A1387">
        <v>3</v>
      </c>
      <c r="B1387">
        <v>1022</v>
      </c>
      <c r="C1387">
        <v>2004</v>
      </c>
      <c r="D1387">
        <v>99</v>
      </c>
      <c r="E1387">
        <v>33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256</v>
      </c>
      <c r="R1387">
        <v>543</v>
      </c>
      <c r="S1387">
        <v>533</v>
      </c>
      <c r="T1387">
        <v>2.2194065233385101</v>
      </c>
      <c r="U1387">
        <v>2.242639878086361</v>
      </c>
      <c r="V1387">
        <v>16.001841620626148</v>
      </c>
      <c r="W1387">
        <v>56.105065666041263</v>
      </c>
      <c r="X1387">
        <v>147.55770777092053</v>
      </c>
      <c r="Y1387">
        <v>134.25395948434624</v>
      </c>
      <c r="Z1387">
        <v>136.77279549718577</v>
      </c>
      <c r="AA1387">
        <v>30.244210384653655</v>
      </c>
      <c r="AB1387">
        <v>3.7791062610951776</v>
      </c>
      <c r="AC1387">
        <v>-60.431039766002222</v>
      </c>
    </row>
    <row r="1388" spans="1:29">
      <c r="A1388">
        <v>3</v>
      </c>
      <c r="B1388">
        <v>1023</v>
      </c>
      <c r="C1388">
        <v>2004</v>
      </c>
      <c r="D1388">
        <v>99</v>
      </c>
      <c r="E1388">
        <v>34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228</v>
      </c>
      <c r="R1388">
        <v>506</v>
      </c>
      <c r="S1388">
        <v>501</v>
      </c>
      <c r="T1388">
        <v>2.0681762445843215</v>
      </c>
      <c r="U1388">
        <v>2.106364709918132</v>
      </c>
      <c r="V1388">
        <v>14.865612648221344</v>
      </c>
      <c r="W1388">
        <v>55.570858283433118</v>
      </c>
      <c r="X1388">
        <v>147.84343029903357</v>
      </c>
      <c r="Y1388">
        <v>135.3164031620552</v>
      </c>
      <c r="Z1388">
        <v>136.666866267465</v>
      </c>
      <c r="AA1388">
        <v>31.68187774115825</v>
      </c>
      <c r="AB1388">
        <v>4.1692569667228554</v>
      </c>
      <c r="AC1388">
        <v>-60.781544495451797</v>
      </c>
    </row>
    <row r="1389" spans="1:29">
      <c r="A1389">
        <v>3</v>
      </c>
      <c r="B1389">
        <v>1024</v>
      </c>
      <c r="C1389">
        <v>2004</v>
      </c>
      <c r="D1389">
        <v>99</v>
      </c>
      <c r="E1389">
        <v>35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225</v>
      </c>
      <c r="R1389">
        <v>446</v>
      </c>
      <c r="S1389">
        <v>440</v>
      </c>
      <c r="T1389">
        <v>1.8229379547126623</v>
      </c>
      <c r="U1389">
        <v>1.8207584384670925</v>
      </c>
      <c r="V1389">
        <v>15.957399103139014</v>
      </c>
      <c r="W1389">
        <v>56.05</v>
      </c>
      <c r="X1389">
        <v>145.3893766184552</v>
      </c>
      <c r="Y1389">
        <v>132.70426008968613</v>
      </c>
      <c r="Z1389">
        <v>134.51386363636357</v>
      </c>
      <c r="AA1389">
        <v>31.064818065392782</v>
      </c>
      <c r="AB1389">
        <v>4.2849896573546911</v>
      </c>
      <c r="AC1389">
        <v>-59.730106869249219</v>
      </c>
    </row>
    <row r="1390" spans="1:29">
      <c r="A1390">
        <v>3</v>
      </c>
      <c r="B1390">
        <v>1025</v>
      </c>
      <c r="C1390">
        <v>2004</v>
      </c>
      <c r="D1390">
        <v>99</v>
      </c>
      <c r="E1390">
        <v>36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272</v>
      </c>
      <c r="R1390">
        <v>509</v>
      </c>
      <c r="S1390">
        <v>500</v>
      </c>
      <c r="T1390">
        <v>2.0804381590779037</v>
      </c>
      <c r="U1390">
        <v>2.0848304154313015</v>
      </c>
      <c r="V1390">
        <v>15.186640471512773</v>
      </c>
      <c r="W1390">
        <v>55.776000000000003</v>
      </c>
      <c r="X1390">
        <v>146.35201263497561</v>
      </c>
      <c r="Y1390">
        <v>133.14361493123761</v>
      </c>
      <c r="Z1390">
        <v>135.54019999999991</v>
      </c>
      <c r="AA1390">
        <v>30.25144895637268</v>
      </c>
      <c r="AB1390">
        <v>3.5476504901130759</v>
      </c>
      <c r="AC1390">
        <v>-56.306291909104488</v>
      </c>
    </row>
    <row r="1391" spans="1:29">
      <c r="A1391">
        <v>3</v>
      </c>
      <c r="B1391">
        <v>1026</v>
      </c>
      <c r="C1391">
        <v>2004</v>
      </c>
      <c r="D1391">
        <v>99</v>
      </c>
      <c r="E1391">
        <v>37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248</v>
      </c>
      <c r="R1391">
        <v>561</v>
      </c>
      <c r="S1391">
        <v>553</v>
      </c>
      <c r="T1391">
        <v>2.2929780103000081</v>
      </c>
      <c r="U1391">
        <v>2.2895846400676501</v>
      </c>
      <c r="V1391">
        <v>16.081996434937611</v>
      </c>
      <c r="W1391">
        <v>56.327305605786606</v>
      </c>
      <c r="X1391">
        <v>145.6474759705911</v>
      </c>
      <c r="Y1391">
        <v>132.66648841354717</v>
      </c>
      <c r="Z1391">
        <v>134.58571428571423</v>
      </c>
      <c r="AA1391">
        <v>30.628078607273824</v>
      </c>
      <c r="AB1391">
        <v>3.9283266008692408</v>
      </c>
      <c r="AC1391">
        <v>-56.060142490827744</v>
      </c>
    </row>
    <row r="1392" spans="1:29">
      <c r="A1392">
        <v>3</v>
      </c>
      <c r="B1392">
        <v>1027</v>
      </c>
      <c r="C1392">
        <v>2004</v>
      </c>
      <c r="D1392">
        <v>99</v>
      </c>
      <c r="E1392">
        <v>38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240</v>
      </c>
      <c r="R1392">
        <v>501</v>
      </c>
      <c r="S1392">
        <v>492</v>
      </c>
      <c r="T1392">
        <v>2.0477397204283494</v>
      </c>
      <c r="U1392">
        <v>2.0374734255269802</v>
      </c>
      <c r="V1392">
        <v>16.319361277445115</v>
      </c>
      <c r="W1392">
        <v>56.272357723577237</v>
      </c>
      <c r="X1392">
        <v>145.24926312056277</v>
      </c>
      <c r="Y1392">
        <v>132.19700598802396</v>
      </c>
      <c r="Z1392">
        <v>134.61524390243903</v>
      </c>
      <c r="AA1392">
        <v>28.820628186888033</v>
      </c>
      <c r="AB1392">
        <v>3.8205435448015246</v>
      </c>
      <c r="AC1392">
        <v>-59.171256160238975</v>
      </c>
    </row>
    <row r="1393" spans="1:29">
      <c r="A1393">
        <v>3</v>
      </c>
      <c r="B1393">
        <v>1028</v>
      </c>
      <c r="C1393">
        <v>2004</v>
      </c>
      <c r="D1393">
        <v>99</v>
      </c>
      <c r="E1393">
        <v>39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227</v>
      </c>
      <c r="R1393">
        <v>523</v>
      </c>
      <c r="S1393">
        <v>514</v>
      </c>
      <c r="T1393">
        <v>2.1376604267146249</v>
      </c>
      <c r="U1393">
        <v>2.1074998748703675</v>
      </c>
      <c r="V1393">
        <v>16.814531548757174</v>
      </c>
      <c r="W1393">
        <v>56.239299610894918</v>
      </c>
      <c r="X1393">
        <v>143.93106691331985</v>
      </c>
      <c r="Y1393">
        <v>130.9885277246654</v>
      </c>
      <c r="Z1393">
        <v>133.2821011673152</v>
      </c>
      <c r="AA1393">
        <v>29.242426780104442</v>
      </c>
      <c r="AB1393">
        <v>4.0812673862817572</v>
      </c>
      <c r="AC1393">
        <v>-55.709831048151024</v>
      </c>
    </row>
    <row r="1394" spans="1:29">
      <c r="A1394">
        <v>3</v>
      </c>
      <c r="B1394">
        <v>1029</v>
      </c>
      <c r="C1394">
        <v>2004</v>
      </c>
      <c r="D1394">
        <v>99</v>
      </c>
      <c r="E1394">
        <v>40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235</v>
      </c>
      <c r="R1394">
        <v>443</v>
      </c>
      <c r="S1394">
        <v>432</v>
      </c>
      <c r="T1394">
        <v>1.8106760402190796</v>
      </c>
      <c r="U1394">
        <v>1.7746535139707911</v>
      </c>
      <c r="V1394">
        <v>15.909706546275396</v>
      </c>
      <c r="W1394">
        <v>55.745370370370381</v>
      </c>
      <c r="X1394">
        <v>143.86936307897744</v>
      </c>
      <c r="Y1394">
        <v>130.21986455981957</v>
      </c>
      <c r="Z1394">
        <v>133.53564814814831</v>
      </c>
      <c r="AA1394">
        <v>29.458228076917926</v>
      </c>
      <c r="AB1394">
        <v>3.7877698964894302</v>
      </c>
      <c r="AC1394">
        <v>-52.018100992934393</v>
      </c>
    </row>
    <row r="1395" spans="1:29">
      <c r="A1395">
        <v>3</v>
      </c>
      <c r="B1395">
        <v>1030</v>
      </c>
      <c r="C1395">
        <v>2004</v>
      </c>
      <c r="D1395">
        <v>99</v>
      </c>
      <c r="E1395">
        <v>41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224</v>
      </c>
      <c r="R1395">
        <v>439</v>
      </c>
      <c r="S1395">
        <v>429</v>
      </c>
      <c r="T1395">
        <v>1.7943268208943024</v>
      </c>
      <c r="U1395">
        <v>1.7257829707968204</v>
      </c>
      <c r="V1395">
        <v>17.861047835990892</v>
      </c>
      <c r="W1395">
        <v>56.533799533799517</v>
      </c>
      <c r="X1395">
        <v>141.1214791817313</v>
      </c>
      <c r="Y1395">
        <v>127.78769931662872</v>
      </c>
      <c r="Z1395">
        <v>130.76643356643362</v>
      </c>
      <c r="AA1395">
        <v>29.123679543017161</v>
      </c>
      <c r="AB1395">
        <v>3.9112413170842095</v>
      </c>
      <c r="AC1395">
        <v>-57.172026921959983</v>
      </c>
    </row>
    <row r="1396" spans="1:29">
      <c r="A1396">
        <v>3</v>
      </c>
      <c r="B1396">
        <v>1031</v>
      </c>
      <c r="C1396">
        <v>2004</v>
      </c>
      <c r="D1396">
        <v>99</v>
      </c>
      <c r="E1396">
        <v>42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226</v>
      </c>
      <c r="R1396">
        <v>488</v>
      </c>
      <c r="S1396">
        <v>478</v>
      </c>
      <c r="T1396">
        <v>1.9946047576228236</v>
      </c>
      <c r="U1396">
        <v>1.9815180994668451</v>
      </c>
      <c r="V1396">
        <v>14.782786885245899</v>
      </c>
      <c r="W1396">
        <v>56.240585774058594</v>
      </c>
      <c r="X1396">
        <v>145.43518995435397</v>
      </c>
      <c r="Y1396">
        <v>131.99139344262289</v>
      </c>
      <c r="Z1396">
        <v>134.75271966527197</v>
      </c>
      <c r="AA1396">
        <v>29.238755713943693</v>
      </c>
      <c r="AB1396">
        <v>4.0341981196495471</v>
      </c>
      <c r="AC1396">
        <v>-58.51582895983379</v>
      </c>
    </row>
    <row r="1397" spans="1:29">
      <c r="A1397">
        <v>3</v>
      </c>
      <c r="B1397">
        <v>1032</v>
      </c>
      <c r="C1397">
        <v>2004</v>
      </c>
      <c r="D1397">
        <v>99</v>
      </c>
      <c r="E1397">
        <v>43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231</v>
      </c>
      <c r="R1397">
        <v>498</v>
      </c>
      <c r="S1397">
        <v>492</v>
      </c>
      <c r="T1397">
        <v>2.0354778059347658</v>
      </c>
      <c r="U1397">
        <v>2.0427247170539826</v>
      </c>
      <c r="V1397">
        <v>15.668674698795179</v>
      </c>
      <c r="W1397">
        <v>56.247967479674806</v>
      </c>
      <c r="X1397">
        <v>146.11077027503279</v>
      </c>
      <c r="Y1397">
        <v>133.33614457831328</v>
      </c>
      <c r="Z1397">
        <v>134.9621951219512</v>
      </c>
      <c r="AA1397">
        <v>29.819916028208841</v>
      </c>
      <c r="AB1397">
        <v>4.4263962400285459</v>
      </c>
      <c r="AC1397">
        <v>-59.043959087188377</v>
      </c>
    </row>
    <row r="1398" spans="1:29">
      <c r="A1398">
        <v>3</v>
      </c>
      <c r="B1398">
        <v>1033</v>
      </c>
      <c r="C1398">
        <v>2004</v>
      </c>
      <c r="D1398">
        <v>99</v>
      </c>
      <c r="E1398">
        <v>44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253</v>
      </c>
      <c r="R1398">
        <v>529</v>
      </c>
      <c r="S1398">
        <v>522</v>
      </c>
      <c r="T1398">
        <v>2.1621842557017898</v>
      </c>
      <c r="U1398">
        <v>2.1427053700285503</v>
      </c>
      <c r="V1398">
        <v>15.17958412098298</v>
      </c>
      <c r="W1398">
        <v>56.164750957854395</v>
      </c>
      <c r="X1398">
        <v>144.74252816594182</v>
      </c>
      <c r="Y1398">
        <v>131.66616257088845</v>
      </c>
      <c r="Z1398">
        <v>133.43180076628349</v>
      </c>
      <c r="AA1398">
        <v>30.232058170123143</v>
      </c>
      <c r="AB1398">
        <v>4.0579687031135405</v>
      </c>
      <c r="AC1398">
        <v>-57.968944471693078</v>
      </c>
    </row>
    <row r="1399" spans="1:29">
      <c r="A1399">
        <v>3</v>
      </c>
      <c r="B1399">
        <v>1034</v>
      </c>
      <c r="C1399">
        <v>2004</v>
      </c>
      <c r="D1399">
        <v>99</v>
      </c>
      <c r="E1399">
        <v>45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227</v>
      </c>
      <c r="R1399">
        <v>517</v>
      </c>
      <c r="S1399">
        <v>505</v>
      </c>
      <c r="T1399">
        <v>2.1131365977274581</v>
      </c>
      <c r="U1399">
        <v>2.1390845322269798</v>
      </c>
      <c r="V1399">
        <v>15.992263056092844</v>
      </c>
      <c r="W1399">
        <v>56.625742574257423</v>
      </c>
      <c r="X1399">
        <v>148.76977981562945</v>
      </c>
      <c r="Y1399">
        <v>134.49458413926496</v>
      </c>
      <c r="Z1399">
        <v>137.69049504950488</v>
      </c>
      <c r="AA1399">
        <v>28.840457500945643</v>
      </c>
      <c r="AB1399">
        <v>4.1487837527162119</v>
      </c>
      <c r="AC1399">
        <v>-54.521429388091491</v>
      </c>
    </row>
    <row r="1400" spans="1:29">
      <c r="A1400">
        <v>3</v>
      </c>
      <c r="B1400">
        <v>1035</v>
      </c>
      <c r="C1400">
        <v>2004</v>
      </c>
      <c r="D1400">
        <v>99</v>
      </c>
      <c r="E1400">
        <v>46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245</v>
      </c>
      <c r="R1400">
        <v>496</v>
      </c>
      <c r="S1400">
        <v>484</v>
      </c>
      <c r="T1400">
        <v>2.0273031962723782</v>
      </c>
      <c r="U1400">
        <v>1.9988870461343655</v>
      </c>
      <c r="V1400">
        <v>16.556451612903228</v>
      </c>
      <c r="W1400">
        <v>56.055785123966942</v>
      </c>
      <c r="X1400">
        <v>144.88169713067492</v>
      </c>
      <c r="Y1400">
        <v>131.00080645161299</v>
      </c>
      <c r="Z1400">
        <v>134.24876033057853</v>
      </c>
      <c r="AA1400">
        <v>29.862831359573239</v>
      </c>
      <c r="AB1400">
        <v>4.29815783181781</v>
      </c>
      <c r="AC1400">
        <v>-54.989975314454931</v>
      </c>
    </row>
    <row r="1401" spans="1:29">
      <c r="A1401">
        <v>3</v>
      </c>
      <c r="B1401">
        <v>1036</v>
      </c>
      <c r="C1401">
        <v>2004</v>
      </c>
      <c r="D1401">
        <v>99</v>
      </c>
      <c r="E1401">
        <v>47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212</v>
      </c>
      <c r="R1401">
        <v>427</v>
      </c>
      <c r="S1401">
        <v>417</v>
      </c>
      <c r="T1401">
        <v>1.7452791629199707</v>
      </c>
      <c r="U1401">
        <v>1.722783551207582</v>
      </c>
      <c r="V1401">
        <v>16.519906323185019</v>
      </c>
      <c r="W1401">
        <v>56.342925659472414</v>
      </c>
      <c r="X1401">
        <v>144.63527698346448</v>
      </c>
      <c r="Y1401">
        <v>131.15058548009353</v>
      </c>
      <c r="Z1401">
        <v>134.2956834532373</v>
      </c>
      <c r="AA1401">
        <v>29.012747228608696</v>
      </c>
      <c r="AB1401">
        <v>4.3227027779184892</v>
      </c>
      <c r="AC1401">
        <v>-53.580045503242886</v>
      </c>
    </row>
    <row r="1402" spans="1:29">
      <c r="A1402">
        <v>3</v>
      </c>
      <c r="B1402">
        <v>1037</v>
      </c>
      <c r="C1402">
        <v>2004</v>
      </c>
      <c r="D1402">
        <v>99</v>
      </c>
      <c r="E1402">
        <v>48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194</v>
      </c>
      <c r="R1402">
        <v>399</v>
      </c>
      <c r="S1402">
        <v>383</v>
      </c>
      <c r="T1402">
        <v>1.63083462764653</v>
      </c>
      <c r="U1402">
        <v>1.6184775813689456</v>
      </c>
      <c r="V1402">
        <v>15.709273182957396</v>
      </c>
      <c r="W1402">
        <v>56.167101827676248</v>
      </c>
      <c r="X1402">
        <v>148.76383808926428</v>
      </c>
      <c r="Y1402">
        <v>131.85639097744351</v>
      </c>
      <c r="Z1402">
        <v>137.36475195822445</v>
      </c>
      <c r="AA1402">
        <v>30.10192494696836</v>
      </c>
      <c r="AB1402">
        <v>4.0056440217267308</v>
      </c>
      <c r="AC1402">
        <v>-59.950873172264849</v>
      </c>
    </row>
    <row r="1403" spans="1:29">
      <c r="A1403">
        <v>3</v>
      </c>
      <c r="B1403">
        <v>1038</v>
      </c>
      <c r="C1403">
        <v>2004</v>
      </c>
      <c r="D1403">
        <v>99</v>
      </c>
      <c r="E1403">
        <v>49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214</v>
      </c>
      <c r="R1403">
        <v>449</v>
      </c>
      <c r="S1403">
        <v>441</v>
      </c>
      <c r="T1403">
        <v>1.8351998692062452</v>
      </c>
      <c r="U1403">
        <v>1.8180851096229405</v>
      </c>
      <c r="V1403">
        <v>16.721603563474389</v>
      </c>
      <c r="W1403">
        <v>56.730158730158713</v>
      </c>
      <c r="X1403">
        <v>144.96280406440687</v>
      </c>
      <c r="Y1403">
        <v>131.62405345211579</v>
      </c>
      <c r="Z1403">
        <v>134.01179138321993</v>
      </c>
      <c r="AA1403">
        <v>27.63832573025929</v>
      </c>
      <c r="AB1403">
        <v>3.8863937573784257</v>
      </c>
      <c r="AC1403">
        <v>-51.70498230712812</v>
      </c>
    </row>
    <row r="1404" spans="1:29">
      <c r="A1404">
        <v>3</v>
      </c>
      <c r="B1404">
        <v>1039</v>
      </c>
      <c r="C1404">
        <v>2004</v>
      </c>
      <c r="D1404">
        <v>99</v>
      </c>
      <c r="E1404">
        <v>50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257</v>
      </c>
      <c r="R1404">
        <v>584</v>
      </c>
      <c r="S1404">
        <v>574</v>
      </c>
      <c r="T1404">
        <v>2.3869860214174774</v>
      </c>
      <c r="U1404">
        <v>2.3514219048504725</v>
      </c>
      <c r="V1404">
        <v>16.101027397260275</v>
      </c>
      <c r="W1404">
        <v>56.818815331010448</v>
      </c>
      <c r="X1404">
        <v>144.12001513824762</v>
      </c>
      <c r="Y1404">
        <v>130.88356164383552</v>
      </c>
      <c r="Z1404">
        <v>133.16376306620199</v>
      </c>
      <c r="AA1404">
        <v>29.0723405754715</v>
      </c>
      <c r="AB1404">
        <v>3.8243572925511322</v>
      </c>
      <c r="AC1404">
        <v>-51.256744712784162</v>
      </c>
    </row>
    <row r="1405" spans="1:29">
      <c r="A1405">
        <v>3</v>
      </c>
      <c r="B1405">
        <v>1040</v>
      </c>
      <c r="C1405">
        <v>2004</v>
      </c>
      <c r="D1405">
        <v>99</v>
      </c>
      <c r="E1405">
        <v>51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224</v>
      </c>
      <c r="R1405">
        <v>528</v>
      </c>
      <c r="S1405">
        <v>519</v>
      </c>
      <c r="T1405">
        <v>2.1580969508705965</v>
      </c>
      <c r="U1405">
        <v>2.1263023902851503</v>
      </c>
      <c r="V1405">
        <v>15.077651515151516</v>
      </c>
      <c r="W1405">
        <v>56.570327552986519</v>
      </c>
      <c r="X1405">
        <v>144.41626448668691</v>
      </c>
      <c r="Y1405">
        <v>130.90568181818165</v>
      </c>
      <c r="Z1405">
        <v>133.17572254335249</v>
      </c>
      <c r="AA1405">
        <v>28.457960547181361</v>
      </c>
      <c r="AB1405">
        <v>3.7481358357700247</v>
      </c>
      <c r="AC1405">
        <v>-49.182293234891965</v>
      </c>
    </row>
    <row r="1406" spans="1:29">
      <c r="A1406">
        <v>3</v>
      </c>
      <c r="B1406">
        <v>1041</v>
      </c>
      <c r="C1406">
        <v>2004</v>
      </c>
      <c r="D1406">
        <v>99</v>
      </c>
      <c r="E1406">
        <v>52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161</v>
      </c>
      <c r="R1406">
        <v>405</v>
      </c>
      <c r="S1406">
        <v>400</v>
      </c>
      <c r="T1406">
        <v>1.6553584566336963</v>
      </c>
      <c r="U1406">
        <v>1.64604147831209</v>
      </c>
      <c r="V1406">
        <v>17.493827160493819</v>
      </c>
      <c r="W1406">
        <v>56.94250000000001</v>
      </c>
      <c r="X1406">
        <v>144.68039003250277</v>
      </c>
      <c r="Y1406">
        <v>132.11530864197539</v>
      </c>
      <c r="Z1406">
        <v>133.76675</v>
      </c>
      <c r="AA1406">
        <v>28.791783019422375</v>
      </c>
      <c r="AB1406">
        <v>3.7187623949372441</v>
      </c>
      <c r="AC1406">
        <v>-54.215952479696881</v>
      </c>
    </row>
    <row r="1407" spans="1:29">
      <c r="A1407">
        <v>3</v>
      </c>
      <c r="B1407">
        <v>1042</v>
      </c>
      <c r="C1407">
        <v>2003</v>
      </c>
      <c r="D1407">
        <v>99</v>
      </c>
      <c r="E1407">
        <v>1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90</v>
      </c>
      <c r="R1407">
        <v>205</v>
      </c>
      <c r="S1407">
        <v>204</v>
      </c>
      <c r="T1407">
        <v>0.86904913307049891</v>
      </c>
      <c r="U1407">
        <v>0.84325265684719619</v>
      </c>
      <c r="V1407">
        <v>14.473170731707317</v>
      </c>
      <c r="W1407">
        <v>57.240196078431389</v>
      </c>
      <c r="X1407">
        <v>139.98044552493209</v>
      </c>
      <c r="Y1407">
        <v>128.67121951219502</v>
      </c>
      <c r="Z1407">
        <v>129.30196078431368</v>
      </c>
      <c r="AA1407">
        <v>29.312852633080041</v>
      </c>
      <c r="AB1407">
        <v>3.4706263152890422</v>
      </c>
      <c r="AC1407">
        <v>-57.279330421810151</v>
      </c>
    </row>
    <row r="1408" spans="1:29">
      <c r="A1408">
        <v>3</v>
      </c>
      <c r="B1408">
        <v>1043</v>
      </c>
      <c r="C1408">
        <v>2003</v>
      </c>
      <c r="D1408">
        <v>99</v>
      </c>
      <c r="E1408">
        <v>2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311</v>
      </c>
      <c r="R1408">
        <v>652</v>
      </c>
      <c r="S1408">
        <v>638</v>
      </c>
      <c r="T1408">
        <v>2.7640001695705623</v>
      </c>
      <c r="U1408">
        <v>2.7205780265254882</v>
      </c>
      <c r="V1408">
        <v>14.725460122699387</v>
      </c>
      <c r="W1408">
        <v>56.957680250783689</v>
      </c>
      <c r="X1408">
        <v>143.84641971698051</v>
      </c>
      <c r="Y1408">
        <v>130.52423312883431</v>
      </c>
      <c r="Z1408">
        <v>133.38840125391837</v>
      </c>
      <c r="AA1408">
        <v>28.343661672500659</v>
      </c>
      <c r="AB1408">
        <v>3.5710121162108246</v>
      </c>
      <c r="AC1408">
        <v>-56.14373581106868</v>
      </c>
    </row>
    <row r="1409" spans="1:29">
      <c r="A1409">
        <v>3</v>
      </c>
      <c r="B1409">
        <v>1044</v>
      </c>
      <c r="C1409">
        <v>2003</v>
      </c>
      <c r="D1409">
        <v>99</v>
      </c>
      <c r="E1409">
        <v>3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326</v>
      </c>
      <c r="R1409">
        <v>617</v>
      </c>
      <c r="S1409">
        <v>614</v>
      </c>
      <c r="T1409">
        <v>2.6156259273390141</v>
      </c>
      <c r="U1409">
        <v>2.6559281020463104</v>
      </c>
      <c r="V1409">
        <v>13.938411669367907</v>
      </c>
      <c r="W1409">
        <v>56.335504885993501</v>
      </c>
      <c r="X1409">
        <v>146.25779863070724</v>
      </c>
      <c r="Y1409">
        <v>134.65072933549453</v>
      </c>
      <c r="Z1409">
        <v>135.30863192182423</v>
      </c>
      <c r="AA1409">
        <v>30.275069140852263</v>
      </c>
      <c r="AB1409">
        <v>4.2201019627147209</v>
      </c>
      <c r="AC1409">
        <v>-60.27262381375531</v>
      </c>
    </row>
    <row r="1410" spans="1:29">
      <c r="A1410">
        <v>3</v>
      </c>
      <c r="B1410">
        <v>1045</v>
      </c>
      <c r="C1410">
        <v>2003</v>
      </c>
      <c r="D1410">
        <v>99</v>
      </c>
      <c r="E1410">
        <v>4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267</v>
      </c>
      <c r="R1410">
        <v>516</v>
      </c>
      <c r="S1410">
        <v>507</v>
      </c>
      <c r="T1410">
        <v>2.1874602568994019</v>
      </c>
      <c r="U1410">
        <v>2.2030557487075382</v>
      </c>
      <c r="V1410">
        <v>13.777131782945732</v>
      </c>
      <c r="W1410">
        <v>56.074950690335314</v>
      </c>
      <c r="X1410">
        <v>146.57062830171247</v>
      </c>
      <c r="Y1410">
        <v>133.55290697674425</v>
      </c>
      <c r="Z1410">
        <v>135.92366863905335</v>
      </c>
      <c r="AA1410">
        <v>29.499348970729471</v>
      </c>
      <c r="AB1410">
        <v>3.7011517674708174</v>
      </c>
      <c r="AC1410">
        <v>-62.272902727897367</v>
      </c>
    </row>
    <row r="1411" spans="1:29">
      <c r="A1411">
        <v>3</v>
      </c>
      <c r="B1411">
        <v>1046</v>
      </c>
      <c r="C1411">
        <v>2003</v>
      </c>
      <c r="D1411">
        <v>99</v>
      </c>
      <c r="E1411">
        <v>5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257</v>
      </c>
      <c r="R1411">
        <v>439</v>
      </c>
      <c r="S1411">
        <v>431</v>
      </c>
      <c r="T1411">
        <v>1.8610369239899955</v>
      </c>
      <c r="U1411">
        <v>1.8760306448889896</v>
      </c>
      <c r="V1411">
        <v>14.697038724373577</v>
      </c>
      <c r="W1411">
        <v>56.076566125290029</v>
      </c>
      <c r="X1411">
        <v>146.77625944910753</v>
      </c>
      <c r="Y1411">
        <v>133.67585421412301</v>
      </c>
      <c r="Z1411">
        <v>136.15707656612528</v>
      </c>
      <c r="AA1411">
        <v>29.481143287718343</v>
      </c>
      <c r="AB1411">
        <v>3.6780130940323721</v>
      </c>
      <c r="AC1411">
        <v>-57.146758590865723</v>
      </c>
    </row>
    <row r="1412" spans="1:29">
      <c r="A1412">
        <v>3</v>
      </c>
      <c r="B1412">
        <v>1047</v>
      </c>
      <c r="C1412">
        <v>2003</v>
      </c>
      <c r="D1412">
        <v>99</v>
      </c>
      <c r="E1412">
        <v>6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238</v>
      </c>
      <c r="R1412">
        <v>438</v>
      </c>
      <c r="S1412">
        <v>430</v>
      </c>
      <c r="T1412">
        <v>1.8567976599262377</v>
      </c>
      <c r="U1412">
        <v>1.8167290526875943</v>
      </c>
      <c r="V1412">
        <v>14.481735159817347</v>
      </c>
      <c r="W1412">
        <v>56.32325581395348</v>
      </c>
      <c r="X1412">
        <v>142.56964336069103</v>
      </c>
      <c r="Y1412">
        <v>129.74589041095899</v>
      </c>
      <c r="Z1412">
        <v>132.15976744186051</v>
      </c>
      <c r="AA1412">
        <v>28.288415493072439</v>
      </c>
      <c r="AB1412">
        <v>3.817361636627024</v>
      </c>
      <c r="AC1412">
        <v>-59.903159765604173</v>
      </c>
    </row>
    <row r="1413" spans="1:29">
      <c r="A1413">
        <v>3</v>
      </c>
      <c r="B1413">
        <v>1048</v>
      </c>
      <c r="C1413">
        <v>2003</v>
      </c>
      <c r="D1413">
        <v>99</v>
      </c>
      <c r="E1413">
        <v>7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247</v>
      </c>
      <c r="R1413">
        <v>439</v>
      </c>
      <c r="S1413">
        <v>434</v>
      </c>
      <c r="T1413">
        <v>1.8610369239899955</v>
      </c>
      <c r="U1413">
        <v>1.8392061144001559</v>
      </c>
      <c r="V1413">
        <v>14.341685649202738</v>
      </c>
      <c r="W1413">
        <v>56.5</v>
      </c>
      <c r="X1413">
        <v>143.39987709681944</v>
      </c>
      <c r="Y1413">
        <v>131.05193621867892</v>
      </c>
      <c r="Z1413">
        <v>132.56175115207381</v>
      </c>
      <c r="AA1413">
        <v>30.188713865610591</v>
      </c>
      <c r="AB1413">
        <v>3.7232919877181874</v>
      </c>
      <c r="AC1413">
        <v>-56.436972049247281</v>
      </c>
    </row>
    <row r="1414" spans="1:29">
      <c r="A1414">
        <v>3</v>
      </c>
      <c r="B1414">
        <v>1049</v>
      </c>
      <c r="C1414">
        <v>2003</v>
      </c>
      <c r="D1414">
        <v>99</v>
      </c>
      <c r="E1414">
        <v>8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218</v>
      </c>
      <c r="R1414">
        <v>640</v>
      </c>
      <c r="S1414">
        <v>632</v>
      </c>
      <c r="T1414">
        <v>2.71312900080546</v>
      </c>
      <c r="U1414">
        <v>2.7089350939757608</v>
      </c>
      <c r="V1414">
        <v>13.614062499999999</v>
      </c>
      <c r="W1414">
        <v>55.909810126582279</v>
      </c>
      <c r="X1414">
        <v>145.04062838569877</v>
      </c>
      <c r="Y1414">
        <v>132.40250000000012</v>
      </c>
      <c r="Z1414">
        <v>134.0784810126583</v>
      </c>
      <c r="AA1414">
        <v>28.815557269131713</v>
      </c>
      <c r="AB1414">
        <v>3.5984919435431948</v>
      </c>
      <c r="AC1414">
        <v>-57.430041580106625</v>
      </c>
    </row>
    <row r="1415" spans="1:29">
      <c r="A1415">
        <v>3</v>
      </c>
      <c r="B1415">
        <v>1050</v>
      </c>
      <c r="C1415">
        <v>2003</v>
      </c>
      <c r="D1415">
        <v>99</v>
      </c>
      <c r="E1415">
        <v>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243</v>
      </c>
      <c r="R1415">
        <v>532</v>
      </c>
      <c r="S1415">
        <v>528</v>
      </c>
      <c r="T1415">
        <v>2.2552884819195391</v>
      </c>
      <c r="U1415">
        <v>2.2571752449003903</v>
      </c>
      <c r="V1415">
        <v>14.272556390977444</v>
      </c>
      <c r="W1415">
        <v>56.236742424242415</v>
      </c>
      <c r="X1415">
        <v>144.54927948256326</v>
      </c>
      <c r="Y1415">
        <v>132.71842105263161</v>
      </c>
      <c r="Z1415">
        <v>133.72386363636363</v>
      </c>
      <c r="AA1415">
        <v>29.724061754637656</v>
      </c>
      <c r="AB1415">
        <v>4.0614147028098762</v>
      </c>
      <c r="AC1415">
        <v>-64.217116009189937</v>
      </c>
    </row>
    <row r="1416" spans="1:29">
      <c r="A1416">
        <v>3</v>
      </c>
      <c r="B1416">
        <v>1051</v>
      </c>
      <c r="C1416">
        <v>2003</v>
      </c>
      <c r="D1416">
        <v>99</v>
      </c>
      <c r="E1416">
        <v>10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232</v>
      </c>
      <c r="R1416">
        <v>402</v>
      </c>
      <c r="S1416">
        <v>396</v>
      </c>
      <c r="T1416">
        <v>1.7041841536309299</v>
      </c>
      <c r="U1416">
        <v>1.6930013156002268</v>
      </c>
      <c r="V1416">
        <v>14.283582089552237</v>
      </c>
      <c r="W1416">
        <v>56.222222222222221</v>
      </c>
      <c r="X1416">
        <v>144.61683996054413</v>
      </c>
      <c r="Y1416">
        <v>131.73731343283578</v>
      </c>
      <c r="Z1416">
        <v>133.73333333333323</v>
      </c>
      <c r="AA1416">
        <v>29.812642223789453</v>
      </c>
      <c r="AB1416">
        <v>4.2409870100372009</v>
      </c>
      <c r="AC1416">
        <v>-63.144048206197851</v>
      </c>
    </row>
    <row r="1417" spans="1:29">
      <c r="A1417">
        <v>3</v>
      </c>
      <c r="B1417">
        <v>1052</v>
      </c>
      <c r="C1417">
        <v>2003</v>
      </c>
      <c r="D1417">
        <v>99</v>
      </c>
      <c r="E1417">
        <v>11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250</v>
      </c>
      <c r="R1417">
        <v>453</v>
      </c>
      <c r="S1417">
        <v>437</v>
      </c>
      <c r="T1417">
        <v>1.9203866208826152</v>
      </c>
      <c r="U1417">
        <v>1.8351812785736561</v>
      </c>
      <c r="V1417">
        <v>14.688741721854305</v>
      </c>
      <c r="W1417">
        <v>56.235697940503442</v>
      </c>
      <c r="X1417">
        <v>141.85363496994876</v>
      </c>
      <c r="Y1417">
        <v>126.72384105960256</v>
      </c>
      <c r="Z1417">
        <v>131.36361556064065</v>
      </c>
      <c r="AA1417">
        <v>27.498724392608505</v>
      </c>
      <c r="AB1417">
        <v>3.9128735226115072</v>
      </c>
      <c r="AC1417">
        <v>-63.291069829028366</v>
      </c>
    </row>
    <row r="1418" spans="1:29">
      <c r="A1418">
        <v>3</v>
      </c>
      <c r="B1418">
        <v>1053</v>
      </c>
      <c r="C1418">
        <v>2003</v>
      </c>
      <c r="D1418">
        <v>99</v>
      </c>
      <c r="E1418">
        <v>12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114</v>
      </c>
      <c r="R1418">
        <v>205</v>
      </c>
      <c r="S1418">
        <v>199</v>
      </c>
      <c r="T1418">
        <v>0.86904913307049891</v>
      </c>
      <c r="U1418">
        <v>0.85876377950817628</v>
      </c>
      <c r="V1418">
        <v>16.37560975609756</v>
      </c>
      <c r="W1418">
        <v>56.120603015075389</v>
      </c>
      <c r="X1418">
        <v>145.95037391327335</v>
      </c>
      <c r="Y1418">
        <v>131.0380487804878</v>
      </c>
      <c r="Z1418">
        <v>134.98894472361809</v>
      </c>
      <c r="AA1418">
        <v>29.018583170757069</v>
      </c>
      <c r="AB1418">
        <v>4.0493845475902193</v>
      </c>
      <c r="AC1418">
        <v>-59.670504412413287</v>
      </c>
    </row>
    <row r="1419" spans="1:29">
      <c r="A1419">
        <v>3</v>
      </c>
      <c r="B1419">
        <v>1054</v>
      </c>
      <c r="C1419">
        <v>2003</v>
      </c>
      <c r="D1419">
        <v>99</v>
      </c>
      <c r="E1419">
        <v>13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199</v>
      </c>
      <c r="R1419">
        <v>396</v>
      </c>
      <c r="S1419">
        <v>392</v>
      </c>
      <c r="T1419">
        <v>1.6787485692483781</v>
      </c>
      <c r="U1419">
        <v>1.7125820300063499</v>
      </c>
      <c r="V1419">
        <v>14.732323232323228</v>
      </c>
      <c r="W1419">
        <v>56.224489795918359</v>
      </c>
      <c r="X1419">
        <v>147.38911323418372</v>
      </c>
      <c r="Y1419">
        <v>135.28005050505047</v>
      </c>
      <c r="Z1419">
        <v>136.66045918367348</v>
      </c>
      <c r="AA1419">
        <v>27.105084484118088</v>
      </c>
      <c r="AB1419">
        <v>3.5822140350282377</v>
      </c>
      <c r="AC1419">
        <v>-61.350151586794624</v>
      </c>
    </row>
    <row r="1420" spans="1:29">
      <c r="A1420">
        <v>3</v>
      </c>
      <c r="B1420">
        <v>1055</v>
      </c>
      <c r="C1420">
        <v>2003</v>
      </c>
      <c r="D1420">
        <v>99</v>
      </c>
      <c r="E1420">
        <v>14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256</v>
      </c>
      <c r="R1420">
        <v>480</v>
      </c>
      <c r="S1420">
        <v>472</v>
      </c>
      <c r="T1420">
        <v>2.0348467506040953</v>
      </c>
      <c r="U1420">
        <v>2.0465379075118295</v>
      </c>
      <c r="V1420">
        <v>13.979166666666663</v>
      </c>
      <c r="W1420">
        <v>56.093220338983045</v>
      </c>
      <c r="X1420">
        <v>146.28837125316005</v>
      </c>
      <c r="Y1420">
        <v>133.36937499999999</v>
      </c>
      <c r="Z1420">
        <v>135.62987288135588</v>
      </c>
      <c r="AA1420">
        <v>29.733061293485481</v>
      </c>
      <c r="AB1420">
        <v>3.8372334846680376</v>
      </c>
      <c r="AC1420">
        <v>-58.988449321680719</v>
      </c>
    </row>
    <row r="1421" spans="1:29">
      <c r="A1421">
        <v>3</v>
      </c>
      <c r="B1421">
        <v>1056</v>
      </c>
      <c r="C1421">
        <v>2003</v>
      </c>
      <c r="D1421">
        <v>99</v>
      </c>
      <c r="E1421">
        <v>15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251</v>
      </c>
      <c r="R1421">
        <v>514</v>
      </c>
      <c r="S1421">
        <v>504</v>
      </c>
      <c r="T1421">
        <v>2.1789817287718849</v>
      </c>
      <c r="U1421">
        <v>2.1273447186209777</v>
      </c>
      <c r="V1421">
        <v>14.352140077821016</v>
      </c>
      <c r="W1421">
        <v>56.44444444444445</v>
      </c>
      <c r="X1421">
        <v>142.88270780022856</v>
      </c>
      <c r="Y1421">
        <v>129.46498054474705</v>
      </c>
      <c r="Z1421">
        <v>132.03373015873015</v>
      </c>
      <c r="AA1421">
        <v>28.372407461009448</v>
      </c>
      <c r="AB1421">
        <v>4.4240603980555964</v>
      </c>
      <c r="AC1421">
        <v>-58.44320809287273</v>
      </c>
    </row>
    <row r="1422" spans="1:29">
      <c r="A1422">
        <v>3</v>
      </c>
      <c r="B1422">
        <v>1057</v>
      </c>
      <c r="C1422">
        <v>2003</v>
      </c>
      <c r="D1422">
        <v>99</v>
      </c>
      <c r="E1422">
        <v>16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114</v>
      </c>
      <c r="R1422">
        <v>204</v>
      </c>
      <c r="S1422">
        <v>201</v>
      </c>
      <c r="T1422">
        <v>0.86480986900674017</v>
      </c>
      <c r="U1422">
        <v>0.85305420302991775</v>
      </c>
      <c r="V1422">
        <v>14.852941176470589</v>
      </c>
      <c r="W1422">
        <v>56.43781094527364</v>
      </c>
      <c r="X1422">
        <v>143.02041509995104</v>
      </c>
      <c r="Y1422">
        <v>130.80490196078429</v>
      </c>
      <c r="Z1422">
        <v>132.75721393034829</v>
      </c>
      <c r="AA1422">
        <v>29.131999471935373</v>
      </c>
      <c r="AB1422">
        <v>4.1438515484751957</v>
      </c>
      <c r="AC1422">
        <v>-47.621654271099963</v>
      </c>
    </row>
    <row r="1423" spans="1:29">
      <c r="A1423">
        <v>3</v>
      </c>
      <c r="B1423">
        <v>1058</v>
      </c>
      <c r="C1423">
        <v>2003</v>
      </c>
      <c r="D1423">
        <v>99</v>
      </c>
      <c r="E1423">
        <v>17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217</v>
      </c>
      <c r="R1423">
        <v>434</v>
      </c>
      <c r="S1423">
        <v>426</v>
      </c>
      <c r="T1423">
        <v>1.8398406036712032</v>
      </c>
      <c r="U1423">
        <v>1.8184777303659871</v>
      </c>
      <c r="V1423">
        <v>15.129032258064512</v>
      </c>
      <c r="W1423">
        <v>56.190140845070417</v>
      </c>
      <c r="X1423">
        <v>144.07112651092663</v>
      </c>
      <c r="Y1423">
        <v>131.06774193548395</v>
      </c>
      <c r="Z1423">
        <v>133.52910798122073</v>
      </c>
      <c r="AA1423">
        <v>30.388612854539058</v>
      </c>
      <c r="AB1423">
        <v>3.8734677696247592</v>
      </c>
      <c r="AC1423">
        <v>-60.210109149066959</v>
      </c>
    </row>
    <row r="1424" spans="1:29">
      <c r="A1424">
        <v>3</v>
      </c>
      <c r="B1424">
        <v>1059</v>
      </c>
      <c r="C1424">
        <v>2003</v>
      </c>
      <c r="D1424">
        <v>99</v>
      </c>
      <c r="E1424">
        <v>18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251</v>
      </c>
      <c r="R1424">
        <v>491</v>
      </c>
      <c r="S1424">
        <v>484</v>
      </c>
      <c r="T1424">
        <v>2.0814786553054394</v>
      </c>
      <c r="U1424">
        <v>2.0487948845519477</v>
      </c>
      <c r="V1424">
        <v>14.67006109979633</v>
      </c>
      <c r="W1424">
        <v>56.535123966942145</v>
      </c>
      <c r="X1424">
        <v>143.26655530866537</v>
      </c>
      <c r="Y1424">
        <v>130.52525458248476</v>
      </c>
      <c r="Z1424">
        <v>132.41301652892562</v>
      </c>
      <c r="AA1424">
        <v>28.438574809254121</v>
      </c>
      <c r="AB1424">
        <v>3.9871702543940248</v>
      </c>
      <c r="AC1424">
        <v>-56.904688706060689</v>
      </c>
    </row>
    <row r="1425" spans="1:29">
      <c r="A1425">
        <v>3</v>
      </c>
      <c r="B1425">
        <v>1060</v>
      </c>
      <c r="C1425">
        <v>2003</v>
      </c>
      <c r="D1425">
        <v>99</v>
      </c>
      <c r="E1425">
        <v>19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260</v>
      </c>
      <c r="R1425">
        <v>510</v>
      </c>
      <c r="S1425">
        <v>504</v>
      </c>
      <c r="T1425">
        <v>2.1620246725168513</v>
      </c>
      <c r="U1425">
        <v>2.1677145572365704</v>
      </c>
      <c r="V1425">
        <v>14.019607843137257</v>
      </c>
      <c r="W1425">
        <v>56.033730158730158</v>
      </c>
      <c r="X1425">
        <v>145.61277165253952</v>
      </c>
      <c r="Y1425">
        <v>132.95647058823531</v>
      </c>
      <c r="Z1425">
        <v>134.53928571428571</v>
      </c>
      <c r="AA1425">
        <v>28.960201280722487</v>
      </c>
      <c r="AB1425">
        <v>3.7012510184785872</v>
      </c>
      <c r="AC1425">
        <v>-60.216614119937105</v>
      </c>
    </row>
    <row r="1426" spans="1:29">
      <c r="A1426">
        <v>3</v>
      </c>
      <c r="B1426">
        <v>1061</v>
      </c>
      <c r="C1426">
        <v>2003</v>
      </c>
      <c r="D1426">
        <v>99</v>
      </c>
      <c r="E1426">
        <v>20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255</v>
      </c>
      <c r="R1426">
        <v>464</v>
      </c>
      <c r="S1426">
        <v>456</v>
      </c>
      <c r="T1426">
        <v>1.9670185255839587</v>
      </c>
      <c r="U1426">
        <v>1.9486055638192372</v>
      </c>
      <c r="V1426">
        <v>14.928879310344827</v>
      </c>
      <c r="W1426">
        <v>56.133771929824562</v>
      </c>
      <c r="X1426">
        <v>144.34985243023115</v>
      </c>
      <c r="Y1426">
        <v>131.36616379310342</v>
      </c>
      <c r="Z1426">
        <v>133.67083333333323</v>
      </c>
      <c r="AA1426">
        <v>28.188508689048874</v>
      </c>
      <c r="AB1426">
        <v>4.0171889207724485</v>
      </c>
      <c r="AC1426">
        <v>-50.739643366952173</v>
      </c>
    </row>
    <row r="1427" spans="1:29">
      <c r="A1427">
        <v>3</v>
      </c>
      <c r="B1427">
        <v>1062</v>
      </c>
      <c r="C1427">
        <v>2003</v>
      </c>
      <c r="D1427">
        <v>99</v>
      </c>
      <c r="E1427">
        <v>21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237</v>
      </c>
      <c r="R1427">
        <v>474</v>
      </c>
      <c r="S1427">
        <v>469</v>
      </c>
      <c r="T1427">
        <v>2.0094111662215437</v>
      </c>
      <c r="U1427">
        <v>1.9934126320831087</v>
      </c>
      <c r="V1427">
        <v>13.681434599156116</v>
      </c>
      <c r="W1427">
        <v>55.886993603411504</v>
      </c>
      <c r="X1427">
        <v>143.97237041202104</v>
      </c>
      <c r="Y1427">
        <v>131.55168776371315</v>
      </c>
      <c r="Z1427">
        <v>132.95415778251609</v>
      </c>
      <c r="AA1427">
        <v>30.028572193129929</v>
      </c>
      <c r="AB1427">
        <v>3.9815701922886726</v>
      </c>
      <c r="AC1427">
        <v>-55.319584114755251</v>
      </c>
    </row>
    <row r="1428" spans="1:29">
      <c r="A1428">
        <v>3</v>
      </c>
      <c r="B1428">
        <v>1063</v>
      </c>
      <c r="C1428">
        <v>2003</v>
      </c>
      <c r="D1428">
        <v>99</v>
      </c>
      <c r="E1428">
        <v>22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218</v>
      </c>
      <c r="R1428">
        <v>361</v>
      </c>
      <c r="S1428">
        <v>355</v>
      </c>
      <c r="T1428">
        <v>1.53037432701683</v>
      </c>
      <c r="U1428">
        <v>1.5316562288937876</v>
      </c>
      <c r="V1428">
        <v>14.204986149584489</v>
      </c>
      <c r="W1428">
        <v>56.140845070422543</v>
      </c>
      <c r="X1428">
        <v>145.55721287023221</v>
      </c>
      <c r="Y1428">
        <v>132.71855955678669</v>
      </c>
      <c r="Z1428">
        <v>134.96169014084501</v>
      </c>
      <c r="AA1428">
        <v>29.742537422935399</v>
      </c>
      <c r="AB1428">
        <v>3.974197676661313</v>
      </c>
      <c r="AC1428">
        <v>-54.433779678120658</v>
      </c>
    </row>
    <row r="1429" spans="1:29">
      <c r="A1429">
        <v>3</v>
      </c>
      <c r="B1429">
        <v>1064</v>
      </c>
      <c r="C1429">
        <v>2003</v>
      </c>
      <c r="D1429">
        <v>99</v>
      </c>
      <c r="E1429">
        <v>23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234</v>
      </c>
      <c r="R1429">
        <v>457</v>
      </c>
      <c r="S1429">
        <v>451</v>
      </c>
      <c r="T1429">
        <v>1.9373436771376495</v>
      </c>
      <c r="U1429">
        <v>1.9082581031629675</v>
      </c>
      <c r="V1429">
        <v>14.083150984682716</v>
      </c>
      <c r="W1429">
        <v>56.518847006651853</v>
      </c>
      <c r="X1429">
        <v>143.17644632311629</v>
      </c>
      <c r="Y1429">
        <v>130.61663019693657</v>
      </c>
      <c r="Z1429">
        <v>132.35432372505548</v>
      </c>
      <c r="AA1429">
        <v>29.589244130652428</v>
      </c>
      <c r="AB1429">
        <v>4.0595866119548942</v>
      </c>
      <c r="AC1429">
        <v>-57.99611654142231</v>
      </c>
    </row>
    <row r="1430" spans="1:29">
      <c r="A1430">
        <v>3</v>
      </c>
      <c r="B1430">
        <v>1065</v>
      </c>
      <c r="C1430">
        <v>2003</v>
      </c>
      <c r="D1430">
        <v>99</v>
      </c>
      <c r="E1430">
        <v>24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200</v>
      </c>
      <c r="R1430">
        <v>365</v>
      </c>
      <c r="S1430">
        <v>363</v>
      </c>
      <c r="T1430">
        <v>1.547331383271864</v>
      </c>
      <c r="U1430">
        <v>1.5640435297343449</v>
      </c>
      <c r="V1430">
        <v>14.40821917808219</v>
      </c>
      <c r="W1430">
        <v>56.831955922865006</v>
      </c>
      <c r="X1430">
        <v>146.08290416895471</v>
      </c>
      <c r="Y1430">
        <v>134.03972602739725</v>
      </c>
      <c r="Z1430">
        <v>134.77823691460057</v>
      </c>
      <c r="AA1430">
        <v>29.21957710419036</v>
      </c>
      <c r="AB1430">
        <v>3.7858476898628473</v>
      </c>
      <c r="AC1430">
        <v>-54.937670004581747</v>
      </c>
    </row>
    <row r="1431" spans="1:29">
      <c r="A1431">
        <v>3</v>
      </c>
      <c r="B1431">
        <v>1066</v>
      </c>
      <c r="C1431">
        <v>2003</v>
      </c>
      <c r="D1431">
        <v>99</v>
      </c>
      <c r="E1431">
        <v>25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260</v>
      </c>
      <c r="R1431">
        <v>500</v>
      </c>
      <c r="S1431">
        <v>499</v>
      </c>
      <c r="T1431">
        <v>2.1196320318792656</v>
      </c>
      <c r="U1431">
        <v>2.1608125552116202</v>
      </c>
      <c r="V1431">
        <v>13.603999999999997</v>
      </c>
      <c r="W1431">
        <v>56.330661322645277</v>
      </c>
      <c r="X1431">
        <v>146.78201516793067</v>
      </c>
      <c r="Y1431">
        <v>135.18379999999999</v>
      </c>
      <c r="Z1431">
        <v>135.45470941883769</v>
      </c>
      <c r="AA1431">
        <v>29.613448727847373</v>
      </c>
      <c r="AB1431">
        <v>4.0671815419178188</v>
      </c>
      <c r="AC1431">
        <v>-55.520740143937189</v>
      </c>
    </row>
    <row r="1432" spans="1:29">
      <c r="A1432">
        <v>3</v>
      </c>
      <c r="B1432">
        <v>1067</v>
      </c>
      <c r="C1432">
        <v>2003</v>
      </c>
      <c r="D1432">
        <v>99</v>
      </c>
      <c r="E1432">
        <v>26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234</v>
      </c>
      <c r="R1432">
        <v>422</v>
      </c>
      <c r="S1432">
        <v>414</v>
      </c>
      <c r="T1432">
        <v>1.7889694349060998</v>
      </c>
      <c r="U1432">
        <v>1.8211598886332088</v>
      </c>
      <c r="V1432">
        <v>14.727488151658772</v>
      </c>
      <c r="W1432">
        <v>55.63768115942031</v>
      </c>
      <c r="X1432">
        <v>148.87678238589379</v>
      </c>
      <c r="Y1432">
        <v>134.99360189573468</v>
      </c>
      <c r="Z1432">
        <v>137.60217391304357</v>
      </c>
      <c r="AA1432">
        <v>29.001104761710259</v>
      </c>
      <c r="AB1432">
        <v>3.9610580778888376</v>
      </c>
      <c r="AC1432">
        <v>-60.104522164702146</v>
      </c>
    </row>
    <row r="1433" spans="1:29">
      <c r="A1433">
        <v>3</v>
      </c>
      <c r="B1433">
        <v>1068</v>
      </c>
      <c r="C1433">
        <v>2003</v>
      </c>
      <c r="D1433">
        <v>99</v>
      </c>
      <c r="E1433">
        <v>27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206</v>
      </c>
      <c r="R1433">
        <v>407</v>
      </c>
      <c r="S1433">
        <v>397</v>
      </c>
      <c r="T1433">
        <v>1.7253804739497223</v>
      </c>
      <c r="U1433">
        <v>1.6771417361441019</v>
      </c>
      <c r="V1433">
        <v>14.98034398034398</v>
      </c>
      <c r="W1433">
        <v>55.468513853904277</v>
      </c>
      <c r="X1433">
        <v>142.47819177396653</v>
      </c>
      <c r="Y1433">
        <v>128.89999999999998</v>
      </c>
      <c r="Z1433">
        <v>132.14685138539039</v>
      </c>
      <c r="AA1433">
        <v>30.098016561186675</v>
      </c>
      <c r="AB1433">
        <v>3.8800842726227489</v>
      </c>
      <c r="AC1433">
        <v>-59.161054986170647</v>
      </c>
    </row>
    <row r="1434" spans="1:29">
      <c r="A1434">
        <v>3</v>
      </c>
      <c r="B1434">
        <v>1069</v>
      </c>
      <c r="C1434">
        <v>2003</v>
      </c>
      <c r="D1434">
        <v>99</v>
      </c>
      <c r="E1434">
        <v>28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222</v>
      </c>
      <c r="R1434">
        <v>410</v>
      </c>
      <c r="S1434">
        <v>403</v>
      </c>
      <c r="T1434">
        <v>1.7380982661409978</v>
      </c>
      <c r="U1434">
        <v>1.7386971085342859</v>
      </c>
      <c r="V1434">
        <v>13.860975609756098</v>
      </c>
      <c r="W1434">
        <v>55.657568238213393</v>
      </c>
      <c r="X1434">
        <v>145.93293343550988</v>
      </c>
      <c r="Y1434">
        <v>132.65317073170729</v>
      </c>
      <c r="Z1434">
        <v>134.95732009925555</v>
      </c>
      <c r="AA1434">
        <v>31.006600030051597</v>
      </c>
      <c r="AB1434">
        <v>3.693849900715509</v>
      </c>
      <c r="AC1434">
        <v>-62.335361114579953</v>
      </c>
    </row>
    <row r="1435" spans="1:29">
      <c r="A1435">
        <v>3</v>
      </c>
      <c r="B1435">
        <v>1070</v>
      </c>
      <c r="C1435">
        <v>2003</v>
      </c>
      <c r="D1435">
        <v>99</v>
      </c>
      <c r="E1435">
        <v>29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206</v>
      </c>
      <c r="R1435">
        <v>421</v>
      </c>
      <c r="S1435">
        <v>421</v>
      </c>
      <c r="T1435">
        <v>1.784730170842342</v>
      </c>
      <c r="U1435">
        <v>1.8059492699973985</v>
      </c>
      <c r="V1435">
        <v>13.66745843230404</v>
      </c>
      <c r="W1435">
        <v>56.038004750593842</v>
      </c>
      <c r="X1435">
        <v>145.37820748720347</v>
      </c>
      <c r="Y1435">
        <v>134.18408551068876</v>
      </c>
      <c r="Z1435">
        <v>134.18408551068876</v>
      </c>
      <c r="AA1435">
        <v>30.604110826172647</v>
      </c>
      <c r="AB1435">
        <v>3.6696715289817048</v>
      </c>
      <c r="AC1435">
        <v>-55.122356309312785</v>
      </c>
    </row>
    <row r="1436" spans="1:29">
      <c r="A1436">
        <v>3</v>
      </c>
      <c r="B1436">
        <v>1071</v>
      </c>
      <c r="C1436">
        <v>2003</v>
      </c>
      <c r="D1436">
        <v>99</v>
      </c>
      <c r="E1436">
        <v>30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209</v>
      </c>
      <c r="R1436">
        <v>390</v>
      </c>
      <c r="S1436">
        <v>387</v>
      </c>
      <c r="T1436">
        <v>1.6533129848658279</v>
      </c>
      <c r="U1436">
        <v>1.6824836747192251</v>
      </c>
      <c r="V1436">
        <v>13.794871794871797</v>
      </c>
      <c r="W1436">
        <v>56.124031007751938</v>
      </c>
      <c r="X1436">
        <v>146.8264022001834</v>
      </c>
      <c r="Y1436">
        <v>134.94717948717951</v>
      </c>
      <c r="Z1436">
        <v>135.99328165374672</v>
      </c>
      <c r="AA1436">
        <v>31.61605104288002</v>
      </c>
      <c r="AB1436">
        <v>3.9961371889797777</v>
      </c>
      <c r="AC1436">
        <v>-61.382668327968112</v>
      </c>
    </row>
    <row r="1437" spans="1:29">
      <c r="A1437">
        <v>3</v>
      </c>
      <c r="B1437">
        <v>1072</v>
      </c>
      <c r="C1437">
        <v>2003</v>
      </c>
      <c r="D1437">
        <v>99</v>
      </c>
      <c r="E1437">
        <v>31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204</v>
      </c>
      <c r="R1437">
        <v>426</v>
      </c>
      <c r="S1437">
        <v>418</v>
      </c>
      <c r="T1437">
        <v>1.8059264911611344</v>
      </c>
      <c r="U1437">
        <v>1.7978388581691003</v>
      </c>
      <c r="V1437">
        <v>14.765258215962444</v>
      </c>
      <c r="W1437">
        <v>56.466507177033478</v>
      </c>
      <c r="X1437">
        <v>144.78659606610404</v>
      </c>
      <c r="Y1437">
        <v>132.01361502347416</v>
      </c>
      <c r="Z1437">
        <v>134.54019138755979</v>
      </c>
      <c r="AA1437">
        <v>30.497153557061601</v>
      </c>
      <c r="AB1437">
        <v>3.9536885752961126</v>
      </c>
      <c r="AC1437">
        <v>-58.721677705590736</v>
      </c>
    </row>
    <row r="1438" spans="1:29">
      <c r="A1438">
        <v>3</v>
      </c>
      <c r="B1438">
        <v>1073</v>
      </c>
      <c r="C1438">
        <v>2003</v>
      </c>
      <c r="D1438">
        <v>99</v>
      </c>
      <c r="E1438">
        <v>32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263</v>
      </c>
      <c r="R1438">
        <v>531</v>
      </c>
      <c r="S1438">
        <v>531</v>
      </c>
      <c r="T1438">
        <v>2.2510492178557806</v>
      </c>
      <c r="U1438">
        <v>2.3454786723821655</v>
      </c>
      <c r="V1438">
        <v>14.101694915254239</v>
      </c>
      <c r="W1438">
        <v>56.263653483992442</v>
      </c>
      <c r="X1438">
        <v>149.69690663173603</v>
      </c>
      <c r="Y1438">
        <v>138.17024482109218</v>
      </c>
      <c r="Z1438">
        <v>138.17024482109218</v>
      </c>
      <c r="AA1438">
        <v>29.816532209029813</v>
      </c>
      <c r="AB1438">
        <v>3.9366663347256905</v>
      </c>
      <c r="AC1438">
        <v>-54.084619873512189</v>
      </c>
    </row>
    <row r="1439" spans="1:29">
      <c r="A1439">
        <v>3</v>
      </c>
      <c r="B1439">
        <v>1074</v>
      </c>
      <c r="C1439">
        <v>2003</v>
      </c>
      <c r="D1439">
        <v>99</v>
      </c>
      <c r="E1439">
        <v>33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235</v>
      </c>
      <c r="R1439">
        <v>518</v>
      </c>
      <c r="S1439">
        <v>515</v>
      </c>
      <c r="T1439">
        <v>2.1959387850269194</v>
      </c>
      <c r="U1439">
        <v>2.2154499413201942</v>
      </c>
      <c r="V1439">
        <v>14.355212355212352</v>
      </c>
      <c r="W1439">
        <v>56.368932038834949</v>
      </c>
      <c r="X1439">
        <v>145.57804205691525</v>
      </c>
      <c r="Y1439">
        <v>133.78571428571419</v>
      </c>
      <c r="Z1439">
        <v>134.5650485436893</v>
      </c>
      <c r="AA1439">
        <v>30.573020369472953</v>
      </c>
      <c r="AB1439">
        <v>4.0381440783265194</v>
      </c>
      <c r="AC1439">
        <v>-53.763635055922798</v>
      </c>
    </row>
    <row r="1440" spans="1:29">
      <c r="A1440">
        <v>3</v>
      </c>
      <c r="B1440">
        <v>1075</v>
      </c>
      <c r="C1440">
        <v>2003</v>
      </c>
      <c r="D1440">
        <v>99</v>
      </c>
      <c r="E1440">
        <v>34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231</v>
      </c>
      <c r="R1440">
        <v>444</v>
      </c>
      <c r="S1440">
        <v>432</v>
      </c>
      <c r="T1440">
        <v>1.8822332443087877</v>
      </c>
      <c r="U1440">
        <v>1.8450211869723576</v>
      </c>
      <c r="V1440">
        <v>15.454954954954957</v>
      </c>
      <c r="W1440">
        <v>56.175925925925917</v>
      </c>
      <c r="X1440">
        <v>144.02213697988356</v>
      </c>
      <c r="Y1440">
        <v>129.98581081081085</v>
      </c>
      <c r="Z1440">
        <v>133.59652777777785</v>
      </c>
      <c r="AA1440">
        <v>29.731196391494024</v>
      </c>
      <c r="AB1440">
        <v>3.7529709310528809</v>
      </c>
      <c r="AC1440">
        <v>-54.915675000314494</v>
      </c>
    </row>
    <row r="1441" spans="1:29">
      <c r="A1441">
        <v>3</v>
      </c>
      <c r="B1441">
        <v>1076</v>
      </c>
      <c r="C1441">
        <v>2003</v>
      </c>
      <c r="D1441">
        <v>99</v>
      </c>
      <c r="E1441">
        <v>35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270</v>
      </c>
      <c r="R1441">
        <v>530</v>
      </c>
      <c r="S1441">
        <v>521</v>
      </c>
      <c r="T1441">
        <v>2.2468099537920212</v>
      </c>
      <c r="U1441">
        <v>2.2804323383378655</v>
      </c>
      <c r="V1441">
        <v>13.36603773584906</v>
      </c>
      <c r="W1441">
        <v>55.817658349328227</v>
      </c>
      <c r="X1441">
        <v>147.82334062429723</v>
      </c>
      <c r="Y1441">
        <v>134.59188679245284</v>
      </c>
      <c r="Z1441">
        <v>136.91689059500959</v>
      </c>
      <c r="AA1441">
        <v>31.756653642981835</v>
      </c>
      <c r="AB1441">
        <v>4.3241227446632804</v>
      </c>
      <c r="AC1441">
        <v>-61.224243294517223</v>
      </c>
    </row>
    <row r="1442" spans="1:29">
      <c r="A1442">
        <v>3</v>
      </c>
      <c r="B1442">
        <v>1077</v>
      </c>
      <c r="C1442">
        <v>2003</v>
      </c>
      <c r="D1442">
        <v>99</v>
      </c>
      <c r="E1442">
        <v>36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253</v>
      </c>
      <c r="R1442">
        <v>498</v>
      </c>
      <c r="S1442">
        <v>489</v>
      </c>
      <c r="T1442">
        <v>2.1111535037517482</v>
      </c>
      <c r="U1442">
        <v>2.0784169089906608</v>
      </c>
      <c r="V1442">
        <v>15.002008032128511</v>
      </c>
      <c r="W1442">
        <v>56.584867075664626</v>
      </c>
      <c r="X1442">
        <v>143.54732037576085</v>
      </c>
      <c r="Y1442">
        <v>130.55120481927705</v>
      </c>
      <c r="Z1442">
        <v>132.9539877300613</v>
      </c>
      <c r="AA1442">
        <v>30.6698160578499</v>
      </c>
      <c r="AB1442">
        <v>3.7918025930449071</v>
      </c>
      <c r="AC1442">
        <v>-59.05713408704559</v>
      </c>
    </row>
    <row r="1443" spans="1:29">
      <c r="A1443">
        <v>3</v>
      </c>
      <c r="B1443">
        <v>1078</v>
      </c>
      <c r="C1443">
        <v>2003</v>
      </c>
      <c r="D1443">
        <v>99</v>
      </c>
      <c r="E1443">
        <v>37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244</v>
      </c>
      <c r="R1443">
        <v>481</v>
      </c>
      <c r="S1443">
        <v>471</v>
      </c>
      <c r="T1443">
        <v>2.0390860146678538</v>
      </c>
      <c r="U1443">
        <v>2.0844621548587403</v>
      </c>
      <c r="V1443">
        <v>14.444906444906444</v>
      </c>
      <c r="W1443">
        <v>56.144373673036085</v>
      </c>
      <c r="X1443">
        <v>149.92240344353004</v>
      </c>
      <c r="Y1443">
        <v>135.55841995842007</v>
      </c>
      <c r="Z1443">
        <v>138.43651804670924</v>
      </c>
      <c r="AA1443">
        <v>29.841764997976309</v>
      </c>
      <c r="AB1443">
        <v>3.657927026046933</v>
      </c>
      <c r="AC1443">
        <v>-58.460435832030953</v>
      </c>
    </row>
    <row r="1444" spans="1:29">
      <c r="A1444">
        <v>3</v>
      </c>
      <c r="B1444">
        <v>1079</v>
      </c>
      <c r="C1444">
        <v>2003</v>
      </c>
      <c r="D1444">
        <v>99</v>
      </c>
      <c r="E1444">
        <v>38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220</v>
      </c>
      <c r="R1444">
        <v>414</v>
      </c>
      <c r="S1444">
        <v>412</v>
      </c>
      <c r="T1444">
        <v>1.7550553223960323</v>
      </c>
      <c r="U1444">
        <v>1.7810841603401244</v>
      </c>
      <c r="V1444">
        <v>14.681159420289855</v>
      </c>
      <c r="W1444">
        <v>55.975728155339823</v>
      </c>
      <c r="X1444">
        <v>146.61129168171411</v>
      </c>
      <c r="Y1444">
        <v>134.57415458937197</v>
      </c>
      <c r="Z1444">
        <v>135.22742718446611</v>
      </c>
      <c r="AA1444">
        <v>29.927481934403179</v>
      </c>
      <c r="AB1444">
        <v>4.6252151043007821</v>
      </c>
      <c r="AC1444">
        <v>-58.645514788704382</v>
      </c>
    </row>
    <row r="1445" spans="1:29">
      <c r="A1445">
        <v>3</v>
      </c>
      <c r="B1445">
        <v>1080</v>
      </c>
      <c r="C1445">
        <v>2003</v>
      </c>
      <c r="D1445">
        <v>99</v>
      </c>
      <c r="E1445">
        <v>39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249</v>
      </c>
      <c r="R1445">
        <v>458</v>
      </c>
      <c r="S1445">
        <v>453</v>
      </c>
      <c r="T1445">
        <v>1.9415829412014065</v>
      </c>
      <c r="U1445">
        <v>1.9301980938518184</v>
      </c>
      <c r="V1445">
        <v>15.207423580786022</v>
      </c>
      <c r="W1445">
        <v>56.580573951434879</v>
      </c>
      <c r="X1445">
        <v>144.22639295632715</v>
      </c>
      <c r="Y1445">
        <v>131.82991266375544</v>
      </c>
      <c r="Z1445">
        <v>133.28498896247237</v>
      </c>
      <c r="AA1445">
        <v>30.485611194472622</v>
      </c>
      <c r="AB1445">
        <v>3.8602259626790825</v>
      </c>
      <c r="AC1445">
        <v>-58.561164381068437</v>
      </c>
    </row>
    <row r="1446" spans="1:29">
      <c r="A1446">
        <v>3</v>
      </c>
      <c r="B1446">
        <v>1081</v>
      </c>
      <c r="C1446">
        <v>2003</v>
      </c>
      <c r="D1446">
        <v>99</v>
      </c>
      <c r="E1446">
        <v>40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254</v>
      </c>
      <c r="R1446">
        <v>494</v>
      </c>
      <c r="S1446">
        <v>485</v>
      </c>
      <c r="T1446">
        <v>2.0941964474967154</v>
      </c>
      <c r="U1446">
        <v>2.0846699501952952</v>
      </c>
      <c r="V1446">
        <v>14.417004048582998</v>
      </c>
      <c r="W1446">
        <v>56.177319587628865</v>
      </c>
      <c r="X1446">
        <v>145.03686710734681</v>
      </c>
      <c r="Y1446">
        <v>132.00425101214589</v>
      </c>
      <c r="Z1446">
        <v>134.45381443298979</v>
      </c>
      <c r="AA1446">
        <v>29.72111143331453</v>
      </c>
      <c r="AB1446">
        <v>4.3198774599516021</v>
      </c>
      <c r="AC1446">
        <v>-60.348136489671319</v>
      </c>
    </row>
    <row r="1447" spans="1:29">
      <c r="A1447">
        <v>3</v>
      </c>
      <c r="B1447">
        <v>1082</v>
      </c>
      <c r="C1447">
        <v>2003</v>
      </c>
      <c r="D1447">
        <v>99</v>
      </c>
      <c r="E1447">
        <v>41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251</v>
      </c>
      <c r="R1447">
        <v>518</v>
      </c>
      <c r="S1447">
        <v>514</v>
      </c>
      <c r="T1447">
        <v>2.1959387850269194</v>
      </c>
      <c r="U1447">
        <v>2.2387485938249796</v>
      </c>
      <c r="V1447">
        <v>14.017374517374517</v>
      </c>
      <c r="W1447">
        <v>55.998054474708191</v>
      </c>
      <c r="X1447">
        <v>147.4621115466185</v>
      </c>
      <c r="Y1447">
        <v>135.19266409266402</v>
      </c>
      <c r="Z1447">
        <v>136.24474708171189</v>
      </c>
      <c r="AA1447">
        <v>30.049099600549749</v>
      </c>
      <c r="AB1447">
        <v>3.7476316917012569</v>
      </c>
      <c r="AC1447">
        <v>-55.345475918852031</v>
      </c>
    </row>
    <row r="1448" spans="1:29">
      <c r="A1448">
        <v>3</v>
      </c>
      <c r="B1448">
        <v>1083</v>
      </c>
      <c r="C1448">
        <v>2003</v>
      </c>
      <c r="D1448">
        <v>99</v>
      </c>
      <c r="E1448">
        <v>42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220</v>
      </c>
      <c r="R1448">
        <v>426</v>
      </c>
      <c r="S1448">
        <v>424</v>
      </c>
      <c r="T1448">
        <v>1.8059264911611344</v>
      </c>
      <c r="U1448">
        <v>1.8222755897479399</v>
      </c>
      <c r="V1448">
        <v>14.471830985915494</v>
      </c>
      <c r="W1448">
        <v>56.620283018867923</v>
      </c>
      <c r="X1448">
        <v>145.49819683721685</v>
      </c>
      <c r="Y1448">
        <v>133.80798122065724</v>
      </c>
      <c r="Z1448">
        <v>134.43915094339621</v>
      </c>
      <c r="AA1448">
        <v>31.775580621090377</v>
      </c>
      <c r="AB1448">
        <v>4.0613995072679563</v>
      </c>
      <c r="AC1448">
        <v>-57.722036811923687</v>
      </c>
    </row>
    <row r="1449" spans="1:29">
      <c r="A1449">
        <v>3</v>
      </c>
      <c r="B1449">
        <v>1084</v>
      </c>
      <c r="C1449">
        <v>2003</v>
      </c>
      <c r="D1449">
        <v>99</v>
      </c>
      <c r="E1449">
        <v>43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250</v>
      </c>
      <c r="R1449">
        <v>537</v>
      </c>
      <c r="S1449">
        <v>535</v>
      </c>
      <c r="T1449">
        <v>2.2764848022383304</v>
      </c>
      <c r="U1449">
        <v>2.3001760921619017</v>
      </c>
      <c r="V1449">
        <v>13.962756052141522</v>
      </c>
      <c r="W1449">
        <v>56.398130841121485</v>
      </c>
      <c r="X1449">
        <v>145.64925723946885</v>
      </c>
      <c r="Y1449">
        <v>133.98752327746749</v>
      </c>
      <c r="Z1449">
        <v>134.4884112149534</v>
      </c>
      <c r="AA1449">
        <v>30.406013551476264</v>
      </c>
      <c r="AB1449">
        <v>4.2307724777611915</v>
      </c>
      <c r="AC1449">
        <v>-62.052942657250547</v>
      </c>
    </row>
    <row r="1450" spans="1:29">
      <c r="A1450">
        <v>3</v>
      </c>
      <c r="B1450">
        <v>1085</v>
      </c>
      <c r="C1450">
        <v>2003</v>
      </c>
      <c r="D1450">
        <v>99</v>
      </c>
      <c r="E1450">
        <v>44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258</v>
      </c>
      <c r="R1450">
        <v>485</v>
      </c>
      <c r="S1450">
        <v>479</v>
      </c>
      <c r="T1450">
        <v>2.0560430709228874</v>
      </c>
      <c r="U1450">
        <v>2.0671639923033873</v>
      </c>
      <c r="V1450">
        <v>13.878350515463922</v>
      </c>
      <c r="W1450">
        <v>56.371607515657608</v>
      </c>
      <c r="X1450">
        <v>145.79151355396451</v>
      </c>
      <c r="Y1450">
        <v>133.32474226804123</v>
      </c>
      <c r="Z1450">
        <v>134.99478079331936</v>
      </c>
      <c r="AA1450">
        <v>29.655980781993247</v>
      </c>
      <c r="AB1450">
        <v>2.2073391827419724</v>
      </c>
      <c r="AC1450">
        <v>-147.19949138554918</v>
      </c>
    </row>
    <row r="1451" spans="1:29">
      <c r="A1451">
        <v>3</v>
      </c>
      <c r="B1451">
        <v>1086</v>
      </c>
      <c r="C1451">
        <v>2003</v>
      </c>
      <c r="D1451">
        <v>99</v>
      </c>
      <c r="E1451">
        <v>45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235</v>
      </c>
      <c r="R1451">
        <v>427</v>
      </c>
      <c r="S1451">
        <v>419</v>
      </c>
      <c r="T1451">
        <v>1.8101657552248929</v>
      </c>
      <c r="U1451">
        <v>1.7743356071790932</v>
      </c>
      <c r="V1451">
        <v>14.833723653395779</v>
      </c>
      <c r="W1451">
        <v>56.348448687350846</v>
      </c>
      <c r="X1451">
        <v>142.94797790526269</v>
      </c>
      <c r="Y1451">
        <v>129.98266978922723</v>
      </c>
      <c r="Z1451">
        <v>132.46443914081149</v>
      </c>
      <c r="AA1451">
        <v>29.52436800053492</v>
      </c>
      <c r="AB1451">
        <v>5.6384984399986813</v>
      </c>
      <c r="AC1451">
        <v>-32.746491510148367</v>
      </c>
    </row>
    <row r="1452" spans="1:29">
      <c r="A1452">
        <v>3</v>
      </c>
      <c r="B1452">
        <v>1087</v>
      </c>
      <c r="C1452">
        <v>2003</v>
      </c>
      <c r="D1452">
        <v>99</v>
      </c>
      <c r="E1452">
        <v>46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271</v>
      </c>
      <c r="R1452">
        <v>535</v>
      </c>
      <c r="S1452">
        <v>532</v>
      </c>
      <c r="T1452">
        <v>2.2680062741108138</v>
      </c>
      <c r="U1452">
        <v>2.3131968676355523</v>
      </c>
      <c r="V1452">
        <v>14.349532710280371</v>
      </c>
      <c r="W1452">
        <v>56.34210526315789</v>
      </c>
      <c r="X1452">
        <v>147.34662467978225</v>
      </c>
      <c r="Y1452">
        <v>135.2497196261682</v>
      </c>
      <c r="Z1452">
        <v>136.01240601503753</v>
      </c>
      <c r="AA1452">
        <v>28.611531474369393</v>
      </c>
      <c r="AB1452">
        <v>3.9782625619076319</v>
      </c>
      <c r="AC1452">
        <v>-56.057232520911391</v>
      </c>
    </row>
    <row r="1453" spans="1:29">
      <c r="A1453">
        <v>3</v>
      </c>
      <c r="B1453">
        <v>1088</v>
      </c>
      <c r="C1453">
        <v>2003</v>
      </c>
      <c r="D1453">
        <v>99</v>
      </c>
      <c r="E1453">
        <v>47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237</v>
      </c>
      <c r="R1453">
        <v>505</v>
      </c>
      <c r="S1453">
        <v>497</v>
      </c>
      <c r="T1453">
        <v>2.1408283521980591</v>
      </c>
      <c r="U1453">
        <v>2.1451447868353912</v>
      </c>
      <c r="V1453">
        <v>14.52871287128713</v>
      </c>
      <c r="W1453">
        <v>56.217303822937616</v>
      </c>
      <c r="X1453">
        <v>146.03584952211369</v>
      </c>
      <c r="Y1453">
        <v>132.87485148514853</v>
      </c>
      <c r="Z1453">
        <v>135.0136820925554</v>
      </c>
      <c r="AA1453">
        <v>28.28244604786217</v>
      </c>
      <c r="AB1453">
        <v>4.032696145690454</v>
      </c>
      <c r="AC1453">
        <v>-58.557685037283505</v>
      </c>
    </row>
    <row r="1454" spans="1:29">
      <c r="A1454">
        <v>3</v>
      </c>
      <c r="B1454">
        <v>1089</v>
      </c>
      <c r="C1454">
        <v>2003</v>
      </c>
      <c r="D1454">
        <v>99</v>
      </c>
      <c r="E1454">
        <v>48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251</v>
      </c>
      <c r="R1454">
        <v>447</v>
      </c>
      <c r="S1454">
        <v>442</v>
      </c>
      <c r="T1454">
        <v>1.8949510365000632</v>
      </c>
      <c r="U1454">
        <v>1.9445391689254272</v>
      </c>
      <c r="V1454">
        <v>14.489932885906043</v>
      </c>
      <c r="W1454">
        <v>55.938914027149345</v>
      </c>
      <c r="X1454">
        <v>148.65590029594179</v>
      </c>
      <c r="Y1454">
        <v>136.07762863534663</v>
      </c>
      <c r="Z1454">
        <v>137.61696832579179</v>
      </c>
      <c r="AA1454">
        <v>30.225906703651539</v>
      </c>
      <c r="AB1454">
        <v>4.2594984830905158</v>
      </c>
      <c r="AC1454">
        <v>-65.186394623445111</v>
      </c>
    </row>
    <row r="1455" spans="1:29">
      <c r="A1455">
        <v>3</v>
      </c>
      <c r="B1455">
        <v>1090</v>
      </c>
      <c r="C1455">
        <v>2003</v>
      </c>
      <c r="D1455">
        <v>99</v>
      </c>
      <c r="E1455">
        <v>49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250</v>
      </c>
      <c r="R1455">
        <v>513</v>
      </c>
      <c r="S1455">
        <v>507</v>
      </c>
      <c r="T1455">
        <v>2.1747424647081273</v>
      </c>
      <c r="U1455">
        <v>2.1562890105773902</v>
      </c>
      <c r="V1455">
        <v>13.962962962962967</v>
      </c>
      <c r="W1455">
        <v>56.232741617356993</v>
      </c>
      <c r="X1455">
        <v>143.8144536736086</v>
      </c>
      <c r="Y1455">
        <v>131.48226120857703</v>
      </c>
      <c r="Z1455">
        <v>133.03826429980279</v>
      </c>
      <c r="AA1455">
        <v>28.407003805961757</v>
      </c>
      <c r="AB1455">
        <v>3.9545086966471854</v>
      </c>
      <c r="AC1455">
        <v>-58.632554379215826</v>
      </c>
    </row>
    <row r="1456" spans="1:29">
      <c r="A1456">
        <v>3</v>
      </c>
      <c r="B1456">
        <v>1091</v>
      </c>
      <c r="C1456">
        <v>2003</v>
      </c>
      <c r="D1456">
        <v>99</v>
      </c>
      <c r="E1456">
        <v>50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223</v>
      </c>
      <c r="R1456">
        <v>412</v>
      </c>
      <c r="S1456">
        <v>408</v>
      </c>
      <c r="T1456">
        <v>1.7465767942685153</v>
      </c>
      <c r="U1456">
        <v>1.7717749292624705</v>
      </c>
      <c r="V1456">
        <v>14.019417475728153</v>
      </c>
      <c r="W1456">
        <v>56.171568627450974</v>
      </c>
      <c r="X1456">
        <v>147.07528216348135</v>
      </c>
      <c r="Y1456">
        <v>134.52063106796112</v>
      </c>
      <c r="Z1456">
        <v>135.83946078431367</v>
      </c>
      <c r="AA1456">
        <v>32.387112189631097</v>
      </c>
      <c r="AB1456">
        <v>4.7304785118603938</v>
      </c>
      <c r="AC1456">
        <v>-64.857440145386221</v>
      </c>
    </row>
    <row r="1457" spans="1:29">
      <c r="A1457">
        <v>3</v>
      </c>
      <c r="B1457">
        <v>1092</v>
      </c>
      <c r="C1457">
        <v>2003</v>
      </c>
      <c r="D1457">
        <v>99</v>
      </c>
      <c r="E1457">
        <v>51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249</v>
      </c>
      <c r="R1457">
        <v>543</v>
      </c>
      <c r="S1457">
        <v>538</v>
      </c>
      <c r="T1457">
        <v>2.3019203866208833</v>
      </c>
      <c r="U1457">
        <v>2.2823152837721841</v>
      </c>
      <c r="V1457">
        <v>14.19521178637201</v>
      </c>
      <c r="W1457">
        <v>56.687732342007443</v>
      </c>
      <c r="X1457">
        <v>143.49337275957762</v>
      </c>
      <c r="Y1457">
        <v>131.4780847145488</v>
      </c>
      <c r="Z1457">
        <v>132.69999999999999</v>
      </c>
      <c r="AA1457">
        <v>30.788461605441523</v>
      </c>
      <c r="AB1457">
        <v>3.7796016374777497</v>
      </c>
      <c r="AC1457">
        <v>-61.064067949325555</v>
      </c>
    </row>
    <row r="1458" spans="1:29">
      <c r="A1458">
        <v>3</v>
      </c>
      <c r="B1458">
        <v>1093</v>
      </c>
      <c r="C1458">
        <v>2003</v>
      </c>
      <c r="D1458">
        <v>99</v>
      </c>
      <c r="E1458">
        <v>52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104</v>
      </c>
      <c r="R1458">
        <v>209</v>
      </c>
      <c r="S1458">
        <v>202</v>
      </c>
      <c r="T1458">
        <v>0.8860061893255331</v>
      </c>
      <c r="U1458">
        <v>0.82642443143759281</v>
      </c>
      <c r="V1458">
        <v>14.306220095693778</v>
      </c>
      <c r="W1458">
        <v>56.608910891089103</v>
      </c>
      <c r="X1458">
        <v>139.11159263271944</v>
      </c>
      <c r="Y1458">
        <v>123.68995215311008</v>
      </c>
      <c r="Z1458">
        <v>127.97623762376242</v>
      </c>
      <c r="AA1458">
        <v>29.102793743321246</v>
      </c>
      <c r="AB1458">
        <v>6.8194915609945115</v>
      </c>
      <c r="AC1458">
        <v>-12.34860197937244</v>
      </c>
    </row>
    <row r="1459" spans="1:29">
      <c r="A1459">
        <v>3</v>
      </c>
      <c r="B1459">
        <v>1094</v>
      </c>
      <c r="C1459">
        <v>2002</v>
      </c>
      <c r="D1459">
        <v>99</v>
      </c>
      <c r="E1459">
        <v>1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198</v>
      </c>
      <c r="R1459">
        <v>437</v>
      </c>
      <c r="S1459">
        <v>432</v>
      </c>
      <c r="T1459">
        <v>1.7496096408696</v>
      </c>
      <c r="U1459">
        <v>1.7635840604036361</v>
      </c>
      <c r="V1459">
        <v>13.908466819221969</v>
      </c>
      <c r="W1459">
        <v>55.067129629629619</v>
      </c>
      <c r="X1459">
        <v>143.7817186519928</v>
      </c>
      <c r="Y1459">
        <v>131.52791762013729</v>
      </c>
      <c r="Z1459">
        <v>133.05023148148149</v>
      </c>
      <c r="AA1459">
        <v>28.101585726019081</v>
      </c>
      <c r="AB1459">
        <v>4.0935397502528588</v>
      </c>
      <c r="AC1459">
        <v>-59.288049641940781</v>
      </c>
    </row>
    <row r="1460" spans="1:29">
      <c r="A1460">
        <v>3</v>
      </c>
      <c r="B1460">
        <v>1095</v>
      </c>
      <c r="C1460">
        <v>2002</v>
      </c>
      <c r="D1460">
        <v>99</v>
      </c>
      <c r="E1460">
        <v>2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314</v>
      </c>
      <c r="R1460">
        <v>679</v>
      </c>
      <c r="S1460">
        <v>671</v>
      </c>
      <c r="T1460">
        <v>2.7185010209392639</v>
      </c>
      <c r="U1460">
        <v>2.6235252443012942</v>
      </c>
      <c r="V1460">
        <v>14.150220913107511</v>
      </c>
      <c r="W1460">
        <v>55.973174366616966</v>
      </c>
      <c r="X1460">
        <v>137.8655756904632</v>
      </c>
      <c r="Y1460">
        <v>125.92695139911612</v>
      </c>
      <c r="Z1460">
        <v>127.42831594634852</v>
      </c>
      <c r="AA1460">
        <v>27.881160463446392</v>
      </c>
      <c r="AB1460">
        <v>4.0565152721153712</v>
      </c>
      <c r="AC1460">
        <v>-53.251826126131618</v>
      </c>
    </row>
    <row r="1461" spans="1:29">
      <c r="A1461">
        <v>3</v>
      </c>
      <c r="B1461">
        <v>1096</v>
      </c>
      <c r="C1461">
        <v>2002</v>
      </c>
      <c r="D1461">
        <v>99</v>
      </c>
      <c r="E1461">
        <v>3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272</v>
      </c>
      <c r="R1461">
        <v>517</v>
      </c>
      <c r="S1461">
        <v>506</v>
      </c>
      <c r="T1461">
        <v>2.0699043119670097</v>
      </c>
      <c r="U1461">
        <v>2.0375058892042595</v>
      </c>
      <c r="V1461">
        <v>13.742746615087032</v>
      </c>
      <c r="W1461">
        <v>55.749011857707515</v>
      </c>
      <c r="X1461">
        <v>141.74973962208011</v>
      </c>
      <c r="Y1461">
        <v>128.44332688588017</v>
      </c>
      <c r="Z1461">
        <v>131.23557312252979</v>
      </c>
      <c r="AA1461">
        <v>29.00077141143106</v>
      </c>
      <c r="AB1461">
        <v>3.9555645764462826</v>
      </c>
      <c r="AC1461">
        <v>-63.588362770661696</v>
      </c>
    </row>
    <row r="1462" spans="1:29">
      <c r="A1462">
        <v>3</v>
      </c>
      <c r="B1462">
        <v>1097</v>
      </c>
      <c r="C1462">
        <v>2002</v>
      </c>
      <c r="D1462">
        <v>99</v>
      </c>
      <c r="E1462">
        <v>4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261</v>
      </c>
      <c r="R1462">
        <v>486</v>
      </c>
      <c r="S1462">
        <v>479</v>
      </c>
      <c r="T1462">
        <v>1.9457901269167637</v>
      </c>
      <c r="U1462">
        <v>1.9598658112880347</v>
      </c>
      <c r="V1462">
        <v>14.004115226337452</v>
      </c>
      <c r="W1462">
        <v>55.601252609603321</v>
      </c>
      <c r="X1462">
        <v>143.97451502302829</v>
      </c>
      <c r="Y1462">
        <v>131.42962962962969</v>
      </c>
      <c r="Z1462">
        <v>133.35031315240099</v>
      </c>
      <c r="AA1462">
        <v>28.691201558574861</v>
      </c>
      <c r="AB1462">
        <v>3.7161384902299073</v>
      </c>
      <c r="AC1462">
        <v>-60.033217704692113</v>
      </c>
    </row>
    <row r="1463" spans="1:29">
      <c r="A1463">
        <v>3</v>
      </c>
      <c r="B1463">
        <v>1098</v>
      </c>
      <c r="C1463">
        <v>2002</v>
      </c>
      <c r="D1463">
        <v>99</v>
      </c>
      <c r="E1463">
        <v>5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255</v>
      </c>
      <c r="R1463">
        <v>447</v>
      </c>
      <c r="S1463">
        <v>441</v>
      </c>
      <c r="T1463">
        <v>1.7896464747567771</v>
      </c>
      <c r="U1463">
        <v>1.7271020604659248</v>
      </c>
      <c r="V1463">
        <v>14.073825503355703</v>
      </c>
      <c r="W1463">
        <v>56.210884353741491</v>
      </c>
      <c r="X1463">
        <v>137.96830198191381</v>
      </c>
      <c r="Y1463">
        <v>125.92550335570483</v>
      </c>
      <c r="Z1463">
        <v>127.63877551020416</v>
      </c>
      <c r="AA1463">
        <v>26.991625766877078</v>
      </c>
      <c r="AB1463">
        <v>3.3242692256472042</v>
      </c>
      <c r="AC1463">
        <v>-53.99119462508331</v>
      </c>
    </row>
    <row r="1464" spans="1:29">
      <c r="A1464">
        <v>3</v>
      </c>
      <c r="B1464">
        <v>1099</v>
      </c>
      <c r="C1464">
        <v>2002</v>
      </c>
      <c r="D1464">
        <v>99</v>
      </c>
      <c r="E1464">
        <v>6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239</v>
      </c>
      <c r="R1464">
        <v>453</v>
      </c>
      <c r="S1464">
        <v>447</v>
      </c>
      <c r="T1464">
        <v>1.8136685750890824</v>
      </c>
      <c r="U1464">
        <v>1.8166072261667696</v>
      </c>
      <c r="V1464">
        <v>13.587196467991172</v>
      </c>
      <c r="W1464">
        <v>55.628635346756163</v>
      </c>
      <c r="X1464">
        <v>143.29030730485812</v>
      </c>
      <c r="Y1464">
        <v>130.69713024282569</v>
      </c>
      <c r="Z1464">
        <v>132.45145413870253</v>
      </c>
      <c r="AA1464">
        <v>29.557976115156556</v>
      </c>
      <c r="AB1464">
        <v>4.1049850927858396</v>
      </c>
      <c r="AC1464">
        <v>-55.285297687228606</v>
      </c>
    </row>
    <row r="1465" spans="1:29">
      <c r="A1465">
        <v>3</v>
      </c>
      <c r="B1465">
        <v>1100</v>
      </c>
      <c r="C1465">
        <v>2002</v>
      </c>
      <c r="D1465">
        <v>99</v>
      </c>
      <c r="E1465">
        <v>7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Q1465">
        <v>246</v>
      </c>
      <c r="R1465">
        <v>440</v>
      </c>
      <c r="S1465">
        <v>431</v>
      </c>
      <c r="T1465">
        <v>1.761620691035753</v>
      </c>
      <c r="U1465">
        <v>1.7286270019267334</v>
      </c>
      <c r="V1465">
        <v>13.911363636363639</v>
      </c>
      <c r="W1465">
        <v>55.661252900232014</v>
      </c>
      <c r="X1465">
        <v>140.93100561410429</v>
      </c>
      <c r="Y1465">
        <v>128.04181818181812</v>
      </c>
      <c r="Z1465">
        <v>130.7155452436194</v>
      </c>
      <c r="AA1465">
        <v>29.032379948801974</v>
      </c>
      <c r="AB1465">
        <v>4.1207254231029751</v>
      </c>
      <c r="AC1465">
        <v>-60.060038740503018</v>
      </c>
    </row>
    <row r="1466" spans="1:29">
      <c r="A1466">
        <v>3</v>
      </c>
      <c r="B1466">
        <v>1101</v>
      </c>
      <c r="C1466">
        <v>2002</v>
      </c>
      <c r="D1466">
        <v>99</v>
      </c>
      <c r="E1466">
        <v>8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Q1466">
        <v>241</v>
      </c>
      <c r="R1466">
        <v>439</v>
      </c>
      <c r="S1466">
        <v>438</v>
      </c>
      <c r="T1466">
        <v>1.7576170076470348</v>
      </c>
      <c r="U1466">
        <v>1.7529309482267037</v>
      </c>
      <c r="V1466">
        <v>14.355353075170839</v>
      </c>
      <c r="W1466">
        <v>56.616438356164387</v>
      </c>
      <c r="X1466">
        <v>141.38727581892255</v>
      </c>
      <c r="Y1466">
        <v>130.13781321184513</v>
      </c>
      <c r="Z1466">
        <v>130.43493150684941</v>
      </c>
      <c r="AA1466">
        <v>27.548395587121</v>
      </c>
      <c r="AB1466">
        <v>3.6967101392327906</v>
      </c>
      <c r="AC1466">
        <v>-56.580874862391859</v>
      </c>
    </row>
    <row r="1467" spans="1:29">
      <c r="A1467">
        <v>3</v>
      </c>
      <c r="B1467">
        <v>1102</v>
      </c>
      <c r="C1467">
        <v>2002</v>
      </c>
      <c r="D1467">
        <v>99</v>
      </c>
      <c r="E1467">
        <v>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Q1467">
        <v>245</v>
      </c>
      <c r="R1467">
        <v>455</v>
      </c>
      <c r="S1467">
        <v>451</v>
      </c>
      <c r="T1467">
        <v>1.8216759418665165</v>
      </c>
      <c r="U1467">
        <v>1.805877406672894</v>
      </c>
      <c r="V1467">
        <v>14.769230769230772</v>
      </c>
      <c r="W1467">
        <v>56.600886917960082</v>
      </c>
      <c r="X1467">
        <v>140.66743657209528</v>
      </c>
      <c r="Y1467">
        <v>129.35406593406603</v>
      </c>
      <c r="Z1467">
        <v>130.50133037694022</v>
      </c>
      <c r="AA1467">
        <v>27.330146249466168</v>
      </c>
      <c r="AB1467">
        <v>4.2395455466073191</v>
      </c>
      <c r="AC1467">
        <v>-57.485163623496398</v>
      </c>
    </row>
    <row r="1468" spans="1:29">
      <c r="A1468">
        <v>3</v>
      </c>
      <c r="B1468">
        <v>1103</v>
      </c>
      <c r="C1468">
        <v>2002</v>
      </c>
      <c r="D1468">
        <v>99</v>
      </c>
      <c r="E1468">
        <v>10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257</v>
      </c>
      <c r="R1468">
        <v>458</v>
      </c>
      <c r="S1468">
        <v>449</v>
      </c>
      <c r="T1468">
        <v>1.8336869920326704</v>
      </c>
      <c r="U1468">
        <v>1.8247351334699649</v>
      </c>
      <c r="V1468">
        <v>14.622270742358085</v>
      </c>
      <c r="W1468">
        <v>56.164810690423138</v>
      </c>
      <c r="X1468">
        <v>142.6535362663046</v>
      </c>
      <c r="Y1468">
        <v>129.84868995633195</v>
      </c>
      <c r="Z1468">
        <v>132.45144766146996</v>
      </c>
      <c r="AA1468">
        <v>28.079281710518529</v>
      </c>
      <c r="AB1468">
        <v>3.8588122642998486</v>
      </c>
      <c r="AC1468">
        <v>-61.542837847906547</v>
      </c>
    </row>
    <row r="1469" spans="1:29">
      <c r="A1469">
        <v>3</v>
      </c>
      <c r="B1469">
        <v>1104</v>
      </c>
      <c r="C1469">
        <v>2002</v>
      </c>
      <c r="D1469">
        <v>99</v>
      </c>
      <c r="E1469">
        <v>11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254</v>
      </c>
      <c r="R1469">
        <v>456</v>
      </c>
      <c r="S1469">
        <v>448</v>
      </c>
      <c r="T1469">
        <v>1.8256796252552343</v>
      </c>
      <c r="U1469">
        <v>1.8405613871014808</v>
      </c>
      <c r="V1469">
        <v>13.539473684210527</v>
      </c>
      <c r="W1469">
        <v>55.377232142857153</v>
      </c>
      <c r="X1469">
        <v>144.55888502404443</v>
      </c>
      <c r="Y1469">
        <v>131.54934210526321</v>
      </c>
      <c r="Z1469">
        <v>133.89843750000003</v>
      </c>
      <c r="AA1469">
        <v>28.653665812996302</v>
      </c>
      <c r="AB1469">
        <v>4.5235612767686604</v>
      </c>
      <c r="AC1469">
        <v>-52.598002852525887</v>
      </c>
    </row>
    <row r="1470" spans="1:29">
      <c r="A1470">
        <v>3</v>
      </c>
      <c r="B1470">
        <v>1105</v>
      </c>
      <c r="C1470">
        <v>2002</v>
      </c>
      <c r="D1470">
        <v>99</v>
      </c>
      <c r="E1470">
        <v>12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276</v>
      </c>
      <c r="R1470">
        <v>501</v>
      </c>
      <c r="S1470">
        <v>495</v>
      </c>
      <c r="T1470">
        <v>2.0058453777475278</v>
      </c>
      <c r="U1470">
        <v>2.0110480014445522</v>
      </c>
      <c r="V1470">
        <v>14.293413173652699</v>
      </c>
      <c r="W1470">
        <v>55.737373737373751</v>
      </c>
      <c r="X1470">
        <v>143.38170895478819</v>
      </c>
      <c r="Y1470">
        <v>130.8241516966068</v>
      </c>
      <c r="Z1470">
        <v>132.40989898989898</v>
      </c>
      <c r="AA1470">
        <v>27.529047340301297</v>
      </c>
      <c r="AB1470">
        <v>4.0371653686536035</v>
      </c>
      <c r="AC1470">
        <v>-52.679014996794912</v>
      </c>
    </row>
    <row r="1471" spans="1:29">
      <c r="A1471">
        <v>3</v>
      </c>
      <c r="B1471">
        <v>1106</v>
      </c>
      <c r="C1471">
        <v>2002</v>
      </c>
      <c r="D1471">
        <v>99</v>
      </c>
      <c r="E1471">
        <v>13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151</v>
      </c>
      <c r="R1471">
        <v>250</v>
      </c>
      <c r="S1471">
        <v>243</v>
      </c>
      <c r="T1471">
        <v>1.0009208471794051</v>
      </c>
      <c r="U1471">
        <v>1.0012759495100172</v>
      </c>
      <c r="V1471">
        <v>13.663999999999998</v>
      </c>
      <c r="W1471">
        <v>54.76131687242799</v>
      </c>
      <c r="X1471">
        <v>143.98179848320703</v>
      </c>
      <c r="Y1471">
        <v>130.53200000000001</v>
      </c>
      <c r="Z1471">
        <v>134.29218106995896</v>
      </c>
      <c r="AA1471">
        <v>28.953947764125225</v>
      </c>
      <c r="AB1471">
        <v>4.1604429462072332</v>
      </c>
      <c r="AC1471">
        <v>-50.466696874910888</v>
      </c>
    </row>
    <row r="1472" spans="1:29">
      <c r="A1472">
        <v>3</v>
      </c>
      <c r="B1472">
        <v>1107</v>
      </c>
      <c r="C1472">
        <v>2002</v>
      </c>
      <c r="D1472">
        <v>99</v>
      </c>
      <c r="E1472">
        <v>14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253</v>
      </c>
      <c r="R1472">
        <v>457</v>
      </c>
      <c r="S1472">
        <v>449</v>
      </c>
      <c r="T1472">
        <v>1.8296833086439523</v>
      </c>
      <c r="U1472">
        <v>1.7853842798786106</v>
      </c>
      <c r="V1472">
        <v>14.538293216630201</v>
      </c>
      <c r="W1472">
        <v>56.051224944320687</v>
      </c>
      <c r="X1472">
        <v>139.63931713492536</v>
      </c>
      <c r="Y1472">
        <v>127.32647702406997</v>
      </c>
      <c r="Z1472">
        <v>129.59510022271704</v>
      </c>
      <c r="AA1472">
        <v>28.331722138496097</v>
      </c>
      <c r="AB1472">
        <v>4.1016651044042121</v>
      </c>
      <c r="AC1472">
        <v>-62.351719652613994</v>
      </c>
    </row>
    <row r="1473" spans="1:29">
      <c r="A1473">
        <v>3</v>
      </c>
      <c r="B1473">
        <v>1108</v>
      </c>
      <c r="C1473">
        <v>2002</v>
      </c>
      <c r="D1473">
        <v>99</v>
      </c>
      <c r="E1473">
        <v>15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305</v>
      </c>
      <c r="R1473">
        <v>616</v>
      </c>
      <c r="S1473">
        <v>610</v>
      </c>
      <c r="T1473">
        <v>2.4662689674500542</v>
      </c>
      <c r="U1473">
        <v>2.5055279127954408</v>
      </c>
      <c r="V1473">
        <v>14.251623376623376</v>
      </c>
      <c r="W1473">
        <v>56.218032786885267</v>
      </c>
      <c r="X1473">
        <v>144.86147655161747</v>
      </c>
      <c r="Y1473">
        <v>132.56282467532478</v>
      </c>
      <c r="Z1473">
        <v>133.86672131147549</v>
      </c>
      <c r="AA1473">
        <v>27.621795695553597</v>
      </c>
      <c r="AB1473">
        <v>3.8483553309203886</v>
      </c>
      <c r="AC1473">
        <v>-57.941504097161292</v>
      </c>
    </row>
    <row r="1474" spans="1:29">
      <c r="A1474">
        <v>3</v>
      </c>
      <c r="B1474">
        <v>1109</v>
      </c>
      <c r="C1474">
        <v>2002</v>
      </c>
      <c r="D1474">
        <v>99</v>
      </c>
      <c r="E1474">
        <v>16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249</v>
      </c>
      <c r="R1474">
        <v>468</v>
      </c>
      <c r="S1474">
        <v>464</v>
      </c>
      <c r="T1474">
        <v>1.8737238259198463</v>
      </c>
      <c r="U1474">
        <v>1.8457191870926737</v>
      </c>
      <c r="V1474">
        <v>14.564102564102564</v>
      </c>
      <c r="W1474">
        <v>56.14224137931032</v>
      </c>
      <c r="X1474">
        <v>140.35012176940663</v>
      </c>
      <c r="Y1474">
        <v>128.53547008547</v>
      </c>
      <c r="Z1474">
        <v>129.6435344827585</v>
      </c>
      <c r="AA1474">
        <v>28.65586615500693</v>
      </c>
      <c r="AB1474">
        <v>4.4592532787233656</v>
      </c>
      <c r="AC1474">
        <v>-51.599785971660637</v>
      </c>
    </row>
    <row r="1475" spans="1:29">
      <c r="A1475">
        <v>3</v>
      </c>
      <c r="B1475">
        <v>1110</v>
      </c>
      <c r="C1475">
        <v>2002</v>
      </c>
      <c r="D1475">
        <v>99</v>
      </c>
      <c r="E1475">
        <v>17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252</v>
      </c>
      <c r="R1475">
        <v>486</v>
      </c>
      <c r="S1475">
        <v>480</v>
      </c>
      <c r="T1475">
        <v>1.9457901269167637</v>
      </c>
      <c r="U1475">
        <v>1.9011877821199237</v>
      </c>
      <c r="V1475">
        <v>14.368312757201643</v>
      </c>
      <c r="W1475">
        <v>56.016666666666652</v>
      </c>
      <c r="X1475">
        <v>139.54473915350283</v>
      </c>
      <c r="Y1475">
        <v>127.49465020576136</v>
      </c>
      <c r="Z1475">
        <v>129.0883333333334</v>
      </c>
      <c r="AA1475">
        <v>27.472423850512499</v>
      </c>
      <c r="AB1475">
        <v>3.8280398233154473</v>
      </c>
      <c r="AC1475">
        <v>-58.863564001243546</v>
      </c>
    </row>
    <row r="1476" spans="1:29">
      <c r="A1476">
        <v>3</v>
      </c>
      <c r="B1476">
        <v>1111</v>
      </c>
      <c r="C1476">
        <v>2002</v>
      </c>
      <c r="D1476">
        <v>99</v>
      </c>
      <c r="E1476">
        <v>18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244</v>
      </c>
      <c r="R1476">
        <v>442</v>
      </c>
      <c r="S1476">
        <v>432</v>
      </c>
      <c r="T1476">
        <v>1.7696280578131878</v>
      </c>
      <c r="U1476">
        <v>1.7336068409426231</v>
      </c>
      <c r="V1476">
        <v>13.82805429864254</v>
      </c>
      <c r="W1476">
        <v>56.196759259259267</v>
      </c>
      <c r="X1476">
        <v>140.92424368697391</v>
      </c>
      <c r="Y1476">
        <v>127.82963800904982</v>
      </c>
      <c r="Z1476">
        <v>130.7886574074075</v>
      </c>
      <c r="AA1476">
        <v>29.420654215936857</v>
      </c>
      <c r="AB1476">
        <v>3.9057991852343266</v>
      </c>
      <c r="AC1476">
        <v>-56.794547520580387</v>
      </c>
    </row>
    <row r="1477" spans="1:29">
      <c r="A1477">
        <v>3</v>
      </c>
      <c r="B1477">
        <v>1112</v>
      </c>
      <c r="C1477">
        <v>2002</v>
      </c>
      <c r="D1477">
        <v>99</v>
      </c>
      <c r="E1477">
        <v>19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158</v>
      </c>
      <c r="R1477">
        <v>310</v>
      </c>
      <c r="S1477">
        <v>302</v>
      </c>
      <c r="T1477">
        <v>1.2411418505024623</v>
      </c>
      <c r="U1477">
        <v>1.2475892807967983</v>
      </c>
      <c r="V1477">
        <v>16.032258064516125</v>
      </c>
      <c r="W1477">
        <v>56.049668874172198</v>
      </c>
      <c r="X1477">
        <v>145.19134659071045</v>
      </c>
      <c r="Y1477">
        <v>131.16354838709671</v>
      </c>
      <c r="Z1477">
        <v>134.63807947019859</v>
      </c>
      <c r="AA1477">
        <v>28.314196944809567</v>
      </c>
      <c r="AB1477">
        <v>3.838742450199716</v>
      </c>
      <c r="AC1477">
        <v>-68.931025678887949</v>
      </c>
    </row>
    <row r="1478" spans="1:29">
      <c r="A1478">
        <v>3</v>
      </c>
      <c r="B1478">
        <v>1113</v>
      </c>
      <c r="C1478">
        <v>2002</v>
      </c>
      <c r="D1478">
        <v>99</v>
      </c>
      <c r="E1478">
        <v>20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77</v>
      </c>
      <c r="R1478">
        <v>127</v>
      </c>
      <c r="S1478">
        <v>118</v>
      </c>
      <c r="T1478">
        <v>0.50846779036713774</v>
      </c>
      <c r="U1478">
        <v>0.48707305282694846</v>
      </c>
      <c r="V1478">
        <v>15.645669291338589</v>
      </c>
      <c r="W1478">
        <v>54.381355932203398</v>
      </c>
      <c r="X1478">
        <v>143.35912507144619</v>
      </c>
      <c r="Y1478">
        <v>124.99527559055117</v>
      </c>
      <c r="Z1478">
        <v>134.52881355932203</v>
      </c>
      <c r="AA1478">
        <v>23.760817702982848</v>
      </c>
      <c r="AB1478">
        <v>3.8398435074163886</v>
      </c>
      <c r="AC1478">
        <v>-26.315995215943641</v>
      </c>
    </row>
    <row r="1479" spans="1:29">
      <c r="A1479">
        <v>3</v>
      </c>
      <c r="B1479">
        <v>1114</v>
      </c>
      <c r="C1479">
        <v>2002</v>
      </c>
      <c r="D1479">
        <v>99</v>
      </c>
      <c r="E1479">
        <v>21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253</v>
      </c>
      <c r="R1479">
        <v>485</v>
      </c>
      <c r="S1479">
        <v>480</v>
      </c>
      <c r="T1479">
        <v>1.9417864435280452</v>
      </c>
      <c r="U1479">
        <v>1.9344204601119657</v>
      </c>
      <c r="V1479">
        <v>14.775257731958762</v>
      </c>
      <c r="W1479">
        <v>56.162500000000001</v>
      </c>
      <c r="X1479">
        <v>141.62044431537677</v>
      </c>
      <c r="Y1479">
        <v>129.99072164948456</v>
      </c>
      <c r="Z1479">
        <v>131.34479166666671</v>
      </c>
      <c r="AA1479">
        <v>28.333354423245598</v>
      </c>
      <c r="AB1479">
        <v>3.9862589500265249</v>
      </c>
      <c r="AC1479">
        <v>-54.643360794242007</v>
      </c>
    </row>
    <row r="1480" spans="1:29">
      <c r="A1480">
        <v>3</v>
      </c>
      <c r="B1480">
        <v>1115</v>
      </c>
      <c r="C1480">
        <v>2002</v>
      </c>
      <c r="D1480">
        <v>99</v>
      </c>
      <c r="E1480">
        <v>22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231</v>
      </c>
      <c r="R1480">
        <v>439</v>
      </c>
      <c r="S1480">
        <v>435</v>
      </c>
      <c r="T1480">
        <v>1.7576170076470348</v>
      </c>
      <c r="U1480">
        <v>1.7689842555163671</v>
      </c>
      <c r="V1480">
        <v>13.441913439635536</v>
      </c>
      <c r="W1480">
        <v>55.551724137931011</v>
      </c>
      <c r="X1480">
        <v>143.1160645315735</v>
      </c>
      <c r="Y1480">
        <v>131.32961275626417</v>
      </c>
      <c r="Z1480">
        <v>132.53724137931019</v>
      </c>
      <c r="AA1480">
        <v>28.704539938478323</v>
      </c>
      <c r="AB1480">
        <v>3.8559064133777992</v>
      </c>
      <c r="AC1480">
        <v>-59.323797185323478</v>
      </c>
    </row>
    <row r="1481" spans="1:29">
      <c r="A1481">
        <v>3</v>
      </c>
      <c r="B1481">
        <v>1116</v>
      </c>
      <c r="C1481">
        <v>2002</v>
      </c>
      <c r="D1481">
        <v>99</v>
      </c>
      <c r="E1481">
        <v>23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248</v>
      </c>
      <c r="R1481">
        <v>450</v>
      </c>
      <c r="S1481">
        <v>445</v>
      </c>
      <c r="T1481">
        <v>1.8016575249229283</v>
      </c>
      <c r="U1481">
        <v>1.8350231188182549</v>
      </c>
      <c r="V1481">
        <v>14.324444444444444</v>
      </c>
      <c r="W1481">
        <v>55.586516853932594</v>
      </c>
      <c r="X1481">
        <v>145.63356205609716</v>
      </c>
      <c r="Y1481">
        <v>132.90222222222235</v>
      </c>
      <c r="Z1481">
        <v>134.39550561797765</v>
      </c>
      <c r="AA1481">
        <v>29.412522404284378</v>
      </c>
      <c r="AB1481">
        <v>4.4680939055252686</v>
      </c>
      <c r="AC1481">
        <v>-56.128047242831059</v>
      </c>
    </row>
    <row r="1482" spans="1:29">
      <c r="A1482">
        <v>3</v>
      </c>
      <c r="B1482">
        <v>1117</v>
      </c>
      <c r="C1482">
        <v>2002</v>
      </c>
      <c r="D1482">
        <v>99</v>
      </c>
      <c r="E1482">
        <v>24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251</v>
      </c>
      <c r="R1482">
        <v>487</v>
      </c>
      <c r="S1482">
        <v>481</v>
      </c>
      <c r="T1482">
        <v>1.9497938103054808</v>
      </c>
      <c r="U1482">
        <v>1.9812702210075877</v>
      </c>
      <c r="V1482">
        <v>13.765913757700204</v>
      </c>
      <c r="W1482">
        <v>55.729729729729719</v>
      </c>
      <c r="X1482">
        <v>145.21569473705287</v>
      </c>
      <c r="Y1482">
        <v>132.59219712525663</v>
      </c>
      <c r="Z1482">
        <v>134.24615384615387</v>
      </c>
      <c r="AA1482">
        <v>27.723551962906033</v>
      </c>
      <c r="AB1482">
        <v>4.2765290064203754</v>
      </c>
      <c r="AC1482">
        <v>-59.106780977865114</v>
      </c>
    </row>
    <row r="1483" spans="1:29">
      <c r="A1483">
        <v>3</v>
      </c>
      <c r="B1483">
        <v>1118</v>
      </c>
      <c r="C1483">
        <v>2002</v>
      </c>
      <c r="D1483">
        <v>99</v>
      </c>
      <c r="E1483">
        <v>25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235</v>
      </c>
      <c r="R1483">
        <v>429</v>
      </c>
      <c r="S1483">
        <v>424</v>
      </c>
      <c r="T1483">
        <v>1.7175801737598588</v>
      </c>
      <c r="U1483">
        <v>1.7038873580665332</v>
      </c>
      <c r="V1483">
        <v>13.958041958041957</v>
      </c>
      <c r="W1483">
        <v>55.95754716981132</v>
      </c>
      <c r="X1483">
        <v>141.80626163291396</v>
      </c>
      <c r="Y1483">
        <v>129.44545454545451</v>
      </c>
      <c r="Z1483">
        <v>130.97193396226407</v>
      </c>
      <c r="AA1483">
        <v>28.597148063957157</v>
      </c>
      <c r="AB1483">
        <v>3.5612020472531403</v>
      </c>
      <c r="AC1483">
        <v>-56.749330516821722</v>
      </c>
    </row>
    <row r="1484" spans="1:29">
      <c r="A1484">
        <v>3</v>
      </c>
      <c r="B1484">
        <v>1119</v>
      </c>
      <c r="C1484">
        <v>2002</v>
      </c>
      <c r="D1484">
        <v>99</v>
      </c>
      <c r="E1484">
        <v>26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276</v>
      </c>
      <c r="R1484">
        <v>511</v>
      </c>
      <c r="S1484">
        <v>506</v>
      </c>
      <c r="T1484">
        <v>2.0458822116347033</v>
      </c>
      <c r="U1484">
        <v>2.0366529038398622</v>
      </c>
      <c r="V1484">
        <v>14.59491193737769</v>
      </c>
      <c r="W1484">
        <v>56.00197628458497</v>
      </c>
      <c r="X1484">
        <v>141.78410823211121</v>
      </c>
      <c r="Y1484">
        <v>129.89706457925644</v>
      </c>
      <c r="Z1484">
        <v>131.18063241106728</v>
      </c>
      <c r="AA1484">
        <v>29.320894969517322</v>
      </c>
      <c r="AB1484">
        <v>3.63312549155442</v>
      </c>
      <c r="AC1484">
        <v>-50.356159292695793</v>
      </c>
    </row>
    <row r="1485" spans="1:29">
      <c r="A1485">
        <v>3</v>
      </c>
      <c r="B1485">
        <v>1120</v>
      </c>
      <c r="C1485">
        <v>2002</v>
      </c>
      <c r="D1485">
        <v>99</v>
      </c>
      <c r="E1485">
        <v>27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260</v>
      </c>
      <c r="R1485">
        <v>475</v>
      </c>
      <c r="S1485">
        <v>464</v>
      </c>
      <c r="T1485">
        <v>1.9017496096408697</v>
      </c>
      <c r="U1485">
        <v>1.8848491236112328</v>
      </c>
      <c r="V1485">
        <v>14.73263157894737</v>
      </c>
      <c r="W1485">
        <v>56.35775862068968</v>
      </c>
      <c r="X1485">
        <v>143.24525289388143</v>
      </c>
      <c r="Y1485">
        <v>129.32610526315781</v>
      </c>
      <c r="Z1485">
        <v>132.39202586206892</v>
      </c>
      <c r="AA1485">
        <v>29.524133921707527</v>
      </c>
      <c r="AB1485">
        <v>4.1767552754968529</v>
      </c>
      <c r="AC1485">
        <v>-53.574172747543912</v>
      </c>
    </row>
    <row r="1486" spans="1:29">
      <c r="A1486">
        <v>3</v>
      </c>
      <c r="B1486">
        <v>1121</v>
      </c>
      <c r="C1486">
        <v>2002</v>
      </c>
      <c r="D1486">
        <v>99</v>
      </c>
      <c r="E1486">
        <v>28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238</v>
      </c>
      <c r="R1486">
        <v>437</v>
      </c>
      <c r="S1486">
        <v>428</v>
      </c>
      <c r="T1486">
        <v>1.7496096408696</v>
      </c>
      <c r="U1486">
        <v>1.7444593921436069</v>
      </c>
      <c r="V1486">
        <v>13.917620137299764</v>
      </c>
      <c r="W1486">
        <v>55.827102803738306</v>
      </c>
      <c r="X1486">
        <v>143.3612412018316</v>
      </c>
      <c r="Y1486">
        <v>130.10160183066367</v>
      </c>
      <c r="Z1486">
        <v>132.83738317757016</v>
      </c>
      <c r="AA1486">
        <v>30.116016396919687</v>
      </c>
      <c r="AB1486">
        <v>3.8576315937107513</v>
      </c>
      <c r="AC1486">
        <v>-62.211245172742515</v>
      </c>
    </row>
    <row r="1487" spans="1:29">
      <c r="A1487">
        <v>3</v>
      </c>
      <c r="B1487">
        <v>1122</v>
      </c>
      <c r="C1487">
        <v>2002</v>
      </c>
      <c r="D1487">
        <v>99</v>
      </c>
      <c r="E1487">
        <v>29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220</v>
      </c>
      <c r="R1487">
        <v>382</v>
      </c>
      <c r="S1487">
        <v>375</v>
      </c>
      <c r="T1487">
        <v>1.5294070544901306</v>
      </c>
      <c r="U1487">
        <v>1.51629501204535</v>
      </c>
      <c r="V1487">
        <v>14.578534031413612</v>
      </c>
      <c r="W1487">
        <v>56.04</v>
      </c>
      <c r="X1487">
        <v>142.20388784580211</v>
      </c>
      <c r="Y1487">
        <v>129.36701570680623</v>
      </c>
      <c r="Z1487">
        <v>131.78186666666664</v>
      </c>
      <c r="AA1487">
        <v>29.163593591706569</v>
      </c>
      <c r="AB1487">
        <v>4.1647408882986241</v>
      </c>
      <c r="AC1487">
        <v>-60.378719547326448</v>
      </c>
    </row>
    <row r="1488" spans="1:29">
      <c r="A1488">
        <v>3</v>
      </c>
      <c r="B1488">
        <v>1123</v>
      </c>
      <c r="C1488">
        <v>2002</v>
      </c>
      <c r="D1488">
        <v>99</v>
      </c>
      <c r="E1488">
        <v>30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193</v>
      </c>
      <c r="R1488">
        <v>372</v>
      </c>
      <c r="S1488">
        <v>368</v>
      </c>
      <c r="T1488">
        <v>1.4893702206029549</v>
      </c>
      <c r="U1488">
        <v>1.5290100169016902</v>
      </c>
      <c r="V1488">
        <v>13.782258064516135</v>
      </c>
      <c r="W1488">
        <v>55.692934782608702</v>
      </c>
      <c r="X1488">
        <v>146.44159414718237</v>
      </c>
      <c r="Y1488">
        <v>133.95860215053764</v>
      </c>
      <c r="Z1488">
        <v>135.41467391304352</v>
      </c>
      <c r="AA1488">
        <v>29.378915130438092</v>
      </c>
      <c r="AB1488">
        <v>4.1501380380509278</v>
      </c>
      <c r="AC1488">
        <v>-60.062980942924398</v>
      </c>
    </row>
    <row r="1489" spans="1:29">
      <c r="A1489">
        <v>3</v>
      </c>
      <c r="B1489">
        <v>1124</v>
      </c>
      <c r="C1489">
        <v>2002</v>
      </c>
      <c r="D1489">
        <v>99</v>
      </c>
      <c r="E1489">
        <v>31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233</v>
      </c>
      <c r="R1489">
        <v>469</v>
      </c>
      <c r="S1489">
        <v>465</v>
      </c>
      <c r="T1489">
        <v>1.8777275093085632</v>
      </c>
      <c r="U1489">
        <v>1.8891109821405436</v>
      </c>
      <c r="V1489">
        <v>13.341151385927501</v>
      </c>
      <c r="W1489">
        <v>55.922580645161283</v>
      </c>
      <c r="X1489">
        <v>143.41317711088561</v>
      </c>
      <c r="Y1489">
        <v>131.27675906183379</v>
      </c>
      <c r="Z1489">
        <v>132.40602150537643</v>
      </c>
      <c r="AA1489">
        <v>29.98064189560688</v>
      </c>
      <c r="AB1489">
        <v>3.9938697388382809</v>
      </c>
      <c r="AC1489">
        <v>-68.391859272149759</v>
      </c>
    </row>
    <row r="1490" spans="1:29">
      <c r="A1490">
        <v>3</v>
      </c>
      <c r="B1490">
        <v>1125</v>
      </c>
      <c r="C1490">
        <v>2002</v>
      </c>
      <c r="D1490">
        <v>99</v>
      </c>
      <c r="E1490">
        <v>32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282</v>
      </c>
      <c r="R1490">
        <v>581</v>
      </c>
      <c r="S1490">
        <v>569</v>
      </c>
      <c r="T1490">
        <v>2.3261400488449366</v>
      </c>
      <c r="U1490">
        <v>2.3450684789230545</v>
      </c>
      <c r="V1490">
        <v>14.53184165232358</v>
      </c>
      <c r="W1490">
        <v>55.713532513181008</v>
      </c>
      <c r="X1490">
        <v>144.95051868206457</v>
      </c>
      <c r="Y1490">
        <v>131.54750430292603</v>
      </c>
      <c r="Z1490">
        <v>134.32179261862919</v>
      </c>
      <c r="AA1490">
        <v>30.942580468763786</v>
      </c>
      <c r="AB1490">
        <v>4.2513940233454113</v>
      </c>
      <c r="AC1490">
        <v>-62.578553628412443</v>
      </c>
    </row>
    <row r="1491" spans="1:29">
      <c r="A1491">
        <v>3</v>
      </c>
      <c r="B1491">
        <v>1126</v>
      </c>
      <c r="C1491">
        <v>2002</v>
      </c>
      <c r="D1491">
        <v>99</v>
      </c>
      <c r="E1491">
        <v>33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272</v>
      </c>
      <c r="R1491">
        <v>501</v>
      </c>
      <c r="S1491">
        <v>488</v>
      </c>
      <c r="T1491">
        <v>2.0058453777475278</v>
      </c>
      <c r="U1491">
        <v>2.039082991640587</v>
      </c>
      <c r="V1491">
        <v>14.770459081836323</v>
      </c>
      <c r="W1491">
        <v>55.899590163934413</v>
      </c>
      <c r="X1491">
        <v>146.90489011143484</v>
      </c>
      <c r="Y1491">
        <v>132.64790419161656</v>
      </c>
      <c r="Z1491">
        <v>136.18155737704899</v>
      </c>
      <c r="AA1491">
        <v>29.747280286773965</v>
      </c>
      <c r="AB1491">
        <v>4.0362293508939651</v>
      </c>
      <c r="AC1491">
        <v>-64.018136084829109</v>
      </c>
    </row>
    <row r="1492" spans="1:29">
      <c r="A1492">
        <v>3</v>
      </c>
      <c r="B1492">
        <v>1127</v>
      </c>
      <c r="C1492">
        <v>2002</v>
      </c>
      <c r="D1492">
        <v>99</v>
      </c>
      <c r="E1492">
        <v>34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231</v>
      </c>
      <c r="R1492">
        <v>433</v>
      </c>
      <c r="S1492">
        <v>426</v>
      </c>
      <c r="T1492">
        <v>1.7335949073147296</v>
      </c>
      <c r="U1492">
        <v>1.7407559628816378</v>
      </c>
      <c r="V1492">
        <v>14.40646651270208</v>
      </c>
      <c r="W1492">
        <v>56.044600938967136</v>
      </c>
      <c r="X1492">
        <v>144.30952386909843</v>
      </c>
      <c r="Y1492">
        <v>131.02471131639737</v>
      </c>
      <c r="Z1492">
        <v>133.17769953051658</v>
      </c>
      <c r="AA1492">
        <v>29.057070206407463</v>
      </c>
      <c r="AB1492">
        <v>3.9176237714282194</v>
      </c>
      <c r="AC1492">
        <v>-56.66499057234639</v>
      </c>
    </row>
    <row r="1493" spans="1:29">
      <c r="A1493">
        <v>3</v>
      </c>
      <c r="B1493">
        <v>1128</v>
      </c>
      <c r="C1493">
        <v>2002</v>
      </c>
      <c r="D1493">
        <v>99</v>
      </c>
      <c r="E1493">
        <v>35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273</v>
      </c>
      <c r="R1493">
        <v>500</v>
      </c>
      <c r="S1493">
        <v>482</v>
      </c>
      <c r="T1493">
        <v>2.0018416943588102</v>
      </c>
      <c r="U1493">
        <v>2.0145581282678271</v>
      </c>
      <c r="V1493">
        <v>13.416</v>
      </c>
      <c r="W1493">
        <v>55.390041493775925</v>
      </c>
      <c r="X1493">
        <v>146.12871072589382</v>
      </c>
      <c r="Y1493">
        <v>131.31459999999998</v>
      </c>
      <c r="Z1493">
        <v>136.21846473029044</v>
      </c>
      <c r="AA1493">
        <v>29.782342009457345</v>
      </c>
      <c r="AB1493">
        <v>3.9019816752682641</v>
      </c>
      <c r="AC1493">
        <v>-58.958810001651855</v>
      </c>
    </row>
    <row r="1494" spans="1:29">
      <c r="A1494">
        <v>3</v>
      </c>
      <c r="B1494">
        <v>1129</v>
      </c>
      <c r="C1494">
        <v>2002</v>
      </c>
      <c r="D1494">
        <v>99</v>
      </c>
      <c r="E1494">
        <v>36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260</v>
      </c>
      <c r="R1494">
        <v>472</v>
      </c>
      <c r="S1494">
        <v>463</v>
      </c>
      <c r="T1494">
        <v>1.8897385594747167</v>
      </c>
      <c r="U1494">
        <v>1.947494455211594</v>
      </c>
      <c r="V1494">
        <v>13.849576271186445</v>
      </c>
      <c r="W1494">
        <v>55.587473002159811</v>
      </c>
      <c r="X1494">
        <v>147.92359109021817</v>
      </c>
      <c r="Y1494">
        <v>134.47372881355929</v>
      </c>
      <c r="Z1494">
        <v>137.08768898488117</v>
      </c>
      <c r="AA1494">
        <v>31.228779570980759</v>
      </c>
      <c r="AB1494">
        <v>4.5950972425268306</v>
      </c>
      <c r="AC1494">
        <v>-60.380721093655403</v>
      </c>
    </row>
    <row r="1495" spans="1:29">
      <c r="A1495">
        <v>3</v>
      </c>
      <c r="B1495">
        <v>1130</v>
      </c>
      <c r="C1495">
        <v>2002</v>
      </c>
      <c r="D1495">
        <v>99</v>
      </c>
      <c r="E1495">
        <v>37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255</v>
      </c>
      <c r="R1495">
        <v>470</v>
      </c>
      <c r="S1495">
        <v>461</v>
      </c>
      <c r="T1495">
        <v>1.8817311926972815</v>
      </c>
      <c r="U1495">
        <v>1.8610974699932481</v>
      </c>
      <c r="V1495">
        <v>14.372340425531911</v>
      </c>
      <c r="W1495">
        <v>56.134490238611711</v>
      </c>
      <c r="X1495">
        <v>142.53613333025962</v>
      </c>
      <c r="Y1495">
        <v>129.05489361702129</v>
      </c>
      <c r="Z1495">
        <v>131.57440347071585</v>
      </c>
      <c r="AA1495">
        <v>28.728470688758591</v>
      </c>
      <c r="AB1495">
        <v>3.5426320855718343</v>
      </c>
      <c r="AC1495">
        <v>-62.584111493340181</v>
      </c>
    </row>
    <row r="1496" spans="1:29">
      <c r="A1496">
        <v>3</v>
      </c>
      <c r="B1496">
        <v>1131</v>
      </c>
      <c r="C1496">
        <v>2002</v>
      </c>
      <c r="D1496">
        <v>99</v>
      </c>
      <c r="E1496">
        <v>38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280</v>
      </c>
      <c r="R1496">
        <v>524</v>
      </c>
      <c r="S1496">
        <v>508</v>
      </c>
      <c r="T1496">
        <v>2.0979300956880338</v>
      </c>
      <c r="U1496">
        <v>2.1185088158952294</v>
      </c>
      <c r="V1496">
        <v>14.599236641221379</v>
      </c>
      <c r="W1496">
        <v>56.287401574803134</v>
      </c>
      <c r="X1496">
        <v>146.45158088873811</v>
      </c>
      <c r="Y1496">
        <v>131.7656488549618</v>
      </c>
      <c r="Z1496">
        <v>135.91574803149609</v>
      </c>
      <c r="AA1496">
        <v>29.125819038726739</v>
      </c>
      <c r="AB1496">
        <v>4.1549797866793812</v>
      </c>
      <c r="AC1496">
        <v>-54.10258161194924</v>
      </c>
    </row>
    <row r="1497" spans="1:29">
      <c r="A1497">
        <v>3</v>
      </c>
      <c r="B1497">
        <v>1132</v>
      </c>
      <c r="C1497">
        <v>2002</v>
      </c>
      <c r="D1497">
        <v>99</v>
      </c>
      <c r="E1497">
        <v>39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251</v>
      </c>
      <c r="R1497">
        <v>487</v>
      </c>
      <c r="S1497">
        <v>475</v>
      </c>
      <c r="T1497">
        <v>1.9497938103054808</v>
      </c>
      <c r="U1497">
        <v>1.974406450287598</v>
      </c>
      <c r="V1497">
        <v>13.517453798767971</v>
      </c>
      <c r="W1497">
        <v>55.585263157894722</v>
      </c>
      <c r="X1497">
        <v>146.39211036237961</v>
      </c>
      <c r="Y1497">
        <v>132.13285420944561</v>
      </c>
      <c r="Z1497">
        <v>135.47094736842101</v>
      </c>
      <c r="AA1497">
        <v>30.973973423324313</v>
      </c>
      <c r="AB1497">
        <v>3.9388207805476689</v>
      </c>
      <c r="AC1497">
        <v>-60.757644384394517</v>
      </c>
    </row>
    <row r="1498" spans="1:29">
      <c r="A1498">
        <v>3</v>
      </c>
      <c r="B1498">
        <v>1133</v>
      </c>
      <c r="C1498">
        <v>2002</v>
      </c>
      <c r="D1498">
        <v>99</v>
      </c>
      <c r="E1498">
        <v>40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262</v>
      </c>
      <c r="R1498">
        <v>513</v>
      </c>
      <c r="S1498">
        <v>502</v>
      </c>
      <c r="T1498">
        <v>2.0538895784121398</v>
      </c>
      <c r="U1498">
        <v>2.0325812794565681</v>
      </c>
      <c r="V1498">
        <v>14.191033138401561</v>
      </c>
      <c r="W1498">
        <v>55.920318725099598</v>
      </c>
      <c r="X1498">
        <v>142.06091248344777</v>
      </c>
      <c r="Y1498">
        <v>129.13196881091611</v>
      </c>
      <c r="Z1498">
        <v>131.96155378486051</v>
      </c>
      <c r="AA1498">
        <v>28.072432209828261</v>
      </c>
      <c r="AB1498">
        <v>3.8109751209524281</v>
      </c>
      <c r="AC1498">
        <v>-58.999649923773504</v>
      </c>
    </row>
    <row r="1499" spans="1:29">
      <c r="A1499">
        <v>3</v>
      </c>
      <c r="B1499">
        <v>1134</v>
      </c>
      <c r="C1499">
        <v>2002</v>
      </c>
      <c r="D1499">
        <v>99</v>
      </c>
      <c r="E1499">
        <v>41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257</v>
      </c>
      <c r="R1499">
        <v>476</v>
      </c>
      <c r="S1499">
        <v>467</v>
      </c>
      <c r="T1499">
        <v>1.9057532930295873</v>
      </c>
      <c r="U1499">
        <v>1.9140899528296016</v>
      </c>
      <c r="V1499">
        <v>14</v>
      </c>
      <c r="W1499">
        <v>55.997858672376864</v>
      </c>
      <c r="X1499">
        <v>144.23486621083973</v>
      </c>
      <c r="Y1499">
        <v>131.05651260504197</v>
      </c>
      <c r="Z1499">
        <v>133.58222698072797</v>
      </c>
      <c r="AA1499">
        <v>29.337076047467399</v>
      </c>
      <c r="AB1499">
        <v>3.7567919530820801</v>
      </c>
      <c r="AC1499">
        <v>-59.866044387307753</v>
      </c>
    </row>
    <row r="1500" spans="1:29">
      <c r="A1500">
        <v>3</v>
      </c>
      <c r="B1500">
        <v>1135</v>
      </c>
      <c r="C1500">
        <v>2002</v>
      </c>
      <c r="D1500">
        <v>99</v>
      </c>
      <c r="E1500">
        <v>42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266</v>
      </c>
      <c r="R1500">
        <v>528</v>
      </c>
      <c r="S1500">
        <v>522</v>
      </c>
      <c r="T1500">
        <v>2.1139448292429037</v>
      </c>
      <c r="U1500">
        <v>2.1698843084904422</v>
      </c>
      <c r="V1500">
        <v>14.212121212121213</v>
      </c>
      <c r="W1500">
        <v>56.174329501915722</v>
      </c>
      <c r="X1500">
        <v>146.64138678223173</v>
      </c>
      <c r="Y1500">
        <v>133.93863636363645</v>
      </c>
      <c r="Z1500">
        <v>135.47816091954039</v>
      </c>
      <c r="AA1500">
        <v>28.759114198655567</v>
      </c>
      <c r="AB1500">
        <v>3.9641922194479151</v>
      </c>
      <c r="AC1500">
        <v>-55.629797015551077</v>
      </c>
    </row>
    <row r="1501" spans="1:29">
      <c r="A1501">
        <v>3</v>
      </c>
      <c r="B1501">
        <v>1136</v>
      </c>
      <c r="C1501">
        <v>2002</v>
      </c>
      <c r="D1501">
        <v>99</v>
      </c>
      <c r="E1501">
        <v>43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278</v>
      </c>
      <c r="R1501">
        <v>512</v>
      </c>
      <c r="S1501">
        <v>504</v>
      </c>
      <c r="T1501">
        <v>2.0498858950234222</v>
      </c>
      <c r="U1501">
        <v>2.0729538745095923</v>
      </c>
      <c r="V1501">
        <v>14.587890625</v>
      </c>
      <c r="W1501">
        <v>55.769841269841287</v>
      </c>
      <c r="X1501">
        <v>144.97477654387856</v>
      </c>
      <c r="Y1501">
        <v>131.95410156250003</v>
      </c>
      <c r="Z1501">
        <v>134.04861111111109</v>
      </c>
      <c r="AA1501">
        <v>30.205995115673751</v>
      </c>
      <c r="AB1501">
        <v>4.1617355552638742</v>
      </c>
      <c r="AC1501">
        <v>-60.552972219814954</v>
      </c>
    </row>
    <row r="1502" spans="1:29">
      <c r="A1502">
        <v>3</v>
      </c>
      <c r="B1502">
        <v>1137</v>
      </c>
      <c r="C1502">
        <v>2002</v>
      </c>
      <c r="D1502">
        <v>99</v>
      </c>
      <c r="E1502">
        <v>44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269</v>
      </c>
      <c r="R1502">
        <v>528</v>
      </c>
      <c r="S1502">
        <v>524</v>
      </c>
      <c r="T1502">
        <v>2.1139448292429037</v>
      </c>
      <c r="U1502">
        <v>2.1281279134397795</v>
      </c>
      <c r="V1502">
        <v>13.954545454545457</v>
      </c>
      <c r="W1502">
        <v>55.963740458015245</v>
      </c>
      <c r="X1502">
        <v>143.47852851373975</v>
      </c>
      <c r="Y1502">
        <v>131.36117424242411</v>
      </c>
      <c r="Z1502">
        <v>132.3639312977098</v>
      </c>
      <c r="AA1502">
        <v>29.565281897949575</v>
      </c>
      <c r="AB1502">
        <v>4.0238580165331994</v>
      </c>
      <c r="AC1502">
        <v>-59.658026085012146</v>
      </c>
    </row>
    <row r="1503" spans="1:29">
      <c r="A1503">
        <v>3</v>
      </c>
      <c r="B1503">
        <v>1138</v>
      </c>
      <c r="C1503">
        <v>2002</v>
      </c>
      <c r="D1503">
        <v>99</v>
      </c>
      <c r="E1503">
        <v>45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260</v>
      </c>
      <c r="R1503">
        <v>491</v>
      </c>
      <c r="S1503">
        <v>485</v>
      </c>
      <c r="T1503">
        <v>1.9658085438603516</v>
      </c>
      <c r="U1503">
        <v>1.9951082209839612</v>
      </c>
      <c r="V1503">
        <v>13.969450101832988</v>
      </c>
      <c r="W1503">
        <v>55.987628865979374</v>
      </c>
      <c r="X1503">
        <v>145.21230469137893</v>
      </c>
      <c r="Y1503">
        <v>132.43054989816702</v>
      </c>
      <c r="Z1503">
        <v>134.06886597938148</v>
      </c>
      <c r="AA1503">
        <v>30.412556409710007</v>
      </c>
      <c r="AB1503">
        <v>3.9777540606998656</v>
      </c>
      <c r="AC1503">
        <v>-57.600481354419848</v>
      </c>
    </row>
    <row r="1504" spans="1:29">
      <c r="A1504">
        <v>3</v>
      </c>
      <c r="B1504">
        <v>1139</v>
      </c>
      <c r="C1504">
        <v>2002</v>
      </c>
      <c r="D1504">
        <v>99</v>
      </c>
      <c r="E1504">
        <v>46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242</v>
      </c>
      <c r="R1504">
        <v>480</v>
      </c>
      <c r="S1504">
        <v>474</v>
      </c>
      <c r="T1504">
        <v>1.9217680265844577</v>
      </c>
      <c r="U1504">
        <v>1.9374365918141336</v>
      </c>
      <c r="V1504">
        <v>14.206250000000001</v>
      </c>
      <c r="W1504">
        <v>56.255274261603368</v>
      </c>
      <c r="X1504">
        <v>144.33414590104749</v>
      </c>
      <c r="Y1504">
        <v>131.54958333333343</v>
      </c>
      <c r="Z1504">
        <v>133.21476793248951</v>
      </c>
      <c r="AA1504">
        <v>31.568232864890433</v>
      </c>
      <c r="AB1504">
        <v>4.0263142400189773</v>
      </c>
      <c r="AC1504">
        <v>-60.390750344453139</v>
      </c>
    </row>
    <row r="1505" spans="1:29">
      <c r="A1505">
        <v>3</v>
      </c>
      <c r="B1505">
        <v>1140</v>
      </c>
      <c r="C1505">
        <v>2002</v>
      </c>
      <c r="D1505">
        <v>99</v>
      </c>
      <c r="E1505">
        <v>47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267</v>
      </c>
      <c r="R1505">
        <v>535</v>
      </c>
      <c r="S1505">
        <v>526</v>
      </c>
      <c r="T1505">
        <v>2.1419706129639264</v>
      </c>
      <c r="U1505">
        <v>2.1875392645578597</v>
      </c>
      <c r="V1505">
        <v>13.807476635514016</v>
      </c>
      <c r="W1505">
        <v>56.114068441064646</v>
      </c>
      <c r="X1505">
        <v>146.77473901641349</v>
      </c>
      <c r="Y1505">
        <v>133.26168224299064</v>
      </c>
      <c r="Z1505">
        <v>135.54182509505702</v>
      </c>
      <c r="AA1505">
        <v>29.822893566846247</v>
      </c>
      <c r="AB1505">
        <v>4.3161990155788406</v>
      </c>
      <c r="AC1505">
        <v>-60.054337034541135</v>
      </c>
    </row>
    <row r="1506" spans="1:29">
      <c r="A1506">
        <v>3</v>
      </c>
      <c r="B1506">
        <v>1141</v>
      </c>
      <c r="C1506">
        <v>2002</v>
      </c>
      <c r="D1506">
        <v>99</v>
      </c>
      <c r="E1506">
        <v>48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239</v>
      </c>
      <c r="R1506">
        <v>463</v>
      </c>
      <c r="S1506">
        <v>459</v>
      </c>
      <c r="T1506">
        <v>1.8537054089762577</v>
      </c>
      <c r="U1506">
        <v>1.9005710552917063</v>
      </c>
      <c r="V1506">
        <v>13.961123110151188</v>
      </c>
      <c r="W1506">
        <v>55.956427015250554</v>
      </c>
      <c r="X1506">
        <v>146.24744646647125</v>
      </c>
      <c r="Y1506">
        <v>133.78466522678184</v>
      </c>
      <c r="Z1506">
        <v>134.95054466230937</v>
      </c>
      <c r="AA1506">
        <v>29.903111057239673</v>
      </c>
      <c r="AB1506">
        <v>3.9526413606795359</v>
      </c>
      <c r="AC1506">
        <v>-58.265754104584303</v>
      </c>
    </row>
    <row r="1507" spans="1:29">
      <c r="A1507">
        <v>3</v>
      </c>
      <c r="B1507">
        <v>1142</v>
      </c>
      <c r="C1507">
        <v>2002</v>
      </c>
      <c r="D1507">
        <v>99</v>
      </c>
      <c r="E1507">
        <v>49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225</v>
      </c>
      <c r="R1507">
        <v>417</v>
      </c>
      <c r="S1507">
        <v>409</v>
      </c>
      <c r="T1507">
        <v>1.6695359730952477</v>
      </c>
      <c r="U1507">
        <v>1.6795036361569435</v>
      </c>
      <c r="V1507">
        <v>14.105515587529981</v>
      </c>
      <c r="W1507">
        <v>56.493887530562354</v>
      </c>
      <c r="X1507">
        <v>145.06288793450619</v>
      </c>
      <c r="Y1507">
        <v>131.26474820143878</v>
      </c>
      <c r="Z1507">
        <v>133.8322738386307</v>
      </c>
      <c r="AA1507">
        <v>28.730291809270152</v>
      </c>
      <c r="AB1507">
        <v>4.1488899504676375</v>
      </c>
      <c r="AC1507">
        <v>-62.917254463125531</v>
      </c>
    </row>
    <row r="1508" spans="1:29">
      <c r="A1508">
        <v>3</v>
      </c>
      <c r="B1508">
        <v>1143</v>
      </c>
      <c r="C1508">
        <v>2002</v>
      </c>
      <c r="D1508">
        <v>99</v>
      </c>
      <c r="E1508">
        <v>50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224</v>
      </c>
      <c r="R1508">
        <v>399</v>
      </c>
      <c r="S1508">
        <v>396</v>
      </c>
      <c r="T1508">
        <v>1.5974696720983308</v>
      </c>
      <c r="U1508">
        <v>1.6076626314015501</v>
      </c>
      <c r="V1508">
        <v>14.375939849624061</v>
      </c>
      <c r="W1508">
        <v>56.38636363636364</v>
      </c>
      <c r="X1508">
        <v>143.198462027224</v>
      </c>
      <c r="Y1508">
        <v>131.31829573934823</v>
      </c>
      <c r="Z1508">
        <v>132.31313131313118</v>
      </c>
      <c r="AA1508">
        <v>28.176112443293821</v>
      </c>
      <c r="AB1508">
        <v>4.2455818876496254</v>
      </c>
      <c r="AC1508">
        <v>-59.154438984162283</v>
      </c>
    </row>
    <row r="1509" spans="1:29">
      <c r="A1509">
        <v>3</v>
      </c>
      <c r="B1509">
        <v>1144</v>
      </c>
      <c r="C1509">
        <v>2002</v>
      </c>
      <c r="D1509">
        <v>99</v>
      </c>
      <c r="E1509">
        <v>51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220</v>
      </c>
      <c r="R1509">
        <v>447</v>
      </c>
      <c r="S1509">
        <v>441</v>
      </c>
      <c r="T1509">
        <v>1.7896464747567771</v>
      </c>
      <c r="U1509">
        <v>1.7737677238008851</v>
      </c>
      <c r="V1509">
        <v>14.114093959731544</v>
      </c>
      <c r="W1509">
        <v>56.181405895691597</v>
      </c>
      <c r="X1509">
        <v>141.82766535540895</v>
      </c>
      <c r="Y1509">
        <v>129.32796420581661</v>
      </c>
      <c r="Z1509">
        <v>131.08752834467123</v>
      </c>
      <c r="AA1509">
        <v>27.601505981371073</v>
      </c>
      <c r="AB1509">
        <v>3.7980444688852062</v>
      </c>
      <c r="AC1509">
        <v>-53.530767387510977</v>
      </c>
    </row>
    <row r="1510" spans="1:29">
      <c r="A1510">
        <v>3</v>
      </c>
      <c r="B1510">
        <v>1145</v>
      </c>
      <c r="C1510">
        <v>2002</v>
      </c>
      <c r="D1510">
        <v>99</v>
      </c>
      <c r="E1510">
        <v>52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546</v>
      </c>
      <c r="R1510">
        <v>1360</v>
      </c>
      <c r="S1510">
        <v>1354</v>
      </c>
      <c r="T1510">
        <v>5.4450094086559613</v>
      </c>
      <c r="U1510">
        <v>5.3365034933279185</v>
      </c>
      <c r="V1510">
        <v>13.29779411764706</v>
      </c>
      <c r="W1510">
        <v>55.847119645494843</v>
      </c>
      <c r="X1510">
        <v>139.04849913963423</v>
      </c>
      <c r="Y1510">
        <v>127.88544117647056</v>
      </c>
      <c r="Z1510">
        <v>128.4521418020679</v>
      </c>
      <c r="AA1510">
        <v>28.576032695255162</v>
      </c>
      <c r="AB1510">
        <v>3.8436344359173904</v>
      </c>
      <c r="AC1510">
        <v>-57.863189043514346</v>
      </c>
    </row>
    <row r="1511" spans="1:29">
      <c r="A1511">
        <v>3</v>
      </c>
      <c r="B1511">
        <v>1146</v>
      </c>
      <c r="C1511">
        <v>2001</v>
      </c>
      <c r="D1511">
        <v>99</v>
      </c>
      <c r="E1511">
        <v>1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175</v>
      </c>
      <c r="R1511">
        <v>340</v>
      </c>
      <c r="S1511">
        <v>335</v>
      </c>
      <c r="T1511">
        <v>1.5963940276082256</v>
      </c>
      <c r="U1511">
        <v>1.6464451023349675</v>
      </c>
      <c r="V1511">
        <v>14.544117647058822</v>
      </c>
      <c r="W1511">
        <v>55.805970149253746</v>
      </c>
      <c r="X1511">
        <v>143.41501497673829</v>
      </c>
      <c r="Y1511">
        <v>130.5382352941177</v>
      </c>
      <c r="Z1511">
        <v>132.48656716417915</v>
      </c>
      <c r="AA1511">
        <v>30.196823473953717</v>
      </c>
      <c r="AB1511">
        <v>4.0520450188676307</v>
      </c>
      <c r="AC1511">
        <v>-55.286770776898976</v>
      </c>
    </row>
    <row r="1512" spans="1:29">
      <c r="A1512">
        <v>3</v>
      </c>
      <c r="B1512">
        <v>1147</v>
      </c>
      <c r="C1512">
        <v>2001</v>
      </c>
      <c r="D1512">
        <v>99</v>
      </c>
      <c r="E1512">
        <v>2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276</v>
      </c>
      <c r="R1512">
        <v>464</v>
      </c>
      <c r="S1512">
        <v>454</v>
      </c>
      <c r="T1512">
        <v>2.1786083200300497</v>
      </c>
      <c r="U1512">
        <v>2.2163258889219546</v>
      </c>
      <c r="V1512">
        <v>14.510775862068964</v>
      </c>
      <c r="W1512">
        <v>56.063876651982362</v>
      </c>
      <c r="X1512">
        <v>142.45152613292484</v>
      </c>
      <c r="Y1512">
        <v>128.76120689655178</v>
      </c>
      <c r="Z1512">
        <v>131.59735682819385</v>
      </c>
      <c r="AA1512">
        <v>28.464563208530276</v>
      </c>
      <c r="AB1512">
        <v>3.8281209596487553</v>
      </c>
      <c r="AC1512">
        <v>-58.628963623344625</v>
      </c>
    </row>
    <row r="1513" spans="1:29">
      <c r="A1513">
        <v>3</v>
      </c>
      <c r="B1513">
        <v>1148</v>
      </c>
      <c r="C1513">
        <v>2001</v>
      </c>
      <c r="D1513">
        <v>99</v>
      </c>
      <c r="E1513">
        <v>3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214</v>
      </c>
      <c r="R1513">
        <v>378</v>
      </c>
      <c r="S1513">
        <v>372</v>
      </c>
      <c r="T1513">
        <v>1.7748145365762038</v>
      </c>
      <c r="U1513">
        <v>1.7778550370061561</v>
      </c>
      <c r="V1513">
        <v>14.330687830687831</v>
      </c>
      <c r="W1513">
        <v>55.744623655913969</v>
      </c>
      <c r="X1513">
        <v>139.30018859596319</v>
      </c>
      <c r="Y1513">
        <v>126.78677248677248</v>
      </c>
      <c r="Z1513">
        <v>128.83172043010751</v>
      </c>
      <c r="AA1513">
        <v>29.127369796012903</v>
      </c>
      <c r="AB1513">
        <v>4.2149054656269849</v>
      </c>
      <c r="AC1513">
        <v>-64.078425068002332</v>
      </c>
    </row>
    <row r="1514" spans="1:29">
      <c r="A1514">
        <v>3</v>
      </c>
      <c r="B1514">
        <v>1149</v>
      </c>
      <c r="C1514">
        <v>2001</v>
      </c>
      <c r="D1514">
        <v>99</v>
      </c>
      <c r="E1514">
        <v>4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246</v>
      </c>
      <c r="R1514">
        <v>419</v>
      </c>
      <c r="S1514">
        <v>412</v>
      </c>
      <c r="T1514">
        <v>1.9673208751995488</v>
      </c>
      <c r="U1514">
        <v>1.9557726035363303</v>
      </c>
      <c r="V1514">
        <v>14.078758949880676</v>
      </c>
      <c r="W1514">
        <v>56.228155339805838</v>
      </c>
      <c r="X1514">
        <v>138.32087439267517</v>
      </c>
      <c r="Y1514">
        <v>125.82696897374699</v>
      </c>
      <c r="Z1514">
        <v>127.96480582524262</v>
      </c>
      <c r="AA1514">
        <v>28.250567469361819</v>
      </c>
      <c r="AB1514">
        <v>3.9476407474611026</v>
      </c>
      <c r="AC1514">
        <v>-58.642328239112786</v>
      </c>
    </row>
    <row r="1515" spans="1:29">
      <c r="A1515">
        <v>3</v>
      </c>
      <c r="B1515">
        <v>1150</v>
      </c>
      <c r="C1515">
        <v>2001</v>
      </c>
      <c r="D1515">
        <v>99</v>
      </c>
      <c r="E1515">
        <v>5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223</v>
      </c>
      <c r="R1515">
        <v>385</v>
      </c>
      <c r="S1515">
        <v>378</v>
      </c>
      <c r="T1515">
        <v>1.8076814724387265</v>
      </c>
      <c r="U1515">
        <v>1.7643111777162828</v>
      </c>
      <c r="V1515">
        <v>14.353246753246756</v>
      </c>
      <c r="W1515">
        <v>56.04497354497353</v>
      </c>
      <c r="X1515">
        <v>136.11965499289451</v>
      </c>
      <c r="Y1515">
        <v>123.53324675324679</v>
      </c>
      <c r="Z1515">
        <v>125.8208994708995</v>
      </c>
      <c r="AA1515">
        <v>27.554546427415193</v>
      </c>
      <c r="AB1515">
        <v>3.8159493502593591</v>
      </c>
      <c r="AC1515">
        <v>-43.734931428292597</v>
      </c>
    </row>
    <row r="1516" spans="1:29">
      <c r="A1516">
        <v>3</v>
      </c>
      <c r="B1516">
        <v>1151</v>
      </c>
      <c r="C1516">
        <v>2001</v>
      </c>
      <c r="D1516">
        <v>99</v>
      </c>
      <c r="E1516">
        <v>6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187</v>
      </c>
      <c r="R1516">
        <v>302</v>
      </c>
      <c r="S1516">
        <v>297</v>
      </c>
      <c r="T1516">
        <v>1.4179735186402478</v>
      </c>
      <c r="U1516">
        <v>1.3863814881151248</v>
      </c>
      <c r="V1516">
        <v>15.135761589403973</v>
      </c>
      <c r="W1516">
        <v>56.801346801346803</v>
      </c>
      <c r="X1516">
        <v>135.92302669814089</v>
      </c>
      <c r="Y1516">
        <v>123.75</v>
      </c>
      <c r="Z1516">
        <v>125.8333333333333</v>
      </c>
      <c r="AA1516">
        <v>27.930957445787161</v>
      </c>
      <c r="AB1516">
        <v>3.6019446025908057</v>
      </c>
      <c r="AC1516">
        <v>-49.328571506947938</v>
      </c>
    </row>
    <row r="1517" spans="1:29">
      <c r="A1517">
        <v>3</v>
      </c>
      <c r="B1517">
        <v>1152</v>
      </c>
      <c r="C1517">
        <v>2001</v>
      </c>
      <c r="D1517">
        <v>99</v>
      </c>
      <c r="E1517">
        <v>7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232</v>
      </c>
      <c r="R1517">
        <v>397</v>
      </c>
      <c r="S1517">
        <v>388</v>
      </c>
      <c r="T1517">
        <v>1.8640247910601937</v>
      </c>
      <c r="U1517">
        <v>1.8786679430761724</v>
      </c>
      <c r="V1517">
        <v>14.826196473551628</v>
      </c>
      <c r="W1517">
        <v>55.891752577319565</v>
      </c>
      <c r="X1517">
        <v>141.20120841304364</v>
      </c>
      <c r="Y1517">
        <v>127.5642317380353</v>
      </c>
      <c r="Z1517">
        <v>130.5231958762887</v>
      </c>
      <c r="AA1517">
        <v>27.855361476423735</v>
      </c>
      <c r="AB1517">
        <v>4.0802054249652828</v>
      </c>
      <c r="AC1517">
        <v>-50.970421213413886</v>
      </c>
    </row>
    <row r="1518" spans="1:29">
      <c r="A1518">
        <v>3</v>
      </c>
      <c r="B1518">
        <v>1153</v>
      </c>
      <c r="C1518">
        <v>2001</v>
      </c>
      <c r="D1518">
        <v>99</v>
      </c>
      <c r="E1518">
        <v>8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247</v>
      </c>
      <c r="R1518">
        <v>439</v>
      </c>
      <c r="S1518">
        <v>437</v>
      </c>
      <c r="T1518">
        <v>2.0612264062353276</v>
      </c>
      <c r="U1518">
        <v>2.073942868581236</v>
      </c>
      <c r="V1518">
        <v>14.075170842824605</v>
      </c>
      <c r="W1518">
        <v>56.315789473684198</v>
      </c>
      <c r="X1518">
        <v>138.4195835605891</v>
      </c>
      <c r="Y1518">
        <v>127.35079726651476</v>
      </c>
      <c r="Z1518">
        <v>127.93363844393591</v>
      </c>
      <c r="AA1518">
        <v>27.040057390756157</v>
      </c>
      <c r="AB1518">
        <v>3.6707829842817072</v>
      </c>
      <c r="AC1518">
        <v>-53.64449364729316</v>
      </c>
    </row>
    <row r="1519" spans="1:29">
      <c r="A1519">
        <v>3</v>
      </c>
      <c r="B1519">
        <v>1154</v>
      </c>
      <c r="C1519">
        <v>2001</v>
      </c>
      <c r="D1519">
        <v>99</v>
      </c>
      <c r="E1519">
        <v>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160</v>
      </c>
      <c r="R1519">
        <v>283</v>
      </c>
      <c r="S1519">
        <v>275</v>
      </c>
      <c r="T1519">
        <v>1.3287632641562597</v>
      </c>
      <c r="U1519">
        <v>1.3238593833571013</v>
      </c>
      <c r="V1519">
        <v>15.636042402826854</v>
      </c>
      <c r="W1519">
        <v>56.141818181818174</v>
      </c>
      <c r="X1519">
        <v>140.56521789065451</v>
      </c>
      <c r="Y1519">
        <v>126.10282685512362</v>
      </c>
      <c r="Z1519">
        <v>129.77127272727273</v>
      </c>
      <c r="AA1519">
        <v>28.617651454020439</v>
      </c>
      <c r="AB1519">
        <v>3.985185790540267</v>
      </c>
      <c r="AC1519">
        <v>-58.680543463962408</v>
      </c>
    </row>
    <row r="1520" spans="1:29">
      <c r="A1520">
        <v>3</v>
      </c>
      <c r="B1520">
        <v>1155</v>
      </c>
      <c r="C1520">
        <v>2001</v>
      </c>
      <c r="D1520">
        <v>99</v>
      </c>
      <c r="E1520">
        <v>10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216</v>
      </c>
      <c r="R1520">
        <v>344</v>
      </c>
      <c r="S1520">
        <v>338</v>
      </c>
      <c r="T1520">
        <v>1.6151751338153812</v>
      </c>
      <c r="U1520">
        <v>1.5899882426985397</v>
      </c>
      <c r="V1520">
        <v>14.875</v>
      </c>
      <c r="W1520">
        <v>56.576923076923087</v>
      </c>
      <c r="X1520">
        <v>136.7567210058204</v>
      </c>
      <c r="Y1520">
        <v>124.59622093023252</v>
      </c>
      <c r="Z1520">
        <v>126.80798816568048</v>
      </c>
      <c r="AA1520">
        <v>28.618807096403607</v>
      </c>
      <c r="AB1520">
        <v>3.826294884660447</v>
      </c>
      <c r="AC1520">
        <v>-47.150093183978392</v>
      </c>
    </row>
    <row r="1521" spans="1:29">
      <c r="A1521">
        <v>3</v>
      </c>
      <c r="B1521">
        <v>1156</v>
      </c>
      <c r="C1521">
        <v>2001</v>
      </c>
      <c r="D1521">
        <v>99</v>
      </c>
      <c r="E1521">
        <v>11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237</v>
      </c>
      <c r="R1521">
        <v>413</v>
      </c>
      <c r="S1521">
        <v>403</v>
      </c>
      <c r="T1521">
        <v>1.9391492158888159</v>
      </c>
      <c r="U1521">
        <v>1.8628241131591483</v>
      </c>
      <c r="V1521">
        <v>15.590799031476998</v>
      </c>
      <c r="W1521">
        <v>56.114143920595531</v>
      </c>
      <c r="X1521">
        <v>134.62286102534372</v>
      </c>
      <c r="Y1521">
        <v>121.5881355932203</v>
      </c>
      <c r="Z1521">
        <v>124.6052109181141</v>
      </c>
      <c r="AA1521">
        <v>26.766406997689234</v>
      </c>
      <c r="AB1521">
        <v>3.5204998304516089</v>
      </c>
      <c r="AC1521">
        <v>-50.108667774313368</v>
      </c>
    </row>
    <row r="1522" spans="1:29">
      <c r="A1522">
        <v>3</v>
      </c>
      <c r="B1522">
        <v>1157</v>
      </c>
      <c r="C1522">
        <v>2001</v>
      </c>
      <c r="D1522">
        <v>99</v>
      </c>
      <c r="E1522">
        <v>12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241</v>
      </c>
      <c r="R1522">
        <v>402</v>
      </c>
      <c r="S1522">
        <v>394</v>
      </c>
      <c r="T1522">
        <v>1.8875011738191376</v>
      </c>
      <c r="U1522">
        <v>1.8781968200606096</v>
      </c>
      <c r="V1522">
        <v>14.925373134328362</v>
      </c>
      <c r="W1522">
        <v>56.27411167512691</v>
      </c>
      <c r="X1522">
        <v>138.92644038744527</v>
      </c>
      <c r="Y1522">
        <v>125.94601990049742</v>
      </c>
      <c r="Z1522">
        <v>128.50329949238571</v>
      </c>
      <c r="AA1522">
        <v>28.863384041930271</v>
      </c>
      <c r="AB1522">
        <v>3.9893245675546702</v>
      </c>
      <c r="AC1522">
        <v>-58.513427012232782</v>
      </c>
    </row>
    <row r="1523" spans="1:29">
      <c r="A1523">
        <v>3</v>
      </c>
      <c r="B1523">
        <v>1158</v>
      </c>
      <c r="C1523">
        <v>2001</v>
      </c>
      <c r="D1523">
        <v>99</v>
      </c>
      <c r="E1523">
        <v>13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256</v>
      </c>
      <c r="R1523">
        <v>444</v>
      </c>
      <c r="S1523">
        <v>435</v>
      </c>
      <c r="T1523">
        <v>2.0847027889942722</v>
      </c>
      <c r="U1523">
        <v>2.0270160485273014</v>
      </c>
      <c r="V1523">
        <v>14.815315315315312</v>
      </c>
      <c r="W1523">
        <v>55.855172413793113</v>
      </c>
      <c r="X1523">
        <v>135.68050715938045</v>
      </c>
      <c r="Y1523">
        <v>123.06756756756752</v>
      </c>
      <c r="Z1523">
        <v>125.6137931034482</v>
      </c>
      <c r="AA1523">
        <v>26.694322322041895</v>
      </c>
      <c r="AB1523">
        <v>3.8230624608380226</v>
      </c>
      <c r="AC1523">
        <v>-58.097967674671438</v>
      </c>
    </row>
    <row r="1524" spans="1:29">
      <c r="A1524">
        <v>3</v>
      </c>
      <c r="B1524">
        <v>1159</v>
      </c>
      <c r="C1524">
        <v>2001</v>
      </c>
      <c r="D1524">
        <v>99</v>
      </c>
      <c r="E1524">
        <v>14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273</v>
      </c>
      <c r="R1524">
        <v>476</v>
      </c>
      <c r="S1524">
        <v>469</v>
      </c>
      <c r="T1524">
        <v>2.2349516386515162</v>
      </c>
      <c r="U1524">
        <v>2.2496309474550937</v>
      </c>
      <c r="V1524">
        <v>13.731092436974791</v>
      </c>
      <c r="W1524">
        <v>56.196162046908306</v>
      </c>
      <c r="X1524">
        <v>139.81650081484395</v>
      </c>
      <c r="Y1524">
        <v>127.4012605042017</v>
      </c>
      <c r="Z1524">
        <v>129.30277185501069</v>
      </c>
      <c r="AA1524">
        <v>27.33796794296715</v>
      </c>
      <c r="AB1524">
        <v>3.866082652791976</v>
      </c>
      <c r="AC1524">
        <v>-61.479859449008579</v>
      </c>
    </row>
    <row r="1525" spans="1:29">
      <c r="A1525">
        <v>3</v>
      </c>
      <c r="B1525">
        <v>1160</v>
      </c>
      <c r="C1525">
        <v>2001</v>
      </c>
      <c r="D1525">
        <v>99</v>
      </c>
      <c r="E1525">
        <v>15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106</v>
      </c>
      <c r="R1525">
        <v>176</v>
      </c>
      <c r="S1525">
        <v>173</v>
      </c>
      <c r="T1525">
        <v>0.82636867311484652</v>
      </c>
      <c r="U1525">
        <v>0.82744040052727197</v>
      </c>
      <c r="V1525">
        <v>14.698863636363638</v>
      </c>
      <c r="W1525">
        <v>55.843930635838142</v>
      </c>
      <c r="X1525">
        <v>140.09836993991931</v>
      </c>
      <c r="Y1525">
        <v>126.7340909090909</v>
      </c>
      <c r="Z1525">
        <v>128.93179190751445</v>
      </c>
      <c r="AA1525">
        <v>29.134058803026445</v>
      </c>
      <c r="AB1525">
        <v>3.8187142822886257</v>
      </c>
      <c r="AC1525">
        <v>-49.699770676043691</v>
      </c>
    </row>
    <row r="1526" spans="1:29">
      <c r="A1526">
        <v>3</v>
      </c>
      <c r="B1526">
        <v>1161</v>
      </c>
      <c r="C1526">
        <v>2001</v>
      </c>
      <c r="D1526">
        <v>99</v>
      </c>
      <c r="E1526">
        <v>16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255</v>
      </c>
      <c r="R1526">
        <v>413</v>
      </c>
      <c r="S1526">
        <v>408</v>
      </c>
      <c r="T1526">
        <v>1.9391492158888159</v>
      </c>
      <c r="U1526">
        <v>1.8916442289693465</v>
      </c>
      <c r="V1526">
        <v>14.387409200968523</v>
      </c>
      <c r="W1526">
        <v>56.245098039215677</v>
      </c>
      <c r="X1526">
        <v>135.66588579718203</v>
      </c>
      <c r="Y1526">
        <v>123.46924939467304</v>
      </c>
      <c r="Z1526">
        <v>124.98235294117644</v>
      </c>
      <c r="AA1526">
        <v>28.033339436354471</v>
      </c>
      <c r="AB1526">
        <v>3.7792941412484513</v>
      </c>
      <c r="AC1526">
        <v>-50.893449963761022</v>
      </c>
    </row>
    <row r="1527" spans="1:29">
      <c r="A1527">
        <v>3</v>
      </c>
      <c r="B1527">
        <v>1162</v>
      </c>
      <c r="C1527">
        <v>2001</v>
      </c>
      <c r="D1527">
        <v>99</v>
      </c>
      <c r="E1527">
        <v>17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297</v>
      </c>
      <c r="R1527">
        <v>532</v>
      </c>
      <c r="S1527">
        <v>524</v>
      </c>
      <c r="T1527">
        <v>2.4978871255516952</v>
      </c>
      <c r="U1527">
        <v>2.5087782830541192</v>
      </c>
      <c r="V1527">
        <v>14.343984962406012</v>
      </c>
      <c r="W1527">
        <v>55.715648854961806</v>
      </c>
      <c r="X1527">
        <v>139.61094502236085</v>
      </c>
      <c r="Y1527">
        <v>127.1218045112781</v>
      </c>
      <c r="Z1527">
        <v>129.06259541984721</v>
      </c>
      <c r="AA1527">
        <v>30.12386473963166</v>
      </c>
      <c r="AB1527">
        <v>4.0645158954644991</v>
      </c>
      <c r="AC1527">
        <v>-54.435104724574082</v>
      </c>
    </row>
    <row r="1528" spans="1:29">
      <c r="A1528">
        <v>3</v>
      </c>
      <c r="B1528">
        <v>1163</v>
      </c>
      <c r="C1528">
        <v>2001</v>
      </c>
      <c r="D1528">
        <v>99</v>
      </c>
      <c r="E1528">
        <v>18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248</v>
      </c>
      <c r="R1528">
        <v>426</v>
      </c>
      <c r="S1528">
        <v>417</v>
      </c>
      <c r="T1528">
        <v>2.0001878110620712</v>
      </c>
      <c r="U1528">
        <v>1.9484535034599364</v>
      </c>
      <c r="V1528">
        <v>15.030516431924889</v>
      </c>
      <c r="W1528">
        <v>56.354916067146291</v>
      </c>
      <c r="X1528">
        <v>135.73415938026139</v>
      </c>
      <c r="Y1528">
        <v>123.29624413145544</v>
      </c>
      <c r="Z1528">
        <v>125.95731414868111</v>
      </c>
      <c r="AA1528">
        <v>28.677658655748541</v>
      </c>
      <c r="AB1528">
        <v>4.044557708242646</v>
      </c>
      <c r="AC1528">
        <v>-61.017990804536318</v>
      </c>
    </row>
    <row r="1529" spans="1:29">
      <c r="A1529">
        <v>3</v>
      </c>
      <c r="B1529">
        <v>1164</v>
      </c>
      <c r="C1529">
        <v>2001</v>
      </c>
      <c r="D1529">
        <v>99</v>
      </c>
      <c r="E1529">
        <v>19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265</v>
      </c>
      <c r="R1529">
        <v>478</v>
      </c>
      <c r="S1529">
        <v>468</v>
      </c>
      <c r="T1529">
        <v>2.2443421917550945</v>
      </c>
      <c r="U1529">
        <v>2.1841819445925199</v>
      </c>
      <c r="V1529">
        <v>14.65899581589958</v>
      </c>
      <c r="W1529">
        <v>56.292735042735053</v>
      </c>
      <c r="X1529">
        <v>136.18340231281476</v>
      </c>
      <c r="Y1529">
        <v>123.17719665271956</v>
      </c>
      <c r="Z1529">
        <v>125.80918803418798</v>
      </c>
      <c r="AA1529">
        <v>27.983854872564688</v>
      </c>
      <c r="AB1529">
        <v>4.2398433941267362</v>
      </c>
      <c r="AC1529">
        <v>-56.465379150979992</v>
      </c>
    </row>
    <row r="1530" spans="1:29">
      <c r="A1530">
        <v>3</v>
      </c>
      <c r="B1530">
        <v>1165</v>
      </c>
      <c r="C1530">
        <v>2001</v>
      </c>
      <c r="D1530">
        <v>99</v>
      </c>
      <c r="E1530">
        <v>20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256</v>
      </c>
      <c r="R1530">
        <v>409</v>
      </c>
      <c r="S1530">
        <v>402</v>
      </c>
      <c r="T1530">
        <v>1.9203681096816601</v>
      </c>
      <c r="U1530">
        <v>1.933203214349918</v>
      </c>
      <c r="V1530">
        <v>14.515892420537901</v>
      </c>
      <c r="W1530">
        <v>56.358208955223859</v>
      </c>
      <c r="X1530">
        <v>140.32322579448856</v>
      </c>
      <c r="Y1530">
        <v>127.41589242053796</v>
      </c>
      <c r="Z1530">
        <v>129.63457711442783</v>
      </c>
      <c r="AA1530">
        <v>29.949262625085591</v>
      </c>
      <c r="AB1530">
        <v>4.1442935382839625</v>
      </c>
      <c r="AC1530">
        <v>-63.256573031505241</v>
      </c>
    </row>
    <row r="1531" spans="1:29">
      <c r="A1531">
        <v>3</v>
      </c>
      <c r="B1531">
        <v>1166</v>
      </c>
      <c r="C1531">
        <v>2001</v>
      </c>
      <c r="D1531">
        <v>99</v>
      </c>
      <c r="E1531">
        <v>21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256</v>
      </c>
      <c r="R1531">
        <v>429</v>
      </c>
      <c r="S1531">
        <v>423</v>
      </c>
      <c r="T1531">
        <v>2.0142736407174375</v>
      </c>
      <c r="U1531">
        <v>2.0156608709632637</v>
      </c>
      <c r="V1531">
        <v>14.30769230769231</v>
      </c>
      <c r="W1531">
        <v>56.382978723404278</v>
      </c>
      <c r="X1531">
        <v>138.7964148527528</v>
      </c>
      <c r="Y1531">
        <v>126.65710955710949</v>
      </c>
      <c r="Z1531">
        <v>128.4536643026004</v>
      </c>
      <c r="AA1531">
        <v>28.05453368165935</v>
      </c>
      <c r="AB1531">
        <v>3.793099821680205</v>
      </c>
      <c r="AC1531">
        <v>-49.848504426031667</v>
      </c>
    </row>
    <row r="1532" spans="1:29">
      <c r="A1532">
        <v>3</v>
      </c>
      <c r="B1532">
        <v>1167</v>
      </c>
      <c r="C1532">
        <v>2001</v>
      </c>
      <c r="D1532">
        <v>99</v>
      </c>
      <c r="E1532">
        <v>22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272</v>
      </c>
      <c r="R1532">
        <v>477</v>
      </c>
      <c r="S1532">
        <v>469</v>
      </c>
      <c r="T1532">
        <v>2.2396469152033065</v>
      </c>
      <c r="U1532">
        <v>2.2089066288343746</v>
      </c>
      <c r="V1532">
        <v>14.088050314465409</v>
      </c>
      <c r="W1532">
        <v>55.703624733475486</v>
      </c>
      <c r="X1532">
        <v>137.61910277987872</v>
      </c>
      <c r="Y1532">
        <v>124.8327044025156</v>
      </c>
      <c r="Z1532">
        <v>126.96204690831544</v>
      </c>
      <c r="AA1532">
        <v>30.059849484554984</v>
      </c>
      <c r="AB1532">
        <v>4.1920332192895549</v>
      </c>
      <c r="AC1532">
        <v>-61.896511611012251</v>
      </c>
    </row>
    <row r="1533" spans="1:29">
      <c r="A1533">
        <v>3</v>
      </c>
      <c r="B1533">
        <v>1168</v>
      </c>
      <c r="C1533">
        <v>2001</v>
      </c>
      <c r="D1533">
        <v>99</v>
      </c>
      <c r="E1533">
        <v>23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226</v>
      </c>
      <c r="R1533">
        <v>444</v>
      </c>
      <c r="S1533">
        <v>442</v>
      </c>
      <c r="T1533">
        <v>2.0847027889942722</v>
      </c>
      <c r="U1533">
        <v>2.146365975926134</v>
      </c>
      <c r="V1533">
        <v>14.103603603603609</v>
      </c>
      <c r="W1533">
        <v>55.900452488687776</v>
      </c>
      <c r="X1533">
        <v>141.83015626677587</v>
      </c>
      <c r="Y1533">
        <v>130.31373873873872</v>
      </c>
      <c r="Z1533">
        <v>130.90339366515838</v>
      </c>
      <c r="AA1533">
        <v>29.593166208106048</v>
      </c>
      <c r="AB1533">
        <v>4.1087094090387204</v>
      </c>
      <c r="AC1533">
        <v>-63.01502926139861</v>
      </c>
    </row>
    <row r="1534" spans="1:29">
      <c r="A1534">
        <v>3</v>
      </c>
      <c r="B1534">
        <v>1169</v>
      </c>
      <c r="C1534">
        <v>2001</v>
      </c>
      <c r="D1534">
        <v>99</v>
      </c>
      <c r="E1534">
        <v>24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256</v>
      </c>
      <c r="R1534">
        <v>435</v>
      </c>
      <c r="S1534">
        <v>430</v>
      </c>
      <c r="T1534">
        <v>2.0424453000281719</v>
      </c>
      <c r="U1534">
        <v>2.0718988624271097</v>
      </c>
      <c r="V1534">
        <v>13.482758620689658</v>
      </c>
      <c r="W1534">
        <v>55.790697674418631</v>
      </c>
      <c r="X1534">
        <v>140.46549856166169</v>
      </c>
      <c r="Y1534">
        <v>128.3951724137932</v>
      </c>
      <c r="Z1534">
        <v>129.88813953488375</v>
      </c>
      <c r="AA1534">
        <v>28.388868171759256</v>
      </c>
      <c r="AB1534">
        <v>4.0067277116259215</v>
      </c>
      <c r="AC1534">
        <v>-52.045098076989184</v>
      </c>
    </row>
    <row r="1535" spans="1:29">
      <c r="A1535">
        <v>3</v>
      </c>
      <c r="B1535">
        <v>1170</v>
      </c>
      <c r="C1535">
        <v>2001</v>
      </c>
      <c r="D1535">
        <v>99</v>
      </c>
      <c r="E1535">
        <v>25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280</v>
      </c>
      <c r="R1535">
        <v>509</v>
      </c>
      <c r="S1535">
        <v>500</v>
      </c>
      <c r="T1535">
        <v>2.3898957648605501</v>
      </c>
      <c r="U1535">
        <v>2.3686544274100738</v>
      </c>
      <c r="V1535">
        <v>14.432220039292725</v>
      </c>
      <c r="W1535">
        <v>56.524000000000001</v>
      </c>
      <c r="X1535">
        <v>138.3008341723303</v>
      </c>
      <c r="Y1535">
        <v>125.44499017681741</v>
      </c>
      <c r="Z1535">
        <v>127.70300000000017</v>
      </c>
      <c r="AA1535">
        <v>27.826576702856471</v>
      </c>
      <c r="AB1535">
        <v>3.9635115743492064</v>
      </c>
      <c r="AC1535">
        <v>-55.922237553086738</v>
      </c>
    </row>
    <row r="1536" spans="1:29">
      <c r="A1536">
        <v>3</v>
      </c>
      <c r="B1536">
        <v>1171</v>
      </c>
      <c r="C1536">
        <v>2001</v>
      </c>
      <c r="D1536">
        <v>99</v>
      </c>
      <c r="E1536">
        <v>26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156</v>
      </c>
      <c r="R1536">
        <v>251</v>
      </c>
      <c r="S1536">
        <v>249</v>
      </c>
      <c r="T1536">
        <v>1.1785144144990141</v>
      </c>
      <c r="U1536">
        <v>1.2098105172908449</v>
      </c>
      <c r="V1536">
        <v>14.051792828685256</v>
      </c>
      <c r="W1536">
        <v>56.353413654618478</v>
      </c>
      <c r="X1536">
        <v>141.95180275647144</v>
      </c>
      <c r="Y1536">
        <v>129.93107569721104</v>
      </c>
      <c r="Z1536">
        <v>130.97469879518064</v>
      </c>
      <c r="AA1536">
        <v>33.748181007201481</v>
      </c>
      <c r="AB1536">
        <v>4.4806140205981446</v>
      </c>
      <c r="AC1536">
        <v>-59.366872012824984</v>
      </c>
    </row>
    <row r="1537" spans="1:29">
      <c r="A1537">
        <v>3</v>
      </c>
      <c r="B1537">
        <v>1172</v>
      </c>
      <c r="C1537">
        <v>2001</v>
      </c>
      <c r="D1537">
        <v>99</v>
      </c>
      <c r="E1537">
        <v>27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239</v>
      </c>
      <c r="R1537">
        <v>424</v>
      </c>
      <c r="S1537">
        <v>416</v>
      </c>
      <c r="T1537">
        <v>1.9907972579584936</v>
      </c>
      <c r="U1537">
        <v>1.9515139482460619</v>
      </c>
      <c r="V1537">
        <v>14.403301886792452</v>
      </c>
      <c r="W1537">
        <v>56.560096153846175</v>
      </c>
      <c r="X1537">
        <v>136.91229379177815</v>
      </c>
      <c r="Y1537">
        <v>124.07240566037736</v>
      </c>
      <c r="Z1537">
        <v>126.45841346153848</v>
      </c>
      <c r="AA1537">
        <v>28.92909562092165</v>
      </c>
      <c r="AB1537">
        <v>3.9432566575962689</v>
      </c>
      <c r="AC1537">
        <v>-58.445959711350781</v>
      </c>
    </row>
    <row r="1538" spans="1:29">
      <c r="A1538">
        <v>3</v>
      </c>
      <c r="B1538">
        <v>1173</v>
      </c>
      <c r="C1538">
        <v>2001</v>
      </c>
      <c r="D1538">
        <v>99</v>
      </c>
      <c r="E1538">
        <v>28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235</v>
      </c>
      <c r="R1538">
        <v>394</v>
      </c>
      <c r="S1538">
        <v>388</v>
      </c>
      <c r="T1538">
        <v>1.8499389614048265</v>
      </c>
      <c r="U1538">
        <v>1.8396611831657288</v>
      </c>
      <c r="V1538">
        <v>14.692893401015226</v>
      </c>
      <c r="W1538">
        <v>56.680412371134018</v>
      </c>
      <c r="X1538">
        <v>138.34742150678372</v>
      </c>
      <c r="Y1538">
        <v>125.86675126903545</v>
      </c>
      <c r="Z1538">
        <v>127.81314432989684</v>
      </c>
      <c r="AA1538">
        <v>27.572155710527529</v>
      </c>
      <c r="AB1538">
        <v>4.0129850877477908</v>
      </c>
      <c r="AC1538">
        <v>-52.368038076582849</v>
      </c>
    </row>
    <row r="1539" spans="1:29">
      <c r="A1539">
        <v>3</v>
      </c>
      <c r="B1539">
        <v>1174</v>
      </c>
      <c r="C1539">
        <v>2001</v>
      </c>
      <c r="D1539">
        <v>99</v>
      </c>
      <c r="E1539">
        <v>29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226</v>
      </c>
      <c r="R1539">
        <v>406</v>
      </c>
      <c r="S1539">
        <v>387</v>
      </c>
      <c r="T1539">
        <v>1.9062822800262935</v>
      </c>
      <c r="U1539">
        <v>1.7883495804000362</v>
      </c>
      <c r="V1539">
        <v>14.162561576354678</v>
      </c>
      <c r="W1539">
        <v>56.240310077519375</v>
      </c>
      <c r="X1539">
        <v>134.9033191189578</v>
      </c>
      <c r="Y1539">
        <v>118.73965517241378</v>
      </c>
      <c r="Z1539">
        <v>124.56925064599484</v>
      </c>
      <c r="AA1539">
        <v>26.679244324625095</v>
      </c>
      <c r="AB1539">
        <v>3.8994636757014742</v>
      </c>
      <c r="AC1539">
        <v>-55.080585829179839</v>
      </c>
    </row>
    <row r="1540" spans="1:29">
      <c r="A1540">
        <v>3</v>
      </c>
      <c r="B1540">
        <v>1175</v>
      </c>
      <c r="C1540">
        <v>2001</v>
      </c>
      <c r="D1540">
        <v>99</v>
      </c>
      <c r="E1540">
        <v>30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190</v>
      </c>
      <c r="R1540">
        <v>310</v>
      </c>
      <c r="S1540">
        <v>303</v>
      </c>
      <c r="T1540">
        <v>1.4555357310545589</v>
      </c>
      <c r="U1540">
        <v>1.4611342431275205</v>
      </c>
      <c r="V1540">
        <v>14.154838709677421</v>
      </c>
      <c r="W1540">
        <v>55.904290429042888</v>
      </c>
      <c r="X1540">
        <v>140.4417572432111</v>
      </c>
      <c r="Y1540">
        <v>127.05677419354836</v>
      </c>
      <c r="Z1540">
        <v>129.99207920792077</v>
      </c>
      <c r="AA1540">
        <v>28.723874971296475</v>
      </c>
      <c r="AB1540">
        <v>3.7302723878114024</v>
      </c>
      <c r="AC1540">
        <v>-56.582390633983451</v>
      </c>
    </row>
    <row r="1541" spans="1:29">
      <c r="A1541">
        <v>3</v>
      </c>
      <c r="B1541">
        <v>1176</v>
      </c>
      <c r="C1541">
        <v>2001</v>
      </c>
      <c r="D1541">
        <v>99</v>
      </c>
      <c r="E1541">
        <v>31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232</v>
      </c>
      <c r="R1541">
        <v>384</v>
      </c>
      <c r="S1541">
        <v>376</v>
      </c>
      <c r="T1541">
        <v>1.802986195886938</v>
      </c>
      <c r="U1541">
        <v>1.8415456752279735</v>
      </c>
      <c r="V1541">
        <v>14.234375</v>
      </c>
      <c r="W1541">
        <v>55.265957446808514</v>
      </c>
      <c r="X1541">
        <v>142.73908676417477</v>
      </c>
      <c r="Y1541">
        <v>129.2768229166667</v>
      </c>
      <c r="Z1541">
        <v>132.02739361702129</v>
      </c>
      <c r="AA1541">
        <v>27.639934484603167</v>
      </c>
      <c r="AB1541">
        <v>3.8555721818237401</v>
      </c>
      <c r="AC1541">
        <v>-55.483225840907238</v>
      </c>
    </row>
    <row r="1542" spans="1:29">
      <c r="A1542">
        <v>3</v>
      </c>
      <c r="B1542">
        <v>1177</v>
      </c>
      <c r="C1542">
        <v>2001</v>
      </c>
      <c r="D1542">
        <v>99</v>
      </c>
      <c r="E1542">
        <v>32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272</v>
      </c>
      <c r="R1542">
        <v>490</v>
      </c>
      <c r="S1542">
        <v>483</v>
      </c>
      <c r="T1542">
        <v>2.3006855103765607</v>
      </c>
      <c r="U1542">
        <v>2.3423234733592557</v>
      </c>
      <c r="V1542">
        <v>13.86326530612245</v>
      </c>
      <c r="W1542">
        <v>55.409937888198755</v>
      </c>
      <c r="X1542">
        <v>141.48672253300029</v>
      </c>
      <c r="Y1542">
        <v>128.86061224489799</v>
      </c>
      <c r="Z1542">
        <v>130.72815734989649</v>
      </c>
      <c r="AA1542">
        <v>30.439829561395207</v>
      </c>
      <c r="AB1542">
        <v>3.9091209101456905</v>
      </c>
      <c r="AC1542">
        <v>-57.098165785520095</v>
      </c>
    </row>
    <row r="1543" spans="1:29">
      <c r="A1543">
        <v>3</v>
      </c>
      <c r="B1543">
        <v>1178</v>
      </c>
      <c r="C1543">
        <v>2001</v>
      </c>
      <c r="D1543">
        <v>99</v>
      </c>
      <c r="E1543">
        <v>33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240</v>
      </c>
      <c r="R1543">
        <v>386</v>
      </c>
      <c r="S1543">
        <v>378</v>
      </c>
      <c r="T1543">
        <v>1.8123767489905152</v>
      </c>
      <c r="U1543">
        <v>1.8395461846343717</v>
      </c>
      <c r="V1543">
        <v>13.984455958549219</v>
      </c>
      <c r="W1543">
        <v>55.865079365079374</v>
      </c>
      <c r="X1543">
        <v>141.89537383728455</v>
      </c>
      <c r="Y1543">
        <v>128.46735751295336</v>
      </c>
      <c r="Z1543">
        <v>131.18624338624335</v>
      </c>
      <c r="AA1543">
        <v>30.375928947652461</v>
      </c>
      <c r="AB1543">
        <v>3.4801474181278502</v>
      </c>
      <c r="AC1543">
        <v>-61.964390629508912</v>
      </c>
    </row>
    <row r="1544" spans="1:29">
      <c r="A1544">
        <v>3</v>
      </c>
      <c r="B1544">
        <v>1179</v>
      </c>
      <c r="C1544">
        <v>2001</v>
      </c>
      <c r="D1544">
        <v>99</v>
      </c>
      <c r="E1544">
        <v>34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264</v>
      </c>
      <c r="R1544">
        <v>483</v>
      </c>
      <c r="S1544">
        <v>477</v>
      </c>
      <c r="T1544">
        <v>2.2678185745140391</v>
      </c>
      <c r="U1544">
        <v>2.2582632565669902</v>
      </c>
      <c r="V1544">
        <v>14.014492753623188</v>
      </c>
      <c r="W1544">
        <v>55.94129979035641</v>
      </c>
      <c r="X1544">
        <v>138.04387080565897</v>
      </c>
      <c r="Y1544">
        <v>126.03664596273283</v>
      </c>
      <c r="Z1544">
        <v>127.62201257861631</v>
      </c>
      <c r="AA1544">
        <v>28.307998250005461</v>
      </c>
      <c r="AB1544">
        <v>3.7495929601956046</v>
      </c>
      <c r="AC1544">
        <v>-46.18483595797089</v>
      </c>
    </row>
    <row r="1545" spans="1:29">
      <c r="A1545">
        <v>3</v>
      </c>
      <c r="B1545">
        <v>1180</v>
      </c>
      <c r="C1545">
        <v>2001</v>
      </c>
      <c r="D1545">
        <v>99</v>
      </c>
      <c r="E1545">
        <v>35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229</v>
      </c>
      <c r="R1545">
        <v>414</v>
      </c>
      <c r="S1545">
        <v>404</v>
      </c>
      <c r="T1545">
        <v>1.9438444924406049</v>
      </c>
      <c r="U1545">
        <v>1.9326727372536563</v>
      </c>
      <c r="V1545">
        <v>14.712560386473436</v>
      </c>
      <c r="W1545">
        <v>55.665841584158414</v>
      </c>
      <c r="X1545">
        <v>139.18120390869939</v>
      </c>
      <c r="Y1545">
        <v>125.84251207729476</v>
      </c>
      <c r="Z1545">
        <v>128.95742574257429</v>
      </c>
      <c r="AA1545">
        <v>27.756156560960441</v>
      </c>
      <c r="AB1545">
        <v>4.0092370492999052</v>
      </c>
      <c r="AC1545">
        <v>-59.934227706799</v>
      </c>
    </row>
    <row r="1546" spans="1:29">
      <c r="A1546">
        <v>3</v>
      </c>
      <c r="B1546">
        <v>1181</v>
      </c>
      <c r="C1546">
        <v>2001</v>
      </c>
      <c r="D1546">
        <v>99</v>
      </c>
      <c r="E1546">
        <v>36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265</v>
      </c>
      <c r="R1546">
        <v>448</v>
      </c>
      <c r="S1546">
        <v>439</v>
      </c>
      <c r="T1546">
        <v>2.1034838952014274</v>
      </c>
      <c r="U1546">
        <v>2.1215003257426139</v>
      </c>
      <c r="V1546">
        <v>14.341517857142859</v>
      </c>
      <c r="W1546">
        <v>55.678815489749439</v>
      </c>
      <c r="X1546">
        <v>140.92318333075369</v>
      </c>
      <c r="Y1546">
        <v>127.65401785714278</v>
      </c>
      <c r="Z1546">
        <v>130.27107061503409</v>
      </c>
      <c r="AA1546">
        <v>26.959357861465605</v>
      </c>
      <c r="AB1546">
        <v>4.1760006873135502</v>
      </c>
      <c r="AC1546">
        <v>-53.378474863162928</v>
      </c>
    </row>
    <row r="1547" spans="1:29">
      <c r="A1547">
        <v>3</v>
      </c>
      <c r="B1547">
        <v>1182</v>
      </c>
      <c r="C1547">
        <v>2001</v>
      </c>
      <c r="D1547">
        <v>99</v>
      </c>
      <c r="E1547">
        <v>37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263</v>
      </c>
      <c r="R1547">
        <v>468</v>
      </c>
      <c r="S1547">
        <v>462</v>
      </c>
      <c r="T1547">
        <v>2.1973894262372058</v>
      </c>
      <c r="U1547">
        <v>2.2448418150685621</v>
      </c>
      <c r="V1547">
        <v>14.356837606837599</v>
      </c>
      <c r="W1547">
        <v>56.023809523809554</v>
      </c>
      <c r="X1547">
        <v>142.05975497958161</v>
      </c>
      <c r="Y1547">
        <v>129.30320512820509</v>
      </c>
      <c r="Z1547">
        <v>130.98246753246747</v>
      </c>
      <c r="AA1547">
        <v>31.252404513104008</v>
      </c>
      <c r="AB1547">
        <v>3.9159840324078599</v>
      </c>
      <c r="AC1547">
        <v>-59.657216187246867</v>
      </c>
    </row>
    <row r="1548" spans="1:29">
      <c r="A1548">
        <v>3</v>
      </c>
      <c r="B1548">
        <v>1183</v>
      </c>
      <c r="C1548">
        <v>2001</v>
      </c>
      <c r="D1548">
        <v>99</v>
      </c>
      <c r="E1548">
        <v>38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215</v>
      </c>
      <c r="R1548">
        <v>405</v>
      </c>
      <c r="S1548">
        <v>400</v>
      </c>
      <c r="T1548">
        <v>1.9015870034745044</v>
      </c>
      <c r="U1548">
        <v>1.9650355497556713</v>
      </c>
      <c r="V1548">
        <v>14.209876543209877</v>
      </c>
      <c r="W1548">
        <v>55.9375</v>
      </c>
      <c r="X1548">
        <v>143.17777510265765</v>
      </c>
      <c r="Y1548">
        <v>130.79308641975297</v>
      </c>
      <c r="Z1548">
        <v>132.42799999999988</v>
      </c>
      <c r="AA1548">
        <v>27.420614799818392</v>
      </c>
      <c r="AB1548">
        <v>3.7394643667241994</v>
      </c>
      <c r="AC1548">
        <v>-56.782135483111617</v>
      </c>
    </row>
    <row r="1549" spans="1:29">
      <c r="A1549">
        <v>3</v>
      </c>
      <c r="B1549">
        <v>1184</v>
      </c>
      <c r="C1549">
        <v>2001</v>
      </c>
      <c r="D1549">
        <v>99</v>
      </c>
      <c r="E1549">
        <v>39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243</v>
      </c>
      <c r="R1549">
        <v>428</v>
      </c>
      <c r="S1549">
        <v>422</v>
      </c>
      <c r="T1549">
        <v>2.0095783641656495</v>
      </c>
      <c r="U1549">
        <v>1.9898566843786671</v>
      </c>
      <c r="V1549">
        <v>14.390186915887851</v>
      </c>
      <c r="W1549">
        <v>56.516587677725113</v>
      </c>
      <c r="X1549">
        <v>137.52088374965822</v>
      </c>
      <c r="Y1549">
        <v>125.32780373831775</v>
      </c>
      <c r="Z1549">
        <v>127.1097156398104</v>
      </c>
      <c r="AA1549">
        <v>28.245782731219048</v>
      </c>
      <c r="AB1549">
        <v>3.983194521112821</v>
      </c>
      <c r="AC1549">
        <v>-54.198390796729569</v>
      </c>
    </row>
    <row r="1550" spans="1:29">
      <c r="A1550">
        <v>3</v>
      </c>
      <c r="B1550">
        <v>1185</v>
      </c>
      <c r="C1550">
        <v>2001</v>
      </c>
      <c r="D1550">
        <v>99</v>
      </c>
      <c r="E1550">
        <v>40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235</v>
      </c>
      <c r="R1550">
        <v>435</v>
      </c>
      <c r="S1550">
        <v>429</v>
      </c>
      <c r="T1550">
        <v>2.0424453000281719</v>
      </c>
      <c r="U1550">
        <v>2.0838920963586802</v>
      </c>
      <c r="V1550">
        <v>13.981609195402299</v>
      </c>
      <c r="W1550">
        <v>55.620046620046622</v>
      </c>
      <c r="X1550">
        <v>141.37831409322436</v>
      </c>
      <c r="Y1550">
        <v>129.13839080459775</v>
      </c>
      <c r="Z1550">
        <v>130.94452214452221</v>
      </c>
      <c r="AA1550">
        <v>27.399983820245858</v>
      </c>
      <c r="AB1550">
        <v>4.1349800085956812</v>
      </c>
      <c r="AC1550">
        <v>-56.441598119287349</v>
      </c>
    </row>
    <row r="1551" spans="1:29">
      <c r="A1551">
        <v>3</v>
      </c>
      <c r="B1551">
        <v>1186</v>
      </c>
      <c r="C1551">
        <v>2001</v>
      </c>
      <c r="D1551">
        <v>99</v>
      </c>
      <c r="E1551">
        <v>41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267</v>
      </c>
      <c r="R1551">
        <v>481</v>
      </c>
      <c r="S1551">
        <v>476</v>
      </c>
      <c r="T1551">
        <v>2.2584280214104608</v>
      </c>
      <c r="U1551">
        <v>2.2572245601547301</v>
      </c>
      <c r="V1551">
        <v>13.997920997920996</v>
      </c>
      <c r="W1551">
        <v>56.273109243697469</v>
      </c>
      <c r="X1551">
        <v>138.30566961661219</v>
      </c>
      <c r="Y1551">
        <v>126.50249480249479</v>
      </c>
      <c r="Z1551">
        <v>127.8313025210084</v>
      </c>
      <c r="AA1551">
        <v>26.752179821356641</v>
      </c>
      <c r="AB1551">
        <v>4.0538641692034485</v>
      </c>
      <c r="AC1551">
        <v>-58.432712810376849</v>
      </c>
    </row>
    <row r="1552" spans="1:29">
      <c r="A1552">
        <v>3</v>
      </c>
      <c r="B1552">
        <v>1187</v>
      </c>
      <c r="C1552">
        <v>2001</v>
      </c>
      <c r="D1552">
        <v>99</v>
      </c>
      <c r="E1552">
        <v>42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252</v>
      </c>
      <c r="R1552">
        <v>442</v>
      </c>
      <c r="S1552">
        <v>436</v>
      </c>
      <c r="T1552">
        <v>2.0753122358906935</v>
      </c>
      <c r="U1552">
        <v>2.1030523355348514</v>
      </c>
      <c r="V1552">
        <v>14.08371040723982</v>
      </c>
      <c r="W1552">
        <v>55.846330275229363</v>
      </c>
      <c r="X1552">
        <v>140.7644264473019</v>
      </c>
      <c r="Y1552">
        <v>128.26176470588237</v>
      </c>
      <c r="Z1552">
        <v>130.02683486238539</v>
      </c>
      <c r="AA1552">
        <v>28.876727718759241</v>
      </c>
      <c r="AB1552">
        <v>4.1382929070447023</v>
      </c>
      <c r="AC1552">
        <v>-64.515184647789596</v>
      </c>
    </row>
    <row r="1553" spans="1:29">
      <c r="A1553">
        <v>3</v>
      </c>
      <c r="B1553">
        <v>1188</v>
      </c>
      <c r="C1553">
        <v>2001</v>
      </c>
      <c r="D1553">
        <v>99</v>
      </c>
      <c r="E1553">
        <v>43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262</v>
      </c>
      <c r="R1553">
        <v>450</v>
      </c>
      <c r="S1553">
        <v>444</v>
      </c>
      <c r="T1553">
        <v>2.1128744483050048</v>
      </c>
      <c r="U1553">
        <v>2.108438718358435</v>
      </c>
      <c r="V1553">
        <v>14.262222222222222</v>
      </c>
      <c r="W1553">
        <v>56.121621621621635</v>
      </c>
      <c r="X1553">
        <v>138.82003129890444</v>
      </c>
      <c r="Y1553">
        <v>126.30422222222229</v>
      </c>
      <c r="Z1553">
        <v>128.01103603603613</v>
      </c>
      <c r="AA1553">
        <v>27.499371652256698</v>
      </c>
      <c r="AB1553">
        <v>3.720358052259213</v>
      </c>
      <c r="AC1553">
        <v>-53.645670873822894</v>
      </c>
    </row>
    <row r="1554" spans="1:29">
      <c r="A1554">
        <v>3</v>
      </c>
      <c r="B1554">
        <v>1189</v>
      </c>
      <c r="C1554">
        <v>2001</v>
      </c>
      <c r="D1554">
        <v>99</v>
      </c>
      <c r="E1554">
        <v>44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230</v>
      </c>
      <c r="R1554">
        <v>395</v>
      </c>
      <c r="S1554">
        <v>387</v>
      </c>
      <c r="T1554">
        <v>1.8546342379566161</v>
      </c>
      <c r="U1554">
        <v>1.8559093627575256</v>
      </c>
      <c r="V1554">
        <v>13.518987341772153</v>
      </c>
      <c r="W1554">
        <v>55.379844961240309</v>
      </c>
      <c r="X1554">
        <v>139.50409369557164</v>
      </c>
      <c r="Y1554">
        <v>126.65696202531645</v>
      </c>
      <c r="Z1554">
        <v>129.27519379844961</v>
      </c>
      <c r="AA1554">
        <v>28.663280936731955</v>
      </c>
      <c r="AB1554">
        <v>3.7975793972330329</v>
      </c>
      <c r="AC1554">
        <v>-59.260852825585154</v>
      </c>
    </row>
    <row r="1555" spans="1:29">
      <c r="A1555">
        <v>3</v>
      </c>
      <c r="B1555">
        <v>1190</v>
      </c>
      <c r="C1555">
        <v>2001</v>
      </c>
      <c r="D1555">
        <v>99</v>
      </c>
      <c r="E1555">
        <v>45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248</v>
      </c>
      <c r="R1555">
        <v>469</v>
      </c>
      <c r="S1555">
        <v>461</v>
      </c>
      <c r="T1555">
        <v>2.2020847027889938</v>
      </c>
      <c r="U1555">
        <v>2.2556813540565153</v>
      </c>
      <c r="V1555">
        <v>13.863539445629</v>
      </c>
      <c r="W1555">
        <v>56.095444685466369</v>
      </c>
      <c r="X1555">
        <v>142.47782908703661</v>
      </c>
      <c r="Y1555">
        <v>129.65053304904049</v>
      </c>
      <c r="Z1555">
        <v>131.90043383947943</v>
      </c>
      <c r="AA1555">
        <v>26.546163283254785</v>
      </c>
      <c r="AB1555">
        <v>3.8031270481741855</v>
      </c>
      <c r="AC1555">
        <v>-56.910557925199122</v>
      </c>
    </row>
    <row r="1556" spans="1:29">
      <c r="A1556">
        <v>3</v>
      </c>
      <c r="B1556">
        <v>1191</v>
      </c>
      <c r="C1556">
        <v>2001</v>
      </c>
      <c r="D1556">
        <v>99</v>
      </c>
      <c r="E1556">
        <v>46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261</v>
      </c>
      <c r="R1556">
        <v>474</v>
      </c>
      <c r="S1556">
        <v>468</v>
      </c>
      <c r="T1556">
        <v>2.2255610855479393</v>
      </c>
      <c r="U1556">
        <v>2.2390510825702075</v>
      </c>
      <c r="V1556">
        <v>14.286919831223628</v>
      </c>
      <c r="W1556">
        <v>56.303418803418808</v>
      </c>
      <c r="X1556">
        <v>139.84256071972251</v>
      </c>
      <c r="Y1556">
        <v>127.33713080168781</v>
      </c>
      <c r="Z1556">
        <v>128.96965811965811</v>
      </c>
      <c r="AA1556">
        <v>27.033070485668265</v>
      </c>
      <c r="AB1556">
        <v>3.8952399534161697</v>
      </c>
      <c r="AC1556">
        <v>-52.764828014339216</v>
      </c>
    </row>
    <row r="1557" spans="1:29">
      <c r="A1557">
        <v>3</v>
      </c>
      <c r="B1557">
        <v>1192</v>
      </c>
      <c r="C1557">
        <v>2001</v>
      </c>
      <c r="D1557">
        <v>99</v>
      </c>
      <c r="E1557">
        <v>47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263</v>
      </c>
      <c r="R1557">
        <v>470</v>
      </c>
      <c r="S1557">
        <v>466</v>
      </c>
      <c r="T1557">
        <v>2.2067799793407818</v>
      </c>
      <c r="U1557">
        <v>2.2452980995639495</v>
      </c>
      <c r="V1557">
        <v>14.163829787234045</v>
      </c>
      <c r="W1557">
        <v>56.587982832618046</v>
      </c>
      <c r="X1557">
        <v>140.49814434890845</v>
      </c>
      <c r="Y1557">
        <v>128.77914893617023</v>
      </c>
      <c r="Z1557">
        <v>129.88454935622323</v>
      </c>
      <c r="AA1557">
        <v>29.068765177026101</v>
      </c>
      <c r="AB1557">
        <v>3.9964825478250887</v>
      </c>
      <c r="AC1557">
        <v>-60.666182489251817</v>
      </c>
    </row>
    <row r="1558" spans="1:29">
      <c r="A1558">
        <v>3</v>
      </c>
      <c r="B1558">
        <v>1193</v>
      </c>
      <c r="C1558">
        <v>2001</v>
      </c>
      <c r="D1558">
        <v>99</v>
      </c>
      <c r="E1558">
        <v>48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245</v>
      </c>
      <c r="R1558">
        <v>411</v>
      </c>
      <c r="S1558">
        <v>407</v>
      </c>
      <c r="T1558">
        <v>1.9297586627852377</v>
      </c>
      <c r="U1558">
        <v>1.982756452474852</v>
      </c>
      <c r="V1558">
        <v>13.394160583941609</v>
      </c>
      <c r="W1558">
        <v>56.024570024570039</v>
      </c>
      <c r="X1558">
        <v>141.87076416952027</v>
      </c>
      <c r="Y1558">
        <v>130.04598540145977</v>
      </c>
      <c r="Z1558">
        <v>131.32407862407851</v>
      </c>
      <c r="AA1558">
        <v>26.943852075968024</v>
      </c>
      <c r="AB1558">
        <v>3.9523433473718095</v>
      </c>
      <c r="AC1558">
        <v>-59.393087311421311</v>
      </c>
    </row>
    <row r="1559" spans="1:29">
      <c r="A1559">
        <v>3</v>
      </c>
      <c r="B1559">
        <v>1194</v>
      </c>
      <c r="C1559">
        <v>2001</v>
      </c>
      <c r="D1559">
        <v>99</v>
      </c>
      <c r="E1559">
        <v>49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231</v>
      </c>
      <c r="R1559">
        <v>401</v>
      </c>
      <c r="S1559">
        <v>400</v>
      </c>
      <c r="T1559">
        <v>1.8828058972673487</v>
      </c>
      <c r="U1559">
        <v>1.9081409537740788</v>
      </c>
      <c r="V1559">
        <v>13.920199501246879</v>
      </c>
      <c r="W1559">
        <v>56.33</v>
      </c>
      <c r="X1559">
        <v>139.28450812297521</v>
      </c>
      <c r="Y1559">
        <v>128.27306733167089</v>
      </c>
      <c r="Z1559">
        <v>128.59375000000011</v>
      </c>
      <c r="AA1559">
        <v>26.362571686720699</v>
      </c>
      <c r="AB1559">
        <v>3.9517211440080695</v>
      </c>
      <c r="AC1559">
        <v>-54.772546858011722</v>
      </c>
    </row>
    <row r="1560" spans="1:29">
      <c r="A1560">
        <v>3</v>
      </c>
      <c r="B1560">
        <v>1195</v>
      </c>
      <c r="C1560">
        <v>2001</v>
      </c>
      <c r="D1560">
        <v>99</v>
      </c>
      <c r="E1560">
        <v>50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271</v>
      </c>
      <c r="R1560">
        <v>460</v>
      </c>
      <c r="S1560">
        <v>446</v>
      </c>
      <c r="T1560">
        <v>2.1598272138228936</v>
      </c>
      <c r="U1560">
        <v>2.1737690130596055</v>
      </c>
      <c r="V1560">
        <v>13.673913043478262</v>
      </c>
      <c r="W1560">
        <v>55.713004484304918</v>
      </c>
      <c r="X1560">
        <v>141.7838805407697</v>
      </c>
      <c r="Y1560">
        <v>127.38695652173922</v>
      </c>
      <c r="Z1560">
        <v>131.38565022421531</v>
      </c>
      <c r="AA1560">
        <v>30.849219167296845</v>
      </c>
      <c r="AB1560">
        <v>3.9902528590183008</v>
      </c>
      <c r="AC1560">
        <v>-58.530985190458601</v>
      </c>
    </row>
    <row r="1561" spans="1:29">
      <c r="A1561">
        <v>3</v>
      </c>
      <c r="B1561">
        <v>1196</v>
      </c>
      <c r="C1561">
        <v>2001</v>
      </c>
      <c r="D1561">
        <v>99</v>
      </c>
      <c r="E1561">
        <v>51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198</v>
      </c>
      <c r="R1561">
        <v>383</v>
      </c>
      <c r="S1561">
        <v>373</v>
      </c>
      <c r="T1561">
        <v>1.7982909193351488</v>
      </c>
      <c r="U1561">
        <v>1.7360697641929148</v>
      </c>
      <c r="V1561">
        <v>14.086161879895561</v>
      </c>
      <c r="W1561">
        <v>56.02949061662197</v>
      </c>
      <c r="X1561">
        <v>135.6763194147816</v>
      </c>
      <c r="Y1561">
        <v>122.19060052219324</v>
      </c>
      <c r="Z1561">
        <v>125.46648793565689</v>
      </c>
      <c r="AA1561">
        <v>25.298072445046756</v>
      </c>
      <c r="AB1561">
        <v>3.7282616046993846</v>
      </c>
      <c r="AC1561">
        <v>-37.472497851600338</v>
      </c>
    </row>
    <row r="1562" spans="1:29">
      <c r="A1562">
        <v>3</v>
      </c>
      <c r="B1562">
        <v>1197</v>
      </c>
      <c r="C1562">
        <v>2001</v>
      </c>
      <c r="D1562">
        <v>99</v>
      </c>
      <c r="E1562">
        <v>52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74</v>
      </c>
      <c r="R1562">
        <v>122</v>
      </c>
      <c r="S1562">
        <v>116</v>
      </c>
      <c r="T1562">
        <v>0.57282373931824571</v>
      </c>
      <c r="U1562">
        <v>0.52825502786562795</v>
      </c>
      <c r="V1562">
        <v>13.811475409836063</v>
      </c>
      <c r="W1562">
        <v>55.689655172413779</v>
      </c>
      <c r="X1562">
        <v>131.26121165834857</v>
      </c>
      <c r="Y1562">
        <v>116.72213114754098</v>
      </c>
      <c r="Z1562">
        <v>122.75948275862063</v>
      </c>
      <c r="AA1562">
        <v>26.229422076955839</v>
      </c>
      <c r="AB1562">
        <v>3.5243336203175142</v>
      </c>
      <c r="AC1562">
        <v>-40.329056768560733</v>
      </c>
    </row>
    <row r="1563" spans="1:29">
      <c r="A1563">
        <v>3</v>
      </c>
      <c r="B1563">
        <v>1198</v>
      </c>
      <c r="C1563">
        <v>2000</v>
      </c>
      <c r="D1563">
        <v>99</v>
      </c>
      <c r="E1563">
        <v>1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380</v>
      </c>
      <c r="R1563">
        <v>745</v>
      </c>
      <c r="S1563">
        <v>734</v>
      </c>
      <c r="T1563">
        <v>3.7187246521494992</v>
      </c>
      <c r="U1563">
        <v>3.8218317597071194</v>
      </c>
      <c r="V1563">
        <v>13.712751677852347</v>
      </c>
      <c r="W1563">
        <v>55.595367847411438</v>
      </c>
      <c r="X1563">
        <v>141.26317014113602</v>
      </c>
      <c r="Y1563">
        <v>128.61073825503351</v>
      </c>
      <c r="Z1563">
        <v>130.53814713896455</v>
      </c>
      <c r="AA1563">
        <v>27.506267105550688</v>
      </c>
      <c r="AB1563">
        <v>3.3262280825371895</v>
      </c>
      <c r="AC1563">
        <v>-54.61835015294151</v>
      </c>
    </row>
    <row r="1564" spans="1:29">
      <c r="A1564">
        <v>3</v>
      </c>
      <c r="B1564">
        <v>1199</v>
      </c>
      <c r="C1564">
        <v>2000</v>
      </c>
      <c r="D1564">
        <v>99</v>
      </c>
      <c r="E1564">
        <v>2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371</v>
      </c>
      <c r="R1564">
        <v>698</v>
      </c>
      <c r="S1564">
        <v>690</v>
      </c>
      <c r="T1564">
        <v>3.4841205465776506</v>
      </c>
      <c r="U1564">
        <v>3.5216854399717561</v>
      </c>
      <c r="V1564">
        <v>13.372492836676219</v>
      </c>
      <c r="W1564">
        <v>55.64347826086955</v>
      </c>
      <c r="X1564">
        <v>138.5736060622053</v>
      </c>
      <c r="Y1564">
        <v>126.49025787965623</v>
      </c>
      <c r="Z1564">
        <v>127.95681159420296</v>
      </c>
      <c r="AA1564">
        <v>26.641369513300273</v>
      </c>
      <c r="AB1564">
        <v>4.2736631356897474</v>
      </c>
      <c r="AC1564">
        <v>-46.844764973165219</v>
      </c>
    </row>
    <row r="1565" spans="1:29">
      <c r="A1565">
        <v>3</v>
      </c>
      <c r="B1565">
        <v>1200</v>
      </c>
      <c r="C1565">
        <v>2000</v>
      </c>
      <c r="D1565">
        <v>99</v>
      </c>
      <c r="E1565">
        <v>3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280</v>
      </c>
      <c r="R1565">
        <v>496</v>
      </c>
      <c r="S1565">
        <v>483</v>
      </c>
      <c r="T1565">
        <v>2.4758220502901351</v>
      </c>
      <c r="U1565">
        <v>2.4559522072988038</v>
      </c>
      <c r="V1565">
        <v>14.155241935483865</v>
      </c>
      <c r="W1565">
        <v>55.501035196687361</v>
      </c>
      <c r="X1565">
        <v>137.81432390871291</v>
      </c>
      <c r="Y1565">
        <v>124.1366935483871</v>
      </c>
      <c r="Z1565">
        <v>127.47784679089023</v>
      </c>
      <c r="AA1565">
        <v>28.811951632167698</v>
      </c>
      <c r="AB1565">
        <v>3.6675369235657569</v>
      </c>
      <c r="AC1565">
        <v>-48.927272338912807</v>
      </c>
    </row>
    <row r="1566" spans="1:29">
      <c r="A1566">
        <v>3</v>
      </c>
      <c r="B1566">
        <v>1201</v>
      </c>
      <c r="C1566">
        <v>2000</v>
      </c>
      <c r="D1566">
        <v>99</v>
      </c>
      <c r="E1566">
        <v>4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264</v>
      </c>
      <c r="R1566">
        <v>468</v>
      </c>
      <c r="S1566">
        <v>460</v>
      </c>
      <c r="T1566">
        <v>2.3360579022898862</v>
      </c>
      <c r="U1566">
        <v>2.3482915476669555</v>
      </c>
      <c r="V1566">
        <v>13.94017094017094</v>
      </c>
      <c r="W1566">
        <v>55.39782608695652</v>
      </c>
      <c r="X1566">
        <v>138.71202229815452</v>
      </c>
      <c r="Y1566">
        <v>125.79636752136749</v>
      </c>
      <c r="Z1566">
        <v>127.9841304347826</v>
      </c>
      <c r="AA1566">
        <v>28.447888824861607</v>
      </c>
      <c r="AB1566">
        <v>4.2621177186951602</v>
      </c>
      <c r="AC1566">
        <v>-48.659412549607282</v>
      </c>
    </row>
    <row r="1567" spans="1:29">
      <c r="A1567">
        <v>3</v>
      </c>
      <c r="B1567">
        <v>1202</v>
      </c>
      <c r="C1567">
        <v>2000</v>
      </c>
      <c r="D1567">
        <v>99</v>
      </c>
      <c r="E1567">
        <v>5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237</v>
      </c>
      <c r="R1567">
        <v>388</v>
      </c>
      <c r="S1567">
        <v>378</v>
      </c>
      <c r="T1567">
        <v>1.9367317651463156</v>
      </c>
      <c r="U1567">
        <v>1.9196472786136685</v>
      </c>
      <c r="V1567">
        <v>14.909793814432987</v>
      </c>
      <c r="W1567">
        <v>55.634920634920626</v>
      </c>
      <c r="X1567">
        <v>137.83019289408136</v>
      </c>
      <c r="Y1567">
        <v>124.03711340206172</v>
      </c>
      <c r="Z1567">
        <v>127.31851851851845</v>
      </c>
      <c r="AA1567">
        <v>28.42341563808624</v>
      </c>
      <c r="AB1567">
        <v>3.6686931801100737</v>
      </c>
      <c r="AC1567">
        <v>-48.452761891160158</v>
      </c>
    </row>
    <row r="1568" spans="1:29">
      <c r="A1568">
        <v>3</v>
      </c>
      <c r="B1568">
        <v>1203</v>
      </c>
      <c r="C1568">
        <v>2000</v>
      </c>
      <c r="D1568">
        <v>99</v>
      </c>
      <c r="E1568">
        <v>6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227</v>
      </c>
      <c r="R1568">
        <v>386</v>
      </c>
      <c r="S1568">
        <v>351</v>
      </c>
      <c r="T1568">
        <v>1.9267486117177273</v>
      </c>
      <c r="U1568">
        <v>1.7832436041506889</v>
      </c>
      <c r="V1568">
        <v>13.836787564766835</v>
      </c>
      <c r="W1568">
        <v>55.598290598290625</v>
      </c>
      <c r="X1568">
        <v>135.78638029853096</v>
      </c>
      <c r="Y1568">
        <v>115.82046632124352</v>
      </c>
      <c r="Z1568">
        <v>127.36951566951571</v>
      </c>
      <c r="AA1568">
        <v>27.432751435690552</v>
      </c>
      <c r="AB1568">
        <v>3.4912829886741772</v>
      </c>
      <c r="AC1568">
        <v>-55.756274529223319</v>
      </c>
    </row>
    <row r="1569" spans="1:29">
      <c r="A1569">
        <v>3</v>
      </c>
      <c r="B1569">
        <v>1204</v>
      </c>
      <c r="C1569">
        <v>2000</v>
      </c>
      <c r="D1569">
        <v>99</v>
      </c>
      <c r="E1569">
        <v>7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300</v>
      </c>
      <c r="R1569">
        <v>475</v>
      </c>
      <c r="S1569">
        <v>469</v>
      </c>
      <c r="T1569">
        <v>2.3709989392899478</v>
      </c>
      <c r="U1569">
        <v>2.4178356031180814</v>
      </c>
      <c r="V1569">
        <v>13.36</v>
      </c>
      <c r="W1569">
        <v>55.257995735607679</v>
      </c>
      <c r="X1569">
        <v>139.66584934709476</v>
      </c>
      <c r="Y1569">
        <v>127.61305263157904</v>
      </c>
      <c r="Z1569">
        <v>129.24562899786795</v>
      </c>
      <c r="AA1569">
        <v>29.913997676902241</v>
      </c>
      <c r="AB1569">
        <v>4.1020517295989132</v>
      </c>
      <c r="AC1569">
        <v>-47.559210320978337</v>
      </c>
    </row>
    <row r="1570" spans="1:29">
      <c r="A1570">
        <v>3</v>
      </c>
      <c r="B1570">
        <v>1205</v>
      </c>
      <c r="C1570">
        <v>2000</v>
      </c>
      <c r="D1570">
        <v>99</v>
      </c>
      <c r="E1570">
        <v>8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283</v>
      </c>
      <c r="R1570">
        <v>486</v>
      </c>
      <c r="S1570">
        <v>473</v>
      </c>
      <c r="T1570">
        <v>2.4259062831471896</v>
      </c>
      <c r="U1570">
        <v>2.3859614105680378</v>
      </c>
      <c r="V1570">
        <v>14.514403292181061</v>
      </c>
      <c r="W1570">
        <v>55.93234672304439</v>
      </c>
      <c r="X1570">
        <v>136.8736317875597</v>
      </c>
      <c r="Y1570">
        <v>123.080452674897</v>
      </c>
      <c r="Z1570">
        <v>126.4632135306553</v>
      </c>
      <c r="AA1570">
        <v>27.905891378087432</v>
      </c>
      <c r="AB1570">
        <v>3.5071160203815968</v>
      </c>
      <c r="AC1570">
        <v>-54.400557129748996</v>
      </c>
    </row>
    <row r="1571" spans="1:29">
      <c r="A1571">
        <v>3</v>
      </c>
      <c r="B1571">
        <v>1206</v>
      </c>
      <c r="C1571">
        <v>2000</v>
      </c>
      <c r="D1571">
        <v>99</v>
      </c>
      <c r="E1571">
        <v>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206</v>
      </c>
      <c r="R1571">
        <v>345</v>
      </c>
      <c r="S1571">
        <v>333</v>
      </c>
      <c r="T1571">
        <v>1.7220939664316459</v>
      </c>
      <c r="U1571">
        <v>1.7064400029054141</v>
      </c>
      <c r="V1571">
        <v>14.892753623188405</v>
      </c>
      <c r="W1571">
        <v>55.114114114114109</v>
      </c>
      <c r="X1571">
        <v>138.37109614206997</v>
      </c>
      <c r="Y1571">
        <v>124.00347826086956</v>
      </c>
      <c r="Z1571">
        <v>128.47207207207205</v>
      </c>
      <c r="AA1571">
        <v>28.419348517884679</v>
      </c>
      <c r="AB1571">
        <v>4.1660949747130074</v>
      </c>
      <c r="AC1571">
        <v>-48.92437867420859</v>
      </c>
    </row>
    <row r="1572" spans="1:29">
      <c r="A1572">
        <v>3</v>
      </c>
      <c r="B1572">
        <v>1207</v>
      </c>
      <c r="C1572">
        <v>2000</v>
      </c>
      <c r="D1572">
        <v>99</v>
      </c>
      <c r="E1572">
        <v>10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257</v>
      </c>
      <c r="R1572">
        <v>397</v>
      </c>
      <c r="S1572">
        <v>391</v>
      </c>
      <c r="T1572">
        <v>1.9816559555749671</v>
      </c>
      <c r="U1572">
        <v>1.9733200523532901</v>
      </c>
      <c r="V1572">
        <v>14.032745591939548</v>
      </c>
      <c r="W1572">
        <v>55.92838874680308</v>
      </c>
      <c r="X1572">
        <v>136.76653994885797</v>
      </c>
      <c r="Y1572">
        <v>124.61460957178829</v>
      </c>
      <c r="Z1572">
        <v>126.52685421994876</v>
      </c>
      <c r="AA1572">
        <v>27.023911360955022</v>
      </c>
      <c r="AB1572">
        <v>3.6566146785927778</v>
      </c>
      <c r="AC1572">
        <v>-53.599170688413423</v>
      </c>
    </row>
    <row r="1573" spans="1:29">
      <c r="A1573">
        <v>3</v>
      </c>
      <c r="B1573">
        <v>1208</v>
      </c>
      <c r="C1573">
        <v>2000</v>
      </c>
      <c r="D1573">
        <v>99</v>
      </c>
      <c r="E1573">
        <v>11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214</v>
      </c>
      <c r="R1573">
        <v>352</v>
      </c>
      <c r="S1573">
        <v>347</v>
      </c>
      <c r="T1573">
        <v>1.7570350034317093</v>
      </c>
      <c r="U1573">
        <v>1.7577713736883493</v>
      </c>
      <c r="V1573">
        <v>14.46875</v>
      </c>
      <c r="W1573">
        <v>55.536023054755034</v>
      </c>
      <c r="X1573">
        <v>137.73792228897855</v>
      </c>
      <c r="Y1573">
        <v>125.1934659090908</v>
      </c>
      <c r="Z1573">
        <v>126.99740634005749</v>
      </c>
      <c r="AA1573">
        <v>29.286002384007233</v>
      </c>
      <c r="AB1573">
        <v>4.1625127192354574</v>
      </c>
      <c r="AC1573">
        <v>-52.242493236201405</v>
      </c>
    </row>
    <row r="1574" spans="1:29">
      <c r="A1574">
        <v>3</v>
      </c>
      <c r="B1574">
        <v>1209</v>
      </c>
      <c r="C1574">
        <v>2000</v>
      </c>
      <c r="D1574">
        <v>99</v>
      </c>
      <c r="E1574">
        <v>12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196</v>
      </c>
      <c r="R1574">
        <v>311</v>
      </c>
      <c r="S1574">
        <v>303</v>
      </c>
      <c r="T1574">
        <v>1.5523803581456295</v>
      </c>
      <c r="U1574">
        <v>1.5820744104241657</v>
      </c>
      <c r="V1574">
        <v>14.987138263665591</v>
      </c>
      <c r="W1574">
        <v>55.425742574257427</v>
      </c>
      <c r="X1574">
        <v>141.19378651329197</v>
      </c>
      <c r="Y1574">
        <v>127.53472668810282</v>
      </c>
      <c r="Z1574">
        <v>130.90198019801977</v>
      </c>
      <c r="AA1574">
        <v>31.01609391731024</v>
      </c>
      <c r="AB1574">
        <v>4.0099213624548335</v>
      </c>
      <c r="AC1574">
        <v>-53.805207228506809</v>
      </c>
    </row>
    <row r="1575" spans="1:29">
      <c r="A1575">
        <v>3</v>
      </c>
      <c r="B1575">
        <v>1210</v>
      </c>
      <c r="C1575">
        <v>2000</v>
      </c>
      <c r="D1575">
        <v>99</v>
      </c>
      <c r="E1575">
        <v>13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189</v>
      </c>
      <c r="R1575">
        <v>317</v>
      </c>
      <c r="S1575">
        <v>313</v>
      </c>
      <c r="T1575">
        <v>1.5823298184313963</v>
      </c>
      <c r="U1575">
        <v>1.5546237542948507</v>
      </c>
      <c r="V1575">
        <v>14.54574132492114</v>
      </c>
      <c r="W1575">
        <v>55.466453674121389</v>
      </c>
      <c r="X1575">
        <v>134.76798671182638</v>
      </c>
      <c r="Y1575">
        <v>122.94984227129348</v>
      </c>
      <c r="Z1575">
        <v>124.52108626198098</v>
      </c>
      <c r="AA1575">
        <v>27.337788848762035</v>
      </c>
      <c r="AB1575">
        <v>3.660469148678787</v>
      </c>
      <c r="AC1575">
        <v>-44.680225085300542</v>
      </c>
    </row>
    <row r="1576" spans="1:29">
      <c r="A1576">
        <v>3</v>
      </c>
      <c r="B1576">
        <v>1211</v>
      </c>
      <c r="C1576">
        <v>2000</v>
      </c>
      <c r="D1576">
        <v>99</v>
      </c>
      <c r="E1576">
        <v>14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208</v>
      </c>
      <c r="R1576">
        <v>344</v>
      </c>
      <c r="S1576">
        <v>330</v>
      </c>
      <c r="T1576">
        <v>1.7171023897173521</v>
      </c>
      <c r="U1576">
        <v>1.6863087239916303</v>
      </c>
      <c r="V1576">
        <v>13.62209302325582</v>
      </c>
      <c r="W1576">
        <v>55.360606060606067</v>
      </c>
      <c r="X1576">
        <v>138.58814784953009</v>
      </c>
      <c r="Y1576">
        <v>122.89680232558138</v>
      </c>
      <c r="Z1576">
        <v>128.11060606060607</v>
      </c>
      <c r="AA1576">
        <v>26.173750028258976</v>
      </c>
      <c r="AB1576">
        <v>3.1565650101009486</v>
      </c>
      <c r="AC1576">
        <v>-40.387081674779949</v>
      </c>
    </row>
    <row r="1577" spans="1:29">
      <c r="A1577">
        <v>3</v>
      </c>
      <c r="B1577">
        <v>1212</v>
      </c>
      <c r="C1577">
        <v>2000</v>
      </c>
      <c r="D1577">
        <v>99</v>
      </c>
      <c r="E1577">
        <v>15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281</v>
      </c>
      <c r="R1577">
        <v>510</v>
      </c>
      <c r="S1577">
        <v>502</v>
      </c>
      <c r="T1577">
        <v>2.5457041242902601</v>
      </c>
      <c r="U1577">
        <v>2.5211564903191359</v>
      </c>
      <c r="V1577">
        <v>14.519607843137255</v>
      </c>
      <c r="W1577">
        <v>55.671314741035843</v>
      </c>
      <c r="X1577">
        <v>136.17721411424805</v>
      </c>
      <c r="Y1577">
        <v>123.93431372549011</v>
      </c>
      <c r="Z1577">
        <v>125.9093625498007</v>
      </c>
      <c r="AA1577">
        <v>27.314282926426873</v>
      </c>
      <c r="AB1577">
        <v>3.7113927466736336</v>
      </c>
      <c r="AC1577">
        <v>-54.773992020152733</v>
      </c>
    </row>
    <row r="1578" spans="1:29">
      <c r="A1578">
        <v>3</v>
      </c>
      <c r="B1578">
        <v>1213</v>
      </c>
      <c r="C1578">
        <v>2000</v>
      </c>
      <c r="D1578">
        <v>99</v>
      </c>
      <c r="E1578">
        <v>16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128</v>
      </c>
      <c r="R1578">
        <v>215</v>
      </c>
      <c r="S1578">
        <v>211</v>
      </c>
      <c r="T1578">
        <v>1.073188993573345</v>
      </c>
      <c r="U1578">
        <v>1.0593591919152281</v>
      </c>
      <c r="V1578">
        <v>14.455813953488372</v>
      </c>
      <c r="W1578">
        <v>55.881516587677723</v>
      </c>
      <c r="X1578">
        <v>136.1092494141954</v>
      </c>
      <c r="Y1578">
        <v>123.52837209302336</v>
      </c>
      <c r="Z1578">
        <v>125.87014218009487</v>
      </c>
      <c r="AA1578">
        <v>24.560661133919432</v>
      </c>
      <c r="AB1578">
        <v>3.4886667660049286</v>
      </c>
      <c r="AC1578">
        <v>-45.639704675408872</v>
      </c>
    </row>
    <row r="1579" spans="1:29">
      <c r="A1579">
        <v>3</v>
      </c>
      <c r="B1579">
        <v>1214</v>
      </c>
      <c r="C1579">
        <v>2000</v>
      </c>
      <c r="D1579">
        <v>99</v>
      </c>
      <c r="E1579">
        <v>17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242</v>
      </c>
      <c r="R1579">
        <v>413</v>
      </c>
      <c r="S1579">
        <v>411</v>
      </c>
      <c r="T1579">
        <v>2.0615211830036819</v>
      </c>
      <c r="U1579">
        <v>2.0750215024156549</v>
      </c>
      <c r="V1579">
        <v>13.552058111380148</v>
      </c>
      <c r="W1579">
        <v>55.545012165450117</v>
      </c>
      <c r="X1579">
        <v>137.05780970044515</v>
      </c>
      <c r="Y1579">
        <v>125.96053268765137</v>
      </c>
      <c r="Z1579">
        <v>126.57347931873478</v>
      </c>
      <c r="AA1579">
        <v>27.781267688252679</v>
      </c>
      <c r="AB1579">
        <v>3.7292547917183807</v>
      </c>
      <c r="AC1579">
        <v>-47.753823478585282</v>
      </c>
    </row>
    <row r="1580" spans="1:29">
      <c r="A1580">
        <v>3</v>
      </c>
      <c r="B1580">
        <v>1215</v>
      </c>
      <c r="C1580">
        <v>2000</v>
      </c>
      <c r="D1580">
        <v>99</v>
      </c>
      <c r="E1580">
        <v>18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278</v>
      </c>
      <c r="R1580">
        <v>495</v>
      </c>
      <c r="S1580">
        <v>489</v>
      </c>
      <c r="T1580">
        <v>2.4708304735758402</v>
      </c>
      <c r="U1580">
        <v>2.4638539436824396</v>
      </c>
      <c r="V1580">
        <v>14.185858585858584</v>
      </c>
      <c r="W1580">
        <v>56.022494887525554</v>
      </c>
      <c r="X1580">
        <v>136.72346432909816</v>
      </c>
      <c r="Y1580">
        <v>124.78767676767679</v>
      </c>
      <c r="Z1580">
        <v>126.31881390593044</v>
      </c>
      <c r="AA1580">
        <v>28.28276831323728</v>
      </c>
      <c r="AB1580">
        <v>3.6773647306798631</v>
      </c>
      <c r="AC1580">
        <v>-48.69919989133269</v>
      </c>
    </row>
    <row r="1581" spans="1:29">
      <c r="A1581">
        <v>3</v>
      </c>
      <c r="B1581">
        <v>1216</v>
      </c>
      <c r="C1581">
        <v>2000</v>
      </c>
      <c r="D1581">
        <v>99</v>
      </c>
      <c r="E1581">
        <v>19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266</v>
      </c>
      <c r="R1581">
        <v>491</v>
      </c>
      <c r="S1581">
        <v>488</v>
      </c>
      <c r="T1581">
        <v>2.4508641667186621</v>
      </c>
      <c r="U1581">
        <v>2.4749387116835089</v>
      </c>
      <c r="V1581">
        <v>13.700610997963341</v>
      </c>
      <c r="W1581">
        <v>55.547131147541009</v>
      </c>
      <c r="X1581">
        <v>137.65945193328224</v>
      </c>
      <c r="Y1581">
        <v>126.37026476578416</v>
      </c>
      <c r="Z1581">
        <v>127.14713114754097</v>
      </c>
      <c r="AA1581">
        <v>26.601421907623514</v>
      </c>
      <c r="AB1581">
        <v>3.7984347465481729</v>
      </c>
      <c r="AC1581">
        <v>-47.809554275316842</v>
      </c>
    </row>
    <row r="1582" spans="1:29">
      <c r="A1582">
        <v>3</v>
      </c>
      <c r="B1582">
        <v>1217</v>
      </c>
      <c r="C1582">
        <v>2000</v>
      </c>
      <c r="D1582">
        <v>99</v>
      </c>
      <c r="E1582">
        <v>20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180</v>
      </c>
      <c r="R1582">
        <v>305</v>
      </c>
      <c r="S1582">
        <v>303</v>
      </c>
      <c r="T1582">
        <v>1.522430897859862</v>
      </c>
      <c r="U1582">
        <v>1.5758280100320543</v>
      </c>
      <c r="V1582">
        <v>14.239344262295081</v>
      </c>
      <c r="W1582">
        <v>55.237623762376238</v>
      </c>
      <c r="X1582">
        <v>141.23190593751659</v>
      </c>
      <c r="Y1582">
        <v>129.53016393442621</v>
      </c>
      <c r="Z1582">
        <v>130.38514851485149</v>
      </c>
      <c r="AA1582">
        <v>29.149005110043529</v>
      </c>
      <c r="AB1582">
        <v>3.81628051822178</v>
      </c>
      <c r="AC1582">
        <v>-55.271034147153316</v>
      </c>
    </row>
    <row r="1583" spans="1:29">
      <c r="A1583">
        <v>3</v>
      </c>
      <c r="B1583">
        <v>1218</v>
      </c>
      <c r="C1583">
        <v>2000</v>
      </c>
      <c r="D1583">
        <v>99</v>
      </c>
      <c r="E1583">
        <v>21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187</v>
      </c>
      <c r="R1583">
        <v>338</v>
      </c>
      <c r="S1583">
        <v>333</v>
      </c>
      <c r="T1583">
        <v>1.6871529294315839</v>
      </c>
      <c r="U1583">
        <v>1.6973336605713212</v>
      </c>
      <c r="V1583">
        <v>13.985207100591721</v>
      </c>
      <c r="W1583">
        <v>55.25825825825828</v>
      </c>
      <c r="X1583">
        <v>138.40255918762452</v>
      </c>
      <c r="Y1583">
        <v>125.89615384615388</v>
      </c>
      <c r="Z1583">
        <v>127.78648648648652</v>
      </c>
      <c r="AA1583">
        <v>30.282392092409204</v>
      </c>
      <c r="AB1583">
        <v>3.7447820713803361</v>
      </c>
      <c r="AC1583">
        <v>-65.918636445138688</v>
      </c>
    </row>
    <row r="1584" spans="1:29">
      <c r="A1584">
        <v>3</v>
      </c>
      <c r="B1584">
        <v>1219</v>
      </c>
      <c r="C1584">
        <v>2000</v>
      </c>
      <c r="D1584">
        <v>99</v>
      </c>
      <c r="E1584">
        <v>22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176</v>
      </c>
      <c r="R1584">
        <v>327</v>
      </c>
      <c r="S1584">
        <v>321</v>
      </c>
      <c r="T1584">
        <v>1.6322455855743436</v>
      </c>
      <c r="U1584">
        <v>1.6583953715369721</v>
      </c>
      <c r="V1584">
        <v>14.547400611620787</v>
      </c>
      <c r="W1584">
        <v>55.168224299065407</v>
      </c>
      <c r="X1584">
        <v>139.76396605935315</v>
      </c>
      <c r="Y1584">
        <v>127.14587155963302</v>
      </c>
      <c r="Z1584">
        <v>129.52242990654202</v>
      </c>
      <c r="AA1584">
        <v>28.628975720297341</v>
      </c>
      <c r="AB1584">
        <v>3.4770793271809075</v>
      </c>
      <c r="AC1584">
        <v>-59.622901582384749</v>
      </c>
    </row>
    <row r="1585" spans="1:29">
      <c r="A1585">
        <v>3</v>
      </c>
      <c r="B1585">
        <v>1220</v>
      </c>
      <c r="C1585">
        <v>2000</v>
      </c>
      <c r="D1585">
        <v>99</v>
      </c>
      <c r="E1585">
        <v>23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152</v>
      </c>
      <c r="R1585">
        <v>263</v>
      </c>
      <c r="S1585">
        <v>254</v>
      </c>
      <c r="T1585">
        <v>1.3127846758594877</v>
      </c>
      <c r="U1585">
        <v>1.2631809119896149</v>
      </c>
      <c r="V1585">
        <v>14.863117870722437</v>
      </c>
      <c r="W1585">
        <v>54.988188976377955</v>
      </c>
      <c r="X1585">
        <v>135.6689419935818</v>
      </c>
      <c r="Y1585">
        <v>120.41254752851709</v>
      </c>
      <c r="Z1585">
        <v>124.67913385826776</v>
      </c>
      <c r="AA1585">
        <v>29.017317623868212</v>
      </c>
      <c r="AB1585">
        <v>3.7484719022666817</v>
      </c>
      <c r="AC1585">
        <v>-45.750271645785247</v>
      </c>
    </row>
    <row r="1586" spans="1:29">
      <c r="A1586">
        <v>3</v>
      </c>
      <c r="B1586">
        <v>1221</v>
      </c>
      <c r="C1586">
        <v>2000</v>
      </c>
      <c r="D1586">
        <v>99</v>
      </c>
      <c r="E1586">
        <v>24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205</v>
      </c>
      <c r="R1586">
        <v>459.5</v>
      </c>
      <c r="S1586">
        <v>454.5</v>
      </c>
      <c r="T1586">
        <v>2.293629500218382</v>
      </c>
      <c r="U1586">
        <v>2.2421346510924689</v>
      </c>
      <c r="V1586">
        <v>14.15233949945593</v>
      </c>
      <c r="W1586">
        <v>55.375137513751369</v>
      </c>
      <c r="X1586">
        <v>134.30161617566796</v>
      </c>
      <c r="Y1586">
        <v>122.33144722524482</v>
      </c>
      <c r="Z1586">
        <v>123.67722772277229</v>
      </c>
      <c r="AA1586">
        <v>27.865157763360237</v>
      </c>
      <c r="AB1586">
        <v>4.6136877365123716</v>
      </c>
      <c r="AC1586">
        <v>-52.916684560572392</v>
      </c>
    </row>
    <row r="1587" spans="1:29">
      <c r="A1587">
        <v>3</v>
      </c>
      <c r="B1587">
        <v>1222</v>
      </c>
      <c r="C1587">
        <v>2000</v>
      </c>
      <c r="D1587">
        <v>99</v>
      </c>
      <c r="E1587">
        <v>25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238</v>
      </c>
      <c r="R1587">
        <v>463</v>
      </c>
      <c r="S1587">
        <v>455</v>
      </c>
      <c r="T1587">
        <v>2.3111000187184123</v>
      </c>
      <c r="U1587">
        <v>2.2888191148148622</v>
      </c>
      <c r="V1587">
        <v>13.995680345572351</v>
      </c>
      <c r="W1587">
        <v>54.839560439560429</v>
      </c>
      <c r="X1587">
        <v>136.22425698901836</v>
      </c>
      <c r="Y1587">
        <v>123.93455723542118</v>
      </c>
      <c r="Z1587">
        <v>126.11362637362637</v>
      </c>
      <c r="AA1587">
        <v>28.558090230592423</v>
      </c>
      <c r="AB1587">
        <v>3.9210023141342449</v>
      </c>
      <c r="AC1587">
        <v>-55.364140353639449</v>
      </c>
    </row>
    <row r="1588" spans="1:29">
      <c r="A1588">
        <v>3</v>
      </c>
      <c r="B1588">
        <v>1223</v>
      </c>
      <c r="C1588">
        <v>2000</v>
      </c>
      <c r="D1588">
        <v>99</v>
      </c>
      <c r="E1588">
        <v>26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212</v>
      </c>
      <c r="R1588">
        <v>420</v>
      </c>
      <c r="S1588">
        <v>415</v>
      </c>
      <c r="T1588">
        <v>2.0964622200037444</v>
      </c>
      <c r="U1588">
        <v>2.0559632003252912</v>
      </c>
      <c r="V1588">
        <v>14.383333333333329</v>
      </c>
      <c r="W1588">
        <v>55.546987951807218</v>
      </c>
      <c r="X1588">
        <v>134.31486354021561</v>
      </c>
      <c r="Y1588">
        <v>122.72357142857132</v>
      </c>
      <c r="Z1588">
        <v>124.20216867469875</v>
      </c>
      <c r="AA1588">
        <v>28.385737469412447</v>
      </c>
      <c r="AB1588">
        <v>3.9340447118754391</v>
      </c>
      <c r="AC1588">
        <v>-49.740004876389492</v>
      </c>
    </row>
    <row r="1589" spans="1:29">
      <c r="A1589">
        <v>3</v>
      </c>
      <c r="B1589">
        <v>1224</v>
      </c>
      <c r="C1589">
        <v>2000</v>
      </c>
      <c r="D1589">
        <v>99</v>
      </c>
      <c r="E1589">
        <v>27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164</v>
      </c>
      <c r="R1589">
        <v>327</v>
      </c>
      <c r="S1589">
        <v>323</v>
      </c>
      <c r="T1589">
        <v>1.6322455855743436</v>
      </c>
      <c r="U1589">
        <v>1.6176501735769355</v>
      </c>
      <c r="V1589">
        <v>14.61467889908257</v>
      </c>
      <c r="W1589">
        <v>55.191950464396285</v>
      </c>
      <c r="X1589">
        <v>136.03559725797737</v>
      </c>
      <c r="Y1589">
        <v>124.02201834862372</v>
      </c>
      <c r="Z1589">
        <v>125.557894736842</v>
      </c>
      <c r="AA1589">
        <v>26.858024114684785</v>
      </c>
      <c r="AB1589">
        <v>3.8421239736798247</v>
      </c>
      <c r="AC1589">
        <v>-47.330123782132688</v>
      </c>
    </row>
    <row r="1590" spans="1:29">
      <c r="A1590">
        <v>3</v>
      </c>
      <c r="B1590">
        <v>1225</v>
      </c>
      <c r="C1590">
        <v>2000</v>
      </c>
      <c r="D1590">
        <v>99</v>
      </c>
      <c r="E1590">
        <v>28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205</v>
      </c>
      <c r="R1590">
        <v>374</v>
      </c>
      <c r="S1590">
        <v>364</v>
      </c>
      <c r="T1590">
        <v>1.8668496911461911</v>
      </c>
      <c r="U1590">
        <v>1.8574146228552275</v>
      </c>
      <c r="V1590">
        <v>14.414438502673796</v>
      </c>
      <c r="W1590">
        <v>55.604395604395606</v>
      </c>
      <c r="X1590">
        <v>138.14317414151711</v>
      </c>
      <c r="Y1590">
        <v>124.5085561497326</v>
      </c>
      <c r="Z1590">
        <v>127.9291208791208</v>
      </c>
      <c r="AA1590">
        <v>29.509168407569121</v>
      </c>
      <c r="AB1590">
        <v>3.9686383771731575</v>
      </c>
      <c r="AC1590">
        <v>-49.449346765662384</v>
      </c>
    </row>
    <row r="1591" spans="1:29">
      <c r="A1591">
        <v>3</v>
      </c>
      <c r="B1591">
        <v>1226</v>
      </c>
      <c r="C1591">
        <v>2000</v>
      </c>
      <c r="D1591">
        <v>99</v>
      </c>
      <c r="E1591">
        <v>29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183</v>
      </c>
      <c r="R1591">
        <v>315</v>
      </c>
      <c r="S1591">
        <v>310</v>
      </c>
      <c r="T1591">
        <v>1.5723466650028075</v>
      </c>
      <c r="U1591">
        <v>1.5856882282755376</v>
      </c>
      <c r="V1591">
        <v>14.663492063492065</v>
      </c>
      <c r="W1591">
        <v>55.741935483870975</v>
      </c>
      <c r="X1591">
        <v>139.25845672324539</v>
      </c>
      <c r="Y1591">
        <v>126.202857142857</v>
      </c>
      <c r="Z1591">
        <v>128.23838709677401</v>
      </c>
      <c r="AA1591">
        <v>29.093140372833705</v>
      </c>
      <c r="AB1591">
        <v>4.2757209687126849</v>
      </c>
      <c r="AC1591">
        <v>-53.251982940558449</v>
      </c>
    </row>
    <row r="1592" spans="1:29">
      <c r="A1592">
        <v>3</v>
      </c>
      <c r="B1592">
        <v>1227</v>
      </c>
      <c r="C1592">
        <v>2000</v>
      </c>
      <c r="D1592">
        <v>99</v>
      </c>
      <c r="E1592">
        <v>30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175</v>
      </c>
      <c r="R1592">
        <v>327</v>
      </c>
      <c r="S1592">
        <v>321</v>
      </c>
      <c r="T1592">
        <v>1.6322455855743436</v>
      </c>
      <c r="U1592">
        <v>1.6478371200440496</v>
      </c>
      <c r="V1592">
        <v>13.366972477064222</v>
      </c>
      <c r="W1592">
        <v>56.006230529595008</v>
      </c>
      <c r="X1592">
        <v>139.07945437858859</v>
      </c>
      <c r="Y1592">
        <v>126.3363914373089</v>
      </c>
      <c r="Z1592">
        <v>128.69781931464175</v>
      </c>
      <c r="AA1592">
        <v>27.032107854506918</v>
      </c>
      <c r="AB1592">
        <v>3.6548894144986304</v>
      </c>
      <c r="AC1592">
        <v>-41.208456795747267</v>
      </c>
    </row>
    <row r="1593" spans="1:29">
      <c r="A1593">
        <v>3</v>
      </c>
      <c r="B1593">
        <v>1228</v>
      </c>
      <c r="C1593">
        <v>2000</v>
      </c>
      <c r="D1593">
        <v>99</v>
      </c>
      <c r="E1593">
        <v>31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218</v>
      </c>
      <c r="R1593">
        <v>508</v>
      </c>
      <c r="S1593">
        <v>500</v>
      </c>
      <c r="T1593">
        <v>2.5357209708616715</v>
      </c>
      <c r="U1593">
        <v>2.5014918964921193</v>
      </c>
      <c r="V1593">
        <v>14.346456692913389</v>
      </c>
      <c r="W1593">
        <v>56.148000000000003</v>
      </c>
      <c r="X1593">
        <v>135.70669931155683</v>
      </c>
      <c r="Y1593">
        <v>123.45177165354328</v>
      </c>
      <c r="Z1593">
        <v>125.42699999999998</v>
      </c>
      <c r="AA1593">
        <v>26.880483831211528</v>
      </c>
      <c r="AB1593">
        <v>3.1199512816709025</v>
      </c>
      <c r="AC1593">
        <v>-53.084327592437184</v>
      </c>
    </row>
    <row r="1594" spans="1:29">
      <c r="A1594">
        <v>3</v>
      </c>
      <c r="B1594">
        <v>1229</v>
      </c>
      <c r="C1594">
        <v>2000</v>
      </c>
      <c r="D1594">
        <v>99</v>
      </c>
      <c r="E1594">
        <v>32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203</v>
      </c>
      <c r="R1594">
        <v>353</v>
      </c>
      <c r="S1594">
        <v>348</v>
      </c>
      <c r="T1594">
        <v>1.7620265801460038</v>
      </c>
      <c r="U1594">
        <v>1.8093660027253609</v>
      </c>
      <c r="V1594">
        <v>14.178470254957501</v>
      </c>
      <c r="W1594">
        <v>54.890804597701162</v>
      </c>
      <c r="X1594">
        <v>140.67043358429063</v>
      </c>
      <c r="Y1594">
        <v>128.50311614730873</v>
      </c>
      <c r="Z1594">
        <v>130.34942528735624</v>
      </c>
      <c r="AA1594">
        <v>30.125717899828938</v>
      </c>
      <c r="AB1594">
        <v>4.1020917620023036</v>
      </c>
      <c r="AC1594">
        <v>-51.800638214334647</v>
      </c>
    </row>
    <row r="1595" spans="1:29">
      <c r="A1595">
        <v>3</v>
      </c>
      <c r="B1595">
        <v>1230</v>
      </c>
      <c r="C1595">
        <v>2000</v>
      </c>
      <c r="D1595">
        <v>99</v>
      </c>
      <c r="E1595">
        <v>33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205</v>
      </c>
      <c r="R1595">
        <v>441</v>
      </c>
      <c r="S1595">
        <v>433</v>
      </c>
      <c r="T1595">
        <v>2.2012853310039313</v>
      </c>
      <c r="U1595">
        <v>2.2081105161341608</v>
      </c>
      <c r="V1595">
        <v>13.544217687074831</v>
      </c>
      <c r="W1595">
        <v>55.332563510392589</v>
      </c>
      <c r="X1595">
        <v>138.22667384035589</v>
      </c>
      <c r="Y1595">
        <v>125.52902494331065</v>
      </c>
      <c r="Z1595">
        <v>127.84826789838336</v>
      </c>
      <c r="AA1595">
        <v>29.635646612105511</v>
      </c>
      <c r="AB1595">
        <v>3.4151242388795469</v>
      </c>
      <c r="AC1595">
        <v>-46.755434747749568</v>
      </c>
    </row>
    <row r="1596" spans="1:29">
      <c r="A1596">
        <v>3</v>
      </c>
      <c r="B1596">
        <v>1231</v>
      </c>
      <c r="C1596">
        <v>2000</v>
      </c>
      <c r="D1596">
        <v>99</v>
      </c>
      <c r="E1596">
        <v>34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233</v>
      </c>
      <c r="R1596">
        <v>418</v>
      </c>
      <c r="S1596">
        <v>408</v>
      </c>
      <c r="T1596">
        <v>2.0864790665751536</v>
      </c>
      <c r="U1596">
        <v>2.079859870024614</v>
      </c>
      <c r="V1596">
        <v>14.653110047846891</v>
      </c>
      <c r="W1596">
        <v>55.191176470588239</v>
      </c>
      <c r="X1596">
        <v>138.26947700187131</v>
      </c>
      <c r="Y1596">
        <v>124.74401913875602</v>
      </c>
      <c r="Z1596">
        <v>127.8014705882353</v>
      </c>
      <c r="AA1596">
        <v>28.872422180053746</v>
      </c>
      <c r="AB1596">
        <v>4.0259843015478021</v>
      </c>
      <c r="AC1596">
        <v>-57.156790473617477</v>
      </c>
    </row>
    <row r="1597" spans="1:29">
      <c r="A1597">
        <v>3</v>
      </c>
      <c r="B1597">
        <v>1232</v>
      </c>
      <c r="C1597">
        <v>2000</v>
      </c>
      <c r="D1597">
        <v>99</v>
      </c>
      <c r="E1597">
        <v>35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202</v>
      </c>
      <c r="R1597">
        <v>364</v>
      </c>
      <c r="S1597">
        <v>357</v>
      </c>
      <c r="T1597">
        <v>1.8169339240032445</v>
      </c>
      <c r="U1597">
        <v>1.8336017171458376</v>
      </c>
      <c r="V1597">
        <v>14.47802197802198</v>
      </c>
      <c r="W1597">
        <v>55.350140056022411</v>
      </c>
      <c r="X1597">
        <v>139.4625147333706</v>
      </c>
      <c r="Y1597">
        <v>126.28901098901092</v>
      </c>
      <c r="Z1597">
        <v>128.76526610644248</v>
      </c>
      <c r="AA1597">
        <v>28.402100234988826</v>
      </c>
      <c r="AB1597">
        <v>3.2895865290648154</v>
      </c>
      <c r="AC1597">
        <v>-48.836438964933045</v>
      </c>
    </row>
    <row r="1598" spans="1:29">
      <c r="A1598">
        <v>3</v>
      </c>
      <c r="B1598">
        <v>1233</v>
      </c>
      <c r="C1598">
        <v>2000</v>
      </c>
      <c r="D1598">
        <v>99</v>
      </c>
      <c r="E1598">
        <v>36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99</v>
      </c>
      <c r="R1598">
        <v>199</v>
      </c>
      <c r="S1598">
        <v>196</v>
      </c>
      <c r="T1598">
        <v>0.99332376614463125</v>
      </c>
      <c r="U1598">
        <v>1.025969270023553</v>
      </c>
      <c r="V1598">
        <v>14.798994974874372</v>
      </c>
      <c r="W1598">
        <v>56.071428571428562</v>
      </c>
      <c r="X1598">
        <v>142.30796452468195</v>
      </c>
      <c r="Y1598">
        <v>129.25376884422118</v>
      </c>
      <c r="Z1598">
        <v>131.23214285714295</v>
      </c>
      <c r="AA1598">
        <v>26.835328099049956</v>
      </c>
      <c r="AB1598">
        <v>3.4263385586319308</v>
      </c>
      <c r="AC1598">
        <v>-47.822345497439201</v>
      </c>
    </row>
    <row r="1599" spans="1:29">
      <c r="A1599">
        <v>3</v>
      </c>
      <c r="B1599">
        <v>1234</v>
      </c>
      <c r="C1599">
        <v>2000</v>
      </c>
      <c r="D1599">
        <v>99</v>
      </c>
      <c r="E1599">
        <v>37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197</v>
      </c>
      <c r="R1599">
        <v>368</v>
      </c>
      <c r="S1599">
        <v>359</v>
      </c>
      <c r="T1599">
        <v>1.8369002308604223</v>
      </c>
      <c r="U1599">
        <v>1.7985803918311909</v>
      </c>
      <c r="V1599">
        <v>14.423913043478262</v>
      </c>
      <c r="W1599">
        <v>55.17827298050139</v>
      </c>
      <c r="X1599">
        <v>136.43453530547825</v>
      </c>
      <c r="Y1599">
        <v>122.53043478260859</v>
      </c>
      <c r="Z1599">
        <v>125.60222841225615</v>
      </c>
      <c r="AA1599">
        <v>27.941815701061607</v>
      </c>
      <c r="AB1599">
        <v>3.6757848457014255</v>
      </c>
      <c r="AC1599">
        <v>-43.970630220257526</v>
      </c>
    </row>
    <row r="1600" spans="1:29">
      <c r="A1600">
        <v>3</v>
      </c>
      <c r="B1600">
        <v>1235</v>
      </c>
      <c r="C1600">
        <v>2000</v>
      </c>
      <c r="D1600">
        <v>99</v>
      </c>
      <c r="E1600">
        <v>38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  <c r="Q1600">
        <v>189</v>
      </c>
      <c r="R1600">
        <v>307</v>
      </c>
      <c r="S1600">
        <v>303</v>
      </c>
      <c r="T1600">
        <v>1.5324140512884508</v>
      </c>
      <c r="U1600">
        <v>1.5600803799247398</v>
      </c>
      <c r="V1600">
        <v>14.618892508143324</v>
      </c>
      <c r="W1600">
        <v>56.214521452145199</v>
      </c>
      <c r="X1600">
        <v>139.34133490494463</v>
      </c>
      <c r="Y1600">
        <v>127.40032573289903</v>
      </c>
      <c r="Z1600">
        <v>129.08217821782179</v>
      </c>
      <c r="AA1600">
        <v>27.888011770936515</v>
      </c>
    </row>
    <row r="1601" spans="1:29">
      <c r="A1601">
        <v>3</v>
      </c>
      <c r="B1601">
        <v>1236</v>
      </c>
      <c r="C1601">
        <v>2000</v>
      </c>
      <c r="D1601">
        <v>99</v>
      </c>
      <c r="E1601">
        <v>39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  <c r="Q1601">
        <v>187</v>
      </c>
      <c r="R1601">
        <v>333</v>
      </c>
      <c r="S1601">
        <v>328</v>
      </c>
      <c r="T1601">
        <v>1.6621950458601114</v>
      </c>
      <c r="U1601">
        <v>1.6826270971960251</v>
      </c>
      <c r="V1601">
        <v>13.783783783783784</v>
      </c>
      <c r="W1601">
        <v>55.295731707317088</v>
      </c>
      <c r="X1601">
        <v>139.33673651983497</v>
      </c>
      <c r="Y1601">
        <v>126.6792792792793</v>
      </c>
      <c r="Z1601">
        <v>128.61036585365852</v>
      </c>
      <c r="AA1601">
        <v>28.977512557369323</v>
      </c>
      <c r="AB1601">
        <v>4.092793348244431</v>
      </c>
      <c r="AC1601">
        <v>-51.802226142172685</v>
      </c>
    </row>
    <row r="1602" spans="1:29">
      <c r="A1602">
        <v>3</v>
      </c>
      <c r="B1602">
        <v>1237</v>
      </c>
      <c r="C1602">
        <v>2000</v>
      </c>
      <c r="D1602">
        <v>99</v>
      </c>
      <c r="E1602">
        <v>40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  <c r="Q1602">
        <v>169</v>
      </c>
      <c r="R1602">
        <v>282</v>
      </c>
      <c r="S1602">
        <v>277</v>
      </c>
      <c r="T1602">
        <v>1.4076246334310856</v>
      </c>
      <c r="U1602">
        <v>1.4456428146312079</v>
      </c>
      <c r="V1602">
        <v>14.606382978723403</v>
      </c>
      <c r="W1602">
        <v>54.812274368231051</v>
      </c>
      <c r="X1602">
        <v>141.40983379820659</v>
      </c>
      <c r="Y1602">
        <v>128.52092198581562</v>
      </c>
      <c r="Z1602">
        <v>130.84079422382675</v>
      </c>
      <c r="AA1602">
        <v>31.092983237210134</v>
      </c>
      <c r="AB1602">
        <v>4.5987905595540157</v>
      </c>
      <c r="AC1602">
        <v>-55.996343263947082</v>
      </c>
    </row>
    <row r="1603" spans="1:29">
      <c r="A1603">
        <v>3</v>
      </c>
      <c r="B1603">
        <v>1238</v>
      </c>
      <c r="C1603">
        <v>2000</v>
      </c>
      <c r="D1603">
        <v>99</v>
      </c>
      <c r="E1603">
        <v>41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  <c r="Q1603">
        <v>204</v>
      </c>
      <c r="R1603">
        <v>347</v>
      </c>
      <c r="S1603">
        <v>337</v>
      </c>
      <c r="T1603">
        <v>1.7320771198602363</v>
      </c>
      <c r="U1603">
        <v>1.6484633555878303</v>
      </c>
      <c r="V1603">
        <v>16.014409221902017</v>
      </c>
      <c r="W1603">
        <v>56.275964391691403</v>
      </c>
      <c r="X1603">
        <v>132.76435380181775</v>
      </c>
      <c r="Y1603">
        <v>119.1</v>
      </c>
      <c r="Z1603">
        <v>122.63412462908018</v>
      </c>
      <c r="AA1603">
        <v>26.533784386098329</v>
      </c>
      <c r="AB1603">
        <v>3.440608992904453</v>
      </c>
      <c r="AC1603">
        <v>-46.194143506542176</v>
      </c>
    </row>
    <row r="1604" spans="1:29">
      <c r="A1604">
        <v>3</v>
      </c>
      <c r="B1604">
        <v>1239</v>
      </c>
      <c r="C1604">
        <v>2000</v>
      </c>
      <c r="D1604">
        <v>99</v>
      </c>
      <c r="E1604">
        <v>42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  <c r="Q1604">
        <v>186</v>
      </c>
      <c r="R1604">
        <v>368.25</v>
      </c>
      <c r="S1604">
        <v>361</v>
      </c>
      <c r="T1604">
        <v>1.8381481250389968</v>
      </c>
      <c r="U1604">
        <v>1.8588585544912075</v>
      </c>
      <c r="V1604">
        <v>15.5030549898167</v>
      </c>
      <c r="W1604">
        <v>55.94182825484765</v>
      </c>
      <c r="X1604">
        <v>139.53672423595827</v>
      </c>
      <c r="Y1604">
        <v>126.55098438560752</v>
      </c>
      <c r="Z1604">
        <v>129.09252077562323</v>
      </c>
      <c r="AA1604">
        <v>29.939785822315699</v>
      </c>
      <c r="AB1604">
        <v>3.7966957471652591</v>
      </c>
      <c r="AC1604">
        <v>-53.305694996588912</v>
      </c>
    </row>
    <row r="1605" spans="1:29">
      <c r="A1605">
        <v>3</v>
      </c>
      <c r="B1605">
        <v>1240</v>
      </c>
      <c r="C1605">
        <v>2000</v>
      </c>
      <c r="D1605">
        <v>99</v>
      </c>
      <c r="E1605">
        <v>43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  <c r="Q1605">
        <v>241</v>
      </c>
      <c r="R1605">
        <v>385</v>
      </c>
      <c r="S1605">
        <v>377</v>
      </c>
      <c r="T1605">
        <v>1.9217570350034312</v>
      </c>
      <c r="U1605">
        <v>1.9361806947217819</v>
      </c>
      <c r="V1605">
        <v>13.636363636363638</v>
      </c>
      <c r="W1605">
        <v>55.64190981432359</v>
      </c>
      <c r="X1605">
        <v>139.13157265269945</v>
      </c>
      <c r="Y1605">
        <v>126.08025974025983</v>
      </c>
      <c r="Z1605">
        <v>128.75570291777197</v>
      </c>
      <c r="AA1605">
        <v>30.126275807041111</v>
      </c>
      <c r="AB1605">
        <v>3.7988752436129287</v>
      </c>
      <c r="AC1605">
        <v>-55.602625582749106</v>
      </c>
    </row>
    <row r="1606" spans="1:29">
      <c r="A1606">
        <v>3</v>
      </c>
      <c r="B1606">
        <v>1241</v>
      </c>
      <c r="C1606">
        <v>2000</v>
      </c>
      <c r="D1606">
        <v>99</v>
      </c>
      <c r="E1606">
        <v>44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  <c r="Q1606">
        <v>209</v>
      </c>
      <c r="R1606">
        <v>334</v>
      </c>
      <c r="S1606">
        <v>321</v>
      </c>
      <c r="T1606">
        <v>1.6671866225744059</v>
      </c>
      <c r="U1606">
        <v>1.6381085309275989</v>
      </c>
      <c r="V1606">
        <v>13.841317365269456</v>
      </c>
      <c r="W1606">
        <v>55.57632398753892</v>
      </c>
      <c r="X1606">
        <v>138.40704290227796</v>
      </c>
      <c r="Y1606">
        <v>122.95838323353281</v>
      </c>
      <c r="Z1606">
        <v>127.9380062305295</v>
      </c>
      <c r="AA1606">
        <v>27.895665443614256</v>
      </c>
      <c r="AB1606">
        <v>3.938143237201281</v>
      </c>
      <c r="AC1606">
        <v>-53.460916617599665</v>
      </c>
    </row>
    <row r="1607" spans="1:29">
      <c r="A1607">
        <v>3</v>
      </c>
      <c r="B1607">
        <v>1242</v>
      </c>
      <c r="C1607">
        <v>2000</v>
      </c>
      <c r="D1607">
        <v>99</v>
      </c>
      <c r="E1607">
        <v>45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  <c r="Q1607">
        <v>231</v>
      </c>
      <c r="R1607">
        <v>359</v>
      </c>
      <c r="S1607">
        <v>351</v>
      </c>
      <c r="T1607">
        <v>1.7919760404317713</v>
      </c>
      <c r="U1607">
        <v>1.7801563028074612</v>
      </c>
      <c r="V1607">
        <v>14.24791086350975</v>
      </c>
      <c r="W1607">
        <v>55.410256410256402</v>
      </c>
      <c r="X1607">
        <v>137.40678482724076</v>
      </c>
      <c r="Y1607">
        <v>124.31559888579385</v>
      </c>
      <c r="Z1607">
        <v>127.14900284900283</v>
      </c>
      <c r="AA1607">
        <v>27.470866056818902</v>
      </c>
      <c r="AB1607">
        <v>3.3694298032770327</v>
      </c>
      <c r="AC1607">
        <v>-49.542840906156918</v>
      </c>
    </row>
    <row r="1608" spans="1:29">
      <c r="A1608">
        <v>3</v>
      </c>
      <c r="B1608">
        <v>1243</v>
      </c>
      <c r="C1608">
        <v>2000</v>
      </c>
      <c r="D1608">
        <v>99</v>
      </c>
      <c r="E1608">
        <v>46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  <c r="Q1608">
        <v>232</v>
      </c>
      <c r="R1608">
        <v>410</v>
      </c>
      <c r="S1608">
        <v>402</v>
      </c>
      <c r="T1608">
        <v>2.0465464528607971</v>
      </c>
      <c r="U1608">
        <v>2.0821294752756425</v>
      </c>
      <c r="V1608">
        <v>14.146341463414638</v>
      </c>
      <c r="W1608">
        <v>56.211442786069647</v>
      </c>
      <c r="X1608">
        <v>140.89501360885762</v>
      </c>
      <c r="Y1608">
        <v>127.31682926829262</v>
      </c>
      <c r="Z1608">
        <v>129.85049751243778</v>
      </c>
      <c r="AA1608">
        <v>27.563586590330672</v>
      </c>
      <c r="AB1608">
        <v>4.3242424819551948</v>
      </c>
      <c r="AC1608">
        <v>-49.547478664372591</v>
      </c>
    </row>
    <row r="1609" spans="1:29">
      <c r="A1609">
        <v>3</v>
      </c>
      <c r="B1609">
        <v>1244</v>
      </c>
      <c r="C1609">
        <v>2000</v>
      </c>
      <c r="D1609">
        <v>99</v>
      </c>
      <c r="E1609">
        <v>47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  <c r="Q1609">
        <v>254</v>
      </c>
      <c r="R1609">
        <v>434</v>
      </c>
      <c r="S1609">
        <v>432</v>
      </c>
      <c r="T1609">
        <v>2.1663442940038684</v>
      </c>
      <c r="U1609">
        <v>2.28039883944593</v>
      </c>
      <c r="V1609">
        <v>13.391705069124422</v>
      </c>
      <c r="W1609">
        <v>54.965277777777779</v>
      </c>
      <c r="X1609">
        <v>143.33669510861691</v>
      </c>
      <c r="Y1609">
        <v>131.72949308755759</v>
      </c>
      <c r="Z1609">
        <v>132.3393518518518</v>
      </c>
      <c r="AA1609">
        <v>28.705409503525619</v>
      </c>
      <c r="AB1609">
        <v>4.1103074946550473</v>
      </c>
      <c r="AC1609">
        <v>-46.566250162765925</v>
      </c>
    </row>
    <row r="1610" spans="1:29">
      <c r="A1610">
        <v>3</v>
      </c>
      <c r="B1610">
        <v>1245</v>
      </c>
      <c r="C1610">
        <v>2000</v>
      </c>
      <c r="D1610">
        <v>99</v>
      </c>
      <c r="E1610">
        <v>48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  <c r="Q1610">
        <v>236</v>
      </c>
      <c r="R1610">
        <v>371</v>
      </c>
      <c r="S1610">
        <v>365</v>
      </c>
      <c r="T1610">
        <v>1.8518749610033072</v>
      </c>
      <c r="U1610">
        <v>1.8690378736487221</v>
      </c>
      <c r="V1610">
        <v>14.695417789757412</v>
      </c>
      <c r="W1610">
        <v>56.186301369863031</v>
      </c>
      <c r="X1610">
        <v>139.12502591747878</v>
      </c>
      <c r="Y1610">
        <v>126.3008086253369</v>
      </c>
      <c r="Z1610">
        <v>128.37698630136981</v>
      </c>
      <c r="AA1610">
        <v>28.981300853081056</v>
      </c>
      <c r="AB1610">
        <v>4.0978883659587844</v>
      </c>
      <c r="AC1610">
        <v>-52.604827550781295</v>
      </c>
    </row>
    <row r="1611" spans="1:29">
      <c r="A1611">
        <v>3</v>
      </c>
      <c r="B1611">
        <v>1246</v>
      </c>
      <c r="C1611">
        <v>2000</v>
      </c>
      <c r="D1611">
        <v>99</v>
      </c>
      <c r="E1611">
        <v>49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  <c r="Q1611">
        <v>246</v>
      </c>
      <c r="R1611">
        <v>394</v>
      </c>
      <c r="S1611">
        <v>388</v>
      </c>
      <c r="T1611">
        <v>1.9666812254320836</v>
      </c>
      <c r="U1611">
        <v>1.9870892567936285</v>
      </c>
      <c r="V1611">
        <v>14.015228426395938</v>
      </c>
      <c r="W1611">
        <v>55.639175257731949</v>
      </c>
      <c r="X1611">
        <v>138.776116283802</v>
      </c>
      <c r="Y1611">
        <v>126.4395939086294</v>
      </c>
      <c r="Z1611">
        <v>128.39484536082477</v>
      </c>
      <c r="AA1611">
        <v>28.758499850233274</v>
      </c>
      <c r="AB1611">
        <v>3.8151503922750543</v>
      </c>
      <c r="AC1611">
        <v>-54.514218620197376</v>
      </c>
    </row>
    <row r="1612" spans="1:29">
      <c r="A1612">
        <v>3</v>
      </c>
      <c r="B1612">
        <v>1247</v>
      </c>
      <c r="C1612">
        <v>2000</v>
      </c>
      <c r="D1612">
        <v>99</v>
      </c>
      <c r="E1612">
        <v>50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  <c r="Q1612">
        <v>236</v>
      </c>
      <c r="R1612">
        <v>388</v>
      </c>
      <c r="S1612">
        <v>378</v>
      </c>
      <c r="T1612">
        <v>1.9367317651463156</v>
      </c>
      <c r="U1612">
        <v>1.9415176575089097</v>
      </c>
      <c r="V1612">
        <v>15.048969072164944</v>
      </c>
      <c r="W1612">
        <v>55.936507936507951</v>
      </c>
      <c r="X1612">
        <v>139.44080821168089</v>
      </c>
      <c r="Y1612">
        <v>125.45025773195879</v>
      </c>
      <c r="Z1612">
        <v>128.76904761904757</v>
      </c>
      <c r="AA1612">
        <v>28.858646923713824</v>
      </c>
      <c r="AB1612">
        <v>3.7742079972559575</v>
      </c>
      <c r="AC1612">
        <v>-53.998764395914989</v>
      </c>
    </row>
    <row r="1613" spans="1:29">
      <c r="A1613">
        <v>3</v>
      </c>
      <c r="B1613">
        <v>1248</v>
      </c>
      <c r="C1613">
        <v>2000</v>
      </c>
      <c r="D1613">
        <v>99</v>
      </c>
      <c r="E1613">
        <v>51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  <c r="Q1613">
        <v>180</v>
      </c>
      <c r="R1613">
        <v>305</v>
      </c>
      <c r="S1613">
        <v>295</v>
      </c>
      <c r="T1613">
        <v>1.522430897859862</v>
      </c>
      <c r="U1613">
        <v>1.4801495897219827</v>
      </c>
      <c r="V1613">
        <v>15.147540983606561</v>
      </c>
      <c r="W1613">
        <v>56.372881355932222</v>
      </c>
      <c r="X1613">
        <v>135.55618705930408</v>
      </c>
      <c r="Y1613">
        <v>121.6655737704918</v>
      </c>
      <c r="Z1613">
        <v>125.78983050847457</v>
      </c>
      <c r="AA1613">
        <v>29.182583004572056</v>
      </c>
      <c r="AB1613">
        <v>3.632705976918285</v>
      </c>
      <c r="AC1613">
        <v>-48.249791473887939</v>
      </c>
    </row>
    <row r="1614" spans="1:29">
      <c r="A1614">
        <v>3</v>
      </c>
      <c r="B1614">
        <v>1249</v>
      </c>
      <c r="C1614">
        <v>2000</v>
      </c>
      <c r="D1614">
        <v>99</v>
      </c>
      <c r="E1614">
        <v>52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  <c r="Q1614">
        <v>66</v>
      </c>
      <c r="R1614">
        <v>115</v>
      </c>
      <c r="S1614">
        <v>112</v>
      </c>
      <c r="T1614">
        <v>0.57403132214388197</v>
      </c>
      <c r="U1614">
        <v>0.55301783905738555</v>
      </c>
      <c r="V1614">
        <v>13.347826086956522</v>
      </c>
      <c r="W1614">
        <v>55.785714285714306</v>
      </c>
      <c r="X1614">
        <v>134.19944415657827</v>
      </c>
      <c r="Y1614">
        <v>120.56</v>
      </c>
      <c r="Z1614">
        <v>123.78928571428564</v>
      </c>
      <c r="AA1614">
        <v>26.71231443261582</v>
      </c>
      <c r="AB1614">
        <v>3.976333045633385</v>
      </c>
      <c r="AC1614">
        <v>-40.90980238646187</v>
      </c>
    </row>
    <row r="1615" spans="1:29">
      <c r="A1615">
        <v>3</v>
      </c>
      <c r="B1615">
        <v>1250</v>
      </c>
      <c r="C1615">
        <v>1999</v>
      </c>
      <c r="D1615">
        <v>99</v>
      </c>
      <c r="E1615">
        <v>1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  <c r="Q1615">
        <v>298</v>
      </c>
      <c r="R1615">
        <v>506</v>
      </c>
      <c r="S1615">
        <v>354</v>
      </c>
      <c r="T1615">
        <v>2.238368556672528</v>
      </c>
      <c r="U1615">
        <v>1.9437002435200192</v>
      </c>
      <c r="V1615">
        <v>16.229249011857704</v>
      </c>
      <c r="W1615">
        <v>54.785310734463287</v>
      </c>
      <c r="X1615">
        <v>141.22619572711409</v>
      </c>
      <c r="Y1615">
        <v>89.574703557312191</v>
      </c>
      <c r="Z1615">
        <v>128.03615819209031</v>
      </c>
      <c r="AA1615">
        <v>27.939437993811111</v>
      </c>
      <c r="AB1615">
        <v>4.3626831840577998</v>
      </c>
      <c r="AC1615">
        <v>-50.261555970245411</v>
      </c>
    </row>
    <row r="1616" spans="1:29">
      <c r="A1616">
        <v>3</v>
      </c>
      <c r="B1616">
        <v>1251</v>
      </c>
      <c r="C1616">
        <v>1999</v>
      </c>
      <c r="D1616">
        <v>99</v>
      </c>
      <c r="E1616">
        <v>2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  <c r="Q1616">
        <v>265</v>
      </c>
      <c r="R1616">
        <v>460</v>
      </c>
      <c r="S1616">
        <v>362</v>
      </c>
      <c r="T1616">
        <v>2.0348805060659347</v>
      </c>
      <c r="U1616">
        <v>1.9955553500944407</v>
      </c>
      <c r="V1616">
        <v>13.697826086956521</v>
      </c>
      <c r="W1616">
        <v>54.046961325966841</v>
      </c>
      <c r="X1616">
        <v>141.96924019030564</v>
      </c>
      <c r="Y1616">
        <v>101.16086956521733</v>
      </c>
      <c r="Z1616">
        <v>128.54696132596681</v>
      </c>
      <c r="AA1616">
        <v>28.587216633573913</v>
      </c>
      <c r="AB1616">
        <v>8.2135183101794951</v>
      </c>
      <c r="AC1616">
        <v>-2.2996941040706154</v>
      </c>
    </row>
    <row r="1617" spans="1:29">
      <c r="A1617">
        <v>3</v>
      </c>
      <c r="B1617">
        <v>1252</v>
      </c>
      <c r="C1617">
        <v>1999</v>
      </c>
      <c r="D1617">
        <v>99</v>
      </c>
      <c r="E1617">
        <v>3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  <c r="Q1617">
        <v>263</v>
      </c>
      <c r="R1617">
        <v>403</v>
      </c>
      <c r="S1617">
        <v>315</v>
      </c>
      <c r="T1617">
        <v>1.7827322694447212</v>
      </c>
      <c r="U1617">
        <v>1.7229086443560486</v>
      </c>
      <c r="V1617">
        <v>15.945409429280399</v>
      </c>
      <c r="W1617">
        <v>54.330158730158722</v>
      </c>
      <c r="X1617">
        <v>138.33168893106688</v>
      </c>
      <c r="Y1617">
        <v>99.692803970223324</v>
      </c>
      <c r="Z1617">
        <v>127.5434920634921</v>
      </c>
      <c r="AA1617">
        <v>29.834809442531512</v>
      </c>
      <c r="AB1617">
        <v>3.8477631069474367</v>
      </c>
      <c r="AC1617">
        <v>-41.912179636571999</v>
      </c>
    </row>
    <row r="1618" spans="1:29">
      <c r="A1618">
        <v>3</v>
      </c>
      <c r="B1618">
        <v>1253</v>
      </c>
      <c r="C1618">
        <v>1999</v>
      </c>
      <c r="D1618">
        <v>99</v>
      </c>
      <c r="E1618">
        <v>4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  <c r="Q1618">
        <v>230</v>
      </c>
      <c r="R1618">
        <v>354</v>
      </c>
      <c r="S1618">
        <v>269</v>
      </c>
      <c r="T1618">
        <v>1.5659732590159581</v>
      </c>
      <c r="U1618">
        <v>1.4763009898184396</v>
      </c>
      <c r="V1618">
        <v>15.231638418079099</v>
      </c>
      <c r="W1618">
        <v>54.052044609665408</v>
      </c>
      <c r="X1618">
        <v>140.47964449014816</v>
      </c>
      <c r="Y1618">
        <v>97.247457627118592</v>
      </c>
      <c r="Z1618">
        <v>127.9762081784386</v>
      </c>
      <c r="AA1618">
        <v>26.370981272605079</v>
      </c>
      <c r="AB1618">
        <v>4.2203575384861152</v>
      </c>
      <c r="AC1618">
        <v>-48.981886007352649</v>
      </c>
    </row>
    <row r="1619" spans="1:29">
      <c r="A1619">
        <v>3</v>
      </c>
      <c r="B1619">
        <v>1254</v>
      </c>
      <c r="C1619">
        <v>1999</v>
      </c>
      <c r="D1619">
        <v>99</v>
      </c>
      <c r="E1619">
        <v>5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  <c r="Q1619">
        <v>243</v>
      </c>
      <c r="R1619">
        <v>373</v>
      </c>
      <c r="S1619">
        <v>291</v>
      </c>
      <c r="T1619">
        <v>1.6500226712230297</v>
      </c>
      <c r="U1619">
        <v>1.5766105166032836</v>
      </c>
      <c r="V1619">
        <v>17.924932975871311</v>
      </c>
      <c r="W1619">
        <v>55.230240549828174</v>
      </c>
      <c r="X1619">
        <v>138.56203834680579</v>
      </c>
      <c r="Y1619">
        <v>98.564879356568383</v>
      </c>
      <c r="Z1619">
        <v>126.33917525773197</v>
      </c>
      <c r="AA1619">
        <v>27.88695475249866</v>
      </c>
      <c r="AB1619">
        <v>3.8988825093686694</v>
      </c>
      <c r="AC1619">
        <v>-47.892234816148992</v>
      </c>
    </row>
    <row r="1620" spans="1:29">
      <c r="A1620">
        <v>3</v>
      </c>
      <c r="B1620">
        <v>1255</v>
      </c>
      <c r="C1620">
        <v>1999</v>
      </c>
      <c r="D1620">
        <v>99</v>
      </c>
      <c r="E1620">
        <v>6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  <c r="Q1620">
        <v>211</v>
      </c>
      <c r="R1620">
        <v>313</v>
      </c>
      <c r="S1620">
        <v>250</v>
      </c>
      <c r="T1620">
        <v>1.384603474779647</v>
      </c>
      <c r="U1620">
        <v>1.3555144423676291</v>
      </c>
      <c r="V1620">
        <v>16.006389776357825</v>
      </c>
      <c r="W1620">
        <v>54.015999999999991</v>
      </c>
      <c r="X1620">
        <v>138.84817877528127</v>
      </c>
      <c r="Y1620">
        <v>100.98722044728436</v>
      </c>
      <c r="Z1620">
        <v>126.43600000000002</v>
      </c>
      <c r="AA1620">
        <v>28.943727196060724</v>
      </c>
      <c r="AB1620">
        <v>4.3689522771483746</v>
      </c>
      <c r="AC1620">
        <v>-54.707566184663008</v>
      </c>
    </row>
    <row r="1621" spans="1:29">
      <c r="A1621">
        <v>3</v>
      </c>
      <c r="B1621">
        <v>1256</v>
      </c>
      <c r="C1621">
        <v>1999</v>
      </c>
      <c r="D1621">
        <v>99</v>
      </c>
      <c r="E1621">
        <v>7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  <c r="Q1621">
        <v>261</v>
      </c>
      <c r="R1621">
        <v>370</v>
      </c>
      <c r="S1621">
        <v>295</v>
      </c>
      <c r="T1621">
        <v>1.6367517114008605</v>
      </c>
      <c r="U1621">
        <v>1.622200298111113</v>
      </c>
      <c r="V1621">
        <v>17.605405405405403</v>
      </c>
      <c r="W1621">
        <v>54.861016949152557</v>
      </c>
      <c r="X1621">
        <v>139.17864777019716</v>
      </c>
      <c r="Y1621">
        <v>102.23729729729722</v>
      </c>
      <c r="Z1621">
        <v>128.22983050847452</v>
      </c>
      <c r="AA1621">
        <v>28.055983832060477</v>
      </c>
      <c r="AB1621">
        <v>4.046049211274104</v>
      </c>
      <c r="AC1621">
        <v>-43.195257193828475</v>
      </c>
    </row>
    <row r="1622" spans="1:29">
      <c r="A1622">
        <v>3</v>
      </c>
      <c r="B1622">
        <v>1257</v>
      </c>
      <c r="C1622">
        <v>1999</v>
      </c>
      <c r="D1622">
        <v>99</v>
      </c>
      <c r="E1622">
        <v>8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  <c r="Q1622">
        <v>250</v>
      </c>
      <c r="R1622">
        <v>342</v>
      </c>
      <c r="S1622">
        <v>270</v>
      </c>
      <c r="T1622">
        <v>1.5128894197272815</v>
      </c>
      <c r="U1622">
        <v>1.4450129599171004</v>
      </c>
      <c r="V1622">
        <v>19.01461988304094</v>
      </c>
      <c r="W1622">
        <v>55.214814814814815</v>
      </c>
      <c r="X1622">
        <v>135.63449975607128</v>
      </c>
      <c r="Y1622">
        <v>98.526315789473742</v>
      </c>
      <c r="Z1622">
        <v>124.80000000000003</v>
      </c>
      <c r="AA1622">
        <v>27.728124510844328</v>
      </c>
      <c r="AB1622">
        <v>3.7572353610465967</v>
      </c>
      <c r="AC1622">
        <v>-50.421818438034627</v>
      </c>
    </row>
    <row r="1623" spans="1:29">
      <c r="A1623">
        <v>3</v>
      </c>
      <c r="B1623">
        <v>1258</v>
      </c>
      <c r="C1623">
        <v>1999</v>
      </c>
      <c r="D1623">
        <v>99</v>
      </c>
      <c r="E1623">
        <v>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  <c r="Q1623">
        <v>224</v>
      </c>
      <c r="R1623">
        <v>374</v>
      </c>
      <c r="S1623">
        <v>300</v>
      </c>
      <c r="T1623">
        <v>1.654446324497086</v>
      </c>
      <c r="U1623">
        <v>1.5758772034024704</v>
      </c>
      <c r="V1623">
        <v>17.259358288770052</v>
      </c>
      <c r="W1623">
        <v>54.793333333333351</v>
      </c>
      <c r="X1623">
        <v>134.10119292472231</v>
      </c>
      <c r="Y1623">
        <v>98.25561497326207</v>
      </c>
      <c r="Z1623">
        <v>122.49200000000002</v>
      </c>
      <c r="AA1623">
        <v>26.929083460080601</v>
      </c>
      <c r="AB1623">
        <v>4.4231160459064487</v>
      </c>
      <c r="AC1623">
        <v>-34.310996927370432</v>
      </c>
    </row>
    <row r="1624" spans="1:29">
      <c r="A1624">
        <v>3</v>
      </c>
      <c r="B1624">
        <v>1259</v>
      </c>
      <c r="C1624">
        <v>1999</v>
      </c>
      <c r="D1624">
        <v>99</v>
      </c>
      <c r="E1624">
        <v>10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  <c r="Q1624">
        <v>221</v>
      </c>
      <c r="R1624">
        <v>337</v>
      </c>
      <c r="S1624">
        <v>274</v>
      </c>
      <c r="T1624">
        <v>1.4907711533570001</v>
      </c>
      <c r="U1624">
        <v>1.5084081005464176</v>
      </c>
      <c r="V1624">
        <v>15.724035608308602</v>
      </c>
      <c r="W1624">
        <v>54.656934306569347</v>
      </c>
      <c r="X1624">
        <v>139.56296555870244</v>
      </c>
      <c r="Y1624">
        <v>104.37477744807126</v>
      </c>
      <c r="Z1624">
        <v>128.37335766423368</v>
      </c>
      <c r="AA1624">
        <v>31.06279344974082</v>
      </c>
      <c r="AB1624">
        <v>4.4752979042127654</v>
      </c>
      <c r="AC1624">
        <v>-53.087448083130688</v>
      </c>
    </row>
    <row r="1625" spans="1:29">
      <c r="A1625">
        <v>3</v>
      </c>
      <c r="B1625">
        <v>1260</v>
      </c>
      <c r="C1625">
        <v>1999</v>
      </c>
      <c r="D1625">
        <v>99</v>
      </c>
      <c r="E1625">
        <v>11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  <c r="Q1625">
        <v>236</v>
      </c>
      <c r="R1625">
        <v>339</v>
      </c>
      <c r="S1625">
        <v>243</v>
      </c>
      <c r="T1625">
        <v>1.499618459905113</v>
      </c>
      <c r="U1625">
        <v>1.3357836000463483</v>
      </c>
      <c r="V1625">
        <v>18.592920353982301</v>
      </c>
      <c r="W1625">
        <v>54.489711934156382</v>
      </c>
      <c r="X1625">
        <v>139.53569385452721</v>
      </c>
      <c r="Y1625">
        <v>91.88466076696163</v>
      </c>
      <c r="Z1625">
        <v>128.18477366255141</v>
      </c>
      <c r="AA1625">
        <v>30.698280381226809</v>
      </c>
      <c r="AB1625">
        <v>4.5662585560794753</v>
      </c>
      <c r="AC1625">
        <v>-54.224161858802006</v>
      </c>
    </row>
    <row r="1626" spans="1:29">
      <c r="A1626">
        <v>3</v>
      </c>
      <c r="B1626">
        <v>1261</v>
      </c>
      <c r="C1626">
        <v>1999</v>
      </c>
      <c r="D1626">
        <v>99</v>
      </c>
      <c r="E1626">
        <v>12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  <c r="Q1626">
        <v>285</v>
      </c>
      <c r="R1626">
        <v>544</v>
      </c>
      <c r="S1626">
        <v>444</v>
      </c>
      <c r="T1626">
        <v>2.4064673810866699</v>
      </c>
      <c r="U1626">
        <v>2.4671057568860038</v>
      </c>
      <c r="V1626">
        <v>15.319852941176469</v>
      </c>
      <c r="W1626">
        <v>55.44369369369371</v>
      </c>
      <c r="X1626">
        <v>140.7592329998088</v>
      </c>
      <c r="Y1626">
        <v>105.75367647058825</v>
      </c>
      <c r="Z1626">
        <v>129.57207207207205</v>
      </c>
      <c r="AA1626">
        <v>26.646371796939938</v>
      </c>
      <c r="AB1626">
        <v>3.7107077656954406</v>
      </c>
      <c r="AC1626">
        <v>-50.412804397581205</v>
      </c>
    </row>
    <row r="1627" spans="1:29">
      <c r="A1627">
        <v>3</v>
      </c>
      <c r="B1627">
        <v>1262</v>
      </c>
      <c r="C1627">
        <v>1999</v>
      </c>
      <c r="D1627">
        <v>99</v>
      </c>
      <c r="E1627">
        <v>13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  <c r="Q1627">
        <v>67</v>
      </c>
      <c r="R1627">
        <v>91</v>
      </c>
      <c r="S1627">
        <v>70</v>
      </c>
      <c r="T1627">
        <v>0.40255244793913059</v>
      </c>
      <c r="U1627">
        <v>0.34430555711604982</v>
      </c>
      <c r="V1627">
        <v>17.901098901098901</v>
      </c>
      <c r="W1627">
        <v>56.157142857142851</v>
      </c>
      <c r="X1627">
        <v>130.7930422773326</v>
      </c>
      <c r="Y1627">
        <v>88.228571428571385</v>
      </c>
      <c r="Z1627">
        <v>114.69714285714279</v>
      </c>
      <c r="AA1627">
        <v>24.476023086327871</v>
      </c>
      <c r="AB1627">
        <v>3.9411228069665474</v>
      </c>
      <c r="AC1627">
        <v>-12.230721501819492</v>
      </c>
    </row>
    <row r="1628" spans="1:29">
      <c r="A1628">
        <v>3</v>
      </c>
      <c r="B1628">
        <v>1263</v>
      </c>
      <c r="C1628">
        <v>1999</v>
      </c>
      <c r="D1628">
        <v>99</v>
      </c>
      <c r="E1628">
        <v>14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254</v>
      </c>
      <c r="R1628">
        <v>394.25</v>
      </c>
      <c r="S1628">
        <v>261</v>
      </c>
      <c r="T1628">
        <v>1.7440253032967279</v>
      </c>
      <c r="U1628">
        <v>1.3988056515033223</v>
      </c>
      <c r="V1628">
        <v>17.250475586556757</v>
      </c>
      <c r="W1628">
        <v>55.107279693486575</v>
      </c>
      <c r="X1628">
        <v>137.17888031569748</v>
      </c>
      <c r="Y1628">
        <v>82.73557387444518</v>
      </c>
      <c r="Z1628">
        <v>124.97509578544064</v>
      </c>
      <c r="AA1628">
        <v>29.5172219437118</v>
      </c>
      <c r="AB1628">
        <v>4.2268056145723873</v>
      </c>
      <c r="AC1628">
        <v>-58.232762280855447</v>
      </c>
    </row>
    <row r="1629" spans="1:29">
      <c r="A1629">
        <v>3</v>
      </c>
      <c r="B1629">
        <v>1264</v>
      </c>
      <c r="C1629">
        <v>1999</v>
      </c>
      <c r="D1629">
        <v>99</v>
      </c>
      <c r="E1629">
        <v>15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300</v>
      </c>
      <c r="R1629">
        <v>444</v>
      </c>
      <c r="S1629">
        <v>353</v>
      </c>
      <c r="T1629">
        <v>1.9641020536810327</v>
      </c>
      <c r="U1629">
        <v>1.9098820686568141</v>
      </c>
      <c r="V1629">
        <v>15.576576576576572</v>
      </c>
      <c r="W1629">
        <v>54.85269121813031</v>
      </c>
      <c r="X1629">
        <v>140.05470801245451</v>
      </c>
      <c r="Y1629">
        <v>100.30675675675683</v>
      </c>
      <c r="Z1629">
        <v>126.16487252124652</v>
      </c>
      <c r="AA1629">
        <v>26.458408454747126</v>
      </c>
      <c r="AB1629">
        <v>3.9880629047006551</v>
      </c>
      <c r="AC1629">
        <v>-42.116404258050352</v>
      </c>
    </row>
    <row r="1630" spans="1:29">
      <c r="A1630">
        <v>3</v>
      </c>
      <c r="B1630">
        <v>1265</v>
      </c>
      <c r="C1630">
        <v>1999</v>
      </c>
      <c r="D1630">
        <v>99</v>
      </c>
      <c r="E1630">
        <v>16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246</v>
      </c>
      <c r="R1630">
        <v>332</v>
      </c>
      <c r="S1630">
        <v>283</v>
      </c>
      <c r="T1630">
        <v>1.4686528869867175</v>
      </c>
      <c r="U1630">
        <v>1.5489547456556774</v>
      </c>
      <c r="V1630">
        <v>16.575301204819276</v>
      </c>
      <c r="W1630">
        <v>55.226148409893995</v>
      </c>
      <c r="X1630">
        <v>137.39475779608128</v>
      </c>
      <c r="Y1630">
        <v>108.79457831325304</v>
      </c>
      <c r="Z1630">
        <v>127.6318021201414</v>
      </c>
      <c r="AA1630">
        <v>27.992492291104409</v>
      </c>
      <c r="AB1630">
        <v>3.9687500599111902</v>
      </c>
      <c r="AC1630">
        <v>-47.55840450155101</v>
      </c>
    </row>
    <row r="1631" spans="1:29">
      <c r="A1631">
        <v>3</v>
      </c>
      <c r="B1631">
        <v>1266</v>
      </c>
      <c r="C1631">
        <v>1999</v>
      </c>
      <c r="D1631">
        <v>99</v>
      </c>
      <c r="E1631">
        <v>17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299</v>
      </c>
      <c r="R1631">
        <v>431</v>
      </c>
      <c r="S1631">
        <v>348</v>
      </c>
      <c r="T1631">
        <v>1.9065945611182995</v>
      </c>
      <c r="U1631">
        <v>1.91820152836194</v>
      </c>
      <c r="V1631">
        <v>15.04640371229698</v>
      </c>
      <c r="W1631">
        <v>55.16666666666665</v>
      </c>
      <c r="X1631">
        <v>140.20054648792271</v>
      </c>
      <c r="Y1631">
        <v>103.7823665893272</v>
      </c>
      <c r="Z1631">
        <v>128.53505747126445</v>
      </c>
      <c r="AA1631">
        <v>28.531049445611597</v>
      </c>
      <c r="AB1631">
        <v>4.3944627296169854</v>
      </c>
      <c r="AC1631">
        <v>-51.238893554538159</v>
      </c>
    </row>
    <row r="1632" spans="1:29">
      <c r="A1632">
        <v>3</v>
      </c>
      <c r="B1632">
        <v>1267</v>
      </c>
      <c r="C1632">
        <v>1999</v>
      </c>
      <c r="D1632">
        <v>99</v>
      </c>
      <c r="E1632">
        <v>18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283</v>
      </c>
      <c r="R1632">
        <v>409.25</v>
      </c>
      <c r="S1632">
        <v>338</v>
      </c>
      <c r="T1632">
        <v>1.8103801024075736</v>
      </c>
      <c r="U1632">
        <v>1.8362891573167781</v>
      </c>
      <c r="V1632">
        <v>16.095296273671352</v>
      </c>
      <c r="W1632">
        <v>54.038461538461512</v>
      </c>
      <c r="X1632">
        <v>139.59446732554531</v>
      </c>
      <c r="Y1632">
        <v>104.63066585216843</v>
      </c>
      <c r="Z1632">
        <v>126.6866863905324</v>
      </c>
      <c r="AA1632">
        <v>27.312208190458843</v>
      </c>
      <c r="AB1632">
        <v>4.2323423648720553</v>
      </c>
      <c r="AC1632">
        <v>-47.060828411718511</v>
      </c>
    </row>
    <row r="1633" spans="1:29">
      <c r="A1633">
        <v>3</v>
      </c>
      <c r="B1633">
        <v>1268</v>
      </c>
      <c r="C1633">
        <v>1999</v>
      </c>
      <c r="D1633">
        <v>99</v>
      </c>
      <c r="E1633">
        <v>19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255</v>
      </c>
      <c r="R1633">
        <v>370</v>
      </c>
      <c r="S1633">
        <v>279</v>
      </c>
      <c r="T1633">
        <v>1.6367517114008605</v>
      </c>
      <c r="U1633">
        <v>1.5188803276597755</v>
      </c>
      <c r="V1633">
        <v>15.535135135135141</v>
      </c>
      <c r="W1633">
        <v>55.222222222222221</v>
      </c>
      <c r="X1633">
        <v>140.46792187637243</v>
      </c>
      <c r="Y1633">
        <v>95.725675675675646</v>
      </c>
      <c r="Z1633">
        <v>126.94802867383508</v>
      </c>
      <c r="AA1633">
        <v>27.564251198655057</v>
      </c>
      <c r="AB1633">
        <v>4.0063668961903343</v>
      </c>
      <c r="AC1633">
        <v>-46.149527024943914</v>
      </c>
    </row>
    <row r="1634" spans="1:29">
      <c r="A1634">
        <v>3</v>
      </c>
      <c r="B1634">
        <v>1269</v>
      </c>
      <c r="C1634">
        <v>1999</v>
      </c>
      <c r="D1634">
        <v>99</v>
      </c>
      <c r="E1634">
        <v>20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301</v>
      </c>
      <c r="R1634">
        <v>429</v>
      </c>
      <c r="S1634">
        <v>364</v>
      </c>
      <c r="T1634">
        <v>1.8977472545701872</v>
      </c>
      <c r="U1634">
        <v>1.9373105553959789</v>
      </c>
      <c r="V1634">
        <v>15.736596736596736</v>
      </c>
      <c r="W1634">
        <v>55.659340659340657</v>
      </c>
      <c r="X1634">
        <v>134.72385325039718</v>
      </c>
      <c r="Y1634">
        <v>105.30489510489502</v>
      </c>
      <c r="Z1634">
        <v>124.1093406593406</v>
      </c>
      <c r="AA1634">
        <v>28.466456462323048</v>
      </c>
      <c r="AB1634">
        <v>4.1016474316038627</v>
      </c>
      <c r="AC1634">
        <v>-51.960067623952163</v>
      </c>
    </row>
    <row r="1635" spans="1:29">
      <c r="A1635">
        <v>3</v>
      </c>
      <c r="B1635">
        <v>1270</v>
      </c>
      <c r="C1635">
        <v>1999</v>
      </c>
      <c r="D1635">
        <v>99</v>
      </c>
      <c r="E1635">
        <v>21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303</v>
      </c>
      <c r="R1635">
        <v>432</v>
      </c>
      <c r="S1635">
        <v>345</v>
      </c>
      <c r="T1635">
        <v>1.9110182143923564</v>
      </c>
      <c r="U1635">
        <v>1.9001903269384688</v>
      </c>
      <c r="V1635">
        <v>14.814814814814817</v>
      </c>
      <c r="W1635">
        <v>55.21449275362319</v>
      </c>
      <c r="X1635">
        <v>141.73438064283135</v>
      </c>
      <c r="Y1635">
        <v>102.56990740740731</v>
      </c>
      <c r="Z1635">
        <v>128.43536231884048</v>
      </c>
      <c r="AA1635">
        <v>27.390595475836619</v>
      </c>
      <c r="AB1635">
        <v>3.8719083173628257</v>
      </c>
      <c r="AC1635">
        <v>-36.447750571832806</v>
      </c>
    </row>
    <row r="1636" spans="1:29">
      <c r="A1636">
        <v>3</v>
      </c>
      <c r="B1636">
        <v>1271</v>
      </c>
      <c r="C1636">
        <v>1999</v>
      </c>
      <c r="D1636">
        <v>99</v>
      </c>
      <c r="E1636">
        <v>22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314</v>
      </c>
      <c r="R1636">
        <v>487</v>
      </c>
      <c r="S1636">
        <v>401</v>
      </c>
      <c r="T1636">
        <v>2.1543191444654566</v>
      </c>
      <c r="U1636">
        <v>2.2207253865568326</v>
      </c>
      <c r="V1636">
        <v>15.40246406570842</v>
      </c>
      <c r="W1636">
        <v>55.154613466334162</v>
      </c>
      <c r="X1636">
        <v>141.41169875039199</v>
      </c>
      <c r="Y1636">
        <v>106.33408624229982</v>
      </c>
      <c r="Z1636">
        <v>129.1389027431421</v>
      </c>
      <c r="AA1636">
        <v>28.557226665172077</v>
      </c>
      <c r="AB1636">
        <v>4.144645906286474</v>
      </c>
      <c r="AC1636">
        <v>-49.875508617475802</v>
      </c>
    </row>
    <row r="1637" spans="1:29">
      <c r="A1637">
        <v>3</v>
      </c>
      <c r="B1637">
        <v>1272</v>
      </c>
      <c r="C1637">
        <v>1999</v>
      </c>
      <c r="D1637">
        <v>99</v>
      </c>
      <c r="E1637">
        <v>23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298</v>
      </c>
      <c r="R1637">
        <v>460.25</v>
      </c>
      <c r="S1637">
        <v>385</v>
      </c>
      <c r="T1637">
        <v>2.0359864193844488</v>
      </c>
      <c r="U1637">
        <v>2.1002175838899575</v>
      </c>
      <c r="V1637">
        <v>15.298207495926121</v>
      </c>
      <c r="W1637">
        <v>55.511688311688303</v>
      </c>
      <c r="X1637">
        <v>139.16079101105603</v>
      </c>
      <c r="Y1637">
        <v>106.40869092884304</v>
      </c>
      <c r="Z1637">
        <v>127.20675324675329</v>
      </c>
      <c r="AA1637">
        <v>28.500662213384512</v>
      </c>
      <c r="AB1637">
        <v>4.0975752736990225</v>
      </c>
      <c r="AC1637">
        <v>-54.892800363993821</v>
      </c>
    </row>
    <row r="1638" spans="1:29">
      <c r="A1638">
        <v>3</v>
      </c>
      <c r="B1638">
        <v>1273</v>
      </c>
      <c r="C1638">
        <v>1999</v>
      </c>
      <c r="D1638">
        <v>99</v>
      </c>
      <c r="E1638">
        <v>24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314</v>
      </c>
      <c r="R1638">
        <v>446.25</v>
      </c>
      <c r="S1638">
        <v>380</v>
      </c>
      <c r="T1638">
        <v>1.9740552735476595</v>
      </c>
      <c r="U1638">
        <v>2.0990597209413062</v>
      </c>
      <c r="V1638">
        <v>15.235854341736697</v>
      </c>
      <c r="W1638">
        <v>55.142105263157887</v>
      </c>
      <c r="X1638">
        <v>140.22427172385747</v>
      </c>
      <c r="Y1638">
        <v>109.68649859943982</v>
      </c>
      <c r="Z1638">
        <v>128.80947368421056</v>
      </c>
      <c r="AA1638">
        <v>29.573588229628658</v>
      </c>
      <c r="AB1638">
        <v>4.3372093610467157</v>
      </c>
      <c r="AC1638">
        <v>-47.188245088001025</v>
      </c>
    </row>
    <row r="1639" spans="1:29">
      <c r="A1639">
        <v>3</v>
      </c>
      <c r="B1639">
        <v>1274</v>
      </c>
      <c r="C1639">
        <v>1999</v>
      </c>
      <c r="D1639">
        <v>99</v>
      </c>
      <c r="E1639">
        <v>25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302</v>
      </c>
      <c r="R1639">
        <v>437</v>
      </c>
      <c r="S1639">
        <v>370</v>
      </c>
      <c r="T1639">
        <v>1.9331364807626377</v>
      </c>
      <c r="U1639">
        <v>2.0041106707705905</v>
      </c>
      <c r="V1639">
        <v>15.324942791762016</v>
      </c>
      <c r="W1639">
        <v>55.708108108108114</v>
      </c>
      <c r="X1639">
        <v>138.39112832247855</v>
      </c>
      <c r="Y1639">
        <v>106.94164759725405</v>
      </c>
      <c r="Z1639">
        <v>126.3067567567568</v>
      </c>
      <c r="AA1639">
        <v>28.749457015229712</v>
      </c>
      <c r="AB1639">
        <v>4.0404962485143932</v>
      </c>
      <c r="AC1639">
        <v>-51.152831792798608</v>
      </c>
    </row>
    <row r="1640" spans="1:29">
      <c r="A1640">
        <v>3</v>
      </c>
      <c r="B1640">
        <v>1275</v>
      </c>
      <c r="C1640">
        <v>1999</v>
      </c>
      <c r="D1640">
        <v>99</v>
      </c>
      <c r="E1640">
        <v>26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308</v>
      </c>
      <c r="R1640">
        <v>481</v>
      </c>
      <c r="S1640">
        <v>385</v>
      </c>
      <c r="T1640">
        <v>2.1277772248211186</v>
      </c>
      <c r="U1640">
        <v>2.1251373675737142</v>
      </c>
      <c r="V1640">
        <v>15.896049896049901</v>
      </c>
      <c r="W1640">
        <v>55.36103896103895</v>
      </c>
      <c r="X1640">
        <v>141.20861423136611</v>
      </c>
      <c r="Y1640">
        <v>103.02640332640335</v>
      </c>
      <c r="Z1640">
        <v>128.71610389610396</v>
      </c>
      <c r="AA1640">
        <v>30.399112263005343</v>
      </c>
      <c r="AB1640">
        <v>4.4003587765225429</v>
      </c>
      <c r="AC1640">
        <v>-54.629276100194751</v>
      </c>
    </row>
    <row r="1641" spans="1:29">
      <c r="A1641">
        <v>3</v>
      </c>
      <c r="B1641">
        <v>1276</v>
      </c>
      <c r="C1641">
        <v>1999</v>
      </c>
      <c r="D1641">
        <v>99</v>
      </c>
      <c r="E1641">
        <v>27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285</v>
      </c>
      <c r="R1641">
        <v>459</v>
      </c>
      <c r="S1641">
        <v>383</v>
      </c>
      <c r="T1641">
        <v>2.030456852791878</v>
      </c>
      <c r="U1641">
        <v>2.1573988600281795</v>
      </c>
      <c r="V1641">
        <v>15.640522875816997</v>
      </c>
      <c r="W1641">
        <v>55.242819843342041</v>
      </c>
      <c r="X1641">
        <v>141.50055351380939</v>
      </c>
      <c r="Y1641">
        <v>109.60348583878002</v>
      </c>
      <c r="Z1641">
        <v>131.35248041775469</v>
      </c>
      <c r="AA1641">
        <v>28.498787255750848</v>
      </c>
      <c r="AB1641">
        <v>4.4640770259251212</v>
      </c>
      <c r="AC1641">
        <v>-48.308076948337956</v>
      </c>
    </row>
    <row r="1642" spans="1:29">
      <c r="A1642">
        <v>3</v>
      </c>
      <c r="B1642">
        <v>1277</v>
      </c>
      <c r="C1642">
        <v>1999</v>
      </c>
      <c r="D1642">
        <v>99</v>
      </c>
      <c r="E1642">
        <v>28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275</v>
      </c>
      <c r="R1642">
        <v>414</v>
      </c>
      <c r="S1642">
        <v>316</v>
      </c>
      <c r="T1642">
        <v>1.8313924554593408</v>
      </c>
      <c r="U1642">
        <v>1.7211375428827398</v>
      </c>
      <c r="V1642">
        <v>15.202898550724637</v>
      </c>
      <c r="W1642">
        <v>55.088607594936718</v>
      </c>
      <c r="X1642">
        <v>140.66057437153577</v>
      </c>
      <c r="Y1642">
        <v>96.944202898550699</v>
      </c>
      <c r="Z1642">
        <v>127.00917721518984</v>
      </c>
      <c r="AA1642">
        <v>27.697710650384103</v>
      </c>
      <c r="AB1642">
        <v>4.570654534236251</v>
      </c>
      <c r="AC1642">
        <v>-49.458770550259288</v>
      </c>
    </row>
    <row r="1643" spans="1:29">
      <c r="A1643">
        <v>3</v>
      </c>
      <c r="B1643">
        <v>1278</v>
      </c>
      <c r="C1643">
        <v>1999</v>
      </c>
      <c r="D1643">
        <v>99</v>
      </c>
      <c r="E1643">
        <v>29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236</v>
      </c>
      <c r="R1643">
        <v>386</v>
      </c>
      <c r="S1643">
        <v>332</v>
      </c>
      <c r="T1643">
        <v>1.7075301637857627</v>
      </c>
      <c r="U1643">
        <v>1.7483258802695965</v>
      </c>
      <c r="V1643">
        <v>16.893782383419691</v>
      </c>
      <c r="W1643">
        <v>55.108433734939759</v>
      </c>
      <c r="X1643">
        <v>133.82863943325165</v>
      </c>
      <c r="Y1643">
        <v>105.61891191709852</v>
      </c>
      <c r="Z1643">
        <v>122.79789156626516</v>
      </c>
      <c r="AA1643">
        <v>27.949386727548209</v>
      </c>
      <c r="AB1643">
        <v>4.3179704296290424</v>
      </c>
      <c r="AC1643">
        <v>-39.696026006011323</v>
      </c>
    </row>
    <row r="1644" spans="1:29">
      <c r="A1644">
        <v>3</v>
      </c>
      <c r="B1644">
        <v>1279</v>
      </c>
      <c r="C1644">
        <v>1999</v>
      </c>
      <c r="D1644">
        <v>99</v>
      </c>
      <c r="E1644">
        <v>30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276</v>
      </c>
      <c r="R1644">
        <v>410</v>
      </c>
      <c r="S1644">
        <v>349</v>
      </c>
      <c r="T1644">
        <v>1.8136978423631156</v>
      </c>
      <c r="U1644">
        <v>1.9248656728886211</v>
      </c>
      <c r="V1644">
        <v>15.504878048780485</v>
      </c>
      <c r="W1644">
        <v>54.805157593123241</v>
      </c>
      <c r="X1644">
        <v>140.16251354279515</v>
      </c>
      <c r="Y1644">
        <v>109.47707317073169</v>
      </c>
      <c r="Z1644">
        <v>128.61203438395407</v>
      </c>
      <c r="AA1644">
        <v>28.377387657169113</v>
      </c>
      <c r="AB1644">
        <v>4.0124272271408179</v>
      </c>
      <c r="AC1644">
        <v>-43.916708724889453</v>
      </c>
    </row>
    <row r="1645" spans="1:29">
      <c r="A1645">
        <v>3</v>
      </c>
      <c r="B1645">
        <v>1280</v>
      </c>
      <c r="C1645">
        <v>1999</v>
      </c>
      <c r="D1645">
        <v>99</v>
      </c>
      <c r="E1645">
        <v>31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325</v>
      </c>
      <c r="R1645">
        <v>555.25</v>
      </c>
      <c r="S1645">
        <v>435</v>
      </c>
      <c r="T1645">
        <v>2.4562334804198045</v>
      </c>
      <c r="U1645">
        <v>2.3958886087813522</v>
      </c>
      <c r="V1645">
        <v>15.922557406573612</v>
      </c>
      <c r="W1645">
        <v>55.112643678160921</v>
      </c>
      <c r="X1645">
        <v>139.73169533601012</v>
      </c>
      <c r="Y1645">
        <v>100.62008104457452</v>
      </c>
      <c r="Z1645">
        <v>128.43517241379317</v>
      </c>
      <c r="AA1645">
        <v>32.305980794354561</v>
      </c>
      <c r="AB1645">
        <v>4.5073325852386255</v>
      </c>
      <c r="AC1645">
        <v>-54.907520787433157</v>
      </c>
    </row>
    <row r="1646" spans="1:29">
      <c r="A1646">
        <v>3</v>
      </c>
      <c r="B1646">
        <v>1281</v>
      </c>
      <c r="C1646">
        <v>1999</v>
      </c>
      <c r="D1646">
        <v>99</v>
      </c>
      <c r="E1646">
        <v>32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344</v>
      </c>
      <c r="R1646">
        <v>564</v>
      </c>
      <c r="S1646">
        <v>467</v>
      </c>
      <c r="T1646">
        <v>2.4949404465677985</v>
      </c>
      <c r="U1646">
        <v>2.5675825305412081</v>
      </c>
      <c r="V1646">
        <v>15.24645390070922</v>
      </c>
      <c r="W1646">
        <v>55.464668094218439</v>
      </c>
      <c r="X1646">
        <v>139.72995090016357</v>
      </c>
      <c r="Y1646">
        <v>106.1578014184397</v>
      </c>
      <c r="Z1646">
        <v>128.20770877944329</v>
      </c>
      <c r="AA1646">
        <v>28.019709041143017</v>
      </c>
      <c r="AB1646">
        <v>4.0267220433577826</v>
      </c>
      <c r="AC1646">
        <v>-45.559032408639993</v>
      </c>
    </row>
    <row r="1647" spans="1:29">
      <c r="A1647">
        <v>3</v>
      </c>
      <c r="B1647">
        <v>1282</v>
      </c>
      <c r="C1647">
        <v>1999</v>
      </c>
      <c r="D1647">
        <v>99</v>
      </c>
      <c r="E1647">
        <v>33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309</v>
      </c>
      <c r="R1647">
        <v>497</v>
      </c>
      <c r="S1647">
        <v>421</v>
      </c>
      <c r="T1647">
        <v>2.1985556772060204</v>
      </c>
      <c r="U1647">
        <v>2.3434116869196897</v>
      </c>
      <c r="V1647">
        <v>15.649899396378268</v>
      </c>
      <c r="W1647">
        <v>54.935866983372925</v>
      </c>
      <c r="X1647">
        <v>140.63775938403992</v>
      </c>
      <c r="Y1647">
        <v>109.95090543259548</v>
      </c>
      <c r="Z1647">
        <v>129.79952494061752</v>
      </c>
      <c r="AA1647">
        <v>29.957160224317864</v>
      </c>
      <c r="AB1647">
        <v>4.2958490732585597</v>
      </c>
      <c r="AC1647">
        <v>-51.601290879425491</v>
      </c>
    </row>
    <row r="1648" spans="1:29">
      <c r="A1648">
        <v>3</v>
      </c>
      <c r="B1648">
        <v>1283</v>
      </c>
      <c r="C1648">
        <v>1999</v>
      </c>
      <c r="D1648">
        <v>99</v>
      </c>
      <c r="E1648">
        <v>34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344</v>
      </c>
      <c r="R1648">
        <v>559</v>
      </c>
      <c r="S1648">
        <v>458</v>
      </c>
      <c r="T1648">
        <v>2.4728221801975159</v>
      </c>
      <c r="U1648">
        <v>2.5708031048909756</v>
      </c>
      <c r="V1648">
        <v>15.781753130590342</v>
      </c>
      <c r="W1648">
        <v>55.235807860262007</v>
      </c>
      <c r="X1648">
        <v>142.70879162410819</v>
      </c>
      <c r="Y1648">
        <v>107.24168157423964</v>
      </c>
      <c r="Z1648">
        <v>130.89104803493441</v>
      </c>
      <c r="AA1648">
        <v>28.184526605030296</v>
      </c>
      <c r="AB1648">
        <v>4.1951658473891005</v>
      </c>
      <c r="AC1648">
        <v>-51.374164867347361</v>
      </c>
    </row>
    <row r="1649" spans="1:29">
      <c r="A1649">
        <v>3</v>
      </c>
      <c r="B1649">
        <v>1284</v>
      </c>
      <c r="C1649">
        <v>1999</v>
      </c>
      <c r="D1649">
        <v>99</v>
      </c>
      <c r="E1649">
        <v>35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  <c r="Q1649">
        <v>272</v>
      </c>
      <c r="R1649">
        <v>432.25</v>
      </c>
      <c r="S1649">
        <v>345</v>
      </c>
      <c r="T1649">
        <v>1.9121241277108705</v>
      </c>
      <c r="U1649">
        <v>1.8774919247636097</v>
      </c>
      <c r="V1649">
        <v>16.936957779063047</v>
      </c>
      <c r="W1649">
        <v>55.489855072463762</v>
      </c>
      <c r="X1649">
        <v>139.16147147600648</v>
      </c>
      <c r="Y1649">
        <v>101.2860613071139</v>
      </c>
      <c r="Z1649">
        <v>126.90115942028984</v>
      </c>
      <c r="AA1649">
        <v>28.786695776490539</v>
      </c>
      <c r="AB1649">
        <v>3.554223653077762</v>
      </c>
      <c r="AC1649">
        <v>-52.550450904444226</v>
      </c>
    </row>
    <row r="1650" spans="1:29">
      <c r="A1650">
        <v>3</v>
      </c>
      <c r="B1650">
        <v>1285</v>
      </c>
      <c r="C1650">
        <v>1999</v>
      </c>
      <c r="D1650">
        <v>99</v>
      </c>
      <c r="E1650">
        <v>36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251</v>
      </c>
      <c r="R1650">
        <v>414.25</v>
      </c>
      <c r="S1650">
        <v>326</v>
      </c>
      <c r="T1650">
        <v>1.832498368777856</v>
      </c>
      <c r="U1650">
        <v>1.8275279943386495</v>
      </c>
      <c r="V1650">
        <v>16.178636089318044</v>
      </c>
      <c r="W1650">
        <v>55.395705521472408</v>
      </c>
      <c r="X1650">
        <v>141.52010152928159</v>
      </c>
      <c r="Y1650">
        <v>102.87459263729627</v>
      </c>
      <c r="Z1650">
        <v>130.72331288343551</v>
      </c>
      <c r="AA1650">
        <v>31.481223482730407</v>
      </c>
      <c r="AB1650">
        <v>4.2943656865104991</v>
      </c>
      <c r="AC1650">
        <v>-49.54944740646453</v>
      </c>
    </row>
    <row r="1651" spans="1:29">
      <c r="A1651">
        <v>3</v>
      </c>
      <c r="B1651">
        <v>1286</v>
      </c>
      <c r="C1651">
        <v>1999</v>
      </c>
      <c r="D1651">
        <v>99</v>
      </c>
      <c r="E1651">
        <v>37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313</v>
      </c>
      <c r="R1651">
        <v>458</v>
      </c>
      <c r="S1651">
        <v>379</v>
      </c>
      <c r="T1651">
        <v>2.0260331995178218</v>
      </c>
      <c r="U1651">
        <v>2.1041157224837512</v>
      </c>
      <c r="V1651">
        <v>15.329694323144102</v>
      </c>
      <c r="W1651">
        <v>55.440633245382578</v>
      </c>
      <c r="X1651">
        <v>142.90877951619697</v>
      </c>
      <c r="Y1651">
        <v>107.12991266375548</v>
      </c>
      <c r="Z1651">
        <v>129.46042216358839</v>
      </c>
      <c r="AA1651">
        <v>27.397308687252757</v>
      </c>
      <c r="AB1651">
        <v>3.864940939320495</v>
      </c>
      <c r="AC1651">
        <v>-44.270717652844525</v>
      </c>
    </row>
    <row r="1652" spans="1:29">
      <c r="A1652">
        <v>3</v>
      </c>
      <c r="B1652">
        <v>1287</v>
      </c>
      <c r="C1652">
        <v>1999</v>
      </c>
      <c r="D1652">
        <v>99</v>
      </c>
      <c r="E1652">
        <v>38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  <c r="Q1652">
        <v>250</v>
      </c>
      <c r="R1652">
        <v>361</v>
      </c>
      <c r="S1652">
        <v>282</v>
      </c>
      <c r="T1652">
        <v>1.5969388319343529</v>
      </c>
      <c r="U1652">
        <v>1.5611208833791013</v>
      </c>
      <c r="V1652">
        <v>18.415512465373965</v>
      </c>
      <c r="W1652">
        <v>55.517730496453872</v>
      </c>
      <c r="X1652">
        <v>141.45700969078902</v>
      </c>
      <c r="Y1652">
        <v>100.84072022160667</v>
      </c>
      <c r="Z1652">
        <v>129.09042553191492</v>
      </c>
      <c r="AA1652">
        <v>30.638454731424716</v>
      </c>
      <c r="AB1652">
        <v>4.0486454032338708</v>
      </c>
      <c r="AC1652">
        <v>-51.607652369718885</v>
      </c>
    </row>
    <row r="1653" spans="1:29">
      <c r="A1653">
        <v>3</v>
      </c>
      <c r="B1653">
        <v>1288</v>
      </c>
      <c r="C1653">
        <v>1999</v>
      </c>
      <c r="D1653">
        <v>99</v>
      </c>
      <c r="E1653">
        <v>39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  <c r="Q1653">
        <v>211</v>
      </c>
      <c r="R1653">
        <v>311</v>
      </c>
      <c r="S1653">
        <v>267</v>
      </c>
      <c r="T1653">
        <v>1.3757561682315336</v>
      </c>
      <c r="U1653">
        <v>1.465983144431567</v>
      </c>
      <c r="V1653">
        <v>17.527331189710619</v>
      </c>
      <c r="W1653">
        <v>54.66666666666665</v>
      </c>
      <c r="X1653">
        <v>137.89335070527031</v>
      </c>
      <c r="Y1653">
        <v>109.91961414790993</v>
      </c>
      <c r="Z1653">
        <v>128.03370786516848</v>
      </c>
      <c r="AA1653">
        <v>28.59734126540916</v>
      </c>
      <c r="AB1653">
        <v>3.9931276794224759</v>
      </c>
      <c r="AC1653">
        <v>-36.49651443300025</v>
      </c>
    </row>
    <row r="1654" spans="1:29">
      <c r="A1654">
        <v>3</v>
      </c>
      <c r="B1654">
        <v>1289</v>
      </c>
      <c r="C1654">
        <v>1999</v>
      </c>
      <c r="D1654">
        <v>99</v>
      </c>
      <c r="E1654">
        <v>40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  <c r="Q1654">
        <v>218</v>
      </c>
      <c r="R1654">
        <v>348</v>
      </c>
      <c r="S1654">
        <v>269</v>
      </c>
      <c r="T1654">
        <v>1.5394313393716197</v>
      </c>
      <c r="U1654">
        <v>1.4685690383502212</v>
      </c>
      <c r="V1654">
        <v>16.405172413793103</v>
      </c>
      <c r="W1654">
        <v>55.334572490706336</v>
      </c>
      <c r="X1654">
        <v>141.98484452248437</v>
      </c>
      <c r="Y1654">
        <v>98.406034482758557</v>
      </c>
      <c r="Z1654">
        <v>127.30594795539024</v>
      </c>
      <c r="AA1654">
        <v>30.046212887147085</v>
      </c>
      <c r="AB1654">
        <v>3.6296427650145722</v>
      </c>
      <c r="AC1654">
        <v>-48.388572675248611</v>
      </c>
    </row>
    <row r="1655" spans="1:29">
      <c r="A1655">
        <v>3</v>
      </c>
      <c r="B1655">
        <v>1290</v>
      </c>
      <c r="C1655">
        <v>1999</v>
      </c>
      <c r="D1655">
        <v>99</v>
      </c>
      <c r="E1655">
        <v>41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  <c r="Q1655">
        <v>245</v>
      </c>
      <c r="R1655">
        <v>373</v>
      </c>
      <c r="S1655">
        <v>320</v>
      </c>
      <c r="T1655">
        <v>1.6500226712230297</v>
      </c>
      <c r="U1655">
        <v>1.8005669411602372</v>
      </c>
      <c r="V1655">
        <v>16.662198391420912</v>
      </c>
      <c r="W1655">
        <v>54.890625</v>
      </c>
      <c r="X1655">
        <v>142.73423589588683</v>
      </c>
      <c r="Y1655">
        <v>112.56595174262743</v>
      </c>
      <c r="Z1655">
        <v>131.20968750000011</v>
      </c>
      <c r="AA1655">
        <v>28.498805894323279</v>
      </c>
      <c r="AB1655">
        <v>4.3283844687567905</v>
      </c>
      <c r="AC1655">
        <v>-52.776705164189075</v>
      </c>
    </row>
    <row r="1656" spans="1:29">
      <c r="A1656">
        <v>3</v>
      </c>
      <c r="B1656">
        <v>1291</v>
      </c>
      <c r="C1656">
        <v>1999</v>
      </c>
      <c r="D1656">
        <v>99</v>
      </c>
      <c r="E1656">
        <v>42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  <c r="Q1656">
        <v>292</v>
      </c>
      <c r="R1656">
        <v>482</v>
      </c>
      <c r="S1656">
        <v>408</v>
      </c>
      <c r="T1656">
        <v>2.1322008780951749</v>
      </c>
      <c r="U1656">
        <v>2.2396543015766426</v>
      </c>
      <c r="V1656">
        <v>15.44190871369295</v>
      </c>
      <c r="W1656">
        <v>55.610294117647058</v>
      </c>
      <c r="X1656">
        <v>140.92688913564371</v>
      </c>
      <c r="Y1656">
        <v>108.35290456431544</v>
      </c>
      <c r="Z1656">
        <v>128.00514705882367</v>
      </c>
      <c r="AA1656">
        <v>26.80502400191132</v>
      </c>
      <c r="AB1656">
        <v>3.9254813507471633</v>
      </c>
      <c r="AC1656">
        <v>-50.688704987092976</v>
      </c>
    </row>
    <row r="1657" spans="1:29">
      <c r="A1657">
        <v>3</v>
      </c>
      <c r="B1657">
        <v>1292</v>
      </c>
      <c r="C1657">
        <v>1999</v>
      </c>
      <c r="D1657">
        <v>99</v>
      </c>
      <c r="E1657">
        <v>43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  <c r="Q1657">
        <v>324</v>
      </c>
      <c r="R1657">
        <v>520</v>
      </c>
      <c r="S1657">
        <v>434</v>
      </c>
      <c r="T1657">
        <v>2.3002997025093168</v>
      </c>
      <c r="U1657">
        <v>2.4018537471575545</v>
      </c>
      <c r="V1657">
        <v>15.4</v>
      </c>
      <c r="W1657">
        <v>55.430875576036883</v>
      </c>
      <c r="X1657">
        <v>142.90961746812229</v>
      </c>
      <c r="Y1657">
        <v>107.70846153846161</v>
      </c>
      <c r="Z1657">
        <v>129.05161290322587</v>
      </c>
      <c r="AA1657">
        <v>26.917535950345517</v>
      </c>
      <c r="AB1657">
        <v>4.0127751832309579</v>
      </c>
      <c r="AC1657">
        <v>-43.618786271154775</v>
      </c>
    </row>
    <row r="1658" spans="1:29">
      <c r="A1658">
        <v>3</v>
      </c>
      <c r="B1658">
        <v>1293</v>
      </c>
      <c r="C1658">
        <v>1999</v>
      </c>
      <c r="D1658">
        <v>99</v>
      </c>
      <c r="E1658">
        <v>44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  <c r="Q1658">
        <v>331</v>
      </c>
      <c r="R1658">
        <v>692</v>
      </c>
      <c r="S1658">
        <v>613</v>
      </c>
      <c r="T1658">
        <v>3.0611680656470126</v>
      </c>
      <c r="U1658">
        <v>3.3965180573872886</v>
      </c>
      <c r="V1658">
        <v>14.264450867052021</v>
      </c>
      <c r="W1658">
        <v>55.660685154975525</v>
      </c>
      <c r="X1658">
        <v>141.11984042986239</v>
      </c>
      <c r="Y1658">
        <v>114.45491329479771</v>
      </c>
      <c r="Z1658">
        <v>129.20522022838497</v>
      </c>
      <c r="AA1658">
        <v>25.390244985999065</v>
      </c>
      <c r="AB1658">
        <v>3.5742925039977962</v>
      </c>
      <c r="AC1658">
        <v>-42.375082591150097</v>
      </c>
    </row>
    <row r="1659" spans="1:29">
      <c r="A1659">
        <v>3</v>
      </c>
      <c r="B1659">
        <v>1294</v>
      </c>
      <c r="C1659">
        <v>1999</v>
      </c>
      <c r="D1659">
        <v>99</v>
      </c>
      <c r="E1659">
        <v>45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  <c r="Q1659">
        <v>327</v>
      </c>
      <c r="R1659">
        <v>744</v>
      </c>
      <c r="S1659">
        <v>667</v>
      </c>
      <c r="T1659">
        <v>3.2911980358979447</v>
      </c>
      <c r="U1659">
        <v>3.7134937605338711</v>
      </c>
      <c r="V1659">
        <v>13.142473118279572</v>
      </c>
      <c r="W1659">
        <v>55.565217391304337</v>
      </c>
      <c r="X1659">
        <v>142.74746909912744</v>
      </c>
      <c r="Y1659">
        <v>116.390188172043</v>
      </c>
      <c r="Z1659">
        <v>129.82653673163421</v>
      </c>
      <c r="AA1659">
        <v>28.160035806821099</v>
      </c>
      <c r="AB1659">
        <v>3.6810453023506886</v>
      </c>
      <c r="AC1659">
        <v>-55.32966703867028</v>
      </c>
    </row>
    <row r="1660" spans="1:29">
      <c r="A1660">
        <v>3</v>
      </c>
      <c r="B1660">
        <v>1295</v>
      </c>
      <c r="C1660">
        <v>1999</v>
      </c>
      <c r="D1660">
        <v>99</v>
      </c>
      <c r="E1660">
        <v>46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  <c r="Q1660">
        <v>325</v>
      </c>
      <c r="R1660">
        <v>686</v>
      </c>
      <c r="S1660">
        <v>528</v>
      </c>
      <c r="T1660">
        <v>3.034626146002676</v>
      </c>
      <c r="U1660">
        <v>2.9496644384523361</v>
      </c>
      <c r="V1660">
        <v>15.097667638483964</v>
      </c>
      <c r="W1660">
        <v>55.261363636363633</v>
      </c>
      <c r="X1660">
        <v>141.12650786982491</v>
      </c>
      <c r="Y1660">
        <v>100.2663265306122</v>
      </c>
      <c r="Z1660">
        <v>130.27026515151513</v>
      </c>
      <c r="AA1660">
        <v>27.795588513985329</v>
      </c>
      <c r="AB1660">
        <v>3.87785374345752</v>
      </c>
      <c r="AC1660">
        <v>-49.732337203915712</v>
      </c>
    </row>
    <row r="1661" spans="1:29">
      <c r="A1661">
        <v>3</v>
      </c>
      <c r="B1661">
        <v>1296</v>
      </c>
      <c r="C1661">
        <v>1999</v>
      </c>
      <c r="D1661">
        <v>99</v>
      </c>
      <c r="E1661">
        <v>47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  <c r="Q1661">
        <v>308</v>
      </c>
      <c r="R1661">
        <v>667</v>
      </c>
      <c r="S1661">
        <v>516</v>
      </c>
      <c r="T1661">
        <v>2.9505767337956046</v>
      </c>
      <c r="U1661">
        <v>2.9043491133471497</v>
      </c>
      <c r="V1661">
        <v>13.955022488755619</v>
      </c>
      <c r="W1661">
        <v>55.468992248062015</v>
      </c>
      <c r="X1661">
        <v>142.12568688570104</v>
      </c>
      <c r="Y1661">
        <v>101.53823088455773</v>
      </c>
      <c r="Z1661">
        <v>131.25193798449612</v>
      </c>
      <c r="AA1661">
        <v>28.16773224196514</v>
      </c>
      <c r="AB1661">
        <v>4.1330826089800174</v>
      </c>
      <c r="AC1661">
        <v>-53.487155655248635</v>
      </c>
    </row>
    <row r="1662" spans="1:29">
      <c r="A1662">
        <v>3</v>
      </c>
      <c r="B1662">
        <v>1297</v>
      </c>
      <c r="C1662">
        <v>1999</v>
      </c>
      <c r="D1662">
        <v>99</v>
      </c>
      <c r="E1662">
        <v>48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  <c r="Q1662">
        <v>303</v>
      </c>
      <c r="R1662">
        <v>621</v>
      </c>
      <c r="S1662">
        <v>461</v>
      </c>
      <c r="T1662">
        <v>2.7470886831890113</v>
      </c>
      <c r="U1662">
        <v>2.5141878950832086</v>
      </c>
      <c r="V1662">
        <v>14.106280193236715</v>
      </c>
      <c r="W1662">
        <v>55.596529284164845</v>
      </c>
      <c r="X1662">
        <v>138.10807368676328</v>
      </c>
      <c r="Y1662">
        <v>94.40885668276978</v>
      </c>
      <c r="Z1662">
        <v>127.17548806941444</v>
      </c>
      <c r="AA1662">
        <v>26.246772057090745</v>
      </c>
      <c r="AB1662">
        <v>3.6396688983326126</v>
      </c>
      <c r="AC1662">
        <v>-59.420022429265515</v>
      </c>
    </row>
    <row r="1663" spans="1:29">
      <c r="A1663">
        <v>3</v>
      </c>
      <c r="B1663">
        <v>1298</v>
      </c>
      <c r="C1663">
        <v>1999</v>
      </c>
      <c r="D1663">
        <v>99</v>
      </c>
      <c r="E1663">
        <v>49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  <c r="Q1663">
        <v>230</v>
      </c>
      <c r="R1663">
        <v>461</v>
      </c>
      <c r="S1663">
        <v>306</v>
      </c>
      <c r="T1663">
        <v>2.0393041593399905</v>
      </c>
      <c r="U1663">
        <v>1.6541916225442257</v>
      </c>
      <c r="V1663">
        <v>14.078091106290676</v>
      </c>
      <c r="W1663">
        <v>55.617647058823515</v>
      </c>
      <c r="X1663">
        <v>136.11748918339001</v>
      </c>
      <c r="Y1663">
        <v>83.674186550976131</v>
      </c>
      <c r="Z1663">
        <v>126.0581699346405</v>
      </c>
      <c r="AA1663">
        <v>27.688643797479113</v>
      </c>
      <c r="AB1663">
        <v>3.769617404817188</v>
      </c>
      <c r="AC1663">
        <v>-44.703731111978257</v>
      </c>
    </row>
    <row r="1664" spans="1:29">
      <c r="A1664">
        <v>3</v>
      </c>
      <c r="B1664">
        <v>1299</v>
      </c>
      <c r="C1664">
        <v>1999</v>
      </c>
      <c r="D1664">
        <v>99</v>
      </c>
      <c r="E1664">
        <v>50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  <c r="Q1664">
        <v>251</v>
      </c>
      <c r="R1664">
        <v>466</v>
      </c>
      <c r="S1664">
        <v>355</v>
      </c>
      <c r="T1664">
        <v>2.0614224257102727</v>
      </c>
      <c r="U1664">
        <v>1.9707041805113481</v>
      </c>
      <c r="V1664">
        <v>13.34763948497854</v>
      </c>
      <c r="W1664">
        <v>55.166197183098589</v>
      </c>
      <c r="X1664">
        <v>139.69050353623891</v>
      </c>
      <c r="Y1664">
        <v>98.614806866952762</v>
      </c>
      <c r="Z1664">
        <v>129.44929577464779</v>
      </c>
      <c r="AA1664">
        <v>28.094519906911831</v>
      </c>
      <c r="AB1664">
        <v>3.7840266079363056</v>
      </c>
      <c r="AC1664">
        <v>-53.424758385118146</v>
      </c>
    </row>
    <row r="1665" spans="1:29">
      <c r="A1665">
        <v>3</v>
      </c>
      <c r="B1665">
        <v>1300</v>
      </c>
      <c r="C1665">
        <v>1999</v>
      </c>
      <c r="D1665">
        <v>99</v>
      </c>
      <c r="E1665">
        <v>51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  <c r="Q1665">
        <v>148</v>
      </c>
      <c r="R1665">
        <v>227</v>
      </c>
      <c r="S1665">
        <v>211</v>
      </c>
      <c r="T1665">
        <v>1.0041692932107984</v>
      </c>
      <c r="U1665">
        <v>1.1289592587481478</v>
      </c>
      <c r="V1665">
        <v>13.568281938325988</v>
      </c>
      <c r="W1665">
        <v>55.654028436018947</v>
      </c>
      <c r="X1665">
        <v>135.2227223046855</v>
      </c>
      <c r="Y1665">
        <v>115.9735682819383</v>
      </c>
      <c r="Z1665">
        <v>124.76777251184836</v>
      </c>
      <c r="AA1665">
        <v>28.453525827305224</v>
      </c>
      <c r="AB1665">
        <v>3.6126056788225105</v>
      </c>
      <c r="AC1665">
        <v>-50.146448474120085</v>
      </c>
    </row>
    <row r="1666" spans="1:29">
      <c r="A1666">
        <v>3</v>
      </c>
      <c r="B1666">
        <v>1301</v>
      </c>
      <c r="C1666">
        <v>1999</v>
      </c>
      <c r="D1666">
        <v>99</v>
      </c>
      <c r="E1666">
        <v>52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  <c r="Q1666">
        <v>89</v>
      </c>
      <c r="R1666">
        <v>139</v>
      </c>
      <c r="S1666">
        <v>135</v>
      </c>
      <c r="T1666">
        <v>0.614887805093837</v>
      </c>
      <c r="U1666">
        <v>0.70458533454219985</v>
      </c>
      <c r="V1666">
        <v>13.942446043165468</v>
      </c>
      <c r="W1666">
        <v>55.933333333333323</v>
      </c>
      <c r="X1666">
        <v>131.92903965018661</v>
      </c>
      <c r="Y1666">
        <v>118.20215827338136</v>
      </c>
      <c r="Z1666">
        <v>121.7044444444445</v>
      </c>
      <c r="AA1666">
        <v>28.153189061294366</v>
      </c>
      <c r="AB1666">
        <v>3.5698324475672352</v>
      </c>
      <c r="AC1666">
        <v>-46.390449501473348</v>
      </c>
    </row>
    <row r="1667" spans="1:29">
      <c r="A1667">
        <v>3</v>
      </c>
      <c r="B1667">
        <v>1302</v>
      </c>
      <c r="C1667">
        <v>1998</v>
      </c>
      <c r="D1667">
        <v>99</v>
      </c>
      <c r="E1667">
        <v>1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  <c r="Q1667">
        <v>20</v>
      </c>
      <c r="R1667">
        <v>25</v>
      </c>
      <c r="S1667">
        <v>22</v>
      </c>
      <c r="T1667">
        <v>0.14324595330181922</v>
      </c>
      <c r="U1667">
        <v>0.15721253869049037</v>
      </c>
      <c r="V1667">
        <v>18.039999999999996</v>
      </c>
      <c r="W1667">
        <v>52.545454545454554</v>
      </c>
      <c r="X1667">
        <v>129.55146262188512</v>
      </c>
      <c r="Y1667">
        <v>103.79999999999998</v>
      </c>
      <c r="Z1667">
        <v>117.95454545454544</v>
      </c>
      <c r="AA1667">
        <v>28.407213028843991</v>
      </c>
      <c r="AB1667">
        <v>4.0868666896343608</v>
      </c>
      <c r="AC1667">
        <v>-55.367522813291401</v>
      </c>
    </row>
    <row r="1668" spans="1:29">
      <c r="A1668">
        <v>3</v>
      </c>
      <c r="B1668">
        <v>1303</v>
      </c>
      <c r="C1668">
        <v>1998</v>
      </c>
      <c r="D1668">
        <v>99</v>
      </c>
      <c r="E1668">
        <v>2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  <c r="Q1668">
        <v>334</v>
      </c>
      <c r="R1668">
        <v>563</v>
      </c>
      <c r="S1668">
        <v>442</v>
      </c>
      <c r="T1668">
        <v>3.2258988683569698</v>
      </c>
      <c r="U1668">
        <v>3.3936704353854346</v>
      </c>
      <c r="V1668">
        <v>15.753108348134989</v>
      </c>
      <c r="W1668">
        <v>54.635746606334841</v>
      </c>
      <c r="X1668">
        <v>137.99372268589008</v>
      </c>
      <c r="Y1668">
        <v>99.49733570159853</v>
      </c>
      <c r="Z1668">
        <v>126.73529411764702</v>
      </c>
      <c r="AA1668">
        <v>26.914719072313275</v>
      </c>
      <c r="AB1668">
        <v>4.4402405064136108</v>
      </c>
      <c r="AC1668">
        <v>-43.126575453807625</v>
      </c>
    </row>
    <row r="1669" spans="1:29">
      <c r="A1669">
        <v>3</v>
      </c>
      <c r="B1669">
        <v>1304</v>
      </c>
      <c r="C1669">
        <v>1998</v>
      </c>
      <c r="D1669">
        <v>99</v>
      </c>
      <c r="E1669">
        <v>3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  <c r="Q1669">
        <v>335</v>
      </c>
      <c r="R1669">
        <v>515</v>
      </c>
      <c r="S1669">
        <v>436</v>
      </c>
      <c r="T1669">
        <v>2.9508666380174762</v>
      </c>
      <c r="U1669">
        <v>3.4219202260564874</v>
      </c>
      <c r="V1669">
        <v>14.7126213592233</v>
      </c>
      <c r="W1669">
        <v>55.346330275229363</v>
      </c>
      <c r="X1669">
        <v>140.68224131946283</v>
      </c>
      <c r="Y1669">
        <v>109.67631067961175</v>
      </c>
      <c r="Z1669">
        <v>129.54885321100929</v>
      </c>
      <c r="AA1669">
        <v>28.307745618250792</v>
      </c>
      <c r="AB1669">
        <v>3.8044831498782465</v>
      </c>
      <c r="AC1669">
        <v>-54.412411383041189</v>
      </c>
    </row>
    <row r="1670" spans="1:29">
      <c r="A1670">
        <v>3</v>
      </c>
      <c r="B1670">
        <v>1305</v>
      </c>
      <c r="C1670">
        <v>1998</v>
      </c>
      <c r="D1670">
        <v>99</v>
      </c>
      <c r="E1670">
        <v>4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  <c r="Q1670">
        <v>241</v>
      </c>
      <c r="R1670">
        <v>362</v>
      </c>
      <c r="S1670">
        <v>273</v>
      </c>
      <c r="T1670">
        <v>2.0742014038103425</v>
      </c>
      <c r="U1670">
        <v>2.0838567440574409</v>
      </c>
      <c r="V1670">
        <v>17.334254143646412</v>
      </c>
      <c r="W1670">
        <v>55.058608058608066</v>
      </c>
      <c r="X1670">
        <v>137.47807713257876</v>
      </c>
      <c r="Y1670">
        <v>95.018784530386739</v>
      </c>
      <c r="Z1670">
        <v>125.99560439560436</v>
      </c>
      <c r="AA1670">
        <v>28.160636460849791</v>
      </c>
      <c r="AB1670">
        <v>3.8244740456045552</v>
      </c>
      <c r="AC1670">
        <v>-49.517485486152751</v>
      </c>
    </row>
    <row r="1671" spans="1:29">
      <c r="A1671">
        <v>3</v>
      </c>
      <c r="B1671">
        <v>1306</v>
      </c>
      <c r="C1671">
        <v>1998</v>
      </c>
      <c r="D1671">
        <v>99</v>
      </c>
      <c r="E1671">
        <v>5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  <c r="Q1671">
        <v>248</v>
      </c>
      <c r="R1671">
        <v>354</v>
      </c>
      <c r="S1671">
        <v>295</v>
      </c>
      <c r="T1671">
        <v>2.0283626987537597</v>
      </c>
      <c r="U1671">
        <v>2.2791092646530409</v>
      </c>
      <c r="V1671">
        <v>16.525423728813561</v>
      </c>
      <c r="W1671">
        <v>55.040677966101697</v>
      </c>
      <c r="X1671">
        <v>138.2087396171903</v>
      </c>
      <c r="Y1671">
        <v>106.27033898305082</v>
      </c>
      <c r="Z1671">
        <v>127.52440677966102</v>
      </c>
      <c r="AA1671">
        <v>27.418265857165238</v>
      </c>
      <c r="AB1671">
        <v>3.7296393538589503</v>
      </c>
      <c r="AC1671">
        <v>-28.281756300569882</v>
      </c>
    </row>
    <row r="1672" spans="1:29">
      <c r="A1672">
        <v>3</v>
      </c>
      <c r="B1672">
        <v>1307</v>
      </c>
      <c r="C1672">
        <v>1998</v>
      </c>
      <c r="D1672">
        <v>99</v>
      </c>
      <c r="E1672">
        <v>6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  <c r="Q1672">
        <v>223</v>
      </c>
      <c r="R1672">
        <v>326</v>
      </c>
      <c r="S1672">
        <v>249</v>
      </c>
      <c r="T1672">
        <v>1.8679272310557224</v>
      </c>
      <c r="U1672">
        <v>1.8542476798428145</v>
      </c>
      <c r="V1672">
        <v>15.788343558282204</v>
      </c>
      <c r="W1672">
        <v>55.277108433734945</v>
      </c>
      <c r="X1672">
        <v>135.04742470870522</v>
      </c>
      <c r="Y1672">
        <v>93.88588957055218</v>
      </c>
      <c r="Z1672">
        <v>122.91887550200811</v>
      </c>
      <c r="AA1672">
        <v>27.919266949699555</v>
      </c>
      <c r="AB1672">
        <v>4.0676407014131151</v>
      </c>
      <c r="AC1672">
        <v>-40.429926931124989</v>
      </c>
    </row>
    <row r="1673" spans="1:29">
      <c r="A1673">
        <v>3</v>
      </c>
      <c r="B1673">
        <v>1308</v>
      </c>
      <c r="C1673">
        <v>1998</v>
      </c>
      <c r="D1673">
        <v>99</v>
      </c>
      <c r="E1673">
        <v>7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  <c r="Q1673">
        <v>200</v>
      </c>
      <c r="R1673">
        <v>315</v>
      </c>
      <c r="S1673">
        <v>262</v>
      </c>
      <c r="T1673">
        <v>1.8048990116029224</v>
      </c>
      <c r="U1673">
        <v>1.9875481611070485</v>
      </c>
      <c r="V1673">
        <v>17.50476190476191</v>
      </c>
      <c r="W1673">
        <v>55.22519083969464</v>
      </c>
      <c r="X1673">
        <v>136.31395208860002</v>
      </c>
      <c r="Y1673">
        <v>104.14952380952384</v>
      </c>
      <c r="Z1673">
        <v>125.21793893129778</v>
      </c>
      <c r="AA1673">
        <v>26.109827175630599</v>
      </c>
      <c r="AB1673">
        <v>3.801222051619459</v>
      </c>
      <c r="AC1673">
        <v>-44.814530200750973</v>
      </c>
    </row>
    <row r="1674" spans="1:29">
      <c r="A1674">
        <v>3</v>
      </c>
      <c r="B1674">
        <v>1309</v>
      </c>
      <c r="C1674">
        <v>1998</v>
      </c>
      <c r="D1674">
        <v>99</v>
      </c>
      <c r="E1674">
        <v>8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  <c r="Q1674">
        <v>231</v>
      </c>
      <c r="R1674">
        <v>322</v>
      </c>
      <c r="S1674">
        <v>268</v>
      </c>
      <c r="T1674">
        <v>1.8450078785274313</v>
      </c>
      <c r="U1674">
        <v>2.0084371334925888</v>
      </c>
      <c r="V1674">
        <v>17.596273291925467</v>
      </c>
      <c r="W1674">
        <v>55.164179104477618</v>
      </c>
      <c r="X1674">
        <v>135.14060954354889</v>
      </c>
      <c r="Y1674">
        <v>102.9562111801242</v>
      </c>
      <c r="Z1674">
        <v>123.70111940298509</v>
      </c>
      <c r="AA1674">
        <v>26.413684381917072</v>
      </c>
      <c r="AB1674">
        <v>3.3893908884616968</v>
      </c>
      <c r="AC1674">
        <v>-48.517591040993686</v>
      </c>
    </row>
    <row r="1675" spans="1:29">
      <c r="A1675">
        <v>3</v>
      </c>
      <c r="B1675">
        <v>1310</v>
      </c>
      <c r="C1675">
        <v>1998</v>
      </c>
      <c r="D1675">
        <v>99</v>
      </c>
      <c r="E1675">
        <v>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  <c r="Q1675">
        <v>229</v>
      </c>
      <c r="R1675">
        <v>319</v>
      </c>
      <c r="S1675">
        <v>249.5</v>
      </c>
      <c r="T1675">
        <v>1.8278183641312129</v>
      </c>
      <c r="U1675">
        <v>1.925983852121584</v>
      </c>
      <c r="V1675">
        <v>16.194357366771161</v>
      </c>
      <c r="W1675">
        <v>54.476953907815634</v>
      </c>
      <c r="X1675">
        <v>139.01377883893656</v>
      </c>
      <c r="Y1675">
        <v>99.657993730407483</v>
      </c>
      <c r="Z1675">
        <v>127.41843687374744</v>
      </c>
      <c r="AA1675">
        <v>30.720315368077703</v>
      </c>
      <c r="AB1675">
        <v>4.4923638104109278</v>
      </c>
      <c r="AC1675">
        <v>-46.089303945938049</v>
      </c>
    </row>
    <row r="1676" spans="1:29">
      <c r="A1676">
        <v>3</v>
      </c>
      <c r="B1676">
        <v>1311</v>
      </c>
      <c r="C1676">
        <v>1998</v>
      </c>
      <c r="D1676">
        <v>99</v>
      </c>
      <c r="E1676">
        <v>10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  <c r="Q1676">
        <v>219</v>
      </c>
      <c r="R1676">
        <v>315</v>
      </c>
      <c r="S1676">
        <v>252</v>
      </c>
      <c r="T1676">
        <v>1.8048990116029224</v>
      </c>
      <c r="U1676">
        <v>1.90616719647393</v>
      </c>
      <c r="V1676">
        <v>18.536507936507935</v>
      </c>
      <c r="W1676">
        <v>54.611111111111114</v>
      </c>
      <c r="X1676">
        <v>136.68300400694761</v>
      </c>
      <c r="Y1676">
        <v>99.885079365079278</v>
      </c>
      <c r="Z1676">
        <v>124.85634920634909</v>
      </c>
      <c r="AA1676">
        <v>30.599477368791256</v>
      </c>
      <c r="AB1676">
        <v>4.5197489434108311</v>
      </c>
      <c r="AC1676">
        <v>-44.903982877395514</v>
      </c>
    </row>
    <row r="1677" spans="1:29">
      <c r="A1677">
        <v>3</v>
      </c>
      <c r="B1677">
        <v>1312</v>
      </c>
      <c r="C1677">
        <v>1998</v>
      </c>
      <c r="D1677">
        <v>99</v>
      </c>
      <c r="E1677">
        <v>11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  <c r="Q1677">
        <v>236</v>
      </c>
      <c r="R1677">
        <v>311</v>
      </c>
      <c r="S1677">
        <v>248</v>
      </c>
      <c r="T1677">
        <v>1.7819796590746311</v>
      </c>
      <c r="U1677">
        <v>1.8621476856405936</v>
      </c>
      <c r="V1677">
        <v>18.463022508038577</v>
      </c>
      <c r="W1677">
        <v>55.153225806451609</v>
      </c>
      <c r="X1677">
        <v>134.56992262752868</v>
      </c>
      <c r="Y1677">
        <v>98.833440514469402</v>
      </c>
      <c r="Z1677">
        <v>123.94032258064512</v>
      </c>
      <c r="AA1677">
        <v>27.170524587272219</v>
      </c>
      <c r="AB1677">
        <v>4.1192787397926862</v>
      </c>
      <c r="AC1677">
        <v>-51.662955041679282</v>
      </c>
    </row>
    <row r="1678" spans="1:29">
      <c r="A1678">
        <v>3</v>
      </c>
      <c r="B1678">
        <v>1313</v>
      </c>
      <c r="C1678">
        <v>1998</v>
      </c>
      <c r="D1678">
        <v>99</v>
      </c>
      <c r="E1678">
        <v>12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  <c r="Q1678">
        <v>235</v>
      </c>
      <c r="R1678">
        <v>329</v>
      </c>
      <c r="S1678">
        <v>268</v>
      </c>
      <c r="T1678">
        <v>1.8851167454519413</v>
      </c>
      <c r="U1678">
        <v>2.040558169336018</v>
      </c>
      <c r="V1678">
        <v>18.580547112462003</v>
      </c>
      <c r="W1678">
        <v>55.145522388059696</v>
      </c>
      <c r="X1678">
        <v>136.36154076669501</v>
      </c>
      <c r="Y1678">
        <v>102.37720364741644</v>
      </c>
      <c r="Z1678">
        <v>125.67947761194031</v>
      </c>
      <c r="AA1678">
        <v>26.776830394872569</v>
      </c>
      <c r="AB1678">
        <v>3.9461508862006967</v>
      </c>
      <c r="AC1678">
        <v>-47.089638780736635</v>
      </c>
    </row>
    <row r="1679" spans="1:29">
      <c r="A1679">
        <v>3</v>
      </c>
      <c r="B1679">
        <v>1314</v>
      </c>
      <c r="C1679">
        <v>1998</v>
      </c>
      <c r="D1679">
        <v>99</v>
      </c>
      <c r="E1679">
        <v>13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  <c r="Q1679">
        <v>246</v>
      </c>
      <c r="R1679">
        <v>353</v>
      </c>
      <c r="S1679">
        <v>292</v>
      </c>
      <c r="T1679">
        <v>2.022632860621687</v>
      </c>
      <c r="U1679">
        <v>2.2123530040044672</v>
      </c>
      <c r="V1679">
        <v>16.373937677053824</v>
      </c>
      <c r="W1679">
        <v>55.023972602739747</v>
      </c>
      <c r="X1679">
        <v>135.2456425193129</v>
      </c>
      <c r="Y1679">
        <v>103.44985835694048</v>
      </c>
      <c r="Z1679">
        <v>125.06095890410955</v>
      </c>
      <c r="AA1679">
        <v>27.745443593072842</v>
      </c>
      <c r="AB1679">
        <v>4.1068069921146968</v>
      </c>
      <c r="AC1679">
        <v>-47.915755087702578</v>
      </c>
    </row>
    <row r="1680" spans="1:29">
      <c r="A1680">
        <v>3</v>
      </c>
      <c r="B1680">
        <v>1315</v>
      </c>
      <c r="C1680">
        <v>1998</v>
      </c>
      <c r="D1680">
        <v>99</v>
      </c>
      <c r="E1680">
        <v>14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236</v>
      </c>
      <c r="R1680">
        <v>379</v>
      </c>
      <c r="S1680">
        <v>300</v>
      </c>
      <c r="T1680">
        <v>2.1716086520555788</v>
      </c>
      <c r="U1680">
        <v>2.3270969532452344</v>
      </c>
      <c r="V1680">
        <v>16.606860158311349</v>
      </c>
      <c r="W1680">
        <v>54.63000000000001</v>
      </c>
      <c r="X1680">
        <v>138.23570609775976</v>
      </c>
      <c r="Y1680">
        <v>101.35039577836416</v>
      </c>
      <c r="Z1680">
        <v>128.03933333333339</v>
      </c>
      <c r="AA1680">
        <v>27.616283594204596</v>
      </c>
      <c r="AB1680">
        <v>4.1800837312187644</v>
      </c>
      <c r="AC1680">
        <v>-47.286509958846722</v>
      </c>
    </row>
    <row r="1681" spans="1:29">
      <c r="A1681">
        <v>3</v>
      </c>
      <c r="B1681">
        <v>1316</v>
      </c>
      <c r="C1681">
        <v>1998</v>
      </c>
      <c r="D1681">
        <v>99</v>
      </c>
      <c r="E1681">
        <v>15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118</v>
      </c>
      <c r="R1681">
        <v>164</v>
      </c>
      <c r="S1681">
        <v>142</v>
      </c>
      <c r="T1681">
        <v>0.93969345365993373</v>
      </c>
      <c r="U1681">
        <v>1.0431460876463237</v>
      </c>
      <c r="V1681">
        <v>17.884146341463403</v>
      </c>
      <c r="W1681">
        <v>54.549295774647888</v>
      </c>
      <c r="X1681">
        <v>132.15455962793649</v>
      </c>
      <c r="Y1681">
        <v>104.99085365853664</v>
      </c>
      <c r="Z1681">
        <v>121.25704225352111</v>
      </c>
      <c r="AA1681">
        <v>30.282385522641352</v>
      </c>
      <c r="AB1681">
        <v>4.0027762632860178</v>
      </c>
      <c r="AC1681">
        <v>-40.784995393044071</v>
      </c>
    </row>
    <row r="1682" spans="1:29">
      <c r="A1682">
        <v>3</v>
      </c>
      <c r="B1682">
        <v>1317</v>
      </c>
      <c r="C1682">
        <v>1998</v>
      </c>
      <c r="D1682">
        <v>99</v>
      </c>
      <c r="E1682">
        <v>16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223</v>
      </c>
      <c r="R1682">
        <v>391</v>
      </c>
      <c r="S1682">
        <v>252</v>
      </c>
      <c r="T1682">
        <v>2.2403667096404529</v>
      </c>
      <c r="U1682">
        <v>1.8709624927232396</v>
      </c>
      <c r="V1682">
        <v>15.383631713554989</v>
      </c>
      <c r="W1682">
        <v>55.277777777777779</v>
      </c>
      <c r="X1682">
        <v>135.09184162618837</v>
      </c>
      <c r="Y1682">
        <v>78.983887468030659</v>
      </c>
      <c r="Z1682">
        <v>122.5503968253968</v>
      </c>
      <c r="AA1682">
        <v>28.255786734216478</v>
      </c>
      <c r="AB1682">
        <v>3.5515230108572906</v>
      </c>
      <c r="AC1682">
        <v>-44.542145798059046</v>
      </c>
    </row>
    <row r="1683" spans="1:29">
      <c r="A1683">
        <v>3</v>
      </c>
      <c r="B1683">
        <v>1318</v>
      </c>
      <c r="C1683">
        <v>1998</v>
      </c>
      <c r="D1683">
        <v>99</v>
      </c>
      <c r="E1683">
        <v>17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245</v>
      </c>
      <c r="R1683">
        <v>371</v>
      </c>
      <c r="S1683">
        <v>268</v>
      </c>
      <c r="T1683">
        <v>2.1257699469989975</v>
      </c>
      <c r="U1683">
        <v>2.0456895381325837</v>
      </c>
      <c r="V1683">
        <v>16.212938005390839</v>
      </c>
      <c r="W1683">
        <v>55.011194029850763</v>
      </c>
      <c r="X1683">
        <v>138.8087596697749</v>
      </c>
      <c r="Y1683">
        <v>91.015633423180645</v>
      </c>
      <c r="Z1683">
        <v>125.99552238805978</v>
      </c>
      <c r="AA1683">
        <v>26.286911122626872</v>
      </c>
      <c r="AB1683">
        <v>3.6410626718394048</v>
      </c>
      <c r="AC1683">
        <v>-37.581483854441096</v>
      </c>
    </row>
    <row r="1684" spans="1:29">
      <c r="A1684">
        <v>3</v>
      </c>
      <c r="B1684">
        <v>1319</v>
      </c>
      <c r="C1684">
        <v>1998</v>
      </c>
      <c r="D1684">
        <v>99</v>
      </c>
      <c r="E1684">
        <v>18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238</v>
      </c>
      <c r="R1684">
        <v>369</v>
      </c>
      <c r="S1684">
        <v>238</v>
      </c>
      <c r="T1684">
        <v>2.1143102707348516</v>
      </c>
      <c r="U1684">
        <v>1.780900003313882</v>
      </c>
      <c r="V1684">
        <v>16.8130081300813</v>
      </c>
      <c r="W1684">
        <v>55.239495798319346</v>
      </c>
      <c r="X1684">
        <v>134.84454779542372</v>
      </c>
      <c r="Y1684">
        <v>79.664227642276416</v>
      </c>
      <c r="Z1684">
        <v>123.513025210084</v>
      </c>
      <c r="AA1684">
        <v>28.781892768758553</v>
      </c>
      <c r="AB1684">
        <v>3.9371900248781322</v>
      </c>
      <c r="AC1684">
        <v>-49.039264078585447</v>
      </c>
    </row>
    <row r="1685" spans="1:29">
      <c r="A1685">
        <v>3</v>
      </c>
      <c r="B1685">
        <v>1320</v>
      </c>
      <c r="C1685">
        <v>1998</v>
      </c>
      <c r="D1685">
        <v>99</v>
      </c>
      <c r="E1685">
        <v>19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241</v>
      </c>
      <c r="R1685">
        <v>343</v>
      </c>
      <c r="S1685">
        <v>230</v>
      </c>
      <c r="T1685">
        <v>1.9653344793009595</v>
      </c>
      <c r="U1685">
        <v>1.7378195269120293</v>
      </c>
      <c r="V1685">
        <v>16.918367346938776</v>
      </c>
      <c r="W1685">
        <v>54.591304347826089</v>
      </c>
      <c r="X1685">
        <v>135.16325583011405</v>
      </c>
      <c r="Y1685">
        <v>83.629737609329439</v>
      </c>
      <c r="Z1685">
        <v>124.71739130434779</v>
      </c>
      <c r="AA1685">
        <v>29.497981539994477</v>
      </c>
      <c r="AB1685">
        <v>4.4063109921504759</v>
      </c>
      <c r="AC1685">
        <v>-49.519574840968758</v>
      </c>
    </row>
    <row r="1686" spans="1:29">
      <c r="A1686">
        <v>3</v>
      </c>
      <c r="B1686">
        <v>1321</v>
      </c>
      <c r="C1686">
        <v>1998</v>
      </c>
      <c r="D1686">
        <v>99</v>
      </c>
      <c r="E1686">
        <v>20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213</v>
      </c>
      <c r="R1686">
        <v>289.5</v>
      </c>
      <c r="S1686">
        <v>202.5</v>
      </c>
      <c r="T1686">
        <v>1.6587881392350672</v>
      </c>
      <c r="U1686">
        <v>1.6139275648226055</v>
      </c>
      <c r="V1686">
        <v>15.523316062176169</v>
      </c>
      <c r="W1686">
        <v>54.977777777777774</v>
      </c>
      <c r="X1686">
        <v>140.76423467067855</v>
      </c>
      <c r="Y1686">
        <v>92.020725388600965</v>
      </c>
      <c r="Z1686">
        <v>131.55555555555543</v>
      </c>
      <c r="AA1686">
        <v>25.983744206003045</v>
      </c>
      <c r="AB1686">
        <v>3.8913642915285394</v>
      </c>
      <c r="AC1686">
        <v>-36.173475874691263</v>
      </c>
    </row>
    <row r="1687" spans="1:29">
      <c r="A1687">
        <v>3</v>
      </c>
      <c r="B1687">
        <v>1322</v>
      </c>
      <c r="C1687">
        <v>1998</v>
      </c>
      <c r="D1687">
        <v>99</v>
      </c>
      <c r="E1687">
        <v>21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189</v>
      </c>
      <c r="R1687">
        <v>265</v>
      </c>
      <c r="S1687">
        <v>177</v>
      </c>
      <c r="T1687">
        <v>1.5184071049992836</v>
      </c>
      <c r="U1687">
        <v>1.3637869671350671</v>
      </c>
      <c r="V1687">
        <v>17.022641509433964</v>
      </c>
      <c r="W1687">
        <v>54.672316384180789</v>
      </c>
      <c r="X1687">
        <v>137.49218095218623</v>
      </c>
      <c r="Y1687">
        <v>84.947547169811315</v>
      </c>
      <c r="Z1687">
        <v>127.1813559322034</v>
      </c>
      <c r="AA1687">
        <v>27.705073927446659</v>
      </c>
      <c r="AB1687">
        <v>3.578809534637422</v>
      </c>
      <c r="AC1687">
        <v>-46.180584003954891</v>
      </c>
    </row>
    <row r="1688" spans="1:29">
      <c r="A1688">
        <v>3</v>
      </c>
      <c r="B1688">
        <v>1323</v>
      </c>
      <c r="C1688">
        <v>1998</v>
      </c>
      <c r="D1688">
        <v>99</v>
      </c>
      <c r="E1688">
        <v>22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82</v>
      </c>
      <c r="R1688">
        <v>120</v>
      </c>
      <c r="S1688">
        <v>34</v>
      </c>
      <c r="T1688">
        <v>0.68758057584873211</v>
      </c>
      <c r="U1688">
        <v>0.23556435999623657</v>
      </c>
      <c r="V1688">
        <v>16.108333333333338</v>
      </c>
      <c r="W1688">
        <v>56.147058823529406</v>
      </c>
      <c r="X1688">
        <v>138.72968580715059</v>
      </c>
      <c r="Y1688">
        <v>32.402500000000003</v>
      </c>
      <c r="Z1688">
        <v>114.36176470588236</v>
      </c>
      <c r="AA1688">
        <v>25.599678475759848</v>
      </c>
      <c r="AB1688">
        <v>5.5684634745257995</v>
      </c>
      <c r="AC1688">
        <v>-16.122393165945219</v>
      </c>
    </row>
    <row r="1689" spans="1:29">
      <c r="A1689">
        <v>3</v>
      </c>
      <c r="B1689">
        <v>1324</v>
      </c>
      <c r="C1689">
        <v>1998</v>
      </c>
      <c r="D1689">
        <v>99</v>
      </c>
      <c r="E1689">
        <v>23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225</v>
      </c>
      <c r="R1689">
        <v>346</v>
      </c>
      <c r="S1689">
        <v>251</v>
      </c>
      <c r="T1689">
        <v>1.9825239936971779</v>
      </c>
      <c r="U1689">
        <v>1.8763483095593037</v>
      </c>
      <c r="V1689">
        <v>16.881502890173412</v>
      </c>
      <c r="W1689">
        <v>55.151394422310787</v>
      </c>
      <c r="X1689">
        <v>135.3534278145531</v>
      </c>
      <c r="Y1689">
        <v>89.513294797687877</v>
      </c>
      <c r="Z1689">
        <v>123.39282868525898</v>
      </c>
      <c r="AA1689">
        <v>27.907014575487377</v>
      </c>
      <c r="AB1689">
        <v>3.8124596592221263</v>
      </c>
      <c r="AC1689">
        <v>-37.628656385450221</v>
      </c>
    </row>
    <row r="1690" spans="1:29">
      <c r="A1690">
        <v>3</v>
      </c>
      <c r="B1690">
        <v>1325</v>
      </c>
      <c r="C1690">
        <v>1998</v>
      </c>
      <c r="D1690">
        <v>99</v>
      </c>
      <c r="E1690">
        <v>24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224</v>
      </c>
      <c r="R1690">
        <v>311.25</v>
      </c>
      <c r="S1690">
        <v>210</v>
      </c>
      <c r="T1690">
        <v>1.7834121186076497</v>
      </c>
      <c r="U1690">
        <v>1.5307775804863075</v>
      </c>
      <c r="V1690">
        <v>16.581526104417659</v>
      </c>
      <c r="W1690">
        <v>54.733333333333348</v>
      </c>
      <c r="X1690">
        <v>134.45939772089443</v>
      </c>
      <c r="Y1690">
        <v>81.180722891566319</v>
      </c>
      <c r="Z1690">
        <v>120.32142857142868</v>
      </c>
      <c r="AA1690">
        <v>29.886902177520842</v>
      </c>
      <c r="AB1690">
        <v>4.1536367694706202</v>
      </c>
      <c r="AC1690">
        <v>-52.358600618774602</v>
      </c>
    </row>
    <row r="1691" spans="1:29">
      <c r="A1691">
        <v>3</v>
      </c>
      <c r="B1691">
        <v>1326</v>
      </c>
      <c r="C1691">
        <v>1998</v>
      </c>
      <c r="D1691">
        <v>99</v>
      </c>
      <c r="E1691">
        <v>25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228</v>
      </c>
      <c r="R1691">
        <v>321</v>
      </c>
      <c r="S1691">
        <v>216</v>
      </c>
      <c r="T1691">
        <v>1.8392780403953588</v>
      </c>
      <c r="U1691">
        <v>1.6155693605060422</v>
      </c>
      <c r="V1691">
        <v>17.504672897196262</v>
      </c>
      <c r="W1691">
        <v>54.393518518518519</v>
      </c>
      <c r="X1691">
        <v>135.33108548246099</v>
      </c>
      <c r="Y1691">
        <v>83.07507788161999</v>
      </c>
      <c r="Z1691">
        <v>123.45879629629638</v>
      </c>
      <c r="AA1691">
        <v>30.643010447601739</v>
      </c>
      <c r="AB1691">
        <v>3.7672755935563504</v>
      </c>
      <c r="AC1691">
        <v>-37.256584067497343</v>
      </c>
    </row>
    <row r="1692" spans="1:29">
      <c r="A1692">
        <v>3</v>
      </c>
      <c r="B1692">
        <v>1327</v>
      </c>
      <c r="C1692">
        <v>1998</v>
      </c>
      <c r="D1692">
        <v>99</v>
      </c>
      <c r="E1692">
        <v>26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215</v>
      </c>
      <c r="R1692">
        <v>287</v>
      </c>
      <c r="S1692">
        <v>220</v>
      </c>
      <c r="T1692">
        <v>1.6444635439048847</v>
      </c>
      <c r="U1692">
        <v>1.6340774262362698</v>
      </c>
      <c r="V1692">
        <v>16.243902439024389</v>
      </c>
      <c r="W1692">
        <v>54.577272727272721</v>
      </c>
      <c r="X1692">
        <v>136.21881382101236</v>
      </c>
      <c r="Y1692">
        <v>93.98118466898957</v>
      </c>
      <c r="Z1692">
        <v>122.60272727272728</v>
      </c>
      <c r="AA1692">
        <v>26.99282214047722</v>
      </c>
      <c r="AB1692">
        <v>4.4146895101552222</v>
      </c>
      <c r="AC1692">
        <v>-40.100443804475042</v>
      </c>
    </row>
    <row r="1693" spans="1:29">
      <c r="A1693">
        <v>3</v>
      </c>
      <c r="B1693">
        <v>1328</v>
      </c>
      <c r="C1693">
        <v>1998</v>
      </c>
      <c r="D1693">
        <v>99</v>
      </c>
      <c r="E1693">
        <v>27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257</v>
      </c>
      <c r="R1693">
        <v>375</v>
      </c>
      <c r="S1693">
        <v>259</v>
      </c>
      <c r="T1693">
        <v>2.1486892995272879</v>
      </c>
      <c r="U1693">
        <v>1.8990971759478512</v>
      </c>
      <c r="V1693">
        <v>15.205333333333332</v>
      </c>
      <c r="W1693">
        <v>54.169884169884178</v>
      </c>
      <c r="X1693">
        <v>136.33196099674984</v>
      </c>
      <c r="Y1693">
        <v>83.592266666666703</v>
      </c>
      <c r="Z1693">
        <v>121.0312741312742</v>
      </c>
      <c r="AA1693">
        <v>30.609952243818743</v>
      </c>
      <c r="AB1693">
        <v>6.332341786119561</v>
      </c>
      <c r="AC1693">
        <v>-21.097239092297045</v>
      </c>
    </row>
    <row r="1694" spans="1:29">
      <c r="A1694">
        <v>3</v>
      </c>
      <c r="B1694">
        <v>1329</v>
      </c>
      <c r="C1694">
        <v>1998</v>
      </c>
      <c r="D1694">
        <v>99</v>
      </c>
      <c r="E1694">
        <v>28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223</v>
      </c>
      <c r="R1694">
        <v>315</v>
      </c>
      <c r="S1694">
        <v>223</v>
      </c>
      <c r="T1694">
        <v>1.8048990116029224</v>
      </c>
      <c r="U1694">
        <v>1.7285685231902428</v>
      </c>
      <c r="V1694">
        <v>17.476190476190474</v>
      </c>
      <c r="W1694">
        <v>54.605381165919297</v>
      </c>
      <c r="X1694">
        <v>138.58570224767388</v>
      </c>
      <c r="Y1694">
        <v>90.578730158730167</v>
      </c>
      <c r="Z1694">
        <v>127.94753363228703</v>
      </c>
      <c r="AA1694">
        <v>27.180024000713033</v>
      </c>
      <c r="AB1694">
        <v>4.247538745300532</v>
      </c>
      <c r="AC1694">
        <v>-41.333998140842375</v>
      </c>
    </row>
    <row r="1695" spans="1:29">
      <c r="A1695">
        <v>3</v>
      </c>
      <c r="B1695">
        <v>1330</v>
      </c>
      <c r="C1695">
        <v>1998</v>
      </c>
      <c r="D1695">
        <v>99</v>
      </c>
      <c r="E1695">
        <v>29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206</v>
      </c>
      <c r="R1695">
        <v>319</v>
      </c>
      <c r="S1695">
        <v>261</v>
      </c>
      <c r="T1695">
        <v>1.8278183641312129</v>
      </c>
      <c r="U1695">
        <v>1.8730344267591612</v>
      </c>
      <c r="V1695">
        <v>16.172413793103445</v>
      </c>
      <c r="W1695">
        <v>55.379310344827587</v>
      </c>
      <c r="X1695">
        <v>129.16107690269911</v>
      </c>
      <c r="Y1695">
        <v>96.918181818181793</v>
      </c>
      <c r="Z1695">
        <v>118.45555555555556</v>
      </c>
      <c r="AA1695">
        <v>28.859477512870487</v>
      </c>
    </row>
    <row r="1696" spans="1:29">
      <c r="A1696">
        <v>3</v>
      </c>
      <c r="B1696">
        <v>1331</v>
      </c>
      <c r="C1696">
        <v>1998</v>
      </c>
      <c r="D1696">
        <v>99</v>
      </c>
      <c r="E1696">
        <v>30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213</v>
      </c>
      <c r="R1696">
        <v>350</v>
      </c>
      <c r="S1696">
        <v>259</v>
      </c>
      <c r="T1696">
        <v>2.0054433462254688</v>
      </c>
      <c r="U1696">
        <v>1.9625577286562472</v>
      </c>
      <c r="V1696">
        <v>14.74</v>
      </c>
      <c r="W1696">
        <v>55.115830115830121</v>
      </c>
      <c r="X1696">
        <v>135.3490171800031</v>
      </c>
      <c r="Y1696">
        <v>92.556000000000012</v>
      </c>
      <c r="Z1696">
        <v>125.0756756756757</v>
      </c>
      <c r="AA1696">
        <v>27.489975481192847</v>
      </c>
      <c r="AB1696">
        <v>4.2574146524931447</v>
      </c>
      <c r="AC1696">
        <v>-39.394694293913965</v>
      </c>
    </row>
    <row r="1697" spans="1:29">
      <c r="A1697">
        <v>3</v>
      </c>
      <c r="B1697">
        <v>1332</v>
      </c>
      <c r="C1697">
        <v>1998</v>
      </c>
      <c r="D1697">
        <v>99</v>
      </c>
      <c r="E1697">
        <v>31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187</v>
      </c>
      <c r="R1697">
        <v>296.25</v>
      </c>
      <c r="S1697">
        <v>196</v>
      </c>
      <c r="T1697">
        <v>1.6974645466265574</v>
      </c>
      <c r="U1697">
        <v>1.4725210960143331</v>
      </c>
      <c r="V1697">
        <v>16.783122362869197</v>
      </c>
      <c r="W1697">
        <v>55.071428571428562</v>
      </c>
      <c r="X1697">
        <v>135.74447659667825</v>
      </c>
      <c r="Y1697">
        <v>82.045232067510597</v>
      </c>
      <c r="Z1697">
        <v>124.00969387755104</v>
      </c>
      <c r="AA1697">
        <v>31.280494638100393</v>
      </c>
      <c r="AB1697">
        <v>4.2886894435080203</v>
      </c>
      <c r="AC1697">
        <v>-59.535336479094738</v>
      </c>
    </row>
    <row r="1698" spans="1:29">
      <c r="A1698">
        <v>3</v>
      </c>
      <c r="B1698">
        <v>1333</v>
      </c>
      <c r="C1698">
        <v>1998</v>
      </c>
      <c r="D1698">
        <v>99</v>
      </c>
      <c r="E1698">
        <v>32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255</v>
      </c>
      <c r="R1698">
        <v>428</v>
      </c>
      <c r="S1698">
        <v>297</v>
      </c>
      <c r="T1698">
        <v>2.4523707205271457</v>
      </c>
      <c r="U1698">
        <v>2.2142189562941286</v>
      </c>
      <c r="V1698">
        <v>16.448598130841123</v>
      </c>
      <c r="W1698">
        <v>55.050505050505059</v>
      </c>
      <c r="X1698">
        <v>134.5910835248732</v>
      </c>
      <c r="Y1698">
        <v>85.393925233644893</v>
      </c>
      <c r="Z1698">
        <v>123.05925925925936</v>
      </c>
      <c r="AA1698">
        <v>30.878471303218316</v>
      </c>
      <c r="AB1698">
        <v>4.3924646311802444</v>
      </c>
      <c r="AC1698">
        <v>-49.315214850081134</v>
      </c>
    </row>
    <row r="1699" spans="1:29">
      <c r="A1699">
        <v>3</v>
      </c>
      <c r="B1699">
        <v>1334</v>
      </c>
      <c r="C1699">
        <v>1998</v>
      </c>
      <c r="D1699">
        <v>99</v>
      </c>
      <c r="E1699">
        <v>33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228</v>
      </c>
      <c r="R1699">
        <v>371.25</v>
      </c>
      <c r="S1699">
        <v>268</v>
      </c>
      <c r="T1699">
        <v>2.1272024065320152</v>
      </c>
      <c r="U1699">
        <v>2.0433268063372338</v>
      </c>
      <c r="V1699">
        <v>16.560269360269359</v>
      </c>
      <c r="W1699">
        <v>55.414179104477618</v>
      </c>
      <c r="X1699">
        <v>138.02773126716795</v>
      </c>
      <c r="Y1699">
        <v>90.84929292929283</v>
      </c>
      <c r="Z1699">
        <v>125.84999999999992</v>
      </c>
      <c r="AA1699">
        <v>29.042221580457383</v>
      </c>
      <c r="AB1699">
        <v>4.0963335077514706</v>
      </c>
      <c r="AC1699">
        <v>-41.435332180218502</v>
      </c>
    </row>
    <row r="1700" spans="1:29">
      <c r="A1700">
        <v>3</v>
      </c>
      <c r="B1700">
        <v>1335</v>
      </c>
      <c r="C1700">
        <v>1998</v>
      </c>
      <c r="D1700">
        <v>99</v>
      </c>
      <c r="E1700">
        <v>34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238</v>
      </c>
      <c r="R1700">
        <v>327</v>
      </c>
      <c r="S1700">
        <v>239</v>
      </c>
      <c r="T1700">
        <v>1.8736570691877956</v>
      </c>
      <c r="U1700">
        <v>1.8637713064640644</v>
      </c>
      <c r="V1700">
        <v>17.452599388379213</v>
      </c>
      <c r="W1700">
        <v>54.832635983263593</v>
      </c>
      <c r="X1700">
        <v>141.73433922755544</v>
      </c>
      <c r="Y1700">
        <v>94.079510703363866</v>
      </c>
      <c r="Z1700">
        <v>128.71966527196653</v>
      </c>
      <c r="AA1700">
        <v>28.88535683038215</v>
      </c>
      <c r="AB1700">
        <v>3.8807029511015623</v>
      </c>
      <c r="AC1700">
        <v>-44.502603891179618</v>
      </c>
    </row>
    <row r="1701" spans="1:29">
      <c r="A1701">
        <v>3</v>
      </c>
      <c r="B1701">
        <v>1336</v>
      </c>
      <c r="C1701">
        <v>1998</v>
      </c>
      <c r="D1701">
        <v>99</v>
      </c>
      <c r="E1701">
        <v>35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243</v>
      </c>
      <c r="R1701">
        <v>376</v>
      </c>
      <c r="S1701">
        <v>278</v>
      </c>
      <c r="T1701">
        <v>2.1544191376593602</v>
      </c>
      <c r="U1701">
        <v>2.1238353776920689</v>
      </c>
      <c r="V1701">
        <v>17.015957446808518</v>
      </c>
      <c r="W1701">
        <v>55.050359712230225</v>
      </c>
      <c r="X1701">
        <v>139.73686637006983</v>
      </c>
      <c r="Y1701">
        <v>93.235904255319213</v>
      </c>
      <c r="Z1701">
        <v>126.10323741007203</v>
      </c>
      <c r="AA1701">
        <v>28.531935098314118</v>
      </c>
      <c r="AB1701">
        <v>3.7432408937433665</v>
      </c>
      <c r="AC1701">
        <v>-38.668527221067237</v>
      </c>
    </row>
    <row r="1702" spans="1:29">
      <c r="A1702">
        <v>3</v>
      </c>
      <c r="B1702">
        <v>1337</v>
      </c>
      <c r="C1702">
        <v>1998</v>
      </c>
      <c r="D1702">
        <v>99</v>
      </c>
      <c r="E1702">
        <v>36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  <c r="Q1702">
        <v>223</v>
      </c>
      <c r="R1702">
        <v>305</v>
      </c>
      <c r="S1702">
        <v>218</v>
      </c>
      <c r="T1702">
        <v>1.7476006302821947</v>
      </c>
      <c r="U1702">
        <v>1.6784483176955836</v>
      </c>
      <c r="V1702">
        <v>16.852459016393436</v>
      </c>
      <c r="W1702">
        <v>54.463302752293586</v>
      </c>
      <c r="X1702">
        <v>139.13929985968781</v>
      </c>
      <c r="Y1702">
        <v>90.836065573770497</v>
      </c>
      <c r="Z1702">
        <v>127.08715596330278</v>
      </c>
      <c r="AA1702">
        <v>27.479450540416568</v>
      </c>
      <c r="AB1702">
        <v>3.6094971707665504</v>
      </c>
      <c r="AC1702">
        <v>-37.398096226284032</v>
      </c>
    </row>
    <row r="1703" spans="1:29">
      <c r="A1703">
        <v>3</v>
      </c>
      <c r="B1703">
        <v>1338</v>
      </c>
      <c r="C1703">
        <v>1998</v>
      </c>
      <c r="D1703">
        <v>99</v>
      </c>
      <c r="E1703">
        <v>37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  <c r="Q1703">
        <v>237</v>
      </c>
      <c r="R1703">
        <v>355</v>
      </c>
      <c r="S1703">
        <v>252</v>
      </c>
      <c r="T1703">
        <v>2.0340925368858338</v>
      </c>
      <c r="U1703">
        <v>1.8947412678430935</v>
      </c>
      <c r="V1703">
        <v>16.011267605633797</v>
      </c>
      <c r="W1703">
        <v>54.888888888888886</v>
      </c>
      <c r="X1703">
        <v>134.33445744891881</v>
      </c>
      <c r="Y1703">
        <v>88.099154929577509</v>
      </c>
      <c r="Z1703">
        <v>124.10793650793656</v>
      </c>
      <c r="AA1703">
        <v>25.223754561022112</v>
      </c>
      <c r="AB1703">
        <v>3.7738074374504489</v>
      </c>
      <c r="AC1703">
        <v>-39.460837280599286</v>
      </c>
    </row>
    <row r="1704" spans="1:29">
      <c r="A1704">
        <v>3</v>
      </c>
      <c r="B1704">
        <v>1339</v>
      </c>
      <c r="C1704">
        <v>1998</v>
      </c>
      <c r="D1704">
        <v>99</v>
      </c>
      <c r="E1704">
        <v>38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  <c r="Q1704">
        <v>242</v>
      </c>
      <c r="R1704">
        <v>350</v>
      </c>
      <c r="S1704">
        <v>272</v>
      </c>
      <c r="T1704">
        <v>2.0054433462254688</v>
      </c>
      <c r="U1704">
        <v>2.0919930230347563</v>
      </c>
      <c r="V1704">
        <v>15.348571428571431</v>
      </c>
      <c r="W1704">
        <v>54.444852941176485</v>
      </c>
      <c r="X1704">
        <v>138.31419284940395</v>
      </c>
      <c r="Y1704">
        <v>98.660285714285692</v>
      </c>
      <c r="Z1704">
        <v>126.95257352941177</v>
      </c>
      <c r="AA1704">
        <v>29.815771228750517</v>
      </c>
      <c r="AB1704">
        <v>4.199602919831384</v>
      </c>
      <c r="AC1704">
        <v>-58.20064898632824</v>
      </c>
    </row>
    <row r="1705" spans="1:29">
      <c r="A1705">
        <v>3</v>
      </c>
      <c r="B1705">
        <v>1340</v>
      </c>
      <c r="C1705">
        <v>1998</v>
      </c>
      <c r="D1705">
        <v>99</v>
      </c>
      <c r="E1705">
        <v>39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  <c r="Q1705">
        <v>240</v>
      </c>
      <c r="R1705">
        <v>359</v>
      </c>
      <c r="S1705">
        <v>279</v>
      </c>
      <c r="T1705">
        <v>2.0570118894141234</v>
      </c>
      <c r="U1705">
        <v>2.1847575082921278</v>
      </c>
      <c r="V1705">
        <v>15.328690807799443</v>
      </c>
      <c r="W1705">
        <v>54.236559139784944</v>
      </c>
      <c r="X1705">
        <v>140.06434148063863</v>
      </c>
      <c r="Y1705">
        <v>100.45208913649024</v>
      </c>
      <c r="Z1705">
        <v>129.2555555555555</v>
      </c>
      <c r="AA1705">
        <v>28.924038996306042</v>
      </c>
      <c r="AB1705">
        <v>6.5684668393212045</v>
      </c>
      <c r="AC1705">
        <v>-20.757108494173934</v>
      </c>
    </row>
    <row r="1706" spans="1:29">
      <c r="A1706">
        <v>3</v>
      </c>
      <c r="B1706">
        <v>1341</v>
      </c>
      <c r="C1706">
        <v>1998</v>
      </c>
      <c r="D1706">
        <v>99</v>
      </c>
      <c r="E1706">
        <v>40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  <c r="Q1706">
        <v>204</v>
      </c>
      <c r="R1706">
        <v>312</v>
      </c>
      <c r="S1706">
        <v>253.5</v>
      </c>
      <c r="T1706">
        <v>1.7877094972067045</v>
      </c>
      <c r="U1706">
        <v>1.9339323242126012</v>
      </c>
      <c r="V1706">
        <v>17.958333333333329</v>
      </c>
      <c r="W1706">
        <v>54.879684418145935</v>
      </c>
      <c r="X1706">
        <v>135.90125566019398</v>
      </c>
      <c r="Y1706">
        <v>102.31442307692302</v>
      </c>
      <c r="Z1706">
        <v>125.9254437869822</v>
      </c>
      <c r="AA1706">
        <v>28.492210838262181</v>
      </c>
      <c r="AB1706">
        <v>5.0456810186364525</v>
      </c>
      <c r="AC1706">
        <v>-34.772078296570207</v>
      </c>
    </row>
    <row r="1707" spans="1:29">
      <c r="A1707">
        <v>3</v>
      </c>
      <c r="B1707">
        <v>1342</v>
      </c>
      <c r="C1707">
        <v>1998</v>
      </c>
      <c r="D1707">
        <v>99</v>
      </c>
      <c r="E1707">
        <v>41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  <c r="Q1707">
        <v>209</v>
      </c>
      <c r="R1707">
        <v>306</v>
      </c>
      <c r="S1707">
        <v>247</v>
      </c>
      <c r="T1707">
        <v>1.7533304684142677</v>
      </c>
      <c r="U1707">
        <v>1.8954197959484247</v>
      </c>
      <c r="V1707">
        <v>17.477124183006531</v>
      </c>
      <c r="W1707">
        <v>55</v>
      </c>
      <c r="X1707">
        <v>138.43958674116084</v>
      </c>
      <c r="Y1707">
        <v>102.243137254902</v>
      </c>
      <c r="Z1707">
        <v>126.66558704453448</v>
      </c>
      <c r="AA1707">
        <v>26.954127885733396</v>
      </c>
      <c r="AB1707">
        <v>4.2483623899040692</v>
      </c>
      <c r="AC1707">
        <v>-40.536422471442798</v>
      </c>
    </row>
    <row r="1708" spans="1:29">
      <c r="A1708">
        <v>3</v>
      </c>
      <c r="B1708">
        <v>1343</v>
      </c>
      <c r="C1708">
        <v>1998</v>
      </c>
      <c r="D1708">
        <v>99</v>
      </c>
      <c r="E1708">
        <v>42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  <c r="Q1708">
        <v>252</v>
      </c>
      <c r="R1708">
        <v>382</v>
      </c>
      <c r="S1708">
        <v>299</v>
      </c>
      <c r="T1708">
        <v>2.188798166451797</v>
      </c>
      <c r="U1708">
        <v>2.3354876802620477</v>
      </c>
      <c r="V1708">
        <v>17.167539267015702</v>
      </c>
      <c r="W1708">
        <v>54.264214046822737</v>
      </c>
      <c r="X1708">
        <v>139.32345583772462</v>
      </c>
      <c r="Y1708">
        <v>100.91701570680628</v>
      </c>
      <c r="Z1708">
        <v>128.9307692307693</v>
      </c>
      <c r="AA1708">
        <v>28.851250207550954</v>
      </c>
      <c r="AB1708">
        <v>4.44367465608891</v>
      </c>
      <c r="AC1708">
        <v>-51.240164825792654</v>
      </c>
    </row>
    <row r="1709" spans="1:29">
      <c r="A1709">
        <v>3</v>
      </c>
      <c r="B1709">
        <v>1344</v>
      </c>
      <c r="C1709">
        <v>1998</v>
      </c>
      <c r="D1709">
        <v>99</v>
      </c>
      <c r="E1709">
        <v>43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  <c r="Q1709">
        <v>246</v>
      </c>
      <c r="R1709">
        <v>379</v>
      </c>
      <c r="S1709">
        <v>300</v>
      </c>
      <c r="T1709">
        <v>2.1716086520555788</v>
      </c>
      <c r="U1709">
        <v>2.2628064152651359</v>
      </c>
      <c r="V1709">
        <v>17.108179419525076</v>
      </c>
      <c r="W1709">
        <v>54.590000000000011</v>
      </c>
      <c r="X1709">
        <v>135.12522261639657</v>
      </c>
      <c r="Y1709">
        <v>98.550395778364077</v>
      </c>
      <c r="Z1709">
        <v>124.50199999999998</v>
      </c>
      <c r="AA1709">
        <v>28.618639543719524</v>
      </c>
      <c r="AB1709">
        <v>4.0916866937730498</v>
      </c>
      <c r="AC1709">
        <v>-40.420822919329559</v>
      </c>
    </row>
    <row r="1710" spans="1:29">
      <c r="A1710">
        <v>3</v>
      </c>
      <c r="B1710">
        <v>1345</v>
      </c>
      <c r="C1710">
        <v>1998</v>
      </c>
      <c r="D1710">
        <v>99</v>
      </c>
      <c r="E1710">
        <v>44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  <c r="Q1710">
        <v>245</v>
      </c>
      <c r="R1710">
        <v>362</v>
      </c>
      <c r="S1710">
        <v>283</v>
      </c>
      <c r="T1710">
        <v>2.0742014038103425</v>
      </c>
      <c r="U1710">
        <v>2.1587916916899146</v>
      </c>
      <c r="V1710">
        <v>17.35911602209945</v>
      </c>
      <c r="W1710">
        <v>55.265017667844525</v>
      </c>
      <c r="X1710">
        <v>138.56329648096821</v>
      </c>
      <c r="Y1710">
        <v>98.435635359115977</v>
      </c>
      <c r="Z1710">
        <v>125.91413427561837</v>
      </c>
      <c r="AA1710">
        <v>27.243546482740623</v>
      </c>
      <c r="AB1710">
        <v>3.8921519636076809</v>
      </c>
      <c r="AC1710">
        <v>-47.638521120235744</v>
      </c>
    </row>
    <row r="1711" spans="1:29">
      <c r="A1711">
        <v>3</v>
      </c>
      <c r="B1711">
        <v>1346</v>
      </c>
      <c r="C1711">
        <v>1998</v>
      </c>
      <c r="D1711">
        <v>99</v>
      </c>
      <c r="E1711">
        <v>45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  <c r="Q1711">
        <v>207</v>
      </c>
      <c r="R1711">
        <v>316</v>
      </c>
      <c r="S1711">
        <v>236</v>
      </c>
      <c r="T1711">
        <v>1.8106288497349952</v>
      </c>
      <c r="U1711">
        <v>1.7763986963294112</v>
      </c>
      <c r="V1711">
        <v>16.721518987341771</v>
      </c>
      <c r="W1711">
        <v>54.966101694915245</v>
      </c>
      <c r="X1711">
        <v>134.28864325191651</v>
      </c>
      <c r="Y1711">
        <v>92.790506329113981</v>
      </c>
      <c r="Z1711">
        <v>124.24491525423733</v>
      </c>
      <c r="AA1711">
        <v>26.845282063346055</v>
      </c>
      <c r="AB1711">
        <v>4.4128706276186191</v>
      </c>
      <c r="AC1711">
        <v>-41.801178060039696</v>
      </c>
    </row>
    <row r="1712" spans="1:29">
      <c r="A1712">
        <v>3</v>
      </c>
      <c r="B1712">
        <v>1347</v>
      </c>
      <c r="C1712">
        <v>1998</v>
      </c>
      <c r="D1712">
        <v>99</v>
      </c>
      <c r="E1712">
        <v>46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  <c r="Q1712">
        <v>246</v>
      </c>
      <c r="R1712">
        <v>358</v>
      </c>
      <c r="S1712">
        <v>266</v>
      </c>
      <c r="T1712">
        <v>2.0512820512820511</v>
      </c>
      <c r="U1712">
        <v>2.0931259226391941</v>
      </c>
      <c r="V1712">
        <v>17.368715083798886</v>
      </c>
      <c r="W1712">
        <v>54.214285714285694</v>
      </c>
      <c r="X1712">
        <v>138.65219680783449</v>
      </c>
      <c r="Y1712">
        <v>96.507821229050307</v>
      </c>
      <c r="Z1712">
        <v>129.88646616541359</v>
      </c>
      <c r="AA1712">
        <v>27.657632379966483</v>
      </c>
      <c r="AB1712">
        <v>4.1552511004560131</v>
      </c>
      <c r="AC1712">
        <v>-42.815422493641307</v>
      </c>
    </row>
    <row r="1713" spans="1:29">
      <c r="A1713">
        <v>3</v>
      </c>
      <c r="B1713">
        <v>1348</v>
      </c>
      <c r="C1713">
        <v>1998</v>
      </c>
      <c r="D1713">
        <v>99</v>
      </c>
      <c r="E1713">
        <v>47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  <c r="Q1713">
        <v>241</v>
      </c>
      <c r="R1713">
        <v>364</v>
      </c>
      <c r="S1713">
        <v>293</v>
      </c>
      <c r="T1713">
        <v>2.0856610800744875</v>
      </c>
      <c r="U1713">
        <v>2.2777037421491406</v>
      </c>
      <c r="V1713">
        <v>14.854395604395604</v>
      </c>
      <c r="W1713">
        <v>55.030716723549503</v>
      </c>
      <c r="X1713">
        <v>139.62234948150439</v>
      </c>
      <c r="Y1713">
        <v>103.28708791208788</v>
      </c>
      <c r="Z1713">
        <v>128.31569965870301</v>
      </c>
      <c r="AA1713">
        <v>28.027617278544128</v>
      </c>
      <c r="AB1713">
        <v>6.0027648775982385</v>
      </c>
      <c r="AC1713">
        <v>-15.19160627767666</v>
      </c>
    </row>
    <row r="1714" spans="1:29">
      <c r="A1714">
        <v>3</v>
      </c>
      <c r="B1714">
        <v>1349</v>
      </c>
      <c r="C1714">
        <v>1998</v>
      </c>
      <c r="D1714">
        <v>99</v>
      </c>
      <c r="E1714">
        <v>48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  <c r="Q1714">
        <v>233</v>
      </c>
      <c r="R1714">
        <v>356</v>
      </c>
      <c r="S1714">
        <v>264</v>
      </c>
      <c r="T1714">
        <v>2.0398223750179056</v>
      </c>
      <c r="U1714">
        <v>1.9875845108269776</v>
      </c>
      <c r="V1714">
        <v>17.598314606741578</v>
      </c>
      <c r="W1714">
        <v>55.034090909090899</v>
      </c>
      <c r="X1714">
        <v>135.16287874176771</v>
      </c>
      <c r="Y1714">
        <v>92.156460674157373</v>
      </c>
      <c r="Z1714">
        <v>124.27159090909102</v>
      </c>
      <c r="AA1714">
        <v>27.036986236296841</v>
      </c>
      <c r="AB1714">
        <v>4.2714224716281715</v>
      </c>
      <c r="AC1714">
        <v>-38.406546708927202</v>
      </c>
    </row>
    <row r="1715" spans="1:29">
      <c r="A1715">
        <v>3</v>
      </c>
      <c r="B1715">
        <v>1350</v>
      </c>
      <c r="C1715">
        <v>1998</v>
      </c>
      <c r="D1715">
        <v>99</v>
      </c>
      <c r="E1715">
        <v>49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  <c r="Q1715">
        <v>255</v>
      </c>
      <c r="R1715">
        <v>429</v>
      </c>
      <c r="S1715">
        <v>326</v>
      </c>
      <c r="T1715">
        <v>2.4581005586592184</v>
      </c>
      <c r="U1715">
        <v>2.523215808832461</v>
      </c>
      <c r="V1715">
        <v>17.067599067599073</v>
      </c>
      <c r="W1715">
        <v>54.634969325153357</v>
      </c>
      <c r="X1715">
        <v>139.25074564294502</v>
      </c>
      <c r="Y1715">
        <v>97.083916083916122</v>
      </c>
      <c r="Z1715">
        <v>127.75766871165652</v>
      </c>
      <c r="AA1715">
        <v>28.274015028881688</v>
      </c>
      <c r="AB1715">
        <v>4.4382475088687778</v>
      </c>
      <c r="AC1715">
        <v>-46.904195450720486</v>
      </c>
    </row>
    <row r="1716" spans="1:29">
      <c r="A1716">
        <v>3</v>
      </c>
      <c r="B1716">
        <v>1351</v>
      </c>
      <c r="C1716">
        <v>1998</v>
      </c>
      <c r="D1716">
        <v>99</v>
      </c>
      <c r="E1716">
        <v>50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  <c r="Q1716">
        <v>231</v>
      </c>
      <c r="R1716">
        <v>367</v>
      </c>
      <c r="S1716">
        <v>244</v>
      </c>
      <c r="T1716">
        <v>2.1028505944707065</v>
      </c>
      <c r="U1716">
        <v>1.8453722898936196</v>
      </c>
      <c r="V1716">
        <v>18.841961852861036</v>
      </c>
      <c r="W1716">
        <v>54.655737704918032</v>
      </c>
      <c r="X1716">
        <v>138.14330122423925</v>
      </c>
      <c r="Y1716">
        <v>82.998092643051748</v>
      </c>
      <c r="Z1716">
        <v>124.83729508196716</v>
      </c>
      <c r="AA1716">
        <v>27.055160004098482</v>
      </c>
      <c r="AB1716">
        <v>4.0453788487064806</v>
      </c>
      <c r="AC1716">
        <v>-42.720071699370735</v>
      </c>
    </row>
    <row r="1717" spans="1:29">
      <c r="A1717">
        <v>3</v>
      </c>
      <c r="B1717">
        <v>1352</v>
      </c>
      <c r="C1717">
        <v>1998</v>
      </c>
      <c r="D1717">
        <v>99</v>
      </c>
      <c r="E1717">
        <v>51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  <c r="Q1717">
        <v>268</v>
      </c>
      <c r="R1717">
        <v>453.25</v>
      </c>
      <c r="S1717">
        <v>379</v>
      </c>
      <c r="T1717">
        <v>2.5970491333619838</v>
      </c>
      <c r="U1717">
        <v>2.9676093098175693</v>
      </c>
      <c r="V1717">
        <v>16.906784335355763</v>
      </c>
      <c r="W1717">
        <v>55.408970976253293</v>
      </c>
      <c r="X1717">
        <v>139.70989584671679</v>
      </c>
      <c r="Y1717">
        <v>108.07346938775515</v>
      </c>
      <c r="Z1717">
        <v>129.24617414248024</v>
      </c>
      <c r="AA1717">
        <v>27.339328758627204</v>
      </c>
      <c r="AB1717">
        <v>3.9879797950996281</v>
      </c>
      <c r="AC1717">
        <v>-51.221677668798563</v>
      </c>
    </row>
    <row r="1718" spans="1:29">
      <c r="A1718">
        <v>3</v>
      </c>
      <c r="B1718">
        <v>1353</v>
      </c>
      <c r="C1718">
        <v>1998</v>
      </c>
      <c r="D1718">
        <v>99</v>
      </c>
      <c r="E1718">
        <v>52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  <c r="Q1718">
        <v>132</v>
      </c>
      <c r="R1718">
        <v>176</v>
      </c>
      <c r="S1718">
        <v>142</v>
      </c>
      <c r="T1718">
        <v>1.0084515112448076</v>
      </c>
      <c r="U1718">
        <v>1.1028020363355431</v>
      </c>
      <c r="V1718">
        <v>17.130681818181817</v>
      </c>
      <c r="W1718">
        <v>54.74647887323944</v>
      </c>
      <c r="X1718">
        <v>137.60095538264557</v>
      </c>
      <c r="Y1718">
        <v>103.42727272727268</v>
      </c>
      <c r="Z1718">
        <v>128.19154929577462</v>
      </c>
      <c r="AA1718">
        <v>27.062360152734527</v>
      </c>
      <c r="AB1718">
        <v>4.1033078715824027</v>
      </c>
      <c r="AC1718">
        <v>-33.728204750259003</v>
      </c>
    </row>
    <row r="1719" spans="1:29">
      <c r="A1719">
        <v>3</v>
      </c>
      <c r="B1719">
        <v>1354</v>
      </c>
      <c r="C1719">
        <v>1998</v>
      </c>
      <c r="D1719">
        <v>99</v>
      </c>
      <c r="E1719">
        <v>53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29">
      <c r="A1720">
        <v>3</v>
      </c>
      <c r="B1720">
        <v>1355</v>
      </c>
      <c r="C1720">
        <v>1997</v>
      </c>
      <c r="D1720">
        <v>99</v>
      </c>
      <c r="E1720">
        <v>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  <c r="Q1720">
        <v>101</v>
      </c>
      <c r="R1720">
        <v>166</v>
      </c>
      <c r="S1720">
        <v>138</v>
      </c>
      <c r="T1720">
        <v>0.89795255997619861</v>
      </c>
      <c r="U1720">
        <v>0.9687374927446738</v>
      </c>
      <c r="V1720">
        <v>16.403614457831324</v>
      </c>
      <c r="W1720">
        <v>54.094202898550719</v>
      </c>
      <c r="X1720">
        <v>138.8518320301792</v>
      </c>
      <c r="Y1720">
        <v>107.65120481927705</v>
      </c>
      <c r="Z1720">
        <v>129.49347826086952</v>
      </c>
      <c r="AA1720">
        <v>26.014898759498081</v>
      </c>
      <c r="AB1720">
        <v>3.312006443754222</v>
      </c>
      <c r="AC1720">
        <v>-54.516886683519033</v>
      </c>
    </row>
    <row r="1721" spans="1:29">
      <c r="A1721">
        <v>3</v>
      </c>
      <c r="B1721">
        <v>1356</v>
      </c>
      <c r="C1721">
        <v>1997</v>
      </c>
      <c r="D1721">
        <v>99</v>
      </c>
      <c r="E1721">
        <v>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  <c r="Q1721">
        <v>320</v>
      </c>
      <c r="R1721">
        <v>507</v>
      </c>
      <c r="S1721">
        <v>404</v>
      </c>
      <c r="T1721">
        <v>2.7425418548670657</v>
      </c>
      <c r="U1721">
        <v>2.8022215026752857</v>
      </c>
      <c r="V1721">
        <v>15.757396449704144</v>
      </c>
      <c r="W1721">
        <v>54.596534653465362</v>
      </c>
      <c r="X1721">
        <v>140.91558911960621</v>
      </c>
      <c r="Y1721">
        <v>101.95660749506889</v>
      </c>
      <c r="Z1721">
        <v>127.95049504950478</v>
      </c>
      <c r="AA1721">
        <v>26.813112366983244</v>
      </c>
      <c r="AB1721">
        <v>4.2720699960065422</v>
      </c>
      <c r="AC1721">
        <v>-46.127413182937808</v>
      </c>
    </row>
    <row r="1722" spans="1:29">
      <c r="A1722">
        <v>3</v>
      </c>
      <c r="B1722">
        <v>1357</v>
      </c>
      <c r="C1722">
        <v>1997</v>
      </c>
      <c r="D1722">
        <v>99</v>
      </c>
      <c r="E1722">
        <v>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  <c r="Q1722">
        <v>316</v>
      </c>
      <c r="R1722">
        <v>535</v>
      </c>
      <c r="S1722">
        <v>433</v>
      </c>
      <c r="T1722">
        <v>2.8940037324534114</v>
      </c>
      <c r="U1722">
        <v>2.8950181204939018</v>
      </c>
      <c r="V1722">
        <v>16.583177570093461</v>
      </c>
      <c r="W1722">
        <v>54.937644341801395</v>
      </c>
      <c r="X1722">
        <v>135.5121961098003</v>
      </c>
      <c r="Y1722">
        <v>99.820186915887987</v>
      </c>
      <c r="Z1722">
        <v>123.33441108545048</v>
      </c>
      <c r="AA1722">
        <v>26.3766875722851</v>
      </c>
      <c r="AB1722">
        <v>4.0451597390727994</v>
      </c>
      <c r="AC1722">
        <v>-54.287367832532638</v>
      </c>
    </row>
    <row r="1723" spans="1:29">
      <c r="A1723">
        <v>3</v>
      </c>
      <c r="B1723">
        <v>1358</v>
      </c>
      <c r="C1723">
        <v>1997</v>
      </c>
      <c r="D1723">
        <v>99</v>
      </c>
      <c r="E1723">
        <v>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  <c r="Q1723">
        <v>264</v>
      </c>
      <c r="R1723">
        <v>395</v>
      </c>
      <c r="S1723">
        <v>313</v>
      </c>
      <c r="T1723">
        <v>2.1366943445216782</v>
      </c>
      <c r="U1723">
        <v>2.1286247425229954</v>
      </c>
      <c r="V1723">
        <v>19.36708860759494</v>
      </c>
      <c r="W1723">
        <v>55.185303514376969</v>
      </c>
      <c r="X1723">
        <v>137.1334531042144</v>
      </c>
      <c r="Y1723">
        <v>99.408354430379703</v>
      </c>
      <c r="Z1723">
        <v>125.45143769968048</v>
      </c>
      <c r="AA1723">
        <v>26.848636298627248</v>
      </c>
      <c r="AB1723">
        <v>4.1138946341919755</v>
      </c>
      <c r="AC1723">
        <v>-38.895728046422512</v>
      </c>
    </row>
    <row r="1724" spans="1:29">
      <c r="A1724">
        <v>3</v>
      </c>
      <c r="B1724">
        <v>1359</v>
      </c>
      <c r="C1724">
        <v>1997</v>
      </c>
      <c r="D1724">
        <v>99</v>
      </c>
      <c r="E1724">
        <v>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  <c r="Q1724">
        <v>257</v>
      </c>
      <c r="R1724">
        <v>383</v>
      </c>
      <c r="S1724">
        <v>312</v>
      </c>
      <c r="T1724">
        <v>2.071782111270386</v>
      </c>
      <c r="U1724">
        <v>2.1115973925657423</v>
      </c>
      <c r="V1724">
        <v>19.558746736292424</v>
      </c>
      <c r="W1724">
        <v>55.147435897435905</v>
      </c>
      <c r="X1724">
        <v>134.33887114613773</v>
      </c>
      <c r="Y1724">
        <v>101.70287206266315</v>
      </c>
      <c r="Z1724">
        <v>124.84679487179488</v>
      </c>
      <c r="AA1724">
        <v>26.099793495282501</v>
      </c>
      <c r="AB1724">
        <v>4.3740266128584055</v>
      </c>
      <c r="AC1724">
        <v>-33.079780086405023</v>
      </c>
    </row>
    <row r="1725" spans="1:29">
      <c r="A1725">
        <v>3</v>
      </c>
      <c r="B1725">
        <v>1360</v>
      </c>
      <c r="C1725">
        <v>1997</v>
      </c>
      <c r="D1725">
        <v>99</v>
      </c>
      <c r="E1725">
        <v>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  <c r="Q1725">
        <v>249</v>
      </c>
      <c r="R1725">
        <v>376.25</v>
      </c>
      <c r="S1725">
        <v>298</v>
      </c>
      <c r="T1725">
        <v>2.0352689800665353</v>
      </c>
      <c r="U1725">
        <v>2.0402787628180139</v>
      </c>
      <c r="V1725">
        <v>17.865780730897004</v>
      </c>
      <c r="W1725">
        <v>55.114093959731527</v>
      </c>
      <c r="X1725">
        <v>137.72596221335161</v>
      </c>
      <c r="Y1725">
        <v>100.03083056478403</v>
      </c>
      <c r="Z1725">
        <v>126.29731543624158</v>
      </c>
      <c r="AA1725">
        <v>28.45850610932246</v>
      </c>
      <c r="AB1725">
        <v>4.8397545577323804</v>
      </c>
      <c r="AC1725">
        <v>-37.882848550297098</v>
      </c>
    </row>
    <row r="1726" spans="1:29">
      <c r="A1726">
        <v>3</v>
      </c>
      <c r="B1726">
        <v>1361</v>
      </c>
      <c r="C1726">
        <v>1997</v>
      </c>
      <c r="D1726">
        <v>99</v>
      </c>
      <c r="E1726">
        <v>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  <c r="Q1726">
        <v>248</v>
      </c>
      <c r="R1726">
        <v>354</v>
      </c>
      <c r="S1726">
        <v>282</v>
      </c>
      <c r="T1726">
        <v>1.9149108809130984</v>
      </c>
      <c r="U1726">
        <v>1.9725922007147805</v>
      </c>
      <c r="V1726">
        <v>15.824858757062151</v>
      </c>
      <c r="W1726">
        <v>55.326241134751776</v>
      </c>
      <c r="X1726">
        <v>140.25377821033101</v>
      </c>
      <c r="Y1726">
        <v>102.79096045197743</v>
      </c>
      <c r="Z1726">
        <v>129.03546099290779</v>
      </c>
      <c r="AA1726">
        <v>28.470873843484181</v>
      </c>
      <c r="AB1726">
        <v>4.5304273965879052</v>
      </c>
      <c r="AC1726">
        <v>-37.60110199096507</v>
      </c>
    </row>
    <row r="1727" spans="1:29">
      <c r="A1727">
        <v>3</v>
      </c>
      <c r="B1727">
        <v>1362</v>
      </c>
      <c r="C1727">
        <v>1997</v>
      </c>
      <c r="D1727">
        <v>99</v>
      </c>
      <c r="E1727">
        <v>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  <c r="Q1727">
        <v>243</v>
      </c>
      <c r="R1727">
        <v>349</v>
      </c>
      <c r="S1727">
        <v>270</v>
      </c>
      <c r="T1727">
        <v>1.8878641170583936</v>
      </c>
      <c r="U1727">
        <v>1.8484947491956996</v>
      </c>
      <c r="V1727">
        <v>17.779369627507162</v>
      </c>
      <c r="W1727">
        <v>55.577777777777776</v>
      </c>
      <c r="X1727">
        <v>138.64904214797269</v>
      </c>
      <c r="Y1727">
        <v>97.704297994269282</v>
      </c>
      <c r="Z1727">
        <v>126.2918518518518</v>
      </c>
      <c r="AA1727">
        <v>28.099724664136595</v>
      </c>
      <c r="AB1727">
        <v>4.6602601527552237</v>
      </c>
      <c r="AC1727">
        <v>-47.766513788007806</v>
      </c>
    </row>
    <row r="1728" spans="1:29">
      <c r="A1728">
        <v>3</v>
      </c>
      <c r="B1728">
        <v>1363</v>
      </c>
      <c r="C1728">
        <v>1997</v>
      </c>
      <c r="D1728">
        <v>99</v>
      </c>
      <c r="E1728">
        <v>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  <c r="Q1728">
        <v>211</v>
      </c>
      <c r="R1728">
        <v>351.25</v>
      </c>
      <c r="S1728">
        <v>270</v>
      </c>
      <c r="T1728">
        <v>1.9000351607930113</v>
      </c>
      <c r="U1728">
        <v>1.8112308193624755</v>
      </c>
      <c r="V1728">
        <v>18.172241992882565</v>
      </c>
      <c r="W1728">
        <v>55.037037037037031</v>
      </c>
      <c r="X1728">
        <v>135.17178626095469</v>
      </c>
      <c r="Y1728">
        <v>95.121423487544448</v>
      </c>
      <c r="Z1728">
        <v>123.7459259259258</v>
      </c>
      <c r="AA1728">
        <v>30.786198839049113</v>
      </c>
      <c r="AB1728">
        <v>4.6871098374432805</v>
      </c>
      <c r="AC1728">
        <v>-41.301427945284566</v>
      </c>
    </row>
    <row r="1729" spans="1:29">
      <c r="A1729">
        <v>3</v>
      </c>
      <c r="B1729">
        <v>1364</v>
      </c>
      <c r="C1729">
        <v>1997</v>
      </c>
      <c r="D1729">
        <v>99</v>
      </c>
      <c r="E1729">
        <v>10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  <c r="Q1729">
        <v>231</v>
      </c>
      <c r="R1729">
        <v>338</v>
      </c>
      <c r="S1729">
        <v>262</v>
      </c>
      <c r="T1729">
        <v>1.8283612365780433</v>
      </c>
      <c r="U1729">
        <v>1.7725899564222372</v>
      </c>
      <c r="V1729">
        <v>19.029585798816566</v>
      </c>
      <c r="W1729">
        <v>55.824427480916015</v>
      </c>
      <c r="X1729">
        <v>136.21840281561921</v>
      </c>
      <c r="Y1729">
        <v>96.741420118343228</v>
      </c>
      <c r="Z1729">
        <v>124.8038167938932</v>
      </c>
      <c r="AA1729">
        <v>26.289552984390539</v>
      </c>
      <c r="AB1729">
        <v>4.0549299295167298</v>
      </c>
      <c r="AC1729">
        <v>-36.593616615119153</v>
      </c>
    </row>
    <row r="1730" spans="1:29">
      <c r="A1730">
        <v>3</v>
      </c>
      <c r="B1730">
        <v>1365</v>
      </c>
      <c r="C1730">
        <v>1997</v>
      </c>
      <c r="D1730">
        <v>99</v>
      </c>
      <c r="E1730">
        <v>11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  <c r="Q1730">
        <v>238</v>
      </c>
      <c r="R1730">
        <v>330</v>
      </c>
      <c r="S1730">
        <v>257</v>
      </c>
      <c r="T1730">
        <v>1.7850864144105159</v>
      </c>
      <c r="U1730">
        <v>1.8120873368069996</v>
      </c>
      <c r="V1730">
        <v>18.263636363636365</v>
      </c>
      <c r="W1730">
        <v>54.898832684824889</v>
      </c>
      <c r="X1730">
        <v>141.18979611937351</v>
      </c>
      <c r="Y1730">
        <v>101.29454545454544</v>
      </c>
      <c r="Z1730">
        <v>130.0669260700389</v>
      </c>
      <c r="AA1730">
        <v>30.874767055728697</v>
      </c>
      <c r="AB1730">
        <v>5.4890657670820087</v>
      </c>
      <c r="AC1730">
        <v>-53.657235740589805</v>
      </c>
    </row>
    <row r="1731" spans="1:29">
      <c r="A1731">
        <v>3</v>
      </c>
      <c r="B1731">
        <v>1366</v>
      </c>
      <c r="C1731">
        <v>1997</v>
      </c>
      <c r="D1731">
        <v>99</v>
      </c>
      <c r="E1731">
        <v>12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  <c r="Q1731">
        <v>282</v>
      </c>
      <c r="R1731">
        <v>441</v>
      </c>
      <c r="S1731">
        <v>342</v>
      </c>
      <c r="T1731">
        <v>2.3855245719849618</v>
      </c>
      <c r="U1731">
        <v>2.3524034773957734</v>
      </c>
      <c r="V1731">
        <v>15.780045351473923</v>
      </c>
      <c r="W1731">
        <v>55.745614035087719</v>
      </c>
      <c r="X1731">
        <v>137.43928774109861</v>
      </c>
      <c r="Y1731">
        <v>98.399773242630388</v>
      </c>
      <c r="Z1731">
        <v>126.883918128655</v>
      </c>
      <c r="AA1731">
        <v>27.090053500931955</v>
      </c>
      <c r="AB1731">
        <v>4.2820407023027149</v>
      </c>
      <c r="AC1731">
        <v>-34.846023152070039</v>
      </c>
    </row>
    <row r="1732" spans="1:29">
      <c r="A1732">
        <v>3</v>
      </c>
      <c r="B1732">
        <v>1367</v>
      </c>
      <c r="C1732">
        <v>1997</v>
      </c>
      <c r="D1732">
        <v>99</v>
      </c>
      <c r="E1732">
        <v>13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146</v>
      </c>
      <c r="R1732">
        <v>215</v>
      </c>
      <c r="S1732">
        <v>177</v>
      </c>
      <c r="T1732">
        <v>1.1630108457523061</v>
      </c>
      <c r="U1732">
        <v>1.1684307402376128</v>
      </c>
      <c r="V1732">
        <v>18.381395348837206</v>
      </c>
      <c r="W1732">
        <v>55.152542372881364</v>
      </c>
      <c r="X1732">
        <v>131.71105344049988</v>
      </c>
      <c r="Y1732">
        <v>100.2502325581396</v>
      </c>
      <c r="Z1732">
        <v>121.77288135593224</v>
      </c>
      <c r="AA1732">
        <v>26.669410504724759</v>
      </c>
      <c r="AB1732">
        <v>4.5861997339428031</v>
      </c>
      <c r="AC1732">
        <v>-37.101179628388529</v>
      </c>
    </row>
    <row r="1733" spans="1:29">
      <c r="A1733">
        <v>3</v>
      </c>
      <c r="B1733">
        <v>1368</v>
      </c>
      <c r="C1733">
        <v>1997</v>
      </c>
      <c r="D1733">
        <v>99</v>
      </c>
      <c r="E1733">
        <v>14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234</v>
      </c>
      <c r="R1733">
        <v>375</v>
      </c>
      <c r="S1733">
        <v>298</v>
      </c>
      <c r="T1733">
        <v>2.0285072891028593</v>
      </c>
      <c r="U1733">
        <v>1.9980925681770263</v>
      </c>
      <c r="V1733">
        <v>19.658666666666665</v>
      </c>
      <c r="W1733">
        <v>55.932885906040283</v>
      </c>
      <c r="X1733">
        <v>134.69815817984821</v>
      </c>
      <c r="Y1733">
        <v>98.289066666666642</v>
      </c>
      <c r="Z1733">
        <v>123.68590604026848</v>
      </c>
      <c r="AA1733">
        <v>27.89038953126941</v>
      </c>
      <c r="AB1733">
        <v>4.6105575221262596</v>
      </c>
      <c r="AC1733">
        <v>-48.396747450534967</v>
      </c>
    </row>
    <row r="1734" spans="1:29">
      <c r="A1734">
        <v>3</v>
      </c>
      <c r="B1734">
        <v>1369</v>
      </c>
      <c r="C1734">
        <v>1997</v>
      </c>
      <c r="D1734">
        <v>99</v>
      </c>
      <c r="E1734">
        <v>15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267</v>
      </c>
      <c r="R1734">
        <v>388</v>
      </c>
      <c r="S1734">
        <v>324</v>
      </c>
      <c r="T1734">
        <v>2.0988288751250912</v>
      </c>
      <c r="U1734">
        <v>2.2081344979585329</v>
      </c>
      <c r="V1734">
        <v>17.373711340206182</v>
      </c>
      <c r="W1734">
        <v>55.740740740740733</v>
      </c>
      <c r="X1734">
        <v>137.05615931911845</v>
      </c>
      <c r="Y1734">
        <v>104.98195876288652</v>
      </c>
      <c r="Z1734">
        <v>125.71913580246904</v>
      </c>
      <c r="AA1734">
        <v>26.982576760492872</v>
      </c>
      <c r="AB1734">
        <v>4.2105915181580746</v>
      </c>
      <c r="AC1734">
        <v>-43.096939575612645</v>
      </c>
    </row>
    <row r="1735" spans="1:29">
      <c r="A1735">
        <v>3</v>
      </c>
      <c r="B1735">
        <v>1370</v>
      </c>
      <c r="C1735">
        <v>1997</v>
      </c>
      <c r="D1735">
        <v>99</v>
      </c>
      <c r="E1735">
        <v>16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270</v>
      </c>
      <c r="R1735">
        <v>416</v>
      </c>
      <c r="S1735">
        <v>337</v>
      </c>
      <c r="T1735">
        <v>2.2502907527114382</v>
      </c>
      <c r="U1735">
        <v>2.2481685569952483</v>
      </c>
      <c r="V1735">
        <v>16.471153846153843</v>
      </c>
      <c r="W1735">
        <v>55.60830860534125</v>
      </c>
      <c r="X1735">
        <v>133.345487123927</v>
      </c>
      <c r="Y1735">
        <v>99.691105769230873</v>
      </c>
      <c r="Z1735">
        <v>123.06083086053428</v>
      </c>
      <c r="AA1735">
        <v>26.430483421780799</v>
      </c>
      <c r="AB1735">
        <v>3.9214455397697598</v>
      </c>
      <c r="AC1735">
        <v>-46.779056979091102</v>
      </c>
    </row>
    <row r="1736" spans="1:29">
      <c r="A1736">
        <v>3</v>
      </c>
      <c r="B1736">
        <v>1371</v>
      </c>
      <c r="C1736">
        <v>1997</v>
      </c>
      <c r="D1736">
        <v>99</v>
      </c>
      <c r="E1736">
        <v>17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269</v>
      </c>
      <c r="R1736">
        <v>381</v>
      </c>
      <c r="S1736">
        <v>287</v>
      </c>
      <c r="T1736">
        <v>2.0609634057285047</v>
      </c>
      <c r="U1736">
        <v>1.9023957172393056</v>
      </c>
      <c r="V1736">
        <v>17.742782152230973</v>
      </c>
      <c r="W1736">
        <v>56.045296167247379</v>
      </c>
      <c r="X1736">
        <v>134.89846813568676</v>
      </c>
      <c r="Y1736">
        <v>92.10787401574801</v>
      </c>
      <c r="Z1736">
        <v>122.27560975609752</v>
      </c>
      <c r="AA1736">
        <v>25.149320566898623</v>
      </c>
      <c r="AB1736">
        <v>4.210659755229087</v>
      </c>
      <c r="AC1736">
        <v>-39.361377527955248</v>
      </c>
    </row>
    <row r="1737" spans="1:29">
      <c r="A1737">
        <v>3</v>
      </c>
      <c r="B1737">
        <v>1372</v>
      </c>
      <c r="C1737">
        <v>1997</v>
      </c>
      <c r="D1737">
        <v>99</v>
      </c>
      <c r="E1737">
        <v>18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186</v>
      </c>
      <c r="R1737">
        <v>255</v>
      </c>
      <c r="S1737">
        <v>202</v>
      </c>
      <c r="T1737">
        <v>1.3793849565899439</v>
      </c>
      <c r="U1737">
        <v>1.3673704692192303</v>
      </c>
      <c r="V1737">
        <v>19.160784313725497</v>
      </c>
      <c r="W1737">
        <v>55.509900990099005</v>
      </c>
      <c r="X1737">
        <v>136.30743738448783</v>
      </c>
      <c r="Y1737">
        <v>98.916078431372583</v>
      </c>
      <c r="Z1737">
        <v>124.86930693069316</v>
      </c>
      <c r="AA1737">
        <v>25.335828513201125</v>
      </c>
      <c r="AB1737">
        <v>4.3146539379257591</v>
      </c>
      <c r="AC1737">
        <v>-34.880646052064009</v>
      </c>
    </row>
    <row r="1738" spans="1:29">
      <c r="A1738">
        <v>3</v>
      </c>
      <c r="B1738">
        <v>1373</v>
      </c>
      <c r="C1738">
        <v>1997</v>
      </c>
      <c r="D1738">
        <v>99</v>
      </c>
      <c r="E1738">
        <v>19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234</v>
      </c>
      <c r="R1738">
        <v>311</v>
      </c>
      <c r="S1738">
        <v>239</v>
      </c>
      <c r="T1738">
        <v>1.6823087117626379</v>
      </c>
      <c r="U1738">
        <v>1.5967545144567941</v>
      </c>
      <c r="V1738">
        <v>17.852090032154344</v>
      </c>
      <c r="W1738">
        <v>55.171548117154842</v>
      </c>
      <c r="X1738">
        <v>135.56834452174357</v>
      </c>
      <c r="Y1738">
        <v>94.710610932475859</v>
      </c>
      <c r="Z1738">
        <v>123.24267782426776</v>
      </c>
      <c r="AA1738">
        <v>26.625926010666873</v>
      </c>
      <c r="AB1738">
        <v>4.5463519456125789</v>
      </c>
      <c r="AC1738">
        <v>-36.040912073212851</v>
      </c>
    </row>
    <row r="1739" spans="1:29">
      <c r="A1739">
        <v>3</v>
      </c>
      <c r="B1739">
        <v>1374</v>
      </c>
      <c r="C1739">
        <v>1997</v>
      </c>
      <c r="D1739">
        <v>99</v>
      </c>
      <c r="E1739">
        <v>20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285</v>
      </c>
      <c r="R1739">
        <v>426</v>
      </c>
      <c r="S1739">
        <v>329</v>
      </c>
      <c r="T1739">
        <v>2.3043842804208481</v>
      </c>
      <c r="U1739">
        <v>2.2355376351867768</v>
      </c>
      <c r="V1739">
        <v>17.326291079812211</v>
      </c>
      <c r="W1739">
        <v>55.519756838905778</v>
      </c>
      <c r="X1739">
        <v>137.0973402713137</v>
      </c>
      <c r="Y1739">
        <v>96.803990610328626</v>
      </c>
      <c r="Z1739">
        <v>125.3449848024316</v>
      </c>
      <c r="AA1739">
        <v>27.326043014375266</v>
      </c>
      <c r="AB1739">
        <v>4.69563646001055</v>
      </c>
      <c r="AC1739">
        <v>-46.217880164218514</v>
      </c>
    </row>
    <row r="1740" spans="1:29">
      <c r="A1740">
        <v>3</v>
      </c>
      <c r="B1740">
        <v>1375</v>
      </c>
      <c r="C1740">
        <v>1997</v>
      </c>
      <c r="D1740">
        <v>99</v>
      </c>
      <c r="E1740">
        <v>21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256</v>
      </c>
      <c r="R1740">
        <v>332</v>
      </c>
      <c r="S1740">
        <v>266</v>
      </c>
      <c r="T1740">
        <v>1.7959051199523972</v>
      </c>
      <c r="U1740">
        <v>1.8062001346250265</v>
      </c>
      <c r="V1740">
        <v>16.831325301204824</v>
      </c>
      <c r="W1740">
        <v>55.142857142857153</v>
      </c>
      <c r="X1740">
        <v>135.85773212024699</v>
      </c>
      <c r="Y1740">
        <v>100.35722891566262</v>
      </c>
      <c r="Z1740">
        <v>125.25789473684203</v>
      </c>
      <c r="AA1740">
        <v>25.732598939855471</v>
      </c>
      <c r="AB1740">
        <v>4.7400752780146567</v>
      </c>
      <c r="AC1740">
        <v>-36.886189757676391</v>
      </c>
    </row>
    <row r="1741" spans="1:29">
      <c r="A1741">
        <v>3</v>
      </c>
      <c r="B1741">
        <v>1376</v>
      </c>
      <c r="C1741">
        <v>1997</v>
      </c>
      <c r="D1741">
        <v>99</v>
      </c>
      <c r="E1741">
        <v>22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231</v>
      </c>
      <c r="R1741">
        <v>315.5</v>
      </c>
      <c r="S1741">
        <v>249</v>
      </c>
      <c r="T1741">
        <v>1.7066507992318725</v>
      </c>
      <c r="U1741">
        <v>1.6393635468235597</v>
      </c>
      <c r="V1741">
        <v>17.445324881141051</v>
      </c>
      <c r="W1741">
        <v>55.309236947791184</v>
      </c>
      <c r="X1741">
        <v>133.28308262349913</v>
      </c>
      <c r="Y1741">
        <v>95.851030110935071</v>
      </c>
      <c r="Z1741">
        <v>121.4497991967872</v>
      </c>
      <c r="AA1741">
        <v>29.10967231090078</v>
      </c>
      <c r="AB1741">
        <v>5.0344949675607182</v>
      </c>
      <c r="AC1741">
        <v>-45.468401447843199</v>
      </c>
    </row>
    <row r="1742" spans="1:29">
      <c r="A1742">
        <v>3</v>
      </c>
      <c r="B1742">
        <v>1377</v>
      </c>
      <c r="C1742">
        <v>1997</v>
      </c>
      <c r="D1742">
        <v>99</v>
      </c>
      <c r="E1742">
        <v>23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264</v>
      </c>
      <c r="R1742">
        <v>375</v>
      </c>
      <c r="S1742">
        <v>299</v>
      </c>
      <c r="T1742">
        <v>2.0285072891028593</v>
      </c>
      <c r="U1742">
        <v>2.0284176225103212</v>
      </c>
      <c r="V1742">
        <v>15.56</v>
      </c>
      <c r="W1742">
        <v>55.408026755852838</v>
      </c>
      <c r="X1742">
        <v>137.65258215962444</v>
      </c>
      <c r="Y1742">
        <v>99.780800000000085</v>
      </c>
      <c r="Z1742">
        <v>125.14314381270908</v>
      </c>
      <c r="AA1742">
        <v>27.764130359116603</v>
      </c>
      <c r="AB1742">
        <v>3.8916000508538495</v>
      </c>
      <c r="AC1742">
        <v>-35.43910202420593</v>
      </c>
    </row>
    <row r="1743" spans="1:29">
      <c r="A1743">
        <v>3</v>
      </c>
      <c r="B1743">
        <v>1378</v>
      </c>
      <c r="C1743">
        <v>1997</v>
      </c>
      <c r="D1743">
        <v>99</v>
      </c>
      <c r="E1743">
        <v>24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242</v>
      </c>
      <c r="R1743">
        <v>339</v>
      </c>
      <c r="S1743">
        <v>260</v>
      </c>
      <c r="T1743">
        <v>1.833770589348984</v>
      </c>
      <c r="U1743">
        <v>1.7635856812617798</v>
      </c>
      <c r="V1743">
        <v>16.684365781710913</v>
      </c>
      <c r="W1743">
        <v>55.646153846153823</v>
      </c>
      <c r="X1743">
        <v>137.87955780975841</v>
      </c>
      <c r="Y1743">
        <v>95.966076696165246</v>
      </c>
      <c r="Z1743">
        <v>125.12500000000011</v>
      </c>
      <c r="AA1743">
        <v>26.259912963414767</v>
      </c>
      <c r="AB1743">
        <v>3.711440811788401</v>
      </c>
      <c r="AC1743">
        <v>-37.268920118677379</v>
      </c>
    </row>
    <row r="1744" spans="1:29">
      <c r="A1744">
        <v>3</v>
      </c>
      <c r="B1744">
        <v>1379</v>
      </c>
      <c r="C1744">
        <v>1997</v>
      </c>
      <c r="D1744">
        <v>99</v>
      </c>
      <c r="E1744">
        <v>25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258</v>
      </c>
      <c r="R1744">
        <v>386</v>
      </c>
      <c r="S1744">
        <v>326</v>
      </c>
      <c r="T1744">
        <v>2.0880101695832094</v>
      </c>
      <c r="U1744">
        <v>2.2205214749252087</v>
      </c>
      <c r="V1744">
        <v>14.230569948186528</v>
      </c>
      <c r="W1744">
        <v>54.487730061349687</v>
      </c>
      <c r="X1744">
        <v>135.92643946581032</v>
      </c>
      <c r="Y1744">
        <v>106.11787564766838</v>
      </c>
      <c r="Z1744">
        <v>125.648773006135</v>
      </c>
      <c r="AA1744">
        <v>29.141940267311693</v>
      </c>
      <c r="AB1744">
        <v>3.7967741071052146</v>
      </c>
      <c r="AC1744">
        <v>-50.247184852554319</v>
      </c>
    </row>
    <row r="1745" spans="1:29">
      <c r="A1745">
        <v>3</v>
      </c>
      <c r="B1745">
        <v>1380</v>
      </c>
      <c r="C1745">
        <v>1997</v>
      </c>
      <c r="D1745">
        <v>99</v>
      </c>
      <c r="E1745">
        <v>26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248</v>
      </c>
      <c r="R1745">
        <v>347</v>
      </c>
      <c r="S1745">
        <v>281</v>
      </c>
      <c r="T1745">
        <v>1.8770454115165121</v>
      </c>
      <c r="U1745">
        <v>1.9168209888840824</v>
      </c>
      <c r="V1745">
        <v>15.363112391930837</v>
      </c>
      <c r="W1745">
        <v>55.298932384341647</v>
      </c>
      <c r="X1745">
        <v>136.29687680505549</v>
      </c>
      <c r="Y1745">
        <v>101.89971181556189</v>
      </c>
      <c r="Z1745">
        <v>125.83345195729522</v>
      </c>
      <c r="AA1745">
        <v>26.996461185751155</v>
      </c>
      <c r="AB1745">
        <v>3.8609688823830872</v>
      </c>
      <c r="AC1745">
        <v>-51.012123460654408</v>
      </c>
    </row>
    <row r="1746" spans="1:29">
      <c r="A1746">
        <v>3</v>
      </c>
      <c r="B1746">
        <v>1381</v>
      </c>
      <c r="C1746">
        <v>1997</v>
      </c>
      <c r="D1746">
        <v>99</v>
      </c>
      <c r="E1746">
        <v>27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221</v>
      </c>
      <c r="R1746">
        <v>323</v>
      </c>
      <c r="S1746">
        <v>257.5</v>
      </c>
      <c r="T1746">
        <v>1.7472209450139291</v>
      </c>
      <c r="U1746">
        <v>1.7259422816746528</v>
      </c>
      <c r="V1746">
        <v>16.925696594427247</v>
      </c>
      <c r="W1746">
        <v>54.842718446601936</v>
      </c>
      <c r="X1746">
        <v>135.64463705308785</v>
      </c>
      <c r="Y1746">
        <v>98.569969040247685</v>
      </c>
      <c r="Z1746">
        <v>123.64310679611656</v>
      </c>
      <c r="AA1746">
        <v>28.117724881002008</v>
      </c>
      <c r="AB1746">
        <v>4.236288033097888</v>
      </c>
      <c r="AC1746">
        <v>-27.647165597016699</v>
      </c>
    </row>
    <row r="1747" spans="1:29">
      <c r="A1747">
        <v>3</v>
      </c>
      <c r="B1747">
        <v>1382</v>
      </c>
      <c r="C1747">
        <v>1997</v>
      </c>
      <c r="D1747">
        <v>99</v>
      </c>
      <c r="E1747">
        <v>28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234</v>
      </c>
      <c r="R1747">
        <v>322</v>
      </c>
      <c r="S1747">
        <v>248</v>
      </c>
      <c r="T1747">
        <v>1.7418115922429882</v>
      </c>
      <c r="U1747">
        <v>1.7448073494400902</v>
      </c>
      <c r="V1747">
        <v>14.400621118012424</v>
      </c>
      <c r="W1747">
        <v>54.201612903225801</v>
      </c>
      <c r="X1747">
        <v>140.23438288594451</v>
      </c>
      <c r="Y1747">
        <v>99.956832298136646</v>
      </c>
      <c r="Z1747">
        <v>129.78266129032255</v>
      </c>
      <c r="AA1747">
        <v>29.955492215706911</v>
      </c>
      <c r="AB1747">
        <v>3.8089026417101928</v>
      </c>
      <c r="AC1747">
        <v>-32.352878647299114</v>
      </c>
    </row>
    <row r="1748" spans="1:29">
      <c r="A1748">
        <v>3</v>
      </c>
      <c r="B1748">
        <v>1383</v>
      </c>
      <c r="C1748">
        <v>1997</v>
      </c>
      <c r="D1748">
        <v>99</v>
      </c>
      <c r="E1748">
        <v>29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215</v>
      </c>
      <c r="R1748">
        <v>312</v>
      </c>
      <c r="S1748">
        <v>240</v>
      </c>
      <c r="T1748">
        <v>1.6877180645335788</v>
      </c>
      <c r="U1748">
        <v>1.6247214353194079</v>
      </c>
      <c r="V1748">
        <v>18.807692307692314</v>
      </c>
      <c r="W1748">
        <v>54.466666666666683</v>
      </c>
      <c r="X1748">
        <v>135.1911270383643</v>
      </c>
      <c r="Y1748">
        <v>96.060576923076951</v>
      </c>
      <c r="Z1748">
        <v>124.87875000000003</v>
      </c>
      <c r="AA1748">
        <v>29.069997536477953</v>
      </c>
      <c r="AB1748">
        <v>4.4185844892780608</v>
      </c>
      <c r="AC1748">
        <v>-40.947816732030155</v>
      </c>
    </row>
    <row r="1749" spans="1:29">
      <c r="A1749">
        <v>3</v>
      </c>
      <c r="B1749">
        <v>1384</v>
      </c>
      <c r="C1749">
        <v>1997</v>
      </c>
      <c r="D1749">
        <v>99</v>
      </c>
      <c r="E1749">
        <v>30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  <c r="Q1749">
        <v>197</v>
      </c>
      <c r="R1749">
        <v>300</v>
      </c>
      <c r="S1749">
        <v>251</v>
      </c>
      <c r="T1749">
        <v>1.6228058312822875</v>
      </c>
      <c r="U1749">
        <v>1.6994932398276497</v>
      </c>
      <c r="V1749">
        <v>15.753333333333332</v>
      </c>
      <c r="W1749">
        <v>54.713147410358573</v>
      </c>
      <c r="X1749">
        <v>133.77753701697364</v>
      </c>
      <c r="Y1749">
        <v>104.50066666666665</v>
      </c>
      <c r="Z1749">
        <v>124.90119521912352</v>
      </c>
      <c r="AA1749">
        <v>27.88831236735092</v>
      </c>
      <c r="AB1749">
        <v>4.3489920128773365</v>
      </c>
      <c r="AC1749">
        <v>-50.730928061221917</v>
      </c>
    </row>
    <row r="1750" spans="1:29">
      <c r="A1750">
        <v>3</v>
      </c>
      <c r="B1750">
        <v>1385</v>
      </c>
      <c r="C1750">
        <v>1997</v>
      </c>
      <c r="D1750">
        <v>99</v>
      </c>
      <c r="E1750">
        <v>31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  <c r="Q1750">
        <v>187</v>
      </c>
      <c r="R1750">
        <v>258</v>
      </c>
      <c r="S1750">
        <v>213</v>
      </c>
      <c r="T1750">
        <v>1.3956130149027672</v>
      </c>
      <c r="U1750">
        <v>1.4318532224002301</v>
      </c>
      <c r="V1750">
        <v>17.465116279069779</v>
      </c>
      <c r="W1750">
        <v>54.366197183098599</v>
      </c>
      <c r="X1750">
        <v>133.27412297277999</v>
      </c>
      <c r="Y1750">
        <v>102.37635658914736</v>
      </c>
      <c r="Z1750">
        <v>124.00516431924888</v>
      </c>
      <c r="AA1750">
        <v>27.222795294723809</v>
      </c>
      <c r="AB1750">
        <v>4.2666061210410327</v>
      </c>
      <c r="AC1750">
        <v>-38.860588398390064</v>
      </c>
    </row>
    <row r="1751" spans="1:29">
      <c r="A1751">
        <v>3</v>
      </c>
      <c r="B1751">
        <v>1386</v>
      </c>
      <c r="C1751">
        <v>1997</v>
      </c>
      <c r="D1751">
        <v>99</v>
      </c>
      <c r="E1751">
        <v>32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  <c r="Q1751">
        <v>247</v>
      </c>
      <c r="R1751">
        <v>385</v>
      </c>
      <c r="S1751">
        <v>286</v>
      </c>
      <c r="T1751">
        <v>2.0826008168122683</v>
      </c>
      <c r="U1751">
        <v>1.9676211469386595</v>
      </c>
      <c r="V1751">
        <v>16.768831168831174</v>
      </c>
      <c r="W1751">
        <v>54.405594405594407</v>
      </c>
      <c r="X1751">
        <v>137.2320637109369</v>
      </c>
      <c r="Y1751">
        <v>94.27610389610399</v>
      </c>
      <c r="Z1751">
        <v>126.91013986013996</v>
      </c>
      <c r="AA1751">
        <v>31.377860697288774</v>
      </c>
      <c r="AB1751">
        <v>3.8923230201045378</v>
      </c>
      <c r="AC1751">
        <v>-61.108197207638121</v>
      </c>
    </row>
    <row r="1752" spans="1:29">
      <c r="A1752">
        <v>3</v>
      </c>
      <c r="B1752">
        <v>1387</v>
      </c>
      <c r="C1752">
        <v>1997</v>
      </c>
      <c r="D1752">
        <v>99</v>
      </c>
      <c r="E1752">
        <v>33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  <c r="Q1752">
        <v>224</v>
      </c>
      <c r="R1752">
        <v>322</v>
      </c>
      <c r="S1752">
        <v>246</v>
      </c>
      <c r="T1752">
        <v>1.7418115922429882</v>
      </c>
      <c r="U1752">
        <v>1.7822284881713588</v>
      </c>
      <c r="V1752">
        <v>18.506211180124225</v>
      </c>
      <c r="W1752">
        <v>53.873983739837406</v>
      </c>
      <c r="X1752">
        <v>145.69759695295525</v>
      </c>
      <c r="Y1752">
        <v>102.10062111801238</v>
      </c>
      <c r="Z1752">
        <v>133.64390243902437</v>
      </c>
      <c r="AA1752">
        <v>31.42699022897791</v>
      </c>
      <c r="AB1752">
        <v>4.1226587324354034</v>
      </c>
      <c r="AC1752">
        <v>-45.978092636559055</v>
      </c>
    </row>
    <row r="1753" spans="1:29">
      <c r="A1753">
        <v>3</v>
      </c>
      <c r="B1753">
        <v>1388</v>
      </c>
      <c r="C1753">
        <v>1997</v>
      </c>
      <c r="D1753">
        <v>99</v>
      </c>
      <c r="E1753">
        <v>34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  <c r="Q1753">
        <v>254</v>
      </c>
      <c r="R1753">
        <v>407</v>
      </c>
      <c r="S1753">
        <v>325</v>
      </c>
      <c r="T1753">
        <v>2.201606577772969</v>
      </c>
      <c r="U1753">
        <v>2.2519524125413044</v>
      </c>
      <c r="V1753">
        <v>18.154791154791162</v>
      </c>
      <c r="W1753">
        <v>54.541538461538451</v>
      </c>
      <c r="X1753">
        <v>138.04467325594092</v>
      </c>
      <c r="Y1753">
        <v>102.06707616707627</v>
      </c>
      <c r="Z1753">
        <v>127.81938461538478</v>
      </c>
      <c r="AA1753">
        <v>29.026679922333045</v>
      </c>
      <c r="AB1753">
        <v>3.9210238971941238</v>
      </c>
      <c r="AC1753">
        <v>-40.754946222111805</v>
      </c>
    </row>
    <row r="1754" spans="1:29">
      <c r="A1754">
        <v>3</v>
      </c>
      <c r="B1754">
        <v>1389</v>
      </c>
      <c r="C1754">
        <v>1997</v>
      </c>
      <c r="D1754">
        <v>99</v>
      </c>
      <c r="E1754">
        <v>35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  <c r="Q1754">
        <v>253</v>
      </c>
      <c r="R1754">
        <v>359</v>
      </c>
      <c r="S1754">
        <v>293</v>
      </c>
      <c r="T1754">
        <v>1.9419576447678035</v>
      </c>
      <c r="U1754">
        <v>2.0668036986157983</v>
      </c>
      <c r="V1754">
        <v>16.373259052924784</v>
      </c>
      <c r="W1754">
        <v>54.25938566552901</v>
      </c>
      <c r="X1754">
        <v>139.79393825994313</v>
      </c>
      <c r="Y1754">
        <v>106.20027855153204</v>
      </c>
      <c r="Z1754">
        <v>130.12252559726971</v>
      </c>
      <c r="AA1754">
        <v>28.956479721358072</v>
      </c>
      <c r="AB1754">
        <v>4.0602487732168751</v>
      </c>
      <c r="AC1754">
        <v>-58.700993209391555</v>
      </c>
    </row>
    <row r="1755" spans="1:29">
      <c r="A1755">
        <v>3</v>
      </c>
      <c r="B1755">
        <v>1390</v>
      </c>
      <c r="C1755">
        <v>1997</v>
      </c>
      <c r="D1755">
        <v>99</v>
      </c>
      <c r="E1755">
        <v>36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  <c r="Q1755">
        <v>252</v>
      </c>
      <c r="R1755">
        <v>375</v>
      </c>
      <c r="S1755">
        <v>281</v>
      </c>
      <c r="T1755">
        <v>2.0285072891028593</v>
      </c>
      <c r="U1755">
        <v>1.9719416811366623</v>
      </c>
      <c r="V1755">
        <v>15.541333333333338</v>
      </c>
      <c r="W1755">
        <v>54.017793594306035</v>
      </c>
      <c r="X1755">
        <v>141.97038642109061</v>
      </c>
      <c r="Y1755">
        <v>97.002666666666642</v>
      </c>
      <c r="Z1755">
        <v>129.45195729537363</v>
      </c>
      <c r="AA1755">
        <v>30.167120598561176</v>
      </c>
      <c r="AB1755">
        <v>3.7392365255083448</v>
      </c>
      <c r="AC1755">
        <v>-47.235980997818174</v>
      </c>
    </row>
    <row r="1756" spans="1:29">
      <c r="A1756">
        <v>3</v>
      </c>
      <c r="B1756">
        <v>1391</v>
      </c>
      <c r="C1756">
        <v>1997</v>
      </c>
      <c r="D1756">
        <v>99</v>
      </c>
      <c r="E1756">
        <v>37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  <c r="Q1756">
        <v>257</v>
      </c>
      <c r="R1756">
        <v>373</v>
      </c>
      <c r="S1756">
        <v>281</v>
      </c>
      <c r="T1756">
        <v>2.0176885835609766</v>
      </c>
      <c r="U1756">
        <v>1.9762351103522433</v>
      </c>
      <c r="V1756">
        <v>16.772117962466496</v>
      </c>
      <c r="W1756">
        <v>54.967971530249109</v>
      </c>
      <c r="X1756">
        <v>141.7025145303663</v>
      </c>
      <c r="Y1756">
        <v>97.735120643431557</v>
      </c>
      <c r="Z1756">
        <v>129.73380782918144</v>
      </c>
      <c r="AA1756">
        <v>28.2313515953911</v>
      </c>
      <c r="AB1756">
        <v>4.1203909843555673</v>
      </c>
      <c r="AC1756">
        <v>-44.373146651478656</v>
      </c>
    </row>
    <row r="1757" spans="1:29">
      <c r="A1757">
        <v>3</v>
      </c>
      <c r="B1757">
        <v>1392</v>
      </c>
      <c r="C1757">
        <v>1997</v>
      </c>
      <c r="D1757">
        <v>99</v>
      </c>
      <c r="E1757">
        <v>38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  <c r="Q1757">
        <v>231</v>
      </c>
      <c r="R1757">
        <v>330</v>
      </c>
      <c r="S1757">
        <v>265</v>
      </c>
      <c r="T1757">
        <v>1.7850864144105159</v>
      </c>
      <c r="U1757">
        <v>1.8450253114457345</v>
      </c>
      <c r="V1757">
        <v>16.581818181818178</v>
      </c>
      <c r="W1757">
        <v>54.739622641509406</v>
      </c>
      <c r="X1757">
        <v>138.98584983092036</v>
      </c>
      <c r="Y1757">
        <v>103.13575757575758</v>
      </c>
      <c r="Z1757">
        <v>128.43320754716979</v>
      </c>
      <c r="AA1757">
        <v>29.447056922717366</v>
      </c>
      <c r="AB1757">
        <v>4.094650888090043</v>
      </c>
      <c r="AC1757">
        <v>-47.917738911960818</v>
      </c>
    </row>
    <row r="1758" spans="1:29">
      <c r="A1758">
        <v>3</v>
      </c>
      <c r="B1758">
        <v>1393</v>
      </c>
      <c r="C1758">
        <v>1997</v>
      </c>
      <c r="D1758">
        <v>99</v>
      </c>
      <c r="E1758">
        <v>39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  <c r="Q1758">
        <v>254</v>
      </c>
      <c r="R1758">
        <v>373.25</v>
      </c>
      <c r="S1758">
        <v>299</v>
      </c>
      <c r="T1758">
        <v>2.0190409217537124</v>
      </c>
      <c r="U1758">
        <v>2.0210504882881279</v>
      </c>
      <c r="V1758">
        <v>17.51373074346953</v>
      </c>
      <c r="W1758">
        <v>54.806020066889637</v>
      </c>
      <c r="X1758">
        <v>135.45306047216371</v>
      </c>
      <c r="Y1758">
        <v>99.884527796383182</v>
      </c>
      <c r="Z1758">
        <v>124.68862876254188</v>
      </c>
      <c r="AA1758">
        <v>29.70484917778364</v>
      </c>
      <c r="AB1758">
        <v>3.9311589361837473</v>
      </c>
      <c r="AC1758">
        <v>-36.748245399722407</v>
      </c>
    </row>
    <row r="1759" spans="1:29">
      <c r="A1759">
        <v>3</v>
      </c>
      <c r="B1759">
        <v>1394</v>
      </c>
      <c r="C1759">
        <v>1997</v>
      </c>
      <c r="D1759">
        <v>99</v>
      </c>
      <c r="E1759">
        <v>40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  <c r="Q1759">
        <v>240</v>
      </c>
      <c r="R1759">
        <v>334</v>
      </c>
      <c r="S1759">
        <v>272</v>
      </c>
      <c r="T1759">
        <v>1.8067238254942797</v>
      </c>
      <c r="U1759">
        <v>1.8952237388905513</v>
      </c>
      <c r="V1759">
        <v>14.691616766467067</v>
      </c>
      <c r="W1759">
        <v>54.764705882352942</v>
      </c>
      <c r="X1759">
        <v>140.23848294743129</v>
      </c>
      <c r="Y1759">
        <v>104.67305389221571</v>
      </c>
      <c r="Z1759">
        <v>128.53235294117661</v>
      </c>
      <c r="AA1759">
        <v>27.185848346998064</v>
      </c>
      <c r="AB1759">
        <v>3.8295201936397247</v>
      </c>
      <c r="AC1759">
        <v>-44.747216307647754</v>
      </c>
    </row>
    <row r="1760" spans="1:29">
      <c r="A1760">
        <v>3</v>
      </c>
      <c r="B1760">
        <v>1395</v>
      </c>
      <c r="C1760">
        <v>1997</v>
      </c>
      <c r="D1760">
        <v>99</v>
      </c>
      <c r="E1760">
        <v>41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  <c r="Q1760">
        <v>232</v>
      </c>
      <c r="R1760">
        <v>331</v>
      </c>
      <c r="S1760">
        <v>275</v>
      </c>
      <c r="T1760">
        <v>1.790495767181457</v>
      </c>
      <c r="U1760">
        <v>1.9343579125108636</v>
      </c>
      <c r="V1760">
        <v>18.706948640483375</v>
      </c>
      <c r="W1760">
        <v>54.781818181818174</v>
      </c>
      <c r="X1760">
        <v>140.59729045899863</v>
      </c>
      <c r="Y1760">
        <v>107.80271903323263</v>
      </c>
      <c r="Z1760">
        <v>129.75527272727277</v>
      </c>
      <c r="AA1760">
        <v>28.91654699960128</v>
      </c>
      <c r="AB1760">
        <v>4.2814224870242095</v>
      </c>
      <c r="AC1760">
        <v>-44.733726403067173</v>
      </c>
    </row>
    <row r="1761" spans="1:29">
      <c r="A1761">
        <v>3</v>
      </c>
      <c r="B1761">
        <v>1396</v>
      </c>
      <c r="C1761">
        <v>1997</v>
      </c>
      <c r="D1761">
        <v>99</v>
      </c>
      <c r="E1761">
        <v>42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  <c r="Q1761">
        <v>258</v>
      </c>
      <c r="R1761">
        <v>373</v>
      </c>
      <c r="S1761">
        <v>296</v>
      </c>
      <c r="T1761">
        <v>2.0176885835609766</v>
      </c>
      <c r="U1761">
        <v>2.0334754122301888</v>
      </c>
      <c r="V1761">
        <v>15.865951742627344</v>
      </c>
      <c r="W1761">
        <v>54.104729729729719</v>
      </c>
      <c r="X1761">
        <v>137.33309321800061</v>
      </c>
      <c r="Y1761">
        <v>100.56595174262732</v>
      </c>
      <c r="Z1761">
        <v>126.72668918918916</v>
      </c>
      <c r="AA1761">
        <v>28.778977121740944</v>
      </c>
      <c r="AB1761">
        <v>3.8413439803802127</v>
      </c>
      <c r="AC1761">
        <v>-38.722643035695505</v>
      </c>
    </row>
    <row r="1762" spans="1:29">
      <c r="A1762">
        <v>3</v>
      </c>
      <c r="B1762">
        <v>1397</v>
      </c>
      <c r="C1762">
        <v>1997</v>
      </c>
      <c r="D1762">
        <v>99</v>
      </c>
      <c r="E1762">
        <v>43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  <c r="Q1762">
        <v>250</v>
      </c>
      <c r="R1762">
        <v>379.25</v>
      </c>
      <c r="S1762">
        <v>271</v>
      </c>
      <c r="T1762">
        <v>2.0514970383793578</v>
      </c>
      <c r="U1762">
        <v>1.8565395079784339</v>
      </c>
      <c r="V1762">
        <v>18.591957811469999</v>
      </c>
      <c r="W1762">
        <v>54.645756457564559</v>
      </c>
      <c r="X1762">
        <v>138.44739753362211</v>
      </c>
      <c r="Y1762">
        <v>90.302439024390324</v>
      </c>
      <c r="Z1762">
        <v>126.37343173431741</v>
      </c>
      <c r="AA1762">
        <v>27.018840543438127</v>
      </c>
      <c r="AB1762">
        <v>3.697008175027781</v>
      </c>
      <c r="AC1762">
        <v>-31.451003829483678</v>
      </c>
    </row>
    <row r="1763" spans="1:29">
      <c r="A1763">
        <v>3</v>
      </c>
      <c r="B1763">
        <v>1398</v>
      </c>
      <c r="C1763">
        <v>1997</v>
      </c>
      <c r="D1763">
        <v>99</v>
      </c>
      <c r="E1763">
        <v>44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  <c r="Q1763">
        <v>255</v>
      </c>
      <c r="R1763">
        <v>380</v>
      </c>
      <c r="S1763">
        <v>297</v>
      </c>
      <c r="T1763">
        <v>2.0555540529575635</v>
      </c>
      <c r="U1763">
        <v>2.0409834923609766</v>
      </c>
      <c r="V1763">
        <v>17.136842105263163</v>
      </c>
      <c r="W1763">
        <v>54.737373737373751</v>
      </c>
      <c r="X1763">
        <v>138.18412499287203</v>
      </c>
      <c r="Y1763">
        <v>99.077894736842154</v>
      </c>
      <c r="Z1763">
        <v>126.76632996632998</v>
      </c>
      <c r="AA1763">
        <v>27.602192326171515</v>
      </c>
      <c r="AB1763">
        <v>4.1639446266234525</v>
      </c>
      <c r="AC1763">
        <v>-51.30957078246805</v>
      </c>
    </row>
    <row r="1764" spans="1:29">
      <c r="A1764">
        <v>3</v>
      </c>
      <c r="B1764">
        <v>1399</v>
      </c>
      <c r="C1764">
        <v>1997</v>
      </c>
      <c r="D1764">
        <v>99</v>
      </c>
      <c r="E1764">
        <v>45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  <c r="Q1764">
        <v>258</v>
      </c>
      <c r="R1764">
        <v>389</v>
      </c>
      <c r="S1764">
        <v>280</v>
      </c>
      <c r="T1764">
        <v>2.1042382278960328</v>
      </c>
      <c r="U1764">
        <v>1.9808700623463376</v>
      </c>
      <c r="V1764">
        <v>14.93316195372751</v>
      </c>
      <c r="W1764">
        <v>55.092857142857149</v>
      </c>
      <c r="X1764">
        <v>140.50388946293936</v>
      </c>
      <c r="Y1764">
        <v>93.934961439588676</v>
      </c>
      <c r="Z1764">
        <v>130.5025</v>
      </c>
      <c r="AA1764">
        <v>28.114360098533421</v>
      </c>
      <c r="AB1764">
        <v>4.0336024816028049</v>
      </c>
      <c r="AC1764">
        <v>-43.70370867318335</v>
      </c>
    </row>
    <row r="1765" spans="1:29">
      <c r="A1765">
        <v>3</v>
      </c>
      <c r="B1765">
        <v>1400</v>
      </c>
      <c r="C1765">
        <v>1997</v>
      </c>
      <c r="D1765">
        <v>99</v>
      </c>
      <c r="E1765">
        <v>46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  <c r="Q1765">
        <v>236</v>
      </c>
      <c r="R1765">
        <v>372</v>
      </c>
      <c r="S1765">
        <v>279</v>
      </c>
      <c r="T1765">
        <v>2.0122792307900355</v>
      </c>
      <c r="U1765">
        <v>1.9057458930666165</v>
      </c>
      <c r="V1765">
        <v>15.583333333333337</v>
      </c>
      <c r="W1765">
        <v>54.716845878136205</v>
      </c>
      <c r="X1765">
        <v>136.31595195656982</v>
      </c>
      <c r="Y1765">
        <v>94.50241935483875</v>
      </c>
      <c r="Z1765">
        <v>126.00322580645164</v>
      </c>
      <c r="AA1765">
        <v>27.837045473707715</v>
      </c>
      <c r="AB1765">
        <v>4.0757306112736851</v>
      </c>
      <c r="AC1765">
        <v>-40.54501986877213</v>
      </c>
    </row>
    <row r="1766" spans="1:29">
      <c r="A1766">
        <v>3</v>
      </c>
      <c r="B1766">
        <v>1401</v>
      </c>
      <c r="C1766">
        <v>1997</v>
      </c>
      <c r="D1766">
        <v>99</v>
      </c>
      <c r="E1766">
        <v>47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  <c r="Q1766">
        <v>224</v>
      </c>
      <c r="R1766">
        <v>327</v>
      </c>
      <c r="S1766">
        <v>258</v>
      </c>
      <c r="T1766">
        <v>1.7688583560976925</v>
      </c>
      <c r="U1766">
        <v>1.7491278836380948</v>
      </c>
      <c r="V1766">
        <v>17.639143730886843</v>
      </c>
      <c r="W1766">
        <v>54.810077519379838</v>
      </c>
      <c r="X1766">
        <v>135.40873564132377</v>
      </c>
      <c r="Y1766">
        <v>98.67217125382264</v>
      </c>
      <c r="Z1766">
        <v>125.06124031007758</v>
      </c>
      <c r="AA1766">
        <v>29.474203173710777</v>
      </c>
      <c r="AB1766">
        <v>5.9704354945004372</v>
      </c>
      <c r="AC1766">
        <v>-14.593870304051737</v>
      </c>
    </row>
    <row r="1767" spans="1:29">
      <c r="A1767">
        <v>3</v>
      </c>
      <c r="B1767">
        <v>1402</v>
      </c>
      <c r="C1767">
        <v>1997</v>
      </c>
      <c r="D1767">
        <v>99</v>
      </c>
      <c r="E1767">
        <v>48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  <c r="Q1767">
        <v>232</v>
      </c>
      <c r="R1767">
        <v>337</v>
      </c>
      <c r="S1767">
        <v>279</v>
      </c>
      <c r="T1767">
        <v>1.8229518838071019</v>
      </c>
      <c r="U1767">
        <v>1.9038864912724951</v>
      </c>
      <c r="V1767">
        <v>16.545994065281899</v>
      </c>
      <c r="W1767">
        <v>54.767025089605717</v>
      </c>
      <c r="X1767">
        <v>137.55139832374743</v>
      </c>
      <c r="Y1767">
        <v>104.21543026706236</v>
      </c>
      <c r="Z1767">
        <v>125.88028673835132</v>
      </c>
      <c r="AA1767">
        <v>27.253201553209419</v>
      </c>
      <c r="AB1767">
        <v>4.0981929013551612</v>
      </c>
      <c r="AC1767">
        <v>-41.014090297882326</v>
      </c>
    </row>
    <row r="1768" spans="1:29">
      <c r="A1768">
        <v>3</v>
      </c>
      <c r="B1768">
        <v>1403</v>
      </c>
      <c r="C1768">
        <v>1997</v>
      </c>
      <c r="D1768">
        <v>99</v>
      </c>
      <c r="E1768">
        <v>49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  <c r="Q1768">
        <v>328</v>
      </c>
      <c r="R1768">
        <v>461</v>
      </c>
      <c r="S1768">
        <v>388</v>
      </c>
      <c r="T1768">
        <v>2.4937116274037807</v>
      </c>
      <c r="U1768">
        <v>2.6791919874636196</v>
      </c>
      <c r="V1768">
        <v>15.281995661605205</v>
      </c>
      <c r="W1768">
        <v>55.221649484536087</v>
      </c>
      <c r="X1768">
        <v>137.79761834816671</v>
      </c>
      <c r="Y1768">
        <v>107.20715835140999</v>
      </c>
      <c r="Z1768">
        <v>127.3775773195876</v>
      </c>
      <c r="AA1768">
        <v>27.334600770548558</v>
      </c>
      <c r="AB1768">
        <v>0.65001614636997329</v>
      </c>
      <c r="AC1768">
        <v>-358.23504039401843</v>
      </c>
    </row>
    <row r="1769" spans="1:29">
      <c r="A1769">
        <v>3</v>
      </c>
      <c r="B1769">
        <v>1404</v>
      </c>
      <c r="C1769">
        <v>1997</v>
      </c>
      <c r="D1769">
        <v>99</v>
      </c>
      <c r="E1769">
        <v>50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  <c r="Q1769">
        <v>284</v>
      </c>
      <c r="R1769">
        <v>403</v>
      </c>
      <c r="S1769">
        <v>331</v>
      </c>
      <c r="T1769">
        <v>2.1799691666892058</v>
      </c>
      <c r="U1769">
        <v>2.2823696238148283</v>
      </c>
      <c r="V1769">
        <v>16.4317617866005</v>
      </c>
      <c r="W1769">
        <v>55.262839879154086</v>
      </c>
      <c r="X1769">
        <v>138.35830405221944</v>
      </c>
      <c r="Y1769">
        <v>104.47245657568239</v>
      </c>
      <c r="Z1769">
        <v>127.19758308157103</v>
      </c>
      <c r="AA1769">
        <v>27.057092935982713</v>
      </c>
      <c r="AB1769">
        <v>3.7770706413767825</v>
      </c>
      <c r="AC1769">
        <v>-44.511081939407305</v>
      </c>
    </row>
    <row r="1770" spans="1:29">
      <c r="A1770">
        <v>3</v>
      </c>
      <c r="B1770">
        <v>1405</v>
      </c>
      <c r="C1770">
        <v>1997</v>
      </c>
      <c r="D1770">
        <v>99</v>
      </c>
      <c r="E1770">
        <v>51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  <c r="Q1770">
        <v>322</v>
      </c>
      <c r="R1770">
        <v>477</v>
      </c>
      <c r="S1770">
        <v>368</v>
      </c>
      <c r="T1770">
        <v>2.580261271738836</v>
      </c>
      <c r="U1770">
        <v>2.4932192820725003</v>
      </c>
      <c r="V1770">
        <v>16.855345911949691</v>
      </c>
      <c r="W1770">
        <v>55.347826086956523</v>
      </c>
      <c r="X1770">
        <v>136.52046126135957</v>
      </c>
      <c r="Y1770">
        <v>96.419077568134227</v>
      </c>
      <c r="Z1770">
        <v>124.97798913043484</v>
      </c>
      <c r="AA1770">
        <v>26.603797523953514</v>
      </c>
      <c r="AB1770">
        <v>3.880510899265587</v>
      </c>
      <c r="AC1770">
        <v>-42.097328456831157</v>
      </c>
    </row>
    <row r="1771" spans="1:29">
      <c r="A1771">
        <v>3</v>
      </c>
      <c r="B1771">
        <v>1406</v>
      </c>
      <c r="C1771">
        <v>1997</v>
      </c>
      <c r="D1771">
        <v>99</v>
      </c>
      <c r="E1771">
        <v>52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  <c r="Q1771">
        <v>84</v>
      </c>
      <c r="R1771">
        <v>97</v>
      </c>
      <c r="S1771">
        <v>81</v>
      </c>
      <c r="T1771">
        <v>0.5247072187812728</v>
      </c>
      <c r="U1771">
        <v>0.51966214398350996</v>
      </c>
      <c r="V1771">
        <v>22.164948453608247</v>
      </c>
      <c r="W1771">
        <v>54.098765432098759</v>
      </c>
      <c r="X1771">
        <v>127.6328869330176</v>
      </c>
      <c r="Y1771">
        <v>98.825773195876295</v>
      </c>
      <c r="Z1771">
        <v>118.34691358024688</v>
      </c>
      <c r="AA1771">
        <v>29.539645201358912</v>
      </c>
      <c r="AB1771">
        <v>3.6602804259823674</v>
      </c>
      <c r="AC1771">
        <v>-51.992216566494946</v>
      </c>
    </row>
    <row r="1772" spans="1:29">
      <c r="A1772">
        <v>3</v>
      </c>
      <c r="B1772">
        <v>1407</v>
      </c>
      <c r="C1772">
        <v>1997</v>
      </c>
      <c r="D1772">
        <v>99</v>
      </c>
      <c r="E1772">
        <v>53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29">
      <c r="A1773">
        <v>3</v>
      </c>
      <c r="B1773">
        <v>1408</v>
      </c>
      <c r="C1773">
        <v>1996</v>
      </c>
      <c r="D1773">
        <v>99</v>
      </c>
      <c r="E1773">
        <v>1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  <c r="Q1773">
        <v>93</v>
      </c>
      <c r="R1773">
        <v>141</v>
      </c>
      <c r="S1773">
        <v>50</v>
      </c>
      <c r="T1773">
        <v>0.72076677316293936</v>
      </c>
      <c r="U1773">
        <v>0.34652859489333127</v>
      </c>
      <c r="V1773">
        <v>13.75177304964539</v>
      </c>
      <c r="W1773">
        <v>52.72</v>
      </c>
      <c r="X1773">
        <v>139.48195446547263</v>
      </c>
      <c r="Y1773">
        <v>46.147517730496439</v>
      </c>
      <c r="Z1773">
        <v>130.13599999999997</v>
      </c>
      <c r="AA1773">
        <v>18.984612295224682</v>
      </c>
      <c r="AB1773">
        <v>4.7330328543123121</v>
      </c>
      <c r="AC1773">
        <v>-27.651190294319726</v>
      </c>
    </row>
    <row r="1774" spans="1:29">
      <c r="A1774">
        <v>3</v>
      </c>
      <c r="B1774">
        <v>1409</v>
      </c>
      <c r="C1774">
        <v>1996</v>
      </c>
      <c r="D1774">
        <v>99</v>
      </c>
      <c r="E1774">
        <v>2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  <c r="Q1774">
        <v>116</v>
      </c>
      <c r="R1774">
        <v>198</v>
      </c>
      <c r="S1774">
        <v>88</v>
      </c>
      <c r="T1774">
        <v>1.0121405750798722</v>
      </c>
      <c r="U1774">
        <v>0.61091455365777025</v>
      </c>
      <c r="V1774">
        <v>13.065656565656564</v>
      </c>
      <c r="W1774">
        <v>52.23863636363636</v>
      </c>
      <c r="X1774">
        <v>142.95008590783252</v>
      </c>
      <c r="Y1774">
        <v>57.935353535353514</v>
      </c>
      <c r="Z1774">
        <v>130.35454545454539</v>
      </c>
      <c r="AA1774">
        <v>29.604686779948597</v>
      </c>
      <c r="AB1774">
        <v>4.494932293407043</v>
      </c>
      <c r="AC1774">
        <v>-52.298999743650178</v>
      </c>
    </row>
    <row r="1775" spans="1:29">
      <c r="A1775">
        <v>3</v>
      </c>
      <c r="B1775">
        <v>1410</v>
      </c>
      <c r="C1775">
        <v>1996</v>
      </c>
      <c r="D1775">
        <v>99</v>
      </c>
      <c r="E1775">
        <v>3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  <c r="Q1775">
        <v>110</v>
      </c>
      <c r="R1775">
        <v>158</v>
      </c>
      <c r="S1775">
        <v>67</v>
      </c>
      <c r="T1775">
        <v>0.80766773162939309</v>
      </c>
      <c r="U1775">
        <v>0.43520046286182512</v>
      </c>
      <c r="V1775">
        <v>13.221518987341776</v>
      </c>
      <c r="W1775">
        <v>54.522388059701491</v>
      </c>
      <c r="X1775">
        <v>137.02977357817795</v>
      </c>
      <c r="Y1775">
        <v>51.720253164556951</v>
      </c>
      <c r="Z1775">
        <v>121.96716417910449</v>
      </c>
      <c r="AA1775">
        <v>31.970846739050355</v>
      </c>
      <c r="AB1775">
        <v>4.3720899369264785</v>
      </c>
      <c r="AC1775">
        <v>-21.751229950941397</v>
      </c>
    </row>
    <row r="1776" spans="1:29">
      <c r="A1776">
        <v>3</v>
      </c>
      <c r="B1776">
        <v>1411</v>
      </c>
      <c r="C1776">
        <v>1996</v>
      </c>
      <c r="D1776">
        <v>99</v>
      </c>
      <c r="E1776">
        <v>4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  <c r="Q1776">
        <v>274</v>
      </c>
      <c r="R1776">
        <v>393</v>
      </c>
      <c r="S1776">
        <v>301</v>
      </c>
      <c r="T1776">
        <v>2.008945686900959</v>
      </c>
      <c r="U1776">
        <v>1.9778300092655436</v>
      </c>
      <c r="V1776">
        <v>16.743002544529261</v>
      </c>
      <c r="W1776">
        <v>55.01328903654484</v>
      </c>
      <c r="X1776">
        <v>135.15089361772519</v>
      </c>
      <c r="Y1776">
        <v>94.498473282442646</v>
      </c>
      <c r="Z1776">
        <v>123.38172757475078</v>
      </c>
      <c r="AA1776">
        <v>27.955339887841561</v>
      </c>
      <c r="AB1776">
        <v>4.7558136633854753</v>
      </c>
      <c r="AC1776">
        <v>-29.096925206940153</v>
      </c>
    </row>
    <row r="1777" spans="1:29">
      <c r="A1777">
        <v>3</v>
      </c>
      <c r="B1777">
        <v>1412</v>
      </c>
      <c r="C1777">
        <v>1996</v>
      </c>
      <c r="D1777">
        <v>99</v>
      </c>
      <c r="E1777">
        <v>5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  <c r="Q1777">
        <v>247</v>
      </c>
      <c r="R1777">
        <v>354</v>
      </c>
      <c r="S1777">
        <v>272</v>
      </c>
      <c r="T1777">
        <v>1.8095846645367413</v>
      </c>
      <c r="U1777">
        <v>1.7359235672996045</v>
      </c>
      <c r="V1777">
        <v>15.765536723163844</v>
      </c>
      <c r="W1777">
        <v>55.845588235294123</v>
      </c>
      <c r="X1777">
        <v>131.94569415624571</v>
      </c>
      <c r="Y1777">
        <v>92.077966101694884</v>
      </c>
      <c r="Z1777">
        <v>119.83676470588236</v>
      </c>
      <c r="AA1777">
        <v>25.642622516678511</v>
      </c>
      <c r="AB1777">
        <v>4.6556080611113879</v>
      </c>
      <c r="AC1777">
        <v>-31.627821620917643</v>
      </c>
    </row>
    <row r="1778" spans="1:29">
      <c r="A1778">
        <v>3</v>
      </c>
      <c r="B1778">
        <v>1413</v>
      </c>
      <c r="C1778">
        <v>1996</v>
      </c>
      <c r="D1778">
        <v>99</v>
      </c>
      <c r="E1778">
        <v>6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  <c r="Q1778">
        <v>310</v>
      </c>
      <c r="R1778">
        <v>409</v>
      </c>
      <c r="S1778">
        <v>294</v>
      </c>
      <c r="T1778">
        <v>2.0907348242811503</v>
      </c>
      <c r="U1778">
        <v>1.9714232670934071</v>
      </c>
      <c r="V1778">
        <v>15.530562347188262</v>
      </c>
      <c r="W1778">
        <v>54.863945578231288</v>
      </c>
      <c r="X1778">
        <v>136.1569454341244</v>
      </c>
      <c r="Y1778">
        <v>90.50757946210264</v>
      </c>
      <c r="Z1778">
        <v>125.91020408163264</v>
      </c>
      <c r="AA1778">
        <v>27.140499232655927</v>
      </c>
      <c r="AB1778">
        <v>4.4080005428939604</v>
      </c>
      <c r="AC1778">
        <v>-38.826582659036475</v>
      </c>
    </row>
    <row r="1779" spans="1:29">
      <c r="A1779">
        <v>3</v>
      </c>
      <c r="B1779">
        <v>1414</v>
      </c>
      <c r="C1779">
        <v>1996</v>
      </c>
      <c r="D1779">
        <v>99</v>
      </c>
      <c r="E1779">
        <v>7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  <c r="Q1779">
        <v>280</v>
      </c>
      <c r="R1779">
        <v>392</v>
      </c>
      <c r="S1779">
        <v>312</v>
      </c>
      <c r="T1779">
        <v>2.0038338658146966</v>
      </c>
      <c r="U1779">
        <v>2.027070855586067</v>
      </c>
      <c r="V1779">
        <v>18.5</v>
      </c>
      <c r="W1779">
        <v>55.237179487179489</v>
      </c>
      <c r="X1779">
        <v>133.42444778561477</v>
      </c>
      <c r="Y1779">
        <v>97.098214285714306</v>
      </c>
      <c r="Z1779">
        <v>121.99519230769236</v>
      </c>
      <c r="AA1779">
        <v>25.41647348319561</v>
      </c>
      <c r="AB1779">
        <v>4.3854540733340874</v>
      </c>
      <c r="AC1779">
        <v>-26.010592667557408</v>
      </c>
    </row>
    <row r="1780" spans="1:29">
      <c r="A1780">
        <v>3</v>
      </c>
      <c r="B1780">
        <v>1415</v>
      </c>
      <c r="C1780">
        <v>1996</v>
      </c>
      <c r="D1780">
        <v>99</v>
      </c>
      <c r="E1780">
        <v>8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  <c r="Q1780">
        <v>258</v>
      </c>
      <c r="R1780">
        <v>365</v>
      </c>
      <c r="S1780">
        <v>253</v>
      </c>
      <c r="T1780">
        <v>1.8658146964856224</v>
      </c>
      <c r="U1780">
        <v>1.6308966659058117</v>
      </c>
      <c r="V1780">
        <v>16.81643835616438</v>
      </c>
      <c r="W1780">
        <v>55.090909090909101</v>
      </c>
      <c r="X1780">
        <v>133.9340150491993</v>
      </c>
      <c r="Y1780">
        <v>83.90000000000002</v>
      </c>
      <c r="Z1780">
        <v>121.04150197628464</v>
      </c>
      <c r="AA1780">
        <v>25.783543655513245</v>
      </c>
      <c r="AB1780">
        <v>4.4875361387378812</v>
      </c>
      <c r="AC1780">
        <v>-34.237234375880469</v>
      </c>
    </row>
    <row r="1781" spans="1:29">
      <c r="A1781">
        <v>3</v>
      </c>
      <c r="B1781">
        <v>1416</v>
      </c>
      <c r="C1781">
        <v>1996</v>
      </c>
      <c r="D1781">
        <v>99</v>
      </c>
      <c r="E1781">
        <v>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  <c r="Q1781">
        <v>258</v>
      </c>
      <c r="R1781">
        <v>368</v>
      </c>
      <c r="S1781">
        <v>294</v>
      </c>
      <c r="T1781">
        <v>1.8811501597444087</v>
      </c>
      <c r="U1781">
        <v>1.9387664566199632</v>
      </c>
      <c r="V1781">
        <v>15.894021739130435</v>
      </c>
      <c r="W1781">
        <v>55.724489795918359</v>
      </c>
      <c r="X1781">
        <v>133.75600593527722</v>
      </c>
      <c r="Y1781">
        <v>98.924999999999926</v>
      </c>
      <c r="Z1781">
        <v>123.82448979591828</v>
      </c>
      <c r="AA1781">
        <v>28.058725083494721</v>
      </c>
      <c r="AB1781">
        <v>4.6506102567405314</v>
      </c>
      <c r="AC1781">
        <v>-38.16930346196807</v>
      </c>
    </row>
    <row r="1782" spans="1:29">
      <c r="A1782">
        <v>3</v>
      </c>
      <c r="B1782">
        <v>1417</v>
      </c>
      <c r="C1782">
        <v>1996</v>
      </c>
      <c r="D1782">
        <v>99</v>
      </c>
      <c r="E1782">
        <v>10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  <c r="Q1782">
        <v>285</v>
      </c>
      <c r="R1782">
        <v>383</v>
      </c>
      <c r="S1782">
        <v>281</v>
      </c>
      <c r="T1782">
        <v>1.9578274760383387</v>
      </c>
      <c r="U1782">
        <v>1.8782938403567673</v>
      </c>
      <c r="V1782">
        <v>17.60835509138381</v>
      </c>
      <c r="W1782">
        <v>55.19572953736656</v>
      </c>
      <c r="X1782">
        <v>137.16567329261767</v>
      </c>
      <c r="Y1782">
        <v>92.085900783289858</v>
      </c>
      <c r="Z1782">
        <v>125.5120996441282</v>
      </c>
      <c r="AA1782">
        <v>29.465947464900609</v>
      </c>
      <c r="AB1782">
        <v>4.9804724995033629</v>
      </c>
      <c r="AC1782">
        <v>-48.336922414301242</v>
      </c>
    </row>
    <row r="1783" spans="1:29">
      <c r="A1783">
        <v>3</v>
      </c>
      <c r="B1783">
        <v>1418</v>
      </c>
      <c r="C1783">
        <v>1996</v>
      </c>
      <c r="D1783">
        <v>99</v>
      </c>
      <c r="E1783">
        <v>11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  <c r="Q1783">
        <v>333</v>
      </c>
      <c r="R1783">
        <v>439</v>
      </c>
      <c r="S1783">
        <v>335</v>
      </c>
      <c r="T1783">
        <v>2.2440894568690095</v>
      </c>
      <c r="U1783">
        <v>2.2324487484591602</v>
      </c>
      <c r="V1783">
        <v>16.24145785876993</v>
      </c>
      <c r="W1783">
        <v>55.30149253731345</v>
      </c>
      <c r="X1783">
        <v>134.97459260557201</v>
      </c>
      <c r="Y1783">
        <v>95.487243735763116</v>
      </c>
      <c r="Z1783">
        <v>125.13104477611944</v>
      </c>
      <c r="AA1783">
        <v>27.824305767543169</v>
      </c>
      <c r="AB1783">
        <v>4.2011189887226958</v>
      </c>
      <c r="AC1783">
        <v>-37.432135656842064</v>
      </c>
    </row>
    <row r="1784" spans="1:29">
      <c r="A1784">
        <v>3</v>
      </c>
      <c r="B1784">
        <v>1419</v>
      </c>
      <c r="C1784">
        <v>1996</v>
      </c>
      <c r="D1784">
        <v>99</v>
      </c>
      <c r="E1784">
        <v>12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  <c r="Q1784">
        <v>274</v>
      </c>
      <c r="R1784">
        <v>393</v>
      </c>
      <c r="S1784">
        <v>304</v>
      </c>
      <c r="T1784">
        <v>2.008945686900959</v>
      </c>
      <c r="U1784">
        <v>2.0161799264572036</v>
      </c>
      <c r="V1784">
        <v>19.381679389312986</v>
      </c>
      <c r="W1784">
        <v>55.644736842105246</v>
      </c>
      <c r="X1784">
        <v>136.56678769032283</v>
      </c>
      <c r="Y1784">
        <v>96.330788804071233</v>
      </c>
      <c r="Z1784">
        <v>124.5328947368421</v>
      </c>
      <c r="AA1784">
        <v>26.441283700413631</v>
      </c>
      <c r="AB1784">
        <v>3.7026091347092898</v>
      </c>
      <c r="AC1784">
        <v>-50.604738692557135</v>
      </c>
    </row>
    <row r="1785" spans="1:29">
      <c r="A1785">
        <v>3</v>
      </c>
      <c r="B1785">
        <v>1420</v>
      </c>
      <c r="C1785">
        <v>1996</v>
      </c>
      <c r="D1785">
        <v>99</v>
      </c>
      <c r="E1785">
        <v>13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356</v>
      </c>
      <c r="R1785">
        <v>494</v>
      </c>
      <c r="S1785">
        <v>403</v>
      </c>
      <c r="T1785">
        <v>2.5252396166134186</v>
      </c>
      <c r="U1785">
        <v>2.6719949316970997</v>
      </c>
      <c r="V1785">
        <v>17.344129554655868</v>
      </c>
      <c r="W1785">
        <v>55.694789081885851</v>
      </c>
      <c r="X1785">
        <v>135.92031792123021</v>
      </c>
      <c r="Y1785">
        <v>101.56336032388664</v>
      </c>
      <c r="Z1785">
        <v>124.49702233250622</v>
      </c>
      <c r="AA1785">
        <v>26.89308933835602</v>
      </c>
      <c r="AB1785">
        <v>3.6893848993649097</v>
      </c>
      <c r="AC1785">
        <v>-44.827206923675469</v>
      </c>
    </row>
    <row r="1786" spans="1:29">
      <c r="A1786">
        <v>3</v>
      </c>
      <c r="B1786">
        <v>1421</v>
      </c>
      <c r="C1786">
        <v>1996</v>
      </c>
      <c r="D1786">
        <v>99</v>
      </c>
      <c r="E1786">
        <v>14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172</v>
      </c>
      <c r="R1786">
        <v>232</v>
      </c>
      <c r="S1786">
        <v>183</v>
      </c>
      <c r="T1786">
        <v>1.1859424920127797</v>
      </c>
      <c r="U1786">
        <v>1.2147939398929357</v>
      </c>
      <c r="V1786">
        <v>17.668103448275861</v>
      </c>
      <c r="W1786">
        <v>54.961748633879779</v>
      </c>
      <c r="X1786">
        <v>136.01916539021923</v>
      </c>
      <c r="Y1786">
        <v>98.320258620689685</v>
      </c>
      <c r="Z1786">
        <v>124.64644808743169</v>
      </c>
      <c r="AA1786">
        <v>26.428972261811634</v>
      </c>
      <c r="AB1786">
        <v>4.0762756496326249</v>
      </c>
      <c r="AC1786">
        <v>-33.54554080532882</v>
      </c>
    </row>
    <row r="1787" spans="1:29">
      <c r="A1787">
        <v>3</v>
      </c>
      <c r="B1787">
        <v>1422</v>
      </c>
      <c r="C1787">
        <v>1996</v>
      </c>
      <c r="D1787">
        <v>99</v>
      </c>
      <c r="E1787">
        <v>15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340</v>
      </c>
      <c r="R1787">
        <v>476</v>
      </c>
      <c r="S1787">
        <v>365</v>
      </c>
      <c r="T1787">
        <v>2.4332268370607033</v>
      </c>
      <c r="U1787">
        <v>2.4306689842421845</v>
      </c>
      <c r="V1787">
        <v>17.831932773109251</v>
      </c>
      <c r="W1787">
        <v>55.460273972602735</v>
      </c>
      <c r="X1787">
        <v>135.85153454664649</v>
      </c>
      <c r="Y1787">
        <v>95.884243697479022</v>
      </c>
      <c r="Z1787">
        <v>125.04356164383564</v>
      </c>
      <c r="AA1787">
        <v>27.943222148259725</v>
      </c>
      <c r="AB1787">
        <v>4.6235472276202394</v>
      </c>
      <c r="AC1787">
        <v>-31.926482054900951</v>
      </c>
    </row>
    <row r="1788" spans="1:29">
      <c r="A1788">
        <v>3</v>
      </c>
      <c r="B1788">
        <v>1423</v>
      </c>
      <c r="C1788">
        <v>1996</v>
      </c>
      <c r="D1788">
        <v>99</v>
      </c>
      <c r="E1788">
        <v>16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346</v>
      </c>
      <c r="R1788">
        <v>495</v>
      </c>
      <c r="S1788">
        <v>384</v>
      </c>
      <c r="T1788">
        <v>2.5303514376996805</v>
      </c>
      <c r="U1788">
        <v>2.5639803475447263</v>
      </c>
      <c r="V1788">
        <v>14.969696969696972</v>
      </c>
      <c r="W1788">
        <v>55.61458333333335</v>
      </c>
      <c r="X1788">
        <v>136.10076934020597</v>
      </c>
      <c r="Y1788">
        <v>97.260808080808033</v>
      </c>
      <c r="Z1788">
        <v>125.37526041666663</v>
      </c>
      <c r="AA1788">
        <v>26.076105310443904</v>
      </c>
      <c r="AB1788">
        <v>4.3304151832961724</v>
      </c>
      <c r="AC1788">
        <v>-49.478688385261918</v>
      </c>
    </row>
    <row r="1789" spans="1:29">
      <c r="A1789">
        <v>3</v>
      </c>
      <c r="B1789">
        <v>1424</v>
      </c>
      <c r="C1789">
        <v>1996</v>
      </c>
      <c r="D1789">
        <v>99</v>
      </c>
      <c r="E1789">
        <v>17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315</v>
      </c>
      <c r="R1789">
        <v>432</v>
      </c>
      <c r="S1789">
        <v>377</v>
      </c>
      <c r="T1789">
        <v>2.2083067092651758</v>
      </c>
      <c r="U1789">
        <v>2.519202385630066</v>
      </c>
      <c r="V1789">
        <v>14.618055555555555</v>
      </c>
      <c r="W1789">
        <v>56.063660477453581</v>
      </c>
      <c r="X1789">
        <v>136.76618113237839</v>
      </c>
      <c r="Y1789">
        <v>109.49837962962964</v>
      </c>
      <c r="Z1789">
        <v>125.47294429708224</v>
      </c>
      <c r="AA1789">
        <v>27.704563204742815</v>
      </c>
      <c r="AB1789">
        <v>4.2906573444005849</v>
      </c>
      <c r="AC1789">
        <v>-46.376171732788976</v>
      </c>
    </row>
    <row r="1790" spans="1:29">
      <c r="A1790">
        <v>3</v>
      </c>
      <c r="B1790">
        <v>1425</v>
      </c>
      <c r="C1790">
        <v>1996</v>
      </c>
      <c r="D1790">
        <v>99</v>
      </c>
      <c r="E1790">
        <v>18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338</v>
      </c>
      <c r="R1790">
        <v>474</v>
      </c>
      <c r="S1790">
        <v>388</v>
      </c>
      <c r="T1790">
        <v>2.4230031948881794</v>
      </c>
      <c r="U1790">
        <v>2.5287033233150984</v>
      </c>
      <c r="V1790">
        <v>15.9873417721519</v>
      </c>
      <c r="W1790">
        <v>55.451030927835049</v>
      </c>
      <c r="X1790">
        <v>133.05653459869896</v>
      </c>
      <c r="Y1790">
        <v>100.17236286919832</v>
      </c>
      <c r="Z1790">
        <v>122.37551546391752</v>
      </c>
      <c r="AA1790">
        <v>27.294980723064153</v>
      </c>
      <c r="AB1790">
        <v>4.1876320067296069</v>
      </c>
      <c r="AC1790">
        <v>-50.834870957346048</v>
      </c>
    </row>
    <row r="1791" spans="1:29">
      <c r="A1791">
        <v>3</v>
      </c>
      <c r="B1791">
        <v>1426</v>
      </c>
      <c r="C1791">
        <v>1996</v>
      </c>
      <c r="D1791">
        <v>99</v>
      </c>
      <c r="E1791">
        <v>19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237</v>
      </c>
      <c r="R1791">
        <v>307</v>
      </c>
      <c r="S1791">
        <v>244</v>
      </c>
      <c r="T1791">
        <v>1.5693290734824279</v>
      </c>
      <c r="U1791">
        <v>1.6186690017102756</v>
      </c>
      <c r="V1791">
        <v>18.736156351791529</v>
      </c>
      <c r="W1791">
        <v>54.741803278688522</v>
      </c>
      <c r="X1791">
        <v>135.39125003087929</v>
      </c>
      <c r="Y1791">
        <v>99.002931596091216</v>
      </c>
      <c r="Z1791">
        <v>124.56516393442624</v>
      </c>
      <c r="AA1791">
        <v>29.081250923937077</v>
      </c>
      <c r="AB1791">
        <v>4.1846389695603872</v>
      </c>
      <c r="AC1791">
        <v>-52.308795055483515</v>
      </c>
    </row>
    <row r="1792" spans="1:29">
      <c r="A1792">
        <v>3</v>
      </c>
      <c r="B1792">
        <v>1427</v>
      </c>
      <c r="C1792">
        <v>1996</v>
      </c>
      <c r="D1792">
        <v>99</v>
      </c>
      <c r="E1792">
        <v>20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261</v>
      </c>
      <c r="R1792">
        <v>360</v>
      </c>
      <c r="S1792">
        <v>278</v>
      </c>
      <c r="T1792">
        <v>1.8402555910543128</v>
      </c>
      <c r="U1792">
        <v>1.822742113342992</v>
      </c>
      <c r="V1792">
        <v>15.513888888888889</v>
      </c>
      <c r="W1792">
        <v>55.230215827338128</v>
      </c>
      <c r="X1792">
        <v>134.64608161791259</v>
      </c>
      <c r="Y1792">
        <v>95.071666666666687</v>
      </c>
      <c r="Z1792">
        <v>123.11438848920862</v>
      </c>
      <c r="AA1792">
        <v>27.145736608037655</v>
      </c>
      <c r="AB1792">
        <v>4.0077560537678156</v>
      </c>
      <c r="AC1792">
        <v>-47.045837719738593</v>
      </c>
    </row>
    <row r="1793" spans="1:29">
      <c r="A1793">
        <v>3</v>
      </c>
      <c r="B1793">
        <v>1428</v>
      </c>
      <c r="C1793">
        <v>1996</v>
      </c>
      <c r="D1793">
        <v>99</v>
      </c>
      <c r="E1793">
        <v>21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301</v>
      </c>
      <c r="R1793">
        <v>432</v>
      </c>
      <c r="S1793">
        <v>358</v>
      </c>
      <c r="T1793">
        <v>2.2083067092651758</v>
      </c>
      <c r="U1793">
        <v>2.3642210024618322</v>
      </c>
      <c r="V1793">
        <v>15.780092592592595</v>
      </c>
      <c r="W1793">
        <v>55.187150837988817</v>
      </c>
      <c r="X1793">
        <v>135.33390514024319</v>
      </c>
      <c r="Y1793">
        <v>102.76203703703712</v>
      </c>
      <c r="Z1793">
        <v>124.00335195530738</v>
      </c>
      <c r="AA1793">
        <v>27.182015084824862</v>
      </c>
      <c r="AB1793">
        <v>4.2282836216448061</v>
      </c>
      <c r="AC1793">
        <v>-46.37941329078712</v>
      </c>
    </row>
    <row r="1794" spans="1:29">
      <c r="A1794">
        <v>3</v>
      </c>
      <c r="B1794">
        <v>1429</v>
      </c>
      <c r="C1794">
        <v>1996</v>
      </c>
      <c r="D1794">
        <v>99</v>
      </c>
      <c r="E1794">
        <v>22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290</v>
      </c>
      <c r="R1794">
        <v>403</v>
      </c>
      <c r="S1794">
        <v>320</v>
      </c>
      <c r="T1794">
        <v>2.0600638977635786</v>
      </c>
      <c r="U1794">
        <v>2.1528198133321381</v>
      </c>
      <c r="V1794">
        <v>18.258064516129032</v>
      </c>
      <c r="W1794">
        <v>54.940624999999997</v>
      </c>
      <c r="X1794">
        <v>136.33447948619371</v>
      </c>
      <c r="Y1794">
        <v>100.30694789081888</v>
      </c>
      <c r="Z1794">
        <v>126.32406250000003</v>
      </c>
      <c r="AA1794">
        <v>28.163601549625781</v>
      </c>
      <c r="AB1794">
        <v>4.057351304653718</v>
      </c>
      <c r="AC1794">
        <v>-49.837015781142718</v>
      </c>
    </row>
    <row r="1795" spans="1:29">
      <c r="A1795">
        <v>3</v>
      </c>
      <c r="B1795">
        <v>1430</v>
      </c>
      <c r="C1795">
        <v>1996</v>
      </c>
      <c r="D1795">
        <v>99</v>
      </c>
      <c r="E1795">
        <v>23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268</v>
      </c>
      <c r="R1795">
        <v>401</v>
      </c>
      <c r="S1795">
        <v>310</v>
      </c>
      <c r="T1795">
        <v>2.0498402555910542</v>
      </c>
      <c r="U1795">
        <v>2.0338823462246087</v>
      </c>
      <c r="V1795">
        <v>17.788029925187036</v>
      </c>
      <c r="W1795">
        <v>54.722580645161287</v>
      </c>
      <c r="X1795">
        <v>134.0700253699446</v>
      </c>
      <c r="Y1795">
        <v>95.237905236907807</v>
      </c>
      <c r="Z1795">
        <v>123.1948387096775</v>
      </c>
      <c r="AA1795">
        <v>28.575119548866756</v>
      </c>
      <c r="AB1795">
        <v>4.3766764292185778</v>
      </c>
      <c r="AC1795">
        <v>-46.777691893019778</v>
      </c>
    </row>
    <row r="1796" spans="1:29">
      <c r="A1796">
        <v>3</v>
      </c>
      <c r="B1796">
        <v>1431</v>
      </c>
      <c r="C1796">
        <v>1996</v>
      </c>
      <c r="D1796">
        <v>99</v>
      </c>
      <c r="E1796">
        <v>24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280</v>
      </c>
      <c r="R1796">
        <v>364</v>
      </c>
      <c r="S1796">
        <v>276</v>
      </c>
      <c r="T1796">
        <v>1.8607028753993609</v>
      </c>
      <c r="U1796">
        <v>1.8024248054571173</v>
      </c>
      <c r="V1796">
        <v>17.181318681318693</v>
      </c>
      <c r="W1796">
        <v>54.949275362318843</v>
      </c>
      <c r="X1796">
        <v>133.46112176014671</v>
      </c>
      <c r="Y1796">
        <v>92.978846153846106</v>
      </c>
      <c r="Z1796">
        <v>122.62427536231883</v>
      </c>
      <c r="AA1796">
        <v>24.631800712878594</v>
      </c>
      <c r="AB1796">
        <v>3.9117483095438041</v>
      </c>
      <c r="AC1796">
        <v>-43.799961439924246</v>
      </c>
    </row>
    <row r="1797" spans="1:29">
      <c r="A1797">
        <v>3</v>
      </c>
      <c r="B1797">
        <v>1432</v>
      </c>
      <c r="C1797">
        <v>1996</v>
      </c>
      <c r="D1797">
        <v>99</v>
      </c>
      <c r="E1797">
        <v>25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250</v>
      </c>
      <c r="R1797">
        <v>349.25</v>
      </c>
      <c r="S1797">
        <v>249</v>
      </c>
      <c r="T1797">
        <v>1.7853035143769973</v>
      </c>
      <c r="U1797">
        <v>1.6740236801285648</v>
      </c>
      <c r="V1797">
        <v>17.242662848962059</v>
      </c>
      <c r="W1797">
        <v>54.425702811244967</v>
      </c>
      <c r="X1797">
        <v>137.83102779443021</v>
      </c>
      <c r="Y1797">
        <v>90.002290622763056</v>
      </c>
      <c r="Z1797">
        <v>126.23815261044176</v>
      </c>
      <c r="AA1797">
        <v>29.383025695064056</v>
      </c>
      <c r="AB1797">
        <v>4.4788102183414447</v>
      </c>
      <c r="AC1797">
        <v>-45.937336828437246</v>
      </c>
    </row>
    <row r="1798" spans="1:29">
      <c r="A1798">
        <v>3</v>
      </c>
      <c r="B1798">
        <v>1433</v>
      </c>
      <c r="C1798">
        <v>1996</v>
      </c>
      <c r="D1798">
        <v>99</v>
      </c>
      <c r="E1798">
        <v>26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225</v>
      </c>
      <c r="R1798">
        <v>313</v>
      </c>
      <c r="S1798">
        <v>243</v>
      </c>
      <c r="T1798">
        <v>1.6</v>
      </c>
      <c r="U1798">
        <v>1.5668398954598619</v>
      </c>
      <c r="V1798">
        <v>18.060702875399368</v>
      </c>
      <c r="W1798">
        <v>55.33333333333335</v>
      </c>
      <c r="X1798">
        <v>133.04165123451449</v>
      </c>
      <c r="Y1798">
        <v>93.995846645367422</v>
      </c>
      <c r="Z1798">
        <v>121.07283950617284</v>
      </c>
      <c r="AA1798">
        <v>27.807407955519672</v>
      </c>
      <c r="AB1798">
        <v>4.5532966395860752</v>
      </c>
      <c r="AC1798">
        <v>-43.309609565053826</v>
      </c>
    </row>
    <row r="1799" spans="1:29">
      <c r="A1799">
        <v>3</v>
      </c>
      <c r="B1799">
        <v>1434</v>
      </c>
      <c r="C1799">
        <v>1996</v>
      </c>
      <c r="D1799">
        <v>99</v>
      </c>
      <c r="E1799">
        <v>27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242</v>
      </c>
      <c r="R1799">
        <v>361</v>
      </c>
      <c r="S1799">
        <v>276</v>
      </c>
      <c r="T1799">
        <v>1.8453674121405752</v>
      </c>
      <c r="U1799">
        <v>1.8433629825786684</v>
      </c>
      <c r="V1799">
        <v>16.64819944598338</v>
      </c>
      <c r="W1799">
        <v>54.869565217391298</v>
      </c>
      <c r="X1799">
        <v>137.05608893077195</v>
      </c>
      <c r="Y1799">
        <v>95.880886426592838</v>
      </c>
      <c r="Z1799">
        <v>125.40942028985512</v>
      </c>
      <c r="AA1799">
        <v>30.322243683190241</v>
      </c>
      <c r="AB1799">
        <v>4.230369989226304</v>
      </c>
      <c r="AC1799">
        <v>-42.285853919199695</v>
      </c>
    </row>
    <row r="1800" spans="1:29">
      <c r="A1800">
        <v>3</v>
      </c>
      <c r="B1800">
        <v>1435</v>
      </c>
      <c r="C1800">
        <v>1996</v>
      </c>
      <c r="D1800">
        <v>99</v>
      </c>
      <c r="E1800">
        <v>28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230</v>
      </c>
      <c r="R1800">
        <v>325</v>
      </c>
      <c r="S1800">
        <v>241</v>
      </c>
      <c r="T1800">
        <v>1.6613418530351436</v>
      </c>
      <c r="U1800">
        <v>1.5865181268198374</v>
      </c>
      <c r="V1800">
        <v>17.824615384615388</v>
      </c>
      <c r="W1800">
        <v>55.157676348547746</v>
      </c>
      <c r="X1800">
        <v>137.33644470372531</v>
      </c>
      <c r="Y1800">
        <v>91.662153846153885</v>
      </c>
      <c r="Z1800">
        <v>123.61078838174278</v>
      </c>
      <c r="AA1800">
        <v>27.085484158042046</v>
      </c>
      <c r="AB1800">
        <v>4.8564489779398068</v>
      </c>
      <c r="AC1800">
        <v>-33.454849465837306</v>
      </c>
    </row>
    <row r="1801" spans="1:29">
      <c r="A1801">
        <v>3</v>
      </c>
      <c r="B1801">
        <v>1436</v>
      </c>
      <c r="C1801">
        <v>1996</v>
      </c>
      <c r="D1801">
        <v>99</v>
      </c>
      <c r="E1801">
        <v>29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233</v>
      </c>
      <c r="R1801">
        <v>314</v>
      </c>
      <c r="S1801">
        <v>225</v>
      </c>
      <c r="T1801">
        <v>1.605111821086262</v>
      </c>
      <c r="U1801">
        <v>1.5452976908993479</v>
      </c>
      <c r="V1801">
        <v>18.786624203821656</v>
      </c>
      <c r="W1801">
        <v>54.751111111111115</v>
      </c>
      <c r="X1801">
        <v>139.83168979580557</v>
      </c>
      <c r="Y1801">
        <v>92.408280254777054</v>
      </c>
      <c r="Z1801">
        <v>128.96088888888889</v>
      </c>
      <c r="AA1801">
        <v>27.719162711598823</v>
      </c>
      <c r="AB1801">
        <v>4.5626806069445793</v>
      </c>
      <c r="AC1801">
        <v>-40.058188543865136</v>
      </c>
    </row>
    <row r="1802" spans="1:29">
      <c r="A1802">
        <v>3</v>
      </c>
      <c r="B1802">
        <v>1437</v>
      </c>
      <c r="C1802">
        <v>1996</v>
      </c>
      <c r="D1802">
        <v>99</v>
      </c>
      <c r="E1802">
        <v>30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  <c r="Q1802">
        <v>230</v>
      </c>
      <c r="R1802">
        <v>320</v>
      </c>
      <c r="S1802">
        <v>234</v>
      </c>
      <c r="T1802">
        <v>1.635782747603834</v>
      </c>
      <c r="U1802">
        <v>1.5442911453710575</v>
      </c>
      <c r="V1802">
        <v>19</v>
      </c>
      <c r="W1802">
        <v>55.935897435897445</v>
      </c>
      <c r="X1802">
        <v>134.85983206933901</v>
      </c>
      <c r="Y1802">
        <v>90.616562500000015</v>
      </c>
      <c r="Z1802">
        <v>123.92008547008552</v>
      </c>
      <c r="AA1802">
        <v>27.11977828728762</v>
      </c>
      <c r="AB1802">
        <v>4.3056504623587557</v>
      </c>
      <c r="AC1802">
        <v>-41.025799383915114</v>
      </c>
    </row>
    <row r="1803" spans="1:29">
      <c r="A1803">
        <v>3</v>
      </c>
      <c r="B1803">
        <v>1438</v>
      </c>
      <c r="C1803">
        <v>1996</v>
      </c>
      <c r="D1803">
        <v>99</v>
      </c>
      <c r="E1803">
        <v>31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  <c r="Q1803">
        <v>228</v>
      </c>
      <c r="R1803">
        <v>316</v>
      </c>
      <c r="S1803">
        <v>242</v>
      </c>
      <c r="T1803">
        <v>1.6153354632587862</v>
      </c>
      <c r="U1803">
        <v>1.5826623651135798</v>
      </c>
      <c r="V1803">
        <v>17.683544303797468</v>
      </c>
      <c r="W1803">
        <v>55.495867768595041</v>
      </c>
      <c r="X1803">
        <v>135.78623640577641</v>
      </c>
      <c r="Y1803">
        <v>94.04367088607593</v>
      </c>
      <c r="Z1803">
        <v>122.80082644628096</v>
      </c>
      <c r="AA1803">
        <v>27.58881524440152</v>
      </c>
      <c r="AB1803">
        <v>4.0464737570893279</v>
      </c>
      <c r="AC1803">
        <v>-43.272093870112393</v>
      </c>
    </row>
    <row r="1804" spans="1:29">
      <c r="A1804">
        <v>3</v>
      </c>
      <c r="B1804">
        <v>1439</v>
      </c>
      <c r="C1804">
        <v>1996</v>
      </c>
      <c r="D1804">
        <v>99</v>
      </c>
      <c r="E1804">
        <v>32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  <c r="Q1804">
        <v>357</v>
      </c>
      <c r="R1804">
        <v>506</v>
      </c>
      <c r="S1804">
        <v>397</v>
      </c>
      <c r="T1804">
        <v>2.5865814696485625</v>
      </c>
      <c r="U1804">
        <v>2.798196568649018</v>
      </c>
      <c r="V1804">
        <v>16.434782608695652</v>
      </c>
      <c r="W1804">
        <v>54.45088161209069</v>
      </c>
      <c r="X1804">
        <v>140.95062928498328</v>
      </c>
      <c r="Y1804">
        <v>103.83794466403172</v>
      </c>
      <c r="Z1804">
        <v>132.34760705289685</v>
      </c>
      <c r="AA1804">
        <v>27.880275261945098</v>
      </c>
      <c r="AB1804">
        <v>4.29524140404021</v>
      </c>
      <c r="AC1804">
        <v>-55.584876529323871</v>
      </c>
    </row>
    <row r="1805" spans="1:29">
      <c r="A1805">
        <v>3</v>
      </c>
      <c r="B1805">
        <v>1440</v>
      </c>
      <c r="C1805">
        <v>1996</v>
      </c>
      <c r="D1805">
        <v>99</v>
      </c>
      <c r="E1805">
        <v>33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  <c r="Q1805">
        <v>297</v>
      </c>
      <c r="R1805">
        <v>427</v>
      </c>
      <c r="S1805">
        <v>320</v>
      </c>
      <c r="T1805">
        <v>2.1827476038338656</v>
      </c>
      <c r="U1805">
        <v>2.1684079549263577</v>
      </c>
      <c r="V1805">
        <v>16.224824355971897</v>
      </c>
      <c r="W1805">
        <v>54.928125000000001</v>
      </c>
      <c r="X1805">
        <v>138.1601081901243</v>
      </c>
      <c r="Y1805">
        <v>95.35456674473069</v>
      </c>
      <c r="Z1805">
        <v>127.23875</v>
      </c>
      <c r="AA1805">
        <v>28.831279644467795</v>
      </c>
      <c r="AB1805">
        <v>4.2578408829329373</v>
      </c>
      <c r="AC1805">
        <v>-38.627026848475275</v>
      </c>
    </row>
    <row r="1806" spans="1:29">
      <c r="A1806">
        <v>3</v>
      </c>
      <c r="B1806">
        <v>1441</v>
      </c>
      <c r="C1806">
        <v>1996</v>
      </c>
      <c r="D1806">
        <v>99</v>
      </c>
      <c r="E1806">
        <v>34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  <c r="Q1806">
        <v>293</v>
      </c>
      <c r="R1806">
        <v>398.25</v>
      </c>
      <c r="S1806">
        <v>297</v>
      </c>
      <c r="T1806">
        <v>2.0357827476038337</v>
      </c>
      <c r="U1806">
        <v>2.0052623691397624</v>
      </c>
      <c r="V1806">
        <v>17.662272441933457</v>
      </c>
      <c r="W1806">
        <v>55.326599326599343</v>
      </c>
      <c r="X1806">
        <v>138.05251714060492</v>
      </c>
      <c r="Y1806">
        <v>94.546139359698714</v>
      </c>
      <c r="Z1806">
        <v>126.77777777777781</v>
      </c>
      <c r="AA1806">
        <v>27.454278694417393</v>
      </c>
      <c r="AB1806">
        <v>4.7294904963021107</v>
      </c>
      <c r="AC1806">
        <v>-25.990231370704315</v>
      </c>
    </row>
    <row r="1807" spans="1:29">
      <c r="A1807">
        <v>3</v>
      </c>
      <c r="B1807">
        <v>1442</v>
      </c>
      <c r="C1807">
        <v>1996</v>
      </c>
      <c r="D1807">
        <v>99</v>
      </c>
      <c r="E1807">
        <v>35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  <c r="Q1807">
        <v>294</v>
      </c>
      <c r="R1807">
        <v>390</v>
      </c>
      <c r="S1807">
        <v>290</v>
      </c>
      <c r="T1807">
        <v>1.9936102236421724</v>
      </c>
      <c r="U1807">
        <v>2.0062955428566305</v>
      </c>
      <c r="V1807">
        <v>17.907692307692315</v>
      </c>
      <c r="W1807">
        <v>55.203448275862073</v>
      </c>
      <c r="X1807">
        <v>141.63680306692237</v>
      </c>
      <c r="Y1807">
        <v>96.595897435897356</v>
      </c>
      <c r="Z1807">
        <v>129.90482758620681</v>
      </c>
      <c r="AA1807">
        <v>29.077583097008223</v>
      </c>
      <c r="AB1807">
        <v>4.7259359779851762</v>
      </c>
      <c r="AC1807">
        <v>-42.092532292945776</v>
      </c>
    </row>
    <row r="1808" spans="1:29">
      <c r="A1808">
        <v>3</v>
      </c>
      <c r="B1808">
        <v>1443</v>
      </c>
      <c r="C1808">
        <v>1996</v>
      </c>
      <c r="D1808">
        <v>99</v>
      </c>
      <c r="E1808">
        <v>36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  <c r="Q1808">
        <v>259</v>
      </c>
      <c r="R1808">
        <v>397</v>
      </c>
      <c r="S1808">
        <v>300</v>
      </c>
      <c r="T1808">
        <v>2.0293929712460064</v>
      </c>
      <c r="U1808">
        <v>2.0119034393713968</v>
      </c>
      <c r="V1808">
        <v>17.299748110831235</v>
      </c>
      <c r="W1808">
        <v>55.293333333333351</v>
      </c>
      <c r="X1808">
        <v>137.9367466180536</v>
      </c>
      <c r="Y1808">
        <v>95.157934508816126</v>
      </c>
      <c r="Z1808">
        <v>125.92566666666671</v>
      </c>
      <c r="AA1808">
        <v>28.025980349588888</v>
      </c>
      <c r="AB1808">
        <v>4.6296820145183952</v>
      </c>
      <c r="AC1808">
        <v>-32.264933498721781</v>
      </c>
    </row>
    <row r="1809" spans="1:29">
      <c r="A1809">
        <v>3</v>
      </c>
      <c r="B1809">
        <v>1444</v>
      </c>
      <c r="C1809">
        <v>1996</v>
      </c>
      <c r="D1809">
        <v>99</v>
      </c>
      <c r="E1809">
        <v>37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  <c r="Q1809">
        <v>274</v>
      </c>
      <c r="R1809">
        <v>401</v>
      </c>
      <c r="S1809">
        <v>285</v>
      </c>
      <c r="T1809">
        <v>2.0498402555910542</v>
      </c>
      <c r="U1809">
        <v>1.9109346739170587</v>
      </c>
      <c r="V1809">
        <v>19</v>
      </c>
      <c r="W1809">
        <v>54.522807017543855</v>
      </c>
      <c r="X1809">
        <v>139.97400864037073</v>
      </c>
      <c r="Y1809">
        <v>89.48079800498742</v>
      </c>
      <c r="Z1809">
        <v>125.90105263157881</v>
      </c>
      <c r="AA1809">
        <v>30.282585446889481</v>
      </c>
      <c r="AB1809">
        <v>4.9591672172929604</v>
      </c>
      <c r="AC1809">
        <v>-42.51107419533475</v>
      </c>
    </row>
    <row r="1810" spans="1:29">
      <c r="A1810">
        <v>3</v>
      </c>
      <c r="B1810">
        <v>1445</v>
      </c>
      <c r="C1810">
        <v>1996</v>
      </c>
      <c r="D1810">
        <v>99</v>
      </c>
      <c r="E1810">
        <v>38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  <c r="Q1810">
        <v>288</v>
      </c>
      <c r="R1810">
        <v>427</v>
      </c>
      <c r="S1810">
        <v>351</v>
      </c>
      <c r="T1810">
        <v>2.1827476038338656</v>
      </c>
      <c r="U1810">
        <v>2.3838939081840911</v>
      </c>
      <c r="V1810">
        <v>18.276346604215465</v>
      </c>
      <c r="W1810">
        <v>55.059829059829056</v>
      </c>
      <c r="X1810">
        <v>140.08946491052248</v>
      </c>
      <c r="Y1810">
        <v>104.83044496487128</v>
      </c>
      <c r="Z1810">
        <v>127.52877492877511</v>
      </c>
      <c r="AA1810">
        <v>27.80729573726892</v>
      </c>
      <c r="AB1810">
        <v>4.7230246446679756</v>
      </c>
      <c r="AC1810">
        <v>-38.760986784079115</v>
      </c>
    </row>
    <row r="1811" spans="1:29">
      <c r="A1811">
        <v>3</v>
      </c>
      <c r="B1811">
        <v>1446</v>
      </c>
      <c r="C1811">
        <v>1996</v>
      </c>
      <c r="D1811">
        <v>99</v>
      </c>
      <c r="E1811">
        <v>39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  <c r="Q1811">
        <v>310</v>
      </c>
      <c r="R1811">
        <v>444</v>
      </c>
      <c r="S1811">
        <v>344</v>
      </c>
      <c r="T1811">
        <v>2.2696485623003193</v>
      </c>
      <c r="U1811">
        <v>2.3183033540759848</v>
      </c>
      <c r="V1811">
        <v>18.087837837837835</v>
      </c>
      <c r="W1811">
        <v>55.409883720930239</v>
      </c>
      <c r="X1811">
        <v>139.18748108888951</v>
      </c>
      <c r="Y1811">
        <v>98.042792792792895</v>
      </c>
      <c r="Z1811">
        <v>126.54360465116297</v>
      </c>
      <c r="AA1811">
        <v>26.0716168137983</v>
      </c>
      <c r="AB1811">
        <v>4.7136634629863989</v>
      </c>
      <c r="AC1811">
        <v>-23.917957465028405</v>
      </c>
    </row>
    <row r="1812" spans="1:29">
      <c r="A1812">
        <v>3</v>
      </c>
      <c r="B1812">
        <v>1447</v>
      </c>
      <c r="C1812">
        <v>1996</v>
      </c>
      <c r="D1812">
        <v>99</v>
      </c>
      <c r="E1812">
        <v>40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  <c r="Q1812">
        <v>305</v>
      </c>
      <c r="R1812">
        <v>448</v>
      </c>
      <c r="S1812">
        <v>328</v>
      </c>
      <c r="T1812">
        <v>2.2900958466453671</v>
      </c>
      <c r="U1812">
        <v>2.2292853196559594</v>
      </c>
      <c r="V1812">
        <v>18.616071428571423</v>
      </c>
      <c r="W1812">
        <v>55.210365853658551</v>
      </c>
      <c r="X1812">
        <v>138.86177642779762</v>
      </c>
      <c r="Y1812">
        <v>93.436383928571388</v>
      </c>
      <c r="Z1812">
        <v>127.62042682926828</v>
      </c>
      <c r="AA1812">
        <v>28.77011667047007</v>
      </c>
      <c r="AB1812">
        <v>4.8055115575311742</v>
      </c>
      <c r="AC1812">
        <v>-39.176444422125932</v>
      </c>
    </row>
    <row r="1813" spans="1:29">
      <c r="A1813">
        <v>3</v>
      </c>
      <c r="B1813">
        <v>1448</v>
      </c>
      <c r="C1813">
        <v>1996</v>
      </c>
      <c r="D1813">
        <v>99</v>
      </c>
      <c r="E1813">
        <v>41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  <c r="Q1813">
        <v>299</v>
      </c>
      <c r="R1813">
        <v>439</v>
      </c>
      <c r="S1813">
        <v>326</v>
      </c>
      <c r="T1813">
        <v>2.2440894568690095</v>
      </c>
      <c r="U1813">
        <v>2.1851464342671969</v>
      </c>
      <c r="V1813">
        <v>16.494305239179955</v>
      </c>
      <c r="W1813">
        <v>54.874233128834362</v>
      </c>
      <c r="X1813">
        <v>137.37095783038865</v>
      </c>
      <c r="Y1813">
        <v>93.464009111617287</v>
      </c>
      <c r="Z1813">
        <v>125.8610429447852</v>
      </c>
      <c r="AA1813">
        <v>27.174976944211004</v>
      </c>
      <c r="AB1813">
        <v>4.6647889891986756</v>
      </c>
      <c r="AC1813">
        <v>-43.535999440496255</v>
      </c>
    </row>
    <row r="1814" spans="1:29">
      <c r="A1814">
        <v>3</v>
      </c>
      <c r="B1814">
        <v>1449</v>
      </c>
      <c r="C1814">
        <v>1996</v>
      </c>
      <c r="D1814">
        <v>99</v>
      </c>
      <c r="E1814">
        <v>42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  <c r="Q1814">
        <v>226</v>
      </c>
      <c r="R1814">
        <v>337</v>
      </c>
      <c r="S1814">
        <v>268</v>
      </c>
      <c r="T1814">
        <v>1.7226837060702875</v>
      </c>
      <c r="U1814">
        <v>1.8163353711708528</v>
      </c>
      <c r="V1814">
        <v>17.077151335311576</v>
      </c>
      <c r="W1814">
        <v>54.417910447761194</v>
      </c>
      <c r="X1814">
        <v>138.08410839380045</v>
      </c>
      <c r="Y1814">
        <v>101.20326409495544</v>
      </c>
      <c r="Z1814">
        <v>127.25932835820896</v>
      </c>
      <c r="AA1814">
        <v>28.435842074295724</v>
      </c>
    </row>
    <row r="1815" spans="1:29">
      <c r="A1815">
        <v>3</v>
      </c>
      <c r="B1815">
        <v>1450</v>
      </c>
      <c r="C1815">
        <v>1996</v>
      </c>
      <c r="D1815">
        <v>99</v>
      </c>
      <c r="E1815">
        <v>43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  <c r="Q1815">
        <v>273</v>
      </c>
      <c r="R1815">
        <v>420</v>
      </c>
      <c r="S1815">
        <v>335</v>
      </c>
      <c r="T1815">
        <v>2.1469648562300319</v>
      </c>
      <c r="U1815">
        <v>2.2350050545627562</v>
      </c>
      <c r="V1815">
        <v>17.511904761904763</v>
      </c>
      <c r="W1815">
        <v>55.441791044776132</v>
      </c>
      <c r="X1815">
        <v>139.09740494247541</v>
      </c>
      <c r="Y1815">
        <v>99.921190476190404</v>
      </c>
      <c r="Z1815">
        <v>125.27432835820896</v>
      </c>
      <c r="AA1815">
        <v>27.33635484461486</v>
      </c>
      <c r="AB1815">
        <v>4.5536978332271882</v>
      </c>
      <c r="AC1815">
        <v>-31.700210360759659</v>
      </c>
    </row>
    <row r="1816" spans="1:29">
      <c r="A1816">
        <v>3</v>
      </c>
      <c r="B1816">
        <v>1451</v>
      </c>
      <c r="C1816">
        <v>1996</v>
      </c>
      <c r="D1816">
        <v>99</v>
      </c>
      <c r="E1816">
        <v>44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  <c r="Q1816">
        <v>268</v>
      </c>
      <c r="R1816">
        <v>361</v>
      </c>
      <c r="S1816">
        <v>306</v>
      </c>
      <c r="T1816">
        <v>1.8453674121405752</v>
      </c>
      <c r="U1816">
        <v>2.1644084010017735</v>
      </c>
      <c r="V1816">
        <v>15.434903047091412</v>
      </c>
      <c r="W1816">
        <v>54.764705882352942</v>
      </c>
      <c r="X1816">
        <v>144.20398375764933</v>
      </c>
      <c r="Y1816">
        <v>112.57977839335184</v>
      </c>
      <c r="Z1816">
        <v>132.81470588235297</v>
      </c>
      <c r="AA1816">
        <v>27.776139653735303</v>
      </c>
      <c r="AB1816">
        <v>4.7399907695262593</v>
      </c>
      <c r="AC1816">
        <v>-33.530315619237498</v>
      </c>
    </row>
    <row r="1817" spans="1:29">
      <c r="A1817">
        <v>3</v>
      </c>
      <c r="B1817">
        <v>1452</v>
      </c>
      <c r="C1817">
        <v>1996</v>
      </c>
      <c r="D1817">
        <v>99</v>
      </c>
      <c r="E1817">
        <v>45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  <c r="Q1817">
        <v>273</v>
      </c>
      <c r="R1817">
        <v>389</v>
      </c>
      <c r="S1817">
        <v>307</v>
      </c>
      <c r="T1817">
        <v>1.9884984025559105</v>
      </c>
      <c r="U1817">
        <v>2.0894340732383849</v>
      </c>
      <c r="V1817">
        <v>18.794344473007715</v>
      </c>
      <c r="W1817">
        <v>55.270358306188918</v>
      </c>
      <c r="X1817">
        <v>138.88209621581564</v>
      </c>
      <c r="Y1817">
        <v>100.85732647814918</v>
      </c>
      <c r="Z1817">
        <v>127.79641693811084</v>
      </c>
      <c r="AA1817">
        <v>28.233445529106444</v>
      </c>
      <c r="AB1817">
        <v>4.6961624989871869</v>
      </c>
      <c r="AC1817">
        <v>-36.658849247077626</v>
      </c>
    </row>
    <row r="1818" spans="1:29">
      <c r="A1818">
        <v>3</v>
      </c>
      <c r="B1818">
        <v>1453</v>
      </c>
      <c r="C1818">
        <v>1996</v>
      </c>
      <c r="D1818">
        <v>99</v>
      </c>
      <c r="E1818">
        <v>46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  <c r="Q1818">
        <v>241</v>
      </c>
      <c r="R1818">
        <v>326</v>
      </c>
      <c r="S1818">
        <v>242</v>
      </c>
      <c r="T1818">
        <v>1.666453674121406</v>
      </c>
      <c r="U1818">
        <v>1.6268225530532052</v>
      </c>
      <c r="V1818">
        <v>19.052147239263796</v>
      </c>
      <c r="W1818">
        <v>55.809917355371887</v>
      </c>
      <c r="X1818">
        <v>135.57052556015665</v>
      </c>
      <c r="Y1818">
        <v>93.702453987730109</v>
      </c>
      <c r="Z1818">
        <v>126.2272727272728</v>
      </c>
      <c r="AA1818">
        <v>26.390201349605288</v>
      </c>
      <c r="AB1818">
        <v>4.2607453846526884</v>
      </c>
      <c r="AC1818">
        <v>-26.890080413194408</v>
      </c>
    </row>
    <row r="1819" spans="1:29">
      <c r="A1819">
        <v>3</v>
      </c>
      <c r="B1819">
        <v>1454</v>
      </c>
      <c r="C1819">
        <v>1996</v>
      </c>
      <c r="D1819">
        <v>99</v>
      </c>
      <c r="E1819">
        <v>47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  <c r="Q1819">
        <v>263</v>
      </c>
      <c r="R1819">
        <v>382</v>
      </c>
      <c r="S1819">
        <v>301</v>
      </c>
      <c r="T1819">
        <v>1.9527156549520763</v>
      </c>
      <c r="U1819">
        <v>2.0817651549275937</v>
      </c>
      <c r="V1819">
        <v>18.568062827225127</v>
      </c>
      <c r="W1819">
        <v>54.767441860465119</v>
      </c>
      <c r="X1819">
        <v>139.83765662845371</v>
      </c>
      <c r="Y1819">
        <v>102.32853403141355</v>
      </c>
      <c r="Z1819">
        <v>129.86544850498331</v>
      </c>
      <c r="AA1819">
        <v>28.014069831421796</v>
      </c>
      <c r="AB1819">
        <v>4.5266728631605933</v>
      </c>
      <c r="AC1819">
        <v>-38.594525543918422</v>
      </c>
    </row>
    <row r="1820" spans="1:29">
      <c r="A1820">
        <v>3</v>
      </c>
      <c r="B1820">
        <v>1455</v>
      </c>
      <c r="C1820">
        <v>1996</v>
      </c>
      <c r="D1820">
        <v>99</v>
      </c>
      <c r="E1820">
        <v>48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  <c r="Q1820">
        <v>253</v>
      </c>
      <c r="R1820">
        <v>356</v>
      </c>
      <c r="S1820">
        <v>270</v>
      </c>
      <c r="T1820">
        <v>1.8198083067092652</v>
      </c>
      <c r="U1820">
        <v>1.8765576824614081</v>
      </c>
      <c r="V1820">
        <v>19.525280898876403</v>
      </c>
      <c r="W1820">
        <v>55.1</v>
      </c>
      <c r="X1820">
        <v>138.64992026489085</v>
      </c>
      <c r="Y1820">
        <v>98.978370786516891</v>
      </c>
      <c r="Z1820">
        <v>130.50481481481492</v>
      </c>
      <c r="AA1820">
        <v>29.961063852738953</v>
      </c>
      <c r="AB1820">
        <v>4.9703938289450011</v>
      </c>
      <c r="AC1820">
        <v>-52.186287898515509</v>
      </c>
    </row>
    <row r="1821" spans="1:29">
      <c r="A1821">
        <v>3</v>
      </c>
      <c r="B1821">
        <v>1456</v>
      </c>
      <c r="C1821">
        <v>1996</v>
      </c>
      <c r="D1821">
        <v>99</v>
      </c>
      <c r="E1821">
        <v>49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  <c r="Q1821">
        <v>317</v>
      </c>
      <c r="R1821">
        <v>485</v>
      </c>
      <c r="S1821">
        <v>387</v>
      </c>
      <c r="T1821">
        <v>2.47923322683706</v>
      </c>
      <c r="U1821">
        <v>2.6417133556449151</v>
      </c>
      <c r="V1821">
        <v>17.179381443298968</v>
      </c>
      <c r="W1821">
        <v>54.695090439276491</v>
      </c>
      <c r="X1821">
        <v>139.24272039852104</v>
      </c>
      <c r="Y1821">
        <v>102.27567010309281</v>
      </c>
      <c r="Z1821">
        <v>128.1749354005168</v>
      </c>
      <c r="AA1821">
        <v>28.130285061785976</v>
      </c>
      <c r="AB1821">
        <v>4.7755894888464967</v>
      </c>
      <c r="AC1821">
        <v>-46.361774814248896</v>
      </c>
    </row>
    <row r="1822" spans="1:29">
      <c r="A1822">
        <v>3</v>
      </c>
      <c r="B1822">
        <v>1457</v>
      </c>
      <c r="C1822">
        <v>1996</v>
      </c>
      <c r="D1822">
        <v>99</v>
      </c>
      <c r="E1822">
        <v>50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  <c r="Q1822">
        <v>331</v>
      </c>
      <c r="R1822">
        <v>472</v>
      </c>
      <c r="S1822">
        <v>370</v>
      </c>
      <c r="T1822">
        <v>2.4127795527156555</v>
      </c>
      <c r="U1822">
        <v>2.5811075984388223</v>
      </c>
      <c r="V1822">
        <v>16.959745762711862</v>
      </c>
      <c r="W1822">
        <v>55.505405405405405</v>
      </c>
      <c r="X1822">
        <v>140.97980975815776</v>
      </c>
      <c r="Y1822">
        <v>102.68156779661024</v>
      </c>
      <c r="Z1822">
        <v>130.98837837837843</v>
      </c>
      <c r="AA1822">
        <v>28.70008475489044</v>
      </c>
      <c r="AB1822">
        <v>4.5011977952988396</v>
      </c>
      <c r="AC1822">
        <v>-38.893649375561715</v>
      </c>
    </row>
    <row r="1823" spans="1:29">
      <c r="A1823">
        <v>3</v>
      </c>
      <c r="B1823">
        <v>1458</v>
      </c>
      <c r="C1823">
        <v>1996</v>
      </c>
      <c r="D1823">
        <v>99</v>
      </c>
      <c r="E1823">
        <v>51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  <c r="Q1823">
        <v>301</v>
      </c>
      <c r="R1823">
        <v>432</v>
      </c>
      <c r="S1823">
        <v>318</v>
      </c>
      <c r="T1823">
        <v>2.2083067092651758</v>
      </c>
      <c r="U1823">
        <v>2.1409596181389952</v>
      </c>
      <c r="V1823">
        <v>16.148148148148149</v>
      </c>
      <c r="W1823">
        <v>54.509433962264161</v>
      </c>
      <c r="X1823">
        <v>137.93261706994102</v>
      </c>
      <c r="Y1823">
        <v>93.057870370370367</v>
      </c>
      <c r="Z1823">
        <v>126.41823899371072</v>
      </c>
      <c r="AA1823">
        <v>28.565925858779526</v>
      </c>
      <c r="AB1823">
        <v>3.7757383792487378</v>
      </c>
      <c r="AC1823">
        <v>-49.812290589742361</v>
      </c>
    </row>
    <row r="1824" spans="1:29">
      <c r="A1824">
        <v>3</v>
      </c>
      <c r="B1824">
        <v>1459</v>
      </c>
      <c r="C1824">
        <v>1996</v>
      </c>
      <c r="D1824">
        <v>99</v>
      </c>
      <c r="E1824">
        <v>52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  <c r="Q1824">
        <v>112</v>
      </c>
      <c r="R1824">
        <v>164</v>
      </c>
      <c r="S1824">
        <v>138</v>
      </c>
      <c r="T1824">
        <v>0.83833865814696495</v>
      </c>
      <c r="U1824">
        <v>0.85968574263940933</v>
      </c>
      <c r="V1824">
        <v>22.262195121951216</v>
      </c>
      <c r="W1824">
        <v>55.036231884057997</v>
      </c>
      <c r="X1824">
        <v>128.88513067145837</v>
      </c>
      <c r="Y1824">
        <v>98.429268292682877</v>
      </c>
      <c r="Z1824">
        <v>116.97391304347822</v>
      </c>
      <c r="AA1824">
        <v>23.398814860202055</v>
      </c>
      <c r="AB1824">
        <v>4.183143226161115</v>
      </c>
      <c r="AC1824">
        <v>-28.085607246311621</v>
      </c>
    </row>
    <row r="1825" spans="1:39">
      <c r="A1825">
        <v>4</v>
      </c>
      <c r="B1825">
        <v>1</v>
      </c>
      <c r="C1825">
        <v>2023</v>
      </c>
      <c r="D1825">
        <v>99</v>
      </c>
      <c r="E1825">
        <v>99</v>
      </c>
      <c r="F1825">
        <v>99</v>
      </c>
      <c r="G1825">
        <v>1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  <c r="Q1825">
        <v>104</v>
      </c>
      <c r="R1825">
        <v>6319</v>
      </c>
      <c r="S1825">
        <v>6319</v>
      </c>
      <c r="T1825">
        <v>35.10165537162537</v>
      </c>
      <c r="U1825">
        <v>35.758285910988661</v>
      </c>
      <c r="V1825">
        <v>6.8169014084507049</v>
      </c>
      <c r="W1825">
        <v>59.091786675106817</v>
      </c>
      <c r="X1825">
        <v>152.10221730641956</v>
      </c>
      <c r="Y1825">
        <v>140.39034657382464</v>
      </c>
      <c r="Z1825">
        <v>140.39034657382464</v>
      </c>
      <c r="AA1825">
        <v>31.417901138849075</v>
      </c>
      <c r="AB1825">
        <v>3.4312538125953824</v>
      </c>
      <c r="AC1825">
        <v>-51.959565721776805</v>
      </c>
      <c r="AD1825">
        <v>185</v>
      </c>
      <c r="AE1825">
        <v>27</v>
      </c>
      <c r="AF1825">
        <v>2</v>
      </c>
      <c r="AG1825">
        <v>14</v>
      </c>
      <c r="AH1825">
        <v>428</v>
      </c>
      <c r="AI1825">
        <v>124</v>
      </c>
      <c r="AJ1825">
        <v>60</v>
      </c>
      <c r="AK1825">
        <v>91</v>
      </c>
      <c r="AL1825">
        <v>0</v>
      </c>
      <c r="AM1825">
        <v>0</v>
      </c>
    </row>
    <row r="1826" spans="1:39">
      <c r="A1826">
        <v>4</v>
      </c>
      <c r="B1826">
        <v>2</v>
      </c>
      <c r="C1826">
        <v>2023</v>
      </c>
      <c r="D1826">
        <v>99</v>
      </c>
      <c r="E1826">
        <v>99</v>
      </c>
      <c r="F1826">
        <v>99</v>
      </c>
      <c r="G1826">
        <v>2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  <c r="Q1826">
        <v>49</v>
      </c>
      <c r="R1826">
        <v>2146</v>
      </c>
      <c r="S1826">
        <v>2145</v>
      </c>
      <c r="T1826">
        <v>11.920897678035772</v>
      </c>
      <c r="U1826">
        <v>11.918486773740822</v>
      </c>
      <c r="V1826">
        <v>3.2842497670083879</v>
      </c>
      <c r="W1826">
        <v>60.826107226107219</v>
      </c>
      <c r="X1826">
        <v>149.35605460131924</v>
      </c>
      <c r="Y1826">
        <v>137.78448275862073</v>
      </c>
      <c r="Z1826">
        <v>137.84871794871799</v>
      </c>
      <c r="AA1826">
        <v>29.578679234477367</v>
      </c>
      <c r="AB1826">
        <v>3.7608049772729104</v>
      </c>
      <c r="AC1826">
        <v>-62.841177502669773</v>
      </c>
      <c r="AD1826">
        <v>19</v>
      </c>
      <c r="AE1826">
        <v>0</v>
      </c>
      <c r="AF1826">
        <v>0</v>
      </c>
      <c r="AG1826">
        <v>1</v>
      </c>
      <c r="AH1826">
        <v>92</v>
      </c>
      <c r="AI1826">
        <v>4</v>
      </c>
      <c r="AJ1826">
        <v>4</v>
      </c>
      <c r="AK1826">
        <v>4</v>
      </c>
      <c r="AL1826">
        <v>1</v>
      </c>
      <c r="AM1826">
        <v>0</v>
      </c>
    </row>
    <row r="1827" spans="1:39">
      <c r="A1827">
        <v>4</v>
      </c>
      <c r="B1827">
        <v>3</v>
      </c>
      <c r="C1827">
        <v>2023</v>
      </c>
      <c r="D1827">
        <v>99</v>
      </c>
      <c r="E1827">
        <v>99</v>
      </c>
      <c r="F1827">
        <v>99</v>
      </c>
      <c r="G1827">
        <v>3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  <c r="Q1827">
        <v>147</v>
      </c>
      <c r="R1827">
        <v>9294</v>
      </c>
      <c r="S1827">
        <v>9268</v>
      </c>
      <c r="T1827">
        <v>51.627596933674013</v>
      </c>
      <c r="U1827">
        <v>50.844069365205662</v>
      </c>
      <c r="V1827">
        <v>4.3771250268990753</v>
      </c>
      <c r="W1827">
        <v>60.362969356927053</v>
      </c>
      <c r="X1827">
        <v>147.50037361445021</v>
      </c>
      <c r="Y1827">
        <v>135.72084140305557</v>
      </c>
      <c r="Z1827">
        <v>136.10158610271884</v>
      </c>
      <c r="AA1827">
        <v>28.921085660832471</v>
      </c>
      <c r="AB1827">
        <v>4.3924221033378172</v>
      </c>
      <c r="AC1827">
        <v>-60.891623232379494</v>
      </c>
      <c r="AD1827">
        <v>140</v>
      </c>
      <c r="AE1827">
        <v>0</v>
      </c>
      <c r="AF1827">
        <v>0</v>
      </c>
      <c r="AG1827">
        <v>8</v>
      </c>
      <c r="AH1827">
        <v>124</v>
      </c>
      <c r="AI1827">
        <v>8</v>
      </c>
      <c r="AJ1827">
        <v>16</v>
      </c>
      <c r="AK1827">
        <v>28</v>
      </c>
      <c r="AL1827">
        <v>0</v>
      </c>
      <c r="AM1827">
        <v>2</v>
      </c>
    </row>
    <row r="1828" spans="1:39">
      <c r="A1828">
        <v>4</v>
      </c>
      <c r="B1828">
        <v>4</v>
      </c>
      <c r="C1828">
        <v>2023</v>
      </c>
      <c r="D1828">
        <v>99</v>
      </c>
      <c r="E1828">
        <v>99</v>
      </c>
      <c r="F1828">
        <v>99</v>
      </c>
      <c r="G1828">
        <v>4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  <c r="Q1828">
        <v>9</v>
      </c>
      <c r="R1828">
        <v>243</v>
      </c>
      <c r="S1828">
        <v>243</v>
      </c>
      <c r="T1828">
        <v>1.3498500166648149</v>
      </c>
      <c r="U1828">
        <v>1.4791579500648575</v>
      </c>
      <c r="V1828">
        <v>0.87242798353909468</v>
      </c>
      <c r="W1828">
        <v>62.658436213991784</v>
      </c>
      <c r="X1828">
        <v>163.61212542746188</v>
      </c>
      <c r="Y1828">
        <v>151.01399176954746</v>
      </c>
      <c r="Z1828">
        <v>151.01399176954746</v>
      </c>
      <c r="AA1828">
        <v>38.969110507909939</v>
      </c>
      <c r="AB1828">
        <v>2.0733962573926874</v>
      </c>
      <c r="AC1828">
        <v>-47.046106310431291</v>
      </c>
      <c r="AD1828">
        <v>6</v>
      </c>
      <c r="AE1828">
        <v>0</v>
      </c>
      <c r="AF1828">
        <v>0</v>
      </c>
      <c r="AG1828">
        <v>0</v>
      </c>
      <c r="AH1828">
        <v>15</v>
      </c>
      <c r="AI1828">
        <v>1</v>
      </c>
      <c r="AJ1828">
        <v>2</v>
      </c>
      <c r="AK1828">
        <v>1</v>
      </c>
      <c r="AL1828">
        <v>1</v>
      </c>
      <c r="AM1828">
        <v>0</v>
      </c>
    </row>
    <row r="1829" spans="1:39">
      <c r="A1829">
        <v>4</v>
      </c>
      <c r="B1829">
        <v>5</v>
      </c>
      <c r="C1829">
        <v>2022</v>
      </c>
      <c r="D1829">
        <v>99</v>
      </c>
      <c r="E1829">
        <v>99</v>
      </c>
      <c r="F1829">
        <v>99</v>
      </c>
      <c r="G1829">
        <v>1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  <c r="Q1829">
        <v>104</v>
      </c>
      <c r="R1829">
        <v>7075</v>
      </c>
      <c r="S1829">
        <v>7075</v>
      </c>
      <c r="T1829">
        <v>39.159794099739848</v>
      </c>
      <c r="U1829">
        <v>39.346506437693776</v>
      </c>
      <c r="V1829">
        <v>15.335689045936396</v>
      </c>
      <c r="W1829">
        <v>59.401554770318015</v>
      </c>
      <c r="X1829">
        <v>150.56372483337083</v>
      </c>
      <c r="Y1829">
        <v>138.97031802120122</v>
      </c>
      <c r="Z1829">
        <v>138.97031802120122</v>
      </c>
      <c r="AA1829">
        <v>29.773457448709493</v>
      </c>
      <c r="AB1829">
        <v>3.3844830473624223</v>
      </c>
      <c r="AC1829">
        <v>-49.972019128317584</v>
      </c>
      <c r="AD1829">
        <v>222</v>
      </c>
      <c r="AE1829">
        <v>26</v>
      </c>
      <c r="AF1829">
        <v>0</v>
      </c>
      <c r="AG1829">
        <v>13</v>
      </c>
      <c r="AH1829">
        <v>516</v>
      </c>
      <c r="AI1829">
        <v>146</v>
      </c>
      <c r="AJ1829">
        <v>67</v>
      </c>
      <c r="AK1829">
        <v>105</v>
      </c>
      <c r="AL1829">
        <v>1</v>
      </c>
      <c r="AM1829">
        <v>0</v>
      </c>
    </row>
    <row r="1830" spans="1:39">
      <c r="A1830">
        <v>4</v>
      </c>
      <c r="B1830">
        <v>6</v>
      </c>
      <c r="C1830">
        <v>2022</v>
      </c>
      <c r="D1830">
        <v>99</v>
      </c>
      <c r="E1830">
        <v>99</v>
      </c>
      <c r="F1830">
        <v>99</v>
      </c>
      <c r="G1830">
        <v>2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  <c r="Q1830">
        <v>47</v>
      </c>
      <c r="R1830">
        <v>2063</v>
      </c>
      <c r="S1830">
        <v>2063</v>
      </c>
      <c r="T1830">
        <v>11.41860851275807</v>
      </c>
      <c r="U1830">
        <v>11.366704941952269</v>
      </c>
      <c r="V1830">
        <v>15.718856034900631</v>
      </c>
      <c r="W1830">
        <v>60.438681531749886</v>
      </c>
      <c r="X1830">
        <v>149.16810606732986</v>
      </c>
      <c r="Y1830">
        <v>137.6821619001453</v>
      </c>
      <c r="Z1830">
        <v>137.6821619001453</v>
      </c>
      <c r="AA1830">
        <v>30.17732922261596</v>
      </c>
      <c r="AB1830">
        <v>4.0408717266307743</v>
      </c>
      <c r="AC1830">
        <v>-63.412225765595856</v>
      </c>
      <c r="AD1830">
        <v>27</v>
      </c>
      <c r="AE1830">
        <v>0</v>
      </c>
      <c r="AF1830">
        <v>0</v>
      </c>
      <c r="AG1830">
        <v>2</v>
      </c>
      <c r="AH1830">
        <v>73</v>
      </c>
      <c r="AI1830">
        <v>4</v>
      </c>
      <c r="AJ1830">
        <v>1</v>
      </c>
      <c r="AK1830">
        <v>4</v>
      </c>
      <c r="AL1830">
        <v>0</v>
      </c>
      <c r="AM1830">
        <v>0</v>
      </c>
    </row>
    <row r="1831" spans="1:39">
      <c r="A1831">
        <v>4</v>
      </c>
      <c r="B1831">
        <v>7</v>
      </c>
      <c r="C1831">
        <v>2022</v>
      </c>
      <c r="D1831">
        <v>99</v>
      </c>
      <c r="E1831">
        <v>99</v>
      </c>
      <c r="F1831">
        <v>99</v>
      </c>
      <c r="G1831">
        <v>3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  <c r="Q1831">
        <v>151</v>
      </c>
      <c r="R1831">
        <v>8730</v>
      </c>
      <c r="S1831">
        <v>8725</v>
      </c>
      <c r="T1831">
        <v>48.320141694802679</v>
      </c>
      <c r="U1831">
        <v>48.071783676463994</v>
      </c>
      <c r="V1831">
        <v>15.173883161512029</v>
      </c>
      <c r="W1831">
        <v>59.71793696275072</v>
      </c>
      <c r="X1831">
        <v>149.21815535028827</v>
      </c>
      <c r="Y1831">
        <v>137.59996105383701</v>
      </c>
      <c r="Z1831">
        <v>137.67881489971316</v>
      </c>
      <c r="AA1831">
        <v>29.089841922123288</v>
      </c>
      <c r="AB1831">
        <v>4.8204298143298994</v>
      </c>
      <c r="AC1831">
        <v>-62.321812371341416</v>
      </c>
      <c r="AD1831">
        <v>206</v>
      </c>
      <c r="AE1831">
        <v>1</v>
      </c>
      <c r="AF1831">
        <v>0</v>
      </c>
      <c r="AG1831">
        <v>30</v>
      </c>
      <c r="AH1831">
        <v>133</v>
      </c>
      <c r="AI1831">
        <v>19</v>
      </c>
      <c r="AJ1831">
        <v>4</v>
      </c>
      <c r="AK1831">
        <v>43</v>
      </c>
      <c r="AL1831">
        <v>0</v>
      </c>
      <c r="AM1831">
        <v>4</v>
      </c>
    </row>
    <row r="1832" spans="1:39">
      <c r="A1832">
        <v>4</v>
      </c>
      <c r="B1832">
        <v>8</v>
      </c>
      <c r="C1832">
        <v>2022</v>
      </c>
      <c r="D1832">
        <v>99</v>
      </c>
      <c r="E1832">
        <v>99</v>
      </c>
      <c r="F1832">
        <v>99</v>
      </c>
      <c r="G1832">
        <v>4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  <c r="Q1832">
        <v>6</v>
      </c>
      <c r="R1832">
        <v>199</v>
      </c>
      <c r="S1832">
        <v>199</v>
      </c>
      <c r="T1832">
        <v>1.1014556926993964</v>
      </c>
      <c r="U1832">
        <v>1.215004943889946</v>
      </c>
      <c r="V1832">
        <v>16.864321608040196</v>
      </c>
      <c r="W1832">
        <v>62.718592964824111</v>
      </c>
      <c r="X1832">
        <v>165.29723373095163</v>
      </c>
      <c r="Y1832">
        <v>152.56934673366837</v>
      </c>
      <c r="Z1832">
        <v>152.56934673366837</v>
      </c>
      <c r="AA1832">
        <v>35.386456755145559</v>
      </c>
      <c r="AB1832">
        <v>1.5854888535319365</v>
      </c>
      <c r="AC1832">
        <v>-57.86203847725092</v>
      </c>
      <c r="AD1832">
        <v>2</v>
      </c>
      <c r="AE1832">
        <v>0</v>
      </c>
      <c r="AF1832">
        <v>0</v>
      </c>
      <c r="AG1832">
        <v>0</v>
      </c>
      <c r="AH1832">
        <v>11</v>
      </c>
      <c r="AI1832">
        <v>2</v>
      </c>
      <c r="AJ1832">
        <v>0</v>
      </c>
      <c r="AK1832">
        <v>1</v>
      </c>
      <c r="AL1832">
        <v>1</v>
      </c>
      <c r="AM1832">
        <v>0</v>
      </c>
    </row>
    <row r="1833" spans="1:39">
      <c r="A1833">
        <v>4</v>
      </c>
      <c r="B1833">
        <v>9</v>
      </c>
      <c r="C1833">
        <v>2021</v>
      </c>
      <c r="D1833">
        <v>99</v>
      </c>
      <c r="E1833">
        <v>99</v>
      </c>
      <c r="F1833">
        <v>99</v>
      </c>
      <c r="G1833">
        <v>1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  <c r="Q1833">
        <v>106</v>
      </c>
      <c r="R1833">
        <v>7779</v>
      </c>
      <c r="S1833">
        <v>7779</v>
      </c>
      <c r="T1833">
        <v>39.615204416288123</v>
      </c>
      <c r="U1833">
        <v>39.967796926370525</v>
      </c>
      <c r="V1833">
        <v>15.076745082915545</v>
      </c>
      <c r="W1833">
        <v>58.883789690191549</v>
      </c>
      <c r="X1833">
        <v>149.7299226450298</v>
      </c>
      <c r="Y1833">
        <v>138.2007186013621</v>
      </c>
      <c r="Z1833">
        <v>138.2007186013621</v>
      </c>
      <c r="AA1833">
        <v>29.764602358811366</v>
      </c>
      <c r="AB1833">
        <v>3.7150902547540241</v>
      </c>
      <c r="AC1833">
        <v>-57.306179045627445</v>
      </c>
      <c r="AD1833">
        <v>199</v>
      </c>
      <c r="AE1833">
        <v>31</v>
      </c>
      <c r="AF1833">
        <v>1</v>
      </c>
      <c r="AG1833">
        <v>28</v>
      </c>
      <c r="AH1833">
        <v>628</v>
      </c>
      <c r="AI1833">
        <v>167</v>
      </c>
      <c r="AJ1833">
        <v>93</v>
      </c>
      <c r="AK1833">
        <v>95</v>
      </c>
      <c r="AL1833">
        <v>0</v>
      </c>
      <c r="AM1833">
        <v>0</v>
      </c>
    </row>
    <row r="1834" spans="1:39">
      <c r="A1834">
        <v>4</v>
      </c>
      <c r="B1834">
        <v>10</v>
      </c>
      <c r="C1834">
        <v>2021</v>
      </c>
      <c r="D1834">
        <v>99</v>
      </c>
      <c r="E1834">
        <v>99</v>
      </c>
      <c r="F1834">
        <v>99</v>
      </c>
      <c r="G1834">
        <v>2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  <c r="Q1834">
        <v>58</v>
      </c>
      <c r="R1834">
        <v>1886</v>
      </c>
      <c r="S1834">
        <v>1886</v>
      </c>
      <c r="T1834">
        <v>9.6046118433114014</v>
      </c>
      <c r="U1834">
        <v>9.7100360830672834</v>
      </c>
      <c r="V1834">
        <v>15.115058324496289</v>
      </c>
      <c r="W1834">
        <v>59.163838812301186</v>
      </c>
      <c r="X1834">
        <v>150.03801748413636</v>
      </c>
      <c r="Y1834">
        <v>138.4850901378579</v>
      </c>
      <c r="Z1834">
        <v>138.4850901378579</v>
      </c>
      <c r="AA1834">
        <v>30.561542375898025</v>
      </c>
      <c r="AB1834">
        <v>4.3674282338749748</v>
      </c>
      <c r="AC1834">
        <v>-58.512756344454445</v>
      </c>
      <c r="AD1834">
        <v>36</v>
      </c>
      <c r="AE1834">
        <v>0</v>
      </c>
      <c r="AF1834">
        <v>0</v>
      </c>
      <c r="AG1834">
        <v>3</v>
      </c>
      <c r="AH1834">
        <v>60</v>
      </c>
      <c r="AI1834">
        <v>3</v>
      </c>
      <c r="AJ1834">
        <v>5</v>
      </c>
      <c r="AK1834">
        <v>2</v>
      </c>
      <c r="AL1834">
        <v>0</v>
      </c>
      <c r="AM1834">
        <v>0</v>
      </c>
    </row>
    <row r="1835" spans="1:39">
      <c r="A1835">
        <v>4</v>
      </c>
      <c r="B1835">
        <v>11</v>
      </c>
      <c r="C1835">
        <v>2021</v>
      </c>
      <c r="D1835">
        <v>99</v>
      </c>
      <c r="E1835">
        <v>99</v>
      </c>
      <c r="F1835">
        <v>99</v>
      </c>
      <c r="G1835">
        <v>3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  <c r="Q1835">
        <v>164</v>
      </c>
      <c r="R1835">
        <v>9757</v>
      </c>
      <c r="S1835">
        <v>9738</v>
      </c>
      <c r="T1835">
        <v>49.688333910492759</v>
      </c>
      <c r="U1835">
        <v>49.168739475775219</v>
      </c>
      <c r="V1835">
        <v>14.662498718868502</v>
      </c>
      <c r="W1835">
        <v>58.630519613883749</v>
      </c>
      <c r="X1835">
        <v>147.1704044244814</v>
      </c>
      <c r="Y1835">
        <v>135.54909808342742</v>
      </c>
      <c r="Z1835">
        <v>135.8135705483673</v>
      </c>
      <c r="AA1835">
        <v>28.908444728889407</v>
      </c>
      <c r="AB1835">
        <v>4.7116332126313685</v>
      </c>
      <c r="AC1835">
        <v>-59.424743260549697</v>
      </c>
      <c r="AD1835">
        <v>180</v>
      </c>
      <c r="AE1835">
        <v>0</v>
      </c>
      <c r="AF1835">
        <v>0</v>
      </c>
      <c r="AG1835">
        <v>29</v>
      </c>
      <c r="AH1835">
        <v>159</v>
      </c>
      <c r="AI1835">
        <v>5</v>
      </c>
      <c r="AJ1835">
        <v>3</v>
      </c>
      <c r="AK1835">
        <v>37</v>
      </c>
      <c r="AL1835">
        <v>0</v>
      </c>
      <c r="AM1835">
        <v>0</v>
      </c>
    </row>
    <row r="1836" spans="1:39">
      <c r="A1836">
        <v>4</v>
      </c>
      <c r="B1836">
        <v>12</v>
      </c>
      <c r="C1836">
        <v>2021</v>
      </c>
      <c r="D1836">
        <v>99</v>
      </c>
      <c r="E1836">
        <v>99</v>
      </c>
      <c r="F1836">
        <v>99</v>
      </c>
      <c r="G1836">
        <v>4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  <c r="Q1836">
        <v>6</v>
      </c>
      <c r="R1836">
        <v>214.4</v>
      </c>
      <c r="S1836">
        <v>214.4</v>
      </c>
      <c r="T1836">
        <v>1.0918498299077226</v>
      </c>
      <c r="U1836">
        <v>1.1534275147869444</v>
      </c>
      <c r="V1836">
        <v>16.902052238805965</v>
      </c>
      <c r="W1836">
        <v>62.906716417910417</v>
      </c>
      <c r="X1836">
        <v>156.77892700635493</v>
      </c>
      <c r="Y1836">
        <v>144.70694962686571</v>
      </c>
      <c r="Z1836">
        <v>144.70694962686571</v>
      </c>
      <c r="AA1836">
        <v>33.729259744273975</v>
      </c>
      <c r="AD1836">
        <v>3.4</v>
      </c>
      <c r="AE1836">
        <v>0</v>
      </c>
      <c r="AF1836">
        <v>0</v>
      </c>
      <c r="AG1836">
        <v>0</v>
      </c>
      <c r="AH1836">
        <v>16.87</v>
      </c>
      <c r="AI1836">
        <v>3</v>
      </c>
      <c r="AJ1836">
        <v>1</v>
      </c>
      <c r="AK1836">
        <v>0</v>
      </c>
      <c r="AL1836">
        <v>0</v>
      </c>
      <c r="AM1836">
        <v>0</v>
      </c>
    </row>
    <row r="1837" spans="1:39">
      <c r="A1837">
        <v>4</v>
      </c>
      <c r="B1837">
        <v>13</v>
      </c>
      <c r="C1837">
        <v>2020</v>
      </c>
      <c r="D1837">
        <v>99</v>
      </c>
      <c r="E1837">
        <v>99</v>
      </c>
      <c r="F1837">
        <v>99</v>
      </c>
      <c r="G1837">
        <v>1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  <c r="Q1837">
        <v>101</v>
      </c>
      <c r="R1837">
        <v>7490</v>
      </c>
      <c r="S1837">
        <v>7489</v>
      </c>
      <c r="T1837">
        <v>37.42193354983764</v>
      </c>
      <c r="U1837">
        <v>37.846302677300656</v>
      </c>
      <c r="V1837">
        <v>14.757409879839788</v>
      </c>
      <c r="W1837">
        <v>58.204700226999599</v>
      </c>
      <c r="X1837">
        <v>146.91118819314175</v>
      </c>
      <c r="Y1837">
        <v>135.58313885180269</v>
      </c>
      <c r="Z1837">
        <v>135.60124315663003</v>
      </c>
      <c r="AA1837">
        <v>28.541814238260979</v>
      </c>
      <c r="AB1837">
        <v>3.3998498657483434</v>
      </c>
      <c r="AC1837">
        <v>-57.631509101531051</v>
      </c>
      <c r="AD1837">
        <v>218</v>
      </c>
      <c r="AE1837">
        <v>26</v>
      </c>
      <c r="AF1837">
        <v>0</v>
      </c>
      <c r="AG1837">
        <v>25</v>
      </c>
      <c r="AH1837">
        <v>563</v>
      </c>
      <c r="AI1837">
        <v>177</v>
      </c>
      <c r="AJ1837">
        <v>67</v>
      </c>
      <c r="AK1837">
        <v>178</v>
      </c>
      <c r="AL1837">
        <v>0</v>
      </c>
      <c r="AM1837">
        <v>0</v>
      </c>
    </row>
    <row r="1838" spans="1:39">
      <c r="A1838">
        <v>4</v>
      </c>
      <c r="B1838">
        <v>14</v>
      </c>
      <c r="C1838">
        <v>2020</v>
      </c>
      <c r="D1838">
        <v>99</v>
      </c>
      <c r="E1838">
        <v>99</v>
      </c>
      <c r="F1838">
        <v>99</v>
      </c>
      <c r="G1838">
        <v>2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99</v>
      </c>
      <c r="N1838">
        <v>99</v>
      </c>
      <c r="O1838">
        <v>99</v>
      </c>
      <c r="P1838">
        <v>9999</v>
      </c>
      <c r="Q1838">
        <v>56</v>
      </c>
      <c r="R1838">
        <v>2513</v>
      </c>
      <c r="S1838">
        <v>2513</v>
      </c>
      <c r="T1838">
        <v>12.555583312515612</v>
      </c>
      <c r="U1838">
        <v>12.407884944923204</v>
      </c>
      <c r="V1838">
        <v>15.056506167926784</v>
      </c>
      <c r="W1838">
        <v>58.773577397532819</v>
      </c>
      <c r="X1838">
        <v>143.53823821437285</v>
      </c>
      <c r="Y1838">
        <v>132.48579387186632</v>
      </c>
      <c r="Z1838">
        <v>132.48579387186632</v>
      </c>
      <c r="AA1838">
        <v>29.322720458274407</v>
      </c>
      <c r="AB1838">
        <v>3.2528517923211573</v>
      </c>
      <c r="AC1838">
        <v>-52.487698690096678</v>
      </c>
      <c r="AD1838">
        <v>41</v>
      </c>
      <c r="AE1838">
        <v>0</v>
      </c>
      <c r="AF1838">
        <v>0</v>
      </c>
      <c r="AG1838">
        <v>0</v>
      </c>
      <c r="AH1838">
        <v>170</v>
      </c>
      <c r="AI1838">
        <v>11</v>
      </c>
      <c r="AJ1838">
        <v>7</v>
      </c>
      <c r="AK1838">
        <v>28</v>
      </c>
      <c r="AL1838">
        <v>3</v>
      </c>
      <c r="AM1838">
        <v>0</v>
      </c>
    </row>
    <row r="1839" spans="1:39">
      <c r="A1839">
        <v>4</v>
      </c>
      <c r="B1839">
        <v>15</v>
      </c>
      <c r="C1839">
        <v>2020</v>
      </c>
      <c r="D1839">
        <v>99</v>
      </c>
      <c r="E1839">
        <v>99</v>
      </c>
      <c r="F1839">
        <v>99</v>
      </c>
      <c r="G1839">
        <v>3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99</v>
      </c>
      <c r="N1839">
        <v>99</v>
      </c>
      <c r="O1839">
        <v>99</v>
      </c>
      <c r="P1839">
        <v>9999</v>
      </c>
      <c r="Q1839">
        <v>171</v>
      </c>
      <c r="R1839">
        <v>9852</v>
      </c>
      <c r="S1839">
        <v>9831</v>
      </c>
      <c r="T1839">
        <v>49.223082687983997</v>
      </c>
      <c r="U1839">
        <v>48.914810762749205</v>
      </c>
      <c r="V1839">
        <v>14.063134388956559</v>
      </c>
      <c r="W1839">
        <v>57.364866239446641</v>
      </c>
      <c r="X1839">
        <v>144.67821702695139</v>
      </c>
      <c r="Y1839">
        <v>133.22324807145773</v>
      </c>
      <c r="Z1839">
        <v>133.50782626385941</v>
      </c>
      <c r="AA1839">
        <v>27.618484305955327</v>
      </c>
      <c r="AB1839">
        <v>4.4005093147941956</v>
      </c>
      <c r="AC1839">
        <v>-58.611698913114395</v>
      </c>
      <c r="AD1839">
        <v>253</v>
      </c>
      <c r="AE1839">
        <v>2</v>
      </c>
      <c r="AF1839">
        <v>0</v>
      </c>
      <c r="AG1839">
        <v>21</v>
      </c>
      <c r="AH1839">
        <v>104</v>
      </c>
      <c r="AI1839">
        <v>20</v>
      </c>
      <c r="AJ1839">
        <v>4</v>
      </c>
      <c r="AK1839">
        <v>75</v>
      </c>
      <c r="AL1839">
        <v>1</v>
      </c>
      <c r="AM1839">
        <v>6</v>
      </c>
    </row>
    <row r="1840" spans="1:39">
      <c r="A1840">
        <v>4</v>
      </c>
      <c r="B1840">
        <v>16</v>
      </c>
      <c r="C1840">
        <v>2020</v>
      </c>
      <c r="D1840">
        <v>99</v>
      </c>
      <c r="E1840">
        <v>99</v>
      </c>
      <c r="F1840">
        <v>99</v>
      </c>
      <c r="G1840">
        <v>4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99</v>
      </c>
      <c r="N1840">
        <v>99</v>
      </c>
      <c r="O1840">
        <v>99</v>
      </c>
      <c r="P1840">
        <v>9999</v>
      </c>
      <c r="Q1840">
        <v>6</v>
      </c>
      <c r="R1840">
        <v>160</v>
      </c>
      <c r="S1840">
        <v>160</v>
      </c>
      <c r="T1840">
        <v>0.79940044966275292</v>
      </c>
      <c r="U1840">
        <v>0.83100161502692949</v>
      </c>
      <c r="V1840">
        <v>16.793749999999999</v>
      </c>
      <c r="W1840">
        <v>62.318750000000001</v>
      </c>
      <c r="X1840">
        <v>150.98862405200435</v>
      </c>
      <c r="Y1840">
        <v>139.36250000000001</v>
      </c>
      <c r="Z1840">
        <v>139.36250000000001</v>
      </c>
      <c r="AA1840">
        <v>34.591850105913394</v>
      </c>
      <c r="AB1840">
        <v>1.652164773108344</v>
      </c>
      <c r="AC1840">
        <v>-41.034483893756992</v>
      </c>
      <c r="AD1840">
        <v>4</v>
      </c>
      <c r="AE1840">
        <v>0</v>
      </c>
      <c r="AF1840">
        <v>0</v>
      </c>
      <c r="AG1840">
        <v>0</v>
      </c>
      <c r="AH1840">
        <v>9</v>
      </c>
      <c r="AI1840">
        <v>5</v>
      </c>
      <c r="AJ1840">
        <v>0</v>
      </c>
      <c r="AK1840">
        <v>0</v>
      </c>
      <c r="AL1840">
        <v>0</v>
      </c>
      <c r="AM1840">
        <v>0</v>
      </c>
    </row>
    <row r="1841" spans="1:39">
      <c r="A1841">
        <v>4</v>
      </c>
      <c r="B1841">
        <v>17</v>
      </c>
      <c r="C1841">
        <v>2019</v>
      </c>
      <c r="D1841">
        <v>99</v>
      </c>
      <c r="E1841">
        <v>99</v>
      </c>
      <c r="F1841">
        <v>99</v>
      </c>
      <c r="G1841">
        <v>1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99</v>
      </c>
      <c r="N1841">
        <v>99</v>
      </c>
      <c r="O1841">
        <v>99</v>
      </c>
      <c r="P1841">
        <v>9999</v>
      </c>
      <c r="Q1841">
        <v>116</v>
      </c>
      <c r="R1841">
        <v>7957</v>
      </c>
      <c r="S1841">
        <v>7947</v>
      </c>
      <c r="T1841">
        <v>33.573839662447256</v>
      </c>
      <c r="U1841">
        <v>34.261760960942262</v>
      </c>
      <c r="V1841">
        <v>14.869800175945702</v>
      </c>
      <c r="W1841">
        <v>58.383415125204479</v>
      </c>
      <c r="X1841">
        <v>148.7308925234785</v>
      </c>
      <c r="Y1841">
        <v>137.14665828829911</v>
      </c>
      <c r="Z1841">
        <v>137.31923493142011</v>
      </c>
      <c r="AA1841">
        <v>27.957042331930545</v>
      </c>
      <c r="AB1841">
        <v>3.0859654649028321</v>
      </c>
      <c r="AC1841">
        <v>-59.101828022391118</v>
      </c>
      <c r="AD1841">
        <v>238</v>
      </c>
      <c r="AE1841">
        <v>9</v>
      </c>
      <c r="AF1841">
        <v>0</v>
      </c>
      <c r="AG1841">
        <v>21</v>
      </c>
      <c r="AH1841">
        <v>535</v>
      </c>
      <c r="AI1841">
        <v>255</v>
      </c>
      <c r="AJ1841">
        <v>109</v>
      </c>
      <c r="AK1841">
        <v>204</v>
      </c>
      <c r="AL1841">
        <v>0</v>
      </c>
      <c r="AM1841">
        <v>0</v>
      </c>
    </row>
    <row r="1842" spans="1:39">
      <c r="A1842">
        <v>4</v>
      </c>
      <c r="B1842">
        <v>18</v>
      </c>
      <c r="C1842">
        <v>2019</v>
      </c>
      <c r="D1842">
        <v>99</v>
      </c>
      <c r="E1842">
        <v>99</v>
      </c>
      <c r="F1842">
        <v>99</v>
      </c>
      <c r="G1842">
        <v>2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99</v>
      </c>
      <c r="N1842">
        <v>99</v>
      </c>
      <c r="O1842">
        <v>99</v>
      </c>
      <c r="P1842">
        <v>9999</v>
      </c>
      <c r="Q1842">
        <v>113</v>
      </c>
      <c r="R1842">
        <v>4918</v>
      </c>
      <c r="S1842">
        <v>4918</v>
      </c>
      <c r="T1842">
        <v>20.751054852320671</v>
      </c>
      <c r="U1842">
        <v>20.605391558013824</v>
      </c>
      <c r="V1842">
        <v>15.256608377389179</v>
      </c>
      <c r="W1842">
        <v>59.08397722651484</v>
      </c>
      <c r="X1842">
        <v>144.58244131161717</v>
      </c>
      <c r="Y1842">
        <v>133.44959333062243</v>
      </c>
      <c r="Z1842">
        <v>133.44959333062243</v>
      </c>
      <c r="AA1842">
        <v>29.157086622681888</v>
      </c>
      <c r="AB1842">
        <v>3.5430403459938526</v>
      </c>
      <c r="AC1842">
        <v>-53.224949105516068</v>
      </c>
      <c r="AD1842">
        <v>129</v>
      </c>
      <c r="AE1842">
        <v>4</v>
      </c>
      <c r="AF1842">
        <v>0</v>
      </c>
      <c r="AG1842">
        <v>4</v>
      </c>
      <c r="AH1842">
        <v>298</v>
      </c>
      <c r="AI1842">
        <v>45</v>
      </c>
      <c r="AJ1842">
        <v>43</v>
      </c>
      <c r="AK1842">
        <v>60</v>
      </c>
      <c r="AL1842">
        <v>0</v>
      </c>
      <c r="AM1842">
        <v>0</v>
      </c>
    </row>
    <row r="1843" spans="1:39">
      <c r="A1843">
        <v>4</v>
      </c>
      <c r="B1843">
        <v>19</v>
      </c>
      <c r="C1843">
        <v>2019</v>
      </c>
      <c r="D1843">
        <v>99</v>
      </c>
      <c r="E1843">
        <v>99</v>
      </c>
      <c r="F1843">
        <v>99</v>
      </c>
      <c r="G1843">
        <v>3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99</v>
      </c>
      <c r="N1843">
        <v>99</v>
      </c>
      <c r="O1843">
        <v>99</v>
      </c>
      <c r="P1843">
        <v>9999</v>
      </c>
      <c r="Q1843">
        <v>185</v>
      </c>
      <c r="R1843">
        <v>10797</v>
      </c>
      <c r="S1843">
        <v>10768</v>
      </c>
      <c r="T1843">
        <v>45.556962025316473</v>
      </c>
      <c r="U1843">
        <v>45.015005525109331</v>
      </c>
      <c r="V1843">
        <v>14.109011762526629</v>
      </c>
      <c r="W1843">
        <v>57.498514115898978</v>
      </c>
      <c r="X1843">
        <v>144.2089417117686</v>
      </c>
      <c r="Y1843">
        <v>132.79420209317385</v>
      </c>
      <c r="Z1843">
        <v>133.15183878157492</v>
      </c>
      <c r="AA1843">
        <v>27.761134256096984</v>
      </c>
      <c r="AB1843">
        <v>4.2015967590407097</v>
      </c>
      <c r="AC1843">
        <v>-62.590217451426419</v>
      </c>
      <c r="AD1843">
        <v>239</v>
      </c>
      <c r="AE1843">
        <v>10</v>
      </c>
      <c r="AF1843">
        <v>0</v>
      </c>
      <c r="AG1843">
        <v>54</v>
      </c>
      <c r="AH1843">
        <v>96</v>
      </c>
      <c r="AI1843">
        <v>25</v>
      </c>
      <c r="AJ1843">
        <v>4</v>
      </c>
      <c r="AK1843">
        <v>72</v>
      </c>
      <c r="AL1843">
        <v>0</v>
      </c>
      <c r="AM1843">
        <v>8</v>
      </c>
    </row>
    <row r="1844" spans="1:39">
      <c r="A1844">
        <v>4</v>
      </c>
      <c r="B1844">
        <v>20</v>
      </c>
      <c r="C1844">
        <v>2019</v>
      </c>
      <c r="D1844">
        <v>99</v>
      </c>
      <c r="E1844">
        <v>99</v>
      </c>
      <c r="F1844">
        <v>99</v>
      </c>
      <c r="G1844">
        <v>4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99</v>
      </c>
      <c r="N1844">
        <v>99</v>
      </c>
      <c r="O1844">
        <v>99</v>
      </c>
      <c r="P1844">
        <v>9999</v>
      </c>
      <c r="Q1844">
        <v>4</v>
      </c>
      <c r="R1844">
        <v>28</v>
      </c>
      <c r="S1844">
        <v>28</v>
      </c>
      <c r="T1844">
        <v>0.1181434599156118</v>
      </c>
      <c r="U1844">
        <v>0.11784195593459348</v>
      </c>
      <c r="V1844">
        <v>17</v>
      </c>
      <c r="W1844">
        <v>63.464285714285694</v>
      </c>
      <c r="X1844">
        <v>145.23293607800653</v>
      </c>
      <c r="Y1844">
        <v>134.05000000000001</v>
      </c>
      <c r="Z1844">
        <v>134.05000000000001</v>
      </c>
      <c r="AA1844">
        <v>26.472242875456196</v>
      </c>
      <c r="AB1844">
        <v>0.68044853154464358</v>
      </c>
      <c r="AC1844">
        <v>-30.146880071297826</v>
      </c>
      <c r="AD1844">
        <v>0</v>
      </c>
      <c r="AE1844">
        <v>0</v>
      </c>
      <c r="AF1844">
        <v>0</v>
      </c>
      <c r="AG1844">
        <v>0</v>
      </c>
      <c r="AH1844">
        <v>1</v>
      </c>
      <c r="AI1844">
        <v>2</v>
      </c>
      <c r="AJ1844">
        <v>1</v>
      </c>
      <c r="AK1844">
        <v>0</v>
      </c>
      <c r="AL1844">
        <v>0</v>
      </c>
      <c r="AM1844">
        <v>0</v>
      </c>
    </row>
    <row r="1845" spans="1:39">
      <c r="A1845">
        <v>4</v>
      </c>
      <c r="B1845">
        <v>21</v>
      </c>
      <c r="C1845">
        <v>2018</v>
      </c>
      <c r="D1845">
        <v>99</v>
      </c>
      <c r="E1845">
        <v>99</v>
      </c>
      <c r="F1845">
        <v>99</v>
      </c>
      <c r="G1845">
        <v>1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99</v>
      </c>
      <c r="N1845">
        <v>99</v>
      </c>
      <c r="O1845">
        <v>99</v>
      </c>
      <c r="P1845">
        <v>9999</v>
      </c>
      <c r="Q1845">
        <v>130</v>
      </c>
      <c r="R1845">
        <v>8761</v>
      </c>
      <c r="S1845">
        <v>8758</v>
      </c>
      <c r="T1845">
        <v>30.623230451955681</v>
      </c>
      <c r="U1845">
        <v>31.289769023133591</v>
      </c>
      <c r="V1845">
        <v>15.08651980367538</v>
      </c>
      <c r="W1845">
        <v>58.939141356474089</v>
      </c>
      <c r="X1845">
        <v>150.30701536888577</v>
      </c>
      <c r="Y1845">
        <v>138.68408857436421</v>
      </c>
      <c r="Z1845">
        <v>138.7315939712268</v>
      </c>
      <c r="AA1845">
        <v>28.127406462110834</v>
      </c>
      <c r="AB1845">
        <v>3.2218454346000556</v>
      </c>
      <c r="AC1845">
        <v>-42.359450460629823</v>
      </c>
      <c r="AD1845">
        <v>199</v>
      </c>
      <c r="AE1845">
        <v>37</v>
      </c>
      <c r="AF1845">
        <v>1</v>
      </c>
      <c r="AG1845">
        <v>15</v>
      </c>
      <c r="AH1845">
        <v>706</v>
      </c>
      <c r="AI1845">
        <v>345</v>
      </c>
      <c r="AJ1845">
        <v>99</v>
      </c>
      <c r="AK1845">
        <v>305</v>
      </c>
      <c r="AL1845">
        <v>0</v>
      </c>
      <c r="AM1845">
        <v>0</v>
      </c>
    </row>
    <row r="1846" spans="1:39">
      <c r="A1846">
        <v>4</v>
      </c>
      <c r="B1846">
        <v>22</v>
      </c>
      <c r="C1846">
        <v>2018</v>
      </c>
      <c r="D1846">
        <v>99</v>
      </c>
      <c r="E1846">
        <v>99</v>
      </c>
      <c r="F1846">
        <v>99</v>
      </c>
      <c r="G1846">
        <v>2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99</v>
      </c>
      <c r="N1846">
        <v>99</v>
      </c>
      <c r="O1846">
        <v>99</v>
      </c>
      <c r="P1846">
        <v>9999</v>
      </c>
      <c r="Q1846">
        <v>134</v>
      </c>
      <c r="R1846">
        <v>8142</v>
      </c>
      <c r="S1846">
        <v>8141</v>
      </c>
      <c r="T1846">
        <v>28.459575658009719</v>
      </c>
      <c r="U1846">
        <v>28.245637596509745</v>
      </c>
      <c r="V1846">
        <v>15.666175386882829</v>
      </c>
      <c r="W1846">
        <v>59.914875322441958</v>
      </c>
      <c r="X1846">
        <v>145.96369479655897</v>
      </c>
      <c r="Y1846">
        <v>134.70950626381742</v>
      </c>
      <c r="Z1846">
        <v>134.7260533104043</v>
      </c>
      <c r="AA1846">
        <v>28.702876622537381</v>
      </c>
      <c r="AB1846">
        <v>3.3268496853919807</v>
      </c>
      <c r="AC1846">
        <v>-56.015287550262734</v>
      </c>
      <c r="AD1846">
        <v>148</v>
      </c>
      <c r="AE1846">
        <v>101</v>
      </c>
      <c r="AF1846">
        <v>0</v>
      </c>
      <c r="AG1846">
        <v>4</v>
      </c>
      <c r="AH1846">
        <v>685</v>
      </c>
      <c r="AI1846">
        <v>209</v>
      </c>
      <c r="AJ1846">
        <v>125</v>
      </c>
      <c r="AK1846">
        <v>143</v>
      </c>
      <c r="AL1846">
        <v>0</v>
      </c>
      <c r="AM1846">
        <v>1</v>
      </c>
    </row>
    <row r="1847" spans="1:39">
      <c r="A1847">
        <v>4</v>
      </c>
      <c r="B1847">
        <v>23</v>
      </c>
      <c r="C1847">
        <v>2018</v>
      </c>
      <c r="D1847">
        <v>99</v>
      </c>
      <c r="E1847">
        <v>99</v>
      </c>
      <c r="F1847">
        <v>99</v>
      </c>
      <c r="G1847">
        <v>3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99</v>
      </c>
      <c r="N1847">
        <v>99</v>
      </c>
      <c r="O1847">
        <v>99</v>
      </c>
      <c r="P1847">
        <v>9999</v>
      </c>
      <c r="Q1847">
        <v>189</v>
      </c>
      <c r="R1847">
        <v>11690</v>
      </c>
      <c r="S1847">
        <v>11635</v>
      </c>
      <c r="T1847">
        <v>40.861267433325189</v>
      </c>
      <c r="U1847">
        <v>40.413997135531822</v>
      </c>
      <c r="V1847">
        <v>14.142686056458512</v>
      </c>
      <c r="W1847">
        <v>57.407563386334317</v>
      </c>
      <c r="X1847">
        <v>145.95630901947905</v>
      </c>
      <c r="Y1847">
        <v>134.24411462788655</v>
      </c>
      <c r="Z1847">
        <v>134.87870219166257</v>
      </c>
      <c r="AA1847">
        <v>28.828186146439744</v>
      </c>
      <c r="AB1847">
        <v>4.3798708846520338</v>
      </c>
      <c r="AC1847">
        <v>-62.051005707137051</v>
      </c>
      <c r="AD1847">
        <v>321</v>
      </c>
      <c r="AE1847">
        <v>16</v>
      </c>
      <c r="AF1847">
        <v>0</v>
      </c>
      <c r="AG1847">
        <v>35</v>
      </c>
      <c r="AH1847">
        <v>68</v>
      </c>
      <c r="AI1847">
        <v>10</v>
      </c>
      <c r="AJ1847">
        <v>17</v>
      </c>
      <c r="AK1847">
        <v>34</v>
      </c>
      <c r="AL1847">
        <v>0</v>
      </c>
      <c r="AM1847">
        <v>12</v>
      </c>
    </row>
    <row r="1848" spans="1:39">
      <c r="A1848">
        <v>4</v>
      </c>
      <c r="B1848">
        <v>24</v>
      </c>
      <c r="C1848">
        <v>2018</v>
      </c>
      <c r="D1848">
        <v>99</v>
      </c>
      <c r="E1848">
        <v>99</v>
      </c>
      <c r="F1848">
        <v>99</v>
      </c>
      <c r="G1848">
        <v>4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99</v>
      </c>
      <c r="N1848">
        <v>99</v>
      </c>
      <c r="O1848">
        <v>99</v>
      </c>
      <c r="P1848">
        <v>9999</v>
      </c>
      <c r="Q1848">
        <v>4</v>
      </c>
      <c r="R1848">
        <v>16</v>
      </c>
      <c r="S1848">
        <v>16</v>
      </c>
      <c r="T1848">
        <v>5.5926456709427114E-2</v>
      </c>
      <c r="U1848">
        <v>5.0596244824842658E-2</v>
      </c>
      <c r="V1848">
        <v>16.8125</v>
      </c>
      <c r="W1848">
        <v>62.75</v>
      </c>
      <c r="X1848">
        <v>133.03764897074757</v>
      </c>
      <c r="Y1848">
        <v>122.79375000000002</v>
      </c>
      <c r="Z1848">
        <v>122.79375000000002</v>
      </c>
      <c r="AA1848">
        <v>21.2083848026552</v>
      </c>
      <c r="AB1848">
        <v>1.6770509831248428</v>
      </c>
      <c r="AC1848">
        <v>6.6906154519765275</v>
      </c>
      <c r="AD1848">
        <v>0</v>
      </c>
      <c r="AE1848">
        <v>0</v>
      </c>
      <c r="AF1848">
        <v>0</v>
      </c>
      <c r="AG1848">
        <v>0</v>
      </c>
      <c r="AH1848">
        <v>1</v>
      </c>
      <c r="AI1848">
        <v>0</v>
      </c>
      <c r="AJ1848">
        <v>0</v>
      </c>
      <c r="AK1848">
        <v>0</v>
      </c>
      <c r="AL1848">
        <v>0</v>
      </c>
      <c r="AM1848">
        <v>0</v>
      </c>
    </row>
    <row r="1849" spans="1:39">
      <c r="A1849">
        <v>4</v>
      </c>
      <c r="B1849">
        <v>25</v>
      </c>
      <c r="C1849">
        <v>2017</v>
      </c>
      <c r="D1849">
        <v>99</v>
      </c>
      <c r="E1849">
        <v>99</v>
      </c>
      <c r="F1849">
        <v>99</v>
      </c>
      <c r="G1849">
        <v>1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99</v>
      </c>
      <c r="N1849">
        <v>99</v>
      </c>
      <c r="O1849">
        <v>99</v>
      </c>
      <c r="P1849">
        <v>9999</v>
      </c>
      <c r="Q1849">
        <v>140</v>
      </c>
      <c r="R1849">
        <v>8056</v>
      </c>
      <c r="S1849">
        <v>8055</v>
      </c>
      <c r="T1849">
        <v>30.451710451710451</v>
      </c>
      <c r="U1849">
        <v>31.106889367907574</v>
      </c>
      <c r="V1849">
        <v>14.816534260178749</v>
      </c>
      <c r="W1849">
        <v>58.602979515828686</v>
      </c>
      <c r="X1849">
        <v>152.35559910528761</v>
      </c>
      <c r="Y1849">
        <v>140.61110973187658</v>
      </c>
      <c r="Z1849">
        <v>140.62856610800719</v>
      </c>
      <c r="AA1849">
        <v>28.141442733508484</v>
      </c>
      <c r="AB1849">
        <v>3.4808392520196358</v>
      </c>
      <c r="AC1849">
        <v>-44.210201623263053</v>
      </c>
      <c r="AD1849">
        <v>153</v>
      </c>
      <c r="AE1849">
        <v>20</v>
      </c>
      <c r="AF1849">
        <v>0</v>
      </c>
      <c r="AG1849">
        <v>25</v>
      </c>
      <c r="AH1849">
        <v>389</v>
      </c>
      <c r="AI1849">
        <v>215</v>
      </c>
      <c r="AJ1849">
        <v>46</v>
      </c>
      <c r="AK1849">
        <v>150</v>
      </c>
      <c r="AL1849">
        <v>1</v>
      </c>
      <c r="AM1849">
        <v>2</v>
      </c>
    </row>
    <row r="1850" spans="1:39">
      <c r="A1850">
        <v>4</v>
      </c>
      <c r="B1850">
        <v>26</v>
      </c>
      <c r="C1850">
        <v>2017</v>
      </c>
      <c r="D1850">
        <v>99</v>
      </c>
      <c r="E1850">
        <v>99</v>
      </c>
      <c r="F1850">
        <v>99</v>
      </c>
      <c r="G1850">
        <v>2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99</v>
      </c>
      <c r="N1850">
        <v>99</v>
      </c>
      <c r="O1850">
        <v>99</v>
      </c>
      <c r="P1850">
        <v>9999</v>
      </c>
      <c r="Q1850">
        <v>118</v>
      </c>
      <c r="R1850">
        <v>7530</v>
      </c>
      <c r="S1850">
        <v>7530</v>
      </c>
      <c r="T1850">
        <v>28.46342846342846</v>
      </c>
      <c r="U1850">
        <v>28.704424505997221</v>
      </c>
      <c r="V1850">
        <v>15.659362549800797</v>
      </c>
      <c r="W1850">
        <v>59.8297476759628</v>
      </c>
      <c r="X1850">
        <v>150.39544242675333</v>
      </c>
      <c r="Y1850">
        <v>138.81499335989355</v>
      </c>
      <c r="Z1850">
        <v>138.81499335989355</v>
      </c>
      <c r="AA1850">
        <v>28.131004425604207</v>
      </c>
      <c r="AB1850">
        <v>3.3277723171862541</v>
      </c>
      <c r="AC1850">
        <v>-57.794943950329774</v>
      </c>
      <c r="AD1850">
        <v>118</v>
      </c>
      <c r="AE1850">
        <v>97</v>
      </c>
      <c r="AF1850">
        <v>1</v>
      </c>
      <c r="AG1850">
        <v>7</v>
      </c>
      <c r="AH1850">
        <v>425</v>
      </c>
      <c r="AI1850">
        <v>128</v>
      </c>
      <c r="AJ1850">
        <v>146</v>
      </c>
      <c r="AK1850">
        <v>149</v>
      </c>
      <c r="AL1850">
        <v>1</v>
      </c>
      <c r="AM1850">
        <v>0</v>
      </c>
    </row>
    <row r="1851" spans="1:39">
      <c r="A1851">
        <v>4</v>
      </c>
      <c r="B1851">
        <v>27</v>
      </c>
      <c r="C1851">
        <v>2017</v>
      </c>
      <c r="D1851">
        <v>99</v>
      </c>
      <c r="E1851">
        <v>99</v>
      </c>
      <c r="F1851">
        <v>99</v>
      </c>
      <c r="G1851">
        <v>3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99</v>
      </c>
      <c r="N1851">
        <v>99</v>
      </c>
      <c r="O1851">
        <v>99</v>
      </c>
      <c r="P1851">
        <v>9999</v>
      </c>
      <c r="Q1851">
        <v>194</v>
      </c>
      <c r="R1851">
        <v>10731</v>
      </c>
      <c r="S1851">
        <v>10612</v>
      </c>
      <c r="T1851">
        <v>40.563220563220554</v>
      </c>
      <c r="U1851">
        <v>39.681570742578273</v>
      </c>
      <c r="V1851">
        <v>14.278166060944924</v>
      </c>
      <c r="W1851">
        <v>57.587636637768554</v>
      </c>
      <c r="X1851">
        <v>147.07614445769411</v>
      </c>
      <c r="Y1851">
        <v>134.65769266610801</v>
      </c>
      <c r="Z1851">
        <v>136.16770637014747</v>
      </c>
      <c r="AA1851">
        <v>27.829427817932245</v>
      </c>
      <c r="AB1851">
        <v>4.2728013870378199</v>
      </c>
      <c r="AC1851">
        <v>-65.334595417665028</v>
      </c>
      <c r="AD1851">
        <v>210</v>
      </c>
      <c r="AE1851">
        <v>39</v>
      </c>
      <c r="AF1851">
        <v>0</v>
      </c>
      <c r="AG1851">
        <v>29</v>
      </c>
      <c r="AH1851">
        <v>16</v>
      </c>
      <c r="AI1851">
        <v>2</v>
      </c>
      <c r="AJ1851">
        <v>2</v>
      </c>
      <c r="AK1851">
        <v>46</v>
      </c>
      <c r="AL1851">
        <v>0</v>
      </c>
      <c r="AM1851">
        <v>1</v>
      </c>
    </row>
    <row r="1852" spans="1:39">
      <c r="A1852">
        <v>4</v>
      </c>
      <c r="B1852">
        <v>28</v>
      </c>
      <c r="C1852">
        <v>2017</v>
      </c>
      <c r="D1852">
        <v>99</v>
      </c>
      <c r="E1852">
        <v>99</v>
      </c>
      <c r="F1852">
        <v>99</v>
      </c>
      <c r="G1852">
        <v>4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99</v>
      </c>
      <c r="N1852">
        <v>99</v>
      </c>
      <c r="O1852">
        <v>99</v>
      </c>
      <c r="P1852">
        <v>9999</v>
      </c>
      <c r="Q1852">
        <v>6</v>
      </c>
      <c r="R1852">
        <v>138</v>
      </c>
      <c r="S1852">
        <v>138</v>
      </c>
      <c r="T1852">
        <v>0.52164052164052188</v>
      </c>
      <c r="U1852">
        <v>0.50711538351694163</v>
      </c>
      <c r="V1852">
        <v>16.152173913043477</v>
      </c>
      <c r="W1852">
        <v>60.891304347826086</v>
      </c>
      <c r="X1852">
        <v>144.98013723365841</v>
      </c>
      <c r="Y1852">
        <v>133.81666666666672</v>
      </c>
      <c r="Z1852">
        <v>133.81666666666672</v>
      </c>
      <c r="AA1852">
        <v>24.555186539513848</v>
      </c>
      <c r="AB1852">
        <v>2.5782950849454118</v>
      </c>
      <c r="AC1852">
        <v>-38.575109945837447</v>
      </c>
      <c r="AD1852">
        <v>0</v>
      </c>
      <c r="AE1852">
        <v>0</v>
      </c>
      <c r="AF1852">
        <v>0</v>
      </c>
      <c r="AG1852">
        <v>0</v>
      </c>
      <c r="AH1852">
        <v>11</v>
      </c>
      <c r="AI1852">
        <v>2</v>
      </c>
      <c r="AJ1852">
        <v>0</v>
      </c>
      <c r="AK1852">
        <v>0</v>
      </c>
      <c r="AL1852">
        <v>0</v>
      </c>
      <c r="AM1852">
        <v>0</v>
      </c>
    </row>
    <row r="1853" spans="1:39">
      <c r="A1853">
        <v>4</v>
      </c>
      <c r="B1853">
        <v>29</v>
      </c>
      <c r="C1853">
        <v>2016</v>
      </c>
      <c r="D1853">
        <v>99</v>
      </c>
      <c r="E1853">
        <v>99</v>
      </c>
      <c r="F1853">
        <v>99</v>
      </c>
      <c r="G1853">
        <v>1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99</v>
      </c>
      <c r="N1853">
        <v>99</v>
      </c>
      <c r="O1853">
        <v>99</v>
      </c>
      <c r="P1853">
        <v>9999</v>
      </c>
      <c r="Q1853">
        <v>139</v>
      </c>
      <c r="R1853">
        <v>8006</v>
      </c>
      <c r="S1853">
        <v>8005</v>
      </c>
      <c r="T1853">
        <v>29.953606704579474</v>
      </c>
      <c r="U1853">
        <v>30.10179062317188</v>
      </c>
      <c r="V1853">
        <v>14.773295028728452</v>
      </c>
      <c r="W1853">
        <v>58.395877576514707</v>
      </c>
      <c r="X1853">
        <v>149.20802897285387</v>
      </c>
      <c r="Y1853">
        <v>137.697926555084</v>
      </c>
      <c r="Z1853">
        <v>137.71512804497223</v>
      </c>
      <c r="AA1853">
        <v>27.154762548094876</v>
      </c>
      <c r="AB1853">
        <v>3.7302293981605694</v>
      </c>
      <c r="AC1853">
        <v>-43.605909252154177</v>
      </c>
      <c r="AD1853">
        <v>100</v>
      </c>
      <c r="AE1853">
        <v>23</v>
      </c>
      <c r="AF1853">
        <v>0</v>
      </c>
      <c r="AG1853">
        <v>26</v>
      </c>
      <c r="AH1853">
        <v>332</v>
      </c>
      <c r="AI1853">
        <v>64</v>
      </c>
      <c r="AJ1853">
        <v>20</v>
      </c>
      <c r="AK1853">
        <v>49</v>
      </c>
      <c r="AL1853">
        <v>10</v>
      </c>
      <c r="AM1853">
        <v>2</v>
      </c>
    </row>
    <row r="1854" spans="1:39">
      <c r="A1854">
        <v>4</v>
      </c>
      <c r="B1854">
        <v>30</v>
      </c>
      <c r="C1854">
        <v>2016</v>
      </c>
      <c r="D1854">
        <v>99</v>
      </c>
      <c r="E1854">
        <v>99</v>
      </c>
      <c r="F1854">
        <v>99</v>
      </c>
      <c r="G1854">
        <v>2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99</v>
      </c>
      <c r="N1854">
        <v>99</v>
      </c>
      <c r="O1854">
        <v>99</v>
      </c>
      <c r="P1854">
        <v>9999</v>
      </c>
      <c r="Q1854">
        <v>134</v>
      </c>
      <c r="R1854">
        <v>7480</v>
      </c>
      <c r="S1854">
        <v>7480</v>
      </c>
      <c r="T1854">
        <v>27.985633043998806</v>
      </c>
      <c r="U1854">
        <v>28.274578147857639</v>
      </c>
      <c r="V1854">
        <v>15.654010695187171</v>
      </c>
      <c r="W1854">
        <v>59.90173796791445</v>
      </c>
      <c r="X1854">
        <v>149.98350241308009</v>
      </c>
      <c r="Y1854">
        <v>138.4347727272727</v>
      </c>
      <c r="Z1854">
        <v>138.4347727272727</v>
      </c>
      <c r="AA1854">
        <v>28.33457017603514</v>
      </c>
      <c r="AB1854">
        <v>3.5610184771271896</v>
      </c>
      <c r="AC1854">
        <v>-59.289318808204143</v>
      </c>
      <c r="AD1854">
        <v>68</v>
      </c>
      <c r="AE1854">
        <v>41</v>
      </c>
      <c r="AF1854">
        <v>0</v>
      </c>
      <c r="AG1854">
        <v>3</v>
      </c>
      <c r="AH1854">
        <v>123</v>
      </c>
      <c r="AI1854">
        <v>27</v>
      </c>
      <c r="AJ1854">
        <v>20</v>
      </c>
      <c r="AK1854">
        <v>49</v>
      </c>
      <c r="AL1854">
        <v>0</v>
      </c>
      <c r="AM1854">
        <v>0</v>
      </c>
    </row>
    <row r="1855" spans="1:39">
      <c r="A1855">
        <v>4</v>
      </c>
      <c r="B1855">
        <v>31</v>
      </c>
      <c r="C1855">
        <v>2016</v>
      </c>
      <c r="D1855">
        <v>99</v>
      </c>
      <c r="E1855">
        <v>99</v>
      </c>
      <c r="F1855">
        <v>99</v>
      </c>
      <c r="G1855">
        <v>3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99</v>
      </c>
      <c r="N1855">
        <v>99</v>
      </c>
      <c r="O1855">
        <v>99</v>
      </c>
      <c r="P1855">
        <v>9999</v>
      </c>
      <c r="Q1855">
        <v>200</v>
      </c>
      <c r="R1855">
        <v>10897</v>
      </c>
      <c r="S1855">
        <v>10807</v>
      </c>
      <c r="T1855">
        <v>40.76997904818915</v>
      </c>
      <c r="U1855">
        <v>40.353073126043952</v>
      </c>
      <c r="V1855">
        <v>14.717995778654675</v>
      </c>
      <c r="W1855">
        <v>58.29776996391228</v>
      </c>
      <c r="X1855">
        <v>147.85217755023379</v>
      </c>
      <c r="Y1855">
        <v>135.61893181609608</v>
      </c>
      <c r="Z1855">
        <v>136.74835754603495</v>
      </c>
      <c r="AA1855">
        <v>27.312827901871255</v>
      </c>
      <c r="AB1855">
        <v>3.6694373731324128</v>
      </c>
      <c r="AC1855">
        <v>-62.029246608562637</v>
      </c>
      <c r="AD1855">
        <v>223</v>
      </c>
      <c r="AE1855">
        <v>18</v>
      </c>
      <c r="AF1855">
        <v>0</v>
      </c>
      <c r="AG1855">
        <v>28</v>
      </c>
      <c r="AH1855">
        <v>13</v>
      </c>
      <c r="AI1855">
        <v>8</v>
      </c>
      <c r="AJ1855">
        <v>2</v>
      </c>
      <c r="AK1855">
        <v>50</v>
      </c>
      <c r="AL1855">
        <v>41</v>
      </c>
      <c r="AM1855">
        <v>1</v>
      </c>
    </row>
    <row r="1856" spans="1:39">
      <c r="A1856">
        <v>4</v>
      </c>
      <c r="B1856">
        <v>32</v>
      </c>
      <c r="C1856">
        <v>2016</v>
      </c>
      <c r="D1856">
        <v>99</v>
      </c>
      <c r="E1856">
        <v>99</v>
      </c>
      <c r="F1856">
        <v>99</v>
      </c>
      <c r="G1856">
        <v>4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99</v>
      </c>
      <c r="N1856">
        <v>99</v>
      </c>
      <c r="O1856">
        <v>99</v>
      </c>
      <c r="P1856">
        <v>9999</v>
      </c>
      <c r="Q1856">
        <v>15</v>
      </c>
      <c r="R1856">
        <v>345</v>
      </c>
      <c r="S1856">
        <v>345</v>
      </c>
      <c r="T1856">
        <v>1.2907812032325652</v>
      </c>
      <c r="U1856">
        <v>1.2705581029265305</v>
      </c>
      <c r="V1856">
        <v>16.756521739130434</v>
      </c>
      <c r="W1856">
        <v>62.249275362318834</v>
      </c>
      <c r="X1856">
        <v>146.12495485734922</v>
      </c>
      <c r="Y1856">
        <v>134.87333333333348</v>
      </c>
      <c r="Z1856">
        <v>134.87333333333348</v>
      </c>
      <c r="AA1856">
        <v>25.383943039866111</v>
      </c>
      <c r="AB1856">
        <v>2.1035252115151351</v>
      </c>
      <c r="AC1856">
        <v>-31.647772658901005</v>
      </c>
      <c r="AD1856">
        <v>1</v>
      </c>
      <c r="AE1856">
        <v>0</v>
      </c>
      <c r="AF1856">
        <v>0</v>
      </c>
      <c r="AG1856">
        <v>0</v>
      </c>
      <c r="AH1856">
        <v>15</v>
      </c>
      <c r="AI1856">
        <v>0</v>
      </c>
      <c r="AJ1856">
        <v>0</v>
      </c>
      <c r="AK1856">
        <v>1</v>
      </c>
      <c r="AL1856">
        <v>0</v>
      </c>
      <c r="AM1856">
        <v>0</v>
      </c>
    </row>
    <row r="1857" spans="1:39">
      <c r="A1857">
        <v>4</v>
      </c>
      <c r="B1857">
        <v>33</v>
      </c>
      <c r="C1857">
        <v>2015</v>
      </c>
      <c r="D1857">
        <v>99</v>
      </c>
      <c r="E1857">
        <v>99</v>
      </c>
      <c r="F1857">
        <v>99</v>
      </c>
      <c r="G1857">
        <v>1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99</v>
      </c>
      <c r="N1857">
        <v>99</v>
      </c>
      <c r="O1857">
        <v>99</v>
      </c>
      <c r="P1857">
        <v>9999</v>
      </c>
      <c r="Q1857">
        <v>147</v>
      </c>
      <c r="R1857">
        <v>8647</v>
      </c>
      <c r="S1857">
        <v>8647</v>
      </c>
      <c r="T1857">
        <v>31.708837550421709</v>
      </c>
      <c r="U1857">
        <v>31.647260814323239</v>
      </c>
      <c r="V1857">
        <v>15.158783393084304</v>
      </c>
      <c r="W1857">
        <v>59.008095293165248</v>
      </c>
      <c r="X1857">
        <v>145.58411844061638</v>
      </c>
      <c r="Y1857">
        <v>134.3741413206892</v>
      </c>
      <c r="Z1857">
        <v>134.3741413206892</v>
      </c>
      <c r="AA1857">
        <v>28.083578770407904</v>
      </c>
      <c r="AB1857">
        <v>3.9889901869850255</v>
      </c>
      <c r="AC1857">
        <v>-48.141677908454177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78</v>
      </c>
      <c r="AM1857">
        <v>3</v>
      </c>
    </row>
    <row r="1858" spans="1:39">
      <c r="A1858">
        <v>4</v>
      </c>
      <c r="B1858">
        <v>34</v>
      </c>
      <c r="C1858">
        <v>2015</v>
      </c>
      <c r="D1858">
        <v>99</v>
      </c>
      <c r="E1858">
        <v>99</v>
      </c>
      <c r="F1858">
        <v>99</v>
      </c>
      <c r="G1858">
        <v>2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99</v>
      </c>
      <c r="N1858">
        <v>99</v>
      </c>
      <c r="O1858">
        <v>99</v>
      </c>
      <c r="P1858">
        <v>9999</v>
      </c>
      <c r="Q1858">
        <v>137</v>
      </c>
      <c r="R1858">
        <v>7373</v>
      </c>
      <c r="S1858">
        <v>7372</v>
      </c>
      <c r="T1858">
        <v>27.037037037037042</v>
      </c>
      <c r="U1858">
        <v>27.022937984117561</v>
      </c>
      <c r="V1858">
        <v>15.711243727112437</v>
      </c>
      <c r="W1858">
        <v>60.145143787303311</v>
      </c>
      <c r="X1858">
        <v>145.81997299449424</v>
      </c>
      <c r="Y1858">
        <v>134.56538722365377</v>
      </c>
      <c r="Z1858">
        <v>134.58364080303841</v>
      </c>
      <c r="AA1858">
        <v>28.658302555377311</v>
      </c>
      <c r="AB1858">
        <v>3.7493116776057218</v>
      </c>
      <c r="AC1858">
        <v>-55.707203269926879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20</v>
      </c>
      <c r="AM1858">
        <v>0</v>
      </c>
    </row>
    <row r="1859" spans="1:39">
      <c r="A1859">
        <v>4</v>
      </c>
      <c r="B1859">
        <v>35</v>
      </c>
      <c r="C1859">
        <v>2015</v>
      </c>
      <c r="D1859">
        <v>99</v>
      </c>
      <c r="E1859">
        <v>99</v>
      </c>
      <c r="F1859">
        <v>99</v>
      </c>
      <c r="G1859">
        <v>3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99</v>
      </c>
      <c r="N1859">
        <v>99</v>
      </c>
      <c r="O1859">
        <v>99</v>
      </c>
      <c r="P1859">
        <v>9999</v>
      </c>
      <c r="Q1859">
        <v>210</v>
      </c>
      <c r="R1859">
        <v>10705</v>
      </c>
      <c r="S1859">
        <v>10588</v>
      </c>
      <c r="T1859">
        <v>39.255592225889259</v>
      </c>
      <c r="U1859">
        <v>39.289505930348511</v>
      </c>
      <c r="V1859">
        <v>14.480896777206912</v>
      </c>
      <c r="W1859">
        <v>57.954948998866648</v>
      </c>
      <c r="X1859">
        <v>147.10395958187269</v>
      </c>
      <c r="Y1859">
        <v>134.75191032227909</v>
      </c>
      <c r="Z1859">
        <v>136.24095202115583</v>
      </c>
      <c r="AA1859">
        <v>28.732545206814997</v>
      </c>
      <c r="AB1859">
        <v>4.3081782196643124</v>
      </c>
      <c r="AC1859">
        <v>-52.607955379027779</v>
      </c>
      <c r="AD1859">
        <v>1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320</v>
      </c>
      <c r="AM1859">
        <v>0</v>
      </c>
    </row>
    <row r="1860" spans="1:39">
      <c r="A1860">
        <v>4</v>
      </c>
      <c r="B1860">
        <v>36</v>
      </c>
      <c r="C1860">
        <v>2015</v>
      </c>
      <c r="D1860">
        <v>99</v>
      </c>
      <c r="E1860">
        <v>99</v>
      </c>
      <c r="F1860">
        <v>99</v>
      </c>
      <c r="G1860">
        <v>4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99</v>
      </c>
      <c r="N1860">
        <v>99</v>
      </c>
      <c r="O1860">
        <v>99</v>
      </c>
      <c r="P1860">
        <v>9999</v>
      </c>
      <c r="Q1860">
        <v>17</v>
      </c>
      <c r="R1860">
        <v>545</v>
      </c>
      <c r="S1860">
        <v>546</v>
      </c>
      <c r="T1860">
        <v>1.9985331866519995</v>
      </c>
      <c r="U1860">
        <v>2.040295271210693</v>
      </c>
      <c r="V1860">
        <v>16.422018348623851</v>
      </c>
      <c r="W1860">
        <v>61.646520146520153</v>
      </c>
      <c r="X1860">
        <v>148.84192948800779</v>
      </c>
      <c r="Y1860">
        <v>137.44899082568799</v>
      </c>
      <c r="Z1860">
        <v>137.19725274725269</v>
      </c>
      <c r="AA1860">
        <v>32.265917384866675</v>
      </c>
      <c r="AB1860">
        <v>5.1361996163192734</v>
      </c>
      <c r="AC1860">
        <v>-26.41324215393718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5</v>
      </c>
      <c r="AM1860">
        <v>3</v>
      </c>
    </row>
    <row r="1861" spans="1:39">
      <c r="A1861">
        <v>4</v>
      </c>
      <c r="B1861">
        <v>37</v>
      </c>
      <c r="C1861">
        <v>2014</v>
      </c>
      <c r="D1861">
        <v>99</v>
      </c>
      <c r="E1861">
        <v>99</v>
      </c>
      <c r="F1861">
        <v>99</v>
      </c>
      <c r="G1861">
        <v>1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99</v>
      </c>
      <c r="N1861">
        <v>99</v>
      </c>
      <c r="O1861">
        <v>99</v>
      </c>
      <c r="P1861">
        <v>9999</v>
      </c>
      <c r="Q1861">
        <v>136</v>
      </c>
      <c r="R1861">
        <v>8586</v>
      </c>
      <c r="S1861">
        <v>8580</v>
      </c>
      <c r="T1861">
        <v>31.275270462244556</v>
      </c>
      <c r="U1861">
        <v>31.479088596003699</v>
      </c>
      <c r="V1861">
        <v>16.412997903563941</v>
      </c>
      <c r="W1861">
        <v>59.576923076923087</v>
      </c>
      <c r="X1861">
        <v>146.26838419468396</v>
      </c>
      <c r="Y1861">
        <v>134.9139878872578</v>
      </c>
      <c r="Z1861">
        <v>135.00833333333281</v>
      </c>
      <c r="AA1861">
        <v>29.182098270345591</v>
      </c>
      <c r="AB1861">
        <v>3.7939688177886945</v>
      </c>
      <c r="AC1861">
        <v>-48.454289932105375</v>
      </c>
    </row>
    <row r="1862" spans="1:39">
      <c r="A1862">
        <v>4</v>
      </c>
      <c r="B1862">
        <v>38</v>
      </c>
      <c r="C1862">
        <v>2014</v>
      </c>
      <c r="D1862">
        <v>99</v>
      </c>
      <c r="E1862">
        <v>99</v>
      </c>
      <c r="F1862">
        <v>99</v>
      </c>
      <c r="G1862">
        <v>2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99</v>
      </c>
      <c r="N1862">
        <v>99</v>
      </c>
      <c r="O1862">
        <v>99</v>
      </c>
      <c r="P1862">
        <v>9999</v>
      </c>
      <c r="Q1862">
        <v>146</v>
      </c>
      <c r="R1862">
        <v>7077</v>
      </c>
      <c r="S1862">
        <v>7053</v>
      </c>
      <c r="T1862">
        <v>25.778603431318977</v>
      </c>
      <c r="U1862">
        <v>25.990559247757439</v>
      </c>
      <c r="V1862">
        <v>16.03956478733927</v>
      </c>
      <c r="W1862">
        <v>59.634907131716993</v>
      </c>
      <c r="X1862">
        <v>146.89028946562289</v>
      </c>
      <c r="Y1862">
        <v>135.14256040695253</v>
      </c>
      <c r="Z1862">
        <v>135.60242450021303</v>
      </c>
      <c r="AA1862">
        <v>29.821323739453302</v>
      </c>
      <c r="AB1862">
        <v>3.7012895439465718</v>
      </c>
      <c r="AC1862">
        <v>-60.948407473748915</v>
      </c>
    </row>
    <row r="1863" spans="1:39">
      <c r="A1863">
        <v>4</v>
      </c>
      <c r="B1863">
        <v>39</v>
      </c>
      <c r="C1863">
        <v>2014</v>
      </c>
      <c r="D1863">
        <v>99</v>
      </c>
      <c r="E1863">
        <v>99</v>
      </c>
      <c r="F1863">
        <v>99</v>
      </c>
      <c r="G1863">
        <v>3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99</v>
      </c>
      <c r="N1863">
        <v>99</v>
      </c>
      <c r="O1863">
        <v>99</v>
      </c>
      <c r="P1863">
        <v>9999</v>
      </c>
      <c r="Q1863">
        <v>238</v>
      </c>
      <c r="R1863">
        <v>11193</v>
      </c>
      <c r="S1863">
        <v>10947</v>
      </c>
      <c r="T1863">
        <v>40.771500382471871</v>
      </c>
      <c r="U1863">
        <v>40.399602403676752</v>
      </c>
      <c r="V1863">
        <v>15.403466452246944</v>
      </c>
      <c r="W1863">
        <v>57.86041837946469</v>
      </c>
      <c r="X1863">
        <v>146.41391428379779</v>
      </c>
      <c r="Y1863">
        <v>132.81780577146444</v>
      </c>
      <c r="Z1863">
        <v>135.80247556408165</v>
      </c>
      <c r="AA1863">
        <v>28.973579096153024</v>
      </c>
      <c r="AB1863">
        <v>4.7394401357336919</v>
      </c>
      <c r="AC1863">
        <v>-50.986329915968064</v>
      </c>
    </row>
    <row r="1864" spans="1:39">
      <c r="A1864">
        <v>4</v>
      </c>
      <c r="B1864">
        <v>40</v>
      </c>
      <c r="C1864">
        <v>2014</v>
      </c>
      <c r="D1864">
        <v>99</v>
      </c>
      <c r="E1864">
        <v>99</v>
      </c>
      <c r="F1864">
        <v>99</v>
      </c>
      <c r="G1864">
        <v>4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99</v>
      </c>
      <c r="N1864">
        <v>99</v>
      </c>
      <c r="O1864">
        <v>99</v>
      </c>
      <c r="P1864">
        <v>9999</v>
      </c>
      <c r="Q1864">
        <v>22</v>
      </c>
      <c r="R1864">
        <v>597</v>
      </c>
      <c r="S1864">
        <v>585</v>
      </c>
      <c r="T1864">
        <v>2.1746257239645934</v>
      </c>
      <c r="U1864">
        <v>2.1307497525621337</v>
      </c>
      <c r="V1864">
        <v>18.519262981574535</v>
      </c>
      <c r="W1864">
        <v>62.519658119658111</v>
      </c>
      <c r="X1864">
        <v>144.78296139418651</v>
      </c>
      <c r="Y1864">
        <v>131.33601340033491</v>
      </c>
      <c r="Z1864">
        <v>134.03008547008537</v>
      </c>
      <c r="AA1864">
        <v>30.092506109068722</v>
      </c>
      <c r="AB1864">
        <v>2.0263326022007622</v>
      </c>
      <c r="AC1864">
        <v>-33.879557249036253</v>
      </c>
    </row>
    <row r="1865" spans="1:39">
      <c r="A1865">
        <v>4</v>
      </c>
      <c r="B1865">
        <v>41</v>
      </c>
      <c r="C1865">
        <v>2013</v>
      </c>
      <c r="D1865">
        <v>99</v>
      </c>
      <c r="E1865">
        <v>99</v>
      </c>
      <c r="F1865">
        <v>99</v>
      </c>
      <c r="G1865">
        <v>1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99</v>
      </c>
      <c r="N1865">
        <v>99</v>
      </c>
      <c r="O1865">
        <v>99</v>
      </c>
      <c r="P1865">
        <v>9999</v>
      </c>
      <c r="Q1865">
        <v>154</v>
      </c>
      <c r="R1865">
        <v>9190</v>
      </c>
      <c r="S1865">
        <v>9184</v>
      </c>
      <c r="T1865">
        <v>32.887202977383339</v>
      </c>
      <c r="U1865">
        <v>32.974270055730237</v>
      </c>
      <c r="V1865">
        <v>16.093035908596299</v>
      </c>
      <c r="W1865">
        <v>59.05901567944251</v>
      </c>
      <c r="X1865">
        <v>146.60215246446501</v>
      </c>
      <c r="Y1865">
        <v>135.25634385201309</v>
      </c>
      <c r="Z1865">
        <v>135.34470818815331</v>
      </c>
      <c r="AA1865">
        <v>29.32675685366674</v>
      </c>
      <c r="AB1865">
        <v>3.6475406596589326</v>
      </c>
      <c r="AC1865">
        <v>-49.372977442554316</v>
      </c>
    </row>
    <row r="1866" spans="1:39">
      <c r="A1866">
        <v>4</v>
      </c>
      <c r="B1866">
        <v>42</v>
      </c>
      <c r="C1866">
        <v>2013</v>
      </c>
      <c r="D1866">
        <v>99</v>
      </c>
      <c r="E1866">
        <v>99</v>
      </c>
      <c r="F1866">
        <v>99</v>
      </c>
      <c r="G1866">
        <v>2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99</v>
      </c>
      <c r="N1866">
        <v>99</v>
      </c>
      <c r="O1866">
        <v>99</v>
      </c>
      <c r="P1866">
        <v>9999</v>
      </c>
      <c r="Q1866">
        <v>146</v>
      </c>
      <c r="R1866">
        <v>7327</v>
      </c>
      <c r="S1866">
        <v>7327</v>
      </c>
      <c r="T1866">
        <v>26.220297738333809</v>
      </c>
      <c r="U1866">
        <v>26.720958385392024</v>
      </c>
      <c r="V1866">
        <v>16.03084482052682</v>
      </c>
      <c r="W1866">
        <v>59.428415449706542</v>
      </c>
      <c r="X1866">
        <v>148.94368784860623</v>
      </c>
      <c r="Y1866">
        <v>137.47502388426363</v>
      </c>
      <c r="Z1866">
        <v>137.47502388426363</v>
      </c>
      <c r="AA1866">
        <v>28.925763873477223</v>
      </c>
      <c r="AB1866">
        <v>3.7931756134211905</v>
      </c>
      <c r="AC1866">
        <v>-59.229779686356203</v>
      </c>
    </row>
    <row r="1867" spans="1:39">
      <c r="A1867">
        <v>4</v>
      </c>
      <c r="B1867">
        <v>43</v>
      </c>
      <c r="C1867">
        <v>2013</v>
      </c>
      <c r="D1867">
        <v>99</v>
      </c>
      <c r="E1867">
        <v>99</v>
      </c>
      <c r="F1867">
        <v>99</v>
      </c>
      <c r="G1867">
        <v>3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99</v>
      </c>
      <c r="N1867">
        <v>99</v>
      </c>
      <c r="O1867">
        <v>99</v>
      </c>
      <c r="P1867">
        <v>9999</v>
      </c>
      <c r="Q1867">
        <v>249</v>
      </c>
      <c r="R1867">
        <v>11003</v>
      </c>
      <c r="S1867">
        <v>10871</v>
      </c>
      <c r="T1867">
        <v>39.375178929287138</v>
      </c>
      <c r="U1867">
        <v>38.795854248994736</v>
      </c>
      <c r="V1867">
        <v>15.856584567845131</v>
      </c>
      <c r="W1867">
        <v>58.724956305767613</v>
      </c>
      <c r="X1867">
        <v>145.46269219002508</v>
      </c>
      <c r="Y1867">
        <v>132.91444151595019</v>
      </c>
      <c r="Z1867">
        <v>134.52834145892737</v>
      </c>
      <c r="AA1867">
        <v>28.100249426747322</v>
      </c>
      <c r="AB1867">
        <v>3.7160212885710808</v>
      </c>
      <c r="AC1867">
        <v>-60.484955303210086</v>
      </c>
    </row>
    <row r="1868" spans="1:39">
      <c r="A1868">
        <v>4</v>
      </c>
      <c r="B1868">
        <v>44</v>
      </c>
      <c r="C1868">
        <v>2013</v>
      </c>
      <c r="D1868">
        <v>99</v>
      </c>
      <c r="E1868">
        <v>99</v>
      </c>
      <c r="F1868">
        <v>99</v>
      </c>
      <c r="G1868">
        <v>4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99</v>
      </c>
      <c r="N1868">
        <v>99</v>
      </c>
      <c r="O1868">
        <v>99</v>
      </c>
      <c r="P1868">
        <v>9999</v>
      </c>
      <c r="Q1868">
        <v>23</v>
      </c>
      <c r="R1868">
        <v>424</v>
      </c>
      <c r="S1868">
        <v>422</v>
      </c>
      <c r="T1868">
        <v>1.5173203549957055</v>
      </c>
      <c r="U1868">
        <v>1.508917309882998</v>
      </c>
      <c r="V1868">
        <v>17.075471698113205</v>
      </c>
      <c r="W1868">
        <v>62.601895734597143</v>
      </c>
      <c r="X1868">
        <v>145.99874281976327</v>
      </c>
      <c r="Y1868">
        <v>134.15212264150941</v>
      </c>
      <c r="Z1868">
        <v>134.78791469194317</v>
      </c>
      <c r="AA1868">
        <v>29.846420806991123</v>
      </c>
      <c r="AB1868">
        <v>2.336156402714364</v>
      </c>
      <c r="AC1868">
        <v>-32.953781496396367</v>
      </c>
    </row>
    <row r="1869" spans="1:39">
      <c r="A1869">
        <v>4</v>
      </c>
      <c r="B1869">
        <v>45</v>
      </c>
      <c r="C1869">
        <v>2012</v>
      </c>
      <c r="D1869">
        <v>99</v>
      </c>
      <c r="E1869">
        <v>99</v>
      </c>
      <c r="F1869">
        <v>99</v>
      </c>
      <c r="G1869">
        <v>1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99</v>
      </c>
      <c r="N1869">
        <v>99</v>
      </c>
      <c r="O1869">
        <v>99</v>
      </c>
      <c r="P1869">
        <v>9999</v>
      </c>
      <c r="Q1869">
        <v>174</v>
      </c>
      <c r="R1869">
        <v>8300</v>
      </c>
      <c r="S1869">
        <v>8299</v>
      </c>
      <c r="T1869">
        <v>29.762971994119127</v>
      </c>
      <c r="U1869">
        <v>30.199547374176927</v>
      </c>
      <c r="V1869">
        <v>16.310120481927711</v>
      </c>
      <c r="W1869">
        <v>59.209422822026752</v>
      </c>
      <c r="X1869">
        <v>147.30576041979461</v>
      </c>
      <c r="Y1869">
        <v>135.93836144578341</v>
      </c>
      <c r="Z1869">
        <v>135.95474153512498</v>
      </c>
      <c r="AA1869">
        <v>29.046127872631359</v>
      </c>
      <c r="AB1869">
        <v>3.7065516995318974</v>
      </c>
      <c r="AC1869">
        <v>-45.770891356761993</v>
      </c>
    </row>
    <row r="1870" spans="1:39">
      <c r="A1870">
        <v>4</v>
      </c>
      <c r="B1870">
        <v>46</v>
      </c>
      <c r="C1870">
        <v>2012</v>
      </c>
      <c r="D1870">
        <v>99</v>
      </c>
      <c r="E1870">
        <v>99</v>
      </c>
      <c r="F1870">
        <v>99</v>
      </c>
      <c r="G1870">
        <v>2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99</v>
      </c>
      <c r="N1870">
        <v>99</v>
      </c>
      <c r="O1870">
        <v>99</v>
      </c>
      <c r="P1870">
        <v>9999</v>
      </c>
      <c r="Q1870">
        <v>249</v>
      </c>
      <c r="R1870">
        <v>7599</v>
      </c>
      <c r="S1870">
        <v>7597</v>
      </c>
      <c r="T1870">
        <v>27.24925592570014</v>
      </c>
      <c r="U1870">
        <v>27.417932495194183</v>
      </c>
      <c r="V1870">
        <v>15.76510067114094</v>
      </c>
      <c r="W1870">
        <v>58.912333815979991</v>
      </c>
      <c r="X1870">
        <v>146.07895176947036</v>
      </c>
      <c r="Y1870">
        <v>134.80250032899002</v>
      </c>
      <c r="Z1870">
        <v>134.83798867974139</v>
      </c>
      <c r="AA1870">
        <v>29.260245444428922</v>
      </c>
      <c r="AB1870">
        <v>3.851727598342273</v>
      </c>
      <c r="AC1870">
        <v>-47.355044989213802</v>
      </c>
    </row>
    <row r="1871" spans="1:39">
      <c r="A1871">
        <v>4</v>
      </c>
      <c r="B1871">
        <v>47</v>
      </c>
      <c r="C1871">
        <v>2012</v>
      </c>
      <c r="D1871">
        <v>99</v>
      </c>
      <c r="E1871">
        <v>99</v>
      </c>
      <c r="F1871">
        <v>99</v>
      </c>
      <c r="G1871">
        <v>3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99</v>
      </c>
      <c r="N1871">
        <v>99</v>
      </c>
      <c r="O1871">
        <v>99</v>
      </c>
      <c r="P1871">
        <v>9999</v>
      </c>
      <c r="Q1871">
        <v>290</v>
      </c>
      <c r="R1871">
        <v>11432</v>
      </c>
      <c r="S1871">
        <v>11279</v>
      </c>
      <c r="T1871">
        <v>40.994011546598763</v>
      </c>
      <c r="U1871">
        <v>40.440845657046026</v>
      </c>
      <c r="V1871">
        <v>16.151592022393285</v>
      </c>
      <c r="W1871">
        <v>58.637379200283711</v>
      </c>
      <c r="X1871">
        <v>144.70020857231472</v>
      </c>
      <c r="Y1871">
        <v>132.16537788663379</v>
      </c>
      <c r="Z1871">
        <v>133.95820551467304</v>
      </c>
      <c r="AA1871">
        <v>28.850664039237504</v>
      </c>
      <c r="AB1871">
        <v>3.672404852585196</v>
      </c>
      <c r="AC1871">
        <v>-60.247985274014574</v>
      </c>
    </row>
    <row r="1872" spans="1:39">
      <c r="A1872">
        <v>4</v>
      </c>
      <c r="B1872">
        <v>48</v>
      </c>
      <c r="C1872">
        <v>2012</v>
      </c>
      <c r="D1872">
        <v>99</v>
      </c>
      <c r="E1872">
        <v>99</v>
      </c>
      <c r="F1872">
        <v>99</v>
      </c>
      <c r="G1872">
        <v>4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99</v>
      </c>
      <c r="N1872">
        <v>99</v>
      </c>
      <c r="O1872">
        <v>99</v>
      </c>
      <c r="P1872">
        <v>9999</v>
      </c>
      <c r="Q1872">
        <v>25</v>
      </c>
      <c r="R1872">
        <v>556</v>
      </c>
      <c r="S1872">
        <v>555</v>
      </c>
      <c r="T1872">
        <v>1.9937605335819557</v>
      </c>
      <c r="U1872">
        <v>1.9416744735828599</v>
      </c>
      <c r="V1872">
        <v>17.163669064748202</v>
      </c>
      <c r="W1872">
        <v>62.239639639639655</v>
      </c>
      <c r="X1872">
        <v>142.03293919577223</v>
      </c>
      <c r="Y1872">
        <v>130.47320143884875</v>
      </c>
      <c r="Z1872">
        <v>130.70828828828812</v>
      </c>
      <c r="AA1872">
        <v>29.243358586085996</v>
      </c>
      <c r="AB1872">
        <v>5.9822753102944146</v>
      </c>
      <c r="AC1872">
        <v>5.3341776033979507</v>
      </c>
    </row>
    <row r="1873" spans="1:29">
      <c r="A1873">
        <v>4</v>
      </c>
      <c r="B1873">
        <v>49</v>
      </c>
      <c r="C1873">
        <v>2011</v>
      </c>
      <c r="D1873">
        <v>99</v>
      </c>
      <c r="E1873">
        <v>99</v>
      </c>
      <c r="F1873">
        <v>99</v>
      </c>
      <c r="G1873">
        <v>1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99</v>
      </c>
      <c r="N1873">
        <v>99</v>
      </c>
      <c r="O1873">
        <v>99</v>
      </c>
      <c r="P1873">
        <v>9999</v>
      </c>
      <c r="Q1873">
        <v>201</v>
      </c>
      <c r="R1873">
        <v>8351</v>
      </c>
      <c r="S1873">
        <v>8346</v>
      </c>
      <c r="T1873">
        <v>30.741763298361867</v>
      </c>
      <c r="U1873">
        <v>31.238296805443458</v>
      </c>
      <c r="V1873">
        <v>16.068973775595733</v>
      </c>
      <c r="W1873">
        <v>59.046848789839451</v>
      </c>
      <c r="X1873">
        <v>148.44508407074144</v>
      </c>
      <c r="Y1873">
        <v>136.93251107651787</v>
      </c>
      <c r="Z1873">
        <v>137.01454589024689</v>
      </c>
      <c r="AA1873">
        <v>28.976828323581813</v>
      </c>
      <c r="AB1873">
        <v>3.6603437977012994</v>
      </c>
      <c r="AC1873">
        <v>-47.292841822780979</v>
      </c>
    </row>
    <row r="1874" spans="1:29">
      <c r="A1874">
        <v>4</v>
      </c>
      <c r="B1874">
        <v>50</v>
      </c>
      <c r="C1874">
        <v>2011</v>
      </c>
      <c r="D1874">
        <v>99</v>
      </c>
      <c r="E1874">
        <v>99</v>
      </c>
      <c r="F1874">
        <v>99</v>
      </c>
      <c r="G1874">
        <v>2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99</v>
      </c>
      <c r="N1874">
        <v>99</v>
      </c>
      <c r="O1874">
        <v>99</v>
      </c>
      <c r="P1874">
        <v>9999</v>
      </c>
      <c r="Q1874">
        <v>187</v>
      </c>
      <c r="R1874">
        <v>6839</v>
      </c>
      <c r="S1874">
        <v>6807</v>
      </c>
      <c r="T1874">
        <v>25.17577765507086</v>
      </c>
      <c r="U1874">
        <v>25.028818685489824</v>
      </c>
      <c r="V1874">
        <v>15.444216990788128</v>
      </c>
      <c r="W1874">
        <v>58.734391068018226</v>
      </c>
      <c r="X1874">
        <v>145.71970045610249</v>
      </c>
      <c r="Y1874">
        <v>133.96935224448009</v>
      </c>
      <c r="Z1874">
        <v>134.5991479359482</v>
      </c>
      <c r="AA1874">
        <v>30.211335284081049</v>
      </c>
      <c r="AB1874">
        <v>4.29839993070647</v>
      </c>
      <c r="AC1874">
        <v>-55.707201474548562</v>
      </c>
    </row>
    <row r="1875" spans="1:29">
      <c r="A1875">
        <v>4</v>
      </c>
      <c r="B1875">
        <v>51</v>
      </c>
      <c r="C1875">
        <v>2011</v>
      </c>
      <c r="D1875">
        <v>99</v>
      </c>
      <c r="E1875">
        <v>99</v>
      </c>
      <c r="F1875">
        <v>99</v>
      </c>
      <c r="G1875">
        <v>3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99</v>
      </c>
      <c r="N1875">
        <v>99</v>
      </c>
      <c r="O1875">
        <v>99</v>
      </c>
      <c r="P1875">
        <v>9999</v>
      </c>
      <c r="Q1875">
        <v>303</v>
      </c>
      <c r="R1875">
        <v>11449</v>
      </c>
      <c r="S1875">
        <v>11365</v>
      </c>
      <c r="T1875">
        <v>42.146143935210745</v>
      </c>
      <c r="U1875">
        <v>41.773181114654733</v>
      </c>
      <c r="V1875">
        <v>16.608088042623805</v>
      </c>
      <c r="W1875">
        <v>58.576242850857881</v>
      </c>
      <c r="X1875">
        <v>145.43793867703104</v>
      </c>
      <c r="Y1875">
        <v>133.56347279238389</v>
      </c>
      <c r="Z1875">
        <v>134.55065552133769</v>
      </c>
      <c r="AA1875">
        <v>29.963630583278963</v>
      </c>
      <c r="AB1875">
        <v>4.0316956459736319</v>
      </c>
      <c r="AC1875">
        <v>-61.651655180607598</v>
      </c>
    </row>
    <row r="1876" spans="1:29">
      <c r="A1876">
        <v>4</v>
      </c>
      <c r="B1876">
        <v>52</v>
      </c>
      <c r="C1876">
        <v>2011</v>
      </c>
      <c r="D1876">
        <v>99</v>
      </c>
      <c r="E1876">
        <v>99</v>
      </c>
      <c r="F1876">
        <v>99</v>
      </c>
      <c r="G1876">
        <v>4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99</v>
      </c>
      <c r="N1876">
        <v>99</v>
      </c>
      <c r="O1876">
        <v>99</v>
      </c>
      <c r="P1876">
        <v>9999</v>
      </c>
      <c r="Q1876">
        <v>30</v>
      </c>
      <c r="R1876">
        <v>526</v>
      </c>
      <c r="S1876">
        <v>516</v>
      </c>
      <c r="T1876">
        <v>1.9363151113565249</v>
      </c>
      <c r="U1876">
        <v>1.9597033944119904</v>
      </c>
      <c r="V1876">
        <v>18.064638783269963</v>
      </c>
      <c r="W1876">
        <v>61.647286821705421</v>
      </c>
      <c r="X1876">
        <v>150.29433694886495</v>
      </c>
      <c r="Y1876">
        <v>136.38365019011405</v>
      </c>
      <c r="Z1876">
        <v>139.02674418604659</v>
      </c>
      <c r="AA1876">
        <v>28.640818669354591</v>
      </c>
      <c r="AB1876">
        <v>2.9941176831713023</v>
      </c>
      <c r="AC1876">
        <v>-37.416466262854193</v>
      </c>
    </row>
    <row r="1877" spans="1:29">
      <c r="A1877">
        <v>4</v>
      </c>
      <c r="B1877">
        <v>53</v>
      </c>
      <c r="C1877">
        <v>2010</v>
      </c>
      <c r="D1877">
        <v>99</v>
      </c>
      <c r="E1877">
        <v>99</v>
      </c>
      <c r="F1877">
        <v>99</v>
      </c>
      <c r="G1877">
        <v>1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99</v>
      </c>
      <c r="N1877">
        <v>99</v>
      </c>
      <c r="O1877">
        <v>99</v>
      </c>
      <c r="P1877">
        <v>9999</v>
      </c>
      <c r="Q1877">
        <v>253</v>
      </c>
      <c r="R1877">
        <v>8706</v>
      </c>
      <c r="S1877">
        <v>8682</v>
      </c>
      <c r="T1877">
        <v>33.876804544923928</v>
      </c>
      <c r="U1877">
        <v>33.896452770918039</v>
      </c>
      <c r="V1877">
        <v>16.001033769813922</v>
      </c>
      <c r="W1877">
        <v>58.703870076019342</v>
      </c>
      <c r="X1877">
        <v>145.42374855611942</v>
      </c>
      <c r="Y1877">
        <v>133.89735814380947</v>
      </c>
      <c r="Z1877">
        <v>134.2674959686714</v>
      </c>
      <c r="AA1877">
        <v>28.638293752962401</v>
      </c>
      <c r="AB1877">
        <v>3.246791515420012</v>
      </c>
      <c r="AC1877">
        <v>-46.627273705276579</v>
      </c>
    </row>
    <row r="1878" spans="1:29">
      <c r="A1878">
        <v>4</v>
      </c>
      <c r="B1878">
        <v>54</v>
      </c>
      <c r="C1878">
        <v>2010</v>
      </c>
      <c r="D1878">
        <v>99</v>
      </c>
      <c r="E1878">
        <v>99</v>
      </c>
      <c r="F1878">
        <v>99</v>
      </c>
      <c r="G1878">
        <v>2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99</v>
      </c>
      <c r="N1878">
        <v>99</v>
      </c>
      <c r="O1878">
        <v>99</v>
      </c>
      <c r="P1878">
        <v>9999</v>
      </c>
      <c r="Q1878">
        <v>228</v>
      </c>
      <c r="R1878">
        <v>6772</v>
      </c>
      <c r="S1878">
        <v>6689</v>
      </c>
      <c r="T1878">
        <v>26.351219891824581</v>
      </c>
      <c r="U1878">
        <v>26.077762078276805</v>
      </c>
      <c r="V1878">
        <v>15.48715298287064</v>
      </c>
      <c r="W1878">
        <v>58.262819554492467</v>
      </c>
      <c r="X1878">
        <v>145.11120290738924</v>
      </c>
      <c r="Y1878">
        <v>132.43103957471939</v>
      </c>
      <c r="Z1878">
        <v>134.07430109134393</v>
      </c>
      <c r="AA1878">
        <v>29.981503273676594</v>
      </c>
      <c r="AB1878">
        <v>3.8960549298009592</v>
      </c>
      <c r="AC1878">
        <v>-54.711470244591197</v>
      </c>
    </row>
    <row r="1879" spans="1:29">
      <c r="A1879">
        <v>4</v>
      </c>
      <c r="B1879">
        <v>55</v>
      </c>
      <c r="C1879">
        <v>2010</v>
      </c>
      <c r="D1879">
        <v>99</v>
      </c>
      <c r="E1879">
        <v>99</v>
      </c>
      <c r="F1879">
        <v>99</v>
      </c>
      <c r="G1879">
        <v>3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99</v>
      </c>
      <c r="N1879">
        <v>99</v>
      </c>
      <c r="O1879">
        <v>99</v>
      </c>
      <c r="P1879">
        <v>9999</v>
      </c>
      <c r="Q1879">
        <v>303</v>
      </c>
      <c r="R1879">
        <v>9623</v>
      </c>
      <c r="S1879">
        <v>9561</v>
      </c>
      <c r="T1879">
        <v>37.445036771858817</v>
      </c>
      <c r="U1879">
        <v>37.600824836372624</v>
      </c>
      <c r="V1879">
        <v>14.443312896186219</v>
      </c>
      <c r="W1879">
        <v>57.97050517728271</v>
      </c>
      <c r="X1879">
        <v>146.26021824517798</v>
      </c>
      <c r="Y1879">
        <v>134.37649381689724</v>
      </c>
      <c r="Z1879">
        <v>135.24788202070937</v>
      </c>
      <c r="AA1879">
        <v>30.075174021412575</v>
      </c>
      <c r="AB1879">
        <v>3.9235141431984952</v>
      </c>
      <c r="AC1879">
        <v>-61.948230901313003</v>
      </c>
    </row>
    <row r="1880" spans="1:29">
      <c r="A1880">
        <v>4</v>
      </c>
      <c r="B1880">
        <v>56</v>
      </c>
      <c r="C1880">
        <v>2010</v>
      </c>
      <c r="D1880">
        <v>99</v>
      </c>
      <c r="E1880">
        <v>99</v>
      </c>
      <c r="F1880">
        <v>99</v>
      </c>
      <c r="G1880">
        <v>4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99</v>
      </c>
      <c r="N1880">
        <v>99</v>
      </c>
      <c r="O1880">
        <v>99</v>
      </c>
      <c r="P1880">
        <v>9999</v>
      </c>
      <c r="Q1880">
        <v>41</v>
      </c>
      <c r="R1880">
        <v>598</v>
      </c>
      <c r="S1880">
        <v>594</v>
      </c>
      <c r="T1880">
        <v>2.3269387913926618</v>
      </c>
      <c r="U1880">
        <v>2.4249603144325138</v>
      </c>
      <c r="V1880">
        <v>16.329431438127088</v>
      </c>
      <c r="W1880">
        <v>60.863636363636367</v>
      </c>
      <c r="X1880">
        <v>152.07462940752319</v>
      </c>
      <c r="Y1880">
        <v>139.45685618729092</v>
      </c>
      <c r="Z1880">
        <v>140.39595959595951</v>
      </c>
      <c r="AA1880">
        <v>29.999777504872313</v>
      </c>
      <c r="AB1880">
        <v>3.2260395045014074</v>
      </c>
      <c r="AC1880">
        <v>-49.99970161861561</v>
      </c>
    </row>
    <row r="1881" spans="1:29">
      <c r="A1881">
        <v>4</v>
      </c>
      <c r="B1881">
        <v>57</v>
      </c>
      <c r="C1881">
        <v>2009</v>
      </c>
      <c r="D1881">
        <v>99</v>
      </c>
      <c r="E1881">
        <v>99</v>
      </c>
      <c r="F1881">
        <v>99</v>
      </c>
      <c r="G1881">
        <v>1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99</v>
      </c>
      <c r="N1881">
        <v>99</v>
      </c>
      <c r="O1881">
        <v>99</v>
      </c>
      <c r="P1881">
        <v>9999</v>
      </c>
      <c r="Q1881">
        <v>313</v>
      </c>
      <c r="R1881">
        <v>7777</v>
      </c>
      <c r="S1881">
        <v>7747</v>
      </c>
      <c r="T1881">
        <v>34.929151356811367</v>
      </c>
      <c r="U1881">
        <v>34.443921651974449</v>
      </c>
      <c r="V1881">
        <v>16.383566928121379</v>
      </c>
      <c r="W1881">
        <v>57.736026849102885</v>
      </c>
      <c r="X1881">
        <v>144.63756853939523</v>
      </c>
      <c r="Y1881">
        <v>133.03411341134083</v>
      </c>
      <c r="Z1881">
        <v>133.54928359364891</v>
      </c>
      <c r="AA1881">
        <v>29.163502540134296</v>
      </c>
      <c r="AB1881">
        <v>3.4145826369467529</v>
      </c>
      <c r="AC1881">
        <v>-42.419728155467283</v>
      </c>
    </row>
    <row r="1882" spans="1:29">
      <c r="A1882">
        <v>4</v>
      </c>
      <c r="B1882">
        <v>58</v>
      </c>
      <c r="C1882">
        <v>2009</v>
      </c>
      <c r="D1882">
        <v>99</v>
      </c>
      <c r="E1882">
        <v>99</v>
      </c>
      <c r="F1882">
        <v>99</v>
      </c>
      <c r="G1882">
        <v>2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99</v>
      </c>
      <c r="N1882">
        <v>99</v>
      </c>
      <c r="O1882">
        <v>99</v>
      </c>
      <c r="P1882">
        <v>9999</v>
      </c>
      <c r="Q1882">
        <v>286</v>
      </c>
      <c r="R1882">
        <v>5748</v>
      </c>
      <c r="S1882">
        <v>5681</v>
      </c>
      <c r="T1882">
        <v>25.816222450681721</v>
      </c>
      <c r="U1882">
        <v>26.010578873753222</v>
      </c>
      <c r="V1882">
        <v>15.566805845511482</v>
      </c>
      <c r="W1882">
        <v>57.487942263685994</v>
      </c>
      <c r="X1882">
        <v>148.72765580151872</v>
      </c>
      <c r="Y1882">
        <v>135.9238865692414</v>
      </c>
      <c r="Z1882">
        <v>137.52693187819045</v>
      </c>
      <c r="AA1882">
        <v>32.006748208721206</v>
      </c>
      <c r="AB1882">
        <v>4.1520863630443809</v>
      </c>
      <c r="AC1882">
        <v>-55.726853179069437</v>
      </c>
    </row>
    <row r="1883" spans="1:29">
      <c r="A1883">
        <v>4</v>
      </c>
      <c r="B1883">
        <v>59</v>
      </c>
      <c r="C1883">
        <v>2009</v>
      </c>
      <c r="D1883">
        <v>99</v>
      </c>
      <c r="E1883">
        <v>99</v>
      </c>
      <c r="F1883">
        <v>99</v>
      </c>
      <c r="G1883">
        <v>3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99</v>
      </c>
      <c r="N1883">
        <v>99</v>
      </c>
      <c r="O1883">
        <v>99</v>
      </c>
      <c r="P1883">
        <v>9999</v>
      </c>
      <c r="Q1883">
        <v>287</v>
      </c>
      <c r="R1883">
        <v>8251.0700000000015</v>
      </c>
      <c r="S1883">
        <v>8145.0700000000015</v>
      </c>
      <c r="T1883">
        <v>37.058360921389443</v>
      </c>
      <c r="U1883">
        <v>37.287408872395247</v>
      </c>
      <c r="V1883">
        <v>16.188688254977837</v>
      </c>
      <c r="W1883">
        <v>57.170902153081521</v>
      </c>
      <c r="X1883">
        <v>148.19005824440464</v>
      </c>
      <c r="Y1883">
        <v>135.74206739247148</v>
      </c>
      <c r="Z1883">
        <v>137.50861564111781</v>
      </c>
      <c r="AA1883">
        <v>31.66579580524763</v>
      </c>
      <c r="AB1883">
        <v>16.984839007642265</v>
      </c>
      <c r="AC1883">
        <v>-5.7999092662678953</v>
      </c>
    </row>
    <row r="1884" spans="1:29">
      <c r="A1884">
        <v>4</v>
      </c>
      <c r="B1884">
        <v>60</v>
      </c>
      <c r="C1884">
        <v>2009</v>
      </c>
      <c r="D1884">
        <v>99</v>
      </c>
      <c r="E1884">
        <v>99</v>
      </c>
      <c r="F1884">
        <v>99</v>
      </c>
      <c r="G1884">
        <v>4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99</v>
      </c>
      <c r="N1884">
        <v>99</v>
      </c>
      <c r="O1884">
        <v>99</v>
      </c>
      <c r="P1884">
        <v>9999</v>
      </c>
      <c r="Q1884">
        <v>53</v>
      </c>
      <c r="R1884">
        <v>489</v>
      </c>
      <c r="S1884">
        <v>488</v>
      </c>
      <c r="T1884">
        <v>2.1962652711174955</v>
      </c>
      <c r="U1884">
        <v>2.2580906018770661</v>
      </c>
      <c r="V1884">
        <v>17.002044989775051</v>
      </c>
      <c r="W1884">
        <v>57.21926229508199</v>
      </c>
      <c r="X1884">
        <v>150.56530784518341</v>
      </c>
      <c r="Y1884">
        <v>138.70593047034765</v>
      </c>
      <c r="Z1884">
        <v>138.99016393442622</v>
      </c>
      <c r="AA1884">
        <v>31.983180543499181</v>
      </c>
      <c r="AB1884">
        <v>3.789961647808175</v>
      </c>
      <c r="AC1884">
        <v>-57.745990820887322</v>
      </c>
    </row>
    <row r="1885" spans="1:29">
      <c r="A1885">
        <v>4</v>
      </c>
      <c r="B1885">
        <v>61</v>
      </c>
      <c r="C1885">
        <v>2008</v>
      </c>
      <c r="D1885">
        <v>99</v>
      </c>
      <c r="E1885">
        <v>99</v>
      </c>
      <c r="F1885">
        <v>99</v>
      </c>
      <c r="G1885">
        <v>1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99</v>
      </c>
      <c r="N1885">
        <v>99</v>
      </c>
      <c r="O1885">
        <v>99</v>
      </c>
      <c r="P1885">
        <v>9999</v>
      </c>
      <c r="Q1885">
        <v>375</v>
      </c>
      <c r="R1885">
        <v>7536</v>
      </c>
      <c r="S1885">
        <v>7500</v>
      </c>
      <c r="T1885">
        <v>30.681540591157077</v>
      </c>
      <c r="U1885">
        <v>29.914572475225075</v>
      </c>
      <c r="V1885">
        <v>16.292860934182588</v>
      </c>
      <c r="W1885">
        <v>57.0212</v>
      </c>
      <c r="X1885">
        <v>142.89904665622359</v>
      </c>
      <c r="Y1885">
        <v>131.29280785562699</v>
      </c>
      <c r="Z1885">
        <v>131.92301333333398</v>
      </c>
      <c r="AA1885">
        <v>29.250835493246701</v>
      </c>
      <c r="AB1885">
        <v>3.4127140558017324</v>
      </c>
      <c r="AC1885">
        <v>-38.628228708419009</v>
      </c>
    </row>
    <row r="1886" spans="1:29">
      <c r="A1886">
        <v>4</v>
      </c>
      <c r="B1886">
        <v>62</v>
      </c>
      <c r="C1886">
        <v>2008</v>
      </c>
      <c r="D1886">
        <v>99</v>
      </c>
      <c r="E1886">
        <v>99</v>
      </c>
      <c r="F1886">
        <v>99</v>
      </c>
      <c r="G1886">
        <v>2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99</v>
      </c>
      <c r="O1886">
        <v>99</v>
      </c>
      <c r="P1886">
        <v>9999</v>
      </c>
      <c r="Q1886">
        <v>312</v>
      </c>
      <c r="R1886">
        <v>8096</v>
      </c>
      <c r="S1886">
        <v>8025</v>
      </c>
      <c r="T1886">
        <v>32.961485221073197</v>
      </c>
      <c r="U1886">
        <v>33.260205454057143</v>
      </c>
      <c r="V1886">
        <v>15.332880434782613</v>
      </c>
      <c r="W1886">
        <v>56.44897196261681</v>
      </c>
      <c r="X1886">
        <v>148.34444681160875</v>
      </c>
      <c r="Y1886">
        <v>135.87934782608676</v>
      </c>
      <c r="Z1886">
        <v>137.08152024922097</v>
      </c>
      <c r="AA1886">
        <v>30.193535710244397</v>
      </c>
      <c r="AB1886">
        <v>3.7025772621771247</v>
      </c>
      <c r="AC1886">
        <v>-51.366722703451011</v>
      </c>
    </row>
    <row r="1887" spans="1:29">
      <c r="A1887">
        <v>4</v>
      </c>
      <c r="B1887">
        <v>63</v>
      </c>
      <c r="C1887">
        <v>2008</v>
      </c>
      <c r="D1887">
        <v>99</v>
      </c>
      <c r="E1887">
        <v>99</v>
      </c>
      <c r="F1887">
        <v>99</v>
      </c>
      <c r="G1887">
        <v>3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99</v>
      </c>
      <c r="O1887">
        <v>99</v>
      </c>
      <c r="P1887">
        <v>9999</v>
      </c>
      <c r="Q1887">
        <v>310</v>
      </c>
      <c r="R1887">
        <v>8253</v>
      </c>
      <c r="S1887">
        <v>8062</v>
      </c>
      <c r="T1887">
        <v>33.60068398338899</v>
      </c>
      <c r="U1887">
        <v>33.891982923504891</v>
      </c>
      <c r="V1887">
        <v>16.094874591057799</v>
      </c>
      <c r="W1887">
        <v>55.703423468122061</v>
      </c>
      <c r="X1887">
        <v>149.05731117966371</v>
      </c>
      <c r="Y1887">
        <v>135.82639040348985</v>
      </c>
      <c r="Z1887">
        <v>139.04430662366681</v>
      </c>
      <c r="AA1887">
        <v>30.793047236088405</v>
      </c>
      <c r="AB1887">
        <v>4.1960141852067325</v>
      </c>
      <c r="AC1887">
        <v>-62.558361306900714</v>
      </c>
    </row>
    <row r="1888" spans="1:29">
      <c r="A1888">
        <v>4</v>
      </c>
      <c r="B1888">
        <v>64</v>
      </c>
      <c r="C1888">
        <v>2008</v>
      </c>
      <c r="D1888">
        <v>99</v>
      </c>
      <c r="E1888">
        <v>99</v>
      </c>
      <c r="F1888">
        <v>99</v>
      </c>
      <c r="G1888">
        <v>4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99</v>
      </c>
      <c r="O1888">
        <v>99</v>
      </c>
      <c r="P1888">
        <v>9999</v>
      </c>
      <c r="Q1888">
        <v>75</v>
      </c>
      <c r="R1888">
        <v>677</v>
      </c>
      <c r="S1888">
        <v>674</v>
      </c>
      <c r="T1888">
        <v>2.7562902043807505</v>
      </c>
      <c r="U1888">
        <v>2.9332391472128818</v>
      </c>
      <c r="V1888">
        <v>16.227474150664698</v>
      </c>
      <c r="W1888">
        <v>55.672106824925827</v>
      </c>
      <c r="X1888">
        <v>155.81568035642556</v>
      </c>
      <c r="Y1888">
        <v>143.30384047267353</v>
      </c>
      <c r="Z1888">
        <v>143.9416913946587</v>
      </c>
      <c r="AA1888">
        <v>33.354378535143191</v>
      </c>
      <c r="AB1888">
        <v>3.3858090145413962</v>
      </c>
      <c r="AC1888">
        <v>-60.842879629872897</v>
      </c>
    </row>
    <row r="1889" spans="1:29">
      <c r="A1889">
        <v>4</v>
      </c>
      <c r="B1889">
        <v>65</v>
      </c>
      <c r="C1889">
        <v>2007</v>
      </c>
      <c r="D1889">
        <v>99</v>
      </c>
      <c r="E1889">
        <v>99</v>
      </c>
      <c r="F1889">
        <v>99</v>
      </c>
      <c r="G1889">
        <v>1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99</v>
      </c>
      <c r="O1889">
        <v>99</v>
      </c>
      <c r="P1889">
        <v>9999</v>
      </c>
      <c r="Q1889">
        <v>381</v>
      </c>
      <c r="R1889">
        <v>4968</v>
      </c>
      <c r="S1889">
        <v>4951</v>
      </c>
      <c r="T1889">
        <v>22.703591993419248</v>
      </c>
      <c r="U1889">
        <v>22.140712254777888</v>
      </c>
      <c r="V1889">
        <v>16.424718196457324</v>
      </c>
      <c r="W1889">
        <v>57.067865077762079</v>
      </c>
      <c r="X1889">
        <v>143.921051391964</v>
      </c>
      <c r="Y1889">
        <v>132.41572061191653</v>
      </c>
      <c r="Z1889">
        <v>132.87038982023859</v>
      </c>
      <c r="AA1889">
        <v>30.29184503143404</v>
      </c>
      <c r="AB1889">
        <v>3.8377305256533991</v>
      </c>
      <c r="AC1889">
        <v>-39.836510134844929</v>
      </c>
    </row>
    <row r="1890" spans="1:29">
      <c r="A1890">
        <v>4</v>
      </c>
      <c r="B1890">
        <v>66</v>
      </c>
      <c r="C1890">
        <v>2007</v>
      </c>
      <c r="D1890">
        <v>99</v>
      </c>
      <c r="E1890">
        <v>99</v>
      </c>
      <c r="F1890">
        <v>99</v>
      </c>
      <c r="G1890">
        <v>2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362</v>
      </c>
      <c r="R1890">
        <v>8476</v>
      </c>
      <c r="S1890">
        <v>8379</v>
      </c>
      <c r="T1890">
        <v>38.735033360753135</v>
      </c>
      <c r="U1890">
        <v>38.338160814005469</v>
      </c>
      <c r="V1890">
        <v>15.476639924492678</v>
      </c>
      <c r="W1890">
        <v>56.501611170784081</v>
      </c>
      <c r="X1890">
        <v>147.14712933644284</v>
      </c>
      <c r="Y1890">
        <v>134.39090372817401</v>
      </c>
      <c r="Z1890">
        <v>135.94668814894413</v>
      </c>
      <c r="AA1890">
        <v>29.821552810100631</v>
      </c>
      <c r="AB1890">
        <v>3.8948576673428992</v>
      </c>
      <c r="AC1890">
        <v>-49.522665964161426</v>
      </c>
    </row>
    <row r="1891" spans="1:29">
      <c r="A1891">
        <v>4</v>
      </c>
      <c r="B1891">
        <v>67</v>
      </c>
      <c r="C1891">
        <v>2007</v>
      </c>
      <c r="D1891">
        <v>99</v>
      </c>
      <c r="E1891">
        <v>99</v>
      </c>
      <c r="F1891">
        <v>99</v>
      </c>
      <c r="G1891">
        <v>3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333</v>
      </c>
      <c r="R1891">
        <v>7702</v>
      </c>
      <c r="S1891">
        <v>7604</v>
      </c>
      <c r="T1891">
        <v>35.197879535691442</v>
      </c>
      <c r="U1891">
        <v>35.926236813337702</v>
      </c>
      <c r="V1891">
        <v>15.0229810438847</v>
      </c>
      <c r="W1891">
        <v>55.198579694897411</v>
      </c>
      <c r="X1891">
        <v>151.87289367509587</v>
      </c>
      <c r="Y1891">
        <v>138.59187224097661</v>
      </c>
      <c r="Z1891">
        <v>140.37803787480297</v>
      </c>
      <c r="AA1891">
        <v>30.707463560123252</v>
      </c>
      <c r="AB1891">
        <v>4.5056242931476334</v>
      </c>
      <c r="AC1891">
        <v>-64.191313198993981</v>
      </c>
    </row>
    <row r="1892" spans="1:29">
      <c r="A1892">
        <v>4</v>
      </c>
      <c r="B1892">
        <v>68</v>
      </c>
      <c r="C1892">
        <v>2007</v>
      </c>
      <c r="D1892">
        <v>99</v>
      </c>
      <c r="E1892">
        <v>99</v>
      </c>
      <c r="F1892">
        <v>99</v>
      </c>
      <c r="G1892">
        <v>4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84</v>
      </c>
      <c r="R1892">
        <v>736</v>
      </c>
      <c r="S1892">
        <v>735</v>
      </c>
      <c r="T1892">
        <v>3.3634951101361845</v>
      </c>
      <c r="U1892">
        <v>3.5948901178789279</v>
      </c>
      <c r="V1892">
        <v>15.671195652173914</v>
      </c>
      <c r="W1892">
        <v>55.122448979591809</v>
      </c>
      <c r="X1892">
        <v>157.64667436054458</v>
      </c>
      <c r="Y1892">
        <v>145.12336956521739</v>
      </c>
      <c r="Z1892">
        <v>145.32081632653063</v>
      </c>
      <c r="AA1892">
        <v>32.502963371130186</v>
      </c>
      <c r="AB1892">
        <v>3.5877682585876172</v>
      </c>
      <c r="AC1892">
        <v>-57.309430820452221</v>
      </c>
    </row>
    <row r="1893" spans="1:29">
      <c r="A1893">
        <v>4</v>
      </c>
      <c r="B1893">
        <v>69</v>
      </c>
      <c r="C1893">
        <v>2006</v>
      </c>
      <c r="D1893">
        <v>99</v>
      </c>
      <c r="E1893">
        <v>99</v>
      </c>
      <c r="F1893">
        <v>99</v>
      </c>
      <c r="G1893">
        <v>1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454</v>
      </c>
      <c r="R1893">
        <v>5593</v>
      </c>
      <c r="S1893">
        <v>5533</v>
      </c>
      <c r="T1893">
        <v>26.31380851564337</v>
      </c>
      <c r="U1893">
        <v>25.733357623020503</v>
      </c>
      <c r="V1893">
        <v>16.299660289647775</v>
      </c>
      <c r="W1893">
        <v>56.165009940357855</v>
      </c>
      <c r="X1893">
        <v>143.14956844174679</v>
      </c>
      <c r="Y1893">
        <v>130.65045592705189</v>
      </c>
      <c r="Z1893">
        <v>132.06723296584153</v>
      </c>
      <c r="AA1893">
        <v>29.508427114979256</v>
      </c>
      <c r="AB1893">
        <v>3.844772856277181</v>
      </c>
      <c r="AC1893">
        <v>-41.951083184501762</v>
      </c>
    </row>
    <row r="1894" spans="1:29">
      <c r="A1894">
        <v>4</v>
      </c>
      <c r="B1894">
        <v>70</v>
      </c>
      <c r="C1894">
        <v>2006</v>
      </c>
      <c r="D1894">
        <v>99</v>
      </c>
      <c r="E1894">
        <v>99</v>
      </c>
      <c r="F1894">
        <v>99</v>
      </c>
      <c r="G1894">
        <v>2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378</v>
      </c>
      <c r="R1894">
        <v>7689</v>
      </c>
      <c r="S1894">
        <v>7512</v>
      </c>
      <c r="T1894">
        <v>36.175017642907562</v>
      </c>
      <c r="U1894">
        <v>35.844130076979781</v>
      </c>
      <c r="V1894">
        <v>15.704122772792298</v>
      </c>
      <c r="W1894">
        <v>56.28021831735888</v>
      </c>
      <c r="X1894">
        <v>146.83108102681345</v>
      </c>
      <c r="Y1894">
        <v>132.3754584471323</v>
      </c>
      <c r="Z1894">
        <v>135.49452875399373</v>
      </c>
      <c r="AA1894">
        <v>29.888962876864845</v>
      </c>
      <c r="AB1894">
        <v>4.2338011223742669</v>
      </c>
      <c r="AC1894">
        <v>-44.222994377781255</v>
      </c>
    </row>
    <row r="1895" spans="1:29">
      <c r="A1895">
        <v>4</v>
      </c>
      <c r="B1895">
        <v>71</v>
      </c>
      <c r="C1895">
        <v>2006</v>
      </c>
      <c r="D1895">
        <v>99</v>
      </c>
      <c r="E1895">
        <v>99</v>
      </c>
      <c r="F1895">
        <v>99</v>
      </c>
      <c r="G1895">
        <v>3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390</v>
      </c>
      <c r="R1895">
        <v>7290</v>
      </c>
      <c r="S1895">
        <v>7138</v>
      </c>
      <c r="T1895">
        <v>34.297812279463649</v>
      </c>
      <c r="U1895">
        <v>34.898392348340117</v>
      </c>
      <c r="V1895">
        <v>15.456927297668038</v>
      </c>
      <c r="W1895">
        <v>54.808069487251323</v>
      </c>
      <c r="X1895">
        <v>150.10162483819249</v>
      </c>
      <c r="Y1895">
        <v>135.9368449931419</v>
      </c>
      <c r="Z1895">
        <v>138.83154945362901</v>
      </c>
      <c r="AA1895">
        <v>30.717347916503861</v>
      </c>
      <c r="AB1895">
        <v>4.5508714352982116</v>
      </c>
      <c r="AC1895">
        <v>-61.106551830176258</v>
      </c>
    </row>
    <row r="1896" spans="1:29">
      <c r="A1896">
        <v>4</v>
      </c>
      <c r="B1896">
        <v>72</v>
      </c>
      <c r="C1896">
        <v>2006</v>
      </c>
      <c r="D1896">
        <v>99</v>
      </c>
      <c r="E1896">
        <v>99</v>
      </c>
      <c r="F1896">
        <v>99</v>
      </c>
      <c r="G1896">
        <v>4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89</v>
      </c>
      <c r="R1896">
        <v>683</v>
      </c>
      <c r="S1896">
        <v>681</v>
      </c>
      <c r="T1896">
        <v>3.2133615619854137</v>
      </c>
      <c r="U1896">
        <v>3.5241199516596202</v>
      </c>
      <c r="V1896">
        <v>15.521229868228405</v>
      </c>
      <c r="W1896">
        <v>54.98972099853156</v>
      </c>
      <c r="X1896">
        <v>159.23027748652063</v>
      </c>
      <c r="Y1896">
        <v>146.51742313323578</v>
      </c>
      <c r="Z1896">
        <v>146.94772393538915</v>
      </c>
      <c r="AA1896">
        <v>30.107306838525545</v>
      </c>
      <c r="AB1896">
        <v>3.8952752070053926</v>
      </c>
      <c r="AC1896">
        <v>-51.070935815519086</v>
      </c>
    </row>
    <row r="1897" spans="1:29">
      <c r="A1897">
        <v>4</v>
      </c>
      <c r="B1897">
        <v>73</v>
      </c>
      <c r="C1897">
        <v>2005</v>
      </c>
      <c r="D1897">
        <v>99</v>
      </c>
      <c r="E1897">
        <v>99</v>
      </c>
      <c r="F1897">
        <v>99</v>
      </c>
      <c r="G1897">
        <v>1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607</v>
      </c>
      <c r="R1897">
        <v>9440</v>
      </c>
      <c r="S1897">
        <v>9411</v>
      </c>
      <c r="T1897">
        <v>37.606565213927183</v>
      </c>
      <c r="U1897">
        <v>37.330518941451317</v>
      </c>
      <c r="V1897">
        <v>15.622351694915258</v>
      </c>
      <c r="W1897">
        <v>56.378280735309751</v>
      </c>
      <c r="X1897">
        <v>144.22848531869187</v>
      </c>
      <c r="Y1897">
        <v>132.77827330508444</v>
      </c>
      <c r="Z1897">
        <v>133.187429603655</v>
      </c>
      <c r="AA1897">
        <v>29.261665735198104</v>
      </c>
      <c r="AB1897">
        <v>3.8453435124239697</v>
      </c>
      <c r="AC1897">
        <v>-48.337742557273558</v>
      </c>
    </row>
    <row r="1898" spans="1:29">
      <c r="A1898">
        <v>4</v>
      </c>
      <c r="B1898">
        <v>74</v>
      </c>
      <c r="C1898">
        <v>2005</v>
      </c>
      <c r="D1898">
        <v>99</v>
      </c>
      <c r="E1898">
        <v>99</v>
      </c>
      <c r="F1898">
        <v>99</v>
      </c>
      <c r="G1898">
        <v>2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435</v>
      </c>
      <c r="R1898">
        <v>7010</v>
      </c>
      <c r="S1898">
        <v>6876</v>
      </c>
      <c r="T1898">
        <v>27.926061668392965</v>
      </c>
      <c r="U1898">
        <v>27.896089481245621</v>
      </c>
      <c r="V1898">
        <v>16.398430813124108</v>
      </c>
      <c r="W1898">
        <v>56.382780686445606</v>
      </c>
      <c r="X1898">
        <v>147.35544176945763</v>
      </c>
      <c r="Y1898">
        <v>133.61656205420852</v>
      </c>
      <c r="Z1898">
        <v>136.22049156486358</v>
      </c>
      <c r="AA1898">
        <v>29.342132046288423</v>
      </c>
      <c r="AB1898">
        <v>4.3357913761689204</v>
      </c>
      <c r="AC1898">
        <v>-47.016908398619073</v>
      </c>
    </row>
    <row r="1899" spans="1:29">
      <c r="A1899">
        <v>4</v>
      </c>
      <c r="B1899">
        <v>75</v>
      </c>
      <c r="C1899">
        <v>2005</v>
      </c>
      <c r="D1899">
        <v>99</v>
      </c>
      <c r="E1899">
        <v>99</v>
      </c>
      <c r="F1899">
        <v>99</v>
      </c>
      <c r="G1899">
        <v>3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442</v>
      </c>
      <c r="R1899">
        <v>7792</v>
      </c>
      <c r="S1899">
        <v>7601</v>
      </c>
      <c r="T1899">
        <v>31.041351286750071</v>
      </c>
      <c r="U1899">
        <v>31.120815394925781</v>
      </c>
      <c r="V1899">
        <v>14.941863449691995</v>
      </c>
      <c r="W1899">
        <v>54.660834100776206</v>
      </c>
      <c r="X1899">
        <v>148.59516441565239</v>
      </c>
      <c r="Y1899">
        <v>134.1025410677621</v>
      </c>
      <c r="Z1899">
        <v>137.47230627549047</v>
      </c>
      <c r="AA1899">
        <v>30.269540481683041</v>
      </c>
      <c r="AB1899">
        <v>4.4330098296110236</v>
      </c>
      <c r="AC1899">
        <v>-64.04110496945502</v>
      </c>
    </row>
    <row r="1900" spans="1:29">
      <c r="A1900">
        <v>4</v>
      </c>
      <c r="B1900">
        <v>76</v>
      </c>
      <c r="C1900">
        <v>2005</v>
      </c>
      <c r="D1900">
        <v>99</v>
      </c>
      <c r="E1900">
        <v>99</v>
      </c>
      <c r="F1900">
        <v>99</v>
      </c>
      <c r="G1900">
        <v>4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88</v>
      </c>
      <c r="R1900">
        <v>860</v>
      </c>
      <c r="S1900">
        <v>860</v>
      </c>
      <c r="T1900">
        <v>3.4260218309298072</v>
      </c>
      <c r="U1900">
        <v>3.6525761823772656</v>
      </c>
      <c r="V1900">
        <v>15.791860465116281</v>
      </c>
      <c r="W1900">
        <v>55.752325581395318</v>
      </c>
      <c r="X1900">
        <v>154.50200307389946</v>
      </c>
      <c r="Y1900">
        <v>142.60534883720948</v>
      </c>
      <c r="Z1900">
        <v>142.60534883720948</v>
      </c>
      <c r="AA1900">
        <v>31.254253578332833</v>
      </c>
      <c r="AB1900">
        <v>4.0194650443602544</v>
      </c>
      <c r="AC1900">
        <v>-63.287704743146449</v>
      </c>
    </row>
    <row r="1901" spans="1:29">
      <c r="A1901">
        <v>4</v>
      </c>
      <c r="B1901">
        <v>77</v>
      </c>
      <c r="C1901">
        <v>2004</v>
      </c>
      <c r="D1901">
        <v>99</v>
      </c>
      <c r="E1901">
        <v>99</v>
      </c>
      <c r="F1901">
        <v>99</v>
      </c>
      <c r="G1901">
        <v>1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654</v>
      </c>
      <c r="R1901">
        <v>10449</v>
      </c>
      <c r="S1901">
        <v>10414</v>
      </c>
      <c r="T1901">
        <v>42.708248181149358</v>
      </c>
      <c r="U1901">
        <v>42.251116391661931</v>
      </c>
      <c r="V1901">
        <v>15.097521293903721</v>
      </c>
      <c r="W1901">
        <v>56.716823506817747</v>
      </c>
      <c r="X1901">
        <v>142.8295429059707</v>
      </c>
      <c r="Y1901">
        <v>131.44099913867356</v>
      </c>
      <c r="Z1901">
        <v>131.88275398502017</v>
      </c>
      <c r="AA1901">
        <v>28.41496304912615</v>
      </c>
      <c r="AB1901">
        <v>3.6724428153681927</v>
      </c>
      <c r="AC1901">
        <v>-52.737085160876092</v>
      </c>
    </row>
    <row r="1902" spans="1:29">
      <c r="A1902">
        <v>4</v>
      </c>
      <c r="B1902">
        <v>78</v>
      </c>
      <c r="C1902">
        <v>2004</v>
      </c>
      <c r="D1902">
        <v>99</v>
      </c>
      <c r="E1902">
        <v>99</v>
      </c>
      <c r="F1902">
        <v>99</v>
      </c>
      <c r="G1902">
        <v>2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465</v>
      </c>
      <c r="R1902">
        <v>6212</v>
      </c>
      <c r="S1902">
        <v>6076</v>
      </c>
      <c r="T1902">
        <v>25.39033761137906</v>
      </c>
      <c r="U1902">
        <v>25.128217496620486</v>
      </c>
      <c r="V1902">
        <v>16.45540888602704</v>
      </c>
      <c r="W1902">
        <v>56.365371955233698</v>
      </c>
      <c r="X1902">
        <v>145.02786693911551</v>
      </c>
      <c r="Y1902">
        <v>131.4914842240828</v>
      </c>
      <c r="Z1902">
        <v>134.43467741935518</v>
      </c>
      <c r="AA1902">
        <v>29.541628285449335</v>
      </c>
      <c r="AB1902">
        <v>4.1383829776950449</v>
      </c>
      <c r="AC1902">
        <v>-46.36255765615951</v>
      </c>
    </row>
    <row r="1903" spans="1:29">
      <c r="A1903">
        <v>4</v>
      </c>
      <c r="B1903">
        <v>79</v>
      </c>
      <c r="C1903">
        <v>2004</v>
      </c>
      <c r="D1903">
        <v>99</v>
      </c>
      <c r="E1903">
        <v>99</v>
      </c>
      <c r="F1903">
        <v>99</v>
      </c>
      <c r="G1903">
        <v>3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465</v>
      </c>
      <c r="R1903">
        <v>6940</v>
      </c>
      <c r="S1903">
        <v>6725</v>
      </c>
      <c r="T1903">
        <v>28.365895528488512</v>
      </c>
      <c r="U1903">
        <v>28.774770322136678</v>
      </c>
      <c r="V1903">
        <v>14.610518731988474</v>
      </c>
      <c r="W1903">
        <v>55.247434944237909</v>
      </c>
      <c r="X1903">
        <v>149.97291440953441</v>
      </c>
      <c r="Y1903">
        <v>134.7782420749277</v>
      </c>
      <c r="Z1903">
        <v>139.08713754646803</v>
      </c>
      <c r="AA1903">
        <v>30.687197474393901</v>
      </c>
      <c r="AB1903">
        <v>4.4782210397334907</v>
      </c>
      <c r="AC1903">
        <v>-68.476672966096999</v>
      </c>
    </row>
    <row r="1904" spans="1:29">
      <c r="A1904">
        <v>4</v>
      </c>
      <c r="B1904">
        <v>80</v>
      </c>
      <c r="C1904">
        <v>2004</v>
      </c>
      <c r="D1904">
        <v>99</v>
      </c>
      <c r="E1904">
        <v>99</v>
      </c>
      <c r="F1904">
        <v>99</v>
      </c>
      <c r="G1904">
        <v>4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104</v>
      </c>
      <c r="R1904">
        <v>865</v>
      </c>
      <c r="S1904">
        <v>865</v>
      </c>
      <c r="T1904">
        <v>3.5355186789830775</v>
      </c>
      <c r="U1904">
        <v>3.8458957895808994</v>
      </c>
      <c r="V1904">
        <v>14.982658959537572</v>
      </c>
      <c r="W1904">
        <v>56.15491329479768</v>
      </c>
      <c r="X1904">
        <v>156.58389644223732</v>
      </c>
      <c r="Y1904">
        <v>144.5269364161849</v>
      </c>
      <c r="Z1904">
        <v>144.5269364161849</v>
      </c>
      <c r="AA1904">
        <v>29.882930778057197</v>
      </c>
      <c r="AB1904">
        <v>3.4806220988200609</v>
      </c>
      <c r="AC1904">
        <v>-61.734586901890921</v>
      </c>
    </row>
    <row r="1905" spans="1:29">
      <c r="A1905">
        <v>4</v>
      </c>
      <c r="B1905">
        <v>81</v>
      </c>
      <c r="C1905">
        <v>2003</v>
      </c>
      <c r="D1905">
        <v>99</v>
      </c>
      <c r="E1905">
        <v>99</v>
      </c>
      <c r="F1905">
        <v>99</v>
      </c>
      <c r="G1905">
        <v>1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713</v>
      </c>
      <c r="R1905">
        <v>10566</v>
      </c>
      <c r="S1905">
        <v>10554</v>
      </c>
      <c r="T1905">
        <v>44.79206409767265</v>
      </c>
      <c r="U1905">
        <v>43.932342605662122</v>
      </c>
      <c r="V1905">
        <v>14.442551580541361</v>
      </c>
      <c r="W1905">
        <v>56.862800833807079</v>
      </c>
      <c r="X1905">
        <v>141.07331125470657</v>
      </c>
      <c r="Y1905">
        <v>130.06226575809205</v>
      </c>
      <c r="Z1905">
        <v>130.21014781125643</v>
      </c>
      <c r="AA1905">
        <v>28.52989768450384</v>
      </c>
      <c r="AB1905">
        <v>3.7202911436619774</v>
      </c>
      <c r="AC1905">
        <v>-51.491312294026322</v>
      </c>
    </row>
    <row r="1906" spans="1:29">
      <c r="A1906">
        <v>4</v>
      </c>
      <c r="B1906">
        <v>82</v>
      </c>
      <c r="C1906">
        <v>2003</v>
      </c>
      <c r="D1906">
        <v>99</v>
      </c>
      <c r="E1906">
        <v>99</v>
      </c>
      <c r="F1906">
        <v>99</v>
      </c>
      <c r="G1906">
        <v>2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482</v>
      </c>
      <c r="R1906">
        <v>5593</v>
      </c>
      <c r="S1906">
        <v>5484</v>
      </c>
      <c r="T1906">
        <v>23.710203908601471</v>
      </c>
      <c r="U1906">
        <v>23.887614819311278</v>
      </c>
      <c r="V1906">
        <v>15.274986590380829</v>
      </c>
      <c r="W1906">
        <v>55.826951130561632</v>
      </c>
      <c r="X1906">
        <v>146.93920720820529</v>
      </c>
      <c r="Y1906">
        <v>133.59971392812463</v>
      </c>
      <c r="Z1906">
        <v>136.2551422319477</v>
      </c>
      <c r="AA1906">
        <v>30.109431354469837</v>
      </c>
      <c r="AB1906">
        <v>3.9631042872147071</v>
      </c>
      <c r="AC1906">
        <v>-50.046186527714525</v>
      </c>
    </row>
    <row r="1907" spans="1:29">
      <c r="A1907">
        <v>4</v>
      </c>
      <c r="B1907">
        <v>83</v>
      </c>
      <c r="C1907">
        <v>2003</v>
      </c>
      <c r="D1907">
        <v>99</v>
      </c>
      <c r="E1907">
        <v>99</v>
      </c>
      <c r="F1907">
        <v>99</v>
      </c>
      <c r="G1907">
        <v>3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470</v>
      </c>
      <c r="R1907">
        <v>6523</v>
      </c>
      <c r="S1907">
        <v>6327</v>
      </c>
      <c r="T1907">
        <v>27.652719487896899</v>
      </c>
      <c r="U1907">
        <v>28.06266749303137</v>
      </c>
      <c r="V1907">
        <v>13.495937452092596</v>
      </c>
      <c r="W1907">
        <v>55.669985775248918</v>
      </c>
      <c r="X1907">
        <v>149.50611462498975</v>
      </c>
      <c r="Y1907">
        <v>134.57337114824443</v>
      </c>
      <c r="Z1907">
        <v>138.74223170538937</v>
      </c>
      <c r="AA1907">
        <v>30.717130988950924</v>
      </c>
      <c r="AB1907">
        <v>4.4240411483150872</v>
      </c>
      <c r="AC1907">
        <v>-69.193026833044243</v>
      </c>
    </row>
    <row r="1908" spans="1:29">
      <c r="A1908">
        <v>4</v>
      </c>
      <c r="B1908">
        <v>84</v>
      </c>
      <c r="C1908">
        <v>2003</v>
      </c>
      <c r="D1908">
        <v>99</v>
      </c>
      <c r="E1908">
        <v>99</v>
      </c>
      <c r="F1908">
        <v>99</v>
      </c>
      <c r="G1908">
        <v>4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111</v>
      </c>
      <c r="R1908">
        <v>907</v>
      </c>
      <c r="S1908">
        <v>907</v>
      </c>
      <c r="T1908">
        <v>3.8450125058289881</v>
      </c>
      <c r="U1908">
        <v>4.1173750819952435</v>
      </c>
      <c r="V1908">
        <v>13.513781697905181</v>
      </c>
      <c r="W1908">
        <v>55.75523704520397</v>
      </c>
      <c r="X1908">
        <v>153.84699000550663</v>
      </c>
      <c r="Y1908">
        <v>142.00077177508277</v>
      </c>
      <c r="Z1908">
        <v>142.00077177508277</v>
      </c>
      <c r="AA1908">
        <v>27.804091166996024</v>
      </c>
      <c r="AB1908">
        <v>3.6035114909056065</v>
      </c>
      <c r="AC1908">
        <v>-62.759020429945295</v>
      </c>
    </row>
    <row r="1909" spans="1:29">
      <c r="A1909">
        <v>4</v>
      </c>
      <c r="B1909">
        <v>85</v>
      </c>
      <c r="C1909">
        <v>2002</v>
      </c>
      <c r="D1909">
        <v>99</v>
      </c>
      <c r="E1909">
        <v>99</v>
      </c>
      <c r="F1909">
        <v>99</v>
      </c>
      <c r="G1909">
        <v>1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767</v>
      </c>
      <c r="R1909">
        <v>11819</v>
      </c>
      <c r="S1909">
        <v>11807</v>
      </c>
      <c r="T1909">
        <v>47.319533971253549</v>
      </c>
      <c r="U1909">
        <v>46.826104359077277</v>
      </c>
      <c r="V1909">
        <v>13.883154243167782</v>
      </c>
      <c r="W1909">
        <v>55.955788938765153</v>
      </c>
      <c r="X1909">
        <v>140.04214159454747</v>
      </c>
      <c r="Y1909">
        <v>129.12505288095389</v>
      </c>
      <c r="Z1909">
        <v>129.2562886423303</v>
      </c>
      <c r="AA1909">
        <v>28.351677628297505</v>
      </c>
      <c r="AB1909">
        <v>3.706599127511311</v>
      </c>
      <c r="AC1909">
        <v>-54.999696742737264</v>
      </c>
    </row>
    <row r="1910" spans="1:29">
      <c r="A1910">
        <v>4</v>
      </c>
      <c r="B1910">
        <v>86</v>
      </c>
      <c r="C1910">
        <v>2002</v>
      </c>
      <c r="D1910">
        <v>99</v>
      </c>
      <c r="E1910">
        <v>99</v>
      </c>
      <c r="F1910">
        <v>99</v>
      </c>
      <c r="G1910">
        <v>2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470</v>
      </c>
      <c r="R1910">
        <v>5019</v>
      </c>
      <c r="S1910">
        <v>4885</v>
      </c>
      <c r="T1910">
        <v>20.094486927973737</v>
      </c>
      <c r="U1910">
        <v>20.386448394462231</v>
      </c>
      <c r="V1910">
        <v>15.231719466029087</v>
      </c>
      <c r="W1910">
        <v>55.207574206755375</v>
      </c>
      <c r="X1910">
        <v>146.56938519865068</v>
      </c>
      <c r="Y1910">
        <v>132.38158995815917</v>
      </c>
      <c r="Z1910">
        <v>136.01293756397152</v>
      </c>
      <c r="AA1910">
        <v>29.115722879598323</v>
      </c>
      <c r="AB1910">
        <v>4.365574824989185</v>
      </c>
      <c r="AC1910">
        <v>-51.358570612891285</v>
      </c>
    </row>
    <row r="1911" spans="1:29">
      <c r="A1911">
        <v>4</v>
      </c>
      <c r="B1911">
        <v>87</v>
      </c>
      <c r="C1911">
        <v>2002</v>
      </c>
      <c r="D1911">
        <v>99</v>
      </c>
      <c r="E1911">
        <v>99</v>
      </c>
      <c r="F1911">
        <v>99</v>
      </c>
      <c r="G1911">
        <v>3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500</v>
      </c>
      <c r="R1911">
        <v>7234</v>
      </c>
      <c r="S1911">
        <v>6996</v>
      </c>
      <c r="T1911">
        <v>28.962645633983257</v>
      </c>
      <c r="U1911">
        <v>28.904918672601397</v>
      </c>
      <c r="V1911">
        <v>13.880840475532205</v>
      </c>
      <c r="W1911">
        <v>56.488279016580918</v>
      </c>
      <c r="X1911">
        <v>145.07163565814619</v>
      </c>
      <c r="Y1911">
        <v>130.22562897428799</v>
      </c>
      <c r="Z1911">
        <v>134.655831903945</v>
      </c>
      <c r="AA1911">
        <v>29.577991679205066</v>
      </c>
      <c r="AB1911">
        <v>4.2292448655233841</v>
      </c>
      <c r="AC1911">
        <v>-67.124381209343454</v>
      </c>
    </row>
    <row r="1912" spans="1:29">
      <c r="A1912">
        <v>4</v>
      </c>
      <c r="B1912">
        <v>88</v>
      </c>
      <c r="C1912">
        <v>2002</v>
      </c>
      <c r="D1912">
        <v>99</v>
      </c>
      <c r="E1912">
        <v>99</v>
      </c>
      <c r="F1912">
        <v>99</v>
      </c>
      <c r="G1912">
        <v>4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109</v>
      </c>
      <c r="R1912">
        <v>905</v>
      </c>
      <c r="S1912">
        <v>904</v>
      </c>
      <c r="T1912">
        <v>3.6233334667894463</v>
      </c>
      <c r="U1912">
        <v>3.8825285738590991</v>
      </c>
      <c r="V1912">
        <v>13.054143646408845</v>
      </c>
      <c r="W1912">
        <v>55.119469026548678</v>
      </c>
      <c r="X1912">
        <v>151.57323883804295</v>
      </c>
      <c r="Y1912">
        <v>139.81999999999977</v>
      </c>
      <c r="Z1912">
        <v>139.97466814159276</v>
      </c>
      <c r="AA1912">
        <v>28.736639256019899</v>
      </c>
      <c r="AB1912">
        <v>3.6393099221167944</v>
      </c>
      <c r="AC1912">
        <v>-69.540169029603121</v>
      </c>
    </row>
    <row r="1913" spans="1:29">
      <c r="A1913">
        <v>4</v>
      </c>
      <c r="B1913">
        <v>89</v>
      </c>
      <c r="C1913">
        <v>2001</v>
      </c>
      <c r="D1913">
        <v>99</v>
      </c>
      <c r="E1913">
        <v>99</v>
      </c>
      <c r="F1913">
        <v>99</v>
      </c>
      <c r="G1913">
        <v>1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Q1913">
        <v>788</v>
      </c>
      <c r="R1913">
        <v>9468</v>
      </c>
      <c r="S1913">
        <v>9450</v>
      </c>
      <c r="T1913">
        <v>44.454878392337307</v>
      </c>
      <c r="U1913">
        <v>44.118797044137125</v>
      </c>
      <c r="V1913">
        <v>13.888888888888889</v>
      </c>
      <c r="W1913">
        <v>56.083068783068761</v>
      </c>
      <c r="X1913">
        <v>136.32551867704163</v>
      </c>
      <c r="Y1913">
        <v>125.61306506125921</v>
      </c>
      <c r="Z1913">
        <v>125.85232804232822</v>
      </c>
      <c r="AA1913">
        <v>27.44120412806507</v>
      </c>
      <c r="AB1913">
        <v>3.6774414703371794</v>
      </c>
      <c r="AC1913">
        <v>-52.523076236201611</v>
      </c>
    </row>
    <row r="1914" spans="1:29">
      <c r="A1914">
        <v>4</v>
      </c>
      <c r="B1914">
        <v>90</v>
      </c>
      <c r="C1914">
        <v>2001</v>
      </c>
      <c r="D1914">
        <v>99</v>
      </c>
      <c r="E1914">
        <v>99</v>
      </c>
      <c r="F1914">
        <v>99</v>
      </c>
      <c r="G1914">
        <v>2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469</v>
      </c>
      <c r="R1914">
        <v>4215</v>
      </c>
      <c r="S1914">
        <v>4071</v>
      </c>
      <c r="T1914">
        <v>19.790590665790219</v>
      </c>
      <c r="U1914">
        <v>19.709850544199021</v>
      </c>
      <c r="V1914">
        <v>15.77935943060498</v>
      </c>
      <c r="W1914">
        <v>55.246622451486111</v>
      </c>
      <c r="X1914">
        <v>140.98947549701873</v>
      </c>
      <c r="Y1914">
        <v>126.05357058125747</v>
      </c>
      <c r="Z1914">
        <v>130.51235568656352</v>
      </c>
      <c r="AA1914">
        <v>29.323509701277004</v>
      </c>
      <c r="AB1914">
        <v>4.0108668117201622</v>
      </c>
      <c r="AC1914">
        <v>-53.380582275447878</v>
      </c>
    </row>
    <row r="1915" spans="1:29">
      <c r="A1915">
        <v>4</v>
      </c>
      <c r="B1915">
        <v>91</v>
      </c>
      <c r="C1915">
        <v>2001</v>
      </c>
      <c r="D1915">
        <v>99</v>
      </c>
      <c r="E1915">
        <v>99</v>
      </c>
      <c r="F1915">
        <v>99</v>
      </c>
      <c r="G1915">
        <v>3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518</v>
      </c>
      <c r="R1915">
        <v>6678</v>
      </c>
      <c r="S1915">
        <v>6478</v>
      </c>
      <c r="T1915">
        <v>31.355056812846279</v>
      </c>
      <c r="U1915">
        <v>31.336183516288525</v>
      </c>
      <c r="V1915">
        <v>14.102575621443544</v>
      </c>
      <c r="W1915">
        <v>56.69404137079345</v>
      </c>
      <c r="X1915">
        <v>140.76305924565295</v>
      </c>
      <c r="Y1915">
        <v>126.49375561545362</v>
      </c>
      <c r="Z1915">
        <v>130.39908922506936</v>
      </c>
      <c r="AA1915">
        <v>28.736523841704276</v>
      </c>
      <c r="AB1915">
        <v>4.2033372632887884</v>
      </c>
      <c r="AC1915">
        <v>-62.179224853571583</v>
      </c>
    </row>
    <row r="1916" spans="1:29">
      <c r="A1916">
        <v>4</v>
      </c>
      <c r="B1916">
        <v>92</v>
      </c>
      <c r="C1916">
        <v>2001</v>
      </c>
      <c r="D1916">
        <v>99</v>
      </c>
      <c r="E1916">
        <v>99</v>
      </c>
      <c r="F1916">
        <v>99</v>
      </c>
      <c r="G1916">
        <v>4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108</v>
      </c>
      <c r="R1916">
        <v>937</v>
      </c>
      <c r="S1916">
        <v>937</v>
      </c>
      <c r="T1916">
        <v>4.3994741290261992</v>
      </c>
      <c r="U1916">
        <v>4.8351688953753005</v>
      </c>
      <c r="V1916">
        <v>13.045891141942368</v>
      </c>
      <c r="W1916">
        <v>55.061899679829239</v>
      </c>
      <c r="X1916">
        <v>150.70919730681931</v>
      </c>
      <c r="Y1916">
        <v>139.10458911419431</v>
      </c>
      <c r="Z1916">
        <v>139.10458911419431</v>
      </c>
      <c r="AA1916">
        <v>28.184583883651072</v>
      </c>
      <c r="AB1916">
        <v>3.6419836120275342</v>
      </c>
      <c r="AC1916">
        <v>-64.619392609859602</v>
      </c>
    </row>
    <row r="1917" spans="1:29">
      <c r="A1917">
        <v>4</v>
      </c>
      <c r="B1917">
        <v>93</v>
      </c>
      <c r="C1917">
        <v>2000</v>
      </c>
      <c r="D1917">
        <v>99</v>
      </c>
      <c r="E1917">
        <v>99</v>
      </c>
      <c r="F1917">
        <v>99</v>
      </c>
      <c r="G1917">
        <v>1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Q1917">
        <v>999</v>
      </c>
      <c r="R1917">
        <v>10560.25</v>
      </c>
      <c r="S1917">
        <v>10538</v>
      </c>
      <c r="T1917">
        <v>52.712297997129845</v>
      </c>
      <c r="U1917">
        <v>52.885452065677889</v>
      </c>
      <c r="V1917">
        <v>13.965199687507399</v>
      </c>
      <c r="W1917">
        <v>55.743120136648322</v>
      </c>
      <c r="X1917">
        <v>136.28664268537236</v>
      </c>
      <c r="Y1917">
        <v>125.55209393716981</v>
      </c>
      <c r="Z1917">
        <v>125.81718542417896</v>
      </c>
      <c r="AA1917">
        <v>27.715791619881671</v>
      </c>
      <c r="AB1917">
        <v>3.6788886234936928</v>
      </c>
      <c r="AC1917">
        <v>-50.556719900580873</v>
      </c>
    </row>
    <row r="1918" spans="1:29">
      <c r="A1918">
        <v>4</v>
      </c>
      <c r="B1918">
        <v>94</v>
      </c>
      <c r="C1918">
        <v>2000</v>
      </c>
      <c r="D1918">
        <v>99</v>
      </c>
      <c r="E1918">
        <v>99</v>
      </c>
      <c r="F1918">
        <v>99</v>
      </c>
      <c r="G1918">
        <v>2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653</v>
      </c>
      <c r="R1918">
        <v>5153</v>
      </c>
      <c r="S1918">
        <v>5004</v>
      </c>
      <c r="T1918">
        <v>25.721594808760216</v>
      </c>
      <c r="U1918">
        <v>25.946526105904955</v>
      </c>
      <c r="V1918">
        <v>15.162817776052783</v>
      </c>
      <c r="W1918">
        <v>54.781974420463619</v>
      </c>
      <c r="X1918">
        <v>140.56924208073704</v>
      </c>
      <c r="Y1918">
        <v>126.2353580438571</v>
      </c>
      <c r="Z1918">
        <v>129.99416466826457</v>
      </c>
      <c r="AA1918">
        <v>29.053045320034304</v>
      </c>
      <c r="AB1918">
        <v>3.7908746001889928</v>
      </c>
      <c r="AC1918">
        <v>-47.157451051149344</v>
      </c>
    </row>
    <row r="1919" spans="1:29">
      <c r="A1919">
        <v>4</v>
      </c>
      <c r="B1919">
        <v>95</v>
      </c>
      <c r="C1919">
        <v>2000</v>
      </c>
      <c r="D1919">
        <v>99</v>
      </c>
      <c r="E1919">
        <v>99</v>
      </c>
      <c r="F1919">
        <v>99</v>
      </c>
      <c r="G1919">
        <v>3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590</v>
      </c>
      <c r="R1919">
        <v>3180.5</v>
      </c>
      <c r="S1919">
        <v>2956.5</v>
      </c>
      <c r="T1919">
        <v>15.875709739814059</v>
      </c>
      <c r="U1919">
        <v>15.106887438229563</v>
      </c>
      <c r="V1919">
        <v>13.92013834302783</v>
      </c>
      <c r="W1919">
        <v>56.202604430914931</v>
      </c>
      <c r="X1919">
        <v>137.8419380150882</v>
      </c>
      <c r="Y1919">
        <v>119.0807420216946</v>
      </c>
      <c r="Z1919">
        <v>128.10292575680691</v>
      </c>
      <c r="AA1919">
        <v>28.890637282838156</v>
      </c>
      <c r="AB1919">
        <v>3.9835888586531496</v>
      </c>
      <c r="AC1919">
        <v>-59.002025526144173</v>
      </c>
    </row>
    <row r="1920" spans="1:29">
      <c r="A1920">
        <v>4</v>
      </c>
      <c r="B1920">
        <v>96</v>
      </c>
      <c r="C1920">
        <v>2000</v>
      </c>
      <c r="D1920">
        <v>99</v>
      </c>
      <c r="E1920">
        <v>99</v>
      </c>
      <c r="F1920">
        <v>99</v>
      </c>
      <c r="G1920">
        <v>4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140</v>
      </c>
      <c r="R1920">
        <v>1140</v>
      </c>
      <c r="S1920">
        <v>1139</v>
      </c>
      <c r="T1920">
        <v>5.6903974542958755</v>
      </c>
      <c r="U1920">
        <v>6.0611343901875996</v>
      </c>
      <c r="V1920">
        <v>13.352631578947372</v>
      </c>
      <c r="W1920">
        <v>55.69973661106232</v>
      </c>
      <c r="X1920">
        <v>144.53992511071823</v>
      </c>
      <c r="Y1920">
        <v>133.29412280701757</v>
      </c>
      <c r="Z1920">
        <v>133.41115013169451</v>
      </c>
      <c r="AA1920">
        <v>28.241610724056049</v>
      </c>
      <c r="AB1920">
        <v>3.9044008308699287</v>
      </c>
      <c r="AC1920">
        <v>-58.865717735014897</v>
      </c>
    </row>
    <row r="1921" spans="1:29">
      <c r="A1921">
        <v>4</v>
      </c>
      <c r="B1921">
        <v>97</v>
      </c>
      <c r="C1921">
        <v>1999</v>
      </c>
      <c r="D1921">
        <v>99</v>
      </c>
      <c r="E1921">
        <v>99</v>
      </c>
      <c r="F1921">
        <v>99</v>
      </c>
      <c r="G1921">
        <v>1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1450</v>
      </c>
      <c r="R1921">
        <v>12257.75</v>
      </c>
      <c r="S1921">
        <v>9143</v>
      </c>
      <c r="T1921">
        <v>54.224035920064594</v>
      </c>
      <c r="U1921">
        <v>49.50189164787141</v>
      </c>
      <c r="V1921">
        <v>15.043951785605028</v>
      </c>
      <c r="W1921">
        <v>54.867330197965629</v>
      </c>
      <c r="X1921">
        <v>137.88266220148253</v>
      </c>
      <c r="Y1921">
        <v>94.17109991637949</v>
      </c>
      <c r="Z1921">
        <v>126.25241168106758</v>
      </c>
      <c r="AA1921">
        <v>27.835456205181647</v>
      </c>
      <c r="AB1921">
        <v>4.1333597412701533</v>
      </c>
      <c r="AC1921">
        <v>-44.182317895144386</v>
      </c>
    </row>
    <row r="1922" spans="1:29">
      <c r="A1922">
        <v>4</v>
      </c>
      <c r="B1922">
        <v>98</v>
      </c>
      <c r="C1922">
        <v>1999</v>
      </c>
      <c r="D1922">
        <v>99</v>
      </c>
      <c r="E1922">
        <v>99</v>
      </c>
      <c r="F1922">
        <v>99</v>
      </c>
      <c r="G1922">
        <v>2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716</v>
      </c>
      <c r="R1922">
        <v>3581</v>
      </c>
      <c r="S1922">
        <v>2634</v>
      </c>
      <c r="T1922">
        <v>15.841102374395899</v>
      </c>
      <c r="U1922">
        <v>14.410080406291538</v>
      </c>
      <c r="V1922">
        <v>16.797542585869877</v>
      </c>
      <c r="W1922">
        <v>54.930144267274109</v>
      </c>
      <c r="X1922">
        <v>143.93136037888621</v>
      </c>
      <c r="Y1922">
        <v>93.835827981010908</v>
      </c>
      <c r="Z1922">
        <v>127.57255125284748</v>
      </c>
      <c r="AA1922">
        <v>29.138438615624697</v>
      </c>
      <c r="AB1922">
        <v>4.0754625557999562</v>
      </c>
      <c r="AC1922">
        <v>-34.945431990697237</v>
      </c>
    </row>
    <row r="1923" spans="1:29">
      <c r="A1923">
        <v>4</v>
      </c>
      <c r="B1923">
        <v>99</v>
      </c>
      <c r="C1923">
        <v>1999</v>
      </c>
      <c r="D1923">
        <v>99</v>
      </c>
      <c r="E1923">
        <v>99</v>
      </c>
      <c r="F1923">
        <v>99</v>
      </c>
      <c r="G1923">
        <v>3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1022</v>
      </c>
      <c r="R1923">
        <v>5716</v>
      </c>
      <c r="S1923">
        <v>5384</v>
      </c>
      <c r="T1923">
        <v>25.285602114506258</v>
      </c>
      <c r="U1923">
        <v>30.099732310663029</v>
      </c>
      <c r="V1923">
        <v>15.942792162351296</v>
      </c>
      <c r="W1923">
        <v>55.839895988112914</v>
      </c>
      <c r="X1923">
        <v>140.85155276818898</v>
      </c>
      <c r="Y1923">
        <v>122.79396431070673</v>
      </c>
      <c r="Z1923">
        <v>130.36595468053488</v>
      </c>
      <c r="AA1923">
        <v>28.692344700425569</v>
      </c>
      <c r="AB1923">
        <v>4.2121928713694148</v>
      </c>
      <c r="AC1923">
        <v>-58.005966201484441</v>
      </c>
    </row>
    <row r="1924" spans="1:29">
      <c r="A1924">
        <v>4</v>
      </c>
      <c r="B1924">
        <v>100</v>
      </c>
      <c r="C1924">
        <v>1999</v>
      </c>
      <c r="D1924">
        <v>99</v>
      </c>
      <c r="E1924">
        <v>99</v>
      </c>
      <c r="F1924">
        <v>99</v>
      </c>
      <c r="G1924">
        <v>4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191</v>
      </c>
      <c r="R1924">
        <v>1051</v>
      </c>
      <c r="S1924">
        <v>1051</v>
      </c>
      <c r="T1924">
        <v>4.6492595910332568</v>
      </c>
      <c r="U1924">
        <v>5.9882956351740271</v>
      </c>
      <c r="V1924">
        <v>16.140818268315886</v>
      </c>
      <c r="W1924">
        <v>55.080875356803048</v>
      </c>
      <c r="X1924">
        <v>144.11059786222287</v>
      </c>
      <c r="Y1924">
        <v>132.86393910561381</v>
      </c>
      <c r="Z1924">
        <v>132.86393910561381</v>
      </c>
      <c r="AA1924">
        <v>28.609848451915195</v>
      </c>
      <c r="AB1924">
        <v>4.7392650586929008</v>
      </c>
      <c r="AC1924">
        <v>-47.345541443800087</v>
      </c>
    </row>
    <row r="1925" spans="1:29">
      <c r="A1925">
        <v>4</v>
      </c>
      <c r="B1925">
        <v>101</v>
      </c>
      <c r="C1925">
        <v>1998</v>
      </c>
      <c r="D1925">
        <v>99</v>
      </c>
      <c r="E1925">
        <v>99</v>
      </c>
      <c r="F1925">
        <v>99</v>
      </c>
      <c r="G1925">
        <v>1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1325</v>
      </c>
      <c r="R1925">
        <v>11505</v>
      </c>
      <c r="S1925">
        <v>8882</v>
      </c>
      <c r="T1925">
        <v>65.921787709497195</v>
      </c>
      <c r="U1925">
        <v>67.374763249730321</v>
      </c>
      <c r="V1925">
        <v>15.912299000434588</v>
      </c>
      <c r="W1925">
        <v>54.893830218419261</v>
      </c>
      <c r="X1925">
        <v>136.40587751427518</v>
      </c>
      <c r="Y1925">
        <v>96.663120382442173</v>
      </c>
      <c r="Z1925">
        <v>125.20932222472382</v>
      </c>
      <c r="AA1925">
        <v>27.691883318490223</v>
      </c>
      <c r="AB1925">
        <v>4.0772196527009612</v>
      </c>
      <c r="AC1925">
        <v>-45.948291604044762</v>
      </c>
    </row>
    <row r="1926" spans="1:29">
      <c r="A1926">
        <v>4</v>
      </c>
      <c r="B1926">
        <v>102</v>
      </c>
      <c r="C1926">
        <v>1998</v>
      </c>
      <c r="D1926">
        <v>99</v>
      </c>
      <c r="E1926">
        <v>99</v>
      </c>
      <c r="F1926">
        <v>99</v>
      </c>
      <c r="G1926">
        <v>2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671</v>
      </c>
      <c r="R1926">
        <v>3192</v>
      </c>
      <c r="S1926">
        <v>1925</v>
      </c>
      <c r="T1926">
        <v>18.289643317576282</v>
      </c>
      <c r="U1926">
        <v>14.654819727501947</v>
      </c>
      <c r="V1926">
        <v>17.699248120300748</v>
      </c>
      <c r="W1926">
        <v>54.376103896103913</v>
      </c>
      <c r="X1926">
        <v>138.77061288106481</v>
      </c>
      <c r="Y1926">
        <v>75.78229949874698</v>
      </c>
      <c r="Z1926">
        <v>125.66083116883128</v>
      </c>
      <c r="AA1926">
        <v>28.369428365806488</v>
      </c>
      <c r="AB1926">
        <v>4.1916243498796444</v>
      </c>
      <c r="AC1926">
        <v>-29.484431200995896</v>
      </c>
    </row>
    <row r="1927" spans="1:29">
      <c r="A1927">
        <v>4</v>
      </c>
      <c r="B1927">
        <v>103</v>
      </c>
      <c r="C1927">
        <v>1998</v>
      </c>
      <c r="D1927">
        <v>99</v>
      </c>
      <c r="E1927">
        <v>99</v>
      </c>
      <c r="F1927">
        <v>99</v>
      </c>
      <c r="G1927">
        <v>3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588</v>
      </c>
      <c r="R1927">
        <v>1977.5</v>
      </c>
      <c r="S1927">
        <v>1546.5</v>
      </c>
      <c r="T1927">
        <v>11.330754906173897</v>
      </c>
      <c r="U1927">
        <v>11.755584240869737</v>
      </c>
      <c r="V1927">
        <v>19.896333754740841</v>
      </c>
      <c r="W1927">
        <v>55.317814419657282</v>
      </c>
      <c r="X1927">
        <v>135.94684512794939</v>
      </c>
      <c r="Y1927">
        <v>98.124601769911493</v>
      </c>
      <c r="Z1927">
        <v>125.47132234076943</v>
      </c>
      <c r="AA1927">
        <v>30.640644997489591</v>
      </c>
      <c r="AB1927">
        <v>4.4766372168459849</v>
      </c>
      <c r="AC1927">
        <v>-44.244268005852696</v>
      </c>
    </row>
    <row r="1928" spans="1:29">
      <c r="A1928">
        <v>4</v>
      </c>
      <c r="B1928">
        <v>104</v>
      </c>
      <c r="C1928">
        <v>1998</v>
      </c>
      <c r="D1928">
        <v>99</v>
      </c>
      <c r="E1928">
        <v>99</v>
      </c>
      <c r="F1928">
        <v>99</v>
      </c>
      <c r="G1928">
        <v>4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127</v>
      </c>
      <c r="R1928">
        <v>778</v>
      </c>
      <c r="S1928">
        <v>777</v>
      </c>
      <c r="T1928">
        <v>4.4578140667526158</v>
      </c>
      <c r="U1928">
        <v>6.2148327818980116</v>
      </c>
      <c r="V1928">
        <v>15.960154241645244</v>
      </c>
      <c r="W1928">
        <v>55.114543114543139</v>
      </c>
      <c r="X1928">
        <v>143.05536601057796</v>
      </c>
      <c r="Y1928">
        <v>131.85604113110577</v>
      </c>
      <c r="Z1928">
        <v>132.02574002574033</v>
      </c>
      <c r="AA1928">
        <v>28.906186189106151</v>
      </c>
      <c r="AB1928">
        <v>4.2138470124741056</v>
      </c>
      <c r="AC1928">
        <v>-49.16493343935764</v>
      </c>
    </row>
    <row r="1929" spans="1:29">
      <c r="A1929">
        <v>4</v>
      </c>
      <c r="B1929">
        <v>105</v>
      </c>
      <c r="C1929">
        <v>1997</v>
      </c>
      <c r="D1929">
        <v>99</v>
      </c>
      <c r="E1929">
        <v>99</v>
      </c>
      <c r="F1929">
        <v>99</v>
      </c>
      <c r="G1929">
        <v>1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1429</v>
      </c>
      <c r="R1929">
        <v>12078</v>
      </c>
      <c r="S1929">
        <v>9374.5</v>
      </c>
      <c r="T1929">
        <v>65.334162767424871</v>
      </c>
      <c r="U1929">
        <v>64.133592218441393</v>
      </c>
      <c r="V1929">
        <v>15.713031958933596</v>
      </c>
      <c r="W1929">
        <v>54.939996799829309</v>
      </c>
      <c r="X1929">
        <v>137.40396702761041</v>
      </c>
      <c r="Y1929">
        <v>97.951573108130233</v>
      </c>
      <c r="Z1929">
        <v>126.1997013174033</v>
      </c>
      <c r="AA1929">
        <v>27.828108075040745</v>
      </c>
      <c r="AB1929">
        <v>4.2389524814067121</v>
      </c>
      <c r="AC1929">
        <v>-45.050830798784446</v>
      </c>
    </row>
    <row r="1930" spans="1:29">
      <c r="A1930">
        <v>4</v>
      </c>
      <c r="B1930">
        <v>106</v>
      </c>
      <c r="C1930">
        <v>1997</v>
      </c>
      <c r="D1930">
        <v>99</v>
      </c>
      <c r="E1930">
        <v>99</v>
      </c>
      <c r="F1930">
        <v>99</v>
      </c>
      <c r="G1930">
        <v>2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764</v>
      </c>
      <c r="R1930">
        <v>3153</v>
      </c>
      <c r="S1930">
        <v>2363</v>
      </c>
      <c r="T1930">
        <v>17.05568928677684</v>
      </c>
      <c r="U1930">
        <v>15.89680656144407</v>
      </c>
      <c r="V1930">
        <v>18.812876625436097</v>
      </c>
      <c r="W1930">
        <v>54.571730850613633</v>
      </c>
      <c r="X1930">
        <v>136.47529618904991</v>
      </c>
      <c r="Y1930">
        <v>93.005106248017825</v>
      </c>
      <c r="Z1930">
        <v>124.09864578925102</v>
      </c>
      <c r="AA1930">
        <v>28.001559533275689</v>
      </c>
      <c r="AB1930">
        <v>4.3975424801730094</v>
      </c>
      <c r="AC1930">
        <v>-31.33606178865934</v>
      </c>
    </row>
    <row r="1931" spans="1:29">
      <c r="A1931">
        <v>4</v>
      </c>
      <c r="B1931">
        <v>107</v>
      </c>
      <c r="C1931">
        <v>1997</v>
      </c>
      <c r="D1931">
        <v>99</v>
      </c>
      <c r="E1931">
        <v>99</v>
      </c>
      <c r="F1931">
        <v>99</v>
      </c>
      <c r="G1931">
        <v>3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682</v>
      </c>
      <c r="R1931">
        <v>2381.5</v>
      </c>
      <c r="S1931">
        <v>2006</v>
      </c>
      <c r="T1931">
        <v>12.882373623995891</v>
      </c>
      <c r="U1931">
        <v>13.874552611936423</v>
      </c>
      <c r="V1931">
        <v>21.491077052277976</v>
      </c>
      <c r="W1931">
        <v>55.559820538384841</v>
      </c>
      <c r="X1931">
        <v>137.47656240581489</v>
      </c>
      <c r="Y1931">
        <v>107.47050178458956</v>
      </c>
      <c r="Z1931">
        <v>127.58773678963118</v>
      </c>
      <c r="AA1931">
        <v>28.486177739315679</v>
      </c>
      <c r="AB1931">
        <v>3.8470458124705318</v>
      </c>
      <c r="AC1931">
        <v>-49.462607340287839</v>
      </c>
    </row>
    <row r="1932" spans="1:29">
      <c r="A1932">
        <v>4</v>
      </c>
      <c r="B1932">
        <v>108</v>
      </c>
      <c r="C1932">
        <v>1997</v>
      </c>
      <c r="D1932">
        <v>99</v>
      </c>
      <c r="E1932">
        <v>99</v>
      </c>
      <c r="F1932">
        <v>99</v>
      </c>
      <c r="G1932">
        <v>4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145</v>
      </c>
      <c r="R1932">
        <v>874</v>
      </c>
      <c r="S1932">
        <v>872</v>
      </c>
      <c r="T1932">
        <v>4.7277743218023982</v>
      </c>
      <c r="U1932">
        <v>6.0950486081781312</v>
      </c>
      <c r="V1932">
        <v>16.068649885583525</v>
      </c>
      <c r="W1932">
        <v>55.417431192660558</v>
      </c>
      <c r="X1932">
        <v>139.70747562296864</v>
      </c>
      <c r="Y1932">
        <v>128.64313501144159</v>
      </c>
      <c r="Z1932">
        <v>128.9381880733944</v>
      </c>
      <c r="AA1932">
        <v>29.000065215387785</v>
      </c>
      <c r="AB1932">
        <v>4.0988439640459351</v>
      </c>
      <c r="AC1932">
        <v>-49.270442795701406</v>
      </c>
    </row>
    <row r="1933" spans="1:29">
      <c r="A1933">
        <v>4</v>
      </c>
      <c r="B1933">
        <v>109</v>
      </c>
      <c r="C1933">
        <v>1996</v>
      </c>
      <c r="D1933">
        <v>99</v>
      </c>
      <c r="E1933">
        <v>99</v>
      </c>
      <c r="F1933">
        <v>99</v>
      </c>
      <c r="G1933">
        <v>1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1469</v>
      </c>
      <c r="R1933">
        <v>11300.5</v>
      </c>
      <c r="S1933">
        <v>8453</v>
      </c>
      <c r="T1933">
        <v>57.766134185303514</v>
      </c>
      <c r="U1933">
        <v>56.450236655363241</v>
      </c>
      <c r="V1933">
        <v>15.227025352860496</v>
      </c>
      <c r="W1933">
        <v>54.843369218029103</v>
      </c>
      <c r="X1933">
        <v>136.31257171671402</v>
      </c>
      <c r="Y1933">
        <v>93.798628379275442</v>
      </c>
      <c r="Z1933">
        <v>125.39588311841977</v>
      </c>
      <c r="AA1933">
        <v>27.8950961471906</v>
      </c>
      <c r="AB1933">
        <v>4.5309198504492221</v>
      </c>
      <c r="AC1933">
        <v>-42.487309535827301</v>
      </c>
    </row>
    <row r="1934" spans="1:29">
      <c r="A1934">
        <v>4</v>
      </c>
      <c r="B1934">
        <v>110</v>
      </c>
      <c r="C1934">
        <v>1996</v>
      </c>
      <c r="D1934">
        <v>99</v>
      </c>
      <c r="E1934">
        <v>99</v>
      </c>
      <c r="F1934">
        <v>99</v>
      </c>
      <c r="G1934">
        <v>2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786</v>
      </c>
      <c r="R1934">
        <v>3594</v>
      </c>
      <c r="S1934">
        <v>2192</v>
      </c>
      <c r="T1934">
        <v>18.371884984025563</v>
      </c>
      <c r="U1934">
        <v>14.440919345666554</v>
      </c>
      <c r="V1934">
        <v>18.065386755703951</v>
      </c>
      <c r="W1934">
        <v>54.619981751824838</v>
      </c>
      <c r="X1934">
        <v>138.18429174421561</v>
      </c>
      <c r="Y1934">
        <v>75.447551474679898</v>
      </c>
      <c r="Z1934">
        <v>123.70369525547422</v>
      </c>
      <c r="AA1934">
        <v>27.435221980891459</v>
      </c>
      <c r="AB1934">
        <v>4.0468540543110123</v>
      </c>
      <c r="AC1934">
        <v>-32.479067952697541</v>
      </c>
    </row>
    <row r="1935" spans="1:29">
      <c r="A1935">
        <v>4</v>
      </c>
      <c r="B1935">
        <v>111</v>
      </c>
      <c r="C1935">
        <v>1996</v>
      </c>
      <c r="D1935">
        <v>99</v>
      </c>
      <c r="E1935">
        <v>99</v>
      </c>
      <c r="F1935">
        <v>99</v>
      </c>
      <c r="G1935">
        <v>3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779</v>
      </c>
      <c r="R1935">
        <v>3086</v>
      </c>
      <c r="S1935">
        <v>2707</v>
      </c>
      <c r="T1935">
        <v>15.775079872204474</v>
      </c>
      <c r="U1935">
        <v>18.239089605665296</v>
      </c>
      <c r="V1935">
        <v>24.393713545042122</v>
      </c>
      <c r="W1935">
        <v>56.054673069818989</v>
      </c>
      <c r="X1935">
        <v>137.02447498190222</v>
      </c>
      <c r="Y1935">
        <v>110.97767336357762</v>
      </c>
      <c r="Z1935">
        <v>126.51536756557095</v>
      </c>
      <c r="AA1935">
        <v>27.619079729307838</v>
      </c>
      <c r="AB1935">
        <v>4.2780143601652236</v>
      </c>
      <c r="AC1935">
        <v>-47.383960504590654</v>
      </c>
    </row>
    <row r="1936" spans="1:29">
      <c r="A1936">
        <v>4</v>
      </c>
      <c r="B1936">
        <v>112</v>
      </c>
      <c r="C1936">
        <v>1996</v>
      </c>
      <c r="D1936">
        <v>99</v>
      </c>
      <c r="E1936">
        <v>99</v>
      </c>
      <c r="F1936">
        <v>99</v>
      </c>
      <c r="G1936">
        <v>4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212</v>
      </c>
      <c r="R1936">
        <v>1582</v>
      </c>
      <c r="S1936">
        <v>1575</v>
      </c>
      <c r="T1936">
        <v>8.0869009584664546</v>
      </c>
      <c r="U1936">
        <v>10.869754393304918</v>
      </c>
      <c r="V1936">
        <v>15.396965865992412</v>
      </c>
      <c r="W1936">
        <v>55.841269841269842</v>
      </c>
      <c r="X1936">
        <v>140.33801173275171</v>
      </c>
      <c r="Y1936">
        <v>129.01542351453827</v>
      </c>
      <c r="Z1936">
        <v>129.58882539682509</v>
      </c>
      <c r="AA1936">
        <v>28.387878290891361</v>
      </c>
      <c r="AB1936">
        <v>4.2342756701701685</v>
      </c>
      <c r="AC1936">
        <v>-46.069021574992</v>
      </c>
    </row>
    <row r="1937" spans="1:29">
      <c r="A1937">
        <v>5</v>
      </c>
      <c r="B1937">
        <v>1</v>
      </c>
      <c r="C1937">
        <v>1996</v>
      </c>
      <c r="D1937">
        <v>99</v>
      </c>
      <c r="E1937">
        <v>99</v>
      </c>
      <c r="F1937">
        <v>99</v>
      </c>
      <c r="G1937">
        <v>99</v>
      </c>
      <c r="H1937">
        <v>1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2522</v>
      </c>
      <c r="R1937">
        <v>13766.25</v>
      </c>
      <c r="S1937">
        <v>13336</v>
      </c>
      <c r="T1937">
        <v>70.370607028753994</v>
      </c>
      <c r="U1937">
        <v>89.253582050555849</v>
      </c>
      <c r="V1937">
        <v>17.528448197584673</v>
      </c>
      <c r="W1937">
        <v>55.15514397120576</v>
      </c>
      <c r="X1937">
        <v>136.1222603169962</v>
      </c>
      <c r="Y1937">
        <v>121.74142558794138</v>
      </c>
      <c r="Z1937">
        <v>125.66908368326315</v>
      </c>
      <c r="AA1937">
        <v>27.741496969510447</v>
      </c>
      <c r="AB1937">
        <v>4.4157701173320012</v>
      </c>
      <c r="AC1937">
        <v>-40.690788549931021</v>
      </c>
    </row>
    <row r="1938" spans="1:29">
      <c r="A1938">
        <v>5</v>
      </c>
      <c r="B1938">
        <v>2</v>
      </c>
      <c r="C1938">
        <v>1997</v>
      </c>
      <c r="D1938">
        <v>99</v>
      </c>
      <c r="E1938">
        <v>99</v>
      </c>
      <c r="F1938">
        <v>99</v>
      </c>
      <c r="G1938">
        <v>99</v>
      </c>
      <c r="H1938">
        <v>1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2338</v>
      </c>
      <c r="R1938">
        <v>13330.5</v>
      </c>
      <c r="S1938">
        <v>12893.5</v>
      </c>
      <c r="T1938">
        <v>72.109377113028415</v>
      </c>
      <c r="U1938">
        <v>88.202903344771059</v>
      </c>
      <c r="V1938">
        <v>17.085330632759462</v>
      </c>
      <c r="W1938">
        <v>55.001900182262411</v>
      </c>
      <c r="X1938">
        <v>136.48585589876583</v>
      </c>
      <c r="Y1938">
        <v>122.05548929147388</v>
      </c>
      <c r="Z1938">
        <v>126.19232171249023</v>
      </c>
      <c r="AA1938">
        <v>28.03451921547256</v>
      </c>
      <c r="AB1938">
        <v>4.1195766732667751</v>
      </c>
      <c r="AC1938">
        <v>-42.45410589268333</v>
      </c>
    </row>
    <row r="1939" spans="1:29">
      <c r="A1939">
        <v>5</v>
      </c>
      <c r="B1939">
        <v>3</v>
      </c>
      <c r="C1939">
        <v>1998</v>
      </c>
      <c r="D1939">
        <v>99</v>
      </c>
      <c r="E1939">
        <v>99</v>
      </c>
      <c r="F1939">
        <v>99</v>
      </c>
      <c r="G1939">
        <v>99</v>
      </c>
      <c r="H1939">
        <v>1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2082</v>
      </c>
      <c r="R1939">
        <v>12257.5</v>
      </c>
      <c r="S1939">
        <v>11951</v>
      </c>
      <c r="T1939">
        <v>70.233490903881957</v>
      </c>
      <c r="U1939">
        <v>90.701063114200451</v>
      </c>
      <c r="V1939">
        <v>16.618478482561699</v>
      </c>
      <c r="W1939">
        <v>54.893649067023681</v>
      </c>
      <c r="X1939">
        <v>135.50751977308917</v>
      </c>
      <c r="Y1939">
        <v>122.14077095655684</v>
      </c>
      <c r="Z1939">
        <v>125.27324073299272</v>
      </c>
      <c r="AA1939">
        <v>28.18847490278084</v>
      </c>
      <c r="AB1939">
        <v>4.0418676166044039</v>
      </c>
      <c r="AC1939">
        <v>-42.76656805560269</v>
      </c>
    </row>
    <row r="1940" spans="1:29">
      <c r="A1940">
        <v>5</v>
      </c>
      <c r="B1940">
        <v>4</v>
      </c>
      <c r="C1940">
        <v>1999</v>
      </c>
      <c r="D1940">
        <v>99</v>
      </c>
      <c r="E1940">
        <v>99</v>
      </c>
      <c r="F1940">
        <v>99</v>
      </c>
      <c r="G1940">
        <v>99</v>
      </c>
      <c r="H1940">
        <v>1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2748</v>
      </c>
      <c r="R1940">
        <v>16345</v>
      </c>
      <c r="S1940">
        <v>16180</v>
      </c>
      <c r="T1940">
        <v>72.304612764451505</v>
      </c>
      <c r="U1940">
        <v>88.64026235973671</v>
      </c>
      <c r="V1940">
        <v>15.396818598959925</v>
      </c>
      <c r="W1940">
        <v>55.184857849196554</v>
      </c>
      <c r="X1940">
        <v>138.40267763722889</v>
      </c>
      <c r="Y1940">
        <v>126.45986540226377</v>
      </c>
      <c r="Z1940">
        <v>127.74947466007421</v>
      </c>
      <c r="AA1940">
        <v>28.238600165005675</v>
      </c>
      <c r="AB1940">
        <v>4.1458655159038988</v>
      </c>
      <c r="AC1940">
        <v>-46.373799455013952</v>
      </c>
    </row>
    <row r="1941" spans="1:29">
      <c r="A1941">
        <v>5</v>
      </c>
      <c r="B1941">
        <v>5</v>
      </c>
      <c r="C1941">
        <v>2000</v>
      </c>
      <c r="D1941">
        <v>99</v>
      </c>
      <c r="E1941">
        <v>99</v>
      </c>
      <c r="F1941">
        <v>99</v>
      </c>
      <c r="G1941">
        <v>99</v>
      </c>
      <c r="H1941">
        <v>1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1674</v>
      </c>
      <c r="R1941">
        <v>12545.5</v>
      </c>
      <c r="S1941">
        <v>12507.5</v>
      </c>
      <c r="T1941">
        <v>62.621825669183245</v>
      </c>
      <c r="U1941">
        <v>62.795892804270515</v>
      </c>
      <c r="V1941">
        <v>13.263640349129172</v>
      </c>
      <c r="W1941">
        <v>55.79012592444532</v>
      </c>
      <c r="X1941">
        <v>136.34958134837791</v>
      </c>
      <c r="Y1941">
        <v>125.4888685185924</v>
      </c>
      <c r="Z1941">
        <v>125.8701259244454</v>
      </c>
      <c r="AA1941">
        <v>28.202167655124967</v>
      </c>
      <c r="AB1941">
        <v>3.7193905582041591</v>
      </c>
      <c r="AC1941">
        <v>-51.238142265858144</v>
      </c>
    </row>
    <row r="1942" spans="1:29">
      <c r="A1942">
        <v>5</v>
      </c>
      <c r="B1942">
        <v>6</v>
      </c>
      <c r="C1942">
        <v>2001</v>
      </c>
      <c r="D1942">
        <v>99</v>
      </c>
      <c r="E1942">
        <v>99</v>
      </c>
      <c r="F1942">
        <v>99</v>
      </c>
      <c r="G1942">
        <v>99</v>
      </c>
      <c r="H1942">
        <v>1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1401</v>
      </c>
      <c r="R1942">
        <v>14809</v>
      </c>
      <c r="S1942">
        <v>14794</v>
      </c>
      <c r="T1942">
        <v>69.532350455441843</v>
      </c>
      <c r="U1942">
        <v>70.159008840270999</v>
      </c>
      <c r="V1942">
        <v>13.56837058545479</v>
      </c>
      <c r="W1942">
        <v>56.309111802081922</v>
      </c>
      <c r="X1942">
        <v>138.48154766943222</v>
      </c>
      <c r="Y1942">
        <v>127.7106489297056</v>
      </c>
      <c r="Z1942">
        <v>127.84013789374131</v>
      </c>
      <c r="AA1942">
        <v>28.279884381430808</v>
      </c>
      <c r="AB1942">
        <v>3.9003699499133</v>
      </c>
      <c r="AC1942">
        <v>-55.611963914133312</v>
      </c>
    </row>
    <row r="1943" spans="1:29">
      <c r="A1943">
        <v>5</v>
      </c>
      <c r="B1943">
        <v>7</v>
      </c>
      <c r="C1943">
        <v>2002</v>
      </c>
      <c r="D1943">
        <v>99</v>
      </c>
      <c r="E1943">
        <v>99</v>
      </c>
      <c r="F1943">
        <v>99</v>
      </c>
      <c r="G1943">
        <v>99</v>
      </c>
      <c r="H1943">
        <v>1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1343</v>
      </c>
      <c r="R1943">
        <v>17596</v>
      </c>
      <c r="S1943">
        <v>17555</v>
      </c>
      <c r="T1943">
        <v>70.448812907875251</v>
      </c>
      <c r="U1943">
        <v>70.581028777056531</v>
      </c>
      <c r="V1943">
        <v>13.48238235962719</v>
      </c>
      <c r="W1943">
        <v>56.142466533751055</v>
      </c>
      <c r="X1943">
        <v>141.94186751297997</v>
      </c>
      <c r="Y1943">
        <v>130.73059786314937</v>
      </c>
      <c r="Z1943">
        <v>131.03592138991601</v>
      </c>
      <c r="AA1943">
        <v>29.052380265431658</v>
      </c>
      <c r="AB1943">
        <v>3.9012350518992434</v>
      </c>
      <c r="AC1943">
        <v>-58.676645322415347</v>
      </c>
    </row>
    <row r="1944" spans="1:29">
      <c r="A1944">
        <v>5</v>
      </c>
      <c r="B1944">
        <v>8</v>
      </c>
      <c r="C1944">
        <v>2003</v>
      </c>
      <c r="D1944">
        <v>99</v>
      </c>
      <c r="E1944">
        <v>99</v>
      </c>
      <c r="F1944">
        <v>99</v>
      </c>
      <c r="G1944">
        <v>99</v>
      </c>
      <c r="H1944">
        <v>1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1284</v>
      </c>
      <c r="R1944">
        <v>15698</v>
      </c>
      <c r="S1944">
        <v>15646</v>
      </c>
      <c r="T1944">
        <v>66.547967272881394</v>
      </c>
      <c r="U1944">
        <v>66.634216494416748</v>
      </c>
      <c r="V1944">
        <v>13.600904573831063</v>
      </c>
      <c r="W1944">
        <v>56.279688099194679</v>
      </c>
      <c r="X1944">
        <v>144.27400472101669</v>
      </c>
      <c r="Y1944">
        <v>132.77934768760437</v>
      </c>
      <c r="Z1944">
        <v>133.2206442541233</v>
      </c>
      <c r="AA1944">
        <v>29.903242590339541</v>
      </c>
      <c r="AB1944">
        <v>3.9369153368852201</v>
      </c>
      <c r="AC1944">
        <v>-59.843151232908184</v>
      </c>
    </row>
    <row r="1945" spans="1:29">
      <c r="A1945">
        <v>5</v>
      </c>
      <c r="B1945">
        <v>9</v>
      </c>
      <c r="C1945">
        <v>2004</v>
      </c>
      <c r="D1945">
        <v>99</v>
      </c>
      <c r="E1945">
        <v>99</v>
      </c>
      <c r="F1945">
        <v>99</v>
      </c>
      <c r="G1945">
        <v>99</v>
      </c>
      <c r="H1945">
        <v>1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1207</v>
      </c>
      <c r="R1945">
        <v>15829</v>
      </c>
      <c r="S1945">
        <v>15742</v>
      </c>
      <c r="T1945">
        <v>64.697948172974719</v>
      </c>
      <c r="U1945">
        <v>65.225519898626317</v>
      </c>
      <c r="V1945">
        <v>14.806304883441786</v>
      </c>
      <c r="W1945">
        <v>55.946194892643888</v>
      </c>
      <c r="X1945">
        <v>145.83082452103284</v>
      </c>
      <c r="Y1945">
        <v>133.94652852359599</v>
      </c>
      <c r="Z1945">
        <v>134.68679964426377</v>
      </c>
      <c r="AA1945">
        <v>29.876542456592947</v>
      </c>
      <c r="AB1945">
        <v>3.9854058744847776</v>
      </c>
      <c r="AC1945">
        <v>-60.412425907085925</v>
      </c>
    </row>
    <row r="1946" spans="1:29">
      <c r="A1946">
        <v>5</v>
      </c>
      <c r="B1946">
        <v>10</v>
      </c>
      <c r="C1946">
        <v>2005</v>
      </c>
      <c r="D1946">
        <v>99</v>
      </c>
      <c r="E1946">
        <v>99</v>
      </c>
      <c r="F1946">
        <v>99</v>
      </c>
      <c r="G1946">
        <v>99</v>
      </c>
      <c r="H1946">
        <v>1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1101</v>
      </c>
      <c r="R1946">
        <v>14814</v>
      </c>
      <c r="S1946">
        <v>14750</v>
      </c>
      <c r="T1946">
        <v>59.01521791092344</v>
      </c>
      <c r="U1946">
        <v>59.147192560408087</v>
      </c>
      <c r="V1946">
        <v>15.377210746591066</v>
      </c>
      <c r="W1946">
        <v>55.370847457627121</v>
      </c>
      <c r="X1946">
        <v>145.80015741602529</v>
      </c>
      <c r="Y1946">
        <v>134.05924800864</v>
      </c>
      <c r="Z1946">
        <v>134.64092881355879</v>
      </c>
      <c r="AA1946">
        <v>30.346685387120178</v>
      </c>
      <c r="AB1946">
        <v>4.1754525942178908</v>
      </c>
      <c r="AC1946">
        <v>-57.318681245404349</v>
      </c>
    </row>
    <row r="1947" spans="1:29">
      <c r="A1947">
        <v>5</v>
      </c>
      <c r="B1947">
        <v>11</v>
      </c>
      <c r="C1947">
        <v>2006</v>
      </c>
      <c r="D1947">
        <v>99</v>
      </c>
      <c r="E1947">
        <v>99</v>
      </c>
      <c r="F1947">
        <v>99</v>
      </c>
      <c r="G1947">
        <v>99</v>
      </c>
      <c r="H1947">
        <v>1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849</v>
      </c>
      <c r="R1947">
        <v>9243</v>
      </c>
      <c r="S1947">
        <v>9184</v>
      </c>
      <c r="T1947">
        <v>43.486238532110093</v>
      </c>
      <c r="U1947">
        <v>43.781423946403429</v>
      </c>
      <c r="V1947">
        <v>16.091853294384943</v>
      </c>
      <c r="W1947">
        <v>54.955466027874571</v>
      </c>
      <c r="X1947">
        <v>146.60118769860011</v>
      </c>
      <c r="Y1947">
        <v>134.50431678026592</v>
      </c>
      <c r="Z1947">
        <v>135.36840156794403</v>
      </c>
      <c r="AA1947">
        <v>31.280006204036493</v>
      </c>
      <c r="AB1947">
        <v>4.2956756678194852</v>
      </c>
      <c r="AC1947">
        <v>-56.370976497483639</v>
      </c>
    </row>
    <row r="1948" spans="1:29">
      <c r="A1948">
        <v>5</v>
      </c>
      <c r="B1948">
        <v>12</v>
      </c>
      <c r="C1948">
        <v>2007</v>
      </c>
      <c r="D1948">
        <v>99</v>
      </c>
      <c r="E1948">
        <v>99</v>
      </c>
      <c r="F1948">
        <v>99</v>
      </c>
      <c r="G1948">
        <v>99</v>
      </c>
      <c r="H1948">
        <v>1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754</v>
      </c>
      <c r="R1948">
        <v>9738</v>
      </c>
      <c r="S1948">
        <v>9689</v>
      </c>
      <c r="T1948">
        <v>44.502330682752941</v>
      </c>
      <c r="U1948">
        <v>44.805915756143008</v>
      </c>
      <c r="V1948">
        <v>15.518484288354896</v>
      </c>
      <c r="W1948">
        <v>55.314789968004959</v>
      </c>
      <c r="X1948">
        <v>148.78248907953929</v>
      </c>
      <c r="Y1948">
        <v>136.70837954405445</v>
      </c>
      <c r="Z1948">
        <v>137.39975229641891</v>
      </c>
      <c r="AA1948">
        <v>31.654281983679624</v>
      </c>
      <c r="AB1948">
        <v>4.2535480639064849</v>
      </c>
      <c r="AC1948">
        <v>-59.390986037451633</v>
      </c>
    </row>
    <row r="1949" spans="1:29">
      <c r="A1949">
        <v>5</v>
      </c>
      <c r="B1949">
        <v>13</v>
      </c>
      <c r="C1949">
        <v>2008</v>
      </c>
      <c r="D1949">
        <v>99</v>
      </c>
      <c r="E1949">
        <v>99</v>
      </c>
      <c r="F1949">
        <v>99</v>
      </c>
      <c r="G1949">
        <v>99</v>
      </c>
      <c r="H1949">
        <v>1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691</v>
      </c>
      <c r="R1949">
        <v>10055</v>
      </c>
      <c r="S1949">
        <v>9927</v>
      </c>
      <c r="T1949">
        <v>40.937220096083365</v>
      </c>
      <c r="U1949">
        <v>40.872165531260158</v>
      </c>
      <c r="V1949">
        <v>16.511984087518648</v>
      </c>
      <c r="W1949">
        <v>55.779389543668792</v>
      </c>
      <c r="X1949">
        <v>146.32461871408231</v>
      </c>
      <c r="Y1949">
        <v>134.44498259572353</v>
      </c>
      <c r="Z1949">
        <v>136.17853329303915</v>
      </c>
      <c r="AA1949">
        <v>31.611072981953729</v>
      </c>
      <c r="AB1949">
        <v>3.9782938694215031</v>
      </c>
      <c r="AC1949">
        <v>-58.229134071195112</v>
      </c>
    </row>
    <row r="1950" spans="1:29">
      <c r="A1950">
        <v>5</v>
      </c>
      <c r="B1950">
        <v>14</v>
      </c>
      <c r="C1950">
        <v>2009</v>
      </c>
      <c r="D1950">
        <v>99</v>
      </c>
      <c r="E1950">
        <v>99</v>
      </c>
      <c r="F1950">
        <v>99</v>
      </c>
      <c r="G1950">
        <v>99</v>
      </c>
      <c r="H1950">
        <v>1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586</v>
      </c>
      <c r="R1950">
        <v>9478.0700000000015</v>
      </c>
      <c r="S1950">
        <v>9385.0700000000015</v>
      </c>
      <c r="T1950">
        <v>42.569235129285474</v>
      </c>
      <c r="U1950">
        <v>42.189152574491054</v>
      </c>
      <c r="V1950">
        <v>16.553370042635258</v>
      </c>
      <c r="W1950">
        <v>57.134469961332201</v>
      </c>
      <c r="X1950">
        <v>145.60335454006452</v>
      </c>
      <c r="Y1950">
        <v>133.70369706068803</v>
      </c>
      <c r="Z1950">
        <v>135.02861459743997</v>
      </c>
      <c r="AA1950">
        <v>32.223041112940557</v>
      </c>
      <c r="AB1950">
        <v>15.868167260124771</v>
      </c>
      <c r="AC1950">
        <v>-6.1177128664743758</v>
      </c>
    </row>
    <row r="1951" spans="1:29">
      <c r="A1951">
        <v>5</v>
      </c>
      <c r="B1951">
        <v>15</v>
      </c>
      <c r="C1951">
        <v>2010</v>
      </c>
      <c r="D1951">
        <v>99</v>
      </c>
      <c r="E1951">
        <v>99</v>
      </c>
      <c r="F1951">
        <v>99</v>
      </c>
      <c r="G1951">
        <v>99</v>
      </c>
      <c r="H1951">
        <v>1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434</v>
      </c>
      <c r="R1951">
        <v>9310</v>
      </c>
      <c r="S1951">
        <v>9226</v>
      </c>
      <c r="T1951">
        <v>36.227090548270361</v>
      </c>
      <c r="U1951">
        <v>36.087056549839993</v>
      </c>
      <c r="V1951">
        <v>14.242320085929112</v>
      </c>
      <c r="W1951">
        <v>57.926512031216141</v>
      </c>
      <c r="X1951">
        <v>145.39881277252897</v>
      </c>
      <c r="Y1951">
        <v>133.30247046186904</v>
      </c>
      <c r="Z1951">
        <v>134.51615001083903</v>
      </c>
      <c r="AA1951">
        <v>30.318598826791039</v>
      </c>
      <c r="AB1951">
        <v>3.9045929359910128</v>
      </c>
      <c r="AC1951">
        <v>-60.193119377758286</v>
      </c>
    </row>
    <row r="1952" spans="1:29">
      <c r="A1952">
        <v>5</v>
      </c>
      <c r="B1952">
        <v>16</v>
      </c>
      <c r="C1952">
        <v>2011</v>
      </c>
      <c r="D1952">
        <v>99</v>
      </c>
      <c r="E1952">
        <v>99</v>
      </c>
      <c r="F1952">
        <v>99</v>
      </c>
      <c r="G1952">
        <v>99</v>
      </c>
      <c r="H1952">
        <v>1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345</v>
      </c>
      <c r="R1952">
        <v>9672</v>
      </c>
      <c r="S1952">
        <v>9603</v>
      </c>
      <c r="T1952">
        <v>35.6046383213694</v>
      </c>
      <c r="U1952">
        <v>35.27004442767997</v>
      </c>
      <c r="V1952">
        <v>16.622518610421832</v>
      </c>
      <c r="W1952">
        <v>58.530459231490156</v>
      </c>
      <c r="X1952">
        <v>145.31517859463227</v>
      </c>
      <c r="Y1952">
        <v>133.48959884201801</v>
      </c>
      <c r="Z1952">
        <v>134.44875559720899</v>
      </c>
      <c r="AA1952">
        <v>30.045169495277591</v>
      </c>
      <c r="AB1952">
        <v>4.0271110897939693</v>
      </c>
      <c r="AC1952">
        <v>-60.37248904421925</v>
      </c>
    </row>
    <row r="1953" spans="1:39">
      <c r="A1953">
        <v>5</v>
      </c>
      <c r="B1953">
        <v>17</v>
      </c>
      <c r="C1953">
        <v>2012</v>
      </c>
      <c r="D1953">
        <v>99</v>
      </c>
      <c r="E1953">
        <v>99</v>
      </c>
      <c r="F1953">
        <v>99</v>
      </c>
      <c r="G1953">
        <v>99</v>
      </c>
      <c r="H1953">
        <v>1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377</v>
      </c>
      <c r="R1953">
        <v>9851</v>
      </c>
      <c r="S1953">
        <v>9730</v>
      </c>
      <c r="T1953">
        <v>35.324703266755122</v>
      </c>
      <c r="U1953">
        <v>34.914817691544009</v>
      </c>
      <c r="V1953">
        <v>16.191554156938381</v>
      </c>
      <c r="W1953">
        <v>58.423946557040104</v>
      </c>
      <c r="X1953">
        <v>144.8250217515081</v>
      </c>
      <c r="Y1953">
        <v>132.41864785300967</v>
      </c>
      <c r="Z1953">
        <v>134.06537512846847</v>
      </c>
      <c r="AA1953">
        <v>29.005678192522847</v>
      </c>
      <c r="AB1953">
        <v>3.595249527169385</v>
      </c>
      <c r="AC1953">
        <v>-54.064668159166487</v>
      </c>
    </row>
    <row r="1954" spans="1:39">
      <c r="A1954">
        <v>5</v>
      </c>
      <c r="B1954">
        <v>18</v>
      </c>
      <c r="C1954">
        <v>2013</v>
      </c>
      <c r="D1954">
        <v>99</v>
      </c>
      <c r="E1954">
        <v>99</v>
      </c>
      <c r="F1954">
        <v>99</v>
      </c>
      <c r="G1954">
        <v>99</v>
      </c>
      <c r="H1954">
        <v>1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254</v>
      </c>
      <c r="R1954">
        <v>8460</v>
      </c>
      <c r="S1954">
        <v>8366</v>
      </c>
      <c r="T1954">
        <v>30.274835385055841</v>
      </c>
      <c r="U1954">
        <v>29.869970565229288</v>
      </c>
      <c r="V1954">
        <v>15.948817966903077</v>
      </c>
      <c r="W1954">
        <v>58.794047334448997</v>
      </c>
      <c r="X1954">
        <v>145.46041661864203</v>
      </c>
      <c r="Y1954">
        <v>133.09520094562649</v>
      </c>
      <c r="Z1954">
        <v>134.59065264164477</v>
      </c>
      <c r="AA1954">
        <v>28.097078493510157</v>
      </c>
      <c r="AB1954">
        <v>3.6416742037319185</v>
      </c>
      <c r="AC1954">
        <v>-59.305021352400594</v>
      </c>
    </row>
    <row r="1955" spans="1:39">
      <c r="A1955">
        <v>5</v>
      </c>
      <c r="B1955">
        <v>19</v>
      </c>
      <c r="C1955">
        <v>2014</v>
      </c>
      <c r="D1955">
        <v>99</v>
      </c>
      <c r="E1955">
        <v>99</v>
      </c>
      <c r="F1955">
        <v>99</v>
      </c>
      <c r="G1955">
        <v>99</v>
      </c>
      <c r="H1955">
        <v>1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256</v>
      </c>
      <c r="R1955">
        <v>8731</v>
      </c>
      <c r="S1955">
        <v>8567</v>
      </c>
      <c r="T1955">
        <v>31.803445889338143</v>
      </c>
      <c r="U1955">
        <v>31.573889616718759</v>
      </c>
      <c r="V1955">
        <v>15.513343259649529</v>
      </c>
      <c r="W1955">
        <v>57.92762927512549</v>
      </c>
      <c r="X1955">
        <v>146.35102404068724</v>
      </c>
      <c r="Y1955">
        <v>133.07295842400583</v>
      </c>
      <c r="Z1955">
        <v>135.620403875335</v>
      </c>
      <c r="AA1955">
        <v>29.031758256100822</v>
      </c>
      <c r="AB1955">
        <v>4.7520170150703436</v>
      </c>
      <c r="AC1955">
        <v>-46.811224699083773</v>
      </c>
    </row>
    <row r="1956" spans="1:39">
      <c r="A1956">
        <v>5</v>
      </c>
      <c r="B1956">
        <v>20</v>
      </c>
      <c r="C1956">
        <v>2015</v>
      </c>
      <c r="D1956">
        <v>99</v>
      </c>
      <c r="E1956">
        <v>99</v>
      </c>
      <c r="F1956">
        <v>99</v>
      </c>
      <c r="G1956">
        <v>99</v>
      </c>
      <c r="H1956">
        <v>1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226</v>
      </c>
      <c r="R1956">
        <v>8405</v>
      </c>
      <c r="S1956">
        <v>8322</v>
      </c>
      <c r="T1956">
        <v>30.821415474880819</v>
      </c>
      <c r="U1956">
        <v>30.851934680765197</v>
      </c>
      <c r="V1956">
        <v>14.56228435455086</v>
      </c>
      <c r="W1956">
        <v>58.061043018505195</v>
      </c>
      <c r="X1956">
        <v>146.995887372927</v>
      </c>
      <c r="Y1956">
        <v>134.76891136228457</v>
      </c>
      <c r="Z1956">
        <v>136.11303773131479</v>
      </c>
      <c r="AA1956">
        <v>29.338983819655443</v>
      </c>
      <c r="AB1956">
        <v>4.2765630881003913</v>
      </c>
      <c r="AC1956">
        <v>-53.172774593023313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247</v>
      </c>
      <c r="AM1956">
        <v>0</v>
      </c>
    </row>
    <row r="1957" spans="1:39">
      <c r="A1957">
        <v>5</v>
      </c>
      <c r="B1957">
        <v>21</v>
      </c>
      <c r="C1957">
        <v>2016</v>
      </c>
      <c r="D1957">
        <v>99</v>
      </c>
      <c r="E1957">
        <v>99</v>
      </c>
      <c r="F1957">
        <v>99</v>
      </c>
      <c r="G1957">
        <v>99</v>
      </c>
      <c r="H1957">
        <v>1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207</v>
      </c>
      <c r="R1957">
        <v>8291</v>
      </c>
      <c r="S1957">
        <v>8236</v>
      </c>
      <c r="T1957">
        <v>31.01990422029332</v>
      </c>
      <c r="U1957">
        <v>30.930057771506636</v>
      </c>
      <c r="V1957">
        <v>14.696055964298637</v>
      </c>
      <c r="W1957">
        <v>58.252428363283151</v>
      </c>
      <c r="X1957">
        <v>148.68074128599361</v>
      </c>
      <c r="Y1957">
        <v>136.62320588590012</v>
      </c>
      <c r="Z1957">
        <v>137.53557552209787</v>
      </c>
      <c r="AA1957">
        <v>28.136799001208985</v>
      </c>
      <c r="AB1957">
        <v>3.7330514101187937</v>
      </c>
      <c r="AC1957">
        <v>-62.419481000901264</v>
      </c>
      <c r="AD1957">
        <v>169</v>
      </c>
      <c r="AE1957">
        <v>8</v>
      </c>
      <c r="AF1957">
        <v>0</v>
      </c>
      <c r="AG1957">
        <v>23</v>
      </c>
      <c r="AH1957">
        <v>30</v>
      </c>
      <c r="AI1957">
        <v>5</v>
      </c>
      <c r="AJ1957">
        <v>1</v>
      </c>
      <c r="AK1957">
        <v>34</v>
      </c>
      <c r="AL1957">
        <v>33</v>
      </c>
      <c r="AM1957">
        <v>1</v>
      </c>
    </row>
    <row r="1958" spans="1:39">
      <c r="A1958">
        <v>5</v>
      </c>
      <c r="B1958">
        <v>22</v>
      </c>
      <c r="C1958">
        <v>2017</v>
      </c>
      <c r="D1958">
        <v>99</v>
      </c>
      <c r="E1958">
        <v>99</v>
      </c>
      <c r="F1958">
        <v>99</v>
      </c>
      <c r="G1958">
        <v>99</v>
      </c>
      <c r="H1958">
        <v>1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194</v>
      </c>
      <c r="R1958">
        <v>8142</v>
      </c>
      <c r="S1958">
        <v>8056</v>
      </c>
      <c r="T1958">
        <v>30.776790776790776</v>
      </c>
      <c r="U1958">
        <v>30.103700698038519</v>
      </c>
      <c r="V1958">
        <v>14.369319577499388</v>
      </c>
      <c r="W1958">
        <v>57.731256206554114</v>
      </c>
      <c r="X1958">
        <v>146.89011380605285</v>
      </c>
      <c r="Y1958">
        <v>134.63913043478297</v>
      </c>
      <c r="Z1958">
        <v>136.07643992055637</v>
      </c>
      <c r="AA1958">
        <v>28.493628506714241</v>
      </c>
      <c r="AB1958">
        <v>4.2283265006296702</v>
      </c>
      <c r="AC1958">
        <v>-66.798558622139794</v>
      </c>
      <c r="AD1958">
        <v>147</v>
      </c>
      <c r="AE1958">
        <v>28</v>
      </c>
      <c r="AF1958">
        <v>0</v>
      </c>
      <c r="AG1958">
        <v>19</v>
      </c>
      <c r="AH1958">
        <v>22</v>
      </c>
      <c r="AI1958">
        <v>2</v>
      </c>
      <c r="AJ1958">
        <v>1</v>
      </c>
      <c r="AK1958">
        <v>37</v>
      </c>
      <c r="AL1958">
        <v>0</v>
      </c>
      <c r="AM1958">
        <v>1</v>
      </c>
    </row>
    <row r="1959" spans="1:39">
      <c r="A1959">
        <v>5</v>
      </c>
      <c r="B1959">
        <v>23</v>
      </c>
      <c r="C1959">
        <v>2018</v>
      </c>
      <c r="D1959">
        <v>99</v>
      </c>
      <c r="E1959">
        <v>99</v>
      </c>
      <c r="F1959">
        <v>99</v>
      </c>
      <c r="G1959">
        <v>99</v>
      </c>
      <c r="H1959">
        <v>1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193</v>
      </c>
      <c r="R1959">
        <v>8502</v>
      </c>
      <c r="S1959">
        <v>8458</v>
      </c>
      <c r="T1959">
        <v>29.717920933971829</v>
      </c>
      <c r="U1959">
        <v>29.485089791144755</v>
      </c>
      <c r="V1959">
        <v>14.171606680780997</v>
      </c>
      <c r="W1959">
        <v>57.482856467249952</v>
      </c>
      <c r="X1959">
        <v>146.42572151145123</v>
      </c>
      <c r="Y1959">
        <v>134.66641966596097</v>
      </c>
      <c r="Z1959">
        <v>135.36697800898563</v>
      </c>
      <c r="AA1959">
        <v>29.487715673069097</v>
      </c>
      <c r="AB1959">
        <v>4.4231438199320845</v>
      </c>
      <c r="AC1959">
        <v>-63.069912804876161</v>
      </c>
      <c r="AD1959">
        <v>250</v>
      </c>
      <c r="AE1959">
        <v>6</v>
      </c>
      <c r="AF1959">
        <v>0</v>
      </c>
      <c r="AG1959">
        <v>25</v>
      </c>
      <c r="AH1959">
        <v>53</v>
      </c>
      <c r="AI1959">
        <v>7</v>
      </c>
      <c r="AJ1959">
        <v>12</v>
      </c>
      <c r="AK1959">
        <v>28</v>
      </c>
      <c r="AL1959">
        <v>0</v>
      </c>
      <c r="AM1959">
        <v>9</v>
      </c>
    </row>
    <row r="1960" spans="1:39">
      <c r="A1960">
        <v>5</v>
      </c>
      <c r="B1960">
        <v>24</v>
      </c>
      <c r="C1960">
        <v>2019</v>
      </c>
      <c r="D1960">
        <v>99</v>
      </c>
      <c r="E1960">
        <v>99</v>
      </c>
      <c r="F1960">
        <v>99</v>
      </c>
      <c r="G1960">
        <v>99</v>
      </c>
      <c r="H1960">
        <v>1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175</v>
      </c>
      <c r="R1960">
        <v>7507</v>
      </c>
      <c r="S1960">
        <v>7483</v>
      </c>
      <c r="T1960">
        <v>31.675105485232056</v>
      </c>
      <c r="U1960">
        <v>31.554896634671255</v>
      </c>
      <c r="V1960">
        <v>14.030371653123751</v>
      </c>
      <c r="W1960">
        <v>57.364292396097802</v>
      </c>
      <c r="X1960">
        <v>145.39392413956463</v>
      </c>
      <c r="Y1960">
        <v>133.88294391900899</v>
      </c>
      <c r="Z1960">
        <v>134.312342643325</v>
      </c>
      <c r="AA1960">
        <v>28.513845919456056</v>
      </c>
      <c r="AB1960">
        <v>4.282471427797172</v>
      </c>
      <c r="AC1960">
        <v>-61.127997904488751</v>
      </c>
      <c r="AD1960">
        <v>177</v>
      </c>
      <c r="AE1960">
        <v>2</v>
      </c>
      <c r="AF1960">
        <v>0</v>
      </c>
      <c r="AG1960">
        <v>40</v>
      </c>
      <c r="AH1960">
        <v>72</v>
      </c>
      <c r="AI1960">
        <v>18</v>
      </c>
      <c r="AJ1960">
        <v>1</v>
      </c>
      <c r="AK1960">
        <v>53</v>
      </c>
      <c r="AL1960">
        <v>0</v>
      </c>
      <c r="AM1960">
        <v>7</v>
      </c>
    </row>
    <row r="1961" spans="1:39">
      <c r="A1961">
        <v>5</v>
      </c>
      <c r="B1961">
        <v>25</v>
      </c>
      <c r="C1961">
        <v>2020</v>
      </c>
      <c r="D1961">
        <v>99</v>
      </c>
      <c r="E1961">
        <v>99</v>
      </c>
      <c r="F1961">
        <v>99</v>
      </c>
      <c r="G1961">
        <v>99</v>
      </c>
      <c r="H1961">
        <v>1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151</v>
      </c>
      <c r="R1961">
        <v>6595</v>
      </c>
      <c r="S1961">
        <v>6587</v>
      </c>
      <c r="T1961">
        <v>32.950287284536607</v>
      </c>
      <c r="U1961">
        <v>33.08283654638366</v>
      </c>
      <c r="V1961">
        <v>13.980591357088702</v>
      </c>
      <c r="W1961">
        <v>57.235919234856553</v>
      </c>
      <c r="X1961">
        <v>145.97544349317477</v>
      </c>
      <c r="Y1961">
        <v>134.60214556482143</v>
      </c>
      <c r="Z1961">
        <v>134.7656216790644</v>
      </c>
      <c r="AA1961">
        <v>28.793373770505244</v>
      </c>
      <c r="AB1961">
        <v>4.543389011708082</v>
      </c>
      <c r="AC1961">
        <v>-58.544024957738301</v>
      </c>
      <c r="AD1961">
        <v>182</v>
      </c>
      <c r="AE1961">
        <v>1</v>
      </c>
      <c r="AF1961">
        <v>0</v>
      </c>
      <c r="AG1961">
        <v>12</v>
      </c>
      <c r="AH1961">
        <v>60</v>
      </c>
      <c r="AI1961">
        <v>10</v>
      </c>
      <c r="AJ1961">
        <v>1</v>
      </c>
      <c r="AK1961">
        <v>51</v>
      </c>
      <c r="AL1961">
        <v>1</v>
      </c>
      <c r="AM1961">
        <v>2</v>
      </c>
    </row>
    <row r="1962" spans="1:39">
      <c r="A1962">
        <v>5</v>
      </c>
      <c r="B1962">
        <v>26</v>
      </c>
      <c r="C1962">
        <v>2021</v>
      </c>
      <c r="D1962">
        <v>99</v>
      </c>
      <c r="E1962">
        <v>99</v>
      </c>
      <c r="F1962">
        <v>99</v>
      </c>
      <c r="G1962">
        <v>99</v>
      </c>
      <c r="H1962">
        <v>1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156</v>
      </c>
      <c r="R1962">
        <v>6728</v>
      </c>
      <c r="S1962">
        <v>6719</v>
      </c>
      <c r="T1962">
        <v>34.262899513149051</v>
      </c>
      <c r="U1962">
        <v>34.519150451922307</v>
      </c>
      <c r="V1962">
        <v>14.504756242568371</v>
      </c>
      <c r="W1962">
        <v>58.338443220717394</v>
      </c>
      <c r="X1962">
        <v>149.6509259986889</v>
      </c>
      <c r="Y1962">
        <v>138.00600326991665</v>
      </c>
      <c r="Z1962">
        <v>138.1908602470605</v>
      </c>
      <c r="AA1962">
        <v>29.52851718082271</v>
      </c>
      <c r="AB1962">
        <v>4.8480157233911365</v>
      </c>
      <c r="AC1962">
        <v>-58.505904603879017</v>
      </c>
      <c r="AD1962">
        <v>118</v>
      </c>
      <c r="AE1962">
        <v>0</v>
      </c>
      <c r="AF1962">
        <v>0</v>
      </c>
      <c r="AG1962">
        <v>14</v>
      </c>
      <c r="AH1962">
        <v>117</v>
      </c>
      <c r="AI1962">
        <v>4</v>
      </c>
      <c r="AJ1962">
        <v>1</v>
      </c>
      <c r="AK1962">
        <v>22</v>
      </c>
      <c r="AL1962">
        <v>0</v>
      </c>
      <c r="AM1962">
        <v>0</v>
      </c>
    </row>
    <row r="1963" spans="1:39">
      <c r="A1963">
        <v>5</v>
      </c>
      <c r="B1963">
        <v>27</v>
      </c>
      <c r="C1963">
        <v>2022</v>
      </c>
      <c r="D1963">
        <v>99</v>
      </c>
      <c r="E1963">
        <v>99</v>
      </c>
      <c r="F1963">
        <v>99</v>
      </c>
      <c r="G1963">
        <v>99</v>
      </c>
      <c r="H1963">
        <v>1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136</v>
      </c>
      <c r="R1963">
        <v>6003</v>
      </c>
      <c r="S1963">
        <v>6003</v>
      </c>
      <c r="T1963">
        <v>33.226324237560192</v>
      </c>
      <c r="U1963">
        <v>33.740597611010358</v>
      </c>
      <c r="V1963">
        <v>15.02098950524738</v>
      </c>
      <c r="W1963">
        <v>59.431784107946008</v>
      </c>
      <c r="X1963">
        <v>152.16859970159351</v>
      </c>
      <c r="Y1963">
        <v>140.45161752457079</v>
      </c>
      <c r="Z1963">
        <v>140.45161752457079</v>
      </c>
      <c r="AA1963">
        <v>29.412795625812493</v>
      </c>
      <c r="AB1963">
        <v>4.9329135184807509</v>
      </c>
      <c r="AC1963">
        <v>-61.49268323255825</v>
      </c>
      <c r="AD1963">
        <v>138</v>
      </c>
      <c r="AE1963">
        <v>1</v>
      </c>
      <c r="AF1963">
        <v>0</v>
      </c>
      <c r="AG1963">
        <v>24</v>
      </c>
      <c r="AH1963">
        <v>99</v>
      </c>
      <c r="AI1963">
        <v>11</v>
      </c>
      <c r="AJ1963">
        <v>4</v>
      </c>
      <c r="AK1963">
        <v>25</v>
      </c>
      <c r="AL1963">
        <v>0</v>
      </c>
      <c r="AM1963">
        <v>3</v>
      </c>
    </row>
    <row r="1964" spans="1:39">
      <c r="A1964">
        <v>5</v>
      </c>
      <c r="B1964">
        <v>28</v>
      </c>
      <c r="C1964">
        <v>2023</v>
      </c>
      <c r="D1964">
        <v>99</v>
      </c>
      <c r="E1964">
        <v>99</v>
      </c>
      <c r="F1964">
        <v>99</v>
      </c>
      <c r="G1964">
        <v>99</v>
      </c>
      <c r="H1964">
        <v>1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135</v>
      </c>
      <c r="R1964">
        <v>6246</v>
      </c>
      <c r="S1964">
        <v>6246</v>
      </c>
      <c r="T1964">
        <v>34.696144872791926</v>
      </c>
      <c r="U1964">
        <v>34.866004164620939</v>
      </c>
      <c r="V1964">
        <v>4.5938200448286892</v>
      </c>
      <c r="W1964">
        <v>60.190521934037797</v>
      </c>
      <c r="X1964">
        <v>150.04012101873013</v>
      </c>
      <c r="Y1964">
        <v>138.48703170028804</v>
      </c>
      <c r="Z1964">
        <v>138.48703170028804</v>
      </c>
      <c r="AA1964">
        <v>29.274485796727848</v>
      </c>
      <c r="AB1964">
        <v>4.5199114557126645</v>
      </c>
      <c r="AC1964">
        <v>-61.38586677065333</v>
      </c>
      <c r="AD1964">
        <v>104</v>
      </c>
      <c r="AE1964">
        <v>0</v>
      </c>
      <c r="AF1964">
        <v>0</v>
      </c>
      <c r="AG1964">
        <v>7</v>
      </c>
      <c r="AH1964">
        <v>87</v>
      </c>
      <c r="AI1964">
        <v>6</v>
      </c>
      <c r="AJ1964">
        <v>10</v>
      </c>
      <c r="AK1964">
        <v>20</v>
      </c>
      <c r="AL1964">
        <v>1</v>
      </c>
      <c r="AM1964">
        <v>1</v>
      </c>
    </row>
    <row r="1965" spans="1:39">
      <c r="A1965">
        <v>5</v>
      </c>
      <c r="B1965">
        <v>29</v>
      </c>
      <c r="C1965">
        <v>1996</v>
      </c>
      <c r="D1965">
        <v>99</v>
      </c>
      <c r="E1965">
        <v>99</v>
      </c>
      <c r="F1965">
        <v>99</v>
      </c>
      <c r="G1965">
        <v>99</v>
      </c>
      <c r="H1965">
        <v>2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763</v>
      </c>
      <c r="R1965">
        <v>5796.25</v>
      </c>
      <c r="S1965">
        <v>1591</v>
      </c>
      <c r="T1965">
        <v>29.629392971246006</v>
      </c>
      <c r="U1965">
        <v>10.746417949444153</v>
      </c>
      <c r="V1965">
        <v>16.447875781755442</v>
      </c>
      <c r="W1965">
        <v>54.971087366436194</v>
      </c>
      <c r="X1965">
        <v>139.40284830363703</v>
      </c>
      <c r="Y1965">
        <v>34.813284451153741</v>
      </c>
      <c r="Z1965">
        <v>126.82998114393452</v>
      </c>
      <c r="AA1965">
        <v>28.929150975758059</v>
      </c>
      <c r="AB1965">
        <v>4.4496392850121094</v>
      </c>
      <c r="AC1965">
        <v>-47.524442990845195</v>
      </c>
    </row>
    <row r="1966" spans="1:39">
      <c r="A1966">
        <v>5</v>
      </c>
      <c r="B1966">
        <v>30</v>
      </c>
      <c r="C1966">
        <v>1997</v>
      </c>
      <c r="D1966">
        <v>99</v>
      </c>
      <c r="E1966">
        <v>99</v>
      </c>
      <c r="F1966">
        <v>99</v>
      </c>
      <c r="G1966">
        <v>99</v>
      </c>
      <c r="H1966">
        <v>2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723</v>
      </c>
      <c r="R1966">
        <v>5156</v>
      </c>
      <c r="S1966">
        <v>1722</v>
      </c>
      <c r="T1966">
        <v>27.890622886971567</v>
      </c>
      <c r="U1966">
        <v>11.797096655228945</v>
      </c>
      <c r="V1966">
        <v>16.789759503491076</v>
      </c>
      <c r="W1966">
        <v>54.934959349593512</v>
      </c>
      <c r="X1966">
        <v>139.63378348506009</v>
      </c>
      <c r="Y1966">
        <v>42.206865787432093</v>
      </c>
      <c r="Z1966">
        <v>126.37549361207893</v>
      </c>
      <c r="AA1966">
        <v>28.112638316577705</v>
      </c>
      <c r="AB1966">
        <v>4.8740653499428284</v>
      </c>
      <c r="AC1966">
        <v>-47.593160693102121</v>
      </c>
    </row>
    <row r="1967" spans="1:39">
      <c r="A1967">
        <v>5</v>
      </c>
      <c r="B1967">
        <v>31</v>
      </c>
      <c r="C1967">
        <v>1998</v>
      </c>
      <c r="D1967">
        <v>99</v>
      </c>
      <c r="E1967">
        <v>99</v>
      </c>
      <c r="F1967">
        <v>99</v>
      </c>
      <c r="G1967">
        <v>99</v>
      </c>
      <c r="H1967">
        <v>2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662</v>
      </c>
      <c r="R1967">
        <v>5195</v>
      </c>
      <c r="S1967">
        <v>1179.5</v>
      </c>
      <c r="T1967">
        <v>29.766509096118025</v>
      </c>
      <c r="U1967">
        <v>9.2989368857995593</v>
      </c>
      <c r="V1967">
        <v>16.867757459095284</v>
      </c>
      <c r="W1967">
        <v>54.752013565069952</v>
      </c>
      <c r="X1967">
        <v>140.79960625528571</v>
      </c>
      <c r="Y1967">
        <v>29.545948026948981</v>
      </c>
      <c r="Z1967">
        <v>130.13242899533691</v>
      </c>
      <c r="AA1967">
        <v>28.726652788095056</v>
      </c>
      <c r="AB1967">
        <v>5.1948848196826569</v>
      </c>
      <c r="AC1967">
        <v>-48.078384920951507</v>
      </c>
    </row>
    <row r="1968" spans="1:39">
      <c r="A1968">
        <v>5</v>
      </c>
      <c r="B1968">
        <v>32</v>
      </c>
      <c r="C1968">
        <v>1999</v>
      </c>
      <c r="D1968">
        <v>99</v>
      </c>
      <c r="E1968">
        <v>99</v>
      </c>
      <c r="F1968">
        <v>99</v>
      </c>
      <c r="G1968">
        <v>99</v>
      </c>
      <c r="H1968">
        <v>2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689</v>
      </c>
      <c r="R1968">
        <v>6260.75</v>
      </c>
      <c r="S1968">
        <v>2032</v>
      </c>
      <c r="T1968">
        <v>27.695387235548477</v>
      </c>
      <c r="U1968">
        <v>11.359737640263297</v>
      </c>
      <c r="V1968">
        <v>16.130495547658029</v>
      </c>
      <c r="W1968">
        <v>55.107775590551185</v>
      </c>
      <c r="X1968">
        <v>143.74082212397522</v>
      </c>
      <c r="Y1968">
        <v>42.31053787485525</v>
      </c>
      <c r="Z1968">
        <v>130.36205708661416</v>
      </c>
      <c r="AA1968">
        <v>29.613471747793849</v>
      </c>
      <c r="AB1968">
        <v>4.6735664117201559</v>
      </c>
      <c r="AC1968">
        <v>-45.163620140421912</v>
      </c>
    </row>
    <row r="1969" spans="1:39">
      <c r="A1969">
        <v>5</v>
      </c>
      <c r="B1969">
        <v>33</v>
      </c>
      <c r="C1969">
        <v>2000</v>
      </c>
      <c r="D1969">
        <v>99</v>
      </c>
      <c r="E1969">
        <v>99</v>
      </c>
      <c r="F1969">
        <v>99</v>
      </c>
      <c r="G1969">
        <v>99</v>
      </c>
      <c r="H1969">
        <v>2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710</v>
      </c>
      <c r="R1969">
        <v>7488.25</v>
      </c>
      <c r="S1969">
        <v>7130</v>
      </c>
      <c r="T1969">
        <v>37.378174330816741</v>
      </c>
      <c r="U1969">
        <v>37.204107195729499</v>
      </c>
      <c r="V1969">
        <v>15.852301939705541</v>
      </c>
      <c r="W1969">
        <v>55.169705469845717</v>
      </c>
      <c r="X1969">
        <v>141.04529743763652</v>
      </c>
      <c r="Y1969">
        <v>124.5582479217436</v>
      </c>
      <c r="Z1969">
        <v>130.81673211781157</v>
      </c>
      <c r="AA1969">
        <v>28.366069190613743</v>
      </c>
      <c r="AB1969">
        <v>3.9039063469795345</v>
      </c>
      <c r="AC1969">
        <v>-50.981625325733752</v>
      </c>
    </row>
    <row r="1970" spans="1:39">
      <c r="A1970">
        <v>5</v>
      </c>
      <c r="B1970">
        <v>34</v>
      </c>
      <c r="C1970">
        <v>2001</v>
      </c>
      <c r="D1970">
        <v>99</v>
      </c>
      <c r="E1970">
        <v>99</v>
      </c>
      <c r="F1970">
        <v>99</v>
      </c>
      <c r="G1970">
        <v>99</v>
      </c>
      <c r="H1970">
        <v>2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512</v>
      </c>
      <c r="R1970">
        <v>6489</v>
      </c>
      <c r="S1970">
        <v>6142</v>
      </c>
      <c r="T1970">
        <v>30.467649544558174</v>
      </c>
      <c r="U1970">
        <v>29.840991159729001</v>
      </c>
      <c r="V1970">
        <v>15.94652488827246</v>
      </c>
      <c r="W1970">
        <v>55.472810159557149</v>
      </c>
      <c r="X1970">
        <v>141.07838467198516</v>
      </c>
      <c r="Y1970">
        <v>123.9666512559721</v>
      </c>
      <c r="Z1970">
        <v>130.97030283295391</v>
      </c>
      <c r="AA1970">
        <v>28.663813329709633</v>
      </c>
      <c r="AB1970">
        <v>4.00079280845251</v>
      </c>
      <c r="AC1970">
        <v>-56.177519121792848</v>
      </c>
    </row>
    <row r="1971" spans="1:39">
      <c r="A1971">
        <v>5</v>
      </c>
      <c r="B1971">
        <v>35</v>
      </c>
      <c r="C1971">
        <v>2002</v>
      </c>
      <c r="D1971">
        <v>99</v>
      </c>
      <c r="E1971">
        <v>99</v>
      </c>
      <c r="F1971">
        <v>99</v>
      </c>
      <c r="G1971">
        <v>99</v>
      </c>
      <c r="H1971">
        <v>2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535</v>
      </c>
      <c r="R1971">
        <v>7381</v>
      </c>
      <c r="S1971">
        <v>7037</v>
      </c>
      <c r="T1971">
        <v>29.551187092124749</v>
      </c>
      <c r="U1971">
        <v>29.418971222943476</v>
      </c>
      <c r="V1971">
        <v>15.65167321501152</v>
      </c>
      <c r="W1971">
        <v>55.392638908625841</v>
      </c>
      <c r="X1971">
        <v>146.2949069989225</v>
      </c>
      <c r="Y1971">
        <v>129.90189676195664</v>
      </c>
      <c r="Z1971">
        <v>136.25208185306263</v>
      </c>
      <c r="AA1971">
        <v>28.740153232790675</v>
      </c>
      <c r="AB1971">
        <v>4.260725104187407</v>
      </c>
      <c r="AC1971">
        <v>-55.449337782123607</v>
      </c>
    </row>
    <row r="1972" spans="1:39">
      <c r="A1972">
        <v>5</v>
      </c>
      <c r="B1972">
        <v>36</v>
      </c>
      <c r="C1972">
        <v>2003</v>
      </c>
      <c r="D1972">
        <v>99</v>
      </c>
      <c r="E1972">
        <v>99</v>
      </c>
      <c r="F1972">
        <v>99</v>
      </c>
      <c r="G1972">
        <v>99</v>
      </c>
      <c r="H1972">
        <v>2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527</v>
      </c>
      <c r="R1972">
        <v>7891</v>
      </c>
      <c r="S1972">
        <v>7626</v>
      </c>
      <c r="T1972">
        <v>33.452032727118578</v>
      </c>
      <c r="U1972">
        <v>33.365783505583245</v>
      </c>
      <c r="V1972">
        <v>15.817640349765547</v>
      </c>
      <c r="W1972">
        <v>56.19289273537899</v>
      </c>
      <c r="X1972">
        <v>147.30273376707788</v>
      </c>
      <c r="Y1972">
        <v>132.26558104169297</v>
      </c>
      <c r="Z1972">
        <v>136.86174927878298</v>
      </c>
      <c r="AA1972">
        <v>29.307660439437161</v>
      </c>
      <c r="AB1972">
        <v>4.1694261219622311</v>
      </c>
      <c r="AC1972">
        <v>-53.988485763350411</v>
      </c>
    </row>
    <row r="1973" spans="1:39">
      <c r="A1973">
        <v>5</v>
      </c>
      <c r="B1973">
        <v>37</v>
      </c>
      <c r="C1973">
        <v>2004</v>
      </c>
      <c r="D1973">
        <v>99</v>
      </c>
      <c r="E1973">
        <v>99</v>
      </c>
      <c r="F1973">
        <v>99</v>
      </c>
      <c r="G1973">
        <v>99</v>
      </c>
      <c r="H1973">
        <v>2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504</v>
      </c>
      <c r="R1973">
        <v>8637</v>
      </c>
      <c r="S1973">
        <v>8338</v>
      </c>
      <c r="T1973">
        <v>35.302051827025259</v>
      </c>
      <c r="U1973">
        <v>34.774480101373705</v>
      </c>
      <c r="V1973">
        <v>16.205048049091118</v>
      </c>
      <c r="W1973">
        <v>56.672223554809293</v>
      </c>
      <c r="X1973">
        <v>146.02755335550879</v>
      </c>
      <c r="Y1973">
        <v>130.8775384971639</v>
      </c>
      <c r="Z1973">
        <v>135.57079635404236</v>
      </c>
      <c r="AA1973">
        <v>29.087486457634007</v>
      </c>
      <c r="AB1973">
        <v>4.1844780937605028</v>
      </c>
      <c r="AC1973">
        <v>-51.327997723731322</v>
      </c>
    </row>
    <row r="1974" spans="1:39">
      <c r="A1974">
        <v>5</v>
      </c>
      <c r="B1974">
        <v>38</v>
      </c>
      <c r="C1974">
        <v>2005</v>
      </c>
      <c r="D1974">
        <v>99</v>
      </c>
      <c r="E1974">
        <v>99</v>
      </c>
      <c r="F1974">
        <v>99</v>
      </c>
      <c r="G1974">
        <v>99</v>
      </c>
      <c r="H1974">
        <v>2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511</v>
      </c>
      <c r="R1974">
        <v>10288</v>
      </c>
      <c r="S1974">
        <v>9998</v>
      </c>
      <c r="T1974">
        <v>40.984782089076553</v>
      </c>
      <c r="U1974">
        <v>40.852807439591913</v>
      </c>
      <c r="V1974">
        <v>16.002916018662521</v>
      </c>
      <c r="W1974">
        <v>56.508101620324062</v>
      </c>
      <c r="X1974">
        <v>148.26207815140725</v>
      </c>
      <c r="Y1974">
        <v>133.32940318818078</v>
      </c>
      <c r="Z1974">
        <v>137.1967293458695</v>
      </c>
      <c r="AA1974">
        <v>28.788581222190448</v>
      </c>
      <c r="AB1974">
        <v>4.2682933407257959</v>
      </c>
      <c r="AC1974">
        <v>-50.299870542707609</v>
      </c>
    </row>
    <row r="1975" spans="1:39">
      <c r="A1975">
        <v>5</v>
      </c>
      <c r="B1975">
        <v>39</v>
      </c>
      <c r="C1975">
        <v>2006</v>
      </c>
      <c r="D1975">
        <v>99</v>
      </c>
      <c r="E1975">
        <v>99</v>
      </c>
      <c r="F1975">
        <v>99</v>
      </c>
      <c r="G1975">
        <v>99</v>
      </c>
      <c r="H1975">
        <v>2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490</v>
      </c>
      <c r="R1975">
        <v>12012</v>
      </c>
      <c r="S1975">
        <v>11680</v>
      </c>
      <c r="T1975">
        <v>56.513761467889907</v>
      </c>
      <c r="U1975">
        <v>56.218576053596571</v>
      </c>
      <c r="V1975">
        <v>15.52264402264402</v>
      </c>
      <c r="W1975">
        <v>56.29238013698631</v>
      </c>
      <c r="X1975">
        <v>147.98368839538944</v>
      </c>
      <c r="Y1975">
        <v>132.89964202464176</v>
      </c>
      <c r="Z1975">
        <v>136.6772688356161</v>
      </c>
      <c r="AA1975">
        <v>29.424306527595174</v>
      </c>
      <c r="AB1975">
        <v>4.1965262239912722</v>
      </c>
      <c r="AC1975">
        <v>-47.374579715702446</v>
      </c>
    </row>
    <row r="1976" spans="1:39">
      <c r="A1976">
        <v>5</v>
      </c>
      <c r="B1976">
        <v>40</v>
      </c>
      <c r="C1976">
        <v>2007</v>
      </c>
      <c r="D1976">
        <v>99</v>
      </c>
      <c r="E1976">
        <v>99</v>
      </c>
      <c r="F1976">
        <v>99</v>
      </c>
      <c r="G1976">
        <v>99</v>
      </c>
      <c r="H1976">
        <v>2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412</v>
      </c>
      <c r="R1976">
        <v>12144</v>
      </c>
      <c r="S1976">
        <v>11980</v>
      </c>
      <c r="T1976">
        <v>55.497669317247059</v>
      </c>
      <c r="U1976">
        <v>55.194084243856992</v>
      </c>
      <c r="V1976">
        <v>15.555006587615283</v>
      </c>
      <c r="W1976">
        <v>56.783806343906498</v>
      </c>
      <c r="X1976">
        <v>148.14953494148196</v>
      </c>
      <c r="Y1976">
        <v>135.03934453227939</v>
      </c>
      <c r="Z1976">
        <v>136.88796327212032</v>
      </c>
      <c r="AA1976">
        <v>29.552462001936856</v>
      </c>
      <c r="AB1976">
        <v>3.9808604957182703</v>
      </c>
      <c r="AC1976">
        <v>-50.335874880970003</v>
      </c>
    </row>
    <row r="1977" spans="1:39">
      <c r="A1977">
        <v>5</v>
      </c>
      <c r="B1977">
        <v>41</v>
      </c>
      <c r="C1977">
        <v>2008</v>
      </c>
      <c r="D1977">
        <v>99</v>
      </c>
      <c r="E1977">
        <v>99</v>
      </c>
      <c r="F1977">
        <v>99</v>
      </c>
      <c r="G1977">
        <v>99</v>
      </c>
      <c r="H1977">
        <v>2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397</v>
      </c>
      <c r="R1977">
        <v>14507</v>
      </c>
      <c r="S1977">
        <v>14334</v>
      </c>
      <c r="T1977">
        <v>59.062779903916649</v>
      </c>
      <c r="U1977">
        <v>59.127834468739856</v>
      </c>
      <c r="V1977">
        <v>15.489556765699316</v>
      </c>
      <c r="W1977">
        <v>56.756243895632757</v>
      </c>
      <c r="X1977">
        <v>147.66988492348787</v>
      </c>
      <c r="Y1977">
        <v>134.80729303095023</v>
      </c>
      <c r="Z1977">
        <v>136.43431003209119</v>
      </c>
      <c r="AA1977">
        <v>29.478508613800191</v>
      </c>
      <c r="AB1977">
        <v>3.6547523508647393</v>
      </c>
      <c r="AC1977">
        <v>-49.326739652305605</v>
      </c>
    </row>
    <row r="1978" spans="1:39">
      <c r="A1978">
        <v>5</v>
      </c>
      <c r="B1978">
        <v>42</v>
      </c>
      <c r="C1978">
        <v>2009</v>
      </c>
      <c r="D1978">
        <v>99</v>
      </c>
      <c r="E1978">
        <v>99</v>
      </c>
      <c r="F1978">
        <v>99</v>
      </c>
      <c r="G1978">
        <v>99</v>
      </c>
      <c r="H1978">
        <v>2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371</v>
      </c>
      <c r="R1978">
        <v>12787</v>
      </c>
      <c r="S1978">
        <v>12676</v>
      </c>
      <c r="T1978">
        <v>57.430764870714519</v>
      </c>
      <c r="U1978">
        <v>57.810847425508975</v>
      </c>
      <c r="V1978">
        <v>15.788457026667713</v>
      </c>
      <c r="W1978">
        <v>57.687204165351858</v>
      </c>
      <c r="X1978">
        <v>148.27927808926299</v>
      </c>
      <c r="Y1978">
        <v>135.80107140064064</v>
      </c>
      <c r="Z1978">
        <v>136.99024140107221</v>
      </c>
      <c r="AA1978">
        <v>29.978130404171061</v>
      </c>
      <c r="AB1978">
        <v>3.7840571344293137</v>
      </c>
      <c r="AC1978">
        <v>-52.669071659160451</v>
      </c>
    </row>
    <row r="1979" spans="1:39">
      <c r="A1979">
        <v>5</v>
      </c>
      <c r="B1979">
        <v>43</v>
      </c>
      <c r="C1979">
        <v>2010</v>
      </c>
      <c r="D1979">
        <v>99</v>
      </c>
      <c r="E1979">
        <v>99</v>
      </c>
      <c r="F1979">
        <v>99</v>
      </c>
      <c r="G1979">
        <v>99</v>
      </c>
      <c r="H1979">
        <v>2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404</v>
      </c>
      <c r="R1979">
        <v>16389</v>
      </c>
      <c r="S1979">
        <v>16300</v>
      </c>
      <c r="T1979">
        <v>63.772909451729639</v>
      </c>
      <c r="U1979">
        <v>63.912943450160014</v>
      </c>
      <c r="V1979">
        <v>15.885105863689063</v>
      </c>
      <c r="W1979">
        <v>58.611411042944795</v>
      </c>
      <c r="X1979">
        <v>146.04258848405755</v>
      </c>
      <c r="Y1979">
        <v>134.11358838245218</v>
      </c>
      <c r="Z1979">
        <v>134.84586503067536</v>
      </c>
      <c r="AA1979">
        <v>29.161001703049127</v>
      </c>
      <c r="AB1979">
        <v>3.5830349882116121</v>
      </c>
      <c r="AC1979">
        <v>-51.077364952666095</v>
      </c>
    </row>
    <row r="1980" spans="1:39">
      <c r="A1980">
        <v>5</v>
      </c>
      <c r="B1980">
        <v>44</v>
      </c>
      <c r="C1980">
        <v>2011</v>
      </c>
      <c r="D1980">
        <v>99</v>
      </c>
      <c r="E1980">
        <v>99</v>
      </c>
      <c r="F1980">
        <v>99</v>
      </c>
      <c r="G1980">
        <v>99</v>
      </c>
      <c r="H1980">
        <v>2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383</v>
      </c>
      <c r="R1980">
        <v>17493</v>
      </c>
      <c r="S1980">
        <v>17431</v>
      </c>
      <c r="T1980">
        <v>64.395361678630593</v>
      </c>
      <c r="U1980">
        <v>64.729955572320023</v>
      </c>
      <c r="V1980">
        <v>15.931515463328196</v>
      </c>
      <c r="W1980">
        <v>58.979461878262889</v>
      </c>
      <c r="X1980">
        <v>147.19758201996132</v>
      </c>
      <c r="Y1980">
        <v>135.45614817355477</v>
      </c>
      <c r="Z1980">
        <v>135.93794962996921</v>
      </c>
      <c r="AA1980">
        <v>29.535935515825223</v>
      </c>
      <c r="AB1980">
        <v>3.9737005262645138</v>
      </c>
      <c r="AC1980">
        <v>-52.084942901940849</v>
      </c>
    </row>
    <row r="1981" spans="1:39">
      <c r="A1981">
        <v>5</v>
      </c>
      <c r="B1981">
        <v>45</v>
      </c>
      <c r="C1981">
        <v>2012</v>
      </c>
      <c r="D1981">
        <v>99</v>
      </c>
      <c r="E1981">
        <v>99</v>
      </c>
      <c r="F1981">
        <v>99</v>
      </c>
      <c r="G1981">
        <v>99</v>
      </c>
      <c r="H1981">
        <v>2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366</v>
      </c>
      <c r="R1981">
        <v>18036</v>
      </c>
      <c r="S1981">
        <v>18000</v>
      </c>
      <c r="T1981">
        <v>64.675296733244892</v>
      </c>
      <c r="U1981">
        <v>65.085182308456012</v>
      </c>
      <c r="V1981">
        <v>16.071080062098027</v>
      </c>
      <c r="W1981">
        <v>59.243611111111122</v>
      </c>
      <c r="X1981">
        <v>146.32976132723044</v>
      </c>
      <c r="Y1981">
        <v>134.82225548902221</v>
      </c>
      <c r="Z1981">
        <v>135.09190000000029</v>
      </c>
      <c r="AA1981">
        <v>29.063344209021569</v>
      </c>
      <c r="AB1981">
        <v>3.9183738497676504</v>
      </c>
      <c r="AC1981">
        <v>-48.196414856237489</v>
      </c>
    </row>
    <row r="1982" spans="1:39">
      <c r="A1982">
        <v>5</v>
      </c>
      <c r="B1982">
        <v>46</v>
      </c>
      <c r="C1982">
        <v>2013</v>
      </c>
      <c r="D1982">
        <v>99</v>
      </c>
      <c r="E1982">
        <v>99</v>
      </c>
      <c r="F1982">
        <v>99</v>
      </c>
      <c r="G1982">
        <v>99</v>
      </c>
      <c r="H1982">
        <v>2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319</v>
      </c>
      <c r="R1982">
        <v>19484</v>
      </c>
      <c r="S1982">
        <v>19438</v>
      </c>
      <c r="T1982">
        <v>69.725164614944148</v>
      </c>
      <c r="U1982">
        <v>70.130029434770705</v>
      </c>
      <c r="V1982">
        <v>16.020119072059121</v>
      </c>
      <c r="W1982">
        <v>59.202387076859758</v>
      </c>
      <c r="X1982">
        <v>147.32182952904299</v>
      </c>
      <c r="Y1982">
        <v>135.68250872510859</v>
      </c>
      <c r="Z1982">
        <v>136.00360119353925</v>
      </c>
      <c r="AA1982">
        <v>29.057395994075488</v>
      </c>
      <c r="AB1982">
        <v>3.765456258057184</v>
      </c>
      <c r="AC1982">
        <v>-53.858473339943686</v>
      </c>
    </row>
    <row r="1983" spans="1:39">
      <c r="A1983">
        <v>5</v>
      </c>
      <c r="B1983">
        <v>47</v>
      </c>
      <c r="C1983">
        <v>2014</v>
      </c>
      <c r="D1983">
        <v>99</v>
      </c>
      <c r="E1983">
        <v>99</v>
      </c>
      <c r="F1983">
        <v>99</v>
      </c>
      <c r="G1983">
        <v>99</v>
      </c>
      <c r="H1983">
        <v>2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292</v>
      </c>
      <c r="R1983">
        <v>18722</v>
      </c>
      <c r="S1983">
        <v>18598</v>
      </c>
      <c r="T1983">
        <v>68.196554110661864</v>
      </c>
      <c r="U1983">
        <v>68.426110383281241</v>
      </c>
      <c r="V1983">
        <v>16.155004807178724</v>
      </c>
      <c r="W1983">
        <v>59.440853855253231</v>
      </c>
      <c r="X1983">
        <v>146.50456708019527</v>
      </c>
      <c r="Y1983">
        <v>134.49165153295564</v>
      </c>
      <c r="Z1983">
        <v>135.38835896332915</v>
      </c>
      <c r="AA1983">
        <v>29.405909091536746</v>
      </c>
      <c r="AB1983">
        <v>3.9396760505949935</v>
      </c>
      <c r="AC1983">
        <v>-54.15382279995751</v>
      </c>
    </row>
    <row r="1984" spans="1:39">
      <c r="A1984">
        <v>5</v>
      </c>
      <c r="B1984">
        <v>48</v>
      </c>
      <c r="C1984">
        <v>2015</v>
      </c>
      <c r="D1984">
        <v>99</v>
      </c>
      <c r="E1984">
        <v>99</v>
      </c>
      <c r="F1984">
        <v>99</v>
      </c>
      <c r="G1984">
        <v>99</v>
      </c>
      <c r="H1984">
        <v>2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289</v>
      </c>
      <c r="R1984">
        <v>18865</v>
      </c>
      <c r="S1984">
        <v>18831</v>
      </c>
      <c r="T1984">
        <v>69.178584525119192</v>
      </c>
      <c r="U1984">
        <v>69.148065319234846</v>
      </c>
      <c r="V1984">
        <v>15.292287304532202</v>
      </c>
      <c r="W1984">
        <v>59.356114916892366</v>
      </c>
      <c r="X1984">
        <v>146.00386104266624</v>
      </c>
      <c r="Y1984">
        <v>134.57619931089368</v>
      </c>
      <c r="Z1984">
        <v>134.81918113748657</v>
      </c>
      <c r="AA1984">
        <v>28.254543389013289</v>
      </c>
      <c r="AB1984">
        <v>4.0917267612153267</v>
      </c>
      <c r="AC1984">
        <v>-49.148962174227933</v>
      </c>
      <c r="AD1984">
        <v>1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176</v>
      </c>
      <c r="AM1984">
        <v>6</v>
      </c>
    </row>
    <row r="1985" spans="1:39">
      <c r="A1985">
        <v>5</v>
      </c>
      <c r="B1985">
        <v>49</v>
      </c>
      <c r="C1985">
        <v>2016</v>
      </c>
      <c r="D1985">
        <v>99</v>
      </c>
      <c r="E1985">
        <v>99</v>
      </c>
      <c r="F1985">
        <v>99</v>
      </c>
      <c r="G1985">
        <v>99</v>
      </c>
      <c r="H1985">
        <v>2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284</v>
      </c>
      <c r="R1985">
        <v>18437</v>
      </c>
      <c r="S1985">
        <v>18401</v>
      </c>
      <c r="T1985">
        <v>68.980095779706645</v>
      </c>
      <c r="U1985">
        <v>69.069942228493375</v>
      </c>
      <c r="V1985">
        <v>15.169767315723821</v>
      </c>
      <c r="W1985">
        <v>59.086843106352923</v>
      </c>
      <c r="X1985">
        <v>148.90070728399476</v>
      </c>
      <c r="Y1985">
        <v>137.19854097738221</v>
      </c>
      <c r="Z1985">
        <v>137.46695831748249</v>
      </c>
      <c r="AA1985">
        <v>27.273377421091233</v>
      </c>
      <c r="AB1985">
        <v>3.6987479078557577</v>
      </c>
      <c r="AC1985">
        <v>-50.125708796968283</v>
      </c>
      <c r="AD1985">
        <v>223</v>
      </c>
      <c r="AE1985">
        <v>74</v>
      </c>
      <c r="AF1985">
        <v>0</v>
      </c>
      <c r="AG1985">
        <v>34</v>
      </c>
      <c r="AH1985">
        <v>453</v>
      </c>
      <c r="AI1985">
        <v>94</v>
      </c>
      <c r="AJ1985">
        <v>41</v>
      </c>
      <c r="AK1985">
        <v>115</v>
      </c>
      <c r="AL1985">
        <v>18</v>
      </c>
      <c r="AM1985">
        <v>2</v>
      </c>
    </row>
    <row r="1986" spans="1:39">
      <c r="A1986">
        <v>5</v>
      </c>
      <c r="B1986">
        <v>50</v>
      </c>
      <c r="C1986">
        <v>2017</v>
      </c>
      <c r="D1986">
        <v>99</v>
      </c>
      <c r="E1986">
        <v>99</v>
      </c>
      <c r="F1986">
        <v>99</v>
      </c>
      <c r="G1986">
        <v>99</v>
      </c>
      <c r="H1986">
        <v>2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267</v>
      </c>
      <c r="R1986">
        <v>18313</v>
      </c>
      <c r="S1986">
        <v>18279</v>
      </c>
      <c r="T1986">
        <v>69.223209223209238</v>
      </c>
      <c r="U1986">
        <v>69.896299301961449</v>
      </c>
      <c r="V1986">
        <v>15.056517228198548</v>
      </c>
      <c r="W1986">
        <v>58.9203457519558</v>
      </c>
      <c r="X1986">
        <v>150.83036347788561</v>
      </c>
      <c r="Y1986">
        <v>138.98796483372473</v>
      </c>
      <c r="Z1986">
        <v>139.24649050823356</v>
      </c>
      <c r="AA1986">
        <v>27.812906826027103</v>
      </c>
      <c r="AB1986">
        <v>3.6733226922566224</v>
      </c>
      <c r="AC1986">
        <v>-49.825886313185585</v>
      </c>
      <c r="AD1986">
        <v>334</v>
      </c>
      <c r="AE1986">
        <v>128</v>
      </c>
      <c r="AF1986">
        <v>1</v>
      </c>
      <c r="AG1986">
        <v>42</v>
      </c>
      <c r="AH1986">
        <v>819</v>
      </c>
      <c r="AI1986">
        <v>345</v>
      </c>
      <c r="AJ1986">
        <v>193</v>
      </c>
      <c r="AK1986">
        <v>308</v>
      </c>
      <c r="AL1986">
        <v>2</v>
      </c>
      <c r="AM1986">
        <v>2</v>
      </c>
    </row>
    <row r="1987" spans="1:39">
      <c r="A1987">
        <v>5</v>
      </c>
      <c r="B1987">
        <v>51</v>
      </c>
      <c r="C1987">
        <v>2018</v>
      </c>
      <c r="D1987">
        <v>99</v>
      </c>
      <c r="E1987">
        <v>99</v>
      </c>
      <c r="F1987">
        <v>99</v>
      </c>
      <c r="G1987">
        <v>99</v>
      </c>
      <c r="H1987">
        <v>2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266</v>
      </c>
      <c r="R1987">
        <v>20107</v>
      </c>
      <c r="S1987">
        <v>20092</v>
      </c>
      <c r="T1987">
        <v>70.282079066028174</v>
      </c>
      <c r="U1987">
        <v>70.514910208855284</v>
      </c>
      <c r="V1987">
        <v>15.160740040781818</v>
      </c>
      <c r="W1987">
        <v>59.063657176985842</v>
      </c>
      <c r="X1987">
        <v>147.64621948631179</v>
      </c>
      <c r="Y1987">
        <v>136.17946983637489</v>
      </c>
      <c r="Z1987">
        <v>136.28113677085355</v>
      </c>
      <c r="AA1987">
        <v>28.262700427574277</v>
      </c>
      <c r="AB1987">
        <v>3.5681805345061526</v>
      </c>
      <c r="AC1987">
        <v>-48.705204031575001</v>
      </c>
      <c r="AD1987">
        <v>418</v>
      </c>
      <c r="AE1987">
        <v>148</v>
      </c>
      <c r="AF1987">
        <v>1</v>
      </c>
      <c r="AG1987">
        <v>29</v>
      </c>
      <c r="AH1987">
        <v>1407</v>
      </c>
      <c r="AI1987">
        <v>557</v>
      </c>
      <c r="AJ1987">
        <v>229</v>
      </c>
      <c r="AK1987">
        <v>454</v>
      </c>
      <c r="AL1987">
        <v>0</v>
      </c>
      <c r="AM1987">
        <v>4</v>
      </c>
    </row>
    <row r="1988" spans="1:39">
      <c r="A1988">
        <v>5</v>
      </c>
      <c r="B1988">
        <v>52</v>
      </c>
      <c r="C1988">
        <v>2019</v>
      </c>
      <c r="D1988">
        <v>99</v>
      </c>
      <c r="E1988">
        <v>99</v>
      </c>
      <c r="F1988">
        <v>99</v>
      </c>
      <c r="G1988">
        <v>99</v>
      </c>
      <c r="H1988">
        <v>2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246</v>
      </c>
      <c r="R1988">
        <v>16193</v>
      </c>
      <c r="S1988">
        <v>16178</v>
      </c>
      <c r="T1988">
        <v>68.324894514767919</v>
      </c>
      <c r="U1988">
        <v>68.445103365328748</v>
      </c>
      <c r="V1988">
        <v>14.872846291607484</v>
      </c>
      <c r="W1988">
        <v>58.487575720113753</v>
      </c>
      <c r="X1988">
        <v>145.99681563245204</v>
      </c>
      <c r="Y1988">
        <v>134.62942011980471</v>
      </c>
      <c r="Z1988">
        <v>134.75424650760272</v>
      </c>
      <c r="AA1988">
        <v>28.033043748430913</v>
      </c>
      <c r="AB1988">
        <v>3.4620668617328119</v>
      </c>
      <c r="AC1988">
        <v>-57.069030389228523</v>
      </c>
      <c r="AD1988">
        <v>429</v>
      </c>
      <c r="AE1988">
        <v>21</v>
      </c>
      <c r="AF1988">
        <v>0</v>
      </c>
      <c r="AG1988">
        <v>39</v>
      </c>
      <c r="AH1988">
        <v>858</v>
      </c>
      <c r="AI1988">
        <v>309</v>
      </c>
      <c r="AJ1988">
        <v>156</v>
      </c>
      <c r="AK1988">
        <v>283</v>
      </c>
      <c r="AL1988">
        <v>0</v>
      </c>
      <c r="AM1988">
        <v>1</v>
      </c>
    </row>
    <row r="1989" spans="1:39">
      <c r="A1989">
        <v>5</v>
      </c>
      <c r="B1989">
        <v>53</v>
      </c>
      <c r="C1989">
        <v>2020</v>
      </c>
      <c r="D1989">
        <v>99</v>
      </c>
      <c r="E1989">
        <v>99</v>
      </c>
      <c r="F1989">
        <v>99</v>
      </c>
      <c r="G1989">
        <v>99</v>
      </c>
      <c r="H1989">
        <v>2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183</v>
      </c>
      <c r="R1989">
        <v>13420</v>
      </c>
      <c r="S1989">
        <v>13406</v>
      </c>
      <c r="T1989">
        <v>67.0497127154634</v>
      </c>
      <c r="U1989">
        <v>66.917163453616354</v>
      </c>
      <c r="V1989">
        <v>14.709761549925489</v>
      </c>
      <c r="W1989">
        <v>58.220572877815911</v>
      </c>
      <c r="X1989">
        <v>145.14875680772752</v>
      </c>
      <c r="Y1989">
        <v>133.7978241430697</v>
      </c>
      <c r="Z1989">
        <v>133.93755035058899</v>
      </c>
      <c r="AA1989">
        <v>28.011464316612557</v>
      </c>
      <c r="AB1989">
        <v>3.5846445726100171</v>
      </c>
      <c r="AC1989">
        <v>-54.518193936385202</v>
      </c>
      <c r="AD1989">
        <v>334</v>
      </c>
      <c r="AE1989">
        <v>27</v>
      </c>
      <c r="AF1989">
        <v>0</v>
      </c>
      <c r="AG1989">
        <v>34</v>
      </c>
      <c r="AH1989">
        <v>786</v>
      </c>
      <c r="AI1989">
        <v>203</v>
      </c>
      <c r="AJ1989">
        <v>77</v>
      </c>
      <c r="AK1989">
        <v>230</v>
      </c>
      <c r="AL1989">
        <v>3</v>
      </c>
      <c r="AM1989">
        <v>4</v>
      </c>
    </row>
    <row r="1990" spans="1:39">
      <c r="A1990">
        <v>5</v>
      </c>
      <c r="B1990">
        <v>54</v>
      </c>
      <c r="C1990">
        <v>2021</v>
      </c>
      <c r="D1990">
        <v>99</v>
      </c>
      <c r="E1990">
        <v>99</v>
      </c>
      <c r="F1990">
        <v>99</v>
      </c>
      <c r="G1990">
        <v>99</v>
      </c>
      <c r="H1990">
        <v>2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180</v>
      </c>
      <c r="R1990">
        <v>12908.4</v>
      </c>
      <c r="S1990">
        <v>12898.4</v>
      </c>
      <c r="T1990">
        <v>65.737100486850963</v>
      </c>
      <c r="U1990">
        <v>65.480849548077686</v>
      </c>
      <c r="V1990">
        <v>15.097672833193885</v>
      </c>
      <c r="W1990">
        <v>59.084475593872114</v>
      </c>
      <c r="X1990">
        <v>147.99854180467148</v>
      </c>
      <c r="Y1990">
        <v>136.44755353103403</v>
      </c>
      <c r="Z1990">
        <v>136.55333994914102</v>
      </c>
      <c r="AA1990">
        <v>29.475688653177301</v>
      </c>
      <c r="AB1990">
        <v>3.951638177852999</v>
      </c>
      <c r="AC1990">
        <v>-57.329408710364063</v>
      </c>
      <c r="AD1990">
        <v>300.39999999999998</v>
      </c>
      <c r="AE1990">
        <v>31</v>
      </c>
      <c r="AF1990">
        <v>1</v>
      </c>
      <c r="AG1990">
        <v>46</v>
      </c>
      <c r="AH1990">
        <v>746.87</v>
      </c>
      <c r="AI1990">
        <v>174</v>
      </c>
      <c r="AJ1990">
        <v>101</v>
      </c>
      <c r="AK1990">
        <v>112</v>
      </c>
      <c r="AL1990">
        <v>0</v>
      </c>
      <c r="AM1990">
        <v>0</v>
      </c>
    </row>
    <row r="1991" spans="1:39">
      <c r="A1991">
        <v>5</v>
      </c>
      <c r="B1991">
        <v>55</v>
      </c>
      <c r="C1991">
        <v>2022</v>
      </c>
      <c r="D1991">
        <v>99</v>
      </c>
      <c r="E1991">
        <v>99</v>
      </c>
      <c r="F1991">
        <v>99</v>
      </c>
      <c r="G1991">
        <v>99</v>
      </c>
      <c r="H1991">
        <v>2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175</v>
      </c>
      <c r="R1991">
        <v>12064</v>
      </c>
      <c r="S1991">
        <v>12059</v>
      </c>
      <c r="T1991">
        <v>66.773675762439794</v>
      </c>
      <c r="U1991">
        <v>66.259402388989642</v>
      </c>
      <c r="V1991">
        <v>15.465931697612737</v>
      </c>
      <c r="W1991">
        <v>59.84758271830168</v>
      </c>
      <c r="X1991">
        <v>148.79581380344897</v>
      </c>
      <c r="Y1991">
        <v>137.24562334217501</v>
      </c>
      <c r="Z1991">
        <v>137.30252923127952</v>
      </c>
      <c r="AA1991">
        <v>29.644844103046271</v>
      </c>
      <c r="AB1991">
        <v>3.8069539010209374</v>
      </c>
      <c r="AC1991">
        <v>-54.212116008716407</v>
      </c>
      <c r="AD1991">
        <v>319</v>
      </c>
      <c r="AE1991">
        <v>26</v>
      </c>
      <c r="AF1991">
        <v>0</v>
      </c>
      <c r="AG1991">
        <v>21</v>
      </c>
      <c r="AH1991">
        <v>634</v>
      </c>
      <c r="AI1991">
        <v>160</v>
      </c>
      <c r="AJ1991">
        <v>68</v>
      </c>
      <c r="AK1991">
        <v>128</v>
      </c>
      <c r="AL1991">
        <v>2</v>
      </c>
      <c r="AM1991">
        <v>1</v>
      </c>
    </row>
    <row r="1992" spans="1:39">
      <c r="A1992">
        <v>5</v>
      </c>
      <c r="B1992">
        <v>56</v>
      </c>
      <c r="C1992">
        <v>2023</v>
      </c>
      <c r="D1992">
        <v>99</v>
      </c>
      <c r="E1992">
        <v>99</v>
      </c>
      <c r="F1992">
        <v>99</v>
      </c>
      <c r="G1992">
        <v>99</v>
      </c>
      <c r="H1992">
        <v>2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181</v>
      </c>
      <c r="R1992">
        <v>11756</v>
      </c>
      <c r="S1992">
        <v>11729</v>
      </c>
      <c r="T1992">
        <v>65.303855127208081</v>
      </c>
      <c r="U1992">
        <v>65.133995835379054</v>
      </c>
      <c r="V1992">
        <v>5.3014630826811837</v>
      </c>
      <c r="W1992">
        <v>59.902208201892755</v>
      </c>
      <c r="X1992">
        <v>149.29632760312009</v>
      </c>
      <c r="Y1992">
        <v>137.45389588295379</v>
      </c>
      <c r="Z1992">
        <v>137.77031289965083</v>
      </c>
      <c r="AA1992">
        <v>30.611613581941153</v>
      </c>
      <c r="AB1992">
        <v>3.7650183286930488</v>
      </c>
      <c r="AC1992">
        <v>-54.410112340974997</v>
      </c>
      <c r="AD1992">
        <v>246</v>
      </c>
      <c r="AE1992">
        <v>27</v>
      </c>
      <c r="AF1992">
        <v>2</v>
      </c>
      <c r="AG1992">
        <v>16</v>
      </c>
      <c r="AH1992">
        <v>572</v>
      </c>
      <c r="AI1992">
        <v>131</v>
      </c>
      <c r="AJ1992">
        <v>72</v>
      </c>
      <c r="AK1992">
        <v>104</v>
      </c>
      <c r="AL1992">
        <v>1</v>
      </c>
      <c r="AM1992">
        <v>1</v>
      </c>
    </row>
    <row r="1993" spans="1:39">
      <c r="A1993">
        <v>6</v>
      </c>
      <c r="C1993">
        <v>2023</v>
      </c>
      <c r="D1993">
        <v>99</v>
      </c>
      <c r="E1993">
        <v>99</v>
      </c>
      <c r="F1993">
        <v>99</v>
      </c>
      <c r="G1993">
        <v>1</v>
      </c>
      <c r="H1993">
        <v>1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6</v>
      </c>
      <c r="R1993">
        <v>37</v>
      </c>
      <c r="S1993">
        <v>37</v>
      </c>
      <c r="T1993">
        <v>0.58553568602626993</v>
      </c>
      <c r="U1993">
        <v>0.57192513447347992</v>
      </c>
      <c r="V1993">
        <v>2.6486486486486496</v>
      </c>
      <c r="W1993">
        <v>59.594594594594597</v>
      </c>
      <c r="X1993">
        <v>148.56665983426549</v>
      </c>
      <c r="Y1993">
        <v>137.12702702702697</v>
      </c>
      <c r="Z1993">
        <v>137.12702702702697</v>
      </c>
      <c r="AA1993">
        <v>29.455781322579156</v>
      </c>
      <c r="AB1993">
        <v>0.88407714777255919</v>
      </c>
      <c r="AC1993">
        <v>-22.904945376051423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</row>
    <row r="1994" spans="1:39">
      <c r="A1994">
        <v>6</v>
      </c>
      <c r="C1994">
        <v>2023</v>
      </c>
      <c r="D1994">
        <v>99</v>
      </c>
      <c r="E1994">
        <v>99</v>
      </c>
      <c r="F1994">
        <v>99</v>
      </c>
      <c r="G1994">
        <v>1</v>
      </c>
      <c r="H1994">
        <v>2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99</v>
      </c>
      <c r="R1994">
        <v>6282</v>
      </c>
      <c r="S1994">
        <v>6282</v>
      </c>
      <c r="T1994">
        <v>99.414464313973738</v>
      </c>
      <c r="U1994">
        <v>99.428074865526554</v>
      </c>
      <c r="V1994">
        <v>6.8414517669532007</v>
      </c>
      <c r="W1994">
        <v>59.088825214899693</v>
      </c>
      <c r="X1994">
        <v>152.12304118837901</v>
      </c>
      <c r="Y1994">
        <v>140.40956701687335</v>
      </c>
      <c r="Z1994">
        <v>140.40956701687335</v>
      </c>
      <c r="AA1994">
        <v>31.428091123324108</v>
      </c>
      <c r="AB1994">
        <v>3.4404571713087559</v>
      </c>
      <c r="AC1994">
        <v>-52.067404885482894</v>
      </c>
      <c r="AD1994">
        <v>185</v>
      </c>
      <c r="AE1994">
        <v>27</v>
      </c>
      <c r="AF1994">
        <v>2</v>
      </c>
      <c r="AG1994">
        <v>14</v>
      </c>
      <c r="AH1994">
        <v>428</v>
      </c>
      <c r="AI1994">
        <v>124</v>
      </c>
      <c r="AJ1994">
        <v>60</v>
      </c>
      <c r="AK1994">
        <v>91</v>
      </c>
      <c r="AL1994">
        <v>0</v>
      </c>
      <c r="AM1994">
        <v>0</v>
      </c>
    </row>
    <row r="1995" spans="1:39">
      <c r="A1995">
        <v>6</v>
      </c>
      <c r="C1995">
        <v>2023</v>
      </c>
      <c r="D1995">
        <v>99</v>
      </c>
      <c r="E1995">
        <v>99</v>
      </c>
      <c r="F1995">
        <v>99</v>
      </c>
      <c r="G1995">
        <v>2</v>
      </c>
      <c r="H1995">
        <v>1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9</v>
      </c>
      <c r="R1995">
        <v>30</v>
      </c>
      <c r="S1995">
        <v>30</v>
      </c>
      <c r="T1995">
        <v>1.397949673811743</v>
      </c>
      <c r="U1995">
        <v>1.3271533436708938</v>
      </c>
      <c r="V1995">
        <v>5.9666666666666668</v>
      </c>
      <c r="W1995">
        <v>59.9</v>
      </c>
      <c r="X1995">
        <v>141.71903214156737</v>
      </c>
      <c r="Y1995">
        <v>130.80666666666664</v>
      </c>
      <c r="Z1995">
        <v>130.80666666666664</v>
      </c>
      <c r="AA1995">
        <v>26.187018836735881</v>
      </c>
      <c r="AB1995">
        <v>2.4812631191929357</v>
      </c>
      <c r="AC1995">
        <v>-13.003598830586821</v>
      </c>
      <c r="AD1995">
        <v>1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1</v>
      </c>
      <c r="AM1995">
        <v>0</v>
      </c>
    </row>
    <row r="1996" spans="1:39">
      <c r="A1996">
        <v>6</v>
      </c>
      <c r="C1996">
        <v>2023</v>
      </c>
      <c r="D1996">
        <v>99</v>
      </c>
      <c r="E1996">
        <v>99</v>
      </c>
      <c r="F1996">
        <v>99</v>
      </c>
      <c r="G1996">
        <v>2</v>
      </c>
      <c r="H1996">
        <v>2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41</v>
      </c>
      <c r="R1996">
        <v>2116</v>
      </c>
      <c r="S1996">
        <v>2115</v>
      </c>
      <c r="T1996">
        <v>98.602050326188262</v>
      </c>
      <c r="U1996">
        <v>98.672846656329114</v>
      </c>
      <c r="V1996">
        <v>3.246219281663516</v>
      </c>
      <c r="W1996">
        <v>60.839243498817986</v>
      </c>
      <c r="X1996">
        <v>149.46432996700571</v>
      </c>
      <c r="Y1996">
        <v>137.88341209829861</v>
      </c>
      <c r="Z1996">
        <v>137.94860520094559</v>
      </c>
      <c r="AA1996">
        <v>29.61195180233679</v>
      </c>
      <c r="AB1996">
        <v>3.7742027661354975</v>
      </c>
      <c r="AC1996">
        <v>-63.411654044560144</v>
      </c>
      <c r="AD1996">
        <v>18</v>
      </c>
      <c r="AE1996">
        <v>0</v>
      </c>
      <c r="AF1996">
        <v>0</v>
      </c>
      <c r="AG1996">
        <v>1</v>
      </c>
      <c r="AH1996">
        <v>92</v>
      </c>
      <c r="AI1996">
        <v>4</v>
      </c>
      <c r="AJ1996">
        <v>4</v>
      </c>
      <c r="AK1996">
        <v>4</v>
      </c>
      <c r="AL1996">
        <v>0</v>
      </c>
      <c r="AM1996">
        <v>0</v>
      </c>
    </row>
    <row r="1997" spans="1:39">
      <c r="A1997">
        <v>6</v>
      </c>
      <c r="C1997">
        <v>2023</v>
      </c>
      <c r="D1997">
        <v>99</v>
      </c>
      <c r="E1997">
        <v>99</v>
      </c>
      <c r="F1997">
        <v>99</v>
      </c>
      <c r="G1997">
        <v>3</v>
      </c>
      <c r="H1997">
        <v>1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117</v>
      </c>
      <c r="R1997">
        <v>6163</v>
      </c>
      <c r="S1997">
        <v>6163</v>
      </c>
      <c r="T1997">
        <v>66.311598880998503</v>
      </c>
      <c r="U1997">
        <v>67.671397296394218</v>
      </c>
      <c r="V1997">
        <v>4.5899724160311521</v>
      </c>
      <c r="W1997">
        <v>60.198766834333902</v>
      </c>
      <c r="X1997">
        <v>150.0584605751055</v>
      </c>
      <c r="Y1997">
        <v>138.50395911082251</v>
      </c>
      <c r="Z1997">
        <v>138.50395911082251</v>
      </c>
      <c r="AA1997">
        <v>29.288083399331423</v>
      </c>
      <c r="AB1997">
        <v>4.5396107739427052</v>
      </c>
      <c r="AC1997">
        <v>-61.691215976112488</v>
      </c>
      <c r="AD1997">
        <v>103</v>
      </c>
      <c r="AE1997">
        <v>0</v>
      </c>
      <c r="AF1997">
        <v>0</v>
      </c>
      <c r="AG1997">
        <v>7</v>
      </c>
      <c r="AH1997">
        <v>86</v>
      </c>
      <c r="AI1997">
        <v>6</v>
      </c>
      <c r="AJ1997">
        <v>10</v>
      </c>
      <c r="AK1997">
        <v>20</v>
      </c>
      <c r="AL1997">
        <v>0</v>
      </c>
      <c r="AM1997">
        <v>1</v>
      </c>
    </row>
    <row r="1998" spans="1:39">
      <c r="A1998">
        <v>6</v>
      </c>
      <c r="C1998">
        <v>2023</v>
      </c>
      <c r="D1998">
        <v>99</v>
      </c>
      <c r="E1998">
        <v>99</v>
      </c>
      <c r="F1998">
        <v>99</v>
      </c>
      <c r="G1998">
        <v>3</v>
      </c>
      <c r="H1998">
        <v>2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35</v>
      </c>
      <c r="R1998">
        <v>3131</v>
      </c>
      <c r="S1998">
        <v>3105</v>
      </c>
      <c r="T1998">
        <v>33.688401119001504</v>
      </c>
      <c r="U1998">
        <v>32.328602703605803</v>
      </c>
      <c r="V1998">
        <v>3.9581603321622474</v>
      </c>
      <c r="W1998">
        <v>60.688888888888883</v>
      </c>
      <c r="X1998">
        <v>142.46508458905129</v>
      </c>
      <c r="Y1998">
        <v>130.24260619610325</v>
      </c>
      <c r="Z1998">
        <v>131.33320450885643</v>
      </c>
      <c r="AA1998">
        <v>27.56509383742036</v>
      </c>
      <c r="AB1998">
        <v>4.0649900189298096</v>
      </c>
      <c r="AC1998">
        <v>-58.675636667801882</v>
      </c>
      <c r="AD1998">
        <v>37</v>
      </c>
      <c r="AE1998">
        <v>0</v>
      </c>
      <c r="AF1998">
        <v>0</v>
      </c>
      <c r="AG1998">
        <v>1</v>
      </c>
      <c r="AH1998">
        <v>38</v>
      </c>
      <c r="AI1998">
        <v>2</v>
      </c>
      <c r="AJ1998">
        <v>6</v>
      </c>
      <c r="AK1998">
        <v>8</v>
      </c>
      <c r="AL1998">
        <v>0</v>
      </c>
      <c r="AM1998">
        <v>1</v>
      </c>
    </row>
    <row r="1999" spans="1:39">
      <c r="A1999">
        <v>6</v>
      </c>
      <c r="C1999">
        <v>2023</v>
      </c>
      <c r="D1999">
        <v>99</v>
      </c>
      <c r="E1999">
        <v>99</v>
      </c>
      <c r="F1999">
        <v>99</v>
      </c>
      <c r="G1999">
        <v>4</v>
      </c>
      <c r="H1999">
        <v>1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3</v>
      </c>
      <c r="R1999">
        <v>16</v>
      </c>
      <c r="S1999">
        <v>16</v>
      </c>
      <c r="T1999">
        <v>6.5843621399176948</v>
      </c>
      <c r="U1999">
        <v>6.5188955864880489</v>
      </c>
      <c r="V1999">
        <v>8</v>
      </c>
      <c r="W1999">
        <v>58.9375</v>
      </c>
      <c r="X1999">
        <v>161.98537378114841</v>
      </c>
      <c r="Y1999">
        <v>149.51250000000005</v>
      </c>
      <c r="Z1999">
        <v>149.51250000000005</v>
      </c>
      <c r="AA1999">
        <v>24.701413800630775</v>
      </c>
      <c r="AB1999">
        <v>4.6161232381729134</v>
      </c>
      <c r="AC1999">
        <v>-67.248957024515207</v>
      </c>
      <c r="AD1999">
        <v>0</v>
      </c>
      <c r="AE1999">
        <v>0</v>
      </c>
      <c r="AF1999">
        <v>0</v>
      </c>
      <c r="AG1999">
        <v>0</v>
      </c>
      <c r="AH1999">
        <v>1</v>
      </c>
      <c r="AI1999">
        <v>0</v>
      </c>
      <c r="AJ1999">
        <v>0</v>
      </c>
      <c r="AK1999">
        <v>0</v>
      </c>
      <c r="AL1999">
        <v>0</v>
      </c>
      <c r="AM1999">
        <v>0</v>
      </c>
    </row>
    <row r="2000" spans="1:39">
      <c r="A2000">
        <v>6</v>
      </c>
      <c r="C2000">
        <v>2023</v>
      </c>
      <c r="D2000">
        <v>99</v>
      </c>
      <c r="E2000">
        <v>99</v>
      </c>
      <c r="F2000">
        <v>99</v>
      </c>
      <c r="G2000">
        <v>4</v>
      </c>
      <c r="H2000">
        <v>2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6</v>
      </c>
      <c r="R2000">
        <v>227</v>
      </c>
      <c r="S2000">
        <v>227</v>
      </c>
      <c r="T2000">
        <v>93.415637860082256</v>
      </c>
      <c r="U2000">
        <v>93.481104413511972</v>
      </c>
      <c r="V2000">
        <v>0.37004405286343622</v>
      </c>
      <c r="W2000">
        <v>62.92070484581496</v>
      </c>
      <c r="X2000">
        <v>163.72678633645322</v>
      </c>
      <c r="Y2000">
        <v>151.11982378854628</v>
      </c>
      <c r="Z2000">
        <v>151.11982378854628</v>
      </c>
      <c r="AA2000">
        <v>39.780043963855874</v>
      </c>
      <c r="AB2000">
        <v>1.4336618455315902</v>
      </c>
      <c r="AC2000">
        <v>-62.612400366225323</v>
      </c>
      <c r="AD2000">
        <v>6</v>
      </c>
      <c r="AE2000">
        <v>0</v>
      </c>
      <c r="AF2000">
        <v>0</v>
      </c>
      <c r="AG2000">
        <v>0</v>
      </c>
      <c r="AH2000">
        <v>14</v>
      </c>
      <c r="AI2000">
        <v>1</v>
      </c>
      <c r="AJ2000">
        <v>2</v>
      </c>
      <c r="AK2000">
        <v>1</v>
      </c>
      <c r="AL2000">
        <v>1</v>
      </c>
      <c r="AM2000">
        <v>0</v>
      </c>
    </row>
    <row r="2001" spans="1:39">
      <c r="A2001">
        <v>6</v>
      </c>
      <c r="C2001">
        <v>2022</v>
      </c>
      <c r="D2001">
        <v>99</v>
      </c>
      <c r="E2001">
        <v>99</v>
      </c>
      <c r="F2001">
        <v>99</v>
      </c>
      <c r="G2001">
        <v>1</v>
      </c>
      <c r="H2001">
        <v>1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7</v>
      </c>
      <c r="R2001">
        <v>52</v>
      </c>
      <c r="S2001">
        <v>52</v>
      </c>
      <c r="T2001">
        <v>0.73498233215547681</v>
      </c>
      <c r="U2001">
        <v>0.75762676525480288</v>
      </c>
      <c r="V2001">
        <v>15.788461538461542</v>
      </c>
      <c r="W2001">
        <v>60.442307692307693</v>
      </c>
      <c r="X2001">
        <v>155.20251687640641</v>
      </c>
      <c r="Y2001">
        <v>143.25192307692305</v>
      </c>
      <c r="Z2001">
        <v>143.25192307692305</v>
      </c>
      <c r="AA2001">
        <v>29.738388104788282</v>
      </c>
      <c r="AB2001">
        <v>3.6343101214909903</v>
      </c>
      <c r="AC2001">
        <v>-47.682464663725135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</row>
    <row r="2002" spans="1:39">
      <c r="A2002">
        <v>6</v>
      </c>
      <c r="C2002">
        <v>2022</v>
      </c>
      <c r="D2002">
        <v>99</v>
      </c>
      <c r="E2002">
        <v>99</v>
      </c>
      <c r="F2002">
        <v>99</v>
      </c>
      <c r="G2002">
        <v>1</v>
      </c>
      <c r="H2002">
        <v>2</v>
      </c>
      <c r="I2002">
        <v>99</v>
      </c>
      <c r="J2002">
        <v>999</v>
      </c>
      <c r="K2002">
        <v>99</v>
      </c>
      <c r="L2002">
        <v>99</v>
      </c>
      <c r="M2002">
        <v>99</v>
      </c>
      <c r="N2002">
        <v>99</v>
      </c>
      <c r="O2002">
        <v>99</v>
      </c>
      <c r="P2002">
        <v>9999</v>
      </c>
      <c r="Q2002">
        <v>97</v>
      </c>
      <c r="R2002">
        <v>7023</v>
      </c>
      <c r="S2002">
        <v>7023</v>
      </c>
      <c r="T2002">
        <v>99.265017667844518</v>
      </c>
      <c r="U2002">
        <v>99.242373234745187</v>
      </c>
      <c r="V2002">
        <v>15.33233660828706</v>
      </c>
      <c r="W2002">
        <v>59.39384878257156</v>
      </c>
      <c r="X2002">
        <v>150.52937808892577</v>
      </c>
      <c r="Y2002">
        <v>138.93861597607841</v>
      </c>
      <c r="Z2002">
        <v>138.93861597607841</v>
      </c>
      <c r="AA2002">
        <v>29.771420536409259</v>
      </c>
      <c r="AB2002">
        <v>3.3813699679614184</v>
      </c>
      <c r="AC2002">
        <v>-50.04579567459264</v>
      </c>
      <c r="AD2002">
        <v>222</v>
      </c>
      <c r="AE2002">
        <v>26</v>
      </c>
      <c r="AF2002">
        <v>0</v>
      </c>
      <c r="AG2002">
        <v>13</v>
      </c>
      <c r="AH2002">
        <v>516</v>
      </c>
      <c r="AI2002">
        <v>146</v>
      </c>
      <c r="AJ2002">
        <v>67</v>
      </c>
      <c r="AK2002">
        <v>105</v>
      </c>
      <c r="AL2002">
        <v>1</v>
      </c>
      <c r="AM2002">
        <v>0</v>
      </c>
    </row>
    <row r="2003" spans="1:39">
      <c r="A2003">
        <v>6</v>
      </c>
      <c r="C2003">
        <v>2022</v>
      </c>
      <c r="D2003">
        <v>99</v>
      </c>
      <c r="E2003">
        <v>99</v>
      </c>
      <c r="F2003">
        <v>99</v>
      </c>
      <c r="G2003">
        <v>2</v>
      </c>
      <c r="H2003">
        <v>1</v>
      </c>
      <c r="I2003">
        <v>99</v>
      </c>
      <c r="J2003">
        <v>999</v>
      </c>
      <c r="K2003">
        <v>99</v>
      </c>
      <c r="L2003">
        <v>99</v>
      </c>
      <c r="M2003">
        <v>99</v>
      </c>
      <c r="N2003">
        <v>99</v>
      </c>
      <c r="O2003">
        <v>99</v>
      </c>
      <c r="P2003">
        <v>9999</v>
      </c>
      <c r="Q2003">
        <v>6</v>
      </c>
      <c r="R2003">
        <v>12</v>
      </c>
      <c r="S2003">
        <v>12</v>
      </c>
      <c r="T2003">
        <v>0.5816771691711099</v>
      </c>
      <c r="U2003">
        <v>0.57939369444191213</v>
      </c>
      <c r="V2003">
        <v>14.75</v>
      </c>
      <c r="W2003">
        <v>59</v>
      </c>
      <c r="X2003">
        <v>148.58252076561939</v>
      </c>
      <c r="Y2003">
        <v>137.14166666666671</v>
      </c>
      <c r="Z2003">
        <v>137.14166666666671</v>
      </c>
      <c r="AA2003">
        <v>16.157581209932189</v>
      </c>
      <c r="AB2003">
        <v>1.7320508075688772</v>
      </c>
      <c r="AC2003">
        <v>7.9206972880108513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</row>
    <row r="2004" spans="1:39">
      <c r="A2004">
        <v>6</v>
      </c>
      <c r="C2004">
        <v>2022</v>
      </c>
      <c r="D2004">
        <v>99</v>
      </c>
      <c r="E2004">
        <v>99</v>
      </c>
      <c r="F2004">
        <v>99</v>
      </c>
      <c r="G2004">
        <v>2</v>
      </c>
      <c r="H2004">
        <v>2</v>
      </c>
      <c r="I2004">
        <v>99</v>
      </c>
      <c r="J2004">
        <v>999</v>
      </c>
      <c r="K2004">
        <v>99</v>
      </c>
      <c r="L2004">
        <v>99</v>
      </c>
      <c r="M2004">
        <v>99</v>
      </c>
      <c r="N2004">
        <v>99</v>
      </c>
      <c r="O2004">
        <v>99</v>
      </c>
      <c r="P2004">
        <v>9999</v>
      </c>
      <c r="Q2004">
        <v>41</v>
      </c>
      <c r="R2004">
        <v>2051</v>
      </c>
      <c r="S2004">
        <v>2051</v>
      </c>
      <c r="T2004">
        <v>99.418322830828885</v>
      </c>
      <c r="U2004">
        <v>99.420606305558096</v>
      </c>
      <c r="V2004">
        <v>15.724524622135545</v>
      </c>
      <c r="W2004">
        <v>60.447098976109203</v>
      </c>
      <c r="X2004">
        <v>149.17153221243981</v>
      </c>
      <c r="Y2004">
        <v>137.68532423208177</v>
      </c>
      <c r="Z2004">
        <v>137.68532423208177</v>
      </c>
      <c r="AA2004">
        <v>30.240208075124684</v>
      </c>
      <c r="AB2004">
        <v>4.0490056468091504</v>
      </c>
      <c r="AC2004">
        <v>-63.537076822846579</v>
      </c>
      <c r="AD2004">
        <v>27</v>
      </c>
      <c r="AE2004">
        <v>0</v>
      </c>
      <c r="AF2004">
        <v>0</v>
      </c>
      <c r="AG2004">
        <v>2</v>
      </c>
      <c r="AH2004">
        <v>73</v>
      </c>
      <c r="AI2004">
        <v>4</v>
      </c>
      <c r="AJ2004">
        <v>1</v>
      </c>
      <c r="AK2004">
        <v>4</v>
      </c>
      <c r="AL2004">
        <v>0</v>
      </c>
      <c r="AM2004">
        <v>0</v>
      </c>
    </row>
    <row r="2005" spans="1:39">
      <c r="A2005">
        <v>6</v>
      </c>
      <c r="C2005">
        <v>2022</v>
      </c>
      <c r="D2005">
        <v>99</v>
      </c>
      <c r="E2005">
        <v>99</v>
      </c>
      <c r="F2005">
        <v>99</v>
      </c>
      <c r="G2005">
        <v>3</v>
      </c>
      <c r="H2005">
        <v>1</v>
      </c>
      <c r="I2005">
        <v>99</v>
      </c>
      <c r="J2005">
        <v>999</v>
      </c>
      <c r="K2005">
        <v>99</v>
      </c>
      <c r="L2005">
        <v>99</v>
      </c>
      <c r="M2005">
        <v>99</v>
      </c>
      <c r="N2005">
        <v>99</v>
      </c>
      <c r="O2005">
        <v>99</v>
      </c>
      <c r="P2005">
        <v>9999</v>
      </c>
      <c r="Q2005">
        <v>123</v>
      </c>
      <c r="R2005">
        <v>5939</v>
      </c>
      <c r="S2005">
        <v>5939</v>
      </c>
      <c r="T2005">
        <v>68.029782359679274</v>
      </c>
      <c r="U2005">
        <v>69.430833272133043</v>
      </c>
      <c r="V2005">
        <v>15.014817309311333</v>
      </c>
      <c r="W2005">
        <v>59.423808722007081</v>
      </c>
      <c r="X2005">
        <v>152.14928150899223</v>
      </c>
      <c r="Y2005">
        <v>140.43378683279997</v>
      </c>
      <c r="Z2005">
        <v>140.43378683279997</v>
      </c>
      <c r="AA2005">
        <v>29.429123395221875</v>
      </c>
      <c r="AB2005">
        <v>4.9461874958071377</v>
      </c>
      <c r="AC2005">
        <v>-61.66634015287589</v>
      </c>
      <c r="AD2005">
        <v>138</v>
      </c>
      <c r="AE2005">
        <v>1</v>
      </c>
      <c r="AF2005">
        <v>0</v>
      </c>
      <c r="AG2005">
        <v>24</v>
      </c>
      <c r="AH2005">
        <v>99</v>
      </c>
      <c r="AI2005">
        <v>11</v>
      </c>
      <c r="AJ2005">
        <v>4</v>
      </c>
      <c r="AK2005">
        <v>25</v>
      </c>
      <c r="AL2005">
        <v>0</v>
      </c>
      <c r="AM2005">
        <v>3</v>
      </c>
    </row>
    <row r="2006" spans="1:39">
      <c r="A2006">
        <v>6</v>
      </c>
      <c r="C2006">
        <v>2022</v>
      </c>
      <c r="D2006">
        <v>99</v>
      </c>
      <c r="E2006">
        <v>99</v>
      </c>
      <c r="F2006">
        <v>99</v>
      </c>
      <c r="G2006">
        <v>3</v>
      </c>
      <c r="H2006">
        <v>2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31</v>
      </c>
      <c r="R2006">
        <v>2791</v>
      </c>
      <c r="S2006">
        <v>2786</v>
      </c>
      <c r="T2006">
        <v>31.970217640320744</v>
      </c>
      <c r="U2006">
        <v>30.569166727866975</v>
      </c>
      <c r="V2006">
        <v>15.512361160874237</v>
      </c>
      <c r="W2006">
        <v>60.344938980617393</v>
      </c>
      <c r="X2006">
        <v>142.9809793357617</v>
      </c>
      <c r="Y2006">
        <v>131.5698316015766</v>
      </c>
      <c r="Z2006">
        <v>131.80595836324491</v>
      </c>
      <c r="AA2006">
        <v>27.444939076945328</v>
      </c>
      <c r="AB2006">
        <v>4.476688989321981</v>
      </c>
      <c r="AC2006">
        <v>-62.611270596424333</v>
      </c>
      <c r="AD2006">
        <v>68</v>
      </c>
      <c r="AE2006">
        <v>0</v>
      </c>
      <c r="AF2006">
        <v>0</v>
      </c>
      <c r="AG2006">
        <v>6</v>
      </c>
      <c r="AH2006">
        <v>34</v>
      </c>
      <c r="AI2006">
        <v>8</v>
      </c>
      <c r="AJ2006">
        <v>0</v>
      </c>
      <c r="AK2006">
        <v>18</v>
      </c>
      <c r="AL2006">
        <v>0</v>
      </c>
      <c r="AM2006">
        <v>1</v>
      </c>
    </row>
    <row r="2007" spans="1:39">
      <c r="A2007">
        <v>6</v>
      </c>
      <c r="C2007">
        <v>2022</v>
      </c>
      <c r="D2007">
        <v>99</v>
      </c>
      <c r="E2007">
        <v>99</v>
      </c>
      <c r="F2007">
        <v>99</v>
      </c>
      <c r="G2007">
        <v>4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R2007">
        <v>0</v>
      </c>
    </row>
    <row r="2008" spans="1:39">
      <c r="A2008">
        <v>6</v>
      </c>
      <c r="C2008">
        <v>2022</v>
      </c>
      <c r="D2008">
        <v>99</v>
      </c>
      <c r="E2008">
        <v>99</v>
      </c>
      <c r="F2008">
        <v>99</v>
      </c>
      <c r="G2008">
        <v>4</v>
      </c>
      <c r="H2008">
        <v>2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6</v>
      </c>
      <c r="R2008">
        <v>199</v>
      </c>
      <c r="S2008">
        <v>199</v>
      </c>
      <c r="T2008">
        <v>100</v>
      </c>
      <c r="U2008">
        <v>100</v>
      </c>
      <c r="V2008">
        <v>16.864321608040196</v>
      </c>
      <c r="W2008">
        <v>62.718592964824111</v>
      </c>
      <c r="X2008">
        <v>165.29723373095163</v>
      </c>
      <c r="Y2008">
        <v>152.56934673366837</v>
      </c>
      <c r="Z2008">
        <v>152.56934673366837</v>
      </c>
      <c r="AA2008">
        <v>35.386456755145559</v>
      </c>
      <c r="AB2008">
        <v>1.5854888535319365</v>
      </c>
      <c r="AC2008">
        <v>-57.86203847725092</v>
      </c>
      <c r="AD2008">
        <v>2</v>
      </c>
      <c r="AE2008">
        <v>0</v>
      </c>
      <c r="AF2008">
        <v>0</v>
      </c>
      <c r="AG2008">
        <v>0</v>
      </c>
      <c r="AH2008">
        <v>11</v>
      </c>
      <c r="AI2008">
        <v>2</v>
      </c>
      <c r="AJ2008">
        <v>0</v>
      </c>
      <c r="AK2008">
        <v>1</v>
      </c>
      <c r="AL2008">
        <v>1</v>
      </c>
      <c r="AM2008">
        <v>0</v>
      </c>
    </row>
    <row r="2009" spans="1:39">
      <c r="A2009">
        <v>6</v>
      </c>
      <c r="C2009">
        <v>2021</v>
      </c>
      <c r="D2009">
        <v>99</v>
      </c>
      <c r="E2009">
        <v>99</v>
      </c>
      <c r="F2009">
        <v>99</v>
      </c>
      <c r="G2009">
        <v>1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7</v>
      </c>
      <c r="R2009">
        <v>36</v>
      </c>
      <c r="S2009">
        <v>36</v>
      </c>
      <c r="T2009">
        <v>0.46278441959120714</v>
      </c>
      <c r="U2009">
        <v>0.47564544077721937</v>
      </c>
      <c r="V2009">
        <v>15.25</v>
      </c>
      <c r="W2009">
        <v>58.777777777777779</v>
      </c>
      <c r="X2009">
        <v>153.89099554592508</v>
      </c>
      <c r="Y2009">
        <v>142.04138888888889</v>
      </c>
      <c r="Z2009">
        <v>142.04138888888889</v>
      </c>
      <c r="AA2009">
        <v>35.813988433507816</v>
      </c>
      <c r="AB2009">
        <v>3.0560605643277774</v>
      </c>
      <c r="AC2009">
        <v>-57.002809042947021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</row>
    <row r="2010" spans="1:39">
      <c r="A2010">
        <v>6</v>
      </c>
      <c r="C2010">
        <v>2021</v>
      </c>
      <c r="D2010">
        <v>99</v>
      </c>
      <c r="E2010">
        <v>99</v>
      </c>
      <c r="F2010">
        <v>99</v>
      </c>
      <c r="G2010">
        <v>1</v>
      </c>
      <c r="H2010">
        <v>2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100</v>
      </c>
      <c r="R2010">
        <v>7743</v>
      </c>
      <c r="S2010">
        <v>7743</v>
      </c>
      <c r="T2010">
        <v>99.537215580408812</v>
      </c>
      <c r="U2010">
        <v>99.5243545592228</v>
      </c>
      <c r="V2010">
        <v>15.075939558310729</v>
      </c>
      <c r="W2010">
        <v>58.884282577812201</v>
      </c>
      <c r="X2010">
        <v>149.71057631616097</v>
      </c>
      <c r="Y2010">
        <v>138.18286193981612</v>
      </c>
      <c r="Z2010">
        <v>138.18286193981612</v>
      </c>
      <c r="AA2010">
        <v>29.732443631246873</v>
      </c>
      <c r="AB2010">
        <v>3.7178744416889846</v>
      </c>
      <c r="AC2010">
        <v>-57.327596630893552</v>
      </c>
      <c r="AD2010">
        <v>199</v>
      </c>
      <c r="AE2010">
        <v>31</v>
      </c>
      <c r="AF2010">
        <v>1</v>
      </c>
      <c r="AG2010">
        <v>28</v>
      </c>
      <c r="AH2010">
        <v>628</v>
      </c>
      <c r="AI2010">
        <v>167</v>
      </c>
      <c r="AJ2010">
        <v>93</v>
      </c>
      <c r="AK2010">
        <v>95</v>
      </c>
      <c r="AL2010">
        <v>0</v>
      </c>
      <c r="AM2010">
        <v>0</v>
      </c>
    </row>
    <row r="2011" spans="1:39">
      <c r="A2011">
        <v>6</v>
      </c>
      <c r="C2011">
        <v>2021</v>
      </c>
      <c r="D2011">
        <v>99</v>
      </c>
      <c r="E2011">
        <v>99</v>
      </c>
      <c r="F2011">
        <v>99</v>
      </c>
      <c r="G2011">
        <v>2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12</v>
      </c>
      <c r="R2011">
        <v>20</v>
      </c>
      <c r="S2011">
        <v>20</v>
      </c>
      <c r="T2011">
        <v>1.0604453870625663</v>
      </c>
      <c r="U2011">
        <v>0.98635101963804084</v>
      </c>
      <c r="V2011">
        <v>15.5</v>
      </c>
      <c r="W2011">
        <v>59.15</v>
      </c>
      <c r="X2011">
        <v>139.55471289274104</v>
      </c>
      <c r="Y2011">
        <v>128.809</v>
      </c>
      <c r="Z2011">
        <v>128.809</v>
      </c>
      <c r="AA2011">
        <v>21.237498652148279</v>
      </c>
      <c r="AB2011">
        <v>1.2359207094308864</v>
      </c>
      <c r="AC2011">
        <v>-27.645487226026287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</row>
    <row r="2012" spans="1:39">
      <c r="A2012">
        <v>6</v>
      </c>
      <c r="C2012">
        <v>2021</v>
      </c>
      <c r="D2012">
        <v>99</v>
      </c>
      <c r="E2012">
        <v>99</v>
      </c>
      <c r="F2012">
        <v>99</v>
      </c>
      <c r="G2012">
        <v>2</v>
      </c>
      <c r="H2012">
        <v>2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46</v>
      </c>
      <c r="R2012">
        <v>1866</v>
      </c>
      <c r="S2012">
        <v>1866</v>
      </c>
      <c r="T2012">
        <v>98.939554612937442</v>
      </c>
      <c r="U2012">
        <v>99.01364898036195</v>
      </c>
      <c r="V2012">
        <v>15.110932475884244</v>
      </c>
      <c r="W2012">
        <v>59.163987138263664</v>
      </c>
      <c r="X2012">
        <v>150.15037873377611</v>
      </c>
      <c r="Y2012">
        <v>138.58879957127544</v>
      </c>
      <c r="Z2012">
        <v>138.58879957127544</v>
      </c>
      <c r="AA2012">
        <v>30.629564348371147</v>
      </c>
      <c r="AB2012">
        <v>4.3889061605379904</v>
      </c>
      <c r="AC2012">
        <v>-58.663020034965655</v>
      </c>
      <c r="AD2012">
        <v>36</v>
      </c>
      <c r="AE2012">
        <v>0</v>
      </c>
      <c r="AF2012">
        <v>0</v>
      </c>
      <c r="AG2012">
        <v>3</v>
      </c>
      <c r="AH2012">
        <v>60</v>
      </c>
      <c r="AI2012">
        <v>3</v>
      </c>
      <c r="AJ2012">
        <v>5</v>
      </c>
      <c r="AK2012">
        <v>2</v>
      </c>
      <c r="AL2012">
        <v>0</v>
      </c>
      <c r="AM2012">
        <v>0</v>
      </c>
    </row>
    <row r="2013" spans="1:39">
      <c r="A2013">
        <v>6</v>
      </c>
      <c r="C2013">
        <v>2021</v>
      </c>
      <c r="D2013">
        <v>99</v>
      </c>
      <c r="E2013">
        <v>99</v>
      </c>
      <c r="F2013">
        <v>99</v>
      </c>
      <c r="G2013">
        <v>3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136</v>
      </c>
      <c r="R2013">
        <v>6669</v>
      </c>
      <c r="S2013">
        <v>6660</v>
      </c>
      <c r="T2013">
        <v>68.350927539202644</v>
      </c>
      <c r="U2013">
        <v>69.58687955348158</v>
      </c>
      <c r="V2013">
        <v>14.497525865946917</v>
      </c>
      <c r="W2013">
        <v>58.333783783783794</v>
      </c>
      <c r="X2013">
        <v>149.64575995368065</v>
      </c>
      <c r="Y2013">
        <v>138.00015744489431</v>
      </c>
      <c r="Z2013">
        <v>138.18664414414403</v>
      </c>
      <c r="AA2013">
        <v>29.502068028233992</v>
      </c>
      <c r="AB2013">
        <v>4.86334266726048</v>
      </c>
      <c r="AC2013">
        <v>-58.614021041958509</v>
      </c>
      <c r="AD2013">
        <v>118</v>
      </c>
      <c r="AE2013">
        <v>0</v>
      </c>
      <c r="AF2013">
        <v>0</v>
      </c>
      <c r="AG2013">
        <v>14</v>
      </c>
      <c r="AH2013">
        <v>117</v>
      </c>
      <c r="AI2013">
        <v>4</v>
      </c>
      <c r="AJ2013">
        <v>1</v>
      </c>
      <c r="AK2013">
        <v>22</v>
      </c>
      <c r="AL2013">
        <v>0</v>
      </c>
      <c r="AM2013">
        <v>0</v>
      </c>
    </row>
    <row r="2014" spans="1:39">
      <c r="A2014">
        <v>6</v>
      </c>
      <c r="C2014">
        <v>2021</v>
      </c>
      <c r="D2014">
        <v>99</v>
      </c>
      <c r="E2014">
        <v>99</v>
      </c>
      <c r="F2014">
        <v>99</v>
      </c>
      <c r="G2014">
        <v>3</v>
      </c>
      <c r="H2014">
        <v>2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29</v>
      </c>
      <c r="R2014">
        <v>3088</v>
      </c>
      <c r="S2014">
        <v>3078</v>
      </c>
      <c r="T2014">
        <v>31.649072460797377</v>
      </c>
      <c r="U2014">
        <v>30.413120446518441</v>
      </c>
      <c r="V2014">
        <v>15.018782383419691</v>
      </c>
      <c r="W2014">
        <v>59.272579597141011</v>
      </c>
      <c r="X2014">
        <v>141.82450221456261</v>
      </c>
      <c r="Y2014">
        <v>130.255667098446</v>
      </c>
      <c r="Z2014">
        <v>130.67884990253447</v>
      </c>
      <c r="AA2014">
        <v>26.872336703360684</v>
      </c>
      <c r="AB2014">
        <v>4.2957700804564327</v>
      </c>
      <c r="AC2014">
        <v>-60.019813807852849</v>
      </c>
      <c r="AD2014">
        <v>62</v>
      </c>
      <c r="AE2014">
        <v>0</v>
      </c>
      <c r="AF2014">
        <v>0</v>
      </c>
      <c r="AG2014">
        <v>15</v>
      </c>
      <c r="AH2014">
        <v>42</v>
      </c>
      <c r="AI2014">
        <v>1</v>
      </c>
      <c r="AJ2014">
        <v>2</v>
      </c>
      <c r="AK2014">
        <v>15</v>
      </c>
      <c r="AL2014">
        <v>0</v>
      </c>
      <c r="AM2014">
        <v>0</v>
      </c>
    </row>
    <row r="2015" spans="1:39">
      <c r="A2015">
        <v>6</v>
      </c>
      <c r="C2015">
        <v>2021</v>
      </c>
      <c r="D2015">
        <v>99</v>
      </c>
      <c r="E2015">
        <v>99</v>
      </c>
      <c r="F2015">
        <v>99</v>
      </c>
      <c r="G2015">
        <v>4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1</v>
      </c>
      <c r="R2015">
        <v>3</v>
      </c>
      <c r="S2015">
        <v>3</v>
      </c>
      <c r="T2015">
        <v>1.3992537313432836</v>
      </c>
      <c r="U2015">
        <v>1.5847455469220637</v>
      </c>
      <c r="V2015">
        <v>15</v>
      </c>
      <c r="W2015">
        <v>58</v>
      </c>
      <c r="X2015">
        <v>177.56229685807153</v>
      </c>
      <c r="Y2015">
        <v>163.89</v>
      </c>
      <c r="Z2015">
        <v>163.89</v>
      </c>
      <c r="AA2015">
        <v>28.113193818324245</v>
      </c>
      <c r="AB2015">
        <v>1.6329931618554523</v>
      </c>
      <c r="AC2015">
        <v>-99.908543175219108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</row>
    <row r="2016" spans="1:39">
      <c r="A2016">
        <v>6</v>
      </c>
      <c r="C2016">
        <v>2021</v>
      </c>
      <c r="D2016">
        <v>99</v>
      </c>
      <c r="E2016">
        <v>99</v>
      </c>
      <c r="F2016">
        <v>99</v>
      </c>
      <c r="G2016">
        <v>4</v>
      </c>
      <c r="H2016">
        <v>2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5</v>
      </c>
      <c r="R2016">
        <v>211.4</v>
      </c>
      <c r="S2016">
        <v>211.4</v>
      </c>
      <c r="T2016">
        <v>98.600746268656735</v>
      </c>
      <c r="U2016">
        <v>98.415254453077935</v>
      </c>
      <c r="V2016">
        <v>16.929044465468309</v>
      </c>
      <c r="W2016">
        <v>62.97634815515611</v>
      </c>
      <c r="X2016">
        <v>156.48398798291521</v>
      </c>
      <c r="Y2016">
        <v>144.43472090823087</v>
      </c>
      <c r="Z2016">
        <v>144.43472090823087</v>
      </c>
      <c r="AA2016">
        <v>33.723810711920585</v>
      </c>
      <c r="AD2016">
        <v>3.4</v>
      </c>
      <c r="AE2016">
        <v>0</v>
      </c>
      <c r="AF2016">
        <v>0</v>
      </c>
      <c r="AG2016">
        <v>0</v>
      </c>
      <c r="AH2016">
        <v>16.87</v>
      </c>
      <c r="AI2016">
        <v>3</v>
      </c>
      <c r="AJ2016">
        <v>1</v>
      </c>
      <c r="AK2016">
        <v>0</v>
      </c>
      <c r="AL2016">
        <v>0</v>
      </c>
      <c r="AM2016">
        <v>0</v>
      </c>
    </row>
    <row r="2017" spans="1:39">
      <c r="A2017">
        <v>6</v>
      </c>
      <c r="C2017">
        <v>2020</v>
      </c>
      <c r="D2017">
        <v>99</v>
      </c>
      <c r="E2017">
        <v>99</v>
      </c>
      <c r="F2017">
        <v>99</v>
      </c>
      <c r="G2017">
        <v>1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5</v>
      </c>
      <c r="R2017">
        <v>26</v>
      </c>
      <c r="S2017">
        <v>26</v>
      </c>
      <c r="T2017">
        <v>0.34712950600801062</v>
      </c>
      <c r="U2017">
        <v>0.3355736651800974</v>
      </c>
      <c r="V2017">
        <v>15.269230769230772</v>
      </c>
      <c r="W2017">
        <v>58.730769230769241</v>
      </c>
      <c r="X2017">
        <v>142.00391699308278</v>
      </c>
      <c r="Y2017">
        <v>131.06961538461539</v>
      </c>
      <c r="Z2017">
        <v>131.06961538461539</v>
      </c>
      <c r="AA2017">
        <v>27.508167246050643</v>
      </c>
      <c r="AB2017">
        <v>2.0106962496318728</v>
      </c>
      <c r="AC2017">
        <v>-48.615183216885441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</row>
    <row r="2018" spans="1:39">
      <c r="A2018">
        <v>6</v>
      </c>
      <c r="C2018">
        <v>2020</v>
      </c>
      <c r="D2018">
        <v>99</v>
      </c>
      <c r="E2018">
        <v>99</v>
      </c>
      <c r="F2018">
        <v>99</v>
      </c>
      <c r="G2018">
        <v>1</v>
      </c>
      <c r="H2018">
        <v>2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96</v>
      </c>
      <c r="R2018">
        <v>7464</v>
      </c>
      <c r="S2018">
        <v>7463</v>
      </c>
      <c r="T2018">
        <v>99.652870493991983</v>
      </c>
      <c r="U2018">
        <v>99.664426334819865</v>
      </c>
      <c r="V2018">
        <v>14.7556270096463</v>
      </c>
      <c r="W2018">
        <v>58.202867479565846</v>
      </c>
      <c r="X2018">
        <v>146.92828211747212</v>
      </c>
      <c r="Y2018">
        <v>135.59886120042901</v>
      </c>
      <c r="Z2018">
        <v>135.61703068471161</v>
      </c>
      <c r="AA2018">
        <v>28.544092344034141</v>
      </c>
      <c r="AB2018">
        <v>3.4035564518546679</v>
      </c>
      <c r="AC2018">
        <v>-57.65969311030139</v>
      </c>
      <c r="AD2018">
        <v>218</v>
      </c>
      <c r="AE2018">
        <v>26</v>
      </c>
      <c r="AF2018">
        <v>0</v>
      </c>
      <c r="AG2018">
        <v>25</v>
      </c>
      <c r="AH2018">
        <v>563</v>
      </c>
      <c r="AI2018">
        <v>177</v>
      </c>
      <c r="AJ2018">
        <v>67</v>
      </c>
      <c r="AK2018">
        <v>178</v>
      </c>
      <c r="AL2018">
        <v>0</v>
      </c>
      <c r="AM2018">
        <v>0</v>
      </c>
    </row>
    <row r="2019" spans="1:39">
      <c r="A2019">
        <v>6</v>
      </c>
      <c r="C2019">
        <v>2020</v>
      </c>
      <c r="D2019">
        <v>99</v>
      </c>
      <c r="E2019">
        <v>99</v>
      </c>
      <c r="F2019">
        <v>99</v>
      </c>
      <c r="G2019">
        <v>2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5</v>
      </c>
      <c r="R2019">
        <v>6</v>
      </c>
      <c r="S2019">
        <v>6</v>
      </c>
      <c r="T2019">
        <v>0.23875845602865095</v>
      </c>
      <c r="U2019">
        <v>0.26930035970790839</v>
      </c>
      <c r="V2019">
        <v>13.5</v>
      </c>
      <c r="W2019">
        <v>56.5</v>
      </c>
      <c r="X2019">
        <v>161.89960274467316</v>
      </c>
      <c r="Y2019">
        <v>149.43333333333339</v>
      </c>
      <c r="Z2019">
        <v>149.43333333333339</v>
      </c>
      <c r="AA2019">
        <v>7.1904257330303212</v>
      </c>
      <c r="AB2019">
        <v>3.5</v>
      </c>
      <c r="AC2019">
        <v>14.106059250797578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</row>
    <row r="2020" spans="1:39">
      <c r="A2020">
        <v>6</v>
      </c>
      <c r="C2020">
        <v>2020</v>
      </c>
      <c r="D2020">
        <v>99</v>
      </c>
      <c r="E2020">
        <v>99</v>
      </c>
      <c r="F2020">
        <v>99</v>
      </c>
      <c r="G2020">
        <v>2</v>
      </c>
      <c r="H2020">
        <v>2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51</v>
      </c>
      <c r="R2020">
        <v>2507</v>
      </c>
      <c r="S2020">
        <v>2507</v>
      </c>
      <c r="T2020">
        <v>99.761241543971323</v>
      </c>
      <c r="U2020">
        <v>99.730699640292102</v>
      </c>
      <c r="V2020">
        <v>15.060231352213805</v>
      </c>
      <c r="W2020">
        <v>58.779018747506989</v>
      </c>
      <c r="X2020">
        <v>143.49429398334698</v>
      </c>
      <c r="Y2020">
        <v>132.44523334662952</v>
      </c>
      <c r="Z2020">
        <v>132.44523334662952</v>
      </c>
      <c r="AA2020">
        <v>29.343942487766675</v>
      </c>
      <c r="AB2020">
        <v>3.2503306809842036</v>
      </c>
      <c r="AC2020">
        <v>-52.528036240090145</v>
      </c>
      <c r="AD2020">
        <v>41</v>
      </c>
      <c r="AE2020">
        <v>0</v>
      </c>
      <c r="AF2020">
        <v>0</v>
      </c>
      <c r="AG2020">
        <v>0</v>
      </c>
      <c r="AH2020">
        <v>170</v>
      </c>
      <c r="AI2020">
        <v>11</v>
      </c>
      <c r="AJ2020">
        <v>7</v>
      </c>
      <c r="AK2020">
        <v>28</v>
      </c>
      <c r="AL2020">
        <v>3</v>
      </c>
      <c r="AM2020">
        <v>0</v>
      </c>
    </row>
    <row r="2021" spans="1:39">
      <c r="A2021">
        <v>6</v>
      </c>
      <c r="C2021">
        <v>2020</v>
      </c>
      <c r="D2021">
        <v>99</v>
      </c>
      <c r="E2021">
        <v>99</v>
      </c>
      <c r="F2021">
        <v>99</v>
      </c>
      <c r="G2021">
        <v>3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141</v>
      </c>
      <c r="R2021">
        <v>6563</v>
      </c>
      <c r="S2021">
        <v>6555</v>
      </c>
      <c r="T2021">
        <v>66.615915550142091</v>
      </c>
      <c r="U2021">
        <v>67.305626515144013</v>
      </c>
      <c r="V2021">
        <v>13.975925643760473</v>
      </c>
      <c r="W2021">
        <v>57.230663615560637</v>
      </c>
      <c r="X2021">
        <v>145.97661898205067</v>
      </c>
      <c r="Y2021">
        <v>134.60258113667487</v>
      </c>
      <c r="Z2021">
        <v>134.76685583523985</v>
      </c>
      <c r="AA2021">
        <v>28.806350147189551</v>
      </c>
      <c r="AB2021">
        <v>4.550441703495804</v>
      </c>
      <c r="AC2021">
        <v>-58.60903661588101</v>
      </c>
      <c r="AD2021">
        <v>182</v>
      </c>
      <c r="AE2021">
        <v>1</v>
      </c>
      <c r="AF2021">
        <v>0</v>
      </c>
      <c r="AG2021">
        <v>12</v>
      </c>
      <c r="AH2021">
        <v>60</v>
      </c>
      <c r="AI2021">
        <v>10</v>
      </c>
      <c r="AJ2021">
        <v>1</v>
      </c>
      <c r="AK2021">
        <v>51</v>
      </c>
      <c r="AL2021">
        <v>1</v>
      </c>
      <c r="AM2021">
        <v>2</v>
      </c>
    </row>
    <row r="2022" spans="1:39">
      <c r="A2022">
        <v>6</v>
      </c>
      <c r="C2022">
        <v>2020</v>
      </c>
      <c r="D2022">
        <v>99</v>
      </c>
      <c r="E2022">
        <v>99</v>
      </c>
      <c r="F2022">
        <v>99</v>
      </c>
      <c r="G2022">
        <v>3</v>
      </c>
      <c r="H2022">
        <v>2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30</v>
      </c>
      <c r="R2022">
        <v>3289</v>
      </c>
      <c r="S2022">
        <v>3276</v>
      </c>
      <c r="T2022">
        <v>33.384084449857902</v>
      </c>
      <c r="U2022">
        <v>32.694373484855994</v>
      </c>
      <c r="V2022">
        <v>14.237154150197629</v>
      </c>
      <c r="W2022">
        <v>57.633394383394389</v>
      </c>
      <c r="X2022">
        <v>142.08733468236963</v>
      </c>
      <c r="Y2022">
        <v>130.47087260565519</v>
      </c>
      <c r="Z2022">
        <v>130.9886141636141</v>
      </c>
      <c r="AA2022">
        <v>24.882741770275121</v>
      </c>
      <c r="AB2022">
        <v>4.0707534655524009</v>
      </c>
      <c r="AC2022">
        <v>-58.278185965791955</v>
      </c>
      <c r="AD2022">
        <v>71</v>
      </c>
      <c r="AE2022">
        <v>1</v>
      </c>
      <c r="AF2022">
        <v>0</v>
      </c>
      <c r="AG2022">
        <v>9</v>
      </c>
      <c r="AH2022">
        <v>44</v>
      </c>
      <c r="AI2022">
        <v>10</v>
      </c>
      <c r="AJ2022">
        <v>3</v>
      </c>
      <c r="AK2022">
        <v>24</v>
      </c>
      <c r="AL2022">
        <v>0</v>
      </c>
      <c r="AM2022">
        <v>4</v>
      </c>
    </row>
    <row r="2023" spans="1:39">
      <c r="A2023">
        <v>6</v>
      </c>
      <c r="C2023">
        <v>2020</v>
      </c>
      <c r="D2023">
        <v>99</v>
      </c>
      <c r="E2023">
        <v>99</v>
      </c>
      <c r="F2023">
        <v>99</v>
      </c>
      <c r="G2023">
        <v>4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R2023">
        <v>0</v>
      </c>
    </row>
    <row r="2024" spans="1:39">
      <c r="A2024">
        <v>6</v>
      </c>
      <c r="C2024">
        <v>2020</v>
      </c>
      <c r="D2024">
        <v>99</v>
      </c>
      <c r="E2024">
        <v>99</v>
      </c>
      <c r="F2024">
        <v>99</v>
      </c>
      <c r="G2024">
        <v>4</v>
      </c>
      <c r="H2024">
        <v>2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6</v>
      </c>
      <c r="R2024">
        <v>160</v>
      </c>
      <c r="S2024">
        <v>160</v>
      </c>
      <c r="T2024">
        <v>100</v>
      </c>
      <c r="U2024">
        <v>100.00000000000001</v>
      </c>
      <c r="V2024">
        <v>16.793749999999999</v>
      </c>
      <c r="W2024">
        <v>62.318750000000001</v>
      </c>
      <c r="X2024">
        <v>150.98862405200435</v>
      </c>
      <c r="Y2024">
        <v>139.36250000000001</v>
      </c>
      <c r="Z2024">
        <v>139.36250000000001</v>
      </c>
      <c r="AA2024">
        <v>34.591850105913394</v>
      </c>
      <c r="AB2024">
        <v>1.652164773108344</v>
      </c>
      <c r="AC2024">
        <v>-41.034483893756992</v>
      </c>
      <c r="AD2024">
        <v>4</v>
      </c>
      <c r="AE2024">
        <v>0</v>
      </c>
      <c r="AF2024">
        <v>0</v>
      </c>
      <c r="AG2024">
        <v>0</v>
      </c>
      <c r="AH2024">
        <v>9</v>
      </c>
      <c r="AI2024">
        <v>5</v>
      </c>
      <c r="AJ2024">
        <v>0</v>
      </c>
      <c r="AK2024">
        <v>0</v>
      </c>
      <c r="AL2024">
        <v>0</v>
      </c>
      <c r="AM2024">
        <v>0</v>
      </c>
    </row>
    <row r="2025" spans="1:39">
      <c r="A2025">
        <v>6</v>
      </c>
      <c r="C2025">
        <v>2019</v>
      </c>
      <c r="D2025">
        <v>99</v>
      </c>
      <c r="E2025">
        <v>99</v>
      </c>
      <c r="F2025">
        <v>99</v>
      </c>
      <c r="G2025">
        <v>1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10</v>
      </c>
      <c r="R2025">
        <v>54</v>
      </c>
      <c r="S2025">
        <v>45</v>
      </c>
      <c r="T2025">
        <v>0.67864773155711955</v>
      </c>
      <c r="U2025">
        <v>0.54084944746698393</v>
      </c>
      <c r="V2025">
        <v>14.72222222222222</v>
      </c>
      <c r="W2025">
        <v>57.622222222222227</v>
      </c>
      <c r="X2025">
        <v>139.48336744111398</v>
      </c>
      <c r="Y2025">
        <v>109.29925925925924</v>
      </c>
      <c r="Z2025">
        <v>131.15911111111109</v>
      </c>
      <c r="AA2025">
        <v>26.012430859300249</v>
      </c>
      <c r="AB2025">
        <v>4.5032772702599573</v>
      </c>
      <c r="AC2025">
        <v>-52.125609051182799</v>
      </c>
      <c r="AD2025">
        <v>0</v>
      </c>
      <c r="AE2025">
        <v>0</v>
      </c>
      <c r="AF2025">
        <v>0</v>
      </c>
      <c r="AG2025">
        <v>0</v>
      </c>
      <c r="AH2025">
        <v>3</v>
      </c>
      <c r="AI2025">
        <v>0</v>
      </c>
      <c r="AJ2025">
        <v>0</v>
      </c>
      <c r="AK2025">
        <v>0</v>
      </c>
      <c r="AL2025">
        <v>0</v>
      </c>
      <c r="AM2025">
        <v>0</v>
      </c>
    </row>
    <row r="2026" spans="1:39">
      <c r="A2026">
        <v>6</v>
      </c>
      <c r="C2026">
        <v>2019</v>
      </c>
      <c r="D2026">
        <v>99</v>
      </c>
      <c r="E2026">
        <v>99</v>
      </c>
      <c r="F2026">
        <v>99</v>
      </c>
      <c r="G2026">
        <v>1</v>
      </c>
      <c r="H2026">
        <v>2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106</v>
      </c>
      <c r="R2026">
        <v>7903</v>
      </c>
      <c r="S2026">
        <v>7902</v>
      </c>
      <c r="T2026">
        <v>99.32135226844288</v>
      </c>
      <c r="U2026">
        <v>99.459150552532975</v>
      </c>
      <c r="V2026">
        <v>14.870808553713781</v>
      </c>
      <c r="W2026">
        <v>58.387749936724866</v>
      </c>
      <c r="X2026">
        <v>148.79407945938203</v>
      </c>
      <c r="Y2026">
        <v>137.33693534100919</v>
      </c>
      <c r="Z2026">
        <v>137.35431536319868</v>
      </c>
      <c r="AA2026">
        <v>27.963843596732023</v>
      </c>
      <c r="AB2026">
        <v>3.0754852858683961</v>
      </c>
      <c r="AC2026">
        <v>-59.253343880111963</v>
      </c>
      <c r="AD2026">
        <v>238</v>
      </c>
      <c r="AE2026">
        <v>9</v>
      </c>
      <c r="AF2026">
        <v>0</v>
      </c>
      <c r="AG2026">
        <v>21</v>
      </c>
      <c r="AH2026">
        <v>532</v>
      </c>
      <c r="AI2026">
        <v>255</v>
      </c>
      <c r="AJ2026">
        <v>109</v>
      </c>
      <c r="AK2026">
        <v>204</v>
      </c>
      <c r="AL2026">
        <v>0</v>
      </c>
      <c r="AM2026">
        <v>0</v>
      </c>
    </row>
    <row r="2027" spans="1:39">
      <c r="A2027">
        <v>6</v>
      </c>
      <c r="C2027">
        <v>2019</v>
      </c>
      <c r="D2027">
        <v>99</v>
      </c>
      <c r="E2027">
        <v>99</v>
      </c>
      <c r="F2027">
        <v>99</v>
      </c>
      <c r="G2027">
        <v>2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11</v>
      </c>
      <c r="R2027">
        <v>29</v>
      </c>
      <c r="S2027">
        <v>29</v>
      </c>
      <c r="T2027">
        <v>0.58967059780398556</v>
      </c>
      <c r="U2027">
        <v>0.68414827189366612</v>
      </c>
      <c r="V2027">
        <v>14.413793103448278</v>
      </c>
      <c r="W2027">
        <v>57.931034482758641</v>
      </c>
      <c r="X2027">
        <v>167.74759965629315</v>
      </c>
      <c r="Y2027">
        <v>154.83103448275867</v>
      </c>
      <c r="Z2027">
        <v>154.83103448275867</v>
      </c>
      <c r="AA2027">
        <v>24.442968151050994</v>
      </c>
      <c r="AB2027">
        <v>2.6900972227368687</v>
      </c>
      <c r="AC2027">
        <v>-31.514447782487519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</row>
    <row r="2028" spans="1:39">
      <c r="A2028">
        <v>6</v>
      </c>
      <c r="C2028">
        <v>2019</v>
      </c>
      <c r="D2028">
        <v>99</v>
      </c>
      <c r="E2028">
        <v>99</v>
      </c>
      <c r="F2028">
        <v>99</v>
      </c>
      <c r="G2028">
        <v>2</v>
      </c>
      <c r="H2028">
        <v>2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102</v>
      </c>
      <c r="R2028">
        <v>4889</v>
      </c>
      <c r="S2028">
        <v>4889</v>
      </c>
      <c r="T2028">
        <v>99.410329402195984</v>
      </c>
      <c r="U2028">
        <v>99.315851728106324</v>
      </c>
      <c r="V2028">
        <v>15.2616076907343</v>
      </c>
      <c r="W2028">
        <v>59.090816117815486</v>
      </c>
      <c r="X2028">
        <v>144.4450329270814</v>
      </c>
      <c r="Y2028">
        <v>133.32276539169578</v>
      </c>
      <c r="Z2028">
        <v>133.32276539169578</v>
      </c>
      <c r="AA2028">
        <v>29.136002658089101</v>
      </c>
      <c r="AB2028">
        <v>3.5463698534688404</v>
      </c>
      <c r="AC2028">
        <v>-53.267788810346566</v>
      </c>
      <c r="AD2028">
        <v>129</v>
      </c>
      <c r="AE2028">
        <v>4</v>
      </c>
      <c r="AF2028">
        <v>0</v>
      </c>
      <c r="AG2028">
        <v>4</v>
      </c>
      <c r="AH2028">
        <v>298</v>
      </c>
      <c r="AI2028">
        <v>45</v>
      </c>
      <c r="AJ2028">
        <v>43</v>
      </c>
      <c r="AK2028">
        <v>60</v>
      </c>
      <c r="AL2028">
        <v>0</v>
      </c>
      <c r="AM2028">
        <v>0</v>
      </c>
    </row>
    <row r="2029" spans="1:39">
      <c r="A2029">
        <v>6</v>
      </c>
      <c r="C2029">
        <v>2019</v>
      </c>
      <c r="D2029">
        <v>99</v>
      </c>
      <c r="E2029">
        <v>99</v>
      </c>
      <c r="F2029">
        <v>99</v>
      </c>
      <c r="G2029">
        <v>3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154</v>
      </c>
      <c r="R2029">
        <v>7424</v>
      </c>
      <c r="S2029">
        <v>7409</v>
      </c>
      <c r="T2029">
        <v>68.759840696489746</v>
      </c>
      <c r="U2029">
        <v>69.373801680733195</v>
      </c>
      <c r="V2029">
        <v>14.02384159482758</v>
      </c>
      <c r="W2029">
        <v>57.360507490889447</v>
      </c>
      <c r="X2029">
        <v>145.34959675159749</v>
      </c>
      <c r="Y2029">
        <v>133.97992995689671</v>
      </c>
      <c r="Z2029">
        <v>134.25118099608596</v>
      </c>
      <c r="AA2029">
        <v>28.513147455748225</v>
      </c>
      <c r="AB2029">
        <v>4.2859726959673594</v>
      </c>
      <c r="AC2029">
        <v>-61.353161711104015</v>
      </c>
      <c r="AD2029">
        <v>177</v>
      </c>
      <c r="AE2029">
        <v>2</v>
      </c>
      <c r="AF2029">
        <v>0</v>
      </c>
      <c r="AG2029">
        <v>40</v>
      </c>
      <c r="AH2029">
        <v>69</v>
      </c>
      <c r="AI2029">
        <v>18</v>
      </c>
      <c r="AJ2029">
        <v>1</v>
      </c>
      <c r="AK2029">
        <v>53</v>
      </c>
      <c r="AL2029">
        <v>0</v>
      </c>
      <c r="AM2029">
        <v>7</v>
      </c>
    </row>
    <row r="2030" spans="1:39">
      <c r="A2030">
        <v>6</v>
      </c>
      <c r="C2030">
        <v>2019</v>
      </c>
      <c r="D2030">
        <v>99</v>
      </c>
      <c r="E2030">
        <v>99</v>
      </c>
      <c r="F2030">
        <v>99</v>
      </c>
      <c r="G2030">
        <v>3</v>
      </c>
      <c r="H2030">
        <v>2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34</v>
      </c>
      <c r="R2030">
        <v>3373</v>
      </c>
      <c r="S2030">
        <v>3359</v>
      </c>
      <c r="T2030">
        <v>31.240159303510247</v>
      </c>
      <c r="U2030">
        <v>30.626198319266795</v>
      </c>
      <c r="V2030">
        <v>14.29647198339757</v>
      </c>
      <c r="W2030">
        <v>57.802917534980658</v>
      </c>
      <c r="X2030">
        <v>141.69835083845663</v>
      </c>
      <c r="Y2030">
        <v>130.18440557367356</v>
      </c>
      <c r="Z2030">
        <v>130.72700208395381</v>
      </c>
      <c r="AA2030">
        <v>25.860999906016485</v>
      </c>
      <c r="AB2030">
        <v>3.9923837660978281</v>
      </c>
      <c r="AC2030">
        <v>-65.458701547467498</v>
      </c>
      <c r="AD2030">
        <v>62</v>
      </c>
      <c r="AE2030">
        <v>8</v>
      </c>
      <c r="AF2030">
        <v>0</v>
      </c>
      <c r="AG2030">
        <v>14</v>
      </c>
      <c r="AH2030">
        <v>27</v>
      </c>
      <c r="AI2030">
        <v>7</v>
      </c>
      <c r="AJ2030">
        <v>3</v>
      </c>
      <c r="AK2030">
        <v>19</v>
      </c>
      <c r="AL2030">
        <v>0</v>
      </c>
      <c r="AM2030">
        <v>1</v>
      </c>
    </row>
    <row r="2031" spans="1:39">
      <c r="A2031">
        <v>6</v>
      </c>
      <c r="C2031">
        <v>2019</v>
      </c>
      <c r="D2031">
        <v>99</v>
      </c>
      <c r="E2031">
        <v>99</v>
      </c>
      <c r="F2031">
        <v>99</v>
      </c>
      <c r="G2031">
        <v>4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R2031">
        <v>0</v>
      </c>
    </row>
    <row r="2032" spans="1:39">
      <c r="A2032">
        <v>6</v>
      </c>
      <c r="C2032">
        <v>2019</v>
      </c>
      <c r="D2032">
        <v>99</v>
      </c>
      <c r="E2032">
        <v>99</v>
      </c>
      <c r="F2032">
        <v>99</v>
      </c>
      <c r="G2032">
        <v>4</v>
      </c>
      <c r="H2032">
        <v>2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4</v>
      </c>
      <c r="R2032">
        <v>28</v>
      </c>
      <c r="S2032">
        <v>28</v>
      </c>
      <c r="T2032">
        <v>100</v>
      </c>
      <c r="U2032">
        <v>100</v>
      </c>
      <c r="V2032">
        <v>17</v>
      </c>
      <c r="W2032">
        <v>63.464285714285694</v>
      </c>
      <c r="X2032">
        <v>145.23293607800653</v>
      </c>
      <c r="Y2032">
        <v>134.05000000000001</v>
      </c>
      <c r="Z2032">
        <v>134.05000000000001</v>
      </c>
      <c r="AA2032">
        <v>26.472242875456196</v>
      </c>
      <c r="AB2032">
        <v>0.68044853154464358</v>
      </c>
      <c r="AC2032">
        <v>-30.146880071297826</v>
      </c>
      <c r="AD2032">
        <v>0</v>
      </c>
      <c r="AE2032">
        <v>0</v>
      </c>
      <c r="AF2032">
        <v>0</v>
      </c>
      <c r="AG2032">
        <v>0</v>
      </c>
      <c r="AH2032">
        <v>1</v>
      </c>
      <c r="AI2032">
        <v>2</v>
      </c>
      <c r="AJ2032">
        <v>1</v>
      </c>
      <c r="AK2032">
        <v>0</v>
      </c>
      <c r="AL2032">
        <v>0</v>
      </c>
      <c r="AM2032">
        <v>0</v>
      </c>
    </row>
    <row r="2033" spans="1:39">
      <c r="A2033">
        <v>6</v>
      </c>
      <c r="C2033">
        <v>2018</v>
      </c>
      <c r="D2033">
        <v>99</v>
      </c>
      <c r="E2033">
        <v>99</v>
      </c>
      <c r="F2033">
        <v>99</v>
      </c>
      <c r="G2033">
        <v>1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13</v>
      </c>
      <c r="R2033">
        <v>69</v>
      </c>
      <c r="S2033">
        <v>69</v>
      </c>
      <c r="T2033">
        <v>0.78758132633261058</v>
      </c>
      <c r="U2033">
        <v>0.75611642459621309</v>
      </c>
      <c r="V2033">
        <v>14.565217391304348</v>
      </c>
      <c r="W2033">
        <v>57.565217391304351</v>
      </c>
      <c r="X2033">
        <v>144.25078901502661</v>
      </c>
      <c r="Y2033">
        <v>133.14347826086956</v>
      </c>
      <c r="Z2033">
        <v>133.14347826086956</v>
      </c>
      <c r="AA2033">
        <v>30.112029847303432</v>
      </c>
      <c r="AB2033">
        <v>2.921575219694756</v>
      </c>
      <c r="AC2033">
        <v>-52.208697216054446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</row>
    <row r="2034" spans="1:39">
      <c r="A2034">
        <v>6</v>
      </c>
      <c r="C2034">
        <v>2018</v>
      </c>
      <c r="D2034">
        <v>99</v>
      </c>
      <c r="E2034">
        <v>99</v>
      </c>
      <c r="F2034">
        <v>99</v>
      </c>
      <c r="G2034">
        <v>1</v>
      </c>
      <c r="H2034">
        <v>2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117</v>
      </c>
      <c r="R2034">
        <v>8692</v>
      </c>
      <c r="S2034">
        <v>8689</v>
      </c>
      <c r="T2034">
        <v>99.212418673667358</v>
      </c>
      <c r="U2034">
        <v>99.243883575403828</v>
      </c>
      <c r="V2034">
        <v>15.09065807639209</v>
      </c>
      <c r="W2034">
        <v>58.950051789619046</v>
      </c>
      <c r="X2034">
        <v>150.3550917170698</v>
      </c>
      <c r="Y2034">
        <v>138.72807179015237</v>
      </c>
      <c r="Z2034">
        <v>138.77596961675729</v>
      </c>
      <c r="AA2034">
        <v>28.106639657289698</v>
      </c>
      <c r="AB2034">
        <v>3.2217739916037198</v>
      </c>
      <c r="AC2034">
        <v>-42.393400681245289</v>
      </c>
      <c r="AD2034">
        <v>199</v>
      </c>
      <c r="AE2034">
        <v>37</v>
      </c>
      <c r="AF2034">
        <v>1</v>
      </c>
      <c r="AG2034">
        <v>15</v>
      </c>
      <c r="AH2034">
        <v>706</v>
      </c>
      <c r="AI2034">
        <v>345</v>
      </c>
      <c r="AJ2034">
        <v>99</v>
      </c>
      <c r="AK2034">
        <v>305</v>
      </c>
      <c r="AL2034">
        <v>0</v>
      </c>
      <c r="AM2034">
        <v>0</v>
      </c>
    </row>
    <row r="2035" spans="1:39">
      <c r="A2035">
        <v>6</v>
      </c>
      <c r="C2035">
        <v>2018</v>
      </c>
      <c r="D2035">
        <v>99</v>
      </c>
      <c r="E2035">
        <v>99</v>
      </c>
      <c r="F2035">
        <v>99</v>
      </c>
      <c r="G2035">
        <v>2</v>
      </c>
      <c r="H2035">
        <v>1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20</v>
      </c>
      <c r="R2035">
        <v>38</v>
      </c>
      <c r="S2035">
        <v>38</v>
      </c>
      <c r="T2035">
        <v>0.46671579464505009</v>
      </c>
      <c r="U2035">
        <v>0.51096603515958305</v>
      </c>
      <c r="V2035">
        <v>15.5</v>
      </c>
      <c r="W2035">
        <v>59.131578947368403</v>
      </c>
      <c r="X2035">
        <v>159.78502594514458</v>
      </c>
      <c r="Y2035">
        <v>147.48157894736843</v>
      </c>
      <c r="Z2035">
        <v>147.48157894736843</v>
      </c>
      <c r="AA2035">
        <v>19.430806458101404</v>
      </c>
      <c r="AB2035">
        <v>2.0922293905581011</v>
      </c>
      <c r="AC2035">
        <v>-23.646961091877873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</row>
    <row r="2036" spans="1:39">
      <c r="A2036">
        <v>6</v>
      </c>
      <c r="C2036">
        <v>2018</v>
      </c>
      <c r="D2036">
        <v>99</v>
      </c>
      <c r="E2036">
        <v>99</v>
      </c>
      <c r="F2036">
        <v>99</v>
      </c>
      <c r="G2036">
        <v>2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115</v>
      </c>
      <c r="R2036">
        <v>8104</v>
      </c>
      <c r="S2036">
        <v>8103</v>
      </c>
      <c r="T2036">
        <v>99.533284205354917</v>
      </c>
      <c r="U2036">
        <v>99.489033964840402</v>
      </c>
      <c r="V2036">
        <v>15.666954590325764</v>
      </c>
      <c r="W2036">
        <v>59.918548685671986</v>
      </c>
      <c r="X2036">
        <v>145.89888598811297</v>
      </c>
      <c r="Y2036">
        <v>134.64961747285304</v>
      </c>
      <c r="Z2036">
        <v>134.66623472787859</v>
      </c>
      <c r="AA2036">
        <v>28.725972627080122</v>
      </c>
      <c r="AB2036">
        <v>3.3311280277298776</v>
      </c>
      <c r="AC2036">
        <v>-56.06419775751759</v>
      </c>
      <c r="AD2036">
        <v>148</v>
      </c>
      <c r="AE2036">
        <v>101</v>
      </c>
      <c r="AF2036">
        <v>0</v>
      </c>
      <c r="AG2036">
        <v>4</v>
      </c>
      <c r="AH2036">
        <v>685</v>
      </c>
      <c r="AI2036">
        <v>209</v>
      </c>
      <c r="AJ2036">
        <v>125</v>
      </c>
      <c r="AK2036">
        <v>143</v>
      </c>
      <c r="AL2036">
        <v>0</v>
      </c>
      <c r="AM2036">
        <v>1</v>
      </c>
    </row>
    <row r="2037" spans="1:39">
      <c r="A2037">
        <v>6</v>
      </c>
      <c r="C2037">
        <v>2018</v>
      </c>
      <c r="D2037">
        <v>99</v>
      </c>
      <c r="E2037">
        <v>99</v>
      </c>
      <c r="F2037">
        <v>99</v>
      </c>
      <c r="G2037">
        <v>3</v>
      </c>
      <c r="H2037">
        <v>1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160</v>
      </c>
      <c r="R2037">
        <v>8395</v>
      </c>
      <c r="S2037">
        <v>8351</v>
      </c>
      <c r="T2037">
        <v>71.813515825491891</v>
      </c>
      <c r="U2037">
        <v>72.015091692629696</v>
      </c>
      <c r="V2037">
        <v>14.162358546754025</v>
      </c>
      <c r="W2037">
        <v>57.474673691773425</v>
      </c>
      <c r="X2037">
        <v>146.38312672571837</v>
      </c>
      <c r="Y2037">
        <v>134.62092912447895</v>
      </c>
      <c r="Z2037">
        <v>135.33022392527852</v>
      </c>
      <c r="AA2037">
        <v>29.508414804997823</v>
      </c>
      <c r="AB2037">
        <v>4.4398128237492926</v>
      </c>
      <c r="AC2037">
        <v>-63.338941798443699</v>
      </c>
      <c r="AD2037">
        <v>250</v>
      </c>
      <c r="AE2037">
        <v>6</v>
      </c>
      <c r="AF2037">
        <v>0</v>
      </c>
      <c r="AG2037">
        <v>25</v>
      </c>
      <c r="AH2037">
        <v>53</v>
      </c>
      <c r="AI2037">
        <v>7</v>
      </c>
      <c r="AJ2037">
        <v>12</v>
      </c>
      <c r="AK2037">
        <v>28</v>
      </c>
      <c r="AL2037">
        <v>0</v>
      </c>
      <c r="AM2037">
        <v>9</v>
      </c>
    </row>
    <row r="2038" spans="1:39">
      <c r="A2038">
        <v>6</v>
      </c>
      <c r="C2038">
        <v>2018</v>
      </c>
      <c r="D2038">
        <v>99</v>
      </c>
      <c r="E2038">
        <v>99</v>
      </c>
      <c r="F2038">
        <v>99</v>
      </c>
      <c r="G2038">
        <v>3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30</v>
      </c>
      <c r="R2038">
        <v>3295</v>
      </c>
      <c r="S2038">
        <v>3284</v>
      </c>
      <c r="T2038">
        <v>28.186484174508127</v>
      </c>
      <c r="U2038">
        <v>27.984908307370276</v>
      </c>
      <c r="V2038">
        <v>14.09256449165402</v>
      </c>
      <c r="W2038">
        <v>57.236906211936649</v>
      </c>
      <c r="X2038">
        <v>144.86886299705563</v>
      </c>
      <c r="Y2038">
        <v>133.28406676783013</v>
      </c>
      <c r="Z2038">
        <v>133.7305115712546</v>
      </c>
      <c r="AA2038">
        <v>26.987371086396088</v>
      </c>
      <c r="AB2038">
        <v>4.2188056656539148</v>
      </c>
      <c r="AC2038">
        <v>-58.704749304511637</v>
      </c>
      <c r="AD2038">
        <v>71</v>
      </c>
      <c r="AE2038">
        <v>10</v>
      </c>
      <c r="AF2038">
        <v>0</v>
      </c>
      <c r="AG2038">
        <v>10</v>
      </c>
      <c r="AH2038">
        <v>15</v>
      </c>
      <c r="AI2038">
        <v>3</v>
      </c>
      <c r="AJ2038">
        <v>5</v>
      </c>
      <c r="AK2038">
        <v>6</v>
      </c>
      <c r="AL2038">
        <v>0</v>
      </c>
      <c r="AM2038">
        <v>3</v>
      </c>
    </row>
    <row r="2039" spans="1:39">
      <c r="A2039">
        <v>6</v>
      </c>
      <c r="C2039">
        <v>2018</v>
      </c>
      <c r="D2039">
        <v>99</v>
      </c>
      <c r="E2039">
        <v>99</v>
      </c>
      <c r="F2039">
        <v>99</v>
      </c>
      <c r="G2039">
        <v>4</v>
      </c>
      <c r="H2039">
        <v>1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R2039">
        <v>0</v>
      </c>
    </row>
    <row r="2040" spans="1:39">
      <c r="A2040">
        <v>6</v>
      </c>
      <c r="C2040">
        <v>2018</v>
      </c>
      <c r="D2040">
        <v>99</v>
      </c>
      <c r="E2040">
        <v>99</v>
      </c>
      <c r="F2040">
        <v>99</v>
      </c>
      <c r="G2040">
        <v>4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4</v>
      </c>
      <c r="R2040">
        <v>16</v>
      </c>
      <c r="S2040">
        <v>16</v>
      </c>
      <c r="T2040">
        <v>100</v>
      </c>
      <c r="U2040">
        <v>100</v>
      </c>
      <c r="V2040">
        <v>16.8125</v>
      </c>
      <c r="W2040">
        <v>62.75</v>
      </c>
      <c r="X2040">
        <v>133.03764897074757</v>
      </c>
      <c r="Y2040">
        <v>122.79375000000002</v>
      </c>
      <c r="Z2040">
        <v>122.79375000000002</v>
      </c>
      <c r="AA2040">
        <v>21.2083848026552</v>
      </c>
      <c r="AB2040">
        <v>1.6770509831248428</v>
      </c>
      <c r="AC2040">
        <v>6.6906154519765275</v>
      </c>
      <c r="AD2040">
        <v>0</v>
      </c>
      <c r="AE2040">
        <v>0</v>
      </c>
      <c r="AF2040">
        <v>0</v>
      </c>
      <c r="AG2040">
        <v>0</v>
      </c>
      <c r="AH2040">
        <v>1</v>
      </c>
      <c r="AI2040">
        <v>0</v>
      </c>
      <c r="AJ2040">
        <v>0</v>
      </c>
      <c r="AK2040">
        <v>0</v>
      </c>
      <c r="AL2040">
        <v>0</v>
      </c>
      <c r="AM2040">
        <v>0</v>
      </c>
    </row>
    <row r="2041" spans="1:39">
      <c r="A2041">
        <v>6</v>
      </c>
      <c r="C2041">
        <v>2017</v>
      </c>
      <c r="D2041">
        <v>99</v>
      </c>
      <c r="E2041">
        <v>99</v>
      </c>
      <c r="F2041">
        <v>99</v>
      </c>
      <c r="G2041">
        <v>1</v>
      </c>
      <c r="H2041">
        <v>1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13</v>
      </c>
      <c r="R2041">
        <v>40</v>
      </c>
      <c r="S2041">
        <v>40</v>
      </c>
      <c r="T2041">
        <v>0.4965243296921551</v>
      </c>
      <c r="U2041">
        <v>0.45258359845937879</v>
      </c>
      <c r="V2041">
        <v>15.35</v>
      </c>
      <c r="W2041">
        <v>58.85</v>
      </c>
      <c r="X2041">
        <v>138.85969664138676</v>
      </c>
      <c r="Y2041">
        <v>128.16749999999999</v>
      </c>
      <c r="Z2041">
        <v>128.16749999999999</v>
      </c>
      <c r="AA2041">
        <v>18.059338131559564</v>
      </c>
      <c r="AB2041">
        <v>2.7069355367277246</v>
      </c>
      <c r="AC2041">
        <v>-36.641515649865561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</row>
    <row r="2042" spans="1:39">
      <c r="A2042">
        <v>6</v>
      </c>
      <c r="C2042">
        <v>2017</v>
      </c>
      <c r="D2042">
        <v>99</v>
      </c>
      <c r="E2042">
        <v>99</v>
      </c>
      <c r="F2042">
        <v>99</v>
      </c>
      <c r="G2042">
        <v>1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127</v>
      </c>
      <c r="R2042">
        <v>8016</v>
      </c>
      <c r="S2042">
        <v>8015</v>
      </c>
      <c r="T2042">
        <v>99.503475670307836</v>
      </c>
      <c r="U2042">
        <v>99.54741640154063</v>
      </c>
      <c r="V2042">
        <v>14.813872255489024</v>
      </c>
      <c r="W2042">
        <v>58.601746724890859</v>
      </c>
      <c r="X2042">
        <v>152.42294392796177</v>
      </c>
      <c r="Y2042">
        <v>140.67320359281402</v>
      </c>
      <c r="Z2042">
        <v>140.69075483468461</v>
      </c>
      <c r="AA2042">
        <v>28.168894913812721</v>
      </c>
      <c r="AB2042">
        <v>3.4842265645433126</v>
      </c>
      <c r="AC2042">
        <v>-44.237573429200062</v>
      </c>
      <c r="AD2042">
        <v>153</v>
      </c>
      <c r="AE2042">
        <v>20</v>
      </c>
      <c r="AF2042">
        <v>0</v>
      </c>
      <c r="AG2042">
        <v>25</v>
      </c>
      <c r="AH2042">
        <v>389</v>
      </c>
      <c r="AI2042">
        <v>215</v>
      </c>
      <c r="AJ2042">
        <v>46</v>
      </c>
      <c r="AK2042">
        <v>150</v>
      </c>
      <c r="AL2042">
        <v>1</v>
      </c>
      <c r="AM2042">
        <v>2</v>
      </c>
    </row>
    <row r="2043" spans="1:39">
      <c r="A2043">
        <v>6</v>
      </c>
      <c r="C2043">
        <v>2017</v>
      </c>
      <c r="D2043">
        <v>99</v>
      </c>
      <c r="E2043">
        <v>99</v>
      </c>
      <c r="F2043">
        <v>99</v>
      </c>
      <c r="G2043">
        <v>2</v>
      </c>
      <c r="H2043">
        <v>1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16</v>
      </c>
      <c r="R2043">
        <v>42</v>
      </c>
      <c r="S2043">
        <v>42</v>
      </c>
      <c r="T2043">
        <v>0.5577689243027889</v>
      </c>
      <c r="U2043">
        <v>0.56672064598385485</v>
      </c>
      <c r="V2043">
        <v>14.5</v>
      </c>
      <c r="W2043">
        <v>58.452380952380977</v>
      </c>
      <c r="X2043">
        <v>152.80916266831761</v>
      </c>
      <c r="Y2043">
        <v>141.0428571428572</v>
      </c>
      <c r="Z2043">
        <v>141.0428571428572</v>
      </c>
      <c r="AA2043">
        <v>20.164787116549878</v>
      </c>
      <c r="AB2043">
        <v>1.9049107084734864</v>
      </c>
      <c r="AC2043">
        <v>-60.417086196474521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</row>
    <row r="2044" spans="1:39">
      <c r="A2044">
        <v>6</v>
      </c>
      <c r="C2044">
        <v>2017</v>
      </c>
      <c r="D2044">
        <v>99</v>
      </c>
      <c r="E2044">
        <v>99</v>
      </c>
      <c r="F2044">
        <v>99</v>
      </c>
      <c r="G2044">
        <v>2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103</v>
      </c>
      <c r="R2044">
        <v>7488</v>
      </c>
      <c r="S2044">
        <v>7488</v>
      </c>
      <c r="T2044">
        <v>99.442231075697251</v>
      </c>
      <c r="U2044">
        <v>99.433279354016122</v>
      </c>
      <c r="V2044">
        <v>15.66586538461538</v>
      </c>
      <c r="W2044">
        <v>59.83747329059829</v>
      </c>
      <c r="X2044">
        <v>150.38190393180881</v>
      </c>
      <c r="Y2044">
        <v>138.80249732905961</v>
      </c>
      <c r="Z2044">
        <v>138.80249732905961</v>
      </c>
      <c r="AA2044">
        <v>28.168837069552648</v>
      </c>
      <c r="AB2044">
        <v>3.332435876674912</v>
      </c>
      <c r="AC2044">
        <v>-57.802723470911985</v>
      </c>
      <c r="AD2044">
        <v>118</v>
      </c>
      <c r="AE2044">
        <v>97</v>
      </c>
      <c r="AF2044">
        <v>1</v>
      </c>
      <c r="AG2044">
        <v>7</v>
      </c>
      <c r="AH2044">
        <v>425</v>
      </c>
      <c r="AI2044">
        <v>128</v>
      </c>
      <c r="AJ2044">
        <v>146</v>
      </c>
      <c r="AK2044">
        <v>149</v>
      </c>
      <c r="AL2044">
        <v>1</v>
      </c>
      <c r="AM2044">
        <v>0</v>
      </c>
    </row>
    <row r="2045" spans="1:39">
      <c r="A2045">
        <v>6</v>
      </c>
      <c r="C2045">
        <v>2017</v>
      </c>
      <c r="D2045">
        <v>99</v>
      </c>
      <c r="E2045">
        <v>99</v>
      </c>
      <c r="F2045">
        <v>99</v>
      </c>
      <c r="G2045">
        <v>3</v>
      </c>
      <c r="H2045">
        <v>1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164</v>
      </c>
      <c r="R2045">
        <v>8008</v>
      </c>
      <c r="S2045">
        <v>7922</v>
      </c>
      <c r="T2045">
        <v>74.6249184605349</v>
      </c>
      <c r="U2045">
        <v>74.626752157093307</v>
      </c>
      <c r="V2045">
        <v>14.35601898101898</v>
      </c>
      <c r="W2045">
        <v>57.710047967684943</v>
      </c>
      <c r="X2045">
        <v>146.93085895686096</v>
      </c>
      <c r="Y2045">
        <v>134.66100149850195</v>
      </c>
      <c r="Z2045">
        <v>136.12286038879122</v>
      </c>
      <c r="AA2045">
        <v>28.608438185579125</v>
      </c>
      <c r="AB2045">
        <v>4.2477993795039994</v>
      </c>
      <c r="AC2045">
        <v>-66.919040651098541</v>
      </c>
      <c r="AD2045">
        <v>147</v>
      </c>
      <c r="AE2045">
        <v>28</v>
      </c>
      <c r="AF2045">
        <v>0</v>
      </c>
      <c r="AG2045">
        <v>19</v>
      </c>
      <c r="AH2045">
        <v>12</v>
      </c>
      <c r="AI2045">
        <v>0</v>
      </c>
      <c r="AJ2045">
        <v>1</v>
      </c>
      <c r="AK2045">
        <v>37</v>
      </c>
      <c r="AL2045">
        <v>0</v>
      </c>
      <c r="AM2045">
        <v>1</v>
      </c>
    </row>
    <row r="2046" spans="1:39">
      <c r="A2046">
        <v>6</v>
      </c>
      <c r="C2046">
        <v>2017</v>
      </c>
      <c r="D2046">
        <v>99</v>
      </c>
      <c r="E2046">
        <v>99</v>
      </c>
      <c r="F2046">
        <v>99</v>
      </c>
      <c r="G2046">
        <v>3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32</v>
      </c>
      <c r="R2046">
        <v>2723</v>
      </c>
      <c r="S2046">
        <v>2690</v>
      </c>
      <c r="T2046">
        <v>25.375081539465096</v>
      </c>
      <c r="U2046">
        <v>25.373247842906647</v>
      </c>
      <c r="V2046">
        <v>14.049210429673156</v>
      </c>
      <c r="W2046">
        <v>57.227137546468398</v>
      </c>
      <c r="X2046">
        <v>147.50341081489947</v>
      </c>
      <c r="Y2046">
        <v>134.64796180683061</v>
      </c>
      <c r="Z2046">
        <v>136.29977695167275</v>
      </c>
      <c r="AA2046">
        <v>25.396369203559477</v>
      </c>
      <c r="AB2046">
        <v>4.3255194569160258</v>
      </c>
      <c r="AC2046">
        <v>-60.924134259446248</v>
      </c>
      <c r="AD2046">
        <v>63</v>
      </c>
      <c r="AE2046">
        <v>11</v>
      </c>
      <c r="AF2046">
        <v>0</v>
      </c>
      <c r="AG2046">
        <v>10</v>
      </c>
      <c r="AH2046">
        <v>4</v>
      </c>
      <c r="AI2046">
        <v>2</v>
      </c>
      <c r="AJ2046">
        <v>1</v>
      </c>
      <c r="AK2046">
        <v>9</v>
      </c>
      <c r="AL2046">
        <v>0</v>
      </c>
      <c r="AM2046">
        <v>0</v>
      </c>
    </row>
    <row r="2047" spans="1:39">
      <c r="A2047">
        <v>6</v>
      </c>
      <c r="C2047">
        <v>2017</v>
      </c>
      <c r="D2047">
        <v>99</v>
      </c>
      <c r="E2047">
        <v>99</v>
      </c>
      <c r="F2047">
        <v>99</v>
      </c>
      <c r="G2047">
        <v>4</v>
      </c>
      <c r="H2047">
        <v>1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1</v>
      </c>
      <c r="R2047">
        <v>52</v>
      </c>
      <c r="S2047">
        <v>52</v>
      </c>
      <c r="T2047">
        <v>37.681159420289845</v>
      </c>
      <c r="U2047">
        <v>36.909680668446441</v>
      </c>
      <c r="V2047">
        <v>15.55769230769231</v>
      </c>
      <c r="W2047">
        <v>59.519230769230759</v>
      </c>
      <c r="X2047">
        <v>142.01183431952657</v>
      </c>
      <c r="Y2047">
        <v>131.07692307692304</v>
      </c>
      <c r="Z2047">
        <v>131.07692307692304</v>
      </c>
      <c r="AA2047">
        <v>20.512122263757103</v>
      </c>
      <c r="AB2047">
        <v>2.7768991049466423</v>
      </c>
      <c r="AC2047">
        <v>-58.748178642474393</v>
      </c>
      <c r="AD2047">
        <v>0</v>
      </c>
      <c r="AE2047">
        <v>0</v>
      </c>
      <c r="AF2047">
        <v>0</v>
      </c>
      <c r="AG2047">
        <v>0</v>
      </c>
      <c r="AH2047">
        <v>10</v>
      </c>
      <c r="AI2047">
        <v>2</v>
      </c>
      <c r="AJ2047">
        <v>0</v>
      </c>
      <c r="AK2047">
        <v>0</v>
      </c>
      <c r="AL2047">
        <v>0</v>
      </c>
      <c r="AM2047">
        <v>0</v>
      </c>
    </row>
    <row r="2048" spans="1:39">
      <c r="A2048">
        <v>6</v>
      </c>
      <c r="C2048">
        <v>2017</v>
      </c>
      <c r="D2048">
        <v>99</v>
      </c>
      <c r="E2048">
        <v>99</v>
      </c>
      <c r="F2048">
        <v>99</v>
      </c>
      <c r="G2048">
        <v>4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5</v>
      </c>
      <c r="R2048">
        <v>86</v>
      </c>
      <c r="S2048">
        <v>86</v>
      </c>
      <c r="T2048">
        <v>62.318840579710162</v>
      </c>
      <c r="U2048">
        <v>63.090319331553559</v>
      </c>
      <c r="V2048">
        <v>16.511627906976749</v>
      </c>
      <c r="W2048">
        <v>61.720930232558118</v>
      </c>
      <c r="X2048">
        <v>146.77492504220314</v>
      </c>
      <c r="Y2048">
        <v>135.47325581395353</v>
      </c>
      <c r="Z2048">
        <v>135.47325581395353</v>
      </c>
      <c r="AA2048">
        <v>26.567795789650955</v>
      </c>
      <c r="AB2048">
        <v>2.0439995152613806</v>
      </c>
      <c r="AC2048">
        <v>-41.622308728615174</v>
      </c>
      <c r="AD2048">
        <v>0</v>
      </c>
      <c r="AE2048">
        <v>0</v>
      </c>
      <c r="AF2048">
        <v>0</v>
      </c>
      <c r="AG2048">
        <v>0</v>
      </c>
      <c r="AH2048">
        <v>1</v>
      </c>
      <c r="AI2048">
        <v>0</v>
      </c>
      <c r="AJ2048">
        <v>0</v>
      </c>
      <c r="AK2048">
        <v>0</v>
      </c>
      <c r="AL2048">
        <v>0</v>
      </c>
      <c r="AM2048">
        <v>0</v>
      </c>
    </row>
    <row r="2049" spans="1:39">
      <c r="A2049">
        <v>6</v>
      </c>
      <c r="C2049">
        <v>2016</v>
      </c>
      <c r="D2049">
        <v>99</v>
      </c>
      <c r="E2049">
        <v>99</v>
      </c>
      <c r="F2049">
        <v>99</v>
      </c>
      <c r="G2049">
        <v>1</v>
      </c>
      <c r="H2049">
        <v>1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11</v>
      </c>
      <c r="R2049">
        <v>21</v>
      </c>
      <c r="S2049">
        <v>21</v>
      </c>
      <c r="T2049">
        <v>0.26230327254559083</v>
      </c>
      <c r="U2049">
        <v>0.23409629233997911</v>
      </c>
      <c r="V2049">
        <v>14.571428571428577</v>
      </c>
      <c r="W2049">
        <v>57.952380952380977</v>
      </c>
      <c r="X2049">
        <v>133.14244441005002</v>
      </c>
      <c r="Y2049">
        <v>122.89047619047616</v>
      </c>
      <c r="Z2049">
        <v>122.89047619047616</v>
      </c>
      <c r="AA2049">
        <v>27.813253174596433</v>
      </c>
      <c r="AB2049">
        <v>2.7512108239341559</v>
      </c>
      <c r="AC2049">
        <v>-34.862259600930791</v>
      </c>
      <c r="AD2049">
        <v>0</v>
      </c>
      <c r="AE2049">
        <v>0</v>
      </c>
      <c r="AF2049">
        <v>0</v>
      </c>
      <c r="AG2049">
        <v>0</v>
      </c>
      <c r="AH2049">
        <v>6</v>
      </c>
      <c r="AI2049">
        <v>0</v>
      </c>
      <c r="AJ2049">
        <v>0</v>
      </c>
      <c r="AK2049">
        <v>0</v>
      </c>
      <c r="AL2049">
        <v>0</v>
      </c>
      <c r="AM2049">
        <v>0</v>
      </c>
    </row>
    <row r="2050" spans="1:39">
      <c r="A2050">
        <v>6</v>
      </c>
      <c r="C2050">
        <v>2016</v>
      </c>
      <c r="D2050">
        <v>99</v>
      </c>
      <c r="E2050">
        <v>99</v>
      </c>
      <c r="F2050">
        <v>99</v>
      </c>
      <c r="G2050">
        <v>1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129</v>
      </c>
      <c r="R2050">
        <v>7985</v>
      </c>
      <c r="S2050">
        <v>7984</v>
      </c>
      <c r="T2050">
        <v>99.737696727454377</v>
      </c>
      <c r="U2050">
        <v>99.765903707660016</v>
      </c>
      <c r="V2050">
        <v>14.773825923606761</v>
      </c>
      <c r="W2050">
        <v>58.397044088176358</v>
      </c>
      <c r="X2050">
        <v>149.25028035367035</v>
      </c>
      <c r="Y2050">
        <v>137.73686912961836</v>
      </c>
      <c r="Z2050">
        <v>137.75412074148329</v>
      </c>
      <c r="AA2050">
        <v>27.142335027679842</v>
      </c>
      <c r="AB2050">
        <v>3.7323963945100904</v>
      </c>
      <c r="AC2050">
        <v>-43.663079967136774</v>
      </c>
      <c r="AD2050">
        <v>100</v>
      </c>
      <c r="AE2050">
        <v>23</v>
      </c>
      <c r="AF2050">
        <v>0</v>
      </c>
      <c r="AG2050">
        <v>26</v>
      </c>
      <c r="AH2050">
        <v>326</v>
      </c>
      <c r="AI2050">
        <v>64</v>
      </c>
      <c r="AJ2050">
        <v>20</v>
      </c>
      <c r="AK2050">
        <v>49</v>
      </c>
      <c r="AL2050">
        <v>10</v>
      </c>
      <c r="AM2050">
        <v>2</v>
      </c>
    </row>
    <row r="2051" spans="1:39">
      <c r="A2051">
        <v>6</v>
      </c>
      <c r="C2051">
        <v>2016</v>
      </c>
      <c r="D2051">
        <v>99</v>
      </c>
      <c r="E2051">
        <v>99</v>
      </c>
      <c r="F2051">
        <v>99</v>
      </c>
      <c r="G2051">
        <v>2</v>
      </c>
      <c r="H2051">
        <v>1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26</v>
      </c>
      <c r="R2051">
        <v>58</v>
      </c>
      <c r="S2051">
        <v>58</v>
      </c>
      <c r="T2051">
        <v>0.77540106951871646</v>
      </c>
      <c r="U2051">
        <v>0.7918264176037656</v>
      </c>
      <c r="V2051">
        <v>14.72413793103448</v>
      </c>
      <c r="W2051">
        <v>58.258620689655153</v>
      </c>
      <c r="X2051">
        <v>153.16060821160377</v>
      </c>
      <c r="Y2051">
        <v>141.36724137931037</v>
      </c>
      <c r="Z2051">
        <v>141.36724137931037</v>
      </c>
      <c r="AA2051">
        <v>24.446883927595124</v>
      </c>
      <c r="AB2051">
        <v>1.889721242237812</v>
      </c>
      <c r="AC2051">
        <v>-36.716508397608656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</row>
    <row r="2052" spans="1:39">
      <c r="A2052">
        <v>6</v>
      </c>
      <c r="C2052">
        <v>2016</v>
      </c>
      <c r="D2052">
        <v>99</v>
      </c>
      <c r="E2052">
        <v>99</v>
      </c>
      <c r="F2052">
        <v>99</v>
      </c>
      <c r="G2052">
        <v>2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109</v>
      </c>
      <c r="R2052">
        <v>7422</v>
      </c>
      <c r="S2052">
        <v>7422</v>
      </c>
      <c r="T2052">
        <v>99.224598930481278</v>
      </c>
      <c r="U2052">
        <v>99.208173582396242</v>
      </c>
      <c r="V2052">
        <v>15.661277283751012</v>
      </c>
      <c r="W2052">
        <v>59.914578280786863</v>
      </c>
      <c r="X2052">
        <v>149.95867458549799</v>
      </c>
      <c r="Y2052">
        <v>138.41185664241445</v>
      </c>
      <c r="Z2052">
        <v>138.41185664241445</v>
      </c>
      <c r="AA2052">
        <v>28.36165863436986</v>
      </c>
      <c r="AB2052">
        <v>3.5680217376279542</v>
      </c>
      <c r="AC2052">
        <v>-59.409913944504922</v>
      </c>
      <c r="AD2052">
        <v>68</v>
      </c>
      <c r="AE2052">
        <v>41</v>
      </c>
      <c r="AF2052">
        <v>0</v>
      </c>
      <c r="AG2052">
        <v>3</v>
      </c>
      <c r="AH2052">
        <v>123</v>
      </c>
      <c r="AI2052">
        <v>27</v>
      </c>
      <c r="AJ2052">
        <v>20</v>
      </c>
      <c r="AK2052">
        <v>49</v>
      </c>
      <c r="AL2052">
        <v>0</v>
      </c>
      <c r="AM2052">
        <v>0</v>
      </c>
    </row>
    <row r="2053" spans="1:39">
      <c r="A2053">
        <v>6</v>
      </c>
      <c r="C2053">
        <v>2016</v>
      </c>
      <c r="D2053">
        <v>99</v>
      </c>
      <c r="E2053">
        <v>99</v>
      </c>
      <c r="F2053">
        <v>99</v>
      </c>
      <c r="G2053">
        <v>3</v>
      </c>
      <c r="H2053">
        <v>1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167</v>
      </c>
      <c r="R2053">
        <v>8180</v>
      </c>
      <c r="S2053">
        <v>8125</v>
      </c>
      <c r="T2053">
        <v>75.066532073047611</v>
      </c>
      <c r="U2053">
        <v>75.65079293116743</v>
      </c>
      <c r="V2053">
        <v>14.69229828850855</v>
      </c>
      <c r="W2053">
        <v>58.248246153846168</v>
      </c>
      <c r="X2053">
        <v>148.74525505487398</v>
      </c>
      <c r="Y2053">
        <v>136.67448655256709</v>
      </c>
      <c r="Z2053">
        <v>137.59966769230761</v>
      </c>
      <c r="AA2053">
        <v>28.138399383929023</v>
      </c>
      <c r="AB2053">
        <v>3.7433721943672511</v>
      </c>
      <c r="AC2053">
        <v>-62.743135565582413</v>
      </c>
      <c r="AD2053">
        <v>168</v>
      </c>
      <c r="AE2053">
        <v>8</v>
      </c>
      <c r="AF2053">
        <v>0</v>
      </c>
      <c r="AG2053">
        <v>23</v>
      </c>
      <c r="AH2053">
        <v>11</v>
      </c>
      <c r="AI2053">
        <v>5</v>
      </c>
      <c r="AJ2053">
        <v>1</v>
      </c>
      <c r="AK2053">
        <v>34</v>
      </c>
      <c r="AL2053">
        <v>33</v>
      </c>
      <c r="AM2053">
        <v>1</v>
      </c>
    </row>
    <row r="2054" spans="1:39">
      <c r="A2054">
        <v>6</v>
      </c>
      <c r="C2054">
        <v>2016</v>
      </c>
      <c r="D2054">
        <v>99</v>
      </c>
      <c r="E2054">
        <v>99</v>
      </c>
      <c r="F2054">
        <v>99</v>
      </c>
      <c r="G2054">
        <v>3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34</v>
      </c>
      <c r="R2054">
        <v>2717</v>
      </c>
      <c r="S2054">
        <v>2682</v>
      </c>
      <c r="T2054">
        <v>24.933467926952368</v>
      </c>
      <c r="U2054">
        <v>24.349207068832559</v>
      </c>
      <c r="V2054">
        <v>14.79536253220463</v>
      </c>
      <c r="W2054">
        <v>58.447800149142402</v>
      </c>
      <c r="X2054">
        <v>145.16341274053542</v>
      </c>
      <c r="Y2054">
        <v>132.44100110415889</v>
      </c>
      <c r="Z2054">
        <v>134.16935123042492</v>
      </c>
      <c r="AA2054">
        <v>24.463410568156391</v>
      </c>
      <c r="AB2054">
        <v>3.4313982090733708</v>
      </c>
      <c r="AC2054">
        <v>-59.292912184544754</v>
      </c>
      <c r="AD2054">
        <v>55</v>
      </c>
      <c r="AE2054">
        <v>10</v>
      </c>
      <c r="AF2054">
        <v>0</v>
      </c>
      <c r="AG2054">
        <v>5</v>
      </c>
      <c r="AH2054">
        <v>2</v>
      </c>
      <c r="AI2054">
        <v>3</v>
      </c>
      <c r="AJ2054">
        <v>1</v>
      </c>
      <c r="AK2054">
        <v>16</v>
      </c>
      <c r="AL2054">
        <v>8</v>
      </c>
      <c r="AM2054">
        <v>0</v>
      </c>
    </row>
    <row r="2055" spans="1:39">
      <c r="A2055">
        <v>6</v>
      </c>
      <c r="C2055">
        <v>2016</v>
      </c>
      <c r="D2055">
        <v>99</v>
      </c>
      <c r="E2055">
        <v>99</v>
      </c>
      <c r="F2055">
        <v>99</v>
      </c>
      <c r="G2055">
        <v>4</v>
      </c>
      <c r="H2055">
        <v>1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3</v>
      </c>
      <c r="R2055">
        <v>32</v>
      </c>
      <c r="S2055">
        <v>32</v>
      </c>
      <c r="T2055">
        <v>9.2753623188405783</v>
      </c>
      <c r="U2055">
        <v>8.5226503450365598</v>
      </c>
      <c r="V2055">
        <v>15.6875</v>
      </c>
      <c r="W2055">
        <v>59.5</v>
      </c>
      <c r="X2055">
        <v>134.26665763813651</v>
      </c>
      <c r="Y2055">
        <v>123.92812499999999</v>
      </c>
      <c r="Z2055">
        <v>123.92812499999999</v>
      </c>
      <c r="AA2055">
        <v>27.907024590313753</v>
      </c>
      <c r="AB2055">
        <v>3.9607448794387152</v>
      </c>
      <c r="AC2055">
        <v>-28.516755370329399</v>
      </c>
      <c r="AD2055">
        <v>1</v>
      </c>
      <c r="AE2055">
        <v>0</v>
      </c>
      <c r="AF2055">
        <v>0</v>
      </c>
      <c r="AG2055">
        <v>0</v>
      </c>
      <c r="AH2055">
        <v>13</v>
      </c>
      <c r="AI2055">
        <v>0</v>
      </c>
      <c r="AJ2055">
        <v>0</v>
      </c>
      <c r="AK2055">
        <v>0</v>
      </c>
      <c r="AL2055">
        <v>0</v>
      </c>
      <c r="AM2055">
        <v>0</v>
      </c>
    </row>
    <row r="2056" spans="1:39">
      <c r="A2056">
        <v>6</v>
      </c>
      <c r="C2056">
        <v>2016</v>
      </c>
      <c r="D2056">
        <v>99</v>
      </c>
      <c r="E2056">
        <v>99</v>
      </c>
      <c r="F2056">
        <v>99</v>
      </c>
      <c r="G2056">
        <v>4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12</v>
      </c>
      <c r="R2056">
        <v>313</v>
      </c>
      <c r="S2056">
        <v>313</v>
      </c>
      <c r="T2056">
        <v>90.724637681159379</v>
      </c>
      <c r="U2056">
        <v>91.47734965496349</v>
      </c>
      <c r="V2056">
        <v>16.865814696485621</v>
      </c>
      <c r="W2056">
        <v>62.530351437699693</v>
      </c>
      <c r="X2056">
        <v>147.3373047327959</v>
      </c>
      <c r="Y2056">
        <v>135.99233226837077</v>
      </c>
      <c r="Z2056">
        <v>135.99233226837077</v>
      </c>
      <c r="AA2056">
        <v>24.841462917147112</v>
      </c>
      <c r="AB2056">
        <v>1.5561499773131076</v>
      </c>
      <c r="AC2056">
        <v>-48.618969537682645</v>
      </c>
      <c r="AD2056">
        <v>0</v>
      </c>
      <c r="AE2056">
        <v>0</v>
      </c>
      <c r="AF2056">
        <v>0</v>
      </c>
      <c r="AG2056">
        <v>0</v>
      </c>
      <c r="AH2056">
        <v>2</v>
      </c>
      <c r="AI2056">
        <v>0</v>
      </c>
      <c r="AJ2056">
        <v>0</v>
      </c>
      <c r="AK2056">
        <v>1</v>
      </c>
      <c r="AL2056">
        <v>0</v>
      </c>
      <c r="AM2056">
        <v>0</v>
      </c>
    </row>
    <row r="2057" spans="1:39">
      <c r="A2057">
        <v>6</v>
      </c>
      <c r="C2057">
        <v>2015</v>
      </c>
      <c r="D2057">
        <v>99</v>
      </c>
      <c r="E2057">
        <v>99</v>
      </c>
      <c r="F2057">
        <v>99</v>
      </c>
      <c r="G2057">
        <v>1</v>
      </c>
      <c r="H2057">
        <v>1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24</v>
      </c>
      <c r="R2057">
        <v>90</v>
      </c>
      <c r="S2057">
        <v>90</v>
      </c>
      <c r="T2057">
        <v>1.0408234069619517</v>
      </c>
      <c r="U2057">
        <v>0.98855941116064283</v>
      </c>
      <c r="V2057">
        <v>15.033333333333339</v>
      </c>
      <c r="W2057">
        <v>58.455555555555563</v>
      </c>
      <c r="X2057">
        <v>138.27374503430843</v>
      </c>
      <c r="Y2057">
        <v>127.62666666666664</v>
      </c>
      <c r="Z2057">
        <v>127.62666666666664</v>
      </c>
      <c r="AA2057">
        <v>26.171939171563391</v>
      </c>
      <c r="AB2057">
        <v>2.6673378784894721</v>
      </c>
      <c r="AC2057">
        <v>-62.85675420214104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</row>
    <row r="2058" spans="1:39">
      <c r="A2058">
        <v>6</v>
      </c>
      <c r="C2058">
        <v>2015</v>
      </c>
      <c r="D2058">
        <v>99</v>
      </c>
      <c r="E2058">
        <v>99</v>
      </c>
      <c r="F2058">
        <v>99</v>
      </c>
      <c r="G2058">
        <v>1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124</v>
      </c>
      <c r="R2058">
        <v>8557</v>
      </c>
      <c r="S2058">
        <v>8557</v>
      </c>
      <c r="T2058">
        <v>98.959176593038066</v>
      </c>
      <c r="U2058">
        <v>99.011440588839363</v>
      </c>
      <c r="V2058">
        <v>15.160102839780299</v>
      </c>
      <c r="W2058">
        <v>59.013906743017422</v>
      </c>
      <c r="X2058">
        <v>145.66100679010435</v>
      </c>
      <c r="Y2058">
        <v>134.44510926726639</v>
      </c>
      <c r="Z2058">
        <v>134.44510926726639</v>
      </c>
      <c r="AA2058">
        <v>28.094383254243755</v>
      </c>
      <c r="AB2058">
        <v>4.0001657248826001</v>
      </c>
      <c r="AC2058">
        <v>-48.118042447054144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78</v>
      </c>
      <c r="AM2058">
        <v>3</v>
      </c>
    </row>
    <row r="2059" spans="1:39">
      <c r="A2059">
        <v>6</v>
      </c>
      <c r="C2059">
        <v>2015</v>
      </c>
      <c r="D2059">
        <v>99</v>
      </c>
      <c r="E2059">
        <v>99</v>
      </c>
      <c r="F2059">
        <v>99</v>
      </c>
      <c r="G2059">
        <v>2</v>
      </c>
      <c r="H2059">
        <v>1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22</v>
      </c>
      <c r="R2059">
        <v>76</v>
      </c>
      <c r="S2059">
        <v>76</v>
      </c>
      <c r="T2059">
        <v>1.0307880103078797</v>
      </c>
      <c r="U2059">
        <v>0.95973333080683598</v>
      </c>
      <c r="V2059">
        <v>15.10526315789474</v>
      </c>
      <c r="W2059">
        <v>59.052631578947377</v>
      </c>
      <c r="X2059">
        <v>135.74157495580772</v>
      </c>
      <c r="Y2059">
        <v>125.28947368421056</v>
      </c>
      <c r="Z2059">
        <v>125.28947368421056</v>
      </c>
      <c r="AA2059">
        <v>31.060495213065739</v>
      </c>
      <c r="AB2059">
        <v>1.9993073592865969</v>
      </c>
      <c r="AC2059">
        <v>-2.8150481901921478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</row>
    <row r="2060" spans="1:39">
      <c r="A2060">
        <v>6</v>
      </c>
      <c r="C2060">
        <v>2015</v>
      </c>
      <c r="D2060">
        <v>99</v>
      </c>
      <c r="E2060">
        <v>99</v>
      </c>
      <c r="F2060">
        <v>99</v>
      </c>
      <c r="G2060">
        <v>2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115</v>
      </c>
      <c r="R2060">
        <v>7297</v>
      </c>
      <c r="S2060">
        <v>7296</v>
      </c>
      <c r="T2060">
        <v>98.969211989692127</v>
      </c>
      <c r="U2060">
        <v>99.04026666919313</v>
      </c>
      <c r="V2060">
        <v>15.717555159654651</v>
      </c>
      <c r="W2060">
        <v>60.156524122807021</v>
      </c>
      <c r="X2060">
        <v>145.92494192020899</v>
      </c>
      <c r="Y2060">
        <v>134.6619980814032</v>
      </c>
      <c r="Z2060">
        <v>134.68045504385952</v>
      </c>
      <c r="AA2060">
        <v>28.616337828102559</v>
      </c>
      <c r="AB2060">
        <v>3.7615911768074177</v>
      </c>
      <c r="AC2060">
        <v>-56.268380781466654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20</v>
      </c>
      <c r="AM2060">
        <v>0</v>
      </c>
    </row>
    <row r="2061" spans="1:39">
      <c r="A2061">
        <v>6</v>
      </c>
      <c r="C2061">
        <v>2015</v>
      </c>
      <c r="D2061">
        <v>99</v>
      </c>
      <c r="E2061">
        <v>99</v>
      </c>
      <c r="F2061">
        <v>99</v>
      </c>
      <c r="G2061">
        <v>3</v>
      </c>
      <c r="H2061">
        <v>1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177</v>
      </c>
      <c r="R2061">
        <v>8180</v>
      </c>
      <c r="S2061">
        <v>8097</v>
      </c>
      <c r="T2061">
        <v>76.412891172349362</v>
      </c>
      <c r="U2061">
        <v>76.502655909189983</v>
      </c>
      <c r="V2061">
        <v>14.556112469437652</v>
      </c>
      <c r="W2061">
        <v>58.058910707669519</v>
      </c>
      <c r="X2061">
        <v>147.17603911980495</v>
      </c>
      <c r="Y2061">
        <v>134.91020782396097</v>
      </c>
      <c r="Z2061">
        <v>136.29313325923184</v>
      </c>
      <c r="AA2061">
        <v>29.16165125962284</v>
      </c>
      <c r="AB2061">
        <v>4.2752768095760487</v>
      </c>
      <c r="AC2061">
        <v>-52.70097770836044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242</v>
      </c>
      <c r="AM2061">
        <v>0</v>
      </c>
    </row>
    <row r="2062" spans="1:39">
      <c r="A2062">
        <v>6</v>
      </c>
      <c r="C2062">
        <v>2015</v>
      </c>
      <c r="D2062">
        <v>99</v>
      </c>
      <c r="E2062">
        <v>99</v>
      </c>
      <c r="F2062">
        <v>99</v>
      </c>
      <c r="G2062">
        <v>3</v>
      </c>
      <c r="H2062">
        <v>2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99</v>
      </c>
      <c r="O2062">
        <v>99</v>
      </c>
      <c r="P2062">
        <v>9999</v>
      </c>
      <c r="Q2062">
        <v>36</v>
      </c>
      <c r="R2062">
        <v>2525</v>
      </c>
      <c r="S2062">
        <v>2491</v>
      </c>
      <c r="T2062">
        <v>23.587108827650631</v>
      </c>
      <c r="U2062">
        <v>23.497344090810017</v>
      </c>
      <c r="V2062">
        <v>14.237227722772277</v>
      </c>
      <c r="W2062">
        <v>57.617021276595722</v>
      </c>
      <c r="X2062">
        <v>146.87045042532404</v>
      </c>
      <c r="Y2062">
        <v>134.23908910891092</v>
      </c>
      <c r="Z2062">
        <v>136.07133681252509</v>
      </c>
      <c r="AA2062">
        <v>27.290476907646656</v>
      </c>
      <c r="AB2062">
        <v>4.3964803948902818</v>
      </c>
      <c r="AC2062">
        <v>-52.756335543385354</v>
      </c>
      <c r="AD2062">
        <v>1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78</v>
      </c>
      <c r="AM2062">
        <v>0</v>
      </c>
    </row>
    <row r="2063" spans="1:39">
      <c r="A2063">
        <v>6</v>
      </c>
      <c r="C2063">
        <v>2015</v>
      </c>
      <c r="D2063">
        <v>99</v>
      </c>
      <c r="E2063">
        <v>99</v>
      </c>
      <c r="F2063">
        <v>99</v>
      </c>
      <c r="G2063">
        <v>4</v>
      </c>
      <c r="H2063">
        <v>1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99</v>
      </c>
      <c r="O2063">
        <v>99</v>
      </c>
      <c r="P2063">
        <v>9999</v>
      </c>
      <c r="Q2063">
        <v>3</v>
      </c>
      <c r="R2063">
        <v>59</v>
      </c>
      <c r="S2063">
        <v>59</v>
      </c>
      <c r="T2063">
        <v>10.825688073394494</v>
      </c>
      <c r="U2063">
        <v>10.891513382112068</v>
      </c>
      <c r="V2063">
        <v>14</v>
      </c>
      <c r="W2063">
        <v>56.47457627118645</v>
      </c>
      <c r="X2063">
        <v>149.82095965624251</v>
      </c>
      <c r="Y2063">
        <v>138.28474576271188</v>
      </c>
      <c r="Z2063">
        <v>138.28474576271188</v>
      </c>
      <c r="AA2063">
        <v>46.355084242236522</v>
      </c>
      <c r="AB2063">
        <v>7.1576815018182121</v>
      </c>
      <c r="AC2063">
        <v>-90.902447112818521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5</v>
      </c>
      <c r="AM2063">
        <v>0</v>
      </c>
    </row>
    <row r="2064" spans="1:39">
      <c r="A2064">
        <v>6</v>
      </c>
      <c r="C2064">
        <v>2015</v>
      </c>
      <c r="D2064">
        <v>99</v>
      </c>
      <c r="E2064">
        <v>99</v>
      </c>
      <c r="F2064">
        <v>99</v>
      </c>
      <c r="G2064">
        <v>4</v>
      </c>
      <c r="H2064">
        <v>2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14</v>
      </c>
      <c r="R2064">
        <v>486</v>
      </c>
      <c r="S2064">
        <v>487</v>
      </c>
      <c r="T2064">
        <v>89.174311926605526</v>
      </c>
      <c r="U2064">
        <v>89.108486617887905</v>
      </c>
      <c r="V2064">
        <v>16.716049382716044</v>
      </c>
      <c r="W2064">
        <v>62.273100616016407</v>
      </c>
      <c r="X2064">
        <v>148.72307603137017</v>
      </c>
      <c r="Y2064">
        <v>137.34753086419749</v>
      </c>
      <c r="Z2064">
        <v>137.06550308008204</v>
      </c>
      <c r="AA2064">
        <v>30.111966297049324</v>
      </c>
      <c r="AB2064">
        <v>4.4425785698419915</v>
      </c>
      <c r="AC2064">
        <v>-8.8000922544663851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3</v>
      </c>
    </row>
    <row r="2065" spans="1:29">
      <c r="A2065">
        <v>6</v>
      </c>
      <c r="C2065">
        <v>2014</v>
      </c>
      <c r="D2065">
        <v>99</v>
      </c>
      <c r="E2065">
        <v>99</v>
      </c>
      <c r="F2065">
        <v>99</v>
      </c>
      <c r="G2065">
        <v>1</v>
      </c>
      <c r="H2065">
        <v>1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15</v>
      </c>
      <c r="R2065">
        <v>76</v>
      </c>
      <c r="S2065">
        <v>74</v>
      </c>
      <c r="T2065">
        <v>0.88516189145119939</v>
      </c>
      <c r="U2065">
        <v>0.75791747293506639</v>
      </c>
      <c r="V2065">
        <v>18.697368421052623</v>
      </c>
      <c r="W2065">
        <v>59.297297297297298</v>
      </c>
      <c r="X2065">
        <v>128.09488510007409</v>
      </c>
      <c r="Y2065">
        <v>115.5197368421052</v>
      </c>
      <c r="Z2065">
        <v>118.64189189189187</v>
      </c>
      <c r="AA2065">
        <v>24.971053548852744</v>
      </c>
      <c r="AB2065">
        <v>2.4971861447125154</v>
      </c>
      <c r="AC2065">
        <v>-49.410524398487688</v>
      </c>
    </row>
    <row r="2066" spans="1:29">
      <c r="A2066">
        <v>6</v>
      </c>
      <c r="C2066">
        <v>2014</v>
      </c>
      <c r="D2066">
        <v>99</v>
      </c>
      <c r="E2066">
        <v>99</v>
      </c>
      <c r="F2066">
        <v>99</v>
      </c>
      <c r="G2066">
        <v>1</v>
      </c>
      <c r="H2066">
        <v>2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122</v>
      </c>
      <c r="R2066">
        <v>8510</v>
      </c>
      <c r="S2066">
        <v>8506</v>
      </c>
      <c r="T2066">
        <v>99.114838108548767</v>
      </c>
      <c r="U2066">
        <v>99.242082527064937</v>
      </c>
      <c r="V2066">
        <v>16.392596944770862</v>
      </c>
      <c r="W2066">
        <v>59.579355748883152</v>
      </c>
      <c r="X2066">
        <v>146.4306857142127</v>
      </c>
      <c r="Y2066">
        <v>135.08719153936502</v>
      </c>
      <c r="Z2066">
        <v>135.15071714084132</v>
      </c>
      <c r="AA2066">
        <v>29.175814826267821</v>
      </c>
      <c r="AB2066">
        <v>3.8032207394684754</v>
      </c>
      <c r="AC2066">
        <v>-48.562057489377437</v>
      </c>
    </row>
    <row r="2067" spans="1:29">
      <c r="A2067">
        <v>6</v>
      </c>
      <c r="C2067">
        <v>2014</v>
      </c>
      <c r="D2067">
        <v>99</v>
      </c>
      <c r="E2067">
        <v>99</v>
      </c>
      <c r="F2067">
        <v>99</v>
      </c>
      <c r="G2067">
        <v>2</v>
      </c>
      <c r="H2067">
        <v>1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30</v>
      </c>
      <c r="R2067">
        <v>116</v>
      </c>
      <c r="S2067">
        <v>114</v>
      </c>
      <c r="T2067">
        <v>1.6391126183411047</v>
      </c>
      <c r="U2067">
        <v>1.6095710191060448</v>
      </c>
      <c r="V2067">
        <v>16.784482758620697</v>
      </c>
      <c r="W2067">
        <v>59.53508771929824</v>
      </c>
      <c r="X2067">
        <v>145.78025180259277</v>
      </c>
      <c r="Y2067">
        <v>132.70689655172404</v>
      </c>
      <c r="Z2067">
        <v>135.03508771929816</v>
      </c>
      <c r="AA2067">
        <v>33.232867852384885</v>
      </c>
      <c r="AB2067">
        <v>2.9084867487654007</v>
      </c>
      <c r="AC2067">
        <v>-34.857625629287114</v>
      </c>
    </row>
    <row r="2068" spans="1:29">
      <c r="A2068">
        <v>6</v>
      </c>
      <c r="C2068">
        <v>2014</v>
      </c>
      <c r="D2068">
        <v>99</v>
      </c>
      <c r="E2068">
        <v>99</v>
      </c>
      <c r="F2068">
        <v>99</v>
      </c>
      <c r="G2068">
        <v>2</v>
      </c>
      <c r="H2068">
        <v>2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116</v>
      </c>
      <c r="R2068">
        <v>6961</v>
      </c>
      <c r="S2068">
        <v>6939</v>
      </c>
      <c r="T2068">
        <v>98.360887381658912</v>
      </c>
      <c r="U2068">
        <v>98.390428980893915</v>
      </c>
      <c r="V2068">
        <v>16.027151271369057</v>
      </c>
      <c r="W2068">
        <v>59.636547052889455</v>
      </c>
      <c r="X2068">
        <v>146.90878743558579</v>
      </c>
      <c r="Y2068">
        <v>135.1831489728491</v>
      </c>
      <c r="Z2068">
        <v>135.6117452082436</v>
      </c>
      <c r="AA2068">
        <v>29.761920685091447</v>
      </c>
      <c r="AB2068">
        <v>3.7128788464017672</v>
      </c>
      <c r="AC2068">
        <v>-61.379550202240047</v>
      </c>
    </row>
    <row r="2069" spans="1:29">
      <c r="A2069">
        <v>6</v>
      </c>
      <c r="C2069">
        <v>2014</v>
      </c>
      <c r="D2069">
        <v>99</v>
      </c>
      <c r="E2069">
        <v>99</v>
      </c>
      <c r="F2069">
        <v>99</v>
      </c>
      <c r="G2069">
        <v>3</v>
      </c>
      <c r="H2069">
        <v>1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202</v>
      </c>
      <c r="R2069">
        <v>8477</v>
      </c>
      <c r="S2069">
        <v>8321</v>
      </c>
      <c r="T2069">
        <v>75.734834271419686</v>
      </c>
      <c r="U2069">
        <v>76.040065659928615</v>
      </c>
      <c r="V2069">
        <v>15.415595139790019</v>
      </c>
      <c r="W2069">
        <v>57.878740535993281</v>
      </c>
      <c r="X2069">
        <v>146.60510864207029</v>
      </c>
      <c r="Y2069">
        <v>133.35309661436796</v>
      </c>
      <c r="Z2069">
        <v>135.85316668669603</v>
      </c>
      <c r="AA2069">
        <v>28.962345874520651</v>
      </c>
      <c r="AB2069">
        <v>4.7909632466517031</v>
      </c>
      <c r="AC2069">
        <v>-46.98309160157401</v>
      </c>
    </row>
    <row r="2070" spans="1:29">
      <c r="A2070">
        <v>6</v>
      </c>
      <c r="C2070">
        <v>2014</v>
      </c>
      <c r="D2070">
        <v>99</v>
      </c>
      <c r="E2070">
        <v>99</v>
      </c>
      <c r="F2070">
        <v>99</v>
      </c>
      <c r="G2070">
        <v>3</v>
      </c>
      <c r="H2070">
        <v>2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Q2070">
        <v>40</v>
      </c>
      <c r="R2070">
        <v>2716</v>
      </c>
      <c r="S2070">
        <v>2626</v>
      </c>
      <c r="T2070">
        <v>24.26516572858036</v>
      </c>
      <c r="U2070">
        <v>23.95993434007141</v>
      </c>
      <c r="V2070">
        <v>15.365611192930784</v>
      </c>
      <c r="W2070">
        <v>57.802361005331285</v>
      </c>
      <c r="X2070">
        <v>145.81717106764268</v>
      </c>
      <c r="Y2070">
        <v>131.14709131075119</v>
      </c>
      <c r="Z2070">
        <v>135.64185072353391</v>
      </c>
      <c r="AA2070">
        <v>29.00856001121748</v>
      </c>
      <c r="AB2070">
        <v>4.5718610755909843</v>
      </c>
      <c r="AC2070">
        <v>-64.31954732891019</v>
      </c>
    </row>
    <row r="2071" spans="1:29">
      <c r="A2071">
        <v>6</v>
      </c>
      <c r="C2071">
        <v>2014</v>
      </c>
      <c r="D2071">
        <v>99</v>
      </c>
      <c r="E2071">
        <v>99</v>
      </c>
      <c r="F2071">
        <v>99</v>
      </c>
      <c r="G2071">
        <v>4</v>
      </c>
      <c r="H2071">
        <v>1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9</v>
      </c>
      <c r="R2071">
        <v>62</v>
      </c>
      <c r="S2071">
        <v>58</v>
      </c>
      <c r="T2071">
        <v>10.385259631490788</v>
      </c>
      <c r="U2071">
        <v>9.2494860192124246</v>
      </c>
      <c r="V2071">
        <v>22.596774193548391</v>
      </c>
      <c r="W2071">
        <v>60.03448275862069</v>
      </c>
      <c r="X2071">
        <v>135.05749135008563</v>
      </c>
      <c r="Y2071">
        <v>116.97258064516129</v>
      </c>
      <c r="Z2071">
        <v>125.03965517241377</v>
      </c>
      <c r="AA2071">
        <v>26.416204141784121</v>
      </c>
      <c r="AB2071">
        <v>2.3705485851444248</v>
      </c>
      <c r="AC2071">
        <v>-40.112184051944944</v>
      </c>
    </row>
    <row r="2072" spans="1:29">
      <c r="A2072">
        <v>6</v>
      </c>
      <c r="C2072">
        <v>2014</v>
      </c>
      <c r="D2072">
        <v>99</v>
      </c>
      <c r="E2072">
        <v>99</v>
      </c>
      <c r="F2072">
        <v>99</v>
      </c>
      <c r="G2072">
        <v>4</v>
      </c>
      <c r="H2072">
        <v>2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14</v>
      </c>
      <c r="R2072">
        <v>535</v>
      </c>
      <c r="S2072">
        <v>527</v>
      </c>
      <c r="T2072">
        <v>89.614740368509217</v>
      </c>
      <c r="U2072">
        <v>90.750513980787588</v>
      </c>
      <c r="V2072">
        <v>18.046728971962619</v>
      </c>
      <c r="W2072">
        <v>62.793168880455426</v>
      </c>
      <c r="X2072">
        <v>145.9100252123815</v>
      </c>
      <c r="Y2072">
        <v>133.00056074766351</v>
      </c>
      <c r="Z2072">
        <v>135.01954459203029</v>
      </c>
      <c r="AA2072">
        <v>30.307553454164921</v>
      </c>
      <c r="AB2072">
        <v>1.7846357815552309</v>
      </c>
      <c r="AC2072">
        <v>-42.334138645903806</v>
      </c>
    </row>
    <row r="2073" spans="1:29">
      <c r="A2073">
        <v>6</v>
      </c>
      <c r="C2073">
        <v>2013</v>
      </c>
      <c r="D2073">
        <v>99</v>
      </c>
      <c r="E2073">
        <v>99</v>
      </c>
      <c r="F2073">
        <v>99</v>
      </c>
      <c r="G2073">
        <v>1</v>
      </c>
      <c r="H2073">
        <v>1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22</v>
      </c>
      <c r="R2073">
        <v>134</v>
      </c>
      <c r="S2073">
        <v>133</v>
      </c>
      <c r="T2073">
        <v>1.4581066376496188</v>
      </c>
      <c r="U2073">
        <v>1.2909191574166421</v>
      </c>
      <c r="V2073">
        <v>17.089552238805965</v>
      </c>
      <c r="W2073">
        <v>59.030075187969921</v>
      </c>
      <c r="X2073">
        <v>130.58650409922228</v>
      </c>
      <c r="Y2073">
        <v>119.74776119402983</v>
      </c>
      <c r="Z2073">
        <v>120.6481203007519</v>
      </c>
      <c r="AA2073">
        <v>32.10141964280205</v>
      </c>
      <c r="AB2073">
        <v>3.237328912944581</v>
      </c>
      <c r="AC2073">
        <v>-45.197584911604913</v>
      </c>
    </row>
    <row r="2074" spans="1:29">
      <c r="A2074">
        <v>6</v>
      </c>
      <c r="C2074">
        <v>2013</v>
      </c>
      <c r="D2074">
        <v>99</v>
      </c>
      <c r="E2074">
        <v>99</v>
      </c>
      <c r="F2074">
        <v>99</v>
      </c>
      <c r="G2074">
        <v>1</v>
      </c>
      <c r="H2074">
        <v>2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132</v>
      </c>
      <c r="R2074">
        <v>9056</v>
      </c>
      <c r="S2074">
        <v>9051</v>
      </c>
      <c r="T2074">
        <v>98.541893362350379</v>
      </c>
      <c r="U2074">
        <v>98.709080842583361</v>
      </c>
      <c r="V2074">
        <v>16.078290636042404</v>
      </c>
      <c r="W2074">
        <v>59.059440945751859</v>
      </c>
      <c r="X2074">
        <v>146.83913312711331</v>
      </c>
      <c r="Y2074">
        <v>135.48582155477047</v>
      </c>
      <c r="Z2074">
        <v>135.56066732957697</v>
      </c>
      <c r="AA2074">
        <v>29.228985583298986</v>
      </c>
      <c r="AB2074">
        <v>3.6532234268663526</v>
      </c>
      <c r="AC2074">
        <v>-49.547431706205742</v>
      </c>
    </row>
    <row r="2075" spans="1:29">
      <c r="A2075">
        <v>6</v>
      </c>
      <c r="C2075">
        <v>2013</v>
      </c>
      <c r="D2075">
        <v>99</v>
      </c>
      <c r="E2075">
        <v>99</v>
      </c>
      <c r="F2075">
        <v>99</v>
      </c>
      <c r="G2075">
        <v>2</v>
      </c>
      <c r="H2075">
        <v>1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13</v>
      </c>
      <c r="R2075">
        <v>26</v>
      </c>
      <c r="S2075">
        <v>26</v>
      </c>
      <c r="T2075">
        <v>0.35485191756516998</v>
      </c>
      <c r="U2075">
        <v>0.31220728705389122</v>
      </c>
      <c r="V2075">
        <v>17.61538461538462</v>
      </c>
      <c r="W2075">
        <v>57.961538461538481</v>
      </c>
      <c r="X2075">
        <v>131.04425368780733</v>
      </c>
      <c r="Y2075">
        <v>120.9538461538461</v>
      </c>
      <c r="Z2075">
        <v>120.9538461538461</v>
      </c>
      <c r="AA2075">
        <v>24.794109579141764</v>
      </c>
      <c r="AB2075">
        <v>1.5059055346502459</v>
      </c>
      <c r="AC2075">
        <v>-45.349862727790544</v>
      </c>
    </row>
    <row r="2076" spans="1:29">
      <c r="A2076">
        <v>6</v>
      </c>
      <c r="C2076">
        <v>2013</v>
      </c>
      <c r="D2076">
        <v>99</v>
      </c>
      <c r="E2076">
        <v>99</v>
      </c>
      <c r="F2076">
        <v>99</v>
      </c>
      <c r="G2076">
        <v>2</v>
      </c>
      <c r="H2076">
        <v>2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133</v>
      </c>
      <c r="R2076">
        <v>7301</v>
      </c>
      <c r="S2076">
        <v>7301</v>
      </c>
      <c r="T2076">
        <v>99.645148082434815</v>
      </c>
      <c r="U2076">
        <v>99.687792712946091</v>
      </c>
      <c r="V2076">
        <v>16.02520202711958</v>
      </c>
      <c r="W2076">
        <v>59.433639227503086</v>
      </c>
      <c r="X2076">
        <v>149.00743052607251</v>
      </c>
      <c r="Y2076">
        <v>137.53385837556496</v>
      </c>
      <c r="Z2076">
        <v>137.53385837556496</v>
      </c>
      <c r="AA2076">
        <v>28.922564626676916</v>
      </c>
      <c r="AB2076">
        <v>3.7978486078535472</v>
      </c>
      <c r="AC2076">
        <v>-59.398088366914351</v>
      </c>
    </row>
    <row r="2077" spans="1:29">
      <c r="A2077">
        <v>6</v>
      </c>
      <c r="C2077">
        <v>2013</v>
      </c>
      <c r="D2077">
        <v>99</v>
      </c>
      <c r="E2077">
        <v>99</v>
      </c>
      <c r="F2077">
        <v>99</v>
      </c>
      <c r="G2077">
        <v>3</v>
      </c>
      <c r="H2077">
        <v>1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209</v>
      </c>
      <c r="R2077">
        <v>8253</v>
      </c>
      <c r="S2077">
        <v>8160</v>
      </c>
      <c r="T2077">
        <v>75.006816322821052</v>
      </c>
      <c r="U2077">
        <v>75.275679787229365</v>
      </c>
      <c r="V2077">
        <v>15.927420332000485</v>
      </c>
      <c r="W2077">
        <v>58.788357843137263</v>
      </c>
      <c r="X2077">
        <v>145.79862551048399</v>
      </c>
      <c r="Y2077">
        <v>133.39087604507435</v>
      </c>
      <c r="Z2077">
        <v>134.91113970588219</v>
      </c>
      <c r="AA2077">
        <v>27.944260910225289</v>
      </c>
      <c r="AB2077">
        <v>3.6555674366250255</v>
      </c>
      <c r="AC2077">
        <v>-59.782083493017751</v>
      </c>
    </row>
    <row r="2078" spans="1:29">
      <c r="A2078">
        <v>6</v>
      </c>
      <c r="C2078">
        <v>2013</v>
      </c>
      <c r="D2078">
        <v>99</v>
      </c>
      <c r="E2078">
        <v>99</v>
      </c>
      <c r="F2078">
        <v>99</v>
      </c>
      <c r="G2078">
        <v>3</v>
      </c>
      <c r="H2078">
        <v>2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Q2078">
        <v>41</v>
      </c>
      <c r="R2078">
        <v>2750</v>
      </c>
      <c r="S2078">
        <v>2711</v>
      </c>
      <c r="T2078">
        <v>24.993183677178951</v>
      </c>
      <c r="U2078">
        <v>24.724320212770643</v>
      </c>
      <c r="V2078">
        <v>15.644</v>
      </c>
      <c r="W2078">
        <v>58.534120250829936</v>
      </c>
      <c r="X2078">
        <v>144.45452575593421</v>
      </c>
      <c r="Y2078">
        <v>131.48461818181821</v>
      </c>
      <c r="Z2078">
        <v>133.37613426779788</v>
      </c>
      <c r="AA2078">
        <v>28.53365279627976</v>
      </c>
      <c r="AB2078">
        <v>3.8860851310082807</v>
      </c>
      <c r="AC2078">
        <v>-62.898067640081806</v>
      </c>
    </row>
    <row r="2079" spans="1:29">
      <c r="A2079">
        <v>6</v>
      </c>
      <c r="C2079">
        <v>2013</v>
      </c>
      <c r="D2079">
        <v>99</v>
      </c>
      <c r="E2079">
        <v>99</v>
      </c>
      <c r="F2079">
        <v>99</v>
      </c>
      <c r="G2079">
        <v>4</v>
      </c>
      <c r="H2079">
        <v>1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10</v>
      </c>
      <c r="R2079">
        <v>47</v>
      </c>
      <c r="S2079">
        <v>47</v>
      </c>
      <c r="T2079">
        <v>11.084905660377361</v>
      </c>
      <c r="U2079">
        <v>10.406905705821853</v>
      </c>
      <c r="V2079">
        <v>15.531914893617021</v>
      </c>
      <c r="W2079">
        <v>59.574468085106389</v>
      </c>
      <c r="X2079">
        <v>136.45374703211081</v>
      </c>
      <c r="Y2079">
        <v>125.94680851063831</v>
      </c>
      <c r="Z2079">
        <v>125.94680851063831</v>
      </c>
      <c r="AA2079">
        <v>30.745896464225119</v>
      </c>
      <c r="AB2079">
        <v>2.9081300627289259</v>
      </c>
      <c r="AC2079">
        <v>-51.786039678933122</v>
      </c>
    </row>
    <row r="2080" spans="1:29">
      <c r="A2080">
        <v>6</v>
      </c>
      <c r="C2080">
        <v>2013</v>
      </c>
      <c r="D2080">
        <v>99</v>
      </c>
      <c r="E2080">
        <v>99</v>
      </c>
      <c r="F2080">
        <v>99</v>
      </c>
      <c r="G2080">
        <v>4</v>
      </c>
      <c r="H2080">
        <v>2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13</v>
      </c>
      <c r="R2080">
        <v>377</v>
      </c>
      <c r="S2080">
        <v>375</v>
      </c>
      <c r="T2080">
        <v>88.915094339622655</v>
      </c>
      <c r="U2080">
        <v>89.593094294178144</v>
      </c>
      <c r="V2080">
        <v>17.267904509283824</v>
      </c>
      <c r="W2080">
        <v>62.981333333333325</v>
      </c>
      <c r="X2080">
        <v>147.18870250681812</v>
      </c>
      <c r="Y2080">
        <v>135.17506631299736</v>
      </c>
      <c r="Z2080">
        <v>135.89599999999999</v>
      </c>
      <c r="AA2080">
        <v>29.545785666769259</v>
      </c>
      <c r="AB2080">
        <v>1.9465315021568224</v>
      </c>
      <c r="AC2080">
        <v>-41.433016541815803</v>
      </c>
    </row>
    <row r="2081" spans="1:29">
      <c r="A2081">
        <v>6</v>
      </c>
      <c r="C2081">
        <v>2012</v>
      </c>
      <c r="D2081">
        <v>99</v>
      </c>
      <c r="E2081">
        <v>99</v>
      </c>
      <c r="F2081">
        <v>99</v>
      </c>
      <c r="G2081">
        <v>1</v>
      </c>
      <c r="H2081">
        <v>1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35</v>
      </c>
      <c r="R2081">
        <v>176</v>
      </c>
      <c r="S2081">
        <v>176</v>
      </c>
      <c r="T2081">
        <v>2.1204819277108435</v>
      </c>
      <c r="U2081">
        <v>1.8826392259284035</v>
      </c>
      <c r="V2081">
        <v>18.585227272727277</v>
      </c>
      <c r="W2081">
        <v>59.329545454545446</v>
      </c>
      <c r="X2081">
        <v>130.75938146360684</v>
      </c>
      <c r="Y2081">
        <v>120.69090909090897</v>
      </c>
      <c r="Z2081">
        <v>120.69090909090897</v>
      </c>
      <c r="AA2081">
        <v>26.171306878316582</v>
      </c>
      <c r="AB2081">
        <v>2.3870940440641526</v>
      </c>
      <c r="AC2081">
        <v>-37.930458460298006</v>
      </c>
    </row>
    <row r="2082" spans="1:29">
      <c r="A2082">
        <v>6</v>
      </c>
      <c r="C2082">
        <v>2012</v>
      </c>
      <c r="D2082">
        <v>99</v>
      </c>
      <c r="E2082">
        <v>99</v>
      </c>
      <c r="F2082">
        <v>99</v>
      </c>
      <c r="G2082">
        <v>1</v>
      </c>
      <c r="H2082">
        <v>2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139</v>
      </c>
      <c r="R2082">
        <v>8124</v>
      </c>
      <c r="S2082">
        <v>8123</v>
      </c>
      <c r="T2082">
        <v>97.879518072289159</v>
      </c>
      <c r="U2082">
        <v>98.117360774071585</v>
      </c>
      <c r="V2082">
        <v>16.260832102412603</v>
      </c>
      <c r="W2082">
        <v>59.206820140342245</v>
      </c>
      <c r="X2082">
        <v>147.66422456261677</v>
      </c>
      <c r="Y2082">
        <v>136.26868537666184</v>
      </c>
      <c r="Z2082">
        <v>136.28546103656296</v>
      </c>
      <c r="AA2082">
        <v>29.016538842530871</v>
      </c>
      <c r="AB2082">
        <v>3.7299349054831175</v>
      </c>
      <c r="AC2082">
        <v>-46.004943916791682</v>
      </c>
    </row>
    <row r="2083" spans="1:29">
      <c r="A2083">
        <v>6</v>
      </c>
      <c r="C2083">
        <v>2012</v>
      </c>
      <c r="D2083">
        <v>99</v>
      </c>
      <c r="E2083">
        <v>99</v>
      </c>
      <c r="F2083">
        <v>99</v>
      </c>
      <c r="G2083">
        <v>2</v>
      </c>
      <c r="H2083">
        <v>1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101</v>
      </c>
      <c r="R2083">
        <v>759</v>
      </c>
      <c r="S2083">
        <v>759</v>
      </c>
      <c r="T2083">
        <v>9.9881563363600474</v>
      </c>
      <c r="U2083">
        <v>9.6127432020760164</v>
      </c>
      <c r="V2083">
        <v>14.587615283267455</v>
      </c>
      <c r="W2083">
        <v>55.117259552042178</v>
      </c>
      <c r="X2083">
        <v>140.55886958520156</v>
      </c>
      <c r="Y2083">
        <v>129.73583662714103</v>
      </c>
      <c r="Z2083">
        <v>129.73583662714103</v>
      </c>
      <c r="AA2083">
        <v>30.172228617849399</v>
      </c>
      <c r="AB2083">
        <v>0.74614856495588655</v>
      </c>
      <c r="AC2083">
        <v>-1.8755959116702796</v>
      </c>
    </row>
    <row r="2084" spans="1:29">
      <c r="A2084">
        <v>6</v>
      </c>
      <c r="C2084">
        <v>2012</v>
      </c>
      <c r="D2084">
        <v>99</v>
      </c>
      <c r="E2084">
        <v>99</v>
      </c>
      <c r="F2084">
        <v>99</v>
      </c>
      <c r="G2084">
        <v>2</v>
      </c>
      <c r="H2084">
        <v>2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150</v>
      </c>
      <c r="R2084">
        <v>6840</v>
      </c>
      <c r="S2084">
        <v>6838</v>
      </c>
      <c r="T2084">
        <v>90.011843663639979</v>
      </c>
      <c r="U2084">
        <v>90.387256797923982</v>
      </c>
      <c r="V2084">
        <v>15.895760233918129</v>
      </c>
      <c r="W2084">
        <v>59.333577069318515</v>
      </c>
      <c r="X2084">
        <v>146.69148720483028</v>
      </c>
      <c r="Y2084">
        <v>135.36472222222179</v>
      </c>
      <c r="Z2084">
        <v>135.40431412693729</v>
      </c>
      <c r="AA2084">
        <v>29.10215706577408</v>
      </c>
      <c r="AB2084">
        <v>3.8268327796318311</v>
      </c>
      <c r="AC2084">
        <v>-55.343203097539664</v>
      </c>
    </row>
    <row r="2085" spans="1:29">
      <c r="A2085">
        <v>6</v>
      </c>
      <c r="C2085">
        <v>2012</v>
      </c>
      <c r="D2085">
        <v>99</v>
      </c>
      <c r="E2085">
        <v>99</v>
      </c>
      <c r="F2085">
        <v>99</v>
      </c>
      <c r="G2085">
        <v>3</v>
      </c>
      <c r="H2085">
        <v>1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234</v>
      </c>
      <c r="R2085">
        <v>8848</v>
      </c>
      <c r="S2085">
        <v>8727</v>
      </c>
      <c r="T2085">
        <v>77.396780965710306</v>
      </c>
      <c r="U2085">
        <v>77.814596536428994</v>
      </c>
      <c r="V2085">
        <v>16.281306509945754</v>
      </c>
      <c r="W2085">
        <v>58.692792483098415</v>
      </c>
      <c r="X2085">
        <v>145.47773495892602</v>
      </c>
      <c r="Y2085">
        <v>132.87885397829987</v>
      </c>
      <c r="Z2085">
        <v>134.72122149650477</v>
      </c>
      <c r="AA2085">
        <v>28.869604328077887</v>
      </c>
      <c r="AB2085">
        <v>3.6255869894895074</v>
      </c>
      <c r="AC2085">
        <v>-60.371002388492442</v>
      </c>
    </row>
    <row r="2086" spans="1:29">
      <c r="A2086">
        <v>6</v>
      </c>
      <c r="C2086">
        <v>2012</v>
      </c>
      <c r="D2086">
        <v>99</v>
      </c>
      <c r="E2086">
        <v>99</v>
      </c>
      <c r="F2086">
        <v>99</v>
      </c>
      <c r="G2086">
        <v>3</v>
      </c>
      <c r="H2086">
        <v>2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Q2086">
        <v>59</v>
      </c>
      <c r="R2086">
        <v>2584</v>
      </c>
      <c r="S2086">
        <v>2552</v>
      </c>
      <c r="T2086">
        <v>22.603219034289705</v>
      </c>
      <c r="U2086">
        <v>22.185403463570996</v>
      </c>
      <c r="V2086">
        <v>15.707430340557275</v>
      </c>
      <c r="W2086">
        <v>58.447884012539184</v>
      </c>
      <c r="X2086">
        <v>142.03784267884043</v>
      </c>
      <c r="Y2086">
        <v>129.72232972136183</v>
      </c>
      <c r="Z2086">
        <v>131.34894200626923</v>
      </c>
      <c r="AA2086">
        <v>28.632553740052689</v>
      </c>
      <c r="AB2086">
        <v>3.822115800222309</v>
      </c>
      <c r="AC2086">
        <v>-60.924260936225203</v>
      </c>
    </row>
    <row r="2087" spans="1:29">
      <c r="A2087">
        <v>6</v>
      </c>
      <c r="C2087">
        <v>2012</v>
      </c>
      <c r="D2087">
        <v>99</v>
      </c>
      <c r="E2087">
        <v>99</v>
      </c>
      <c r="F2087">
        <v>99</v>
      </c>
      <c r="G2087">
        <v>4</v>
      </c>
      <c r="H2087">
        <v>1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7</v>
      </c>
      <c r="R2087">
        <v>68</v>
      </c>
      <c r="S2087">
        <v>68</v>
      </c>
      <c r="T2087">
        <v>12.230215827338128</v>
      </c>
      <c r="U2087">
        <v>12.451770051183368</v>
      </c>
      <c r="V2087">
        <v>16.22058823529412</v>
      </c>
      <c r="W2087">
        <v>58.485294117647058</v>
      </c>
      <c r="X2087">
        <v>143.918488305398</v>
      </c>
      <c r="Y2087">
        <v>132.83676470588236</v>
      </c>
      <c r="Z2087">
        <v>132.83676470588236</v>
      </c>
      <c r="AA2087">
        <v>27.520152532557223</v>
      </c>
      <c r="AB2087">
        <v>2.8516901441427223</v>
      </c>
      <c r="AC2087">
        <v>-54.28606911625247</v>
      </c>
    </row>
    <row r="2088" spans="1:29">
      <c r="A2088">
        <v>6</v>
      </c>
      <c r="C2088">
        <v>2012</v>
      </c>
      <c r="D2088">
        <v>99</v>
      </c>
      <c r="E2088">
        <v>99</v>
      </c>
      <c r="F2088">
        <v>99</v>
      </c>
      <c r="G2088">
        <v>4</v>
      </c>
      <c r="H2088">
        <v>2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18</v>
      </c>
      <c r="R2088">
        <v>488</v>
      </c>
      <c r="S2088">
        <v>487</v>
      </c>
      <c r="T2088">
        <v>87.769784172661886</v>
      </c>
      <c r="U2088">
        <v>87.548229948816612</v>
      </c>
      <c r="V2088">
        <v>17.295081967213125</v>
      </c>
      <c r="W2088">
        <v>62.763860369609837</v>
      </c>
      <c r="X2088">
        <v>141.77019874607035</v>
      </c>
      <c r="Y2088">
        <v>130.14385245901639</v>
      </c>
      <c r="Z2088">
        <v>130.4110882956879</v>
      </c>
      <c r="AA2088">
        <v>29.463724960511367</v>
      </c>
      <c r="AB2088">
        <v>6.1160649436780146</v>
      </c>
      <c r="AC2088">
        <v>9.9083108394876245</v>
      </c>
    </row>
    <row r="2089" spans="1:29">
      <c r="A2089">
        <v>6</v>
      </c>
      <c r="C2089">
        <v>2011</v>
      </c>
      <c r="D2089">
        <v>99</v>
      </c>
      <c r="E2089">
        <v>99</v>
      </c>
      <c r="F2089">
        <v>99</v>
      </c>
      <c r="G2089">
        <v>1</v>
      </c>
      <c r="H2089">
        <v>1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44</v>
      </c>
      <c r="R2089">
        <v>201</v>
      </c>
      <c r="S2089">
        <v>201</v>
      </c>
      <c r="T2089">
        <v>2.4068973775595737</v>
      </c>
      <c r="U2089">
        <v>2.0884749713036066</v>
      </c>
      <c r="V2089">
        <v>16.597014925373134</v>
      </c>
      <c r="W2089">
        <v>59.149253731343279</v>
      </c>
      <c r="X2089">
        <v>128.72905246249789</v>
      </c>
      <c r="Y2089">
        <v>118.81691542288561</v>
      </c>
      <c r="Z2089">
        <v>118.81691542288561</v>
      </c>
      <c r="AA2089">
        <v>26.637950566548433</v>
      </c>
      <c r="AB2089">
        <v>2.5466028371630705</v>
      </c>
      <c r="AC2089">
        <v>-38.488976217314395</v>
      </c>
    </row>
    <row r="2090" spans="1:29">
      <c r="A2090">
        <v>6</v>
      </c>
      <c r="C2090">
        <v>2011</v>
      </c>
      <c r="D2090">
        <v>99</v>
      </c>
      <c r="E2090">
        <v>99</v>
      </c>
      <c r="F2090">
        <v>99</v>
      </c>
      <c r="G2090">
        <v>1</v>
      </c>
      <c r="H2090">
        <v>2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160</v>
      </c>
      <c r="R2090">
        <v>8150</v>
      </c>
      <c r="S2090">
        <v>8145</v>
      </c>
      <c r="T2090">
        <v>97.593102622440455</v>
      </c>
      <c r="U2090">
        <v>97.911525028696417</v>
      </c>
      <c r="V2090">
        <v>16.055950920245401</v>
      </c>
      <c r="W2090">
        <v>59.044321669736014</v>
      </c>
      <c r="X2090">
        <v>148.93133221224528</v>
      </c>
      <c r="Y2090">
        <v>137.37928834355819</v>
      </c>
      <c r="Z2090">
        <v>137.46362185389805</v>
      </c>
      <c r="AA2090">
        <v>28.887588595282484</v>
      </c>
      <c r="AB2090">
        <v>3.6835372788753697</v>
      </c>
      <c r="AC2090">
        <v>-47.653749795989377</v>
      </c>
    </row>
    <row r="2091" spans="1:29">
      <c r="A2091">
        <v>6</v>
      </c>
      <c r="C2091">
        <v>2011</v>
      </c>
      <c r="D2091">
        <v>99</v>
      </c>
      <c r="E2091">
        <v>99</v>
      </c>
      <c r="F2091">
        <v>99</v>
      </c>
      <c r="G2091">
        <v>2</v>
      </c>
      <c r="H2091">
        <v>1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31</v>
      </c>
      <c r="R2091">
        <v>58</v>
      </c>
      <c r="S2091">
        <v>57</v>
      </c>
      <c r="T2091">
        <v>0.84807720426963007</v>
      </c>
      <c r="U2091">
        <v>0.72512345336756701</v>
      </c>
      <c r="V2091">
        <v>15.103448275862075</v>
      </c>
      <c r="W2091">
        <v>56.087719298245617</v>
      </c>
      <c r="X2091">
        <v>126.05820599992528</v>
      </c>
      <c r="Y2091">
        <v>114.5465517241379</v>
      </c>
      <c r="Z2091">
        <v>116.5561403508771</v>
      </c>
      <c r="AA2091">
        <v>37.938144566824718</v>
      </c>
      <c r="AB2091">
        <v>2.9574805645392557</v>
      </c>
      <c r="AC2091">
        <v>-4.1792154501518004</v>
      </c>
    </row>
    <row r="2092" spans="1:29">
      <c r="A2092">
        <v>6</v>
      </c>
      <c r="C2092">
        <v>2011</v>
      </c>
      <c r="D2092">
        <v>99</v>
      </c>
      <c r="E2092">
        <v>99</v>
      </c>
      <c r="F2092">
        <v>99</v>
      </c>
      <c r="G2092">
        <v>2</v>
      </c>
      <c r="H2092">
        <v>2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157</v>
      </c>
      <c r="R2092">
        <v>6781</v>
      </c>
      <c r="S2092">
        <v>6750</v>
      </c>
      <c r="T2092">
        <v>99.151922795730371</v>
      </c>
      <c r="U2092">
        <v>99.274876546632413</v>
      </c>
      <c r="V2092">
        <v>15.447131691490938</v>
      </c>
      <c r="W2092">
        <v>58.756740740740739</v>
      </c>
      <c r="X2092">
        <v>145.88787132742803</v>
      </c>
      <c r="Y2092">
        <v>134.13548149240523</v>
      </c>
      <c r="Z2092">
        <v>134.75151111111103</v>
      </c>
      <c r="AA2092">
        <v>30.091623688911884</v>
      </c>
      <c r="AB2092">
        <v>4.3010174213447305</v>
      </c>
      <c r="AC2092">
        <v>-56.650393209267193</v>
      </c>
    </row>
    <row r="2093" spans="1:29">
      <c r="A2093">
        <v>6</v>
      </c>
      <c r="C2093">
        <v>2011</v>
      </c>
      <c r="D2093">
        <v>99</v>
      </c>
      <c r="E2093">
        <v>99</v>
      </c>
      <c r="F2093">
        <v>99</v>
      </c>
      <c r="G2093">
        <v>3</v>
      </c>
      <c r="H2093">
        <v>1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259</v>
      </c>
      <c r="R2093">
        <v>9345</v>
      </c>
      <c r="S2093">
        <v>9278</v>
      </c>
      <c r="T2093">
        <v>81.622849157131611</v>
      </c>
      <c r="U2093">
        <v>81.814852022164743</v>
      </c>
      <c r="V2093">
        <v>16.631781701444627</v>
      </c>
      <c r="W2093">
        <v>58.54063375727528</v>
      </c>
      <c r="X2093">
        <v>145.73344996513245</v>
      </c>
      <c r="Y2093">
        <v>133.87765650080237</v>
      </c>
      <c r="Z2093">
        <v>134.84443845656375</v>
      </c>
      <c r="AA2093">
        <v>29.940971293869943</v>
      </c>
      <c r="AB2093">
        <v>4.0555554188931291</v>
      </c>
      <c r="AC2093">
        <v>-61.395735402259888</v>
      </c>
    </row>
    <row r="2094" spans="1:29">
      <c r="A2094">
        <v>6</v>
      </c>
      <c r="C2094">
        <v>2011</v>
      </c>
      <c r="D2094">
        <v>99</v>
      </c>
      <c r="E2094">
        <v>99</v>
      </c>
      <c r="F2094">
        <v>99</v>
      </c>
      <c r="G2094">
        <v>3</v>
      </c>
      <c r="H2094">
        <v>2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47</v>
      </c>
      <c r="R2094">
        <v>2104</v>
      </c>
      <c r="S2094">
        <v>2087</v>
      </c>
      <c r="T2094">
        <v>18.377150842868375</v>
      </c>
      <c r="U2094">
        <v>18.185147977835296</v>
      </c>
      <c r="V2094">
        <v>16.502851711026612</v>
      </c>
      <c r="W2094">
        <v>58.734547196933399</v>
      </c>
      <c r="X2094">
        <v>144.12541349294949</v>
      </c>
      <c r="Y2094">
        <v>132.16801330798478</v>
      </c>
      <c r="Z2094">
        <v>133.24460948730231</v>
      </c>
      <c r="AA2094">
        <v>30.029388391324851</v>
      </c>
      <c r="AB2094">
        <v>3.919954916664564</v>
      </c>
      <c r="AC2094">
        <v>-62.778051173098035</v>
      </c>
    </row>
    <row r="2095" spans="1:29">
      <c r="A2095">
        <v>6</v>
      </c>
      <c r="C2095">
        <v>2011</v>
      </c>
      <c r="D2095">
        <v>99</v>
      </c>
      <c r="E2095">
        <v>99</v>
      </c>
      <c r="F2095">
        <v>99</v>
      </c>
      <c r="G2095">
        <v>4</v>
      </c>
      <c r="H2095">
        <v>1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11</v>
      </c>
      <c r="R2095">
        <v>68</v>
      </c>
      <c r="S2095">
        <v>67</v>
      </c>
      <c r="T2095">
        <v>12.927756653992402</v>
      </c>
      <c r="U2095">
        <v>13.240997075460911</v>
      </c>
      <c r="V2095">
        <v>16.720588235294123</v>
      </c>
      <c r="W2095">
        <v>57.343283582089555</v>
      </c>
      <c r="X2095">
        <v>153.28532279650753</v>
      </c>
      <c r="Y2095">
        <v>139.6882352941177</v>
      </c>
      <c r="Z2095">
        <v>141.7731343283582</v>
      </c>
      <c r="AA2095">
        <v>28.467507437923167</v>
      </c>
      <c r="AB2095">
        <v>3.5050166129270157</v>
      </c>
      <c r="AC2095">
        <v>-64.009795677211514</v>
      </c>
    </row>
    <row r="2096" spans="1:29">
      <c r="A2096">
        <v>6</v>
      </c>
      <c r="C2096">
        <v>2011</v>
      </c>
      <c r="D2096">
        <v>99</v>
      </c>
      <c r="E2096">
        <v>99</v>
      </c>
      <c r="F2096">
        <v>99</v>
      </c>
      <c r="G2096">
        <v>4</v>
      </c>
      <c r="H2096">
        <v>2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19</v>
      </c>
      <c r="R2096">
        <v>458</v>
      </c>
      <c r="S2096">
        <v>449</v>
      </c>
      <c r="T2096">
        <v>87.07224334600761</v>
      </c>
      <c r="U2096">
        <v>86.759002924539075</v>
      </c>
      <c r="V2096">
        <v>18.26419213973799</v>
      </c>
      <c r="W2096">
        <v>62.289532293986639</v>
      </c>
      <c r="X2096">
        <v>149.85026044746817</v>
      </c>
      <c r="Y2096">
        <v>135.89301310043669</v>
      </c>
      <c r="Z2096">
        <v>138.61692650334072</v>
      </c>
      <c r="AA2096">
        <v>28.64402095046416</v>
      </c>
      <c r="AB2096">
        <v>2.3005571135968341</v>
      </c>
      <c r="AC2096">
        <v>-38.418141733935059</v>
      </c>
    </row>
    <row r="2097" spans="1:29">
      <c r="A2097">
        <v>6</v>
      </c>
      <c r="C2097">
        <v>2010</v>
      </c>
      <c r="D2097">
        <v>99</v>
      </c>
      <c r="E2097">
        <v>99</v>
      </c>
      <c r="F2097">
        <v>99</v>
      </c>
      <c r="G2097">
        <v>1</v>
      </c>
      <c r="H2097">
        <v>1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86</v>
      </c>
      <c r="R2097">
        <v>333</v>
      </c>
      <c r="S2097">
        <v>326</v>
      </c>
      <c r="T2097">
        <v>3.8249483115093041</v>
      </c>
      <c r="U2097">
        <v>3.3302782577902601</v>
      </c>
      <c r="V2097">
        <v>14.603603603603609</v>
      </c>
      <c r="W2097">
        <v>58.815950920245399</v>
      </c>
      <c r="X2097">
        <v>129.05104454400225</v>
      </c>
      <c r="Y2097">
        <v>116.5807807807807</v>
      </c>
      <c r="Z2097">
        <v>119.08404907975452</v>
      </c>
      <c r="AA2097">
        <v>26.608077850868082</v>
      </c>
      <c r="AB2097">
        <v>2.725114426153183</v>
      </c>
      <c r="AC2097">
        <v>-35.3056888168299</v>
      </c>
    </row>
    <row r="2098" spans="1:29">
      <c r="A2098">
        <v>6</v>
      </c>
      <c r="C2098">
        <v>2010</v>
      </c>
      <c r="D2098">
        <v>99</v>
      </c>
      <c r="E2098">
        <v>99</v>
      </c>
      <c r="F2098">
        <v>99</v>
      </c>
      <c r="G2098">
        <v>1</v>
      </c>
      <c r="H2098">
        <v>2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170</v>
      </c>
      <c r="R2098">
        <v>8373</v>
      </c>
      <c r="S2098">
        <v>8356</v>
      </c>
      <c r="T2098">
        <v>96.175051688490726</v>
      </c>
      <c r="U2098">
        <v>96.669721742209774</v>
      </c>
      <c r="V2098">
        <v>16.056610533858837</v>
      </c>
      <c r="W2098">
        <v>58.699497367161321</v>
      </c>
      <c r="X2098">
        <v>146.07490231654427</v>
      </c>
      <c r="Y2098">
        <v>134.58605040009598</v>
      </c>
      <c r="Z2098">
        <v>134.85986117759737</v>
      </c>
      <c r="AA2098">
        <v>28.551404594814255</v>
      </c>
      <c r="AB2098">
        <v>3.2653774712568966</v>
      </c>
      <c r="AC2098">
        <v>-47.171964720532799</v>
      </c>
    </row>
    <row r="2099" spans="1:29">
      <c r="A2099">
        <v>6</v>
      </c>
      <c r="C2099">
        <v>2010</v>
      </c>
      <c r="D2099">
        <v>99</v>
      </c>
      <c r="E2099">
        <v>99</v>
      </c>
      <c r="F2099">
        <v>99</v>
      </c>
      <c r="G2099">
        <v>2</v>
      </c>
      <c r="H2099">
        <v>1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64</v>
      </c>
      <c r="R2099">
        <v>209</v>
      </c>
      <c r="S2099">
        <v>190</v>
      </c>
      <c r="T2099">
        <v>3.0862374483165977</v>
      </c>
      <c r="U2099">
        <v>2.5369889041650393</v>
      </c>
      <c r="V2099">
        <v>12.18181818181818</v>
      </c>
      <c r="W2099">
        <v>56.105263157894754</v>
      </c>
      <c r="X2099">
        <v>128.99842929494528</v>
      </c>
      <c r="Y2099">
        <v>108.86267942583741</v>
      </c>
      <c r="Z2099">
        <v>119.74894736842111</v>
      </c>
      <c r="AA2099">
        <v>28.6055308223564</v>
      </c>
      <c r="AB2099">
        <v>2.2663380349458482</v>
      </c>
      <c r="AC2099">
        <v>-1.0665899281647551</v>
      </c>
    </row>
    <row r="2100" spans="1:29">
      <c r="A2100">
        <v>6</v>
      </c>
      <c r="C2100">
        <v>2010</v>
      </c>
      <c r="D2100">
        <v>99</v>
      </c>
      <c r="E2100">
        <v>99</v>
      </c>
      <c r="F2100">
        <v>99</v>
      </c>
      <c r="G2100">
        <v>2</v>
      </c>
      <c r="H2100">
        <v>2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167</v>
      </c>
      <c r="R2100">
        <v>6563</v>
      </c>
      <c r="S2100">
        <v>6499</v>
      </c>
      <c r="T2100">
        <v>96.913762551683419</v>
      </c>
      <c r="U2100">
        <v>97.463011095834972</v>
      </c>
      <c r="V2100">
        <v>15.592412006704251</v>
      </c>
      <c r="W2100">
        <v>58.325896291737195</v>
      </c>
      <c r="X2100">
        <v>145.62431728876976</v>
      </c>
      <c r="Y2100">
        <v>133.18157854639648</v>
      </c>
      <c r="Z2100">
        <v>134.49310663178949</v>
      </c>
      <c r="AA2100">
        <v>29.917760260564375</v>
      </c>
      <c r="AB2100">
        <v>3.9157096701585248</v>
      </c>
      <c r="AC2100">
        <v>-56.924313026686946</v>
      </c>
    </row>
    <row r="2101" spans="1:29">
      <c r="A2101">
        <v>6</v>
      </c>
      <c r="C2101">
        <v>2010</v>
      </c>
      <c r="D2101">
        <v>99</v>
      </c>
      <c r="E2101">
        <v>99</v>
      </c>
      <c r="F2101">
        <v>99</v>
      </c>
      <c r="G2101">
        <v>3</v>
      </c>
      <c r="H2101">
        <v>1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263</v>
      </c>
      <c r="R2101">
        <v>8666</v>
      </c>
      <c r="S2101">
        <v>8609</v>
      </c>
      <c r="T2101">
        <v>90.05507637950744</v>
      </c>
      <c r="U2101">
        <v>90.094686819709153</v>
      </c>
      <c r="V2101">
        <v>14.28709900761597</v>
      </c>
      <c r="W2101">
        <v>57.943779765361818</v>
      </c>
      <c r="X2101">
        <v>146.31067128507365</v>
      </c>
      <c r="Y2101">
        <v>134.43559889222249</v>
      </c>
      <c r="Z2101">
        <v>135.32569404111985</v>
      </c>
      <c r="AA2101">
        <v>30.146373999418355</v>
      </c>
      <c r="AB2101">
        <v>3.9585022089461246</v>
      </c>
      <c r="AC2101">
        <v>-62.274977912935888</v>
      </c>
    </row>
    <row r="2102" spans="1:29">
      <c r="A2102">
        <v>6</v>
      </c>
      <c r="C2102">
        <v>2010</v>
      </c>
      <c r="D2102">
        <v>99</v>
      </c>
      <c r="E2102">
        <v>99</v>
      </c>
      <c r="F2102">
        <v>99</v>
      </c>
      <c r="G2102">
        <v>3</v>
      </c>
      <c r="H2102">
        <v>2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Q2102">
        <v>47</v>
      </c>
      <c r="R2102">
        <v>957</v>
      </c>
      <c r="S2102">
        <v>952</v>
      </c>
      <c r="T2102">
        <v>9.9449236204925704</v>
      </c>
      <c r="U2102">
        <v>9.9053131802908325</v>
      </c>
      <c r="V2102">
        <v>15.857889237199579</v>
      </c>
      <c r="W2102">
        <v>58.212184873949589</v>
      </c>
      <c r="X2102">
        <v>145.80334672612454</v>
      </c>
      <c r="Y2102">
        <v>133.84127481713671</v>
      </c>
      <c r="Z2102">
        <v>134.54422268907547</v>
      </c>
      <c r="AA2102">
        <v>29.4141391896786</v>
      </c>
      <c r="AB2102">
        <v>3.5826288783666902</v>
      </c>
      <c r="AC2102">
        <v>-58.749730893852401</v>
      </c>
    </row>
    <row r="2103" spans="1:29">
      <c r="A2103">
        <v>6</v>
      </c>
      <c r="C2103">
        <v>2010</v>
      </c>
      <c r="D2103">
        <v>99</v>
      </c>
      <c r="E2103">
        <v>99</v>
      </c>
      <c r="F2103">
        <v>99</v>
      </c>
      <c r="G2103">
        <v>4</v>
      </c>
      <c r="H2103">
        <v>1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21</v>
      </c>
      <c r="R2103">
        <v>102</v>
      </c>
      <c r="S2103">
        <v>101</v>
      </c>
      <c r="T2103">
        <v>17.056856187290972</v>
      </c>
      <c r="U2103">
        <v>17.331213307240699</v>
      </c>
      <c r="V2103">
        <v>13.480392156862749</v>
      </c>
      <c r="W2103">
        <v>57.009900990099005</v>
      </c>
      <c r="X2103">
        <v>154.90196078431379</v>
      </c>
      <c r="Y2103">
        <v>141.69999999999999</v>
      </c>
      <c r="Z2103">
        <v>143.10297029702971</v>
      </c>
      <c r="AA2103">
        <v>37.01366206275943</v>
      </c>
      <c r="AB2103">
        <v>3.7030761884578598</v>
      </c>
      <c r="AC2103">
        <v>-65.913962236875093</v>
      </c>
    </row>
    <row r="2104" spans="1:29">
      <c r="A2104">
        <v>6</v>
      </c>
      <c r="C2104">
        <v>2010</v>
      </c>
      <c r="D2104">
        <v>99</v>
      </c>
      <c r="E2104">
        <v>99</v>
      </c>
      <c r="F2104">
        <v>99</v>
      </c>
      <c r="G2104">
        <v>4</v>
      </c>
      <c r="H2104">
        <v>2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20</v>
      </c>
      <c r="R2104">
        <v>496</v>
      </c>
      <c r="S2104">
        <v>493</v>
      </c>
      <c r="T2104">
        <v>82.943143812709025</v>
      </c>
      <c r="U2104">
        <v>82.668786692759298</v>
      </c>
      <c r="V2104">
        <v>16.915322580645157</v>
      </c>
      <c r="W2104">
        <v>61.653144016227181</v>
      </c>
      <c r="X2104">
        <v>151.49320239052187</v>
      </c>
      <c r="Y2104">
        <v>138.99556451612901</v>
      </c>
      <c r="Z2104">
        <v>139.84137931034482</v>
      </c>
      <c r="AA2104">
        <v>28.317570139842225</v>
      </c>
      <c r="AB2104">
        <v>2.4625748932814329</v>
      </c>
      <c r="AC2104">
        <v>-53.373750472038594</v>
      </c>
    </row>
    <row r="2105" spans="1:29">
      <c r="A2105">
        <v>6</v>
      </c>
      <c r="C2105">
        <v>2009</v>
      </c>
      <c r="D2105">
        <v>99</v>
      </c>
      <c r="E2105">
        <v>99</v>
      </c>
      <c r="F2105">
        <v>99</v>
      </c>
      <c r="G2105">
        <v>1</v>
      </c>
      <c r="H2105">
        <v>1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161</v>
      </c>
      <c r="R2105">
        <v>723</v>
      </c>
      <c r="S2105">
        <v>712</v>
      </c>
      <c r="T2105">
        <v>9.2966439501092974</v>
      </c>
      <c r="U2105">
        <v>8.0791311632260623</v>
      </c>
      <c r="V2105">
        <v>17.872752420470267</v>
      </c>
      <c r="W2105">
        <v>57.813202247191015</v>
      </c>
      <c r="X2105">
        <v>127.1498765976003</v>
      </c>
      <c r="Y2105">
        <v>115.61161825726143</v>
      </c>
      <c r="Z2105">
        <v>117.39775280898878</v>
      </c>
      <c r="AA2105">
        <v>29.633223184433398</v>
      </c>
      <c r="AB2105">
        <v>3.0326305697495255</v>
      </c>
      <c r="AC2105">
        <v>-44.144384751198253</v>
      </c>
    </row>
    <row r="2106" spans="1:29">
      <c r="A2106">
        <v>6</v>
      </c>
      <c r="C2106">
        <v>2009</v>
      </c>
      <c r="D2106">
        <v>99</v>
      </c>
      <c r="E2106">
        <v>99</v>
      </c>
      <c r="F2106">
        <v>99</v>
      </c>
      <c r="G2106">
        <v>1</v>
      </c>
      <c r="H2106">
        <v>2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156</v>
      </c>
      <c r="R2106">
        <v>7054</v>
      </c>
      <c r="S2106">
        <v>7035</v>
      </c>
      <c r="T2106">
        <v>90.703356049890687</v>
      </c>
      <c r="U2106">
        <v>91.92086883677392</v>
      </c>
      <c r="V2106">
        <v>16.230932804082787</v>
      </c>
      <c r="W2106">
        <v>57.728216062544433</v>
      </c>
      <c r="X2106">
        <v>146.42997019433125</v>
      </c>
      <c r="Y2106">
        <v>134.81983271902445</v>
      </c>
      <c r="Z2106">
        <v>135.18395167022015</v>
      </c>
      <c r="AA2106">
        <v>28.611888717763303</v>
      </c>
      <c r="AB2106">
        <v>3.4507881347249656</v>
      </c>
      <c r="AC2106">
        <v>-42.906737913331497</v>
      </c>
    </row>
    <row r="2107" spans="1:29">
      <c r="A2107">
        <v>6</v>
      </c>
      <c r="C2107">
        <v>2009</v>
      </c>
      <c r="D2107">
        <v>99</v>
      </c>
      <c r="E2107">
        <v>99</v>
      </c>
      <c r="F2107">
        <v>99</v>
      </c>
      <c r="G2107">
        <v>2</v>
      </c>
      <c r="H2107">
        <v>1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116</v>
      </c>
      <c r="R2107">
        <v>365</v>
      </c>
      <c r="S2107">
        <v>344</v>
      </c>
      <c r="T2107">
        <v>6.3500347947112017</v>
      </c>
      <c r="U2107">
        <v>4.9811817755367596</v>
      </c>
      <c r="V2107">
        <v>20.441095890410963</v>
      </c>
      <c r="W2107">
        <v>55.36046511627908</v>
      </c>
      <c r="X2107">
        <v>122.59665474405978</v>
      </c>
      <c r="Y2107">
        <v>106.62328767123294</v>
      </c>
      <c r="Z2107">
        <v>113.13226744186051</v>
      </c>
      <c r="AA2107">
        <v>29.203965555400622</v>
      </c>
      <c r="AB2107">
        <v>2.3110593096031722</v>
      </c>
      <c r="AC2107">
        <v>5.8344421394199406</v>
      </c>
    </row>
    <row r="2108" spans="1:29">
      <c r="A2108">
        <v>6</v>
      </c>
      <c r="C2108">
        <v>2009</v>
      </c>
      <c r="D2108">
        <v>99</v>
      </c>
      <c r="E2108">
        <v>99</v>
      </c>
      <c r="F2108">
        <v>99</v>
      </c>
      <c r="G2108">
        <v>2</v>
      </c>
      <c r="H2108">
        <v>2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178</v>
      </c>
      <c r="R2108">
        <v>5383</v>
      </c>
      <c r="S2108">
        <v>5337</v>
      </c>
      <c r="T2108">
        <v>93.64996520528878</v>
      </c>
      <c r="U2108">
        <v>95.01881822446326</v>
      </c>
      <c r="V2108">
        <v>15.236299461266951</v>
      </c>
      <c r="W2108">
        <v>57.625070264193354</v>
      </c>
      <c r="X2108">
        <v>150.49949592523652</v>
      </c>
      <c r="Y2108">
        <v>137.91064462195797</v>
      </c>
      <c r="Z2108">
        <v>139.0993067266254</v>
      </c>
      <c r="AA2108">
        <v>31.538231562813511</v>
      </c>
      <c r="AB2108">
        <v>4.2066884117336407</v>
      </c>
      <c r="AC2108">
        <v>-62.29382920945649</v>
      </c>
    </row>
    <row r="2109" spans="1:29">
      <c r="A2109">
        <v>6</v>
      </c>
      <c r="C2109">
        <v>2009</v>
      </c>
      <c r="D2109">
        <v>99</v>
      </c>
      <c r="E2109">
        <v>99</v>
      </c>
      <c r="F2109">
        <v>99</v>
      </c>
      <c r="G2109">
        <v>3</v>
      </c>
      <c r="H2109">
        <v>1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271</v>
      </c>
      <c r="R2109">
        <v>8195.0700000000015</v>
      </c>
      <c r="S2109">
        <v>8135.0700000000015</v>
      </c>
      <c r="T2109">
        <v>99.321300146526482</v>
      </c>
      <c r="U2109">
        <v>99.882403602158689</v>
      </c>
      <c r="V2109">
        <v>16.171063822517681</v>
      </c>
      <c r="W2109">
        <v>57.172095630400221</v>
      </c>
      <c r="X2109">
        <v>148.25982877180027</v>
      </c>
      <c r="Y2109">
        <v>136.50892548812871</v>
      </c>
      <c r="Z2109">
        <v>137.51574356459125</v>
      </c>
      <c r="AA2109">
        <v>31.674859185319928</v>
      </c>
      <c r="AB2109">
        <v>16.994996466396405</v>
      </c>
      <c r="AC2109">
        <v>-5.8020387038057661</v>
      </c>
    </row>
    <row r="2110" spans="1:29">
      <c r="A2110">
        <v>6</v>
      </c>
      <c r="C2110">
        <v>2009</v>
      </c>
      <c r="D2110">
        <v>99</v>
      </c>
      <c r="E2110">
        <v>99</v>
      </c>
      <c r="F2110">
        <v>99</v>
      </c>
      <c r="G2110">
        <v>3</v>
      </c>
      <c r="H2110">
        <v>2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Q2110">
        <v>19</v>
      </c>
      <c r="R2110">
        <v>56</v>
      </c>
      <c r="S2110">
        <v>10</v>
      </c>
      <c r="T2110">
        <v>0.67869985347354955</v>
      </c>
      <c r="U2110">
        <v>0.11759639784135478</v>
      </c>
      <c r="V2110">
        <v>18.767857142857139</v>
      </c>
      <c r="W2110">
        <v>56.2</v>
      </c>
      <c r="X2110">
        <v>137.97980188825264</v>
      </c>
      <c r="Y2110">
        <v>23.519642857142859</v>
      </c>
      <c r="Z2110">
        <v>131.71</v>
      </c>
      <c r="AA2110">
        <v>22.406224581575398</v>
      </c>
      <c r="AB2110">
        <v>2.5999999999999024</v>
      </c>
      <c r="AC2110">
        <v>-8.6892062954884537</v>
      </c>
    </row>
    <row r="2111" spans="1:29">
      <c r="A2111">
        <v>6</v>
      </c>
      <c r="C2111">
        <v>2009</v>
      </c>
      <c r="D2111">
        <v>99</v>
      </c>
      <c r="E2111">
        <v>99</v>
      </c>
      <c r="F2111">
        <v>99</v>
      </c>
      <c r="G2111">
        <v>4</v>
      </c>
      <c r="H2111">
        <v>1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Q2111">
        <v>38</v>
      </c>
      <c r="R2111">
        <v>195</v>
      </c>
      <c r="S2111">
        <v>194</v>
      </c>
      <c r="T2111">
        <v>39.877300613496928</v>
      </c>
      <c r="U2111">
        <v>38.403619786752174</v>
      </c>
      <c r="V2111">
        <v>20.45128205128205</v>
      </c>
      <c r="W2111">
        <v>56.211340206185561</v>
      </c>
      <c r="X2111">
        <v>145.44600938967142</v>
      </c>
      <c r="Y2111">
        <v>133.57999999999987</v>
      </c>
      <c r="Z2111">
        <v>134.26855670103078</v>
      </c>
      <c r="AA2111">
        <v>34.248560673788951</v>
      </c>
      <c r="AB2111">
        <v>4.2622383231624603</v>
      </c>
      <c r="AC2111">
        <v>-64.760575484018545</v>
      </c>
    </row>
    <row r="2112" spans="1:29">
      <c r="A2112">
        <v>6</v>
      </c>
      <c r="C2112">
        <v>2009</v>
      </c>
      <c r="D2112">
        <v>99</v>
      </c>
      <c r="E2112">
        <v>99</v>
      </c>
      <c r="F2112">
        <v>99</v>
      </c>
      <c r="G2112">
        <v>4</v>
      </c>
      <c r="H2112">
        <v>2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18</v>
      </c>
      <c r="R2112">
        <v>294</v>
      </c>
      <c r="S2112">
        <v>294</v>
      </c>
      <c r="T2112">
        <v>60.122699386503079</v>
      </c>
      <c r="U2112">
        <v>61.596380213247826</v>
      </c>
      <c r="V2112">
        <v>14.714285714285712</v>
      </c>
      <c r="W2112">
        <v>57.884353741496575</v>
      </c>
      <c r="X2112">
        <v>153.96076090241078</v>
      </c>
      <c r="Y2112">
        <v>142.10578231292524</v>
      </c>
      <c r="Z2112">
        <v>142.10578231292524</v>
      </c>
      <c r="AA2112">
        <v>29.991665518581161</v>
      </c>
      <c r="AB2112">
        <v>3.2774575487274431</v>
      </c>
      <c r="AC2112">
        <v>-60.040542998666091</v>
      </c>
    </row>
    <row r="2113" spans="1:29">
      <c r="A2113">
        <v>6</v>
      </c>
      <c r="C2113">
        <v>2008</v>
      </c>
      <c r="D2113">
        <v>99</v>
      </c>
      <c r="E2113">
        <v>99</v>
      </c>
      <c r="F2113">
        <v>99</v>
      </c>
      <c r="G2113">
        <v>1</v>
      </c>
      <c r="H2113">
        <v>1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224</v>
      </c>
      <c r="R2113">
        <v>1014</v>
      </c>
      <c r="S2113">
        <v>998</v>
      </c>
      <c r="T2113">
        <v>13.455414012738858</v>
      </c>
      <c r="U2113">
        <v>11.87289435272648</v>
      </c>
      <c r="V2113">
        <v>17.57001972386588</v>
      </c>
      <c r="W2113">
        <v>56.715430861723441</v>
      </c>
      <c r="X2113">
        <v>127.64461140992516</v>
      </c>
      <c r="Y2113">
        <v>115.85118343195252</v>
      </c>
      <c r="Z2113">
        <v>117.70851703406804</v>
      </c>
      <c r="AA2113">
        <v>28.872787418464608</v>
      </c>
      <c r="AB2113">
        <v>2.8676871558761743</v>
      </c>
      <c r="AC2113">
        <v>-35.078174151358731</v>
      </c>
    </row>
    <row r="2114" spans="1:29">
      <c r="A2114">
        <v>6</v>
      </c>
      <c r="C2114">
        <v>2008</v>
      </c>
      <c r="D2114">
        <v>99</v>
      </c>
      <c r="E2114">
        <v>99</v>
      </c>
      <c r="F2114">
        <v>99</v>
      </c>
      <c r="G2114">
        <v>1</v>
      </c>
      <c r="H2114">
        <v>2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157</v>
      </c>
      <c r="R2114">
        <v>6522</v>
      </c>
      <c r="S2114">
        <v>6502</v>
      </c>
      <c r="T2114">
        <v>86.544585987261186</v>
      </c>
      <c r="U2114">
        <v>88.127105647273524</v>
      </c>
      <c r="V2114">
        <v>16.094296228150878</v>
      </c>
      <c r="W2114">
        <v>57.068132882190113</v>
      </c>
      <c r="X2114">
        <v>145.27071138172911</v>
      </c>
      <c r="Y2114">
        <v>133.69357559031027</v>
      </c>
      <c r="Z2114">
        <v>134.10481390341488</v>
      </c>
      <c r="AA2114">
        <v>28.691648095899257</v>
      </c>
      <c r="AB2114">
        <v>3.4864684845226943</v>
      </c>
      <c r="AC2114">
        <v>-40.777482685156009</v>
      </c>
    </row>
    <row r="2115" spans="1:29">
      <c r="A2115">
        <v>6</v>
      </c>
      <c r="C2115">
        <v>2008</v>
      </c>
      <c r="D2115">
        <v>99</v>
      </c>
      <c r="E2115">
        <v>99</v>
      </c>
      <c r="F2115">
        <v>99</v>
      </c>
      <c r="G2115">
        <v>2</v>
      </c>
      <c r="H2115">
        <v>1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120</v>
      </c>
      <c r="R2115">
        <v>383</v>
      </c>
      <c r="S2115">
        <v>379</v>
      </c>
      <c r="T2115">
        <v>4.7307312252964406</v>
      </c>
      <c r="U2115">
        <v>4.0737703249002433</v>
      </c>
      <c r="V2115">
        <v>22.409921671018274</v>
      </c>
      <c r="W2115">
        <v>54.934036939313984</v>
      </c>
      <c r="X2115">
        <v>127.19506434065312</v>
      </c>
      <c r="Y2115">
        <v>117.00966057441249</v>
      </c>
      <c r="Z2115">
        <v>118.24459102902372</v>
      </c>
      <c r="AA2115">
        <v>28.965796243320181</v>
      </c>
      <c r="AB2115">
        <v>1.034179627817982</v>
      </c>
      <c r="AC2115">
        <v>-0.3407410514766972</v>
      </c>
    </row>
    <row r="2116" spans="1:29">
      <c r="A2116">
        <v>6</v>
      </c>
      <c r="C2116">
        <v>2008</v>
      </c>
      <c r="D2116">
        <v>99</v>
      </c>
      <c r="E2116">
        <v>99</v>
      </c>
      <c r="F2116">
        <v>99</v>
      </c>
      <c r="G2116">
        <v>2</v>
      </c>
      <c r="H2116">
        <v>2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196</v>
      </c>
      <c r="R2116">
        <v>7713</v>
      </c>
      <c r="S2116">
        <v>7646</v>
      </c>
      <c r="T2116">
        <v>95.269268774703548</v>
      </c>
      <c r="U2116">
        <v>95.926229675099776</v>
      </c>
      <c r="V2116">
        <v>14.981459872941786</v>
      </c>
      <c r="W2116">
        <v>56.524064870520519</v>
      </c>
      <c r="X2116">
        <v>149.39464951955327</v>
      </c>
      <c r="Y2116">
        <v>136.81634902113319</v>
      </c>
      <c r="Z2116">
        <v>138.015236725085</v>
      </c>
      <c r="AA2116">
        <v>29.94644695863262</v>
      </c>
      <c r="AB2116">
        <v>3.7704377594254943</v>
      </c>
      <c r="AC2116">
        <v>-54.689781436853792</v>
      </c>
    </row>
    <row r="2117" spans="1:29">
      <c r="A2117">
        <v>6</v>
      </c>
      <c r="C2117">
        <v>2008</v>
      </c>
      <c r="D2117">
        <v>99</v>
      </c>
      <c r="E2117">
        <v>99</v>
      </c>
      <c r="F2117">
        <v>99</v>
      </c>
      <c r="G2117">
        <v>3</v>
      </c>
      <c r="H2117">
        <v>1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281</v>
      </c>
      <c r="R2117">
        <v>8161</v>
      </c>
      <c r="S2117">
        <v>8056</v>
      </c>
      <c r="T2117">
        <v>98.885253847085906</v>
      </c>
      <c r="U2117">
        <v>99.919739526797756</v>
      </c>
      <c r="V2117">
        <v>16.070089449822323</v>
      </c>
      <c r="W2117">
        <v>55.704568023833161</v>
      </c>
      <c r="X2117">
        <v>149.18420630955862</v>
      </c>
      <c r="Y2117">
        <v>137.24733488543097</v>
      </c>
      <c r="Z2117">
        <v>139.03618421052656</v>
      </c>
      <c r="AA2117">
        <v>30.799978402597901</v>
      </c>
      <c r="AB2117">
        <v>4.1968516817750947</v>
      </c>
      <c r="AC2117">
        <v>-62.54752259390871</v>
      </c>
    </row>
    <row r="2118" spans="1:29">
      <c r="A2118">
        <v>6</v>
      </c>
      <c r="C2118">
        <v>2008</v>
      </c>
      <c r="D2118">
        <v>99</v>
      </c>
      <c r="E2118">
        <v>99</v>
      </c>
      <c r="F2118">
        <v>99</v>
      </c>
      <c r="G2118">
        <v>3</v>
      </c>
      <c r="H2118">
        <v>2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Q2118">
        <v>33</v>
      </c>
      <c r="R2118">
        <v>92</v>
      </c>
      <c r="S2118">
        <v>6</v>
      </c>
      <c r="T2118">
        <v>1.1147461529140921</v>
      </c>
      <c r="U2118">
        <v>8.0260473202261609E-2</v>
      </c>
      <c r="V2118">
        <v>18.293478260869563</v>
      </c>
      <c r="W2118">
        <v>54.16666666666665</v>
      </c>
      <c r="X2118">
        <v>137.8008855810447</v>
      </c>
      <c r="Y2118">
        <v>9.7793478260869566</v>
      </c>
      <c r="Z2118">
        <v>149.94999999999999</v>
      </c>
      <c r="AA2118">
        <v>15.999661454751973</v>
      </c>
      <c r="AB2118">
        <v>2.4094720491335777</v>
      </c>
      <c r="AC2118">
        <v>-95.393766226668617</v>
      </c>
    </row>
    <row r="2119" spans="1:29">
      <c r="A2119">
        <v>6</v>
      </c>
      <c r="C2119">
        <v>2008</v>
      </c>
      <c r="D2119">
        <v>99</v>
      </c>
      <c r="E2119">
        <v>99</v>
      </c>
      <c r="F2119">
        <v>99</v>
      </c>
      <c r="G2119">
        <v>4</v>
      </c>
      <c r="H2119">
        <v>1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Q2119">
        <v>66</v>
      </c>
      <c r="R2119">
        <v>497</v>
      </c>
      <c r="S2119">
        <v>494</v>
      </c>
      <c r="T2119">
        <v>73.412112259970442</v>
      </c>
      <c r="U2119">
        <v>71.61756687250751</v>
      </c>
      <c r="V2119">
        <v>17.064386317907449</v>
      </c>
      <c r="W2119">
        <v>55.757085020242918</v>
      </c>
      <c r="X2119">
        <v>152.22210838160061</v>
      </c>
      <c r="Y2119">
        <v>139.80080482897375</v>
      </c>
      <c r="Z2119">
        <v>140.64979757085021</v>
      </c>
      <c r="AA2119">
        <v>34.542812577564725</v>
      </c>
      <c r="AB2119">
        <v>3.3107756232624439</v>
      </c>
      <c r="AC2119">
        <v>-58.933159440532542</v>
      </c>
    </row>
    <row r="2120" spans="1:29">
      <c r="A2120">
        <v>6</v>
      </c>
      <c r="C2120">
        <v>2008</v>
      </c>
      <c r="D2120">
        <v>99</v>
      </c>
      <c r="E2120">
        <v>99</v>
      </c>
      <c r="F2120">
        <v>99</v>
      </c>
      <c r="G2120">
        <v>4</v>
      </c>
      <c r="H2120">
        <v>2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11</v>
      </c>
      <c r="R2120">
        <v>180</v>
      </c>
      <c r="S2120">
        <v>180</v>
      </c>
      <c r="T2120">
        <v>26.587887740029544</v>
      </c>
      <c r="U2120">
        <v>28.382433127492501</v>
      </c>
      <c r="V2120">
        <v>13.916666666666663</v>
      </c>
      <c r="W2120">
        <v>55.43888888888889</v>
      </c>
      <c r="X2120">
        <v>165.73793186469243</v>
      </c>
      <c r="Y2120">
        <v>152.97611111111121</v>
      </c>
      <c r="Z2120">
        <v>152.97611111111121</v>
      </c>
      <c r="AA2120">
        <v>27.923119381394873</v>
      </c>
      <c r="AB2120">
        <v>3.5733020659218138</v>
      </c>
      <c r="AC2120">
        <v>-69.59363857758602</v>
      </c>
    </row>
    <row r="2121" spans="1:29">
      <c r="A2121">
        <v>6</v>
      </c>
      <c r="C2121">
        <v>2007</v>
      </c>
      <c r="D2121">
        <v>99</v>
      </c>
      <c r="E2121">
        <v>99</v>
      </c>
      <c r="F2121">
        <v>99</v>
      </c>
      <c r="G2121">
        <v>1</v>
      </c>
      <c r="H2121">
        <v>1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241</v>
      </c>
      <c r="R2121">
        <v>1083</v>
      </c>
      <c r="S2121">
        <v>1075</v>
      </c>
      <c r="T2121">
        <v>21.799516908212563</v>
      </c>
      <c r="U2121">
        <v>19.76719917098541</v>
      </c>
      <c r="V2121">
        <v>16.337950138504155</v>
      </c>
      <c r="W2121">
        <v>56.621395348837218</v>
      </c>
      <c r="X2121">
        <v>131.13297299244033</v>
      </c>
      <c r="Y2121">
        <v>120.07091412742378</v>
      </c>
      <c r="Z2121">
        <v>120.96446511627904</v>
      </c>
      <c r="AA2121">
        <v>30.121544519642569</v>
      </c>
      <c r="AB2121">
        <v>3.2062305488020031</v>
      </c>
      <c r="AC2121">
        <v>-37.616369144387662</v>
      </c>
    </row>
    <row r="2122" spans="1:29">
      <c r="A2122">
        <v>6</v>
      </c>
      <c r="C2122">
        <v>2007</v>
      </c>
      <c r="D2122">
        <v>99</v>
      </c>
      <c r="E2122">
        <v>99</v>
      </c>
      <c r="F2122">
        <v>99</v>
      </c>
      <c r="G2122">
        <v>1</v>
      </c>
      <c r="H2122">
        <v>2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143</v>
      </c>
      <c r="R2122">
        <v>3885</v>
      </c>
      <c r="S2122">
        <v>3876</v>
      </c>
      <c r="T2122">
        <v>78.200483091787419</v>
      </c>
      <c r="U2122">
        <v>80.232800829014593</v>
      </c>
      <c r="V2122">
        <v>16.448906048906053</v>
      </c>
      <c r="W2122">
        <v>57.191692466460246</v>
      </c>
      <c r="X2122">
        <v>147.48591340140663</v>
      </c>
      <c r="Y2122">
        <v>135.8570141570145</v>
      </c>
      <c r="Z2122">
        <v>136.17247162022744</v>
      </c>
      <c r="AA2122">
        <v>29.499682497816245</v>
      </c>
      <c r="AB2122">
        <v>3.986385903817363</v>
      </c>
      <c r="AC2122">
        <v>-43.33643250438864</v>
      </c>
    </row>
    <row r="2123" spans="1:29">
      <c r="A2123">
        <v>6</v>
      </c>
      <c r="C2123">
        <v>2007</v>
      </c>
      <c r="D2123">
        <v>99</v>
      </c>
      <c r="E2123">
        <v>99</v>
      </c>
      <c r="F2123">
        <v>99</v>
      </c>
      <c r="G2123">
        <v>2</v>
      </c>
      <c r="H2123">
        <v>1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141</v>
      </c>
      <c r="R2123">
        <v>480</v>
      </c>
      <c r="S2123">
        <v>470</v>
      </c>
      <c r="T2123">
        <v>5.6630486078338844</v>
      </c>
      <c r="U2123">
        <v>4.8934713478822225</v>
      </c>
      <c r="V2123">
        <v>21.254166666666659</v>
      </c>
      <c r="W2123">
        <v>54.776595744680861</v>
      </c>
      <c r="X2123">
        <v>128.40985012639945</v>
      </c>
      <c r="Y2123">
        <v>116.12791666666671</v>
      </c>
      <c r="Z2123">
        <v>118.59872340425537</v>
      </c>
      <c r="AA2123">
        <v>28.597523298282873</v>
      </c>
      <c r="AB2123">
        <v>1.0226608526564267</v>
      </c>
      <c r="AC2123">
        <v>4.2040628365102632</v>
      </c>
    </row>
    <row r="2124" spans="1:29">
      <c r="A2124">
        <v>6</v>
      </c>
      <c r="C2124">
        <v>2007</v>
      </c>
      <c r="D2124">
        <v>99</v>
      </c>
      <c r="E2124">
        <v>99</v>
      </c>
      <c r="F2124">
        <v>99</v>
      </c>
      <c r="G2124">
        <v>2</v>
      </c>
      <c r="H2124">
        <v>2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223</v>
      </c>
      <c r="R2124">
        <v>7996</v>
      </c>
      <c r="S2124">
        <v>7909</v>
      </c>
      <c r="T2124">
        <v>94.336951392166114</v>
      </c>
      <c r="U2124">
        <v>95.106528652117788</v>
      </c>
      <c r="V2124">
        <v>15.129814907453731</v>
      </c>
      <c r="W2124">
        <v>56.604121886458451</v>
      </c>
      <c r="X2124">
        <v>148.27192848862123</v>
      </c>
      <c r="Y2124">
        <v>135.48723111555779</v>
      </c>
      <c r="Z2124">
        <v>136.97760778859529</v>
      </c>
      <c r="AA2124">
        <v>29.574096986815007</v>
      </c>
      <c r="AB2124">
        <v>3.977676766344544</v>
      </c>
      <c r="AC2124">
        <v>-53.466755567088562</v>
      </c>
    </row>
    <row r="2125" spans="1:29">
      <c r="A2125">
        <v>6</v>
      </c>
      <c r="C2125">
        <v>2007</v>
      </c>
      <c r="D2125">
        <v>99</v>
      </c>
      <c r="E2125">
        <v>99</v>
      </c>
      <c r="F2125">
        <v>99</v>
      </c>
      <c r="G2125">
        <v>3</v>
      </c>
      <c r="H2125">
        <v>1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302</v>
      </c>
      <c r="R2125">
        <v>7623</v>
      </c>
      <c r="S2125">
        <v>7593</v>
      </c>
      <c r="T2125">
        <v>98.974292391586587</v>
      </c>
      <c r="U2125">
        <v>99.863054841954707</v>
      </c>
      <c r="V2125">
        <v>15.000131181949364</v>
      </c>
      <c r="W2125">
        <v>55.196233372843409</v>
      </c>
      <c r="X2125">
        <v>152.00510117283443</v>
      </c>
      <c r="Y2125">
        <v>139.83638987275373</v>
      </c>
      <c r="Z2125">
        <v>140.38888449888077</v>
      </c>
      <c r="AA2125">
        <v>30.710898796136473</v>
      </c>
      <c r="AB2125">
        <v>4.5059863641583915</v>
      </c>
      <c r="AC2125">
        <v>-64.19716655677</v>
      </c>
    </row>
    <row r="2126" spans="1:29">
      <c r="A2126">
        <v>6</v>
      </c>
      <c r="C2126">
        <v>2007</v>
      </c>
      <c r="D2126">
        <v>99</v>
      </c>
      <c r="E2126">
        <v>99</v>
      </c>
      <c r="F2126">
        <v>99</v>
      </c>
      <c r="G2126">
        <v>3</v>
      </c>
      <c r="H2126">
        <v>2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31</v>
      </c>
      <c r="R2126">
        <v>79</v>
      </c>
      <c r="S2126">
        <v>11</v>
      </c>
      <c r="T2126">
        <v>1.0257076084133989</v>
      </c>
      <c r="U2126">
        <v>0.1369451580452796</v>
      </c>
      <c r="V2126">
        <v>17.22784810126582</v>
      </c>
      <c r="W2126">
        <v>56.818181818181827</v>
      </c>
      <c r="X2126">
        <v>139.11570689962559</v>
      </c>
      <c r="Y2126">
        <v>18.503797468354435</v>
      </c>
      <c r="Z2126">
        <v>132.89090909090908</v>
      </c>
      <c r="AA2126">
        <v>27.22446942618328</v>
      </c>
      <c r="AB2126">
        <v>3.9270201939009031</v>
      </c>
      <c r="AC2126">
        <v>-55.459718019074302</v>
      </c>
    </row>
    <row r="2127" spans="1:29">
      <c r="A2127">
        <v>6</v>
      </c>
      <c r="C2127">
        <v>2007</v>
      </c>
      <c r="D2127">
        <v>99</v>
      </c>
      <c r="E2127">
        <v>99</v>
      </c>
      <c r="F2127">
        <v>99</v>
      </c>
      <c r="G2127">
        <v>4</v>
      </c>
      <c r="H2127">
        <v>1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70</v>
      </c>
      <c r="R2127">
        <v>552</v>
      </c>
      <c r="S2127">
        <v>551</v>
      </c>
      <c r="T2127">
        <v>75</v>
      </c>
      <c r="U2127">
        <v>74.444906320334653</v>
      </c>
      <c r="V2127">
        <v>16.081521739130437</v>
      </c>
      <c r="W2127">
        <v>54.858439201451915</v>
      </c>
      <c r="X2127">
        <v>156.6218380517216</v>
      </c>
      <c r="Y2127">
        <v>144.04927536231887</v>
      </c>
      <c r="Z2127">
        <v>144.31070780399276</v>
      </c>
      <c r="AA2127">
        <v>33.987964850391499</v>
      </c>
      <c r="AB2127">
        <v>3.6639605126581025</v>
      </c>
      <c r="AC2127">
        <v>-56.85142235786671</v>
      </c>
    </row>
    <row r="2128" spans="1:29">
      <c r="A2128">
        <v>6</v>
      </c>
      <c r="C2128">
        <v>2007</v>
      </c>
      <c r="D2128">
        <v>99</v>
      </c>
      <c r="E2128">
        <v>99</v>
      </c>
      <c r="F2128">
        <v>99</v>
      </c>
      <c r="G2128">
        <v>4</v>
      </c>
      <c r="H2128">
        <v>2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15</v>
      </c>
      <c r="R2128">
        <v>184</v>
      </c>
      <c r="S2128">
        <v>184</v>
      </c>
      <c r="T2128">
        <v>25</v>
      </c>
      <c r="U2128">
        <v>25.555093679665351</v>
      </c>
      <c r="V2128">
        <v>14.440217391304348</v>
      </c>
      <c r="W2128">
        <v>55.913043478260867</v>
      </c>
      <c r="X2128">
        <v>160.72118328701319</v>
      </c>
      <c r="Y2128">
        <v>148.34565217391301</v>
      </c>
      <c r="Z2128">
        <v>148.34565217391301</v>
      </c>
      <c r="AA2128">
        <v>27.359766609430554</v>
      </c>
      <c r="AB2128">
        <v>3.22238155890226</v>
      </c>
      <c r="AC2128">
        <v>-65.946252872564685</v>
      </c>
    </row>
    <row r="2129" spans="1:29">
      <c r="A2129">
        <v>6</v>
      </c>
      <c r="C2129">
        <v>2006</v>
      </c>
      <c r="D2129">
        <v>99</v>
      </c>
      <c r="E2129">
        <v>99</v>
      </c>
      <c r="F2129">
        <v>99</v>
      </c>
      <c r="G2129">
        <v>1</v>
      </c>
      <c r="H2129">
        <v>1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288</v>
      </c>
      <c r="R2129">
        <v>1156</v>
      </c>
      <c r="S2129">
        <v>1127</v>
      </c>
      <c r="T2129">
        <v>20.668693009118549</v>
      </c>
      <c r="U2129">
        <v>18.736438182196377</v>
      </c>
      <c r="V2129">
        <v>18.044982698961942</v>
      </c>
      <c r="W2129">
        <v>55.954747116237776</v>
      </c>
      <c r="X2129">
        <v>131.80860515769629</v>
      </c>
      <c r="Y2129">
        <v>118.43633217993079</v>
      </c>
      <c r="Z2129">
        <v>121.48393966282164</v>
      </c>
      <c r="AA2129">
        <v>27.936274919023713</v>
      </c>
      <c r="AB2129">
        <v>3.1889188270714839</v>
      </c>
      <c r="AC2129">
        <v>-42.960362736558842</v>
      </c>
    </row>
    <row r="2130" spans="1:29">
      <c r="A2130">
        <v>6</v>
      </c>
      <c r="C2130">
        <v>2006</v>
      </c>
      <c r="D2130">
        <v>99</v>
      </c>
      <c r="E2130">
        <v>99</v>
      </c>
      <c r="F2130">
        <v>99</v>
      </c>
      <c r="G2130">
        <v>1</v>
      </c>
      <c r="H2130">
        <v>2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178</v>
      </c>
      <c r="R2130">
        <v>4437</v>
      </c>
      <c r="S2130">
        <v>4406</v>
      </c>
      <c r="T2130">
        <v>79.331306990881444</v>
      </c>
      <c r="U2130">
        <v>81.263561817803648</v>
      </c>
      <c r="V2130">
        <v>15.84494027496056</v>
      </c>
      <c r="W2130">
        <v>56.218792555605987</v>
      </c>
      <c r="X2130">
        <v>146.10430217092528</v>
      </c>
      <c r="Y2130">
        <v>133.83267973856221</v>
      </c>
      <c r="Z2130">
        <v>134.77430776214263</v>
      </c>
      <c r="AA2130">
        <v>29.289415992128596</v>
      </c>
      <c r="AB2130">
        <v>3.9935002791330927</v>
      </c>
      <c r="AC2130">
        <v>-43.340606531538889</v>
      </c>
    </row>
    <row r="2131" spans="1:29">
      <c r="A2131">
        <v>6</v>
      </c>
      <c r="C2131">
        <v>2006</v>
      </c>
      <c r="D2131">
        <v>99</v>
      </c>
      <c r="E2131">
        <v>99</v>
      </c>
      <c r="F2131">
        <v>99</v>
      </c>
      <c r="G2131">
        <v>2</v>
      </c>
      <c r="H2131">
        <v>1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141</v>
      </c>
      <c r="R2131">
        <v>548</v>
      </c>
      <c r="S2131">
        <v>545</v>
      </c>
      <c r="T2131">
        <v>7.127064637794251</v>
      </c>
      <c r="U2131">
        <v>6.0613661410116721</v>
      </c>
      <c r="V2131">
        <v>21.720802919708035</v>
      </c>
      <c r="W2131">
        <v>54.658715596330254</v>
      </c>
      <c r="X2131">
        <v>122.6350523127537</v>
      </c>
      <c r="Y2131">
        <v>112.58156934306564</v>
      </c>
      <c r="Z2131">
        <v>113.20128440366972</v>
      </c>
      <c r="AA2131">
        <v>27.30870510472986</v>
      </c>
      <c r="AB2131">
        <v>1.7040271247988428</v>
      </c>
      <c r="AC2131">
        <v>-3.1495085617566208</v>
      </c>
    </row>
    <row r="2132" spans="1:29">
      <c r="A2132">
        <v>6</v>
      </c>
      <c r="C2132">
        <v>2006</v>
      </c>
      <c r="D2132">
        <v>99</v>
      </c>
      <c r="E2132">
        <v>99</v>
      </c>
      <c r="F2132">
        <v>99</v>
      </c>
      <c r="G2132">
        <v>2</v>
      </c>
      <c r="H2132">
        <v>2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240</v>
      </c>
      <c r="R2132">
        <v>7141</v>
      </c>
      <c r="S2132">
        <v>6967</v>
      </c>
      <c r="T2132">
        <v>92.872935362205766</v>
      </c>
      <c r="U2132">
        <v>93.938633858988354</v>
      </c>
      <c r="V2132">
        <v>15.242403024786444</v>
      </c>
      <c r="W2132">
        <v>56.407061863068755</v>
      </c>
      <c r="X2132">
        <v>148.68788311829996</v>
      </c>
      <c r="Y2132">
        <v>133.89444055454416</v>
      </c>
      <c r="Z2132">
        <v>137.23843835223195</v>
      </c>
      <c r="AA2132">
        <v>29.376460470421641</v>
      </c>
      <c r="AB2132">
        <v>4.3449241094538564</v>
      </c>
      <c r="AC2132">
        <v>-49.572398995335618</v>
      </c>
    </row>
    <row r="2133" spans="1:29">
      <c r="A2133">
        <v>6</v>
      </c>
      <c r="C2133">
        <v>2006</v>
      </c>
      <c r="D2133">
        <v>99</v>
      </c>
      <c r="E2133">
        <v>99</v>
      </c>
      <c r="F2133">
        <v>99</v>
      </c>
      <c r="G2133">
        <v>3</v>
      </c>
      <c r="H2133">
        <v>1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346</v>
      </c>
      <c r="R2133">
        <v>7070</v>
      </c>
      <c r="S2133">
        <v>7045</v>
      </c>
      <c r="T2133">
        <v>96.982167352537743</v>
      </c>
      <c r="U2133">
        <v>98.529667008281521</v>
      </c>
      <c r="V2133">
        <v>15.335643564356436</v>
      </c>
      <c r="W2133">
        <v>54.830234208658609</v>
      </c>
      <c r="X2133">
        <v>150.10296355436529</v>
      </c>
      <c r="Y2133">
        <v>138.10592644978843</v>
      </c>
      <c r="Z2133">
        <v>138.5960113555719</v>
      </c>
      <c r="AA2133">
        <v>30.67470222667616</v>
      </c>
      <c r="AB2133">
        <v>4.564325518608781</v>
      </c>
      <c r="AC2133">
        <v>-61.2062512671002</v>
      </c>
    </row>
    <row r="2134" spans="1:29">
      <c r="A2134">
        <v>6</v>
      </c>
      <c r="C2134">
        <v>2006</v>
      </c>
      <c r="D2134">
        <v>99</v>
      </c>
      <c r="E2134">
        <v>99</v>
      </c>
      <c r="F2134">
        <v>99</v>
      </c>
      <c r="G2134">
        <v>3</v>
      </c>
      <c r="H2134">
        <v>2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57</v>
      </c>
      <c r="R2134">
        <v>220</v>
      </c>
      <c r="S2134">
        <v>93</v>
      </c>
      <c r="T2134">
        <v>3.0178326474622774</v>
      </c>
      <c r="U2134">
        <v>1.4703329917184913</v>
      </c>
      <c r="V2134">
        <v>19.354545454545455</v>
      </c>
      <c r="W2134">
        <v>53.129032258064541</v>
      </c>
      <c r="X2134">
        <v>150.05860336846246</v>
      </c>
      <c r="Y2134">
        <v>66.230454545454549</v>
      </c>
      <c r="Z2134">
        <v>156.67419354838714</v>
      </c>
      <c r="AA2134">
        <v>28.623792281329401</v>
      </c>
      <c r="AB2134">
        <v>2.9264305625913889</v>
      </c>
      <c r="AC2134">
        <v>-41.034790673911104</v>
      </c>
    </row>
    <row r="2135" spans="1:29">
      <c r="A2135">
        <v>6</v>
      </c>
      <c r="C2135">
        <v>2006</v>
      </c>
      <c r="D2135">
        <v>99</v>
      </c>
      <c r="E2135">
        <v>99</v>
      </c>
      <c r="F2135">
        <v>99</v>
      </c>
      <c r="G2135">
        <v>4</v>
      </c>
      <c r="H2135">
        <v>1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74</v>
      </c>
      <c r="R2135">
        <v>469</v>
      </c>
      <c r="S2135">
        <v>467</v>
      </c>
      <c r="T2135">
        <v>68.66764275256223</v>
      </c>
      <c r="U2135">
        <v>68.158734663450304</v>
      </c>
      <c r="V2135">
        <v>16.100213219616212</v>
      </c>
      <c r="W2135">
        <v>54.779443254817984</v>
      </c>
      <c r="X2135">
        <v>158.27733334565372</v>
      </c>
      <c r="Y2135">
        <v>145.43155650319835</v>
      </c>
      <c r="Z2135">
        <v>146.05438972162739</v>
      </c>
      <c r="AA2135">
        <v>31.361111452967457</v>
      </c>
      <c r="AB2135">
        <v>4.2310878254679318</v>
      </c>
      <c r="AC2135">
        <v>-51.988648180907902</v>
      </c>
    </row>
    <row r="2136" spans="1:29">
      <c r="A2136">
        <v>6</v>
      </c>
      <c r="C2136">
        <v>2006</v>
      </c>
      <c r="D2136">
        <v>99</v>
      </c>
      <c r="E2136">
        <v>99</v>
      </c>
      <c r="F2136">
        <v>99</v>
      </c>
      <c r="G2136">
        <v>4</v>
      </c>
      <c r="H2136">
        <v>2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15</v>
      </c>
      <c r="R2136">
        <v>214</v>
      </c>
      <c r="S2136">
        <v>214</v>
      </c>
      <c r="T2136">
        <v>31.332357247437766</v>
      </c>
      <c r="U2136">
        <v>31.841265336549707</v>
      </c>
      <c r="V2136">
        <v>14.252336448598131</v>
      </c>
      <c r="W2136">
        <v>55.44859813084112</v>
      </c>
      <c r="X2136">
        <v>161.31873917842063</v>
      </c>
      <c r="Y2136">
        <v>148.8971962616823</v>
      </c>
      <c r="Z2136">
        <v>148.8971962616823</v>
      </c>
      <c r="AA2136">
        <v>27.068871862616039</v>
      </c>
      <c r="AB2136">
        <v>2.985114612492461</v>
      </c>
      <c r="AC2136">
        <v>-51.186888087169343</v>
      </c>
    </row>
    <row r="2137" spans="1:29">
      <c r="A2137">
        <v>6</v>
      </c>
      <c r="C2137">
        <v>2005</v>
      </c>
      <c r="D2137">
        <v>99</v>
      </c>
      <c r="E2137">
        <v>99</v>
      </c>
      <c r="F2137">
        <v>99</v>
      </c>
      <c r="G2137">
        <v>1</v>
      </c>
      <c r="H2137">
        <v>1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456</v>
      </c>
      <c r="R2137">
        <v>6131</v>
      </c>
      <c r="S2137">
        <v>6120</v>
      </c>
      <c r="T2137">
        <v>64.947033898305065</v>
      </c>
      <c r="U2137">
        <v>64.439896734305037</v>
      </c>
      <c r="V2137">
        <v>15.181536454085798</v>
      </c>
      <c r="W2137">
        <v>56.259803921568611</v>
      </c>
      <c r="X2137">
        <v>142.92538160597323</v>
      </c>
      <c r="Y2137">
        <v>131.74147773609548</v>
      </c>
      <c r="Z2137">
        <v>131.97826797385642</v>
      </c>
      <c r="AA2137">
        <v>29.4134626640408</v>
      </c>
      <c r="AB2137">
        <v>3.7758458292493056</v>
      </c>
      <c r="AC2137">
        <v>-51.172561853735537</v>
      </c>
    </row>
    <row r="2138" spans="1:29">
      <c r="A2138">
        <v>6</v>
      </c>
      <c r="C2138">
        <v>2005</v>
      </c>
      <c r="D2138">
        <v>99</v>
      </c>
      <c r="E2138">
        <v>99</v>
      </c>
      <c r="F2138">
        <v>99</v>
      </c>
      <c r="G2138">
        <v>1</v>
      </c>
      <c r="H2138">
        <v>2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169</v>
      </c>
      <c r="R2138">
        <v>3309</v>
      </c>
      <c r="S2138">
        <v>3291</v>
      </c>
      <c r="T2138">
        <v>35.052966101694921</v>
      </c>
      <c r="U2138">
        <v>35.560103265694977</v>
      </c>
      <c r="V2138">
        <v>16.439105469930499</v>
      </c>
      <c r="W2138">
        <v>56.598602248556645</v>
      </c>
      <c r="X2138">
        <v>146.6429092723578</v>
      </c>
      <c r="Y2138">
        <v>134.69927470534893</v>
      </c>
      <c r="Z2138">
        <v>135.4360072926161</v>
      </c>
      <c r="AA2138">
        <v>28.842798514935303</v>
      </c>
      <c r="AB2138">
        <v>3.9619411514732974</v>
      </c>
      <c r="AC2138">
        <v>-44.288527888774411</v>
      </c>
    </row>
    <row r="2139" spans="1:29">
      <c r="A2139">
        <v>6</v>
      </c>
      <c r="C2139">
        <v>2005</v>
      </c>
      <c r="D2139">
        <v>99</v>
      </c>
      <c r="E2139">
        <v>99</v>
      </c>
      <c r="F2139">
        <v>99</v>
      </c>
      <c r="G2139">
        <v>2</v>
      </c>
      <c r="H2139">
        <v>1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175</v>
      </c>
      <c r="R2139">
        <v>523</v>
      </c>
      <c r="S2139">
        <v>519</v>
      </c>
      <c r="T2139">
        <v>7.4607703281027105</v>
      </c>
      <c r="U2139">
        <v>6.5801592715160595</v>
      </c>
      <c r="V2139">
        <v>24.747609942638626</v>
      </c>
      <c r="W2139">
        <v>54.824662813102115</v>
      </c>
      <c r="X2139">
        <v>128.62952091131882</v>
      </c>
      <c r="Y2139">
        <v>117.8455066921606</v>
      </c>
      <c r="Z2139">
        <v>118.75375722543347</v>
      </c>
      <c r="AA2139">
        <v>32.284641151545138</v>
      </c>
      <c r="AB2139">
        <v>1.6324292547186197</v>
      </c>
      <c r="AC2139">
        <v>-3.5254789088700922</v>
      </c>
    </row>
    <row r="2140" spans="1:29">
      <c r="A2140">
        <v>6</v>
      </c>
      <c r="C2140">
        <v>2005</v>
      </c>
      <c r="D2140">
        <v>99</v>
      </c>
      <c r="E2140">
        <v>99</v>
      </c>
      <c r="F2140">
        <v>99</v>
      </c>
      <c r="G2140">
        <v>2</v>
      </c>
      <c r="H2140">
        <v>2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263</v>
      </c>
      <c r="R2140">
        <v>6487</v>
      </c>
      <c r="S2140">
        <v>6357</v>
      </c>
      <c r="T2140">
        <v>92.539229671897274</v>
      </c>
      <c r="U2140">
        <v>93.419840728483933</v>
      </c>
      <c r="V2140">
        <v>15.725296747340828</v>
      </c>
      <c r="W2140">
        <v>56.509988988516596</v>
      </c>
      <c r="X2140">
        <v>148.86517764255879</v>
      </c>
      <c r="Y2140">
        <v>134.88806844458173</v>
      </c>
      <c r="Z2140">
        <v>137.64651565203741</v>
      </c>
      <c r="AA2140">
        <v>28.621921488602727</v>
      </c>
      <c r="AB2140">
        <v>4.4611587446019643</v>
      </c>
      <c r="AC2140">
        <v>-52.433440614981826</v>
      </c>
    </row>
    <row r="2141" spans="1:29">
      <c r="A2141">
        <v>6</v>
      </c>
      <c r="C2141">
        <v>2005</v>
      </c>
      <c r="D2141">
        <v>99</v>
      </c>
      <c r="E2141">
        <v>99</v>
      </c>
      <c r="F2141">
        <v>99</v>
      </c>
      <c r="G2141">
        <v>3</v>
      </c>
      <c r="H2141">
        <v>1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395</v>
      </c>
      <c r="R2141">
        <v>7544</v>
      </c>
      <c r="S2141">
        <v>7495</v>
      </c>
      <c r="T2141">
        <v>96.817248459958947</v>
      </c>
      <c r="U2141">
        <v>98.460916408514692</v>
      </c>
      <c r="V2141">
        <v>14.814687168610815</v>
      </c>
      <c r="W2141">
        <v>54.660306871247485</v>
      </c>
      <c r="X2141">
        <v>148.6272517230806</v>
      </c>
      <c r="Y2141">
        <v>136.37920201484658</v>
      </c>
      <c r="Z2141">
        <v>137.27080720480356</v>
      </c>
      <c r="AA2141">
        <v>30.171009974985395</v>
      </c>
      <c r="AB2141">
        <v>4.4478317913700245</v>
      </c>
      <c r="AC2141">
        <v>-64.22145442792025</v>
      </c>
    </row>
    <row r="2142" spans="1:29">
      <c r="A2142">
        <v>6</v>
      </c>
      <c r="C2142">
        <v>2005</v>
      </c>
      <c r="D2142">
        <v>99</v>
      </c>
      <c r="E2142">
        <v>99</v>
      </c>
      <c r="F2142">
        <v>99</v>
      </c>
      <c r="G2142">
        <v>3</v>
      </c>
      <c r="H2142">
        <v>2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64</v>
      </c>
      <c r="R2142">
        <v>248</v>
      </c>
      <c r="S2142">
        <v>106</v>
      </c>
      <c r="T2142">
        <v>3.182751540041068</v>
      </c>
      <c r="U2142">
        <v>1.5390835914853338</v>
      </c>
      <c r="V2142">
        <v>18.810483870967744</v>
      </c>
      <c r="W2142">
        <v>54.698113207547181</v>
      </c>
      <c r="X2142">
        <v>147.61908922517733</v>
      </c>
      <c r="Y2142">
        <v>64.847983870967724</v>
      </c>
      <c r="Z2142">
        <v>151.71981132075462</v>
      </c>
      <c r="AA2142">
        <v>33.637227859584776</v>
      </c>
      <c r="AB2142">
        <v>3.2160265279834759</v>
      </c>
      <c r="AC2142">
        <v>-63.680434636337267</v>
      </c>
    </row>
    <row r="2143" spans="1:29">
      <c r="A2143">
        <v>6</v>
      </c>
      <c r="C2143">
        <v>2005</v>
      </c>
      <c r="D2143">
        <v>99</v>
      </c>
      <c r="E2143">
        <v>99</v>
      </c>
      <c r="F2143">
        <v>99</v>
      </c>
      <c r="G2143">
        <v>4</v>
      </c>
      <c r="H2143">
        <v>1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75</v>
      </c>
      <c r="R2143">
        <v>616</v>
      </c>
      <c r="S2143">
        <v>616</v>
      </c>
      <c r="T2143">
        <v>71.627906976744157</v>
      </c>
      <c r="U2143">
        <v>71.565859919145879</v>
      </c>
      <c r="V2143">
        <v>16.258116883116884</v>
      </c>
      <c r="W2143">
        <v>55.64448051948051</v>
      </c>
      <c r="X2143">
        <v>154.3681670442233</v>
      </c>
      <c r="Y2143">
        <v>142.48181818181831</v>
      </c>
      <c r="Z2143">
        <v>142.48181818181831</v>
      </c>
      <c r="AA2143">
        <v>32.762192049114056</v>
      </c>
      <c r="AB2143">
        <v>4.306658472374238</v>
      </c>
      <c r="AC2143">
        <v>-62.011575665057755</v>
      </c>
    </row>
    <row r="2144" spans="1:29">
      <c r="A2144">
        <v>6</v>
      </c>
      <c r="C2144">
        <v>2005</v>
      </c>
      <c r="D2144">
        <v>99</v>
      </c>
      <c r="E2144">
        <v>99</v>
      </c>
      <c r="F2144">
        <v>99</v>
      </c>
      <c r="G2144">
        <v>4</v>
      </c>
      <c r="H2144">
        <v>2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15</v>
      </c>
      <c r="R2144">
        <v>244</v>
      </c>
      <c r="S2144">
        <v>244</v>
      </c>
      <c r="T2144">
        <v>28.372093023255822</v>
      </c>
      <c r="U2144">
        <v>28.434140080854103</v>
      </c>
      <c r="V2144">
        <v>14.61475409836066</v>
      </c>
      <c r="W2144">
        <v>56.024590163934413</v>
      </c>
      <c r="X2144">
        <v>154.83988419799985</v>
      </c>
      <c r="Y2144">
        <v>142.91721311475399</v>
      </c>
      <c r="Z2144">
        <v>142.91721311475399</v>
      </c>
      <c r="AA2144">
        <v>27.073726579874673</v>
      </c>
      <c r="AB2144">
        <v>3.1647730987324425</v>
      </c>
      <c r="AC2144">
        <v>-69.386712214971254</v>
      </c>
    </row>
    <row r="2145" spans="1:29">
      <c r="A2145">
        <v>6</v>
      </c>
      <c r="C2145">
        <v>2004</v>
      </c>
      <c r="D2145">
        <v>99</v>
      </c>
      <c r="E2145">
        <v>99</v>
      </c>
      <c r="F2145">
        <v>99</v>
      </c>
      <c r="G2145">
        <v>1</v>
      </c>
      <c r="H2145">
        <v>1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513</v>
      </c>
      <c r="R2145">
        <v>7821</v>
      </c>
      <c r="S2145">
        <v>7796</v>
      </c>
      <c r="T2145">
        <v>74.849267872523697</v>
      </c>
      <c r="U2145">
        <v>74.690595131739812</v>
      </c>
      <c r="V2145">
        <v>14.798619102416572</v>
      </c>
      <c r="W2145">
        <v>56.594279117496143</v>
      </c>
      <c r="X2145">
        <v>142.51057276552078</v>
      </c>
      <c r="Y2145">
        <v>131.16235775476272</v>
      </c>
      <c r="Z2145">
        <v>131.5829656233966</v>
      </c>
      <c r="AA2145">
        <v>28.29972967306286</v>
      </c>
      <c r="AB2145">
        <v>3.5566172157795162</v>
      </c>
      <c r="AC2145">
        <v>-56.041741362228407</v>
      </c>
    </row>
    <row r="2146" spans="1:29">
      <c r="A2146">
        <v>6</v>
      </c>
      <c r="C2146">
        <v>2004</v>
      </c>
      <c r="D2146">
        <v>99</v>
      </c>
      <c r="E2146">
        <v>99</v>
      </c>
      <c r="F2146">
        <v>99</v>
      </c>
      <c r="G2146">
        <v>1</v>
      </c>
      <c r="H2146">
        <v>2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151</v>
      </c>
      <c r="R2146">
        <v>2628</v>
      </c>
      <c r="S2146">
        <v>2618</v>
      </c>
      <c r="T2146">
        <v>25.150732127476314</v>
      </c>
      <c r="U2146">
        <v>25.309404868260199</v>
      </c>
      <c r="V2146">
        <v>15.987062404870628</v>
      </c>
      <c r="W2146">
        <v>57.081741787624146</v>
      </c>
      <c r="X2146">
        <v>143.77880678285851</v>
      </c>
      <c r="Y2146">
        <v>132.27024353120242</v>
      </c>
      <c r="Z2146">
        <v>132.77547746371269</v>
      </c>
      <c r="AA2146">
        <v>28.736858395189849</v>
      </c>
      <c r="AB2146">
        <v>3.9752148111835295</v>
      </c>
      <c r="AC2146">
        <v>-44.972909341934312</v>
      </c>
    </row>
    <row r="2147" spans="1:29">
      <c r="A2147">
        <v>6</v>
      </c>
      <c r="C2147">
        <v>2004</v>
      </c>
      <c r="D2147">
        <v>99</v>
      </c>
      <c r="E2147">
        <v>99</v>
      </c>
      <c r="F2147">
        <v>99</v>
      </c>
      <c r="G2147">
        <v>2</v>
      </c>
      <c r="H2147">
        <v>1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205</v>
      </c>
      <c r="R2147">
        <v>629</v>
      </c>
      <c r="S2147">
        <v>623</v>
      </c>
      <c r="T2147">
        <v>10.125563425627814</v>
      </c>
      <c r="U2147">
        <v>8.8801507201480323</v>
      </c>
      <c r="V2147">
        <v>19.198728139904603</v>
      </c>
      <c r="W2147">
        <v>54.926163723916552</v>
      </c>
      <c r="X2147">
        <v>126.2014547847192</v>
      </c>
      <c r="Y2147">
        <v>115.31844197138312</v>
      </c>
      <c r="Z2147">
        <v>116.42905296950242</v>
      </c>
      <c r="AA2147">
        <v>27.882415457049063</v>
      </c>
      <c r="AB2147">
        <v>1.5015259928030278</v>
      </c>
      <c r="AC2147">
        <v>5.5294911591267883</v>
      </c>
    </row>
    <row r="2148" spans="1:29">
      <c r="A2148">
        <v>6</v>
      </c>
      <c r="C2148">
        <v>2004</v>
      </c>
      <c r="D2148">
        <v>99</v>
      </c>
      <c r="E2148">
        <v>99</v>
      </c>
      <c r="F2148">
        <v>99</v>
      </c>
      <c r="G2148">
        <v>2</v>
      </c>
      <c r="H2148">
        <v>2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266</v>
      </c>
      <c r="R2148">
        <v>5583</v>
      </c>
      <c r="S2148">
        <v>5453</v>
      </c>
      <c r="T2148">
        <v>89.874436574372197</v>
      </c>
      <c r="U2148">
        <v>91.119849279852005</v>
      </c>
      <c r="V2148">
        <v>16.146337094751932</v>
      </c>
      <c r="W2148">
        <v>56.529800110031182</v>
      </c>
      <c r="X2148">
        <v>147.14891534411564</v>
      </c>
      <c r="Y2148">
        <v>133.31359484148328</v>
      </c>
      <c r="Z2148">
        <v>136.49180267742551</v>
      </c>
      <c r="AA2148">
        <v>29.022779216936947</v>
      </c>
      <c r="AB2148">
        <v>4.3083175941266871</v>
      </c>
      <c r="AC2148">
        <v>-53.358712227744519</v>
      </c>
    </row>
    <row r="2149" spans="1:29">
      <c r="A2149">
        <v>6</v>
      </c>
      <c r="C2149">
        <v>2004</v>
      </c>
      <c r="D2149">
        <v>99</v>
      </c>
      <c r="E2149">
        <v>99</v>
      </c>
      <c r="F2149">
        <v>99</v>
      </c>
      <c r="G2149">
        <v>3</v>
      </c>
      <c r="H2149">
        <v>1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402</v>
      </c>
      <c r="R2149">
        <v>6696</v>
      </c>
      <c r="S2149">
        <v>6640</v>
      </c>
      <c r="T2149">
        <v>96.484149855907773</v>
      </c>
      <c r="U2149">
        <v>98.749199506928349</v>
      </c>
      <c r="V2149">
        <v>14.368279569892476</v>
      </c>
      <c r="W2149">
        <v>55.245180722891561</v>
      </c>
      <c r="X2149">
        <v>150.53527210501349</v>
      </c>
      <c r="Y2149">
        <v>137.9422789725206</v>
      </c>
      <c r="Z2149">
        <v>139.10564759036117</v>
      </c>
      <c r="AA2149">
        <v>30.612051278315406</v>
      </c>
      <c r="AB2149">
        <v>4.4861709493303827</v>
      </c>
      <c r="AC2149">
        <v>-68.527783436043663</v>
      </c>
    </row>
    <row r="2150" spans="1:29">
      <c r="A2150">
        <v>6</v>
      </c>
      <c r="C2150">
        <v>2004</v>
      </c>
      <c r="D2150">
        <v>99</v>
      </c>
      <c r="E2150">
        <v>99</v>
      </c>
      <c r="F2150">
        <v>99</v>
      </c>
      <c r="G2150">
        <v>3</v>
      </c>
      <c r="H2150">
        <v>2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69</v>
      </c>
      <c r="R2150">
        <v>244</v>
      </c>
      <c r="S2150">
        <v>85</v>
      </c>
      <c r="T2150">
        <v>3.5158501440922176</v>
      </c>
      <c r="U2150">
        <v>1.250800493071661</v>
      </c>
      <c r="V2150">
        <v>21.258196721311474</v>
      </c>
      <c r="W2150">
        <v>55.423529411764704</v>
      </c>
      <c r="X2150">
        <v>134.54034420901203</v>
      </c>
      <c r="Y2150">
        <v>47.94877049180328</v>
      </c>
      <c r="Z2150">
        <v>137.64117647058819</v>
      </c>
      <c r="AA2150">
        <v>36.047580628998595</v>
      </c>
      <c r="AB2150">
        <v>3.8020937593669752</v>
      </c>
      <c r="AC2150">
        <v>-68.107549556410092</v>
      </c>
    </row>
    <row r="2151" spans="1:29">
      <c r="A2151">
        <v>6</v>
      </c>
      <c r="C2151">
        <v>2004</v>
      </c>
      <c r="D2151">
        <v>99</v>
      </c>
      <c r="E2151">
        <v>99</v>
      </c>
      <c r="F2151">
        <v>99</v>
      </c>
      <c r="G2151">
        <v>4</v>
      </c>
      <c r="H2151">
        <v>1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87</v>
      </c>
      <c r="R2151">
        <v>683</v>
      </c>
      <c r="S2151">
        <v>683</v>
      </c>
      <c r="T2151">
        <v>78.959537572254305</v>
      </c>
      <c r="U2151">
        <v>78.567669046632474</v>
      </c>
      <c r="V2151">
        <v>15.143484626647142</v>
      </c>
      <c r="W2151">
        <v>56.294289897510978</v>
      </c>
      <c r="X2151">
        <v>155.806785753376</v>
      </c>
      <c r="Y2151">
        <v>143.80966325036599</v>
      </c>
      <c r="Z2151">
        <v>143.80966325036599</v>
      </c>
      <c r="AA2151">
        <v>30.416068329494728</v>
      </c>
      <c r="AB2151">
        <v>3.6529231221263152</v>
      </c>
      <c r="AC2151">
        <v>-61.537645150844519</v>
      </c>
    </row>
    <row r="2152" spans="1:29">
      <c r="A2152">
        <v>6</v>
      </c>
      <c r="C2152">
        <v>2004</v>
      </c>
      <c r="D2152">
        <v>99</v>
      </c>
      <c r="E2152">
        <v>99</v>
      </c>
      <c r="F2152">
        <v>99</v>
      </c>
      <c r="G2152">
        <v>4</v>
      </c>
      <c r="H2152">
        <v>2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18</v>
      </c>
      <c r="R2152">
        <v>182</v>
      </c>
      <c r="S2152">
        <v>182</v>
      </c>
      <c r="T2152">
        <v>21.040462427745663</v>
      </c>
      <c r="U2152">
        <v>21.432330953367504</v>
      </c>
      <c r="V2152">
        <v>14.379120879120878</v>
      </c>
      <c r="W2152">
        <v>55.631868131868146</v>
      </c>
      <c r="X2152">
        <v>159.50019644494179</v>
      </c>
      <c r="Y2152">
        <v>147.21868131868143</v>
      </c>
      <c r="Z2152">
        <v>147.21868131868143</v>
      </c>
      <c r="AA2152">
        <v>27.625555186456207</v>
      </c>
      <c r="AB2152">
        <v>2.6750117231284767</v>
      </c>
      <c r="AC2152">
        <v>-63.341462803634307</v>
      </c>
    </row>
    <row r="2153" spans="1:29">
      <c r="A2153">
        <v>6</v>
      </c>
      <c r="C2153">
        <v>2003</v>
      </c>
      <c r="D2153">
        <v>99</v>
      </c>
      <c r="E2153">
        <v>99</v>
      </c>
      <c r="F2153">
        <v>99</v>
      </c>
      <c r="G2153">
        <v>1</v>
      </c>
      <c r="H2153">
        <v>1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559</v>
      </c>
      <c r="R2153">
        <v>8133</v>
      </c>
      <c r="S2153">
        <v>8131</v>
      </c>
      <c r="T2153">
        <v>76.973310618966494</v>
      </c>
      <c r="U2153">
        <v>76.345907793694138</v>
      </c>
      <c r="V2153">
        <v>13.915898192548877</v>
      </c>
      <c r="W2153">
        <v>56.887221743942952</v>
      </c>
      <c r="X2153">
        <v>139.81352005572535</v>
      </c>
      <c r="Y2153">
        <v>129.00213943194339</v>
      </c>
      <c r="Z2153">
        <v>129.03387037264739</v>
      </c>
      <c r="AA2153">
        <v>28.128617559830129</v>
      </c>
      <c r="AB2153">
        <v>3.5388036839954498</v>
      </c>
      <c r="AC2153">
        <v>-52.169671622569929</v>
      </c>
    </row>
    <row r="2154" spans="1:29">
      <c r="A2154">
        <v>6</v>
      </c>
      <c r="C2154">
        <v>2003</v>
      </c>
      <c r="D2154">
        <v>99</v>
      </c>
      <c r="E2154">
        <v>99</v>
      </c>
      <c r="F2154">
        <v>99</v>
      </c>
      <c r="G2154">
        <v>1</v>
      </c>
      <c r="H2154">
        <v>2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165</v>
      </c>
      <c r="R2154">
        <v>2433</v>
      </c>
      <c r="S2154">
        <v>2423</v>
      </c>
      <c r="T2154">
        <v>23.026689381033503</v>
      </c>
      <c r="U2154">
        <v>23.654092206305833</v>
      </c>
      <c r="V2154">
        <v>16.203041512535965</v>
      </c>
      <c r="W2154">
        <v>56.780850185720176</v>
      </c>
      <c r="X2154">
        <v>145.28452449815387</v>
      </c>
      <c r="Y2154">
        <v>133.60604192355115</v>
      </c>
      <c r="Z2154">
        <v>134.15744944283944</v>
      </c>
      <c r="AA2154">
        <v>29.496220670753864</v>
      </c>
      <c r="AB2154">
        <v>4.2723342627984318</v>
      </c>
      <c r="AC2154">
        <v>-50.28451266691664</v>
      </c>
    </row>
    <row r="2155" spans="1:29">
      <c r="A2155">
        <v>6</v>
      </c>
      <c r="C2155">
        <v>2003</v>
      </c>
      <c r="D2155">
        <v>99</v>
      </c>
      <c r="E2155">
        <v>99</v>
      </c>
      <c r="F2155">
        <v>99</v>
      </c>
      <c r="G2155">
        <v>2</v>
      </c>
      <c r="H2155">
        <v>1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221</v>
      </c>
      <c r="R2155">
        <v>560</v>
      </c>
      <c r="S2155">
        <v>558</v>
      </c>
      <c r="T2155">
        <v>10.012515644555696</v>
      </c>
      <c r="U2155">
        <v>8.7877223298205944</v>
      </c>
      <c r="V2155">
        <v>13.585714285714287</v>
      </c>
      <c r="W2155">
        <v>54.985663082437277</v>
      </c>
      <c r="X2155">
        <v>127.43809007893503</v>
      </c>
      <c r="Y2155">
        <v>117.25696428571436</v>
      </c>
      <c r="Z2155">
        <v>117.6772401433693</v>
      </c>
      <c r="AA2155">
        <v>30.924366659886196</v>
      </c>
      <c r="AB2155">
        <v>1.3795000033512816</v>
      </c>
      <c r="AC2155">
        <v>-12.17625965653043</v>
      </c>
    </row>
    <row r="2156" spans="1:29">
      <c r="A2156">
        <v>6</v>
      </c>
      <c r="C2156">
        <v>2003</v>
      </c>
      <c r="D2156">
        <v>99</v>
      </c>
      <c r="E2156">
        <v>99</v>
      </c>
      <c r="F2156">
        <v>99</v>
      </c>
      <c r="G2156">
        <v>2</v>
      </c>
      <c r="H2156">
        <v>2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268</v>
      </c>
      <c r="R2156">
        <v>5033</v>
      </c>
      <c r="S2156">
        <v>4926</v>
      </c>
      <c r="T2156">
        <v>89.987484355444309</v>
      </c>
      <c r="U2156">
        <v>91.212277670179446</v>
      </c>
      <c r="V2156">
        <v>15.462944565865286</v>
      </c>
      <c r="W2156">
        <v>55.92224928948437</v>
      </c>
      <c r="X2156">
        <v>149.10901161758196</v>
      </c>
      <c r="Y2156">
        <v>135.41810053645941</v>
      </c>
      <c r="Z2156">
        <v>138.35958181079991</v>
      </c>
      <c r="AA2156">
        <v>29.281716212199079</v>
      </c>
      <c r="AB2156">
        <v>4.1449385919888906</v>
      </c>
      <c r="AC2156">
        <v>-55.91604026731801</v>
      </c>
    </row>
    <row r="2157" spans="1:29">
      <c r="A2157">
        <v>6</v>
      </c>
      <c r="C2157">
        <v>2003</v>
      </c>
      <c r="D2157">
        <v>99</v>
      </c>
      <c r="E2157">
        <v>99</v>
      </c>
      <c r="F2157">
        <v>99</v>
      </c>
      <c r="G2157">
        <v>3</v>
      </c>
      <c r="H2157">
        <v>1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410</v>
      </c>
      <c r="R2157">
        <v>6318</v>
      </c>
      <c r="S2157">
        <v>6270</v>
      </c>
      <c r="T2157">
        <v>96.85727426030968</v>
      </c>
      <c r="U2157">
        <v>99.257993162851548</v>
      </c>
      <c r="V2157">
        <v>13.240740740740739</v>
      </c>
      <c r="W2157">
        <v>55.672248803827742</v>
      </c>
      <c r="X2157">
        <v>150.35251565888359</v>
      </c>
      <c r="Y2157">
        <v>137.90892687559329</v>
      </c>
      <c r="Z2157">
        <v>138.96468899521503</v>
      </c>
      <c r="AA2157">
        <v>30.69815387054572</v>
      </c>
      <c r="AB2157">
        <v>4.429160138918304</v>
      </c>
      <c r="AC2157">
        <v>-69.647046919864152</v>
      </c>
    </row>
    <row r="2158" spans="1:29">
      <c r="A2158">
        <v>6</v>
      </c>
      <c r="C2158">
        <v>2003</v>
      </c>
      <c r="D2158">
        <v>99</v>
      </c>
      <c r="E2158">
        <v>99</v>
      </c>
      <c r="F2158">
        <v>99</v>
      </c>
      <c r="G2158">
        <v>3</v>
      </c>
      <c r="H2158">
        <v>2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69</v>
      </c>
      <c r="R2158">
        <v>205</v>
      </c>
      <c r="S2158">
        <v>57</v>
      </c>
      <c r="T2158">
        <v>3.1427257396903254</v>
      </c>
      <c r="U2158">
        <v>0.7420068371484394</v>
      </c>
      <c r="V2158">
        <v>21.360975609756096</v>
      </c>
      <c r="W2158">
        <v>55.421052631578945</v>
      </c>
      <c r="X2158">
        <v>123.42044763892922</v>
      </c>
      <c r="Y2158">
        <v>31.773170731707317</v>
      </c>
      <c r="Z2158">
        <v>114.27192982456133</v>
      </c>
      <c r="AA2158">
        <v>21.621892368826465</v>
      </c>
      <c r="AB2158">
        <v>3.8110981445516958</v>
      </c>
      <c r="AC2158">
        <v>-32.402232706569976</v>
      </c>
    </row>
    <row r="2159" spans="1:29">
      <c r="A2159">
        <v>6</v>
      </c>
      <c r="C2159">
        <v>2003</v>
      </c>
      <c r="D2159">
        <v>99</v>
      </c>
      <c r="E2159">
        <v>99</v>
      </c>
      <c r="F2159">
        <v>99</v>
      </c>
      <c r="G2159">
        <v>4</v>
      </c>
      <c r="H2159">
        <v>1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94</v>
      </c>
      <c r="R2159">
        <v>687</v>
      </c>
      <c r="S2159">
        <v>687</v>
      </c>
      <c r="T2159">
        <v>75.744211686879822</v>
      </c>
      <c r="U2159">
        <v>76.263464257457812</v>
      </c>
      <c r="V2159">
        <v>13.19650655021834</v>
      </c>
      <c r="W2159">
        <v>55.684133915574954</v>
      </c>
      <c r="X2159">
        <v>154.90166393050947</v>
      </c>
      <c r="Y2159">
        <v>142.97423580786037</v>
      </c>
      <c r="Z2159">
        <v>142.97423580786037</v>
      </c>
      <c r="AA2159">
        <v>28.688371678080497</v>
      </c>
      <c r="AB2159">
        <v>3.8381478012096095</v>
      </c>
      <c r="AC2159">
        <v>-63.530354625106483</v>
      </c>
    </row>
    <row r="2160" spans="1:29">
      <c r="A2160">
        <v>6</v>
      </c>
      <c r="C2160">
        <v>2003</v>
      </c>
      <c r="D2160">
        <v>99</v>
      </c>
      <c r="E2160">
        <v>99</v>
      </c>
      <c r="F2160">
        <v>99</v>
      </c>
      <c r="G2160">
        <v>4</v>
      </c>
      <c r="H2160">
        <v>2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25</v>
      </c>
      <c r="R2160">
        <v>220</v>
      </c>
      <c r="S2160">
        <v>220</v>
      </c>
      <c r="T2160">
        <v>24.255788313120178</v>
      </c>
      <c r="U2160">
        <v>23.736535742542191</v>
      </c>
      <c r="V2160">
        <v>14.504545454545452</v>
      </c>
      <c r="W2160">
        <v>55.97727272727272</v>
      </c>
      <c r="X2160">
        <v>150.55353097606621</v>
      </c>
      <c r="Y2160">
        <v>138.96090909090915</v>
      </c>
      <c r="Z2160">
        <v>138.96090909090915</v>
      </c>
      <c r="AA2160">
        <v>24.59412751582056</v>
      </c>
      <c r="AB2160">
        <v>2.7327029273700201</v>
      </c>
      <c r="AC2160">
        <v>-59.366832893602457</v>
      </c>
    </row>
    <row r="2161" spans="1:29">
      <c r="A2161">
        <v>6</v>
      </c>
      <c r="C2161">
        <v>2002</v>
      </c>
      <c r="D2161">
        <v>99</v>
      </c>
      <c r="E2161">
        <v>99</v>
      </c>
      <c r="F2161">
        <v>99</v>
      </c>
      <c r="G2161">
        <v>1</v>
      </c>
      <c r="H2161">
        <v>1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619</v>
      </c>
      <c r="R2161">
        <v>9422</v>
      </c>
      <c r="S2161">
        <v>9417</v>
      </c>
      <c r="T2161">
        <v>79.719096370251279</v>
      </c>
      <c r="U2161">
        <v>79.132419343318915</v>
      </c>
      <c r="V2161">
        <v>13.395669709191251</v>
      </c>
      <c r="W2161">
        <v>56.06095359456301</v>
      </c>
      <c r="X2161">
        <v>138.95598991135057</v>
      </c>
      <c r="Y2161">
        <v>128.17478242411315</v>
      </c>
      <c r="Z2161">
        <v>128.24283742168359</v>
      </c>
      <c r="AA2161">
        <v>28.097644445427843</v>
      </c>
      <c r="AB2161">
        <v>3.7063700283365377</v>
      </c>
      <c r="AC2161">
        <v>-54.809745531622575</v>
      </c>
    </row>
    <row r="2162" spans="1:29">
      <c r="A2162">
        <v>6</v>
      </c>
      <c r="C2162">
        <v>2002</v>
      </c>
      <c r="D2162">
        <v>99</v>
      </c>
      <c r="E2162">
        <v>99</v>
      </c>
      <c r="F2162">
        <v>99</v>
      </c>
      <c r="G2162">
        <v>1</v>
      </c>
      <c r="H2162">
        <v>2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161</v>
      </c>
      <c r="R2162">
        <v>2397</v>
      </c>
      <c r="S2162">
        <v>2390</v>
      </c>
      <c r="T2162">
        <v>20.280903629748703</v>
      </c>
      <c r="U2162">
        <v>20.867580656681088</v>
      </c>
      <c r="V2162">
        <v>15.799332498957035</v>
      </c>
      <c r="W2162">
        <v>55.541422594142254</v>
      </c>
      <c r="X2162">
        <v>144.31152881151965</v>
      </c>
      <c r="Y2162">
        <v>132.86032540675811</v>
      </c>
      <c r="Z2162">
        <v>133.24945606694521</v>
      </c>
      <c r="AA2162">
        <v>28.988400466891701</v>
      </c>
      <c r="AB2162">
        <v>3.6783545964052191</v>
      </c>
      <c r="AC2162">
        <v>-54.91679868406024</v>
      </c>
    </row>
    <row r="2163" spans="1:29">
      <c r="A2163">
        <v>6</v>
      </c>
      <c r="C2163">
        <v>2002</v>
      </c>
      <c r="D2163">
        <v>99</v>
      </c>
      <c r="E2163">
        <v>99</v>
      </c>
      <c r="F2163">
        <v>99</v>
      </c>
      <c r="G2163">
        <v>2</v>
      </c>
      <c r="H2163">
        <v>1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200</v>
      </c>
      <c r="R2163">
        <v>483</v>
      </c>
      <c r="S2163">
        <v>483</v>
      </c>
      <c r="T2163">
        <v>9.6234309623430985</v>
      </c>
      <c r="U2163">
        <v>8.4289952548315519</v>
      </c>
      <c r="V2163">
        <v>13.223602484472048</v>
      </c>
      <c r="W2163">
        <v>54.944099378881994</v>
      </c>
      <c r="X2163">
        <v>125.62375367029372</v>
      </c>
      <c r="Y2163">
        <v>115.95072463768111</v>
      </c>
      <c r="Z2163">
        <v>115.95072463768111</v>
      </c>
      <c r="AA2163">
        <v>27.777518474500329</v>
      </c>
      <c r="AB2163">
        <v>1.9291222879118279</v>
      </c>
      <c r="AC2163">
        <v>-13.245153728801684</v>
      </c>
    </row>
    <row r="2164" spans="1:29">
      <c r="A2164">
        <v>6</v>
      </c>
      <c r="C2164">
        <v>2002</v>
      </c>
      <c r="D2164">
        <v>99</v>
      </c>
      <c r="E2164">
        <v>99</v>
      </c>
      <c r="F2164">
        <v>99</v>
      </c>
      <c r="G2164">
        <v>2</v>
      </c>
      <c r="H2164">
        <v>2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275</v>
      </c>
      <c r="R2164">
        <v>4536</v>
      </c>
      <c r="S2164">
        <v>4402</v>
      </c>
      <c r="T2164">
        <v>90.376569037656878</v>
      </c>
      <c r="U2164">
        <v>91.571004745168452</v>
      </c>
      <c r="V2164">
        <v>15.445546737213403</v>
      </c>
      <c r="W2164">
        <v>55.236483416628815</v>
      </c>
      <c r="X2164">
        <v>148.79970707435513</v>
      </c>
      <c r="Y2164">
        <v>134.13117283950621</v>
      </c>
      <c r="Z2164">
        <v>138.21422080872335</v>
      </c>
      <c r="AA2164">
        <v>28.408991247210743</v>
      </c>
      <c r="AB2164">
        <v>4.5533043845713888</v>
      </c>
      <c r="AC2164">
        <v>-55.898868582494643</v>
      </c>
    </row>
    <row r="2165" spans="1:29">
      <c r="A2165">
        <v>6</v>
      </c>
      <c r="C2165">
        <v>2002</v>
      </c>
      <c r="D2165">
        <v>99</v>
      </c>
      <c r="E2165">
        <v>99</v>
      </c>
      <c r="F2165">
        <v>99</v>
      </c>
      <c r="G2165">
        <v>3</v>
      </c>
      <c r="H2165">
        <v>1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432</v>
      </c>
      <c r="R2165">
        <v>6979</v>
      </c>
      <c r="S2165">
        <v>6944</v>
      </c>
      <c r="T2165">
        <v>96.474979264583865</v>
      </c>
      <c r="U2165">
        <v>99.349696333175615</v>
      </c>
      <c r="V2165">
        <v>13.706548216076804</v>
      </c>
      <c r="W2165">
        <v>56.493807603686641</v>
      </c>
      <c r="X2165">
        <v>145.9323800219727</v>
      </c>
      <c r="Y2165">
        <v>134.10603238286271</v>
      </c>
      <c r="Z2165">
        <v>134.78197004608285</v>
      </c>
      <c r="AA2165">
        <v>29.536365791740725</v>
      </c>
      <c r="AB2165">
        <v>4.2277087839706002</v>
      </c>
      <c r="AC2165">
        <v>-67.445439896457756</v>
      </c>
    </row>
    <row r="2166" spans="1:29">
      <c r="A2166">
        <v>6</v>
      </c>
      <c r="C2166">
        <v>2002</v>
      </c>
      <c r="D2166">
        <v>99</v>
      </c>
      <c r="E2166">
        <v>99</v>
      </c>
      <c r="F2166">
        <v>99</v>
      </c>
      <c r="G2166">
        <v>3</v>
      </c>
      <c r="H2166">
        <v>2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80</v>
      </c>
      <c r="R2166">
        <v>255</v>
      </c>
      <c r="S2166">
        <v>52</v>
      </c>
      <c r="T2166">
        <v>3.5250207354160907</v>
      </c>
      <c r="U2166">
        <v>0.6503036668244081</v>
      </c>
      <c r="V2166">
        <v>18.650980392156864</v>
      </c>
      <c r="W2166">
        <v>55.75</v>
      </c>
      <c r="X2166">
        <v>121.51424383404496</v>
      </c>
      <c r="Y2166">
        <v>24.024313725490192</v>
      </c>
      <c r="Z2166">
        <v>117.81153846153843</v>
      </c>
      <c r="AA2166">
        <v>30.291898217727031</v>
      </c>
      <c r="AB2166">
        <v>4.3671633109623196</v>
      </c>
      <c r="AC2166">
        <v>-47.476671778970783</v>
      </c>
    </row>
    <row r="2167" spans="1:29">
      <c r="A2167">
        <v>6</v>
      </c>
      <c r="C2167">
        <v>2002</v>
      </c>
      <c r="D2167">
        <v>99</v>
      </c>
      <c r="E2167">
        <v>99</v>
      </c>
      <c r="F2167">
        <v>99</v>
      </c>
      <c r="G2167">
        <v>4</v>
      </c>
      <c r="H2167">
        <v>1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92</v>
      </c>
      <c r="R2167">
        <v>712</v>
      </c>
      <c r="S2167">
        <v>711</v>
      </c>
      <c r="T2167">
        <v>78.674033149171265</v>
      </c>
      <c r="U2167">
        <v>79.615069414424653</v>
      </c>
      <c r="V2167">
        <v>12.608146067415728</v>
      </c>
      <c r="W2167">
        <v>54.604781997187047</v>
      </c>
      <c r="X2167">
        <v>153.40928457521269</v>
      </c>
      <c r="Y2167">
        <v>141.49241573033689</v>
      </c>
      <c r="Z2167">
        <v>141.69142053445827</v>
      </c>
      <c r="AA2167">
        <v>28.818118169506523</v>
      </c>
      <c r="AB2167">
        <v>3.480292869082164</v>
      </c>
      <c r="AC2167">
        <v>-70.231727188766101</v>
      </c>
    </row>
    <row r="2168" spans="1:29">
      <c r="A2168">
        <v>6</v>
      </c>
      <c r="C2168">
        <v>2002</v>
      </c>
      <c r="D2168">
        <v>99</v>
      </c>
      <c r="E2168">
        <v>99</v>
      </c>
      <c r="F2168">
        <v>99</v>
      </c>
      <c r="G2168">
        <v>4</v>
      </c>
      <c r="H2168">
        <v>2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19</v>
      </c>
      <c r="R2168">
        <v>193</v>
      </c>
      <c r="S2168">
        <v>193</v>
      </c>
      <c r="T2168">
        <v>21.325966850828735</v>
      </c>
      <c r="U2168">
        <v>20.384930585575336</v>
      </c>
      <c r="V2168">
        <v>14.699481865284977</v>
      </c>
      <c r="W2168">
        <v>57.015544041450781</v>
      </c>
      <c r="X2168">
        <v>144.79984731024646</v>
      </c>
      <c r="Y2168">
        <v>133.65025906735758</v>
      </c>
      <c r="Z2168">
        <v>133.65025906735758</v>
      </c>
      <c r="AA2168">
        <v>27.525679248068968</v>
      </c>
      <c r="AB2168">
        <v>3.5838970365047662</v>
      </c>
      <c r="AC2168">
        <v>-66.806834704874476</v>
      </c>
    </row>
    <row r="2169" spans="1:29">
      <c r="A2169">
        <v>6</v>
      </c>
      <c r="C2169">
        <v>2001</v>
      </c>
      <c r="D2169">
        <v>99</v>
      </c>
      <c r="E2169">
        <v>99</v>
      </c>
      <c r="F2169">
        <v>99</v>
      </c>
      <c r="G2169">
        <v>1</v>
      </c>
      <c r="H2169">
        <v>1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638</v>
      </c>
      <c r="R2169">
        <v>7196</v>
      </c>
      <c r="S2169">
        <v>7195</v>
      </c>
      <c r="T2169">
        <v>76.003379805661183</v>
      </c>
      <c r="U2169">
        <v>75.483217292123214</v>
      </c>
      <c r="V2169">
        <v>13.426347971095048</v>
      </c>
      <c r="W2169">
        <v>56.164697706740803</v>
      </c>
      <c r="X2169">
        <v>135.17114359307527</v>
      </c>
      <c r="Y2169">
        <v>124.7533768760419</v>
      </c>
      <c r="Z2169">
        <v>124.77071577484328</v>
      </c>
      <c r="AA2169">
        <v>27.114505501508088</v>
      </c>
      <c r="AB2169">
        <v>3.6770957437573442</v>
      </c>
      <c r="AC2169">
        <v>-51.087093227404623</v>
      </c>
    </row>
    <row r="2170" spans="1:29">
      <c r="A2170">
        <v>6</v>
      </c>
      <c r="C2170">
        <v>2001</v>
      </c>
      <c r="D2170">
        <v>99</v>
      </c>
      <c r="E2170">
        <v>99</v>
      </c>
      <c r="F2170">
        <v>99</v>
      </c>
      <c r="G2170">
        <v>1</v>
      </c>
      <c r="H2170">
        <v>2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164</v>
      </c>
      <c r="R2170">
        <v>2272</v>
      </c>
      <c r="S2170">
        <v>2255</v>
      </c>
      <c r="T2170">
        <v>23.996620194338824</v>
      </c>
      <c r="U2170">
        <v>24.516782707876793</v>
      </c>
      <c r="V2170">
        <v>15.35387323943662</v>
      </c>
      <c r="W2170">
        <v>55.822616407982245</v>
      </c>
      <c r="X2170">
        <v>139.98171722643565</v>
      </c>
      <c r="Y2170">
        <v>128.33591549295764</v>
      </c>
      <c r="Z2170">
        <v>129.30341463414624</v>
      </c>
      <c r="AA2170">
        <v>28.182360570405461</v>
      </c>
      <c r="AB2170">
        <v>3.6664141488585846</v>
      </c>
      <c r="AC2170">
        <v>-56.537832076251185</v>
      </c>
    </row>
    <row r="2171" spans="1:29">
      <c r="A2171">
        <v>6</v>
      </c>
      <c r="C2171">
        <v>2001</v>
      </c>
      <c r="D2171">
        <v>99</v>
      </c>
      <c r="E2171">
        <v>99</v>
      </c>
      <c r="F2171">
        <v>99</v>
      </c>
      <c r="G2171">
        <v>2</v>
      </c>
      <c r="H2171">
        <v>1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210</v>
      </c>
      <c r="R2171">
        <v>464</v>
      </c>
      <c r="S2171">
        <v>462</v>
      </c>
      <c r="T2171">
        <v>11.008303677342823</v>
      </c>
      <c r="U2171">
        <v>10.066141454856032</v>
      </c>
      <c r="V2171">
        <v>13.450431034482756</v>
      </c>
      <c r="W2171">
        <v>55.119047619047613</v>
      </c>
      <c r="X2171">
        <v>125.48824111779436</v>
      </c>
      <c r="Y2171">
        <v>115.2650862068965</v>
      </c>
      <c r="Z2171">
        <v>115.76406926406922</v>
      </c>
      <c r="AA2171">
        <v>27.805822662120409</v>
      </c>
      <c r="AB2171">
        <v>1.885495089800888</v>
      </c>
      <c r="AC2171">
        <v>-12.038105580267896</v>
      </c>
    </row>
    <row r="2172" spans="1:29">
      <c r="A2172">
        <v>6</v>
      </c>
      <c r="C2172">
        <v>2001</v>
      </c>
      <c r="D2172">
        <v>99</v>
      </c>
      <c r="E2172">
        <v>99</v>
      </c>
      <c r="F2172">
        <v>99</v>
      </c>
      <c r="G2172">
        <v>2</v>
      </c>
      <c r="H2172">
        <v>2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262</v>
      </c>
      <c r="R2172">
        <v>3751</v>
      </c>
      <c r="S2172">
        <v>3609</v>
      </c>
      <c r="T2172">
        <v>88.991696322657191</v>
      </c>
      <c r="U2172">
        <v>89.933858545143977</v>
      </c>
      <c r="V2172">
        <v>16.067448680351902</v>
      </c>
      <c r="W2172">
        <v>55.26295372679413</v>
      </c>
      <c r="X2172">
        <v>142.90698356205738</v>
      </c>
      <c r="Y2172">
        <v>127.38810983737672</v>
      </c>
      <c r="Z2172">
        <v>132.40033250207816</v>
      </c>
      <c r="AA2172">
        <v>28.975138728562222</v>
      </c>
      <c r="AB2172">
        <v>4.2058245417183153</v>
      </c>
      <c r="AC2172">
        <v>-57.673203575096089</v>
      </c>
    </row>
    <row r="2173" spans="1:29">
      <c r="A2173">
        <v>6</v>
      </c>
      <c r="C2173">
        <v>2001</v>
      </c>
      <c r="D2173">
        <v>99</v>
      </c>
      <c r="E2173">
        <v>99</v>
      </c>
      <c r="F2173">
        <v>99</v>
      </c>
      <c r="G2173">
        <v>3</v>
      </c>
      <c r="H2173">
        <v>1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458</v>
      </c>
      <c r="R2173">
        <v>6414</v>
      </c>
      <c r="S2173">
        <v>6402</v>
      </c>
      <c r="T2173">
        <v>96.046720575022476</v>
      </c>
      <c r="U2173">
        <v>99.034135712520978</v>
      </c>
      <c r="V2173">
        <v>13.831306516994072</v>
      </c>
      <c r="W2173">
        <v>56.716807247735083</v>
      </c>
      <c r="X2173">
        <v>141.52309699023084</v>
      </c>
      <c r="Y2173">
        <v>130.42818833801047</v>
      </c>
      <c r="Z2173">
        <v>130.67266479225236</v>
      </c>
      <c r="AA2173">
        <v>28.689802050487039</v>
      </c>
      <c r="AB2173">
        <v>4.1886096037221625</v>
      </c>
      <c r="AC2173">
        <v>-63.581618522616019</v>
      </c>
    </row>
    <row r="2174" spans="1:29">
      <c r="A2174">
        <v>6</v>
      </c>
      <c r="C2174">
        <v>2001</v>
      </c>
      <c r="D2174">
        <v>99</v>
      </c>
      <c r="E2174">
        <v>99</v>
      </c>
      <c r="F2174">
        <v>99</v>
      </c>
      <c r="G2174">
        <v>3</v>
      </c>
      <c r="H2174">
        <v>2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71</v>
      </c>
      <c r="R2174">
        <v>264</v>
      </c>
      <c r="S2174">
        <v>76</v>
      </c>
      <c r="T2174">
        <v>3.9532794249775378</v>
      </c>
      <c r="U2174">
        <v>0.96586428747901909</v>
      </c>
      <c r="V2174">
        <v>20.693181818181817</v>
      </c>
      <c r="W2174">
        <v>54.776315789473685</v>
      </c>
      <c r="X2174">
        <v>122.29759676942771</v>
      </c>
      <c r="Y2174">
        <v>30.904924242424244</v>
      </c>
      <c r="Z2174">
        <v>107.35394736842102</v>
      </c>
      <c r="AA2174">
        <v>22.680767651479343</v>
      </c>
      <c r="AB2174">
        <v>4.9353682852248388</v>
      </c>
      <c r="AC2174">
        <v>-9.1848695392876092</v>
      </c>
    </row>
    <row r="2175" spans="1:29">
      <c r="A2175">
        <v>6</v>
      </c>
      <c r="C2175">
        <v>2001</v>
      </c>
      <c r="D2175">
        <v>99</v>
      </c>
      <c r="E2175">
        <v>99</v>
      </c>
      <c r="F2175">
        <v>99</v>
      </c>
      <c r="G2175">
        <v>4</v>
      </c>
      <c r="H2175">
        <v>1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95</v>
      </c>
      <c r="R2175">
        <v>735</v>
      </c>
      <c r="S2175">
        <v>735</v>
      </c>
      <c r="T2175">
        <v>78.441835645677727</v>
      </c>
      <c r="U2175">
        <v>79.401186119486582</v>
      </c>
      <c r="V2175">
        <v>12.73877551020408</v>
      </c>
      <c r="W2175">
        <v>54.919727891156441</v>
      </c>
      <c r="X2175">
        <v>152.55238390047239</v>
      </c>
      <c r="Y2175">
        <v>140.8058503401362</v>
      </c>
      <c r="Z2175">
        <v>140.8058503401362</v>
      </c>
      <c r="AA2175">
        <v>28.689913486128287</v>
      </c>
      <c r="AB2175">
        <v>3.7843688436784624</v>
      </c>
      <c r="AC2175">
        <v>-66.307749782908644</v>
      </c>
    </row>
    <row r="2176" spans="1:29">
      <c r="A2176">
        <v>6</v>
      </c>
      <c r="C2176">
        <v>2001</v>
      </c>
      <c r="D2176">
        <v>99</v>
      </c>
      <c r="E2176">
        <v>99</v>
      </c>
      <c r="F2176">
        <v>99</v>
      </c>
      <c r="G2176">
        <v>4</v>
      </c>
      <c r="H2176">
        <v>2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15</v>
      </c>
      <c r="R2176">
        <v>202</v>
      </c>
      <c r="S2176">
        <v>202</v>
      </c>
      <c r="T2176">
        <v>21.558164354322301</v>
      </c>
      <c r="U2176">
        <v>20.598813880513411</v>
      </c>
      <c r="V2176">
        <v>14.163366336633661</v>
      </c>
      <c r="W2176">
        <v>55.579207920792072</v>
      </c>
      <c r="X2176">
        <v>144.00255301803202</v>
      </c>
      <c r="Y2176">
        <v>132.91435643564361</v>
      </c>
      <c r="Z2176">
        <v>132.91435643564361</v>
      </c>
      <c r="AA2176">
        <v>25.316901211681795</v>
      </c>
      <c r="AB2176">
        <v>3.0125419953256798</v>
      </c>
      <c r="AC2176">
        <v>-54.60457147836776</v>
      </c>
    </row>
    <row r="2177" spans="1:29">
      <c r="A2177">
        <v>6</v>
      </c>
      <c r="C2177">
        <v>2000</v>
      </c>
      <c r="D2177">
        <v>99</v>
      </c>
      <c r="E2177">
        <v>99</v>
      </c>
      <c r="F2177">
        <v>99</v>
      </c>
      <c r="G2177">
        <v>1</v>
      </c>
      <c r="H2177">
        <v>1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770</v>
      </c>
      <c r="R2177">
        <v>7723</v>
      </c>
      <c r="S2177">
        <v>7721</v>
      </c>
      <c r="T2177">
        <v>73.132738334793217</v>
      </c>
      <c r="U2177">
        <v>72.530946859834202</v>
      </c>
      <c r="V2177">
        <v>13.177780655185805</v>
      </c>
      <c r="W2177">
        <v>55.717653153736578</v>
      </c>
      <c r="X2177">
        <v>134.9496915756836</v>
      </c>
      <c r="Y2177">
        <v>124.51895636410748</v>
      </c>
      <c r="Z2177">
        <v>124.55121098303358</v>
      </c>
      <c r="AA2177">
        <v>27.673787312766141</v>
      </c>
      <c r="AB2177">
        <v>3.6662768292610721</v>
      </c>
      <c r="AC2177">
        <v>-51.056975316643758</v>
      </c>
    </row>
    <row r="2178" spans="1:29">
      <c r="A2178">
        <v>6</v>
      </c>
      <c r="C2178">
        <v>2000</v>
      </c>
      <c r="D2178">
        <v>99</v>
      </c>
      <c r="E2178">
        <v>99</v>
      </c>
      <c r="F2178">
        <v>99</v>
      </c>
      <c r="G2178">
        <v>1</v>
      </c>
      <c r="H2178">
        <v>2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229</v>
      </c>
      <c r="R2178">
        <v>2837.25</v>
      </c>
      <c r="S2178">
        <v>2817</v>
      </c>
      <c r="T2178">
        <v>26.867261665206797</v>
      </c>
      <c r="U2178">
        <v>27.469053140165801</v>
      </c>
      <c r="V2178">
        <v>16.108555819896029</v>
      </c>
      <c r="W2178">
        <v>55.812921547745837</v>
      </c>
      <c r="X2178">
        <v>139.92582619762084</v>
      </c>
      <c r="Y2178">
        <v>128.36429641378089</v>
      </c>
      <c r="Z2178">
        <v>129.28704295349658</v>
      </c>
      <c r="AA2178">
        <v>27.533785210765927</v>
      </c>
      <c r="AB2178">
        <v>3.7123406465735913</v>
      </c>
      <c r="AC2178">
        <v>-50.077376323027117</v>
      </c>
    </row>
    <row r="2179" spans="1:29">
      <c r="A2179">
        <v>6</v>
      </c>
      <c r="C2179">
        <v>2000</v>
      </c>
      <c r="D2179">
        <v>99</v>
      </c>
      <c r="E2179">
        <v>99</v>
      </c>
      <c r="F2179">
        <v>99</v>
      </c>
      <c r="G2179">
        <v>2</v>
      </c>
      <c r="H2179">
        <v>1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275</v>
      </c>
      <c r="R2179">
        <v>923</v>
      </c>
      <c r="S2179">
        <v>911</v>
      </c>
      <c r="T2179">
        <v>17.911895982922577</v>
      </c>
      <c r="U2179">
        <v>17.033615233297713</v>
      </c>
      <c r="V2179">
        <v>13.30985915492958</v>
      </c>
      <c r="W2179">
        <v>55.238199780461045</v>
      </c>
      <c r="X2179">
        <v>132.00677521248838</v>
      </c>
      <c r="Y2179">
        <v>120.04561213434452</v>
      </c>
      <c r="Z2179">
        <v>121.6268935236004</v>
      </c>
      <c r="AA2179">
        <v>28.327754212718744</v>
      </c>
      <c r="AB2179">
        <v>2.8798308142691993</v>
      </c>
      <c r="AC2179">
        <v>-19.887668331737004</v>
      </c>
    </row>
    <row r="2180" spans="1:29">
      <c r="A2180">
        <v>6</v>
      </c>
      <c r="C2180">
        <v>2000</v>
      </c>
      <c r="D2180">
        <v>99</v>
      </c>
      <c r="E2180">
        <v>99</v>
      </c>
      <c r="F2180">
        <v>99</v>
      </c>
      <c r="G2180">
        <v>2</v>
      </c>
      <c r="H2180">
        <v>2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380</v>
      </c>
      <c r="R2180">
        <v>4230</v>
      </c>
      <c r="S2180">
        <v>4093</v>
      </c>
      <c r="T2180">
        <v>82.088104017077427</v>
      </c>
      <c r="U2180">
        <v>82.966384766702276</v>
      </c>
      <c r="V2180">
        <v>15.567139479905441</v>
      </c>
      <c r="W2180">
        <v>54.680430002443202</v>
      </c>
      <c r="X2180">
        <v>142.43760069052243</v>
      </c>
      <c r="Y2180">
        <v>127.58598108747022</v>
      </c>
      <c r="Z2180">
        <v>131.85651111654022</v>
      </c>
      <c r="AA2180">
        <v>28.884103481092108</v>
      </c>
      <c r="AB2180">
        <v>3.9581243921135161</v>
      </c>
      <c r="AC2180">
        <v>-51.473188066553377</v>
      </c>
    </row>
    <row r="2181" spans="1:29">
      <c r="A2181">
        <v>6</v>
      </c>
      <c r="C2181">
        <v>2000</v>
      </c>
      <c r="D2181">
        <v>99</v>
      </c>
      <c r="E2181">
        <v>99</v>
      </c>
      <c r="F2181">
        <v>99</v>
      </c>
      <c r="G2181">
        <v>3</v>
      </c>
      <c r="H2181">
        <v>1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505</v>
      </c>
      <c r="R2181">
        <v>2869.5</v>
      </c>
      <c r="S2181">
        <v>2846.5</v>
      </c>
      <c r="T2181">
        <v>90.221663260493614</v>
      </c>
      <c r="U2181">
        <v>96.344871088406379</v>
      </c>
      <c r="V2181">
        <v>13.494685485276188</v>
      </c>
      <c r="W2181">
        <v>56.246969963112591</v>
      </c>
      <c r="X2181">
        <v>138.69302374489271</v>
      </c>
      <c r="Y2181">
        <v>127.16257187663356</v>
      </c>
      <c r="Z2181">
        <v>128.19005796592305</v>
      </c>
      <c r="AA2181">
        <v>28.930025627365278</v>
      </c>
      <c r="AB2181">
        <v>3.980647904948321</v>
      </c>
      <c r="AC2181">
        <v>-59.218351196720256</v>
      </c>
    </row>
    <row r="2182" spans="1:29">
      <c r="A2182">
        <v>6</v>
      </c>
      <c r="C2182">
        <v>2000</v>
      </c>
      <c r="D2182">
        <v>99</v>
      </c>
      <c r="E2182">
        <v>99</v>
      </c>
      <c r="F2182">
        <v>99</v>
      </c>
      <c r="G2182">
        <v>3</v>
      </c>
      <c r="H2182">
        <v>2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85</v>
      </c>
      <c r="R2182">
        <v>311</v>
      </c>
      <c r="S2182">
        <v>110</v>
      </c>
      <c r="T2182">
        <v>9.7783367395063649</v>
      </c>
      <c r="U2182">
        <v>3.6551289115936343</v>
      </c>
      <c r="V2182">
        <v>17.845659163987143</v>
      </c>
      <c r="W2182">
        <v>55.054545454545448</v>
      </c>
      <c r="X2182">
        <v>129.98923543735825</v>
      </c>
      <c r="Y2182">
        <v>44.512218649517671</v>
      </c>
      <c r="Z2182">
        <v>125.8481818181818</v>
      </c>
      <c r="AA2182">
        <v>27.757055554540745</v>
      </c>
      <c r="AB2182">
        <v>3.8866586809854247</v>
      </c>
      <c r="AC2182">
        <v>-58.443283769822401</v>
      </c>
    </row>
    <row r="2183" spans="1:29">
      <c r="A2183">
        <v>6</v>
      </c>
      <c r="C2183">
        <v>2000</v>
      </c>
      <c r="D2183">
        <v>99</v>
      </c>
      <c r="E2183">
        <v>99</v>
      </c>
      <c r="F2183">
        <v>99</v>
      </c>
      <c r="G2183">
        <v>4</v>
      </c>
      <c r="H2183">
        <v>1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124</v>
      </c>
      <c r="R2183">
        <v>1030</v>
      </c>
      <c r="S2183">
        <v>1029</v>
      </c>
      <c r="T2183">
        <v>90.350877192982438</v>
      </c>
      <c r="U2183">
        <v>90.135454307944499</v>
      </c>
      <c r="V2183">
        <v>13.222330097087379</v>
      </c>
      <c r="W2183">
        <v>55.558794946550066</v>
      </c>
      <c r="X2183">
        <v>144.20904816501701</v>
      </c>
      <c r="Y2183">
        <v>132.97631067961157</v>
      </c>
      <c r="Z2183">
        <v>133.10553935860048</v>
      </c>
      <c r="AA2183">
        <v>28.272602238611569</v>
      </c>
      <c r="AB2183">
        <v>3.8958367684076713</v>
      </c>
      <c r="AC2183">
        <v>-59.582748367360601</v>
      </c>
    </row>
    <row r="2184" spans="1:29">
      <c r="A2184">
        <v>6</v>
      </c>
      <c r="C2184">
        <v>2000</v>
      </c>
      <c r="D2184">
        <v>99</v>
      </c>
      <c r="E2184">
        <v>99</v>
      </c>
      <c r="F2184">
        <v>99</v>
      </c>
      <c r="G2184">
        <v>4</v>
      </c>
      <c r="H2184">
        <v>2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16</v>
      </c>
      <c r="R2184">
        <v>110</v>
      </c>
      <c r="S2184">
        <v>110</v>
      </c>
      <c r="T2184">
        <v>9.6491228070175445</v>
      </c>
      <c r="U2184">
        <v>9.8645456920555006</v>
      </c>
      <c r="V2184">
        <v>14.572727272727271</v>
      </c>
      <c r="W2184">
        <v>57.018181818181809</v>
      </c>
      <c r="X2184">
        <v>147.63813651137599</v>
      </c>
      <c r="Y2184">
        <v>136.27000000000001</v>
      </c>
      <c r="Z2184">
        <v>136.27000000000001</v>
      </c>
      <c r="AA2184">
        <v>27.787726361896368</v>
      </c>
      <c r="AB2184">
        <v>3.7343170683463089</v>
      </c>
      <c r="AC2184">
        <v>-60.095843571021845</v>
      </c>
    </row>
    <row r="2185" spans="1:29">
      <c r="A2185">
        <v>6</v>
      </c>
      <c r="C2185">
        <v>1999</v>
      </c>
      <c r="D2185">
        <v>99</v>
      </c>
      <c r="E2185">
        <v>99</v>
      </c>
      <c r="F2185">
        <v>99</v>
      </c>
      <c r="G2185">
        <v>1</v>
      </c>
      <c r="H2185">
        <v>1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1236</v>
      </c>
      <c r="R2185">
        <v>8969</v>
      </c>
      <c r="S2185">
        <v>8911</v>
      </c>
      <c r="T2185">
        <v>73.170035283800047</v>
      </c>
      <c r="U2185">
        <v>97.374233513623267</v>
      </c>
      <c r="V2185">
        <v>14.530270933214403</v>
      </c>
      <c r="W2185">
        <v>54.902480080799009</v>
      </c>
      <c r="X2185">
        <v>136.61162494577752</v>
      </c>
      <c r="Y2185">
        <v>125.3223213290222</v>
      </c>
      <c r="Z2185">
        <v>126.13802042419481</v>
      </c>
      <c r="AA2185">
        <v>27.620917356254061</v>
      </c>
      <c r="AB2185">
        <v>4.1169805992836812</v>
      </c>
      <c r="AC2185">
        <v>-44.086310868728795</v>
      </c>
    </row>
    <row r="2186" spans="1:29">
      <c r="A2186">
        <v>6</v>
      </c>
      <c r="C2186">
        <v>1999</v>
      </c>
      <c r="D2186">
        <v>99</v>
      </c>
      <c r="E2186">
        <v>99</v>
      </c>
      <c r="F2186">
        <v>99</v>
      </c>
      <c r="G2186">
        <v>1</v>
      </c>
      <c r="H2186">
        <v>2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245</v>
      </c>
      <c r="R2186">
        <v>3288.75</v>
      </c>
      <c r="S2186">
        <v>232</v>
      </c>
      <c r="T2186">
        <v>26.829964716199957</v>
      </c>
      <c r="U2186">
        <v>2.6257664863767234</v>
      </c>
      <c r="V2186">
        <v>16.444849866970731</v>
      </c>
      <c r="W2186">
        <v>53.51724137931032</v>
      </c>
      <c r="X2186">
        <v>141.34900447329156</v>
      </c>
      <c r="Y2186">
        <v>9.2162371721778786</v>
      </c>
      <c r="Z2186">
        <v>130.64612068965511</v>
      </c>
      <c r="AA2186">
        <v>34.813559864917607</v>
      </c>
      <c r="AB2186">
        <v>4.517175572039811</v>
      </c>
      <c r="AC2186">
        <v>-45.572301216701568</v>
      </c>
    </row>
    <row r="2187" spans="1:29">
      <c r="A2187">
        <v>6</v>
      </c>
      <c r="C2187">
        <v>1999</v>
      </c>
      <c r="D2187">
        <v>99</v>
      </c>
      <c r="E2187">
        <v>99</v>
      </c>
      <c r="F2187">
        <v>99</v>
      </c>
      <c r="G2187">
        <v>2</v>
      </c>
      <c r="H2187">
        <v>1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415</v>
      </c>
      <c r="R2187">
        <v>1244</v>
      </c>
      <c r="S2187">
        <v>1177</v>
      </c>
      <c r="T2187">
        <v>34.738899748673553</v>
      </c>
      <c r="U2187">
        <v>42.958924916844239</v>
      </c>
      <c r="V2187">
        <v>19.981511254019296</v>
      </c>
      <c r="W2187">
        <v>54.463041631265938</v>
      </c>
      <c r="X2187">
        <v>133.41821893517917</v>
      </c>
      <c r="Y2187">
        <v>116.03954983922821</v>
      </c>
      <c r="Z2187">
        <v>122.64502973661844</v>
      </c>
      <c r="AA2187">
        <v>28.945374290179799</v>
      </c>
      <c r="AB2187">
        <v>3.1970996721208307</v>
      </c>
      <c r="AC2187">
        <v>-30.640396902773141</v>
      </c>
    </row>
    <row r="2188" spans="1:29">
      <c r="A2188">
        <v>6</v>
      </c>
      <c r="C2188">
        <v>1999</v>
      </c>
      <c r="D2188">
        <v>99</v>
      </c>
      <c r="E2188">
        <v>99</v>
      </c>
      <c r="F2188">
        <v>99</v>
      </c>
      <c r="G2188">
        <v>2</v>
      </c>
      <c r="H2188">
        <v>2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307</v>
      </c>
      <c r="R2188">
        <v>2337</v>
      </c>
      <c r="S2188">
        <v>1457</v>
      </c>
      <c r="T2188">
        <v>65.261100251326411</v>
      </c>
      <c r="U2188">
        <v>57.041075083155775</v>
      </c>
      <c r="V2188">
        <v>15.102695763799744</v>
      </c>
      <c r="W2188">
        <v>55.307481125600553</v>
      </c>
      <c r="X2188">
        <v>149.52757259795877</v>
      </c>
      <c r="Y2188">
        <v>82.016645271715873</v>
      </c>
      <c r="Z2188">
        <v>131.5531228551819</v>
      </c>
      <c r="AA2188">
        <v>28.681843963696952</v>
      </c>
      <c r="AB2188">
        <v>4.6315329089817476</v>
      </c>
      <c r="AC2188">
        <v>-41.762507988613507</v>
      </c>
    </row>
    <row r="2189" spans="1:29">
      <c r="A2189">
        <v>6</v>
      </c>
      <c r="C2189">
        <v>1999</v>
      </c>
      <c r="D2189">
        <v>99</v>
      </c>
      <c r="E2189">
        <v>99</v>
      </c>
      <c r="F2189">
        <v>99</v>
      </c>
      <c r="G2189">
        <v>3</v>
      </c>
      <c r="H2189">
        <v>1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922</v>
      </c>
      <c r="R2189">
        <v>5186</v>
      </c>
      <c r="S2189">
        <v>5146</v>
      </c>
      <c r="T2189">
        <v>90.727781665500387</v>
      </c>
      <c r="U2189">
        <v>95.698116927958694</v>
      </c>
      <c r="V2189">
        <v>15.668530659467798</v>
      </c>
      <c r="W2189">
        <v>55.924990283715509</v>
      </c>
      <c r="X2189">
        <v>141.39394795304776</v>
      </c>
      <c r="Y2189">
        <v>129.52097956035485</v>
      </c>
      <c r="Z2189">
        <v>130.52774970851152</v>
      </c>
      <c r="AA2189">
        <v>28.657508236773445</v>
      </c>
      <c r="AB2189">
        <v>4.1765601321434547</v>
      </c>
      <c r="AC2189">
        <v>-58.237402324013594</v>
      </c>
    </row>
    <row r="2190" spans="1:29">
      <c r="A2190">
        <v>6</v>
      </c>
      <c r="C2190">
        <v>1999</v>
      </c>
      <c r="D2190">
        <v>99</v>
      </c>
      <c r="E2190">
        <v>99</v>
      </c>
      <c r="F2190">
        <v>99</v>
      </c>
      <c r="G2190">
        <v>3</v>
      </c>
      <c r="H2190">
        <v>2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119</v>
      </c>
      <c r="R2190">
        <v>530</v>
      </c>
      <c r="S2190">
        <v>238</v>
      </c>
      <c r="T2190">
        <v>9.2722183344996498</v>
      </c>
      <c r="U2190">
        <v>4.3018830720413117</v>
      </c>
      <c r="V2190">
        <v>18.626415094339624</v>
      </c>
      <c r="W2190">
        <v>54</v>
      </c>
      <c r="X2190">
        <v>135.54426705370105</v>
      </c>
      <c r="Y2190">
        <v>56.970754716981112</v>
      </c>
      <c r="Z2190">
        <v>126.86764705882348</v>
      </c>
      <c r="AA2190">
        <v>29.217187361565493</v>
      </c>
      <c r="AB2190">
        <v>4.5457524730476147</v>
      </c>
      <c r="AC2190">
        <v>-64.373479718183518</v>
      </c>
    </row>
    <row r="2191" spans="1:29">
      <c r="A2191">
        <v>6</v>
      </c>
      <c r="C2191">
        <v>1999</v>
      </c>
      <c r="D2191">
        <v>99</v>
      </c>
      <c r="E2191">
        <v>99</v>
      </c>
      <c r="F2191">
        <v>99</v>
      </c>
      <c r="G2191">
        <v>4</v>
      </c>
      <c r="H2191">
        <v>1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175</v>
      </c>
      <c r="R2191">
        <v>946</v>
      </c>
      <c r="S2191">
        <v>946</v>
      </c>
      <c r="T2191">
        <v>90.009514747859185</v>
      </c>
      <c r="U2191">
        <v>90.892008020624445</v>
      </c>
      <c r="V2191">
        <v>16.094080338266384</v>
      </c>
      <c r="W2191">
        <v>54.716701902748419</v>
      </c>
      <c r="X2191">
        <v>145.53998245449276</v>
      </c>
      <c r="Y2191">
        <v>134.16659619450323</v>
      </c>
      <c r="Z2191">
        <v>134.16659619450323</v>
      </c>
      <c r="AA2191">
        <v>28.327472386302805</v>
      </c>
      <c r="AB2191">
        <v>4.7028033686563742</v>
      </c>
      <c r="AC2191">
        <v>-44.246991381022944</v>
      </c>
    </row>
    <row r="2192" spans="1:29">
      <c r="A2192">
        <v>6</v>
      </c>
      <c r="C2192">
        <v>1999</v>
      </c>
      <c r="D2192">
        <v>99</v>
      </c>
      <c r="E2192">
        <v>99</v>
      </c>
      <c r="F2192">
        <v>99</v>
      </c>
      <c r="G2192">
        <v>4</v>
      </c>
      <c r="H2192">
        <v>2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18</v>
      </c>
      <c r="R2192">
        <v>105</v>
      </c>
      <c r="S2192">
        <v>105</v>
      </c>
      <c r="T2192">
        <v>9.9904852521408198</v>
      </c>
      <c r="U2192">
        <v>9.1079919793755373</v>
      </c>
      <c r="V2192">
        <v>16.561904761904763</v>
      </c>
      <c r="W2192">
        <v>58.361904761904754</v>
      </c>
      <c r="X2192">
        <v>131.23252334519941</v>
      </c>
      <c r="Y2192">
        <v>121.12761904761911</v>
      </c>
      <c r="Z2192">
        <v>121.12761904761911</v>
      </c>
      <c r="AA2192">
        <v>28.466586913810676</v>
      </c>
      <c r="AB2192">
        <v>3.6881375078275265</v>
      </c>
      <c r="AC2192">
        <v>-65.453306362408043</v>
      </c>
    </row>
    <row r="2193" spans="1:29">
      <c r="A2193">
        <v>6</v>
      </c>
      <c r="C2193">
        <v>1998</v>
      </c>
      <c r="D2193">
        <v>99</v>
      </c>
      <c r="E2193">
        <v>99</v>
      </c>
      <c r="F2193">
        <v>99</v>
      </c>
      <c r="G2193">
        <v>1</v>
      </c>
      <c r="H2193">
        <v>1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1113</v>
      </c>
      <c r="R2193">
        <v>8907</v>
      </c>
      <c r="S2193">
        <v>8779</v>
      </c>
      <c r="T2193">
        <v>77.418513689700148</v>
      </c>
      <c r="U2193">
        <v>98.849591389047021</v>
      </c>
      <c r="V2193">
        <v>15.345234085550688</v>
      </c>
      <c r="W2193">
        <v>54.895432281581051</v>
      </c>
      <c r="X2193">
        <v>135.53631901868843</v>
      </c>
      <c r="Y2193">
        <v>123.42151117098898</v>
      </c>
      <c r="Z2193">
        <v>125.22102745187364</v>
      </c>
      <c r="AA2193">
        <v>27.696022197340579</v>
      </c>
      <c r="AB2193">
        <v>4.0830735431226204</v>
      </c>
      <c r="AC2193">
        <v>-46.084001132343005</v>
      </c>
    </row>
    <row r="2194" spans="1:29">
      <c r="A2194">
        <v>6</v>
      </c>
      <c r="C2194">
        <v>1998</v>
      </c>
      <c r="D2194">
        <v>99</v>
      </c>
      <c r="E2194">
        <v>99</v>
      </c>
      <c r="F2194">
        <v>99</v>
      </c>
      <c r="G2194">
        <v>1</v>
      </c>
      <c r="H2194">
        <v>2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229</v>
      </c>
      <c r="R2194">
        <v>2598</v>
      </c>
      <c r="S2194">
        <v>103</v>
      </c>
      <c r="T2194">
        <v>22.581486310299873</v>
      </c>
      <c r="U2194">
        <v>1.1504086109529548</v>
      </c>
      <c r="V2194">
        <v>17.856428021555043</v>
      </c>
      <c r="W2194">
        <v>54.757281553398066</v>
      </c>
      <c r="X2194">
        <v>139.38707748355492</v>
      </c>
      <c r="Y2194">
        <v>4.9244803695150141</v>
      </c>
      <c r="Z2194">
        <v>124.211650485437</v>
      </c>
      <c r="AA2194">
        <v>27.318386357876481</v>
      </c>
      <c r="AB2194">
        <v>3.5402430376158325</v>
      </c>
      <c r="AC2194">
        <v>-33.010130524997123</v>
      </c>
    </row>
    <row r="2195" spans="1:29">
      <c r="A2195">
        <v>6</v>
      </c>
      <c r="C2195">
        <v>1998</v>
      </c>
      <c r="D2195">
        <v>99</v>
      </c>
      <c r="E2195">
        <v>99</v>
      </c>
      <c r="F2195">
        <v>99</v>
      </c>
      <c r="G2195">
        <v>2</v>
      </c>
      <c r="H2195">
        <v>1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394</v>
      </c>
      <c r="R2195">
        <v>1276</v>
      </c>
      <c r="S2195">
        <v>1126.5</v>
      </c>
      <c r="T2195">
        <v>39.974937343358398</v>
      </c>
      <c r="U2195">
        <v>56.703242825151683</v>
      </c>
      <c r="V2195">
        <v>20.543887147335425</v>
      </c>
      <c r="W2195">
        <v>54.025743453173526</v>
      </c>
      <c r="X2195">
        <v>131.46088976589235</v>
      </c>
      <c r="Y2195">
        <v>107.49490595611277</v>
      </c>
      <c r="Z2195">
        <v>121.76076342654228</v>
      </c>
      <c r="AA2195">
        <v>28.317028792098</v>
      </c>
      <c r="AB2195">
        <v>3.1196374764998924</v>
      </c>
      <c r="AC2195">
        <v>-16.819249005684021</v>
      </c>
    </row>
    <row r="2196" spans="1:29">
      <c r="A2196">
        <v>6</v>
      </c>
      <c r="C2196">
        <v>1998</v>
      </c>
      <c r="D2196">
        <v>99</v>
      </c>
      <c r="E2196">
        <v>99</v>
      </c>
      <c r="F2196">
        <v>99</v>
      </c>
      <c r="G2196">
        <v>2</v>
      </c>
      <c r="H2196">
        <v>2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281</v>
      </c>
      <c r="R2196">
        <v>1916</v>
      </c>
      <c r="S2196">
        <v>798.5</v>
      </c>
      <c r="T2196">
        <v>60.025062656641602</v>
      </c>
      <c r="U2196">
        <v>43.296757174848317</v>
      </c>
      <c r="V2196">
        <v>15.804801670146137</v>
      </c>
      <c r="W2196">
        <v>54.870381966186599</v>
      </c>
      <c r="X2196">
        <v>143.63867483041824</v>
      </c>
      <c r="Y2196">
        <v>54.66263048016696</v>
      </c>
      <c r="Z2196">
        <v>131.16293049467731</v>
      </c>
      <c r="AA2196">
        <v>27.518780579577264</v>
      </c>
      <c r="AB2196">
        <v>5.3112378977869668</v>
      </c>
      <c r="AC2196">
        <v>-46.668722624208144</v>
      </c>
    </row>
    <row r="2197" spans="1:29">
      <c r="A2197">
        <v>6</v>
      </c>
      <c r="C2197">
        <v>1998</v>
      </c>
      <c r="D2197">
        <v>99</v>
      </c>
      <c r="E2197">
        <v>99</v>
      </c>
      <c r="F2197">
        <v>99</v>
      </c>
      <c r="G2197">
        <v>3</v>
      </c>
      <c r="H2197">
        <v>1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461</v>
      </c>
      <c r="R2197">
        <v>1335.5</v>
      </c>
      <c r="S2197">
        <v>1307.5</v>
      </c>
      <c r="T2197">
        <v>67.534766118836885</v>
      </c>
      <c r="U2197">
        <v>83.959969367361794</v>
      </c>
      <c r="V2197">
        <v>21.680269561961815</v>
      </c>
      <c r="W2197">
        <v>55.580879541108992</v>
      </c>
      <c r="X2197">
        <v>134.75364180011397</v>
      </c>
      <c r="Y2197">
        <v>121.98959191314113</v>
      </c>
      <c r="Z2197">
        <v>124.60198852772461</v>
      </c>
      <c r="AA2197">
        <v>30.108138114958049</v>
      </c>
      <c r="AB2197">
        <v>4.2724894332004242</v>
      </c>
      <c r="AC2197">
        <v>-40.92169108590636</v>
      </c>
    </row>
    <row r="2198" spans="1:29">
      <c r="A2198">
        <v>6</v>
      </c>
      <c r="C2198">
        <v>1998</v>
      </c>
      <c r="D2198">
        <v>99</v>
      </c>
      <c r="E2198">
        <v>99</v>
      </c>
      <c r="F2198">
        <v>99</v>
      </c>
      <c r="G2198">
        <v>3</v>
      </c>
      <c r="H2198">
        <v>2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137</v>
      </c>
      <c r="R2198">
        <v>642</v>
      </c>
      <c r="S2198">
        <v>239</v>
      </c>
      <c r="T2198">
        <v>32.465233881163087</v>
      </c>
      <c r="U2198">
        <v>16.040030632638203</v>
      </c>
      <c r="V2198">
        <v>16.185358255451717</v>
      </c>
      <c r="W2198">
        <v>53.878661087866121</v>
      </c>
      <c r="X2198">
        <v>138.42896824995009</v>
      </c>
      <c r="Y2198">
        <v>48.480218068535855</v>
      </c>
      <c r="Z2198">
        <v>130.22719665271975</v>
      </c>
      <c r="AA2198">
        <v>33.001048114568242</v>
      </c>
      <c r="AB2198">
        <v>5.2308551792283087</v>
      </c>
      <c r="AC2198">
        <v>-55.972986026395219</v>
      </c>
    </row>
    <row r="2199" spans="1:29">
      <c r="A2199">
        <v>6</v>
      </c>
      <c r="C2199">
        <v>1998</v>
      </c>
      <c r="D2199">
        <v>99</v>
      </c>
      <c r="E2199">
        <v>99</v>
      </c>
      <c r="F2199">
        <v>99</v>
      </c>
      <c r="G2199">
        <v>4</v>
      </c>
      <c r="H2199">
        <v>1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114</v>
      </c>
      <c r="R2199">
        <v>739</v>
      </c>
      <c r="S2199">
        <v>738</v>
      </c>
      <c r="T2199">
        <v>94.987146529562978</v>
      </c>
      <c r="U2199">
        <v>95.282402713873523</v>
      </c>
      <c r="V2199">
        <v>16.039242219215154</v>
      </c>
      <c r="W2199">
        <v>54.979674796747965</v>
      </c>
      <c r="X2199">
        <v>143.50994066826269</v>
      </c>
      <c r="Y2199">
        <v>132.26589986468235</v>
      </c>
      <c r="Z2199">
        <v>132.44512195121993</v>
      </c>
      <c r="AA2199">
        <v>29.008776997164649</v>
      </c>
      <c r="AB2199">
        <v>4.128474577040226</v>
      </c>
      <c r="AC2199">
        <v>-48.122117627824736</v>
      </c>
    </row>
    <row r="2200" spans="1:29">
      <c r="A2200">
        <v>6</v>
      </c>
      <c r="C2200">
        <v>1998</v>
      </c>
      <c r="D2200">
        <v>99</v>
      </c>
      <c r="E2200">
        <v>99</v>
      </c>
      <c r="F2200">
        <v>99</v>
      </c>
      <c r="G2200">
        <v>4</v>
      </c>
      <c r="H2200">
        <v>2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15</v>
      </c>
      <c r="R2200">
        <v>39</v>
      </c>
      <c r="S2200">
        <v>39</v>
      </c>
      <c r="T2200">
        <v>5.0128534704370189</v>
      </c>
      <c r="U2200">
        <v>4.7175972861264812</v>
      </c>
      <c r="V2200">
        <v>14.461538461538458</v>
      </c>
      <c r="W2200">
        <v>57.66666666666665</v>
      </c>
      <c r="X2200">
        <v>134.44175903547517</v>
      </c>
      <c r="Y2200">
        <v>124.08974358974362</v>
      </c>
      <c r="Z2200">
        <v>124.08974358974362</v>
      </c>
      <c r="AA2200">
        <v>25.62863777677665</v>
      </c>
      <c r="AB2200">
        <v>4.9372126119976336</v>
      </c>
      <c r="AC2200">
        <v>-64.183265849262256</v>
      </c>
    </row>
    <row r="2201" spans="1:29">
      <c r="A2201">
        <v>6</v>
      </c>
      <c r="C2201">
        <v>1997</v>
      </c>
      <c r="D2201">
        <v>99</v>
      </c>
      <c r="E2201">
        <v>99</v>
      </c>
      <c r="F2201">
        <v>99</v>
      </c>
      <c r="G2201">
        <v>1</v>
      </c>
      <c r="H2201">
        <v>1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1209</v>
      </c>
      <c r="R2201">
        <v>9416.5</v>
      </c>
      <c r="S2201">
        <v>9225.5</v>
      </c>
      <c r="T2201">
        <v>77.964066898493101</v>
      </c>
      <c r="U2201">
        <v>98.520809315443358</v>
      </c>
      <c r="V2201">
        <v>15.20564965751606</v>
      </c>
      <c r="W2201">
        <v>54.9633082217766</v>
      </c>
      <c r="X2201">
        <v>136.75955146388671</v>
      </c>
      <c r="Y2201">
        <v>123.77841023734882</v>
      </c>
      <c r="Z2201">
        <v>126.34105468538237</v>
      </c>
      <c r="AA2201">
        <v>27.7762589064065</v>
      </c>
      <c r="AB2201">
        <v>4.2488455755726067</v>
      </c>
      <c r="AC2201">
        <v>-45.4199325621192</v>
      </c>
    </row>
    <row r="2202" spans="1:29">
      <c r="A2202">
        <v>6</v>
      </c>
      <c r="C2202">
        <v>1997</v>
      </c>
      <c r="D2202">
        <v>99</v>
      </c>
      <c r="E2202">
        <v>99</v>
      </c>
      <c r="F2202">
        <v>99</v>
      </c>
      <c r="G2202">
        <v>1</v>
      </c>
      <c r="H2202">
        <v>2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241</v>
      </c>
      <c r="R2202">
        <v>2661.5</v>
      </c>
      <c r="S2202">
        <v>149</v>
      </c>
      <c r="T2202">
        <v>22.035933101506878</v>
      </c>
      <c r="U2202">
        <v>1.4791906845566771</v>
      </c>
      <c r="V2202">
        <v>17.508172083411608</v>
      </c>
      <c r="W2202">
        <v>53.496644295302005</v>
      </c>
      <c r="X2202">
        <v>139.68393665218238</v>
      </c>
      <c r="Y2202">
        <v>6.5751268081908689</v>
      </c>
      <c r="Z2202">
        <v>117.44765100671138</v>
      </c>
      <c r="AA2202">
        <v>29.581661705309099</v>
      </c>
      <c r="AB2202">
        <v>3.263843333097455</v>
      </c>
      <c r="AC2202">
        <v>-38.813087891786125</v>
      </c>
    </row>
    <row r="2203" spans="1:29">
      <c r="A2203">
        <v>6</v>
      </c>
      <c r="C2203">
        <v>1997</v>
      </c>
      <c r="D2203">
        <v>99</v>
      </c>
      <c r="E2203">
        <v>99</v>
      </c>
      <c r="F2203">
        <v>99</v>
      </c>
      <c r="G2203">
        <v>2</v>
      </c>
      <c r="H2203">
        <v>1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453</v>
      </c>
      <c r="R2203">
        <v>1289</v>
      </c>
      <c r="S2203">
        <v>1105</v>
      </c>
      <c r="T2203">
        <v>40.881699968284174</v>
      </c>
      <c r="U2203">
        <v>45.854304129889989</v>
      </c>
      <c r="V2203">
        <v>23.013964313421248</v>
      </c>
      <c r="W2203">
        <v>53.849773755656109</v>
      </c>
      <c r="X2203">
        <v>131.31497704974217</v>
      </c>
      <c r="Y2203">
        <v>104.31768813033356</v>
      </c>
      <c r="Z2203">
        <v>121.68823529411762</v>
      </c>
      <c r="AA2203">
        <v>29.480345274763913</v>
      </c>
      <c r="AB2203">
        <v>3.5220138268861625</v>
      </c>
      <c r="AC2203">
        <v>-16.455997330471043</v>
      </c>
    </row>
    <row r="2204" spans="1:29">
      <c r="A2204">
        <v>6</v>
      </c>
      <c r="C2204">
        <v>1997</v>
      </c>
      <c r="D2204">
        <v>99</v>
      </c>
      <c r="E2204">
        <v>99</v>
      </c>
      <c r="F2204">
        <v>99</v>
      </c>
      <c r="G2204">
        <v>2</v>
      </c>
      <c r="H2204">
        <v>2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320</v>
      </c>
      <c r="R2204">
        <v>1864</v>
      </c>
      <c r="S2204">
        <v>1258</v>
      </c>
      <c r="T2204">
        <v>59.118300031715826</v>
      </c>
      <c r="U2204">
        <v>54.145695870110011</v>
      </c>
      <c r="V2204">
        <v>15.90772532188841</v>
      </c>
      <c r="W2204">
        <v>55.205882352941181</v>
      </c>
      <c r="X2204">
        <v>140.04377868398927</v>
      </c>
      <c r="Y2204">
        <v>85.182188841201722</v>
      </c>
      <c r="Z2204">
        <v>126.21589825119236</v>
      </c>
      <c r="AA2204">
        <v>26.454412929827541</v>
      </c>
      <c r="AB2204">
        <v>4.9567025546318737</v>
      </c>
      <c r="AC2204">
        <v>-46.01906205998813</v>
      </c>
    </row>
    <row r="2205" spans="1:29">
      <c r="A2205">
        <v>6</v>
      </c>
      <c r="C2205">
        <v>1997</v>
      </c>
      <c r="D2205">
        <v>99</v>
      </c>
      <c r="E2205">
        <v>99</v>
      </c>
      <c r="F2205">
        <v>99</v>
      </c>
      <c r="G2205">
        <v>3</v>
      </c>
      <c r="H2205">
        <v>1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545</v>
      </c>
      <c r="R2205">
        <v>1819</v>
      </c>
      <c r="S2205">
        <v>1759</v>
      </c>
      <c r="T2205">
        <v>76.38043250052489</v>
      </c>
      <c r="U2205">
        <v>87.044162521831197</v>
      </c>
      <c r="V2205">
        <v>23.047828477185263</v>
      </c>
      <c r="W2205">
        <v>55.805002842524161</v>
      </c>
      <c r="X2205">
        <v>136.95516865731105</v>
      </c>
      <c r="Y2205">
        <v>122.4748213304014</v>
      </c>
      <c r="Z2205">
        <v>126.65247299602052</v>
      </c>
      <c r="AA2205">
        <v>27.572291942617845</v>
      </c>
      <c r="AB2205">
        <v>3.5979050798496246</v>
      </c>
      <c r="AC2205">
        <v>-43.805408422521118</v>
      </c>
    </row>
    <row r="2206" spans="1:29">
      <c r="A2206">
        <v>6</v>
      </c>
      <c r="C2206">
        <v>1997</v>
      </c>
      <c r="D2206">
        <v>99</v>
      </c>
      <c r="E2206">
        <v>99</v>
      </c>
      <c r="F2206">
        <v>99</v>
      </c>
      <c r="G2206">
        <v>3</v>
      </c>
      <c r="H2206">
        <v>2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148</v>
      </c>
      <c r="R2206">
        <v>562.5</v>
      </c>
      <c r="S2206">
        <v>247</v>
      </c>
      <c r="T2206">
        <v>23.619567499475121</v>
      </c>
      <c r="U2206">
        <v>12.955837478168784</v>
      </c>
      <c r="V2206">
        <v>16.456888888888891</v>
      </c>
      <c r="W2206">
        <v>53.813765182186238</v>
      </c>
      <c r="X2206">
        <v>139.16263392319729</v>
      </c>
      <c r="Y2206">
        <v>58.949866666666622</v>
      </c>
      <c r="Z2206">
        <v>134.24817813765171</v>
      </c>
      <c r="AA2206">
        <v>33.5516205513253</v>
      </c>
      <c r="AB2206">
        <v>4.9529908350477356</v>
      </c>
      <c r="AC2206">
        <v>-70.699963010525039</v>
      </c>
    </row>
    <row r="2207" spans="1:29">
      <c r="A2207">
        <v>6</v>
      </c>
      <c r="C2207">
        <v>1997</v>
      </c>
      <c r="D2207">
        <v>99</v>
      </c>
      <c r="E2207">
        <v>99</v>
      </c>
      <c r="F2207">
        <v>99</v>
      </c>
      <c r="G2207">
        <v>4</v>
      </c>
      <c r="H2207">
        <v>1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131</v>
      </c>
      <c r="R2207">
        <v>806</v>
      </c>
      <c r="S2207">
        <v>804</v>
      </c>
      <c r="T2207">
        <v>92.219679633867287</v>
      </c>
      <c r="U2207">
        <v>92.724627137140786</v>
      </c>
      <c r="V2207">
        <v>16.107940446650122</v>
      </c>
      <c r="W2207">
        <v>55.271144278606954</v>
      </c>
      <c r="X2207">
        <v>140.4986705881405</v>
      </c>
      <c r="Y2207">
        <v>129.34751861042184</v>
      </c>
      <c r="Z2207">
        <v>129.66927860696515</v>
      </c>
      <c r="AA2207">
        <v>29.198992843275704</v>
      </c>
      <c r="AB2207">
        <v>4.0394341242134395</v>
      </c>
      <c r="AC2207">
        <v>-52.115417792166944</v>
      </c>
    </row>
    <row r="2208" spans="1:29">
      <c r="A2208">
        <v>6</v>
      </c>
      <c r="C2208">
        <v>1997</v>
      </c>
      <c r="D2208">
        <v>99</v>
      </c>
      <c r="E2208">
        <v>99</v>
      </c>
      <c r="F2208">
        <v>99</v>
      </c>
      <c r="G2208">
        <v>4</v>
      </c>
      <c r="H2208">
        <v>2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14</v>
      </c>
      <c r="R2208">
        <v>68</v>
      </c>
      <c r="S2208">
        <v>68</v>
      </c>
      <c r="T2208">
        <v>7.7803203661327247</v>
      </c>
      <c r="U2208">
        <v>7.2753728628592222</v>
      </c>
      <c r="V2208">
        <v>15.602941176470589</v>
      </c>
      <c r="W2208">
        <v>57.147058823529406</v>
      </c>
      <c r="X2208">
        <v>130.32948824166715</v>
      </c>
      <c r="Y2208">
        <v>120.29411764705883</v>
      </c>
      <c r="Z2208">
        <v>120.29411764705883</v>
      </c>
      <c r="AA2208">
        <v>24.961540313243681</v>
      </c>
      <c r="AB2208">
        <v>4.3900445726075352</v>
      </c>
      <c r="AC2208">
        <v>-7.3291852357884286</v>
      </c>
    </row>
    <row r="2209" spans="1:39">
      <c r="A2209">
        <v>6</v>
      </c>
      <c r="C2209">
        <v>1996</v>
      </c>
      <c r="D2209">
        <v>99</v>
      </c>
      <c r="E2209">
        <v>99</v>
      </c>
      <c r="F2209">
        <v>99</v>
      </c>
      <c r="G2209">
        <v>1</v>
      </c>
      <c r="H2209">
        <v>1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1243</v>
      </c>
      <c r="R2209">
        <v>8515.25</v>
      </c>
      <c r="S2209">
        <v>8302</v>
      </c>
      <c r="T2209">
        <v>75.352860492898543</v>
      </c>
      <c r="U2209">
        <v>98.216527351587018</v>
      </c>
      <c r="V2209">
        <v>14.837732303807876</v>
      </c>
      <c r="W2209">
        <v>54.870754035172254</v>
      </c>
      <c r="X2209">
        <v>135.80902251626023</v>
      </c>
      <c r="Y2209">
        <v>122.2591350811781</v>
      </c>
      <c r="Z2209">
        <v>125.39955432425948</v>
      </c>
      <c r="AA2209">
        <v>27.849897135520472</v>
      </c>
      <c r="AB2209">
        <v>4.5417482983279891</v>
      </c>
      <c r="AC2209">
        <v>-42.899466478565941</v>
      </c>
    </row>
    <row r="2210" spans="1:39">
      <c r="A2210">
        <v>6</v>
      </c>
      <c r="C2210">
        <v>1996</v>
      </c>
      <c r="D2210">
        <v>99</v>
      </c>
      <c r="E2210">
        <v>99</v>
      </c>
      <c r="F2210">
        <v>99</v>
      </c>
      <c r="G2210">
        <v>1</v>
      </c>
      <c r="H2210">
        <v>2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242</v>
      </c>
      <c r="R2210">
        <v>2785.25</v>
      </c>
      <c r="S2210">
        <v>151</v>
      </c>
      <c r="T2210">
        <v>24.647139507101461</v>
      </c>
      <c r="U2210">
        <v>1.7834726484129637</v>
      </c>
      <c r="V2210">
        <v>16.41719773808455</v>
      </c>
      <c r="W2210">
        <v>53.337748344370851</v>
      </c>
      <c r="X2210">
        <v>137.85205554371851</v>
      </c>
      <c r="Y2210">
        <v>6.7872901893905393</v>
      </c>
      <c r="Z2210">
        <v>125.19403973509937</v>
      </c>
      <c r="AA2210">
        <v>30.275796798102689</v>
      </c>
      <c r="AB2210">
        <v>3.5804609885197825</v>
      </c>
      <c r="AC2210">
        <v>-21.296851987182624</v>
      </c>
    </row>
    <row r="2211" spans="1:39">
      <c r="A2211">
        <v>6</v>
      </c>
      <c r="C2211">
        <v>1996</v>
      </c>
      <c r="D2211">
        <v>99</v>
      </c>
      <c r="E2211">
        <v>99</v>
      </c>
      <c r="F2211">
        <v>99</v>
      </c>
      <c r="G2211">
        <v>2</v>
      </c>
      <c r="H2211">
        <v>1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439</v>
      </c>
      <c r="R2211">
        <v>1230</v>
      </c>
      <c r="S2211">
        <v>1064</v>
      </c>
      <c r="T2211">
        <v>34.223706176961599</v>
      </c>
      <c r="U2211">
        <v>47.763134845487059</v>
      </c>
      <c r="V2211">
        <v>21.708130081300812</v>
      </c>
      <c r="W2211">
        <v>53.876879699248121</v>
      </c>
      <c r="X2211">
        <v>131.35154894344177</v>
      </c>
      <c r="Y2211">
        <v>105.29577235772358</v>
      </c>
      <c r="Z2211">
        <v>121.72349624060152</v>
      </c>
      <c r="AA2211">
        <v>27.458535941433183</v>
      </c>
      <c r="AB2211">
        <v>3.4391694497835701</v>
      </c>
      <c r="AC2211">
        <v>-16.951232440495588</v>
      </c>
    </row>
    <row r="2212" spans="1:39">
      <c r="A2212">
        <v>6</v>
      </c>
      <c r="C2212">
        <v>1996</v>
      </c>
      <c r="D2212">
        <v>99</v>
      </c>
      <c r="E2212">
        <v>99</v>
      </c>
      <c r="F2212">
        <v>99</v>
      </c>
      <c r="G2212">
        <v>2</v>
      </c>
      <c r="H2212">
        <v>2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354</v>
      </c>
      <c r="R2212">
        <v>2364</v>
      </c>
      <c r="S2212">
        <v>1128</v>
      </c>
      <c r="T2212">
        <v>65.776293823038401</v>
      </c>
      <c r="U2212">
        <v>52.236865154512955</v>
      </c>
      <c r="V2212">
        <v>16.170050761421319</v>
      </c>
      <c r="W2212">
        <v>55.320921985815616</v>
      </c>
      <c r="X2212">
        <v>141.73939903903465</v>
      </c>
      <c r="Y2212">
        <v>59.917385786802001</v>
      </c>
      <c r="Z2212">
        <v>125.57154255319141</v>
      </c>
      <c r="AA2212">
        <v>27.281800959210798</v>
      </c>
      <c r="AB2212">
        <v>4.4334945953781713</v>
      </c>
      <c r="AC2212">
        <v>-47.681328355432406</v>
      </c>
    </row>
    <row r="2213" spans="1:39">
      <c r="A2213">
        <v>6</v>
      </c>
      <c r="C2213">
        <v>1996</v>
      </c>
      <c r="D2213">
        <v>99</v>
      </c>
      <c r="E2213">
        <v>99</v>
      </c>
      <c r="F2213">
        <v>99</v>
      </c>
      <c r="G2213">
        <v>3</v>
      </c>
      <c r="H2213">
        <v>1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636</v>
      </c>
      <c r="R2213">
        <v>2495</v>
      </c>
      <c r="S2213">
        <v>2451</v>
      </c>
      <c r="T2213">
        <v>80.848995463383005</v>
      </c>
      <c r="U2213">
        <v>90.115718686008478</v>
      </c>
      <c r="V2213">
        <v>25.892184368737471</v>
      </c>
      <c r="W2213">
        <v>56.216646266829855</v>
      </c>
      <c r="X2213">
        <v>137.02221344096665</v>
      </c>
      <c r="Y2213">
        <v>123.69767535070145</v>
      </c>
      <c r="Z2213">
        <v>125.91827825377402</v>
      </c>
      <c r="AA2213">
        <v>26.827232590401156</v>
      </c>
      <c r="AB2213">
        <v>4.1709668955609809</v>
      </c>
      <c r="AC2213">
        <v>-44.317558847651206</v>
      </c>
    </row>
    <row r="2214" spans="1:39">
      <c r="A2214">
        <v>6</v>
      </c>
      <c r="C2214">
        <v>1996</v>
      </c>
      <c r="D2214">
        <v>99</v>
      </c>
      <c r="E2214">
        <v>99</v>
      </c>
      <c r="F2214">
        <v>99</v>
      </c>
      <c r="G2214">
        <v>3</v>
      </c>
      <c r="H2214">
        <v>2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158</v>
      </c>
      <c r="R2214">
        <v>591</v>
      </c>
      <c r="S2214">
        <v>256</v>
      </c>
      <c r="T2214">
        <v>19.151004536616981</v>
      </c>
      <c r="U2214">
        <v>9.8842813139915027</v>
      </c>
      <c r="V2214">
        <v>18.067681895093063</v>
      </c>
      <c r="W2214">
        <v>54.50390625</v>
      </c>
      <c r="X2214">
        <v>137.03402243475196</v>
      </c>
      <c r="Y2214">
        <v>57.278172588832483</v>
      </c>
      <c r="Z2214">
        <v>132.23203124999998</v>
      </c>
      <c r="AA2214">
        <v>33.756403174050313</v>
      </c>
      <c r="AB2214">
        <v>4.9299769006772172</v>
      </c>
      <c r="AC2214">
        <v>-64.561601960424582</v>
      </c>
    </row>
    <row r="2215" spans="1:39">
      <c r="A2215">
        <v>6</v>
      </c>
      <c r="C2215">
        <v>1996</v>
      </c>
      <c r="D2215">
        <v>99</v>
      </c>
      <c r="E2215">
        <v>99</v>
      </c>
      <c r="F2215">
        <v>99</v>
      </c>
      <c r="G2215">
        <v>4</v>
      </c>
      <c r="H2215">
        <v>1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204</v>
      </c>
      <c r="R2215">
        <v>1526</v>
      </c>
      <c r="S2215">
        <v>1519</v>
      </c>
      <c r="T2215">
        <v>96.460176991150433</v>
      </c>
      <c r="U2215">
        <v>96.38117925119937</v>
      </c>
      <c r="V2215">
        <v>15.499344692005243</v>
      </c>
      <c r="W2215">
        <v>55.892034233048065</v>
      </c>
      <c r="X2215">
        <v>140.24407560394104</v>
      </c>
      <c r="Y2215">
        <v>128.90976408912158</v>
      </c>
      <c r="Z2215">
        <v>129.50381830151383</v>
      </c>
      <c r="AA2215">
        <v>28.319430143798556</v>
      </c>
      <c r="AB2215">
        <v>4.2601614274461292</v>
      </c>
      <c r="AC2215">
        <v>-47.27215030020789</v>
      </c>
    </row>
    <row r="2216" spans="1:39">
      <c r="A2216">
        <v>6</v>
      </c>
      <c r="C2216">
        <v>1996</v>
      </c>
      <c r="D2216">
        <v>99</v>
      </c>
      <c r="E2216">
        <v>99</v>
      </c>
      <c r="F2216">
        <v>99</v>
      </c>
      <c r="G2216">
        <v>4</v>
      </c>
      <c r="H2216">
        <v>2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9</v>
      </c>
      <c r="R2216">
        <v>56</v>
      </c>
      <c r="S2216">
        <v>56</v>
      </c>
      <c r="T2216">
        <v>3.5398230088495577</v>
      </c>
      <c r="U2216">
        <v>3.6188207488006094</v>
      </c>
      <c r="V2216">
        <v>12.607142857142859</v>
      </c>
      <c r="W2216">
        <v>54.464285714285694</v>
      </c>
      <c r="X2216">
        <v>142.8977712428416</v>
      </c>
      <c r="Y2216">
        <v>131.8946428571428</v>
      </c>
      <c r="Z2216">
        <v>131.8946428571428</v>
      </c>
      <c r="AA2216">
        <v>30.093932822574061</v>
      </c>
      <c r="AB2216">
        <v>3.1620759778658174</v>
      </c>
      <c r="AC2216">
        <v>-7.53737427660415</v>
      </c>
    </row>
    <row r="2217" spans="1:39">
      <c r="A2217">
        <v>7</v>
      </c>
      <c r="B2217">
        <v>1</v>
      </c>
      <c r="C2217">
        <v>2023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6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5</v>
      </c>
      <c r="R2217">
        <v>34</v>
      </c>
      <c r="S2217">
        <v>34</v>
      </c>
      <c r="T2217">
        <v>0.18886790356627037</v>
      </c>
      <c r="U2217">
        <v>0.18852447783020523</v>
      </c>
      <c r="V2217">
        <v>1.6470588235294121</v>
      </c>
      <c r="W2217">
        <v>59.705882352941181</v>
      </c>
      <c r="X2217">
        <v>149.03766490344788</v>
      </c>
      <c r="Y2217">
        <v>137.5617647058823</v>
      </c>
      <c r="Z2217">
        <v>137.5617647058823</v>
      </c>
      <c r="AA2217">
        <v>30.679606319909677</v>
      </c>
      <c r="AB2217">
        <v>0.82352941176472094</v>
      </c>
      <c r="AC2217">
        <v>-28.146006645493475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</row>
    <row r="2218" spans="1:39">
      <c r="A2218">
        <v>7</v>
      </c>
      <c r="B2218">
        <v>2</v>
      </c>
      <c r="C2218">
        <v>2023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24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10</v>
      </c>
      <c r="R2218">
        <v>33</v>
      </c>
      <c r="S2218">
        <v>33</v>
      </c>
      <c r="T2218">
        <v>0.18331296522608595</v>
      </c>
      <c r="U2218">
        <v>0.17416274268430235</v>
      </c>
      <c r="V2218">
        <v>6.6969696969696972</v>
      </c>
      <c r="W2218">
        <v>59.757575757575758</v>
      </c>
      <c r="X2218">
        <v>141.85626579992777</v>
      </c>
      <c r="Y2218">
        <v>130.93333333333337</v>
      </c>
      <c r="Z2218">
        <v>130.93333333333337</v>
      </c>
      <c r="AA2218">
        <v>24.9845608892429</v>
      </c>
      <c r="AB2218">
        <v>2.4124714227266955</v>
      </c>
      <c r="AC2218">
        <v>-13.002793297618881</v>
      </c>
      <c r="AD2218">
        <v>1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1</v>
      </c>
      <c r="AM2218">
        <v>0</v>
      </c>
    </row>
    <row r="2219" spans="1:39">
      <c r="A2219">
        <v>7</v>
      </c>
      <c r="B2219">
        <v>3</v>
      </c>
      <c r="C2219">
        <v>2023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49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120</v>
      </c>
      <c r="R2219">
        <v>6179</v>
      </c>
      <c r="S2219">
        <v>6179</v>
      </c>
      <c r="T2219">
        <v>34.323964003999563</v>
      </c>
      <c r="U2219">
        <v>34.50331694410653</v>
      </c>
      <c r="V2219">
        <v>4.5988023952095807</v>
      </c>
      <c r="W2219">
        <v>60.195500890111639</v>
      </c>
      <c r="X2219">
        <v>150.08934431216602</v>
      </c>
      <c r="Y2219">
        <v>138.53246480012939</v>
      </c>
      <c r="Z2219">
        <v>138.53246480012939</v>
      </c>
      <c r="AA2219">
        <v>29.282479411955368</v>
      </c>
      <c r="AB2219">
        <v>4.5402630427419748</v>
      </c>
      <c r="AC2219">
        <v>-61.710726022140122</v>
      </c>
      <c r="AD2219">
        <v>103</v>
      </c>
      <c r="AE2219">
        <v>0</v>
      </c>
      <c r="AF2219">
        <v>0</v>
      </c>
      <c r="AG2219">
        <v>7</v>
      </c>
      <c r="AH2219">
        <v>87</v>
      </c>
      <c r="AI2219">
        <v>6</v>
      </c>
      <c r="AJ2219">
        <v>10</v>
      </c>
      <c r="AK2219">
        <v>20</v>
      </c>
      <c r="AL2219">
        <v>0</v>
      </c>
      <c r="AM2219">
        <v>1</v>
      </c>
    </row>
    <row r="2220" spans="1:39">
      <c r="A2220">
        <v>7</v>
      </c>
      <c r="B2220">
        <v>4</v>
      </c>
      <c r="C2220">
        <v>2023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80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72</v>
      </c>
      <c r="R2220">
        <v>5848</v>
      </c>
      <c r="S2220">
        <v>5847</v>
      </c>
      <c r="T2220">
        <v>32.485279413398501</v>
      </c>
      <c r="U2220">
        <v>32.051930389721797</v>
      </c>
      <c r="V2220">
        <v>6.496067031463749</v>
      </c>
      <c r="W2220">
        <v>59.394903369249178</v>
      </c>
      <c r="X2220">
        <v>147.34568623992703</v>
      </c>
      <c r="Y2220">
        <v>135.97395690834463</v>
      </c>
      <c r="Z2220">
        <v>135.99721224559599</v>
      </c>
      <c r="AA2220">
        <v>30.022384740792301</v>
      </c>
      <c r="AB2220">
        <v>3.2595695405903959</v>
      </c>
      <c r="AC2220">
        <v>-52.983689432427617</v>
      </c>
      <c r="AD2220">
        <v>134</v>
      </c>
      <c r="AE2220">
        <v>0</v>
      </c>
      <c r="AF2220">
        <v>2</v>
      </c>
      <c r="AG2220">
        <v>9</v>
      </c>
      <c r="AH2220">
        <v>367</v>
      </c>
      <c r="AI2220">
        <v>83</v>
      </c>
      <c r="AJ2220">
        <v>51</v>
      </c>
      <c r="AK2220">
        <v>73</v>
      </c>
      <c r="AL2220">
        <v>0</v>
      </c>
      <c r="AM2220">
        <v>0</v>
      </c>
    </row>
    <row r="2221" spans="1:39">
      <c r="A2221">
        <v>7</v>
      </c>
      <c r="B2221">
        <v>5</v>
      </c>
      <c r="C2221">
        <v>2023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81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34</v>
      </c>
      <c r="R2221">
        <v>3123</v>
      </c>
      <c r="S2221">
        <v>3097</v>
      </c>
      <c r="T2221">
        <v>17.348072436395963</v>
      </c>
      <c r="U2221">
        <v>16.391846823206748</v>
      </c>
      <c r="V2221">
        <v>3.9682997118155607</v>
      </c>
      <c r="W2221">
        <v>60.680981595092007</v>
      </c>
      <c r="X2221">
        <v>142.43988525353919</v>
      </c>
      <c r="Y2221">
        <v>130.21613832853004</v>
      </c>
      <c r="Z2221">
        <v>131.30933161123644</v>
      </c>
      <c r="AA2221">
        <v>27.588723580729209</v>
      </c>
      <c r="AB2221">
        <v>4.0657658554008824</v>
      </c>
      <c r="AC2221">
        <v>-58.790403990123437</v>
      </c>
      <c r="AD2221">
        <v>37</v>
      </c>
      <c r="AE2221">
        <v>0</v>
      </c>
      <c r="AF2221">
        <v>0</v>
      </c>
      <c r="AG2221">
        <v>1</v>
      </c>
      <c r="AH2221">
        <v>38</v>
      </c>
      <c r="AI2221">
        <v>2</v>
      </c>
      <c r="AJ2221">
        <v>6</v>
      </c>
      <c r="AK2221">
        <v>8</v>
      </c>
      <c r="AL2221">
        <v>0</v>
      </c>
      <c r="AM2221">
        <v>1</v>
      </c>
    </row>
    <row r="2222" spans="1:39">
      <c r="A2222">
        <v>7</v>
      </c>
      <c r="B2222">
        <v>6</v>
      </c>
      <c r="C2222">
        <v>2023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83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76</v>
      </c>
      <c r="R2222">
        <v>2785</v>
      </c>
      <c r="S2222">
        <v>2785</v>
      </c>
      <c r="T2222">
        <v>15.470503277413622</v>
      </c>
      <c r="U2222">
        <v>16.690218622450406</v>
      </c>
      <c r="V2222">
        <v>4.2879712746858161</v>
      </c>
      <c r="W2222">
        <v>60.101256732495514</v>
      </c>
      <c r="X2222">
        <v>161.08089498182255</v>
      </c>
      <c r="Y2222">
        <v>148.67766606822229</v>
      </c>
      <c r="Z2222">
        <v>148.67766606822229</v>
      </c>
      <c r="AA2222">
        <v>32.182761037826097</v>
      </c>
      <c r="AB2222">
        <v>4.2138288878864225</v>
      </c>
      <c r="AC2222">
        <v>-59.268183576804688</v>
      </c>
      <c r="AD2222">
        <v>75</v>
      </c>
      <c r="AE2222">
        <v>27</v>
      </c>
      <c r="AF2222">
        <v>0</v>
      </c>
      <c r="AG2222">
        <v>6</v>
      </c>
      <c r="AH2222">
        <v>167</v>
      </c>
      <c r="AI2222">
        <v>46</v>
      </c>
      <c r="AJ2222">
        <v>15</v>
      </c>
      <c r="AK2222">
        <v>23</v>
      </c>
      <c r="AL2222">
        <v>1</v>
      </c>
      <c r="AM2222">
        <v>0</v>
      </c>
    </row>
    <row r="2223" spans="1:39">
      <c r="A2223">
        <v>7</v>
      </c>
      <c r="B2223">
        <v>7</v>
      </c>
      <c r="C2223">
        <v>2022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6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5</v>
      </c>
      <c r="R2223">
        <v>31</v>
      </c>
      <c r="S2223">
        <v>31</v>
      </c>
      <c r="T2223">
        <v>0.17158355011900145</v>
      </c>
      <c r="U2223">
        <v>0.16458690284113561</v>
      </c>
      <c r="V2223">
        <v>16.516129032258061</v>
      </c>
      <c r="W2223">
        <v>61.451612903225808</v>
      </c>
      <c r="X2223">
        <v>143.73885995876</v>
      </c>
      <c r="Y2223">
        <v>132.67096774193553</v>
      </c>
      <c r="Z2223">
        <v>132.67096774193553</v>
      </c>
      <c r="AA2223">
        <v>25.564809400983872</v>
      </c>
      <c r="AB2223">
        <v>2.4865925600776126</v>
      </c>
      <c r="AC2223">
        <v>-49.815793670937055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</row>
    <row r="2224" spans="1:39">
      <c r="A2224">
        <v>7</v>
      </c>
      <c r="B2224">
        <v>8</v>
      </c>
      <c r="C2224">
        <v>2022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24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6</v>
      </c>
      <c r="R2224">
        <v>12</v>
      </c>
      <c r="S2224">
        <v>12</v>
      </c>
      <c r="T2224">
        <v>6.6419438755742494E-2</v>
      </c>
      <c r="U2224">
        <v>6.5857971699488635E-2</v>
      </c>
      <c r="V2224">
        <v>14.75</v>
      </c>
      <c r="W2224">
        <v>59</v>
      </c>
      <c r="X2224">
        <v>148.58252076561939</v>
      </c>
      <c r="Y2224">
        <v>137.14166666666671</v>
      </c>
      <c r="Z2224">
        <v>137.14166666666671</v>
      </c>
      <c r="AA2224">
        <v>16.157581209932189</v>
      </c>
      <c r="AB2224">
        <v>1.7320508075688772</v>
      </c>
      <c r="AC2224">
        <v>7.9206972880108513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</row>
    <row r="2225" spans="1:39">
      <c r="A2225">
        <v>7</v>
      </c>
      <c r="B2225">
        <v>9</v>
      </c>
      <c r="C2225">
        <v>2022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49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127</v>
      </c>
      <c r="R2225">
        <v>5960</v>
      </c>
      <c r="S2225">
        <v>5960</v>
      </c>
      <c r="T2225">
        <v>32.988321248685445</v>
      </c>
      <c r="U2225">
        <v>33.510152736469749</v>
      </c>
      <c r="V2225">
        <v>15.013758389261744</v>
      </c>
      <c r="W2225">
        <v>59.422147651006703</v>
      </c>
      <c r="X2225">
        <v>152.21966595650278</v>
      </c>
      <c r="Y2225">
        <v>140.49875167785217</v>
      </c>
      <c r="Z2225">
        <v>140.49875167785217</v>
      </c>
      <c r="AA2225">
        <v>29.446390999660327</v>
      </c>
      <c r="AB2225">
        <v>4.9446241656240444</v>
      </c>
      <c r="AC2225">
        <v>-61.554617316410649</v>
      </c>
      <c r="AD2225">
        <v>138</v>
      </c>
      <c r="AE2225">
        <v>1</v>
      </c>
      <c r="AF2225">
        <v>0</v>
      </c>
      <c r="AG2225">
        <v>24</v>
      </c>
      <c r="AH2225">
        <v>99</v>
      </c>
      <c r="AI2225">
        <v>11</v>
      </c>
      <c r="AJ2225">
        <v>4</v>
      </c>
      <c r="AK2225">
        <v>25</v>
      </c>
      <c r="AL2225">
        <v>0</v>
      </c>
      <c r="AM2225">
        <v>3</v>
      </c>
    </row>
    <row r="2226" spans="1:39">
      <c r="A2226">
        <v>7</v>
      </c>
      <c r="B2226">
        <v>10</v>
      </c>
      <c r="C2226">
        <v>2022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80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68</v>
      </c>
      <c r="R2226">
        <v>6088</v>
      </c>
      <c r="S2226">
        <v>6088</v>
      </c>
      <c r="T2226">
        <v>33.696795262080038</v>
      </c>
      <c r="U2226">
        <v>32.867341795781854</v>
      </c>
      <c r="V2226">
        <v>15.465505913272009</v>
      </c>
      <c r="W2226">
        <v>59.633377135348226</v>
      </c>
      <c r="X2226">
        <v>146.16067983764279</v>
      </c>
      <c r="Y2226">
        <v>134.9063074901442</v>
      </c>
      <c r="Z2226">
        <v>134.9063074901442</v>
      </c>
      <c r="AA2226">
        <v>28.209938329089002</v>
      </c>
      <c r="AB2226">
        <v>3.0172984019160074</v>
      </c>
      <c r="AC2226">
        <v>-47.638897384331088</v>
      </c>
      <c r="AD2226">
        <v>170</v>
      </c>
      <c r="AE2226">
        <v>0</v>
      </c>
      <c r="AF2226">
        <v>0</v>
      </c>
      <c r="AG2226">
        <v>11</v>
      </c>
      <c r="AH2226">
        <v>403</v>
      </c>
      <c r="AI2226">
        <v>88</v>
      </c>
      <c r="AJ2226">
        <v>58</v>
      </c>
      <c r="AK2226">
        <v>103</v>
      </c>
      <c r="AL2226">
        <v>1</v>
      </c>
      <c r="AM2226">
        <v>0</v>
      </c>
    </row>
    <row r="2227" spans="1:39">
      <c r="A2227">
        <v>7</v>
      </c>
      <c r="B2227">
        <v>11</v>
      </c>
      <c r="C2227">
        <v>2022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81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30</v>
      </c>
      <c r="R2227">
        <v>2780</v>
      </c>
      <c r="S2227">
        <v>2775</v>
      </c>
      <c r="T2227">
        <v>15.387169978413681</v>
      </c>
      <c r="U2227">
        <v>14.635812699816469</v>
      </c>
      <c r="V2227">
        <v>15.506474820143888</v>
      </c>
      <c r="W2227">
        <v>60.334054054054064</v>
      </c>
      <c r="X2227">
        <v>142.9689314637132</v>
      </c>
      <c r="Y2227">
        <v>131.55712230215843</v>
      </c>
      <c r="Z2227">
        <v>131.79416216216237</v>
      </c>
      <c r="AA2227">
        <v>27.472652842561686</v>
      </c>
      <c r="AB2227">
        <v>4.4809640167714155</v>
      </c>
      <c r="AC2227">
        <v>-62.745143223810395</v>
      </c>
      <c r="AD2227">
        <v>68</v>
      </c>
      <c r="AE2227">
        <v>0</v>
      </c>
      <c r="AF2227">
        <v>0</v>
      </c>
      <c r="AG2227">
        <v>6</v>
      </c>
      <c r="AH2227">
        <v>34</v>
      </c>
      <c r="AI2227">
        <v>8</v>
      </c>
      <c r="AJ2227">
        <v>0</v>
      </c>
      <c r="AK2227">
        <v>18</v>
      </c>
      <c r="AL2227">
        <v>0</v>
      </c>
      <c r="AM2227">
        <v>1</v>
      </c>
    </row>
    <row r="2228" spans="1:39">
      <c r="A2228">
        <v>7</v>
      </c>
      <c r="B2228">
        <v>12</v>
      </c>
      <c r="C2228">
        <v>2022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83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78</v>
      </c>
      <c r="R2228">
        <v>3196</v>
      </c>
      <c r="S2228">
        <v>3196</v>
      </c>
      <c r="T2228">
        <v>17.68971052194609</v>
      </c>
      <c r="U2228">
        <v>18.756247893391297</v>
      </c>
      <c r="V2228">
        <v>15.431476846057572</v>
      </c>
      <c r="W2228">
        <v>59.833229036295357</v>
      </c>
      <c r="X2228">
        <v>158.88387027663259</v>
      </c>
      <c r="Y2228">
        <v>146.64981226533149</v>
      </c>
      <c r="Z2228">
        <v>146.64981226533149</v>
      </c>
      <c r="AA2228">
        <v>31.93782861609008</v>
      </c>
      <c r="AB2228">
        <v>4.4288320020617302</v>
      </c>
      <c r="AC2228">
        <v>-60.133664441029651</v>
      </c>
      <c r="AD2228">
        <v>81</v>
      </c>
      <c r="AE2228">
        <v>26</v>
      </c>
      <c r="AF2228">
        <v>0</v>
      </c>
      <c r="AG2228">
        <v>4</v>
      </c>
      <c r="AH2228">
        <v>197</v>
      </c>
      <c r="AI2228">
        <v>64</v>
      </c>
      <c r="AJ2228">
        <v>10</v>
      </c>
      <c r="AK2228">
        <v>7</v>
      </c>
      <c r="AL2228">
        <v>1</v>
      </c>
      <c r="AM2228">
        <v>0</v>
      </c>
    </row>
    <row r="2229" spans="1:39">
      <c r="A2229">
        <v>7</v>
      </c>
      <c r="B2229">
        <v>13</v>
      </c>
      <c r="C2229">
        <v>2021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6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7</v>
      </c>
      <c r="R2229">
        <v>36</v>
      </c>
      <c r="S2229">
        <v>36</v>
      </c>
      <c r="T2229">
        <v>0.1833329938277892</v>
      </c>
      <c r="U2229">
        <v>0.19010500385937912</v>
      </c>
      <c r="V2229">
        <v>15.25</v>
      </c>
      <c r="W2229">
        <v>58.777777777777779</v>
      </c>
      <c r="X2229">
        <v>153.89099554592508</v>
      </c>
      <c r="Y2229">
        <v>142.04138888888889</v>
      </c>
      <c r="Z2229">
        <v>142.04138888888889</v>
      </c>
      <c r="AA2229">
        <v>35.813988433507816</v>
      </c>
      <c r="AB2229">
        <v>3.0560605643277774</v>
      </c>
      <c r="AC2229">
        <v>-57.002809042947021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</row>
    <row r="2230" spans="1:39">
      <c r="A2230">
        <v>7</v>
      </c>
      <c r="B2230">
        <v>14</v>
      </c>
      <c r="C2230">
        <v>2021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24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12</v>
      </c>
      <c r="R2230">
        <v>20</v>
      </c>
      <c r="S2230">
        <v>20</v>
      </c>
      <c r="T2230">
        <v>0.10185166323766064</v>
      </c>
      <c r="U2230">
        <v>9.5775039912555843E-2</v>
      </c>
      <c r="V2230">
        <v>15.5</v>
      </c>
      <c r="W2230">
        <v>59.15</v>
      </c>
      <c r="X2230">
        <v>139.55471289274104</v>
      </c>
      <c r="Y2230">
        <v>128.809</v>
      </c>
      <c r="Z2230">
        <v>128.809</v>
      </c>
      <c r="AA2230">
        <v>21.237498652148279</v>
      </c>
      <c r="AB2230">
        <v>1.2359207094308864</v>
      </c>
      <c r="AC2230">
        <v>-27.645487226026287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</row>
    <row r="2231" spans="1:39">
      <c r="A2231">
        <v>7</v>
      </c>
      <c r="B2231">
        <v>15</v>
      </c>
      <c r="C2231">
        <v>2021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49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137</v>
      </c>
      <c r="R2231">
        <v>6666</v>
      </c>
      <c r="S2231">
        <v>6657</v>
      </c>
      <c r="T2231">
        <v>33.947159357112298</v>
      </c>
      <c r="U2231">
        <v>34.202747964932854</v>
      </c>
      <c r="V2231">
        <v>14.500450045004502</v>
      </c>
      <c r="W2231">
        <v>58.339342045966681</v>
      </c>
      <c r="X2231">
        <v>149.65958134274999</v>
      </c>
      <c r="Y2231">
        <v>138.01285928592853</v>
      </c>
      <c r="Z2231">
        <v>138.1994471984377</v>
      </c>
      <c r="AA2231">
        <v>29.511533553907086</v>
      </c>
      <c r="AB2231">
        <v>4.8593933590788989</v>
      </c>
      <c r="AC2231">
        <v>-58.692811380247953</v>
      </c>
      <c r="AD2231">
        <v>118</v>
      </c>
      <c r="AE2231">
        <v>0</v>
      </c>
      <c r="AF2231">
        <v>0</v>
      </c>
      <c r="AG2231">
        <v>14</v>
      </c>
      <c r="AH2231">
        <v>117</v>
      </c>
      <c r="AI2231">
        <v>4</v>
      </c>
      <c r="AJ2231">
        <v>1</v>
      </c>
      <c r="AK2231">
        <v>22</v>
      </c>
      <c r="AL2231">
        <v>0</v>
      </c>
      <c r="AM2231">
        <v>0</v>
      </c>
    </row>
    <row r="2232" spans="1:39">
      <c r="A2232">
        <v>7</v>
      </c>
      <c r="B2232">
        <v>16</v>
      </c>
      <c r="C2232">
        <v>2021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80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71</v>
      </c>
      <c r="R2232">
        <v>6241</v>
      </c>
      <c r="S2232">
        <v>6241</v>
      </c>
      <c r="T2232">
        <v>31.782811513312009</v>
      </c>
      <c r="U2232">
        <v>31.572694092894839</v>
      </c>
      <c r="V2232">
        <v>15.178657266463707</v>
      </c>
      <c r="W2232">
        <v>59.01698445761896</v>
      </c>
      <c r="X2232">
        <v>147.42788011269229</v>
      </c>
      <c r="Y2232">
        <v>136.07593334401491</v>
      </c>
      <c r="Z2232">
        <v>136.07593334401491</v>
      </c>
      <c r="AA2232">
        <v>28.826587990300119</v>
      </c>
      <c r="AB2232">
        <v>3.2219653429179802</v>
      </c>
      <c r="AC2232">
        <v>-53.629879536198089</v>
      </c>
      <c r="AD2232">
        <v>143</v>
      </c>
      <c r="AE2232">
        <v>0</v>
      </c>
      <c r="AF2232">
        <v>1</v>
      </c>
      <c r="AG2232">
        <v>26</v>
      </c>
      <c r="AH2232">
        <v>442</v>
      </c>
      <c r="AI2232">
        <v>102</v>
      </c>
      <c r="AJ2232">
        <v>92</v>
      </c>
      <c r="AK2232">
        <v>92</v>
      </c>
      <c r="AL2232">
        <v>0</v>
      </c>
      <c r="AM2232">
        <v>0</v>
      </c>
    </row>
    <row r="2233" spans="1:39">
      <c r="A2233">
        <v>7</v>
      </c>
      <c r="B2233">
        <v>17</v>
      </c>
      <c r="C2233">
        <v>2021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81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30</v>
      </c>
      <c r="R2233">
        <v>3081</v>
      </c>
      <c r="S2233">
        <v>3071</v>
      </c>
      <c r="T2233">
        <v>15.690248721761627</v>
      </c>
      <c r="U2233">
        <v>14.91767496653198</v>
      </c>
      <c r="V2233">
        <v>15.006491398896465</v>
      </c>
      <c r="W2233">
        <v>59.249430153044607</v>
      </c>
      <c r="X2233">
        <v>141.80552317475099</v>
      </c>
      <c r="Y2233">
        <v>130.23667640376539</v>
      </c>
      <c r="Z2233">
        <v>130.66076196678642</v>
      </c>
      <c r="AA2233">
        <v>26.896557406684806</v>
      </c>
      <c r="AB2233">
        <v>4.3107453793306254</v>
      </c>
      <c r="AC2233">
        <v>-59.924997132641423</v>
      </c>
      <c r="AD2233">
        <v>62</v>
      </c>
      <c r="AE2233">
        <v>0</v>
      </c>
      <c r="AF2233">
        <v>0</v>
      </c>
      <c r="AG2233">
        <v>15</v>
      </c>
      <c r="AH2233">
        <v>42</v>
      </c>
      <c r="AI2233">
        <v>1</v>
      </c>
      <c r="AJ2233">
        <v>2</v>
      </c>
      <c r="AK2233">
        <v>15</v>
      </c>
      <c r="AL2233">
        <v>0</v>
      </c>
      <c r="AM2233">
        <v>0</v>
      </c>
    </row>
    <row r="2234" spans="1:39">
      <c r="A2234">
        <v>7</v>
      </c>
      <c r="B2234">
        <v>18</v>
      </c>
      <c r="C2234">
        <v>2021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83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83</v>
      </c>
      <c r="R2234">
        <v>3592.4</v>
      </c>
      <c r="S2234">
        <v>3592.4</v>
      </c>
      <c r="T2234">
        <v>18.294595750748609</v>
      </c>
      <c r="U2234">
        <v>19.021002931868406</v>
      </c>
      <c r="V2234">
        <v>15.029172697917828</v>
      </c>
      <c r="W2234">
        <v>59.048880970938647</v>
      </c>
      <c r="X2234">
        <v>154.30176236989087</v>
      </c>
      <c r="Y2234">
        <v>142.42052666740872</v>
      </c>
      <c r="Z2234">
        <v>142.42052666740872</v>
      </c>
      <c r="AA2234">
        <v>31.524556534529633</v>
      </c>
      <c r="AB2234">
        <v>4.7142399695565311</v>
      </c>
      <c r="AC2234">
        <v>-62.472426928883024</v>
      </c>
      <c r="AD2234">
        <v>95.4</v>
      </c>
      <c r="AE2234">
        <v>31</v>
      </c>
      <c r="AF2234">
        <v>0</v>
      </c>
      <c r="AG2234">
        <v>5</v>
      </c>
      <c r="AH2234">
        <v>262.87</v>
      </c>
      <c r="AI2234">
        <v>71</v>
      </c>
      <c r="AJ2234">
        <v>7</v>
      </c>
      <c r="AK2234">
        <v>5</v>
      </c>
      <c r="AL2234">
        <v>0</v>
      </c>
      <c r="AM2234">
        <v>0</v>
      </c>
    </row>
    <row r="2235" spans="1:39">
      <c r="A2235">
        <v>7</v>
      </c>
      <c r="B2235">
        <v>19</v>
      </c>
      <c r="C2235">
        <v>2020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6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5</v>
      </c>
      <c r="R2235">
        <v>26</v>
      </c>
      <c r="S2235">
        <v>26</v>
      </c>
      <c r="T2235">
        <v>0.12990257307019737</v>
      </c>
      <c r="U2235">
        <v>0.12700222502937153</v>
      </c>
      <c r="V2235">
        <v>15.269230769230772</v>
      </c>
      <c r="W2235">
        <v>58.730769230769241</v>
      </c>
      <c r="X2235">
        <v>142.00391699308278</v>
      </c>
      <c r="Y2235">
        <v>131.06961538461539</v>
      </c>
      <c r="Z2235">
        <v>131.06961538461539</v>
      </c>
      <c r="AA2235">
        <v>27.508167246050643</v>
      </c>
      <c r="AB2235">
        <v>2.0106962496318728</v>
      </c>
      <c r="AC2235">
        <v>-48.615183216885441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</row>
    <row r="2236" spans="1:39">
      <c r="A2236">
        <v>7</v>
      </c>
      <c r="B2236">
        <v>20</v>
      </c>
      <c r="C2236">
        <v>2020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24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5</v>
      </c>
      <c r="R2236">
        <v>6</v>
      </c>
      <c r="S2236">
        <v>6</v>
      </c>
      <c r="T2236">
        <v>2.997751686235324E-2</v>
      </c>
      <c r="U2236">
        <v>3.3414478788821721E-2</v>
      </c>
      <c r="V2236">
        <v>13.5</v>
      </c>
      <c r="W2236">
        <v>56.5</v>
      </c>
      <c r="X2236">
        <v>161.89960274467316</v>
      </c>
      <c r="Y2236">
        <v>149.43333333333339</v>
      </c>
      <c r="Z2236">
        <v>149.43333333333339</v>
      </c>
      <c r="AA2236">
        <v>7.1904257330303212</v>
      </c>
      <c r="AB2236">
        <v>3.5</v>
      </c>
      <c r="AC2236">
        <v>14.106059250797578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</row>
    <row r="2237" spans="1:39">
      <c r="A2237">
        <v>7</v>
      </c>
      <c r="B2237">
        <v>21</v>
      </c>
      <c r="C2237">
        <v>2020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49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141</v>
      </c>
      <c r="R2237">
        <v>6560</v>
      </c>
      <c r="S2237">
        <v>6552</v>
      </c>
      <c r="T2237">
        <v>32.77541843617287</v>
      </c>
      <c r="U2237">
        <v>32.909622015199709</v>
      </c>
      <c r="V2237">
        <v>13.978201219512197</v>
      </c>
      <c r="W2237">
        <v>57.234890109890117</v>
      </c>
      <c r="X2237">
        <v>145.98666199825601</v>
      </c>
      <c r="Y2237">
        <v>134.61178963414596</v>
      </c>
      <c r="Z2237">
        <v>134.7761507936504</v>
      </c>
      <c r="AA2237">
        <v>28.805450562894222</v>
      </c>
      <c r="AB2237">
        <v>4.5455821935992553</v>
      </c>
      <c r="AC2237">
        <v>-58.807303835086735</v>
      </c>
      <c r="AD2237">
        <v>182</v>
      </c>
      <c r="AE2237">
        <v>1</v>
      </c>
      <c r="AF2237">
        <v>0</v>
      </c>
      <c r="AG2237">
        <v>12</v>
      </c>
      <c r="AH2237">
        <v>60</v>
      </c>
      <c r="AI2237">
        <v>10</v>
      </c>
      <c r="AJ2237">
        <v>1</v>
      </c>
      <c r="AK2237">
        <v>51</v>
      </c>
      <c r="AL2237">
        <v>1</v>
      </c>
      <c r="AM2237">
        <v>2</v>
      </c>
    </row>
    <row r="2238" spans="1:39">
      <c r="A2238">
        <v>7</v>
      </c>
      <c r="B2238">
        <v>22</v>
      </c>
      <c r="C2238">
        <v>2020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80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78</v>
      </c>
      <c r="R2238">
        <v>6749</v>
      </c>
      <c r="S2238">
        <v>6749</v>
      </c>
      <c r="T2238">
        <v>33.719710217337003</v>
      </c>
      <c r="U2238">
        <v>33.671389396649694</v>
      </c>
      <c r="V2238">
        <v>14.9174692547044</v>
      </c>
      <c r="W2238">
        <v>58.464957771521689</v>
      </c>
      <c r="X2238">
        <v>145.03871766564845</v>
      </c>
      <c r="Y2238">
        <v>133.87073640539319</v>
      </c>
      <c r="Z2238">
        <v>133.87073640539319</v>
      </c>
      <c r="AA2238">
        <v>28.65271673142551</v>
      </c>
      <c r="AB2238">
        <v>2.7598330381965659</v>
      </c>
      <c r="AC2238">
        <v>-56.622811309959992</v>
      </c>
      <c r="AD2238">
        <v>187</v>
      </c>
      <c r="AE2238">
        <v>0</v>
      </c>
      <c r="AF2238">
        <v>0</v>
      </c>
      <c r="AG2238">
        <v>18</v>
      </c>
      <c r="AH2238">
        <v>508</v>
      </c>
      <c r="AI2238">
        <v>128</v>
      </c>
      <c r="AJ2238">
        <v>56</v>
      </c>
      <c r="AK2238">
        <v>184</v>
      </c>
      <c r="AL2238">
        <v>3</v>
      </c>
      <c r="AM2238">
        <v>0</v>
      </c>
    </row>
    <row r="2239" spans="1:39">
      <c r="A2239">
        <v>7</v>
      </c>
      <c r="B2239">
        <v>23</v>
      </c>
      <c r="C2239">
        <v>2020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81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32</v>
      </c>
      <c r="R2239">
        <v>3280</v>
      </c>
      <c r="S2239">
        <v>3267</v>
      </c>
      <c r="T2239">
        <v>16.387709218086435</v>
      </c>
      <c r="U2239">
        <v>15.942708964268762</v>
      </c>
      <c r="V2239">
        <v>14.227743902439023</v>
      </c>
      <c r="W2239">
        <v>57.616773798591993</v>
      </c>
      <c r="X2239">
        <v>142.03686943424125</v>
      </c>
      <c r="Y2239">
        <v>130.4224390243902</v>
      </c>
      <c r="Z2239">
        <v>130.94141414141416</v>
      </c>
      <c r="AA2239">
        <v>24.911543826401097</v>
      </c>
      <c r="AB2239">
        <v>4.0838397877800556</v>
      </c>
      <c r="AC2239">
        <v>-57.874155485723755</v>
      </c>
      <c r="AD2239">
        <v>71</v>
      </c>
      <c r="AE2239">
        <v>1</v>
      </c>
      <c r="AF2239">
        <v>0</v>
      </c>
      <c r="AG2239">
        <v>9</v>
      </c>
      <c r="AH2239">
        <v>44</v>
      </c>
      <c r="AI2239">
        <v>10</v>
      </c>
      <c r="AJ2239">
        <v>3</v>
      </c>
      <c r="AK2239">
        <v>24</v>
      </c>
      <c r="AL2239">
        <v>0</v>
      </c>
      <c r="AM2239">
        <v>4</v>
      </c>
    </row>
    <row r="2240" spans="1:39">
      <c r="A2240">
        <v>7</v>
      </c>
      <c r="B2240">
        <v>24</v>
      </c>
      <c r="C2240">
        <v>2020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83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77</v>
      </c>
      <c r="R2240">
        <v>3394</v>
      </c>
      <c r="S2240">
        <v>3393</v>
      </c>
      <c r="T2240">
        <v>16.957282038471142</v>
      </c>
      <c r="U2240">
        <v>17.315862920063612</v>
      </c>
      <c r="V2240">
        <v>14.757513258691803</v>
      </c>
      <c r="W2240">
        <v>58.306808134394352</v>
      </c>
      <c r="X2240">
        <v>148.35625420169819</v>
      </c>
      <c r="Y2240">
        <v>136.89776075427235</v>
      </c>
      <c r="Z2240">
        <v>136.93810786914253</v>
      </c>
      <c r="AA2240">
        <v>29.202501228482475</v>
      </c>
      <c r="AB2240">
        <v>4.382318945875757</v>
      </c>
      <c r="AC2240">
        <v>-56.436520515098607</v>
      </c>
      <c r="AD2240">
        <v>76</v>
      </c>
      <c r="AE2240">
        <v>26</v>
      </c>
      <c r="AF2240">
        <v>0</v>
      </c>
      <c r="AG2240">
        <v>7</v>
      </c>
      <c r="AH2240">
        <v>234</v>
      </c>
      <c r="AI2240">
        <v>65</v>
      </c>
      <c r="AJ2240">
        <v>18</v>
      </c>
      <c r="AK2240">
        <v>22</v>
      </c>
      <c r="AL2240">
        <v>0</v>
      </c>
      <c r="AM2240">
        <v>0</v>
      </c>
    </row>
    <row r="2241" spans="1:39">
      <c r="A2241">
        <v>7</v>
      </c>
      <c r="B2241">
        <v>25</v>
      </c>
      <c r="C2241">
        <v>2019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6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10</v>
      </c>
      <c r="R2241">
        <v>54</v>
      </c>
      <c r="S2241">
        <v>45</v>
      </c>
      <c r="T2241">
        <v>0.22784810126582272</v>
      </c>
      <c r="U2241">
        <v>0.18530454484971465</v>
      </c>
      <c r="V2241">
        <v>14.72222222222222</v>
      </c>
      <c r="W2241">
        <v>57.622222222222227</v>
      </c>
      <c r="X2241">
        <v>139.48336744111398</v>
      </c>
      <c r="Y2241">
        <v>109.29925925925924</v>
      </c>
      <c r="Z2241">
        <v>131.15911111111109</v>
      </c>
      <c r="AA2241">
        <v>26.012430859300249</v>
      </c>
      <c r="AB2241">
        <v>4.5032772702599573</v>
      </c>
      <c r="AC2241">
        <v>-52.125609051182799</v>
      </c>
      <c r="AD2241">
        <v>0</v>
      </c>
      <c r="AE2241">
        <v>0</v>
      </c>
      <c r="AF2241">
        <v>0</v>
      </c>
      <c r="AG2241">
        <v>0</v>
      </c>
      <c r="AH2241">
        <v>3</v>
      </c>
      <c r="AI2241">
        <v>0</v>
      </c>
      <c r="AJ2241">
        <v>0</v>
      </c>
      <c r="AK2241">
        <v>0</v>
      </c>
      <c r="AL2241">
        <v>0</v>
      </c>
      <c r="AM2241">
        <v>0</v>
      </c>
    </row>
    <row r="2242" spans="1:39">
      <c r="A2242">
        <v>7</v>
      </c>
      <c r="B2242">
        <v>26</v>
      </c>
      <c r="C2242">
        <v>2019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24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12</v>
      </c>
      <c r="R2242">
        <v>53</v>
      </c>
      <c r="S2242">
        <v>53</v>
      </c>
      <c r="T2242">
        <v>0.22362869198312232</v>
      </c>
      <c r="U2242">
        <v>0.24304314735463139</v>
      </c>
      <c r="V2242">
        <v>14.509433962264156</v>
      </c>
      <c r="W2242">
        <v>58.339622641509401</v>
      </c>
      <c r="X2242">
        <v>158.24526257691289</v>
      </c>
      <c r="Y2242">
        <v>146.0603773584906</v>
      </c>
      <c r="Z2242">
        <v>146.0603773584906</v>
      </c>
      <c r="AA2242">
        <v>27.870098534278984</v>
      </c>
      <c r="AB2242">
        <v>2.4720581618791351</v>
      </c>
      <c r="AC2242">
        <v>-41.363294397894194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</row>
    <row r="2243" spans="1:39">
      <c r="A2243">
        <v>7</v>
      </c>
      <c r="B2243">
        <v>27</v>
      </c>
      <c r="C2243">
        <v>2019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49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153</v>
      </c>
      <c r="R2243">
        <v>7398</v>
      </c>
      <c r="S2243">
        <v>7383</v>
      </c>
      <c r="T2243">
        <v>31.215189873417721</v>
      </c>
      <c r="U2243">
        <v>31.117544553656199</v>
      </c>
      <c r="V2243">
        <v>14.021492295214921</v>
      </c>
      <c r="W2243">
        <v>57.354733848029277</v>
      </c>
      <c r="X2243">
        <v>145.34230357711431</v>
      </c>
      <c r="Y2243">
        <v>133.97257366855922</v>
      </c>
      <c r="Z2243">
        <v>134.24476500067735</v>
      </c>
      <c r="AA2243">
        <v>28.510757883135231</v>
      </c>
      <c r="AB2243">
        <v>4.2901338932357076</v>
      </c>
      <c r="AC2243">
        <v>-61.417050116814487</v>
      </c>
      <c r="AD2243">
        <v>177</v>
      </c>
      <c r="AE2243">
        <v>2</v>
      </c>
      <c r="AF2243">
        <v>0</v>
      </c>
      <c r="AG2243">
        <v>40</v>
      </c>
      <c r="AH2243">
        <v>69</v>
      </c>
      <c r="AI2243">
        <v>18</v>
      </c>
      <c r="AJ2243">
        <v>1</v>
      </c>
      <c r="AK2243">
        <v>53</v>
      </c>
      <c r="AL2243">
        <v>0</v>
      </c>
      <c r="AM2243">
        <v>7</v>
      </c>
    </row>
    <row r="2244" spans="1:39">
      <c r="A2244">
        <v>7</v>
      </c>
      <c r="B2244">
        <v>28</v>
      </c>
      <c r="C2244">
        <v>2019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80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131</v>
      </c>
      <c r="R2244">
        <v>9125</v>
      </c>
      <c r="S2244">
        <v>9125</v>
      </c>
      <c r="T2244">
        <v>38.502109704641342</v>
      </c>
      <c r="U2244">
        <v>38.51027021184985</v>
      </c>
      <c r="V2244">
        <v>15.195397260273973</v>
      </c>
      <c r="W2244">
        <v>58.967561643835623</v>
      </c>
      <c r="X2244">
        <v>145.63538194392922</v>
      </c>
      <c r="Y2244">
        <v>134.42145753424671</v>
      </c>
      <c r="Z2244">
        <v>134.42145753424671</v>
      </c>
      <c r="AA2244">
        <v>27.924676647645356</v>
      </c>
      <c r="AB2244">
        <v>2.8126212265444193</v>
      </c>
      <c r="AC2244">
        <v>-51.376907587694255</v>
      </c>
      <c r="AD2244">
        <v>266</v>
      </c>
      <c r="AE2244">
        <v>4</v>
      </c>
      <c r="AF2244">
        <v>0</v>
      </c>
      <c r="AG2244">
        <v>18</v>
      </c>
      <c r="AH2244">
        <v>601</v>
      </c>
      <c r="AI2244">
        <v>227</v>
      </c>
      <c r="AJ2244">
        <v>123</v>
      </c>
      <c r="AK2244">
        <v>232</v>
      </c>
      <c r="AL2244">
        <v>0</v>
      </c>
      <c r="AM2244">
        <v>0</v>
      </c>
    </row>
    <row r="2245" spans="1:39">
      <c r="A2245">
        <v>7</v>
      </c>
      <c r="B2245">
        <v>29</v>
      </c>
      <c r="C2245">
        <v>2019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81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35</v>
      </c>
      <c r="R2245">
        <v>3374</v>
      </c>
      <c r="S2245">
        <v>3360</v>
      </c>
      <c r="T2245">
        <v>14.236286919831223</v>
      </c>
      <c r="U2245">
        <v>13.792544771701809</v>
      </c>
      <c r="V2245">
        <v>14.296384113811499</v>
      </c>
      <c r="W2245">
        <v>57.803273809523823</v>
      </c>
      <c r="X2245">
        <v>141.71935539184662</v>
      </c>
      <c r="Y2245">
        <v>130.20397154712538</v>
      </c>
      <c r="Z2245">
        <v>130.74648809523839</v>
      </c>
      <c r="AA2245">
        <v>25.867141137796235</v>
      </c>
      <c r="AB2245">
        <v>3.992737603184759</v>
      </c>
      <c r="AC2245">
        <v>-65.424123559462089</v>
      </c>
      <c r="AD2245">
        <v>62</v>
      </c>
      <c r="AE2245">
        <v>8</v>
      </c>
      <c r="AF2245">
        <v>0</v>
      </c>
      <c r="AG2245">
        <v>14</v>
      </c>
      <c r="AH2245">
        <v>26</v>
      </c>
      <c r="AI2245">
        <v>7</v>
      </c>
      <c r="AJ2245">
        <v>3</v>
      </c>
      <c r="AK2245">
        <v>19</v>
      </c>
      <c r="AL2245">
        <v>0</v>
      </c>
      <c r="AM2245">
        <v>1</v>
      </c>
    </row>
    <row r="2246" spans="1:39">
      <c r="A2246">
        <v>7</v>
      </c>
      <c r="B2246">
        <v>30</v>
      </c>
      <c r="C2246">
        <v>2019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83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83</v>
      </c>
      <c r="R2246">
        <v>3696</v>
      </c>
      <c r="S2246">
        <v>3695</v>
      </c>
      <c r="T2246">
        <v>15.594936708860763</v>
      </c>
      <c r="U2246">
        <v>16.151292770587812</v>
      </c>
      <c r="V2246">
        <v>14.603084415584419</v>
      </c>
      <c r="W2246">
        <v>57.925845737483115</v>
      </c>
      <c r="X2246">
        <v>150.79902491874316</v>
      </c>
      <c r="Y2246">
        <v>139.18749999999989</v>
      </c>
      <c r="Z2246">
        <v>139.22516914749647</v>
      </c>
      <c r="AA2246">
        <v>29.538970746553272</v>
      </c>
      <c r="AB2246">
        <v>4.140943187522887</v>
      </c>
      <c r="AC2246">
        <v>-66.274813135084102</v>
      </c>
      <c r="AD2246">
        <v>101</v>
      </c>
      <c r="AE2246">
        <v>9</v>
      </c>
      <c r="AF2246">
        <v>0</v>
      </c>
      <c r="AG2246">
        <v>7</v>
      </c>
      <c r="AH2246">
        <v>231</v>
      </c>
      <c r="AI2246">
        <v>75</v>
      </c>
      <c r="AJ2246">
        <v>30</v>
      </c>
      <c r="AK2246">
        <v>32</v>
      </c>
      <c r="AL2246">
        <v>0</v>
      </c>
      <c r="AM2246">
        <v>0</v>
      </c>
    </row>
    <row r="2247" spans="1:39">
      <c r="A2247">
        <v>7</v>
      </c>
      <c r="B2247">
        <v>31</v>
      </c>
      <c r="C2247">
        <v>2018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6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13</v>
      </c>
      <c r="R2247">
        <v>69</v>
      </c>
      <c r="S2247">
        <v>69</v>
      </c>
      <c r="T2247">
        <v>0.24118284455940439</v>
      </c>
      <c r="U2247">
        <v>0.23658708280213064</v>
      </c>
      <c r="V2247">
        <v>14.565217391304348</v>
      </c>
      <c r="W2247">
        <v>57.565217391304351</v>
      </c>
      <c r="X2247">
        <v>144.25078901502661</v>
      </c>
      <c r="Y2247">
        <v>133.14347826086956</v>
      </c>
      <c r="Z2247">
        <v>133.14347826086956</v>
      </c>
      <c r="AA2247">
        <v>30.112029847303432</v>
      </c>
      <c r="AB2247">
        <v>2.921575219694756</v>
      </c>
      <c r="AC2247">
        <v>-52.208697216054446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</row>
    <row r="2248" spans="1:39">
      <c r="A2248">
        <v>7</v>
      </c>
      <c r="B2248">
        <v>32</v>
      </c>
      <c r="C2248">
        <v>2018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24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21</v>
      </c>
      <c r="R2248">
        <v>78</v>
      </c>
      <c r="S2248">
        <v>78</v>
      </c>
      <c r="T2248">
        <v>0.27264147645845721</v>
      </c>
      <c r="U2248">
        <v>0.27446666569664946</v>
      </c>
      <c r="V2248">
        <v>14.961538461538458</v>
      </c>
      <c r="W2248">
        <v>58.756410256410255</v>
      </c>
      <c r="X2248">
        <v>148.03733644470373</v>
      </c>
      <c r="Y2248">
        <v>136.63846153846148</v>
      </c>
      <c r="Z2248">
        <v>136.63846153846148</v>
      </c>
      <c r="AA2248">
        <v>21.763632513834569</v>
      </c>
      <c r="AB2248">
        <v>1.9492661172329575</v>
      </c>
      <c r="AC2248">
        <v>-19.999053859762505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</row>
    <row r="2249" spans="1:39">
      <c r="A2249">
        <v>7</v>
      </c>
      <c r="B2249">
        <v>33</v>
      </c>
      <c r="C2249">
        <v>2018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49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159</v>
      </c>
      <c r="R2249">
        <v>8343</v>
      </c>
      <c r="S2249">
        <v>8299</v>
      </c>
      <c r="T2249">
        <v>29.1621517704219</v>
      </c>
      <c r="U2249">
        <v>28.933908252812248</v>
      </c>
      <c r="V2249">
        <v>14.160134244276637</v>
      </c>
      <c r="W2249">
        <v>57.469454151102518</v>
      </c>
      <c r="X2249">
        <v>146.43690242395741</v>
      </c>
      <c r="Y2249">
        <v>134.66750569339573</v>
      </c>
      <c r="Z2249">
        <v>135.3814917459936</v>
      </c>
      <c r="AA2249">
        <v>29.545632220602634</v>
      </c>
      <c r="AB2249">
        <v>4.4482674806743372</v>
      </c>
      <c r="AC2249">
        <v>-63.376805495529027</v>
      </c>
      <c r="AD2249">
        <v>250</v>
      </c>
      <c r="AE2249">
        <v>6</v>
      </c>
      <c r="AF2249">
        <v>0</v>
      </c>
      <c r="AG2249">
        <v>25</v>
      </c>
      <c r="AH2249">
        <v>53</v>
      </c>
      <c r="AI2249">
        <v>7</v>
      </c>
      <c r="AJ2249">
        <v>12</v>
      </c>
      <c r="AK2249">
        <v>28</v>
      </c>
      <c r="AL2249">
        <v>0</v>
      </c>
      <c r="AM2249">
        <v>9</v>
      </c>
    </row>
    <row r="2250" spans="1:39">
      <c r="A2250">
        <v>7</v>
      </c>
      <c r="B2250">
        <v>34</v>
      </c>
      <c r="C2250">
        <v>2018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80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148</v>
      </c>
      <c r="R2250">
        <v>12497</v>
      </c>
      <c r="S2250">
        <v>12496</v>
      </c>
      <c r="T2250">
        <v>43.682058093606905</v>
      </c>
      <c r="U2250">
        <v>43.884391688124055</v>
      </c>
      <c r="V2250">
        <v>15.51116267904297</v>
      </c>
      <c r="W2250">
        <v>59.653969270166449</v>
      </c>
      <c r="X2250">
        <v>147.7446158042178</v>
      </c>
      <c r="Y2250">
        <v>136.35851804433108</v>
      </c>
      <c r="Z2250">
        <v>136.36943021767007</v>
      </c>
      <c r="AA2250">
        <v>28.358094023862805</v>
      </c>
      <c r="AB2250">
        <v>2.9183807964018542</v>
      </c>
      <c r="AC2250">
        <v>-55.036077457568005</v>
      </c>
      <c r="AD2250">
        <v>265</v>
      </c>
      <c r="AE2250">
        <v>115</v>
      </c>
      <c r="AF2250">
        <v>1</v>
      </c>
      <c r="AG2250">
        <v>13</v>
      </c>
      <c r="AH2250">
        <v>1102</v>
      </c>
      <c r="AI2250">
        <v>470</v>
      </c>
      <c r="AJ2250">
        <v>182</v>
      </c>
      <c r="AK2250">
        <v>400</v>
      </c>
      <c r="AL2250">
        <v>0</v>
      </c>
      <c r="AM2250">
        <v>1</v>
      </c>
    </row>
    <row r="2251" spans="1:39">
      <c r="A2251">
        <v>7</v>
      </c>
      <c r="B2251">
        <v>35</v>
      </c>
      <c r="C2251">
        <v>2018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81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31</v>
      </c>
      <c r="R2251">
        <v>3295</v>
      </c>
      <c r="S2251">
        <v>3284</v>
      </c>
      <c r="T2251">
        <v>11.51735467859764</v>
      </c>
      <c r="U2251">
        <v>11.302995587668532</v>
      </c>
      <c r="V2251">
        <v>14.098937784522002</v>
      </c>
      <c r="W2251">
        <v>57.245432399512801</v>
      </c>
      <c r="X2251">
        <v>144.78172877583003</v>
      </c>
      <c r="Y2251">
        <v>133.20364188163896</v>
      </c>
      <c r="Z2251">
        <v>133.64981729598063</v>
      </c>
      <c r="AA2251">
        <v>26.991096390770601</v>
      </c>
      <c r="AB2251">
        <v>4.2235124836745177</v>
      </c>
      <c r="AC2251">
        <v>-58.605594105269482</v>
      </c>
      <c r="AD2251">
        <v>71</v>
      </c>
      <c r="AE2251">
        <v>10</v>
      </c>
      <c r="AF2251">
        <v>0</v>
      </c>
      <c r="AG2251">
        <v>10</v>
      </c>
      <c r="AH2251">
        <v>15</v>
      </c>
      <c r="AI2251">
        <v>3</v>
      </c>
      <c r="AJ2251">
        <v>5</v>
      </c>
      <c r="AK2251">
        <v>6</v>
      </c>
      <c r="AL2251">
        <v>0</v>
      </c>
      <c r="AM2251">
        <v>3</v>
      </c>
    </row>
    <row r="2252" spans="1:39">
      <c r="A2252">
        <v>7</v>
      </c>
      <c r="B2252">
        <v>36</v>
      </c>
      <c r="C2252">
        <v>2018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83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90</v>
      </c>
      <c r="R2252">
        <v>4327</v>
      </c>
      <c r="S2252">
        <v>4324</v>
      </c>
      <c r="T2252">
        <v>15.124611136355696</v>
      </c>
      <c r="U2252">
        <v>15.367650722896396</v>
      </c>
      <c r="V2252">
        <v>14.956089669516979</v>
      </c>
      <c r="W2252">
        <v>58.735661424606846</v>
      </c>
      <c r="X2252">
        <v>149.52402724108103</v>
      </c>
      <c r="Y2252">
        <v>137.91088513982001</v>
      </c>
      <c r="Z2252">
        <v>138.00656799259971</v>
      </c>
      <c r="AA2252">
        <v>28.781559894816073</v>
      </c>
      <c r="AB2252">
        <v>4.1753555690186284</v>
      </c>
      <c r="AC2252">
        <v>-40.969719682067158</v>
      </c>
      <c r="AD2252">
        <v>82</v>
      </c>
      <c r="AE2252">
        <v>23</v>
      </c>
      <c r="AF2252">
        <v>0</v>
      </c>
      <c r="AG2252">
        <v>6</v>
      </c>
      <c r="AH2252">
        <v>290</v>
      </c>
      <c r="AI2252">
        <v>84</v>
      </c>
      <c r="AJ2252">
        <v>42</v>
      </c>
      <c r="AK2252">
        <v>48</v>
      </c>
      <c r="AL2252">
        <v>0</v>
      </c>
      <c r="AM2252">
        <v>0</v>
      </c>
    </row>
    <row r="2253" spans="1:39">
      <c r="A2253">
        <v>7</v>
      </c>
      <c r="B2253">
        <v>37</v>
      </c>
      <c r="C2253">
        <v>2017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6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13</v>
      </c>
      <c r="R2253">
        <v>40</v>
      </c>
      <c r="S2253">
        <v>40</v>
      </c>
      <c r="T2253">
        <v>0.15120015120015121</v>
      </c>
      <c r="U2253">
        <v>0.1407846792700542</v>
      </c>
      <c r="V2253">
        <v>15.35</v>
      </c>
      <c r="W2253">
        <v>58.85</v>
      </c>
      <c r="X2253">
        <v>138.85969664138676</v>
      </c>
      <c r="Y2253">
        <v>128.16749999999999</v>
      </c>
      <c r="Z2253">
        <v>128.16749999999999</v>
      </c>
      <c r="AA2253">
        <v>18.059338131559564</v>
      </c>
      <c r="AB2253">
        <v>2.7069355367277246</v>
      </c>
      <c r="AC2253">
        <v>-36.641515649865561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</row>
    <row r="2254" spans="1:39">
      <c r="A2254">
        <v>7</v>
      </c>
      <c r="B2254">
        <v>38</v>
      </c>
      <c r="C2254">
        <v>2017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24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17</v>
      </c>
      <c r="R2254">
        <v>168</v>
      </c>
      <c r="S2254">
        <v>168</v>
      </c>
      <c r="T2254">
        <v>0.63504063504063502</v>
      </c>
      <c r="U2254">
        <v>0.58741430497783653</v>
      </c>
      <c r="V2254">
        <v>14.642857142857141</v>
      </c>
      <c r="W2254">
        <v>58.428571428571438</v>
      </c>
      <c r="X2254">
        <v>137.9482020327091</v>
      </c>
      <c r="Y2254">
        <v>127.32619047619048</v>
      </c>
      <c r="Z2254">
        <v>127.32619047619048</v>
      </c>
      <c r="AA2254">
        <v>19.161848995232724</v>
      </c>
      <c r="AB2254">
        <v>1.8308579454251588</v>
      </c>
      <c r="AC2254">
        <v>-25.936828049845488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</row>
    <row r="2255" spans="1:39">
      <c r="A2255">
        <v>7</v>
      </c>
      <c r="B2255">
        <v>39</v>
      </c>
      <c r="C2255">
        <v>2017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49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165</v>
      </c>
      <c r="R2255">
        <v>7924</v>
      </c>
      <c r="S2255">
        <v>7838</v>
      </c>
      <c r="T2255">
        <v>29.952749952749961</v>
      </c>
      <c r="U2255">
        <v>29.337421444856723</v>
      </c>
      <c r="V2255">
        <v>14.360171630489649</v>
      </c>
      <c r="W2255">
        <v>57.712171472314353</v>
      </c>
      <c r="X2255">
        <v>147.11600672258595</v>
      </c>
      <c r="Y2255">
        <v>134.8217566885414</v>
      </c>
      <c r="Z2255">
        <v>136.30104618525152</v>
      </c>
      <c r="AA2255">
        <v>28.671725893432676</v>
      </c>
      <c r="AB2255">
        <v>4.271033520554516</v>
      </c>
      <c r="AC2255">
        <v>-67.178914248771477</v>
      </c>
      <c r="AD2255">
        <v>147</v>
      </c>
      <c r="AE2255">
        <v>28</v>
      </c>
      <c r="AF2255">
        <v>0</v>
      </c>
      <c r="AG2255">
        <v>19</v>
      </c>
      <c r="AH2255">
        <v>22</v>
      </c>
      <c r="AI2255">
        <v>2</v>
      </c>
      <c r="AJ2255">
        <v>1</v>
      </c>
      <c r="AK2255">
        <v>37</v>
      </c>
      <c r="AL2255">
        <v>0</v>
      </c>
      <c r="AM2255">
        <v>1</v>
      </c>
    </row>
    <row r="2256" spans="1:39">
      <c r="A2256">
        <v>7</v>
      </c>
      <c r="B2256">
        <v>40</v>
      </c>
      <c r="C2256">
        <v>2017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80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142</v>
      </c>
      <c r="R2256">
        <v>11411</v>
      </c>
      <c r="S2256">
        <v>11411</v>
      </c>
      <c r="T2256">
        <v>43.133623133623118</v>
      </c>
      <c r="U2256">
        <v>43.57841498205795</v>
      </c>
      <c r="V2256">
        <v>15.370519673998778</v>
      </c>
      <c r="W2256">
        <v>59.426693541319786</v>
      </c>
      <c r="X2256">
        <v>150.67060513448499</v>
      </c>
      <c r="Y2256">
        <v>139.06896853912841</v>
      </c>
      <c r="Z2256">
        <v>139.06896853912841</v>
      </c>
      <c r="AA2256">
        <v>27.81463632099722</v>
      </c>
      <c r="AB2256">
        <v>2.9422244481209656</v>
      </c>
      <c r="AC2256">
        <v>-54.956407215425855</v>
      </c>
      <c r="AD2256">
        <v>175</v>
      </c>
      <c r="AE2256">
        <v>103</v>
      </c>
      <c r="AF2256">
        <v>1</v>
      </c>
      <c r="AG2256">
        <v>22</v>
      </c>
      <c r="AH2256">
        <v>559</v>
      </c>
      <c r="AI2256">
        <v>285</v>
      </c>
      <c r="AJ2256">
        <v>170</v>
      </c>
      <c r="AK2256">
        <v>258</v>
      </c>
      <c r="AL2256">
        <v>2</v>
      </c>
      <c r="AM2256">
        <v>1</v>
      </c>
    </row>
    <row r="2257" spans="1:39">
      <c r="A2257">
        <v>7</v>
      </c>
      <c r="B2257">
        <v>41</v>
      </c>
      <c r="C2257">
        <v>2017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81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35</v>
      </c>
      <c r="R2257">
        <v>2712</v>
      </c>
      <c r="S2257">
        <v>2679</v>
      </c>
      <c r="T2257">
        <v>10.25137025137025</v>
      </c>
      <c r="U2257">
        <v>10.018820720499452</v>
      </c>
      <c r="V2257">
        <v>14.037241887905603</v>
      </c>
      <c r="W2257">
        <v>57.209033221351262</v>
      </c>
      <c r="X2257">
        <v>147.3789298075726</v>
      </c>
      <c r="Y2257">
        <v>134.52699115044237</v>
      </c>
      <c r="Z2257">
        <v>136.1840985442328</v>
      </c>
      <c r="AA2257">
        <v>25.380865184343456</v>
      </c>
      <c r="AB2257">
        <v>4.3245931351127691</v>
      </c>
      <c r="AC2257">
        <v>-61.351696351016983</v>
      </c>
      <c r="AD2257">
        <v>63</v>
      </c>
      <c r="AE2257">
        <v>11</v>
      </c>
      <c r="AF2257">
        <v>0</v>
      </c>
      <c r="AG2257">
        <v>10</v>
      </c>
      <c r="AH2257">
        <v>3</v>
      </c>
      <c r="AI2257">
        <v>2</v>
      </c>
      <c r="AJ2257">
        <v>1</v>
      </c>
      <c r="AK2257">
        <v>9</v>
      </c>
      <c r="AL2257">
        <v>0</v>
      </c>
      <c r="AM2257">
        <v>0</v>
      </c>
    </row>
    <row r="2258" spans="1:39">
      <c r="A2258">
        <v>7</v>
      </c>
      <c r="B2258">
        <v>42</v>
      </c>
      <c r="C2258">
        <v>2017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83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94</v>
      </c>
      <c r="R2258">
        <v>4200</v>
      </c>
      <c r="S2258">
        <v>4199</v>
      </c>
      <c r="T2258">
        <v>15.876015876015876</v>
      </c>
      <c r="U2258">
        <v>16.337143868337989</v>
      </c>
      <c r="V2258">
        <v>14.856904761904756</v>
      </c>
      <c r="W2258">
        <v>58.630388187663719</v>
      </c>
      <c r="X2258">
        <v>153.49164216065637</v>
      </c>
      <c r="Y2258">
        <v>141.64764285714261</v>
      </c>
      <c r="Z2258">
        <v>141.68137651821829</v>
      </c>
      <c r="AA2258">
        <v>29.044376963689238</v>
      </c>
      <c r="AB2258">
        <v>4.5450396785143869</v>
      </c>
      <c r="AC2258">
        <v>-44.51861505961719</v>
      </c>
      <c r="AD2258">
        <v>96</v>
      </c>
      <c r="AE2258">
        <v>14</v>
      </c>
      <c r="AF2258">
        <v>0</v>
      </c>
      <c r="AG2258">
        <v>10</v>
      </c>
      <c r="AH2258">
        <v>257</v>
      </c>
      <c r="AI2258">
        <v>58</v>
      </c>
      <c r="AJ2258">
        <v>22</v>
      </c>
      <c r="AK2258">
        <v>41</v>
      </c>
      <c r="AL2258">
        <v>0</v>
      </c>
      <c r="AM2258">
        <v>1</v>
      </c>
    </row>
    <row r="2259" spans="1:39">
      <c r="A2259">
        <v>7</v>
      </c>
      <c r="B2259">
        <v>43</v>
      </c>
      <c r="C2259">
        <v>2016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6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11</v>
      </c>
      <c r="R2259">
        <v>21</v>
      </c>
      <c r="S2259">
        <v>21</v>
      </c>
      <c r="T2259">
        <v>7.8569290631547439E-2</v>
      </c>
      <c r="U2259">
        <v>7.0467175776788848E-2</v>
      </c>
      <c r="V2259">
        <v>14.571428571428577</v>
      </c>
      <c r="W2259">
        <v>57.952380952380977</v>
      </c>
      <c r="X2259">
        <v>133.14244441005002</v>
      </c>
      <c r="Y2259">
        <v>122.89047619047616</v>
      </c>
      <c r="Z2259">
        <v>122.89047619047616</v>
      </c>
      <c r="AA2259">
        <v>27.813253174596433</v>
      </c>
      <c r="AB2259">
        <v>2.7512108239341559</v>
      </c>
      <c r="AC2259">
        <v>-34.862259600930791</v>
      </c>
      <c r="AD2259">
        <v>0</v>
      </c>
      <c r="AE2259">
        <v>0</v>
      </c>
      <c r="AF2259">
        <v>0</v>
      </c>
      <c r="AG2259">
        <v>0</v>
      </c>
      <c r="AH2259">
        <v>6</v>
      </c>
      <c r="AI2259">
        <v>0</v>
      </c>
      <c r="AJ2259">
        <v>0</v>
      </c>
      <c r="AK2259">
        <v>0</v>
      </c>
      <c r="AL2259">
        <v>0</v>
      </c>
      <c r="AM2259">
        <v>0</v>
      </c>
    </row>
    <row r="2260" spans="1:39">
      <c r="A2260">
        <v>7</v>
      </c>
      <c r="B2260">
        <v>44</v>
      </c>
      <c r="C2260">
        <v>2016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24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27</v>
      </c>
      <c r="R2260">
        <v>183</v>
      </c>
      <c r="S2260">
        <v>183</v>
      </c>
      <c r="T2260">
        <v>0.68467524693205617</v>
      </c>
      <c r="U2260">
        <v>0.63923151540471157</v>
      </c>
      <c r="V2260">
        <v>14.57377049180328</v>
      </c>
      <c r="W2260">
        <v>58.180327868852466</v>
      </c>
      <c r="X2260">
        <v>138.59770645732303</v>
      </c>
      <c r="Y2260">
        <v>127.92568306010936</v>
      </c>
      <c r="Z2260">
        <v>127.92568306010936</v>
      </c>
      <c r="AA2260">
        <v>22.069538546087248</v>
      </c>
      <c r="AB2260">
        <v>1.8451667484703751</v>
      </c>
      <c r="AC2260">
        <v>-25.176017196611689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</row>
    <row r="2261" spans="1:39">
      <c r="A2261">
        <v>7</v>
      </c>
      <c r="B2261">
        <v>45</v>
      </c>
      <c r="C2261">
        <v>2016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49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169</v>
      </c>
      <c r="R2261">
        <v>8067</v>
      </c>
      <c r="S2261">
        <v>8012</v>
      </c>
      <c r="T2261">
        <v>30.18183178689015</v>
      </c>
      <c r="U2261">
        <v>30.149763568931576</v>
      </c>
      <c r="V2261">
        <v>14.704227098053797</v>
      </c>
      <c r="W2261">
        <v>58.263230154767847</v>
      </c>
      <c r="X2261">
        <v>148.97131163558348</v>
      </c>
      <c r="Y2261">
        <v>136.87448865749343</v>
      </c>
      <c r="Z2261">
        <v>137.81409136295557</v>
      </c>
      <c r="AA2261">
        <v>28.196393430398246</v>
      </c>
      <c r="AB2261">
        <v>3.7633080155124374</v>
      </c>
      <c r="AC2261">
        <v>-63.38032273512119</v>
      </c>
      <c r="AD2261">
        <v>169</v>
      </c>
      <c r="AE2261">
        <v>8</v>
      </c>
      <c r="AF2261">
        <v>0</v>
      </c>
      <c r="AG2261">
        <v>23</v>
      </c>
      <c r="AH2261">
        <v>24</v>
      </c>
      <c r="AI2261">
        <v>5</v>
      </c>
      <c r="AJ2261">
        <v>1</v>
      </c>
      <c r="AK2261">
        <v>34</v>
      </c>
      <c r="AL2261">
        <v>33</v>
      </c>
      <c r="AM2261">
        <v>1</v>
      </c>
    </row>
    <row r="2262" spans="1:39">
      <c r="A2262">
        <v>7</v>
      </c>
      <c r="B2262">
        <v>46</v>
      </c>
      <c r="C2262">
        <v>2016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80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146</v>
      </c>
      <c r="R2262">
        <v>11080</v>
      </c>
      <c r="S2262">
        <v>11079</v>
      </c>
      <c r="T2262">
        <v>41.454654295121216</v>
      </c>
      <c r="U2262">
        <v>41.45451219154225</v>
      </c>
      <c r="V2262">
        <v>15.277888086642598</v>
      </c>
      <c r="W2262">
        <v>59.224298221861183</v>
      </c>
      <c r="X2262">
        <v>148.46677957218449</v>
      </c>
      <c r="Y2262">
        <v>137.01960288808655</v>
      </c>
      <c r="Z2262">
        <v>137.03197039443987</v>
      </c>
      <c r="AA2262">
        <v>27.268240894241643</v>
      </c>
      <c r="AB2262">
        <v>3.3525794087539604</v>
      </c>
      <c r="AC2262">
        <v>-51.066171721201393</v>
      </c>
      <c r="AD2262">
        <v>87</v>
      </c>
      <c r="AE2262">
        <v>41</v>
      </c>
      <c r="AF2262">
        <v>0</v>
      </c>
      <c r="AG2262">
        <v>10</v>
      </c>
      <c r="AH2262">
        <v>124</v>
      </c>
      <c r="AI2262">
        <v>41</v>
      </c>
      <c r="AJ2262">
        <v>20</v>
      </c>
      <c r="AK2262">
        <v>50</v>
      </c>
      <c r="AL2262">
        <v>2</v>
      </c>
      <c r="AM2262">
        <v>0</v>
      </c>
    </row>
    <row r="2263" spans="1:39">
      <c r="A2263">
        <v>7</v>
      </c>
      <c r="B2263">
        <v>47</v>
      </c>
      <c r="C2263">
        <v>2016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81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39</v>
      </c>
      <c r="R2263">
        <v>2716</v>
      </c>
      <c r="S2263">
        <v>2681</v>
      </c>
      <c r="T2263">
        <v>10.161628255013468</v>
      </c>
      <c r="U2263">
        <v>9.8063429195943108</v>
      </c>
      <c r="V2263">
        <v>14.790132547864502</v>
      </c>
      <c r="W2263">
        <v>58.434912346139505</v>
      </c>
      <c r="X2263">
        <v>144.93475524040358</v>
      </c>
      <c r="Y2263">
        <v>132.22938144329879</v>
      </c>
      <c r="Z2263">
        <v>133.95561357702331</v>
      </c>
      <c r="AA2263">
        <v>24.421767230580805</v>
      </c>
      <c r="AB2263">
        <v>3.4480690586035148</v>
      </c>
      <c r="AC2263">
        <v>-57.793314160974994</v>
      </c>
      <c r="AD2263">
        <v>55</v>
      </c>
      <c r="AE2263">
        <v>10</v>
      </c>
      <c r="AF2263">
        <v>0</v>
      </c>
      <c r="AG2263">
        <v>5</v>
      </c>
      <c r="AH2263">
        <v>2</v>
      </c>
      <c r="AI2263">
        <v>3</v>
      </c>
      <c r="AJ2263">
        <v>1</v>
      </c>
      <c r="AK2263">
        <v>16</v>
      </c>
      <c r="AL2263">
        <v>8</v>
      </c>
      <c r="AM2263">
        <v>0</v>
      </c>
    </row>
    <row r="2264" spans="1:39">
      <c r="A2264">
        <v>7</v>
      </c>
      <c r="B2264">
        <v>48</v>
      </c>
      <c r="C2264">
        <v>2016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83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105</v>
      </c>
      <c r="R2264">
        <v>4661</v>
      </c>
      <c r="S2264">
        <v>4661</v>
      </c>
      <c r="T2264">
        <v>17.438641125411554</v>
      </c>
      <c r="U2264">
        <v>17.879682628750363</v>
      </c>
      <c r="V2264">
        <v>15.123149538725595</v>
      </c>
      <c r="W2264">
        <v>59.117142244153619</v>
      </c>
      <c r="X2264">
        <v>152.20525868395021</v>
      </c>
      <c r="Y2264">
        <v>140.48545376528671</v>
      </c>
      <c r="Z2264">
        <v>140.48545376528671</v>
      </c>
      <c r="AA2264">
        <v>28.537485647046974</v>
      </c>
      <c r="AB2264">
        <v>4.5058316484975887</v>
      </c>
      <c r="AC2264">
        <v>-47.966591617489343</v>
      </c>
      <c r="AD2264">
        <v>81</v>
      </c>
      <c r="AE2264">
        <v>23</v>
      </c>
      <c r="AF2264">
        <v>0</v>
      </c>
      <c r="AG2264">
        <v>19</v>
      </c>
      <c r="AH2264">
        <v>327</v>
      </c>
      <c r="AI2264">
        <v>50</v>
      </c>
      <c r="AJ2264">
        <v>20</v>
      </c>
      <c r="AK2264">
        <v>49</v>
      </c>
      <c r="AL2264">
        <v>8</v>
      </c>
      <c r="AM2264">
        <v>2</v>
      </c>
    </row>
    <row r="2265" spans="1:39">
      <c r="A2265">
        <v>7</v>
      </c>
      <c r="B2265">
        <v>49</v>
      </c>
      <c r="C2265">
        <v>2015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6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24</v>
      </c>
      <c r="R2265">
        <v>90</v>
      </c>
      <c r="S2265">
        <v>90</v>
      </c>
      <c r="T2265">
        <v>0.33003300330033003</v>
      </c>
      <c r="U2265">
        <v>0.31285197515454605</v>
      </c>
      <c r="V2265">
        <v>15.033333333333339</v>
      </c>
      <c r="W2265">
        <v>58.455555555555563</v>
      </c>
      <c r="X2265">
        <v>138.27374503430843</v>
      </c>
      <c r="Y2265">
        <v>127.62666666666664</v>
      </c>
      <c r="Z2265">
        <v>127.62666666666664</v>
      </c>
      <c r="AA2265">
        <v>26.171939171563391</v>
      </c>
      <c r="AB2265">
        <v>2.6673378784894721</v>
      </c>
      <c r="AC2265">
        <v>-62.85675420214104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</row>
    <row r="2266" spans="1:39">
      <c r="A2266">
        <v>7</v>
      </c>
      <c r="B2266">
        <v>50</v>
      </c>
      <c r="C2266">
        <v>2015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24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23</v>
      </c>
      <c r="R2266">
        <v>148</v>
      </c>
      <c r="S2266">
        <v>148</v>
      </c>
      <c r="T2266">
        <v>0.54272093876054284</v>
      </c>
      <c r="U2266">
        <v>0.49718471626150224</v>
      </c>
      <c r="V2266">
        <v>14.851351351351351</v>
      </c>
      <c r="W2266">
        <v>58.689189189189186</v>
      </c>
      <c r="X2266">
        <v>133.6285906708442</v>
      </c>
      <c r="Y2266">
        <v>123.33918918918921</v>
      </c>
      <c r="Z2266">
        <v>123.33918918918921</v>
      </c>
      <c r="AA2266">
        <v>27.092712780913303</v>
      </c>
      <c r="AB2266">
        <v>1.9202032245747924</v>
      </c>
      <c r="AC2266">
        <v>-11.52541835836786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</row>
    <row r="2267" spans="1:39">
      <c r="A2267">
        <v>7</v>
      </c>
      <c r="B2267">
        <v>51</v>
      </c>
      <c r="C2267">
        <v>2015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49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179</v>
      </c>
      <c r="R2267">
        <v>8154</v>
      </c>
      <c r="S2267">
        <v>8071</v>
      </c>
      <c r="T2267">
        <v>29.900990099009899</v>
      </c>
      <c r="U2267">
        <v>30.007323684322305</v>
      </c>
      <c r="V2267">
        <v>14.551631101299973</v>
      </c>
      <c r="W2267">
        <v>58.045099739809189</v>
      </c>
      <c r="X2267">
        <v>147.40047424032176</v>
      </c>
      <c r="Y2267">
        <v>135.11438557763063</v>
      </c>
      <c r="Z2267">
        <v>136.50386569198372</v>
      </c>
      <c r="AA2267">
        <v>29.2932763628136</v>
      </c>
      <c r="AB2267">
        <v>4.3242906919162172</v>
      </c>
      <c r="AC2267">
        <v>-53.665569176943755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247</v>
      </c>
      <c r="AM2267">
        <v>0</v>
      </c>
    </row>
    <row r="2268" spans="1:39">
      <c r="A2268">
        <v>7</v>
      </c>
      <c r="B2268">
        <v>52</v>
      </c>
      <c r="C2268">
        <v>2015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80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151</v>
      </c>
      <c r="R2268">
        <v>11430</v>
      </c>
      <c r="S2268">
        <v>11429</v>
      </c>
      <c r="T2268">
        <v>41.914191419141915</v>
      </c>
      <c r="U2268">
        <v>41.612657365995176</v>
      </c>
      <c r="V2268">
        <v>15.42773403324585</v>
      </c>
      <c r="W2268">
        <v>59.502668649925617</v>
      </c>
      <c r="X2268">
        <v>144.83648644677831</v>
      </c>
      <c r="Y2268">
        <v>133.66701662292189</v>
      </c>
      <c r="Z2268">
        <v>133.67871204829797</v>
      </c>
      <c r="AA2268">
        <v>27.826320795720097</v>
      </c>
      <c r="AB2268">
        <v>3.7662840200211471</v>
      </c>
      <c r="AC2268">
        <v>-51.814519928031586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56</v>
      </c>
      <c r="AM2268">
        <v>0</v>
      </c>
    </row>
    <row r="2269" spans="1:39">
      <c r="A2269">
        <v>7</v>
      </c>
      <c r="B2269">
        <v>53</v>
      </c>
      <c r="C2269">
        <v>2015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81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41</v>
      </c>
      <c r="R2269">
        <v>2526</v>
      </c>
      <c r="S2269">
        <v>2492</v>
      </c>
      <c r="T2269">
        <v>9.2629262926292633</v>
      </c>
      <c r="U2269">
        <v>9.2164845296599509</v>
      </c>
      <c r="V2269">
        <v>14.232383214568497</v>
      </c>
      <c r="W2269">
        <v>57.610754414125203</v>
      </c>
      <c r="X2269">
        <v>146.56812915987911</v>
      </c>
      <c r="Y2269">
        <v>133.96057007125896</v>
      </c>
      <c r="Z2269">
        <v>135.78828250401284</v>
      </c>
      <c r="AA2269">
        <v>27.464561565661505</v>
      </c>
      <c r="AB2269">
        <v>4.3924837205199099</v>
      </c>
      <c r="AC2269">
        <v>-52.535739108543389</v>
      </c>
      <c r="AD2269">
        <v>1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78</v>
      </c>
      <c r="AM2269">
        <v>0</v>
      </c>
    </row>
    <row r="2270" spans="1:39">
      <c r="A2270">
        <v>7</v>
      </c>
      <c r="B2270">
        <v>54</v>
      </c>
      <c r="C2270">
        <v>2015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83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104</v>
      </c>
      <c r="R2270">
        <v>4922</v>
      </c>
      <c r="S2270">
        <v>4923</v>
      </c>
      <c r="T2270">
        <v>18.049138247158048</v>
      </c>
      <c r="U2270">
        <v>18.353497728606506</v>
      </c>
      <c r="V2270">
        <v>15.520113774888252</v>
      </c>
      <c r="W2270">
        <v>59.89599837497461</v>
      </c>
      <c r="X2270">
        <v>148.31897646624239</v>
      </c>
      <c r="Y2270">
        <v>136.90593254774461</v>
      </c>
      <c r="Z2270">
        <v>136.87812309567323</v>
      </c>
      <c r="AA2270">
        <v>29.55454286969719</v>
      </c>
      <c r="AB2270">
        <v>4.4122277411357507</v>
      </c>
      <c r="AC2270">
        <v>-45.224687495701581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42</v>
      </c>
      <c r="AM2270">
        <v>6</v>
      </c>
    </row>
    <row r="2271" spans="1:39">
      <c r="A2271">
        <v>7</v>
      </c>
      <c r="B2271">
        <v>55</v>
      </c>
      <c r="C2271">
        <v>2014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6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15</v>
      </c>
      <c r="R2271">
        <v>76</v>
      </c>
      <c r="S2271">
        <v>74</v>
      </c>
      <c r="T2271">
        <v>0.27683677558008235</v>
      </c>
      <c r="U2271">
        <v>0.23858551278982221</v>
      </c>
      <c r="V2271">
        <v>18.697368421052623</v>
      </c>
      <c r="W2271">
        <v>59.297297297297298</v>
      </c>
      <c r="X2271">
        <v>128.09488510007409</v>
      </c>
      <c r="Y2271">
        <v>115.5197368421052</v>
      </c>
      <c r="Z2271">
        <v>118.64189189189187</v>
      </c>
      <c r="AA2271">
        <v>24.971053548852744</v>
      </c>
      <c r="AB2271">
        <v>2.4971861447125154</v>
      </c>
      <c r="AC2271">
        <v>-49.410524398487688</v>
      </c>
    </row>
    <row r="2272" spans="1:39">
      <c r="A2272">
        <v>7</v>
      </c>
      <c r="B2272">
        <v>56</v>
      </c>
      <c r="C2272">
        <v>2014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24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33</v>
      </c>
      <c r="R2272">
        <v>185</v>
      </c>
      <c r="S2272">
        <v>181</v>
      </c>
      <c r="T2272">
        <v>0.6738789931883582</v>
      </c>
      <c r="U2272">
        <v>0.64053803607993387</v>
      </c>
      <c r="V2272">
        <v>16.87567567567568</v>
      </c>
      <c r="W2272">
        <v>58.928176795580093</v>
      </c>
      <c r="X2272">
        <v>140.60730286082401</v>
      </c>
      <c r="Y2272">
        <v>127.40864864864852</v>
      </c>
      <c r="Z2272">
        <v>130.22430939226516</v>
      </c>
      <c r="AA2272">
        <v>30.704578188938648</v>
      </c>
      <c r="AB2272">
        <v>2.7931113944060684</v>
      </c>
      <c r="AC2272">
        <v>-30.114315721554249</v>
      </c>
    </row>
    <row r="2273" spans="1:29">
      <c r="A2273">
        <v>7</v>
      </c>
      <c r="B2273">
        <v>57</v>
      </c>
      <c r="C2273">
        <v>2014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49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208</v>
      </c>
      <c r="R2273">
        <v>8470</v>
      </c>
      <c r="S2273">
        <v>8312</v>
      </c>
      <c r="T2273">
        <v>30.852730120569696</v>
      </c>
      <c r="U2273">
        <v>30.694766067848967</v>
      </c>
      <c r="V2273">
        <v>15.455017709563162</v>
      </c>
      <c r="W2273">
        <v>57.893647738209815</v>
      </c>
      <c r="X2273">
        <v>146.6402867299152</v>
      </c>
      <c r="Y2273">
        <v>133.35417945690628</v>
      </c>
      <c r="Z2273">
        <v>135.8890640038494</v>
      </c>
      <c r="AA2273">
        <v>28.971479403969354</v>
      </c>
      <c r="AB2273">
        <v>4.7968095824647436</v>
      </c>
      <c r="AC2273">
        <v>-47.054027876510801</v>
      </c>
    </row>
    <row r="2274" spans="1:29">
      <c r="A2274">
        <v>7</v>
      </c>
      <c r="B2274">
        <v>58</v>
      </c>
      <c r="C2274">
        <v>2014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80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151</v>
      </c>
      <c r="R2274">
        <v>11085</v>
      </c>
      <c r="S2274">
        <v>11059</v>
      </c>
      <c r="T2274">
        <v>40.378100754015954</v>
      </c>
      <c r="U2274">
        <v>40.573766159348303</v>
      </c>
      <c r="V2274">
        <v>16.191610284167798</v>
      </c>
      <c r="W2274">
        <v>59.764264400036147</v>
      </c>
      <c r="X2274">
        <v>146.26459286582451</v>
      </c>
      <c r="Y2274">
        <v>134.68999548940016</v>
      </c>
      <c r="Z2274">
        <v>135.00665521294877</v>
      </c>
      <c r="AA2274">
        <v>28.2364007250276</v>
      </c>
      <c r="AB2274">
        <v>3.3457164201869962</v>
      </c>
      <c r="AC2274">
        <v>-56.689073990620145</v>
      </c>
    </row>
    <row r="2275" spans="1:29">
      <c r="A2275">
        <v>7</v>
      </c>
      <c r="B2275">
        <v>59</v>
      </c>
      <c r="C2275">
        <v>2014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81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39</v>
      </c>
      <c r="R2275">
        <v>2705</v>
      </c>
      <c r="S2275">
        <v>2615</v>
      </c>
      <c r="T2275">
        <v>9.8532036571595079</v>
      </c>
      <c r="U2275">
        <v>9.6326125511768623</v>
      </c>
      <c r="V2275">
        <v>15.370055452865062</v>
      </c>
      <c r="W2275">
        <v>57.804971319311683</v>
      </c>
      <c r="X2275">
        <v>145.71587065403909</v>
      </c>
      <c r="Y2275">
        <v>131.03959334565621</v>
      </c>
      <c r="Z2275">
        <v>135.54956022944555</v>
      </c>
      <c r="AA2275">
        <v>29.007777931012619</v>
      </c>
      <c r="AB2275">
        <v>4.5768782673488086</v>
      </c>
      <c r="AC2275">
        <v>-64.334467315971267</v>
      </c>
    </row>
    <row r="2276" spans="1:29">
      <c r="A2276">
        <v>7</v>
      </c>
      <c r="B2276">
        <v>60</v>
      </c>
      <c r="C2276">
        <v>2014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83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103</v>
      </c>
      <c r="R2276">
        <v>4932</v>
      </c>
      <c r="S2276">
        <v>4924</v>
      </c>
      <c r="T2276">
        <v>17.965249699486389</v>
      </c>
      <c r="U2276">
        <v>18.219731672756101</v>
      </c>
      <c r="V2276">
        <v>16.503244120032434</v>
      </c>
      <c r="W2276">
        <v>59.583265637692911</v>
      </c>
      <c r="X2276">
        <v>147.47649287075623</v>
      </c>
      <c r="Y2276">
        <v>135.93917274939196</v>
      </c>
      <c r="Z2276">
        <v>136.16003249390761</v>
      </c>
      <c r="AA2276">
        <v>32.055070829437959</v>
      </c>
      <c r="AB2276">
        <v>4.5476728564766509</v>
      </c>
      <c r="AC2276">
        <v>-48.711531516401365</v>
      </c>
    </row>
    <row r="2277" spans="1:29">
      <c r="A2277">
        <v>7</v>
      </c>
      <c r="B2277">
        <v>61</v>
      </c>
      <c r="C2277">
        <v>2013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6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22</v>
      </c>
      <c r="R2277">
        <v>131</v>
      </c>
      <c r="S2277">
        <v>130</v>
      </c>
      <c r="T2277">
        <v>0.46879473232178653</v>
      </c>
      <c r="U2277">
        <v>0.41200402140967191</v>
      </c>
      <c r="V2277">
        <v>17.16030534351145</v>
      </c>
      <c r="W2277">
        <v>59.046153846153835</v>
      </c>
      <c r="X2277">
        <v>129.3161198547717</v>
      </c>
      <c r="Y2277">
        <v>118.55725190839691</v>
      </c>
      <c r="Z2277">
        <v>119.4692307692308</v>
      </c>
      <c r="AA2277">
        <v>31.25302162906414</v>
      </c>
      <c r="AB2277">
        <v>3.2719355327048958</v>
      </c>
      <c r="AC2277">
        <v>-46.292583385271023</v>
      </c>
    </row>
    <row r="2278" spans="1:29">
      <c r="A2278">
        <v>7</v>
      </c>
      <c r="B2278">
        <v>62</v>
      </c>
      <c r="C2278">
        <v>2013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24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15</v>
      </c>
      <c r="R2278">
        <v>79</v>
      </c>
      <c r="S2278">
        <v>79</v>
      </c>
      <c r="T2278">
        <v>0.28270827369023754</v>
      </c>
      <c r="U2278">
        <v>0.25429065407435658</v>
      </c>
      <c r="V2278">
        <v>16.063291139240505</v>
      </c>
      <c r="W2278">
        <v>58.898734177215211</v>
      </c>
      <c r="X2278">
        <v>131.46179903177585</v>
      </c>
      <c r="Y2278">
        <v>121.33924050632912</v>
      </c>
      <c r="Z2278">
        <v>121.33924050632912</v>
      </c>
      <c r="AA2278">
        <v>24.636832659126593</v>
      </c>
      <c r="AB2278">
        <v>2.2591302051383941</v>
      </c>
      <c r="AC2278">
        <v>-38.562627236476594</v>
      </c>
    </row>
    <row r="2279" spans="1:29">
      <c r="A2279">
        <v>7</v>
      </c>
      <c r="B2279">
        <v>63</v>
      </c>
      <c r="C2279">
        <v>2013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49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218</v>
      </c>
      <c r="R2279">
        <v>8250</v>
      </c>
      <c r="S2279">
        <v>8157</v>
      </c>
      <c r="T2279">
        <v>29.523332379043801</v>
      </c>
      <c r="U2279">
        <v>29.203675889745355</v>
      </c>
      <c r="V2279">
        <v>15.928484848484848</v>
      </c>
      <c r="W2279">
        <v>58.78901556944956</v>
      </c>
      <c r="X2279">
        <v>145.85081585081539</v>
      </c>
      <c r="Y2279">
        <v>133.43861818181799</v>
      </c>
      <c r="Z2279">
        <v>134.95998528870896</v>
      </c>
      <c r="AA2279">
        <v>27.977610225393622</v>
      </c>
      <c r="AB2279">
        <v>3.6579224553494329</v>
      </c>
      <c r="AC2279">
        <v>-59.798330102714523</v>
      </c>
    </row>
    <row r="2280" spans="1:29">
      <c r="A2280">
        <v>7</v>
      </c>
      <c r="B2280">
        <v>64</v>
      </c>
      <c r="C2280">
        <v>2013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80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167</v>
      </c>
      <c r="R2280">
        <v>11534</v>
      </c>
      <c r="S2280">
        <v>11530</v>
      </c>
      <c r="T2280">
        <v>41.275407958774686</v>
      </c>
      <c r="U2280">
        <v>41.659469219126827</v>
      </c>
      <c r="V2280">
        <v>16.137766603086529</v>
      </c>
      <c r="W2280">
        <v>59.460277536860367</v>
      </c>
      <c r="X2280">
        <v>147.54999163056644</v>
      </c>
      <c r="Y2280">
        <v>136.1544217097279</v>
      </c>
      <c r="Z2280">
        <v>136.20165654813547</v>
      </c>
      <c r="AA2280">
        <v>28.565094630582166</v>
      </c>
      <c r="AB2280">
        <v>3.2940102690147794</v>
      </c>
      <c r="AC2280">
        <v>-54.47220021587556</v>
      </c>
    </row>
    <row r="2281" spans="1:29">
      <c r="A2281">
        <v>7</v>
      </c>
      <c r="B2281">
        <v>65</v>
      </c>
      <c r="C2281">
        <v>2013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81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41</v>
      </c>
      <c r="R2281">
        <v>2750</v>
      </c>
      <c r="S2281">
        <v>2711</v>
      </c>
      <c r="T2281">
        <v>9.8411107930146002</v>
      </c>
      <c r="U2281">
        <v>9.5920112338012409</v>
      </c>
      <c r="V2281">
        <v>15.644</v>
      </c>
      <c r="W2281">
        <v>58.534120250829936</v>
      </c>
      <c r="X2281">
        <v>144.45452575593421</v>
      </c>
      <c r="Y2281">
        <v>131.48461818181821</v>
      </c>
      <c r="Z2281">
        <v>133.37613426779788</v>
      </c>
      <c r="AA2281">
        <v>28.53365279627976</v>
      </c>
      <c r="AB2281">
        <v>3.8860851310082807</v>
      </c>
      <c r="AC2281">
        <v>-62.898067640081806</v>
      </c>
    </row>
    <row r="2282" spans="1:29">
      <c r="A2282">
        <v>7</v>
      </c>
      <c r="B2282">
        <v>66</v>
      </c>
      <c r="C2282">
        <v>2013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83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112</v>
      </c>
      <c r="R2282">
        <v>5200</v>
      </c>
      <c r="S2282">
        <v>5197</v>
      </c>
      <c r="T2282">
        <v>18.60864586315488</v>
      </c>
      <c r="U2282">
        <v>18.878548981842556</v>
      </c>
      <c r="V2282">
        <v>15.958076923076923</v>
      </c>
      <c r="W2282">
        <v>58.9788339426592</v>
      </c>
      <c r="X2282">
        <v>148.33211100925104</v>
      </c>
      <c r="Y2282">
        <v>136.85580769230742</v>
      </c>
      <c r="Z2282">
        <v>136.93480854339012</v>
      </c>
      <c r="AA2282">
        <v>30.305895958238946</v>
      </c>
      <c r="AB2282">
        <v>4.5442826134162191</v>
      </c>
      <c r="AC2282">
        <v>-51.651504495327934</v>
      </c>
    </row>
    <row r="2283" spans="1:29">
      <c r="A2283">
        <v>7</v>
      </c>
      <c r="B2283">
        <v>67</v>
      </c>
      <c r="C2283">
        <v>2012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6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35</v>
      </c>
      <c r="R2283">
        <v>176</v>
      </c>
      <c r="S2283">
        <v>176</v>
      </c>
      <c r="T2283">
        <v>0.63111844228493552</v>
      </c>
      <c r="U2283">
        <v>0.56735744659358756</v>
      </c>
      <c r="V2283">
        <v>18.568181818181817</v>
      </c>
      <c r="W2283">
        <v>59.295454545454554</v>
      </c>
      <c r="X2283">
        <v>130.48544765094061</v>
      </c>
      <c r="Y2283">
        <v>120.4380681818181</v>
      </c>
      <c r="Z2283">
        <v>120.4380681818181</v>
      </c>
      <c r="AA2283">
        <v>26.319804907312641</v>
      </c>
      <c r="AB2283">
        <v>2.3915527996237871</v>
      </c>
      <c r="AC2283">
        <v>-36.685764909803162</v>
      </c>
    </row>
    <row r="2284" spans="1:29">
      <c r="A2284">
        <v>7</v>
      </c>
      <c r="B2284">
        <v>68</v>
      </c>
      <c r="C2284">
        <v>2012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24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102</v>
      </c>
      <c r="R2284">
        <v>823</v>
      </c>
      <c r="S2284">
        <v>822</v>
      </c>
      <c r="T2284">
        <v>2.9511958977301256</v>
      </c>
      <c r="U2284">
        <v>2.8009103478556345</v>
      </c>
      <c r="V2284">
        <v>14.718104495747264</v>
      </c>
      <c r="W2284">
        <v>55.423357664233549</v>
      </c>
      <c r="X2284">
        <v>137.89244486453251</v>
      </c>
      <c r="Y2284">
        <v>127.15078979343862</v>
      </c>
      <c r="Z2284">
        <v>127.30547445255471</v>
      </c>
      <c r="AA2284">
        <v>30.599139766643827</v>
      </c>
      <c r="AB2284">
        <v>1.7704905820910597</v>
      </c>
      <c r="AC2284">
        <v>-17.96115127967639</v>
      </c>
    </row>
    <row r="2285" spans="1:29">
      <c r="A2285">
        <v>7</v>
      </c>
      <c r="B2285">
        <v>69</v>
      </c>
      <c r="C2285">
        <v>2012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49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242</v>
      </c>
      <c r="R2285">
        <v>8852</v>
      </c>
      <c r="S2285">
        <v>8732</v>
      </c>
      <c r="T2285">
        <v>31.742388926740055</v>
      </c>
      <c r="U2285">
        <v>31.546549897094842</v>
      </c>
      <c r="V2285">
        <v>16.281292363307724</v>
      </c>
      <c r="W2285">
        <v>58.688845625286319</v>
      </c>
      <c r="X2285">
        <v>145.754673335295</v>
      </c>
      <c r="Y2285">
        <v>133.14662223226358</v>
      </c>
      <c r="Z2285">
        <v>134.97639715987145</v>
      </c>
      <c r="AA2285">
        <v>28.749068150875633</v>
      </c>
      <c r="AB2285">
        <v>3.6138253379918042</v>
      </c>
      <c r="AC2285">
        <v>-60.979229484259605</v>
      </c>
    </row>
    <row r="2286" spans="1:29">
      <c r="A2286">
        <v>7</v>
      </c>
      <c r="B2286">
        <v>70</v>
      </c>
      <c r="C2286">
        <v>2012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80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176</v>
      </c>
      <c r="R2286">
        <v>10491</v>
      </c>
      <c r="S2286">
        <v>10489</v>
      </c>
      <c r="T2286">
        <v>37.619679420518509</v>
      </c>
      <c r="U2286">
        <v>38.091835779045411</v>
      </c>
      <c r="V2286">
        <v>16.254027261462205</v>
      </c>
      <c r="W2286">
        <v>59.514062351034411</v>
      </c>
      <c r="X2286">
        <v>147.0026570780945</v>
      </c>
      <c r="Y2286">
        <v>135.65465637212827</v>
      </c>
      <c r="Z2286">
        <v>135.68052245209253</v>
      </c>
      <c r="AA2286">
        <v>28.520566147395009</v>
      </c>
      <c r="AB2286">
        <v>3.3794025927943991</v>
      </c>
      <c r="AC2286">
        <v>-51.160504361601681</v>
      </c>
    </row>
    <row r="2287" spans="1:29">
      <c r="A2287">
        <v>7</v>
      </c>
      <c r="B2287">
        <v>71</v>
      </c>
      <c r="C2287">
        <v>2012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81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59</v>
      </c>
      <c r="R2287">
        <v>2584</v>
      </c>
      <c r="S2287">
        <v>2552</v>
      </c>
      <c r="T2287">
        <v>9.2659662208197364</v>
      </c>
      <c r="U2287">
        <v>8.9719647730956904</v>
      </c>
      <c r="V2287">
        <v>15.707430340557275</v>
      </c>
      <c r="W2287">
        <v>58.447884012539184</v>
      </c>
      <c r="X2287">
        <v>142.03784267884043</v>
      </c>
      <c r="Y2287">
        <v>129.72232972136183</v>
      </c>
      <c r="Z2287">
        <v>131.34894200626923</v>
      </c>
      <c r="AA2287">
        <v>28.632553740052689</v>
      </c>
      <c r="AB2287">
        <v>3.822115800222309</v>
      </c>
      <c r="AC2287">
        <v>-60.924260936225203</v>
      </c>
    </row>
    <row r="2288" spans="1:29">
      <c r="A2288">
        <v>7</v>
      </c>
      <c r="B2288">
        <v>72</v>
      </c>
      <c r="C2288">
        <v>2012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83</v>
      </c>
      <c r="J2288">
        <v>999</v>
      </c>
      <c r="K2288">
        <v>99</v>
      </c>
      <c r="L2288">
        <v>99</v>
      </c>
      <c r="M2288">
        <v>99</v>
      </c>
      <c r="N2288">
        <v>99</v>
      </c>
      <c r="O2288">
        <v>99</v>
      </c>
      <c r="P2288">
        <v>9999</v>
      </c>
      <c r="Q2288">
        <v>132</v>
      </c>
      <c r="R2288">
        <v>4961</v>
      </c>
      <c r="S2288">
        <v>4959</v>
      </c>
      <c r="T2288">
        <v>17.78965109190662</v>
      </c>
      <c r="U2288">
        <v>18.021381756314849</v>
      </c>
      <c r="V2288">
        <v>15.873614190687359</v>
      </c>
      <c r="W2288">
        <v>59.081064730792498</v>
      </c>
      <c r="X2288">
        <v>147.14229276547715</v>
      </c>
      <c r="Y2288">
        <v>135.71834307599241</v>
      </c>
      <c r="Z2288">
        <v>135.77307924984842</v>
      </c>
      <c r="AA2288">
        <v>30.251804290843321</v>
      </c>
      <c r="AB2288">
        <v>4.8527918794911091</v>
      </c>
      <c r="AC2288">
        <v>-42.488287677593824</v>
      </c>
    </row>
    <row r="2289" spans="1:29">
      <c r="A2289">
        <v>7</v>
      </c>
      <c r="B2289">
        <v>73</v>
      </c>
      <c r="C2289">
        <v>2011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6</v>
      </c>
      <c r="J2289">
        <v>999</v>
      </c>
      <c r="K2289">
        <v>99</v>
      </c>
      <c r="L2289">
        <v>99</v>
      </c>
      <c r="M2289">
        <v>99</v>
      </c>
      <c r="N2289">
        <v>99</v>
      </c>
      <c r="O2289">
        <v>99</v>
      </c>
      <c r="P2289">
        <v>9999</v>
      </c>
      <c r="Q2289">
        <v>44</v>
      </c>
      <c r="R2289">
        <v>201</v>
      </c>
      <c r="S2289">
        <v>201</v>
      </c>
      <c r="T2289">
        <v>0.73992269464384308</v>
      </c>
      <c r="U2289">
        <v>0.65240401024322114</v>
      </c>
      <c r="V2289">
        <v>16.597014925373134</v>
      </c>
      <c r="W2289">
        <v>59.149253731343279</v>
      </c>
      <c r="X2289">
        <v>128.72905246249789</v>
      </c>
      <c r="Y2289">
        <v>118.81691542288561</v>
      </c>
      <c r="Z2289">
        <v>118.81691542288561</v>
      </c>
      <c r="AA2289">
        <v>26.637950566548433</v>
      </c>
      <c r="AB2289">
        <v>2.5466028371630705</v>
      </c>
      <c r="AC2289">
        <v>-38.488976217314395</v>
      </c>
    </row>
    <row r="2290" spans="1:29">
      <c r="A2290">
        <v>7</v>
      </c>
      <c r="B2290">
        <v>74</v>
      </c>
      <c r="C2290">
        <v>2011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24</v>
      </c>
      <c r="J2290">
        <v>999</v>
      </c>
      <c r="K2290">
        <v>99</v>
      </c>
      <c r="L2290">
        <v>99</v>
      </c>
      <c r="M2290">
        <v>99</v>
      </c>
      <c r="N2290">
        <v>99</v>
      </c>
      <c r="O2290">
        <v>99</v>
      </c>
      <c r="P2290">
        <v>9999</v>
      </c>
      <c r="Q2290">
        <v>33</v>
      </c>
      <c r="R2290">
        <v>117</v>
      </c>
      <c r="S2290">
        <v>114</v>
      </c>
      <c r="T2290">
        <v>0.4307012700165655</v>
      </c>
      <c r="U2290">
        <v>0.35431453105897376</v>
      </c>
      <c r="V2290">
        <v>17.547008547008549</v>
      </c>
      <c r="W2290">
        <v>57.921052631578959</v>
      </c>
      <c r="X2290">
        <v>123.25193766147184</v>
      </c>
      <c r="Y2290">
        <v>110.85641025641031</v>
      </c>
      <c r="Z2290">
        <v>113.77368421052635</v>
      </c>
      <c r="AA2290">
        <v>31.642770446253575</v>
      </c>
      <c r="AB2290">
        <v>3.1487807076071341</v>
      </c>
      <c r="AC2290">
        <v>-10.836242602338968</v>
      </c>
    </row>
    <row r="2291" spans="1:29">
      <c r="A2291">
        <v>7</v>
      </c>
      <c r="B2291">
        <v>75</v>
      </c>
      <c r="C2291">
        <v>2011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49</v>
      </c>
      <c r="J2291">
        <v>999</v>
      </c>
      <c r="K2291">
        <v>99</v>
      </c>
      <c r="L2291">
        <v>99</v>
      </c>
      <c r="M2291">
        <v>99</v>
      </c>
      <c r="N2291">
        <v>99</v>
      </c>
      <c r="O2291">
        <v>99</v>
      </c>
      <c r="P2291">
        <v>9999</v>
      </c>
      <c r="Q2291">
        <v>268</v>
      </c>
      <c r="R2291">
        <v>9354</v>
      </c>
      <c r="S2291">
        <v>9288</v>
      </c>
      <c r="T2291">
        <v>34.434014356709</v>
      </c>
      <c r="U2291">
        <v>34.26332588637775</v>
      </c>
      <c r="V2291">
        <v>16.611503100277957</v>
      </c>
      <c r="W2291">
        <v>58.524547803617587</v>
      </c>
      <c r="X2291">
        <v>145.94755089971437</v>
      </c>
      <c r="Y2291">
        <v>134.08798375026711</v>
      </c>
      <c r="Z2291">
        <v>135.04080534022378</v>
      </c>
      <c r="AA2291">
        <v>29.913157241952607</v>
      </c>
      <c r="AB2291">
        <v>4.0611232590757824</v>
      </c>
      <c r="AC2291">
        <v>-61.54829743068629</v>
      </c>
    </row>
    <row r="2292" spans="1:29">
      <c r="A2292">
        <v>7</v>
      </c>
      <c r="B2292">
        <v>76</v>
      </c>
      <c r="C2292">
        <v>2011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80</v>
      </c>
      <c r="J2292">
        <v>999</v>
      </c>
      <c r="K2292">
        <v>99</v>
      </c>
      <c r="L2292">
        <v>99</v>
      </c>
      <c r="M2292">
        <v>99</v>
      </c>
      <c r="N2292">
        <v>99</v>
      </c>
      <c r="O2292">
        <v>99</v>
      </c>
      <c r="P2292">
        <v>9999</v>
      </c>
      <c r="Q2292">
        <v>191</v>
      </c>
      <c r="R2292">
        <v>10869</v>
      </c>
      <c r="S2292">
        <v>10835</v>
      </c>
      <c r="T2292">
        <v>40.011043622308122</v>
      </c>
      <c r="U2292">
        <v>39.948860935958344</v>
      </c>
      <c r="V2292">
        <v>15.532615696016189</v>
      </c>
      <c r="W2292">
        <v>58.987724965389951</v>
      </c>
      <c r="X2292">
        <v>146.15829188881708</v>
      </c>
      <c r="Y2292">
        <v>134.54653601987283</v>
      </c>
      <c r="Z2292">
        <v>134.9687401938161</v>
      </c>
      <c r="AA2292">
        <v>29.109538431864877</v>
      </c>
      <c r="AB2292">
        <v>3.7393055308828056</v>
      </c>
      <c r="AC2292">
        <v>-51.731583659487882</v>
      </c>
    </row>
    <row r="2293" spans="1:29">
      <c r="A2293">
        <v>7</v>
      </c>
      <c r="B2293">
        <v>77</v>
      </c>
      <c r="C2293">
        <v>2011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81</v>
      </c>
      <c r="J2293">
        <v>999</v>
      </c>
      <c r="K2293">
        <v>99</v>
      </c>
      <c r="L2293">
        <v>99</v>
      </c>
      <c r="M2293">
        <v>99</v>
      </c>
      <c r="N2293">
        <v>99</v>
      </c>
      <c r="O2293">
        <v>99</v>
      </c>
      <c r="P2293">
        <v>9999</v>
      </c>
      <c r="Q2293">
        <v>47</v>
      </c>
      <c r="R2293">
        <v>2104</v>
      </c>
      <c r="S2293">
        <v>2087</v>
      </c>
      <c r="T2293">
        <v>7.7452604454260996</v>
      </c>
      <c r="U2293">
        <v>7.5965148007491008</v>
      </c>
      <c r="V2293">
        <v>16.502851711026612</v>
      </c>
      <c r="W2293">
        <v>58.734547196933399</v>
      </c>
      <c r="X2293">
        <v>144.12541349294949</v>
      </c>
      <c r="Y2293">
        <v>132.16801330798478</v>
      </c>
      <c r="Z2293">
        <v>133.24460948730231</v>
      </c>
      <c r="AA2293">
        <v>30.029388391324851</v>
      </c>
      <c r="AB2293">
        <v>3.919954916664564</v>
      </c>
      <c r="AC2293">
        <v>-62.778051173098035</v>
      </c>
    </row>
    <row r="2294" spans="1:29">
      <c r="A2294">
        <v>7</v>
      </c>
      <c r="B2294">
        <v>78</v>
      </c>
      <c r="C2294">
        <v>2011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83</v>
      </c>
      <c r="J2294">
        <v>999</v>
      </c>
      <c r="K2294">
        <v>99</v>
      </c>
      <c r="L2294">
        <v>99</v>
      </c>
      <c r="M2294">
        <v>99</v>
      </c>
      <c r="N2294">
        <v>99</v>
      </c>
      <c r="O2294">
        <v>99</v>
      </c>
      <c r="P2294">
        <v>9999</v>
      </c>
      <c r="Q2294">
        <v>149</v>
      </c>
      <c r="R2294">
        <v>4520</v>
      </c>
      <c r="S2294">
        <v>4509</v>
      </c>
      <c r="T2294">
        <v>16.639057610896376</v>
      </c>
      <c r="U2294">
        <v>17.184579835612624</v>
      </c>
      <c r="V2294">
        <v>16.62477876106195</v>
      </c>
      <c r="W2294">
        <v>59.072965180749605</v>
      </c>
      <c r="X2294">
        <v>151.12676056338037</v>
      </c>
      <c r="Y2294">
        <v>139.17402654867249</v>
      </c>
      <c r="Z2294">
        <v>139.51355067642484</v>
      </c>
      <c r="AA2294">
        <v>30.007609007896448</v>
      </c>
      <c r="AB2294">
        <v>4.5049194286543441</v>
      </c>
      <c r="AC2294">
        <v>-49.877915616099486</v>
      </c>
    </row>
    <row r="2295" spans="1:29">
      <c r="A2295">
        <v>7</v>
      </c>
      <c r="B2295">
        <v>79</v>
      </c>
      <c r="C2295">
        <v>2010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6</v>
      </c>
      <c r="J2295">
        <v>999</v>
      </c>
      <c r="K2295">
        <v>99</v>
      </c>
      <c r="L2295">
        <v>99</v>
      </c>
      <c r="M2295">
        <v>99</v>
      </c>
      <c r="N2295">
        <v>99</v>
      </c>
      <c r="O2295">
        <v>99</v>
      </c>
      <c r="P2295">
        <v>9999</v>
      </c>
      <c r="Q2295">
        <v>87</v>
      </c>
      <c r="R2295">
        <v>334</v>
      </c>
      <c r="S2295">
        <v>327</v>
      </c>
      <c r="T2295">
        <v>1.2996614654266703</v>
      </c>
      <c r="U2295">
        <v>1.1316725722016752</v>
      </c>
      <c r="V2295">
        <v>14.601796407185628</v>
      </c>
      <c r="W2295">
        <v>58.813455657492369</v>
      </c>
      <c r="X2295">
        <v>128.97995990683845</v>
      </c>
      <c r="Y2295">
        <v>116.52275449101796</v>
      </c>
      <c r="Z2295">
        <v>119.0171253822629</v>
      </c>
      <c r="AA2295">
        <v>26.594826248236753</v>
      </c>
      <c r="AB2295">
        <v>2.7213173612710619</v>
      </c>
      <c r="AC2295">
        <v>-35.189173854260559</v>
      </c>
    </row>
    <row r="2296" spans="1:29">
      <c r="A2296">
        <v>7</v>
      </c>
      <c r="B2296">
        <v>80</v>
      </c>
      <c r="C2296">
        <v>2010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24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70</v>
      </c>
      <c r="R2296">
        <v>303</v>
      </c>
      <c r="S2296">
        <v>282</v>
      </c>
      <c r="T2296">
        <v>1.1790342036655124</v>
      </c>
      <c r="U2296">
        <v>0.95040071722474384</v>
      </c>
      <c r="V2296">
        <v>12.712871287128712</v>
      </c>
      <c r="W2296">
        <v>57.336879432624123</v>
      </c>
      <c r="X2296">
        <v>125.24019465868584</v>
      </c>
      <c r="Y2296">
        <v>107.86996699669972</v>
      </c>
      <c r="Z2296">
        <v>115.90283687943264</v>
      </c>
      <c r="AA2296">
        <v>28.405894012460568</v>
      </c>
      <c r="AB2296">
        <v>3.0971254425257122</v>
      </c>
      <c r="AC2296">
        <v>-13.755950069506016</v>
      </c>
    </row>
    <row r="2297" spans="1:29">
      <c r="A2297">
        <v>7</v>
      </c>
      <c r="B2297">
        <v>81</v>
      </c>
      <c r="C2297">
        <v>2010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49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281</v>
      </c>
      <c r="R2297">
        <v>8673</v>
      </c>
      <c r="S2297">
        <v>8617</v>
      </c>
      <c r="T2297">
        <v>33.748394879178186</v>
      </c>
      <c r="U2297">
        <v>34.004983260413553</v>
      </c>
      <c r="V2297">
        <v>14.281909373919062</v>
      </c>
      <c r="W2297">
        <v>57.912150400371353</v>
      </c>
      <c r="X2297">
        <v>146.73536969004715</v>
      </c>
      <c r="Y2297">
        <v>134.83717283523583</v>
      </c>
      <c r="Z2297">
        <v>135.71345015666711</v>
      </c>
      <c r="AA2297">
        <v>30.150426683760408</v>
      </c>
      <c r="AB2297">
        <v>3.9606761756076674</v>
      </c>
      <c r="AC2297">
        <v>-62.597590115386893</v>
      </c>
    </row>
    <row r="2298" spans="1:29">
      <c r="A2298">
        <v>7</v>
      </c>
      <c r="B2298">
        <v>82</v>
      </c>
      <c r="C2298">
        <v>2010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80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</row>
    <row r="2299" spans="1:29">
      <c r="A2299">
        <v>7</v>
      </c>
      <c r="B2299">
        <v>83</v>
      </c>
      <c r="C2299">
        <v>2010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81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</row>
    <row r="2300" spans="1:29">
      <c r="A2300">
        <v>7</v>
      </c>
      <c r="B2300">
        <v>84</v>
      </c>
      <c r="C2300">
        <v>2010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83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</row>
    <row r="2301" spans="1:29">
      <c r="A2301">
        <v>7</v>
      </c>
      <c r="B2301">
        <v>85</v>
      </c>
      <c r="C2301">
        <v>2009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6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162</v>
      </c>
      <c r="R2301">
        <v>725</v>
      </c>
      <c r="S2301">
        <v>714</v>
      </c>
      <c r="T2301">
        <v>3.2562215164829929</v>
      </c>
      <c r="U2301">
        <v>2.7924808304896338</v>
      </c>
      <c r="V2301">
        <v>18.096551724137925</v>
      </c>
      <c r="W2301">
        <v>57.808123249299697</v>
      </c>
      <c r="X2301">
        <v>127.23502820637356</v>
      </c>
      <c r="Y2301">
        <v>115.69503448275862</v>
      </c>
      <c r="Z2301">
        <v>117.47745098039211</v>
      </c>
      <c r="AA2301">
        <v>29.711758298316191</v>
      </c>
      <c r="AB2301">
        <v>3.0340534325071968</v>
      </c>
      <c r="AC2301">
        <v>-44.431893309091642</v>
      </c>
    </row>
    <row r="2302" spans="1:29">
      <c r="A2302">
        <v>7</v>
      </c>
      <c r="B2302">
        <v>86</v>
      </c>
      <c r="C2302">
        <v>2009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24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116</v>
      </c>
      <c r="R2302">
        <v>363</v>
      </c>
      <c r="S2302">
        <v>342</v>
      </c>
      <c r="T2302">
        <v>1.630356428252864</v>
      </c>
      <c r="U2302">
        <v>1.2859229921032169</v>
      </c>
      <c r="V2302">
        <v>20.008264462809922</v>
      </c>
      <c r="W2302">
        <v>55.356725146198841</v>
      </c>
      <c r="X2302">
        <v>122.40149948216536</v>
      </c>
      <c r="Y2302">
        <v>106.40716253443532</v>
      </c>
      <c r="Z2302">
        <v>112.94093567251464</v>
      </c>
      <c r="AA2302">
        <v>29.007206550666776</v>
      </c>
      <c r="AB2302">
        <v>2.3059036438050526</v>
      </c>
      <c r="AC2302">
        <v>6.8299997335213884</v>
      </c>
    </row>
    <row r="2303" spans="1:29">
      <c r="A2303">
        <v>7</v>
      </c>
      <c r="B2303">
        <v>87</v>
      </c>
      <c r="C2303">
        <v>2009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49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309</v>
      </c>
      <c r="R2303">
        <v>8390.0700000000015</v>
      </c>
      <c r="S2303">
        <v>8329.0700000000015</v>
      </c>
      <c r="T2303">
        <v>37.682657184549619</v>
      </c>
      <c r="U2303">
        <v>38.110748751898143</v>
      </c>
      <c r="V2303">
        <v>16.270543630744445</v>
      </c>
      <c r="W2303">
        <v>57.149717795624241</v>
      </c>
      <c r="X2303">
        <v>148.19443065479814</v>
      </c>
      <c r="Y2303">
        <v>136.44085210254471</v>
      </c>
      <c r="Z2303">
        <v>137.44011036046007</v>
      </c>
      <c r="AA2303">
        <v>31.740958609641677</v>
      </c>
      <c r="AB2303">
        <v>16.809123668700373</v>
      </c>
      <c r="AC2303">
        <v>-6.1170245377250394</v>
      </c>
    </row>
    <row r="2304" spans="1:29">
      <c r="A2304">
        <v>7</v>
      </c>
      <c r="B2304">
        <v>88</v>
      </c>
      <c r="C2304">
        <v>2009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80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193</v>
      </c>
      <c r="R2304">
        <v>8630</v>
      </c>
      <c r="S2304">
        <v>8570</v>
      </c>
      <c r="T2304">
        <v>38.76026439620447</v>
      </c>
      <c r="U2304">
        <v>38.797219321117979</v>
      </c>
      <c r="V2304">
        <v>15.271494785631514</v>
      </c>
      <c r="W2304">
        <v>57.492998833138863</v>
      </c>
      <c r="X2304">
        <v>147.18903670709537</v>
      </c>
      <c r="Y2304">
        <v>135.03685979142509</v>
      </c>
      <c r="Z2304">
        <v>135.98227537922972</v>
      </c>
      <c r="AA2304">
        <v>29.736330018077975</v>
      </c>
      <c r="AB2304">
        <v>3.4651806934182194</v>
      </c>
      <c r="AC2304">
        <v>-56.161574770333139</v>
      </c>
    </row>
    <row r="2305" spans="1:29">
      <c r="A2305">
        <v>7</v>
      </c>
      <c r="B2305">
        <v>89</v>
      </c>
      <c r="C2305">
        <v>2009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81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15</v>
      </c>
      <c r="R2305">
        <v>32</v>
      </c>
      <c r="S2305">
        <v>2</v>
      </c>
      <c r="T2305">
        <v>0.14372288072752523</v>
      </c>
      <c r="U2305">
        <v>1.0080761615522632E-2</v>
      </c>
      <c r="V2305">
        <v>22.25</v>
      </c>
      <c r="W2305">
        <v>57.5</v>
      </c>
      <c r="X2305">
        <v>135.49566630552545</v>
      </c>
      <c r="Y2305">
        <v>9.4625000000000004</v>
      </c>
      <c r="Z2305">
        <v>151.4</v>
      </c>
      <c r="AA2305">
        <v>20.900000000000038</v>
      </c>
      <c r="AB2305">
        <v>0.5</v>
      </c>
      <c r="AC2305">
        <v>100.00000000000684</v>
      </c>
    </row>
    <row r="2306" spans="1:29">
      <c r="A2306">
        <v>7</v>
      </c>
      <c r="B2306">
        <v>90</v>
      </c>
      <c r="C2306">
        <v>2009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83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164</v>
      </c>
      <c r="R2306">
        <v>4125</v>
      </c>
      <c r="S2306">
        <v>4104</v>
      </c>
      <c r="T2306">
        <v>18.526777593782548</v>
      </c>
      <c r="U2306">
        <v>19.003547342775516</v>
      </c>
      <c r="V2306">
        <v>16.819878787878789</v>
      </c>
      <c r="W2306">
        <v>58.092836257309934</v>
      </c>
      <c r="X2306">
        <v>150.65936504809781</v>
      </c>
      <c r="Y2306">
        <v>138.37997575757575</v>
      </c>
      <c r="Z2306">
        <v>139.08806042884987</v>
      </c>
      <c r="AA2306">
        <v>30.371719072764396</v>
      </c>
      <c r="AB2306">
        <v>4.3485346668753593</v>
      </c>
      <c r="AC2306">
        <v>-49.185266243793478</v>
      </c>
    </row>
    <row r="2307" spans="1:29">
      <c r="A2307">
        <v>7</v>
      </c>
      <c r="B2307">
        <v>91</v>
      </c>
      <c r="C2307">
        <v>2008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6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224</v>
      </c>
      <c r="R2307">
        <v>1014</v>
      </c>
      <c r="S2307">
        <v>998</v>
      </c>
      <c r="T2307">
        <v>4.12832831202671</v>
      </c>
      <c r="U2307">
        <v>3.5517255860532639</v>
      </c>
      <c r="V2307">
        <v>17.57001972386588</v>
      </c>
      <c r="W2307">
        <v>56.715430861723441</v>
      </c>
      <c r="X2307">
        <v>127.64461140992516</v>
      </c>
      <c r="Y2307">
        <v>115.85118343195252</v>
      </c>
      <c r="Z2307">
        <v>117.70851703406804</v>
      </c>
      <c r="AA2307">
        <v>28.872787418464608</v>
      </c>
      <c r="AB2307">
        <v>2.8676871558761743</v>
      </c>
      <c r="AC2307">
        <v>-35.078174151358731</v>
      </c>
    </row>
    <row r="2308" spans="1:29">
      <c r="A2308">
        <v>7</v>
      </c>
      <c r="B2308">
        <v>92</v>
      </c>
      <c r="C2308">
        <v>2008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24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119</v>
      </c>
      <c r="R2308">
        <v>376</v>
      </c>
      <c r="S2308">
        <v>372</v>
      </c>
      <c r="T2308">
        <v>1.5308199658008304</v>
      </c>
      <c r="U2308">
        <v>1.329910318498867</v>
      </c>
      <c r="V2308">
        <v>22.023936170212767</v>
      </c>
      <c r="W2308">
        <v>54.887096774193559</v>
      </c>
      <c r="X2308">
        <v>127.16915239390504</v>
      </c>
      <c r="Y2308">
        <v>116.98590425531911</v>
      </c>
      <c r="Z2308">
        <v>118.24381720430104</v>
      </c>
      <c r="AA2308">
        <v>29.130989659591723</v>
      </c>
      <c r="AB2308">
        <v>0.92058020582961275</v>
      </c>
      <c r="AC2308">
        <v>0.37129145024204391</v>
      </c>
    </row>
    <row r="2309" spans="1:29">
      <c r="A2309">
        <v>7</v>
      </c>
      <c r="B2309">
        <v>93</v>
      </c>
      <c r="C2309">
        <v>2008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49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348</v>
      </c>
      <c r="R2309">
        <v>8665</v>
      </c>
      <c r="S2309">
        <v>8557</v>
      </c>
      <c r="T2309">
        <v>35.278071818255846</v>
      </c>
      <c r="U2309">
        <v>35.990529626707954</v>
      </c>
      <c r="V2309">
        <v>16.148990190421227</v>
      </c>
      <c r="W2309">
        <v>55.709010167114641</v>
      </c>
      <c r="X2309">
        <v>149.3418123370254</v>
      </c>
      <c r="Y2309">
        <v>137.37847663012121</v>
      </c>
      <c r="Z2309">
        <v>139.11236414631296</v>
      </c>
      <c r="AA2309">
        <v>31.028172859978344</v>
      </c>
      <c r="AB2309">
        <v>4.150063398833975</v>
      </c>
      <c r="AC2309">
        <v>-62.159146811873512</v>
      </c>
    </row>
    <row r="2310" spans="1:29">
      <c r="A2310">
        <v>7</v>
      </c>
      <c r="B2310">
        <v>94</v>
      </c>
      <c r="C2310">
        <v>2008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80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194</v>
      </c>
      <c r="R2310">
        <v>8168</v>
      </c>
      <c r="S2310">
        <v>8085</v>
      </c>
      <c r="T2310">
        <v>33.254620959205269</v>
      </c>
      <c r="U2310">
        <v>33.287364991806321</v>
      </c>
      <c r="V2310">
        <v>14.857370225269348</v>
      </c>
      <c r="W2310">
        <v>56.583920841063687</v>
      </c>
      <c r="X2310">
        <v>147.39953129460127</v>
      </c>
      <c r="Y2310">
        <v>134.79156464250741</v>
      </c>
      <c r="Z2310">
        <v>136.17532467532473</v>
      </c>
      <c r="AA2310">
        <v>29.452908121574072</v>
      </c>
      <c r="AB2310">
        <v>3.7147237455553239</v>
      </c>
      <c r="AC2310">
        <v>-51.967841748882798</v>
      </c>
    </row>
    <row r="2311" spans="1:29">
      <c r="A2311">
        <v>7</v>
      </c>
      <c r="B2311">
        <v>95</v>
      </c>
      <c r="C2311">
        <v>2008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81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30</v>
      </c>
      <c r="R2311">
        <v>56</v>
      </c>
      <c r="S2311">
        <v>0</v>
      </c>
      <c r="T2311">
        <v>0.22799446299161297</v>
      </c>
      <c r="U2311">
        <v>0</v>
      </c>
      <c r="V2311">
        <v>21.160714285714281</v>
      </c>
      <c r="X2311">
        <v>132.29763194551924</v>
      </c>
      <c r="Y2311">
        <v>0</v>
      </c>
    </row>
    <row r="2312" spans="1:29">
      <c r="A2312">
        <v>7</v>
      </c>
      <c r="B2312">
        <v>96</v>
      </c>
      <c r="C2312">
        <v>2008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83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180</v>
      </c>
      <c r="R2312">
        <v>6283</v>
      </c>
      <c r="S2312">
        <v>6249</v>
      </c>
      <c r="T2312">
        <v>25.580164481719724</v>
      </c>
      <c r="U2312">
        <v>25.840469476933595</v>
      </c>
      <c r="V2312">
        <v>16.260862645233171</v>
      </c>
      <c r="W2312">
        <v>56.979196671467427</v>
      </c>
      <c r="X2312">
        <v>148.15836090749627</v>
      </c>
      <c r="Y2312">
        <v>136.02926945726603</v>
      </c>
      <c r="Z2312">
        <v>136.7693871019367</v>
      </c>
      <c r="AA2312">
        <v>29.508225047528512</v>
      </c>
      <c r="AB2312">
        <v>3.56332412999198</v>
      </c>
      <c r="AC2312">
        <v>-46.096513562546811</v>
      </c>
    </row>
    <row r="2313" spans="1:29">
      <c r="A2313">
        <v>7</v>
      </c>
      <c r="B2313">
        <v>97</v>
      </c>
      <c r="C2313">
        <v>2007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6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242</v>
      </c>
      <c r="R2313">
        <v>1083</v>
      </c>
      <c r="S2313">
        <v>1075</v>
      </c>
      <c r="T2313">
        <v>4.9492733753770226</v>
      </c>
      <c r="U2313">
        <v>4.3755519685081721</v>
      </c>
      <c r="V2313">
        <v>16.41920590951062</v>
      </c>
      <c r="W2313">
        <v>56.626046511627919</v>
      </c>
      <c r="X2313">
        <v>131.10186082758378</v>
      </c>
      <c r="Y2313">
        <v>120.04219759926124</v>
      </c>
      <c r="Z2313">
        <v>120.9355348837209</v>
      </c>
      <c r="AA2313">
        <v>30.121160337257322</v>
      </c>
      <c r="AB2313">
        <v>3.2031482620282379</v>
      </c>
      <c r="AC2313">
        <v>-37.587438474514627</v>
      </c>
    </row>
    <row r="2314" spans="1:29">
      <c r="A2314">
        <v>7</v>
      </c>
      <c r="B2314">
        <v>98</v>
      </c>
      <c r="C2314">
        <v>2007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24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142</v>
      </c>
      <c r="R2314">
        <v>475</v>
      </c>
      <c r="S2314">
        <v>465</v>
      </c>
      <c r="T2314">
        <v>2.1707339365688698</v>
      </c>
      <c r="U2314">
        <v>1.8575086564817236</v>
      </c>
      <c r="V2314">
        <v>21.138947368421046</v>
      </c>
      <c r="W2314">
        <v>54.731182795698921</v>
      </c>
      <c r="X2314">
        <v>128.50384900496101</v>
      </c>
      <c r="Y2314">
        <v>116.1894736842105</v>
      </c>
      <c r="Z2314">
        <v>118.68817204301072</v>
      </c>
      <c r="AA2314">
        <v>28.692661567748832</v>
      </c>
      <c r="AB2314">
        <v>0.96542135150424091</v>
      </c>
      <c r="AC2314">
        <v>5.3779651319605071</v>
      </c>
    </row>
    <row r="2315" spans="1:29">
      <c r="A2315">
        <v>7</v>
      </c>
      <c r="B2315">
        <v>99</v>
      </c>
      <c r="C2315">
        <v>2007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49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357</v>
      </c>
      <c r="R2315">
        <v>7836</v>
      </c>
      <c r="S2315">
        <v>7806</v>
      </c>
      <c r="T2315">
        <v>35.810255004112967</v>
      </c>
      <c r="U2315">
        <v>36.878308445387489</v>
      </c>
      <c r="V2315">
        <v>15.071975497702908</v>
      </c>
      <c r="W2315">
        <v>55.212913143735591</v>
      </c>
      <c r="X2315">
        <v>151.98651168012475</v>
      </c>
      <c r="Y2315">
        <v>139.83185298621777</v>
      </c>
      <c r="Z2315">
        <v>140.36925441967753</v>
      </c>
      <c r="AA2315">
        <v>30.745382121318023</v>
      </c>
      <c r="AB2315">
        <v>4.4793507836380195</v>
      </c>
      <c r="AC2315">
        <v>-63.808076963926169</v>
      </c>
    </row>
    <row r="2316" spans="1:29">
      <c r="A2316">
        <v>7</v>
      </c>
      <c r="B2316">
        <v>100</v>
      </c>
      <c r="C2316">
        <v>2007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80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182</v>
      </c>
      <c r="R2316">
        <v>5830</v>
      </c>
      <c r="S2316">
        <v>5735</v>
      </c>
      <c r="T2316">
        <v>26.642902842518964</v>
      </c>
      <c r="U2316">
        <v>26.577458683137738</v>
      </c>
      <c r="V2316">
        <v>15.347341337907372</v>
      </c>
      <c r="W2316">
        <v>56.680557977332178</v>
      </c>
      <c r="X2316">
        <v>148.9542081622871</v>
      </c>
      <c r="Y2316">
        <v>135.44857632933102</v>
      </c>
      <c r="Z2316">
        <v>137.69227550130779</v>
      </c>
      <c r="AA2316">
        <v>30.535638611689208</v>
      </c>
      <c r="AB2316">
        <v>4.4915649359191852</v>
      </c>
      <c r="AC2316">
        <v>-54.872576115870658</v>
      </c>
    </row>
    <row r="2317" spans="1:29">
      <c r="A2317">
        <v>7</v>
      </c>
      <c r="B2317">
        <v>101</v>
      </c>
      <c r="C2317">
        <v>2007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81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26</v>
      </c>
      <c r="R2317">
        <v>44</v>
      </c>
      <c r="S2317">
        <v>0</v>
      </c>
      <c r="T2317">
        <v>0.20107851201901095</v>
      </c>
      <c r="U2317">
        <v>0</v>
      </c>
      <c r="V2317">
        <v>19.863636363636363</v>
      </c>
      <c r="X2317">
        <v>130.46636462129416</v>
      </c>
      <c r="Y2317">
        <v>0</v>
      </c>
    </row>
    <row r="2318" spans="1:29">
      <c r="A2318">
        <v>7</v>
      </c>
      <c r="B2318">
        <v>102</v>
      </c>
      <c r="C2318">
        <v>2007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83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204</v>
      </c>
      <c r="R2318">
        <v>6270</v>
      </c>
      <c r="S2318">
        <v>6245</v>
      </c>
      <c r="T2318">
        <v>28.653687962709075</v>
      </c>
      <c r="U2318">
        <v>28.616625560719207</v>
      </c>
      <c r="V2318">
        <v>15.717862838915469</v>
      </c>
      <c r="W2318">
        <v>56.878622898318653</v>
      </c>
      <c r="X2318">
        <v>147.52542244017425</v>
      </c>
      <c r="Y2318">
        <v>135.60647527910697</v>
      </c>
      <c r="Z2318">
        <v>136.14933546837477</v>
      </c>
      <c r="AA2318">
        <v>28.599924778162688</v>
      </c>
      <c r="AB2318">
        <v>3.4430979253816409</v>
      </c>
      <c r="AC2318">
        <v>-45.02686444619539</v>
      </c>
    </row>
    <row r="2319" spans="1:29">
      <c r="A2319">
        <v>7</v>
      </c>
      <c r="B2319">
        <v>103</v>
      </c>
      <c r="C2319">
        <v>2006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6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241</v>
      </c>
      <c r="R2319">
        <v>789</v>
      </c>
      <c r="S2319">
        <v>765</v>
      </c>
      <c r="T2319">
        <v>3.712067748764996</v>
      </c>
      <c r="U2319">
        <v>3.1737202018908182</v>
      </c>
      <c r="V2319">
        <v>19.430925221799757</v>
      </c>
      <c r="W2319">
        <v>55.811764705882339</v>
      </c>
      <c r="X2319">
        <v>127.85524691485158</v>
      </c>
      <c r="Y2319">
        <v>114.22230671736364</v>
      </c>
      <c r="Z2319">
        <v>117.80575163398684</v>
      </c>
      <c r="AA2319">
        <v>26.474287308392952</v>
      </c>
      <c r="AB2319">
        <v>3.0509602297837302</v>
      </c>
      <c r="AC2319">
        <v>-40.06043068813559</v>
      </c>
    </row>
    <row r="2320" spans="1:29">
      <c r="A2320">
        <v>7</v>
      </c>
      <c r="B2320">
        <v>104</v>
      </c>
      <c r="C2320">
        <v>2006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24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139</v>
      </c>
      <c r="R2320">
        <v>543</v>
      </c>
      <c r="S2320">
        <v>541</v>
      </c>
      <c r="T2320">
        <v>2.5546930134086097</v>
      </c>
      <c r="U2320">
        <v>2.1533455657475078</v>
      </c>
      <c r="V2320">
        <v>21.453038674033156</v>
      </c>
      <c r="W2320">
        <v>54.643253234750446</v>
      </c>
      <c r="X2320">
        <v>122.41350069534656</v>
      </c>
      <c r="Y2320">
        <v>112.60902394106816</v>
      </c>
      <c r="Z2320">
        <v>113.02532347504624</v>
      </c>
      <c r="AA2320">
        <v>27.25702755177478</v>
      </c>
      <c r="AB2320">
        <v>1.6828744192907867</v>
      </c>
      <c r="AC2320">
        <v>-2.4327795180971217</v>
      </c>
    </row>
    <row r="2321" spans="1:29">
      <c r="A2321">
        <v>7</v>
      </c>
      <c r="B2321">
        <v>105</v>
      </c>
      <c r="C2321">
        <v>2006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49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338</v>
      </c>
      <c r="R2321">
        <v>7057</v>
      </c>
      <c r="S2321">
        <v>7032</v>
      </c>
      <c r="T2321">
        <v>33.201599623617973</v>
      </c>
      <c r="U2321">
        <v>34.326215969009098</v>
      </c>
      <c r="V2321">
        <v>15.35000708516367</v>
      </c>
      <c r="W2321">
        <v>54.823521046643911</v>
      </c>
      <c r="X2321">
        <v>150.12537592435311</v>
      </c>
      <c r="Y2321">
        <v>138.12271503471797</v>
      </c>
      <c r="Z2321">
        <v>138.61376564277651</v>
      </c>
      <c r="AA2321">
        <v>30.677313547304301</v>
      </c>
      <c r="AB2321">
        <v>4.5639494381155821</v>
      </c>
      <c r="AC2321">
        <v>-61.206853697271917</v>
      </c>
    </row>
    <row r="2322" spans="1:29">
      <c r="A2322">
        <v>7</v>
      </c>
      <c r="B2322">
        <v>106</v>
      </c>
      <c r="C2322">
        <v>2006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80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226</v>
      </c>
      <c r="R2322">
        <v>5985</v>
      </c>
      <c r="S2322">
        <v>5868</v>
      </c>
      <c r="T2322">
        <v>28.158080451658424</v>
      </c>
      <c r="U2322">
        <v>28.21643815731418</v>
      </c>
      <c r="V2322">
        <v>15.196992481203004</v>
      </c>
      <c r="W2322">
        <v>56.147580095432865</v>
      </c>
      <c r="X2322">
        <v>147.68575465387929</v>
      </c>
      <c r="Y2322">
        <v>133.87433583959884</v>
      </c>
      <c r="Z2322">
        <v>136.54360940695281</v>
      </c>
      <c r="AA2322">
        <v>29.721099021638324</v>
      </c>
      <c r="AB2322">
        <v>4.6377315716230116</v>
      </c>
      <c r="AC2322">
        <v>-45.021657953885153</v>
      </c>
    </row>
    <row r="2323" spans="1:29">
      <c r="A2323">
        <v>7</v>
      </c>
      <c r="B2323">
        <v>107</v>
      </c>
      <c r="C2323">
        <v>2006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81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40</v>
      </c>
      <c r="R2323">
        <v>101</v>
      </c>
      <c r="S2323">
        <v>2</v>
      </c>
      <c r="T2323">
        <v>0.47518231004469536</v>
      </c>
      <c r="U2323">
        <v>8.9307916121976801E-3</v>
      </c>
      <c r="V2323">
        <v>27.772277227722775</v>
      </c>
      <c r="W2323">
        <v>53.5</v>
      </c>
      <c r="X2323">
        <v>130.761721892666</v>
      </c>
      <c r="Y2323">
        <v>2.5108910891089113</v>
      </c>
      <c r="Z2323">
        <v>126.8</v>
      </c>
      <c r="AA2323">
        <v>1.2000000000002125</v>
      </c>
      <c r="AB2323">
        <v>0.5</v>
      </c>
      <c r="AC2323">
        <v>99.999999999891372</v>
      </c>
    </row>
    <row r="2324" spans="1:29">
      <c r="A2324">
        <v>7</v>
      </c>
      <c r="B2324">
        <v>108</v>
      </c>
      <c r="C2324">
        <v>2006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83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230</v>
      </c>
      <c r="R2324">
        <v>5926</v>
      </c>
      <c r="S2324">
        <v>5810</v>
      </c>
      <c r="T2324">
        <v>27.880498706186778</v>
      </c>
      <c r="U2324">
        <v>27.993207104670155</v>
      </c>
      <c r="V2324">
        <v>15.642760715491056</v>
      </c>
      <c r="W2324">
        <v>56.43958691910499</v>
      </c>
      <c r="X2324">
        <v>148.57811162517575</v>
      </c>
      <c r="Y2324">
        <v>134.13752953088138</v>
      </c>
      <c r="Z2324">
        <v>136.81566265060289</v>
      </c>
      <c r="AA2324">
        <v>29.125374233073241</v>
      </c>
      <c r="AB2324">
        <v>3.6925121937462975</v>
      </c>
      <c r="AC2324">
        <v>-51.116084538634489</v>
      </c>
    </row>
    <row r="2325" spans="1:29">
      <c r="A2325">
        <v>7</v>
      </c>
      <c r="B2325">
        <v>109</v>
      </c>
      <c r="C2325">
        <v>2005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6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187</v>
      </c>
      <c r="R2325">
        <v>589</v>
      </c>
      <c r="S2325">
        <v>584</v>
      </c>
      <c r="T2325">
        <v>2.3464265795554144</v>
      </c>
      <c r="U2325">
        <v>2.0178210535915238</v>
      </c>
      <c r="V2325">
        <v>23.748726655348047</v>
      </c>
      <c r="W2325">
        <v>55.458904109589056</v>
      </c>
      <c r="X2325">
        <v>125.47112372550556</v>
      </c>
      <c r="Y2325">
        <v>115.02767402376922</v>
      </c>
      <c r="Z2325">
        <v>116.0125000000001</v>
      </c>
      <c r="AA2325">
        <v>28.094217667568657</v>
      </c>
      <c r="AB2325">
        <v>4.6166415954611244</v>
      </c>
      <c r="AC2325">
        <v>-18.926641534735321</v>
      </c>
    </row>
    <row r="2326" spans="1:29">
      <c r="A2326">
        <v>7</v>
      </c>
      <c r="B2326">
        <v>110</v>
      </c>
      <c r="C2326">
        <v>2005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24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173</v>
      </c>
      <c r="R2326">
        <v>518</v>
      </c>
      <c r="S2326">
        <v>515</v>
      </c>
      <c r="T2326">
        <v>2.0635805911879537</v>
      </c>
      <c r="U2326">
        <v>1.8178565903868471</v>
      </c>
      <c r="V2326">
        <v>24.299227799227808</v>
      </c>
      <c r="W2326">
        <v>54.8</v>
      </c>
      <c r="X2326">
        <v>128.29408885746921</v>
      </c>
      <c r="Y2326">
        <v>117.8324324324324</v>
      </c>
      <c r="Z2326">
        <v>118.51883495145628</v>
      </c>
      <c r="AA2326">
        <v>32.19777859131721</v>
      </c>
      <c r="AB2326">
        <v>1.5841447418424452</v>
      </c>
      <c r="AC2326">
        <v>-3.6830279882334542</v>
      </c>
    </row>
    <row r="2327" spans="1:29">
      <c r="A2327">
        <v>7</v>
      </c>
      <c r="B2327">
        <v>111</v>
      </c>
      <c r="C2327">
        <v>2005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49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383</v>
      </c>
      <c r="R2327">
        <v>7516</v>
      </c>
      <c r="S2327">
        <v>7481</v>
      </c>
      <c r="T2327">
        <v>29.941837303800501</v>
      </c>
      <c r="U2327">
        <v>30.603861049581607</v>
      </c>
      <c r="V2327">
        <v>14.837280468334219</v>
      </c>
      <c r="W2327">
        <v>54.650046785189154</v>
      </c>
      <c r="X2327">
        <v>148.75152581679171</v>
      </c>
      <c r="Y2327">
        <v>136.71760244811105</v>
      </c>
      <c r="Z2327">
        <v>137.35723833712103</v>
      </c>
      <c r="AA2327">
        <v>30.119083241635256</v>
      </c>
      <c r="AB2327">
        <v>4.4456621074709624</v>
      </c>
      <c r="AC2327">
        <v>-64.122939266117655</v>
      </c>
    </row>
    <row r="2328" spans="1:29">
      <c r="A2328">
        <v>7</v>
      </c>
      <c r="B2328">
        <v>112</v>
      </c>
      <c r="C2328">
        <v>2005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80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230</v>
      </c>
      <c r="R2328">
        <v>5181</v>
      </c>
      <c r="S2328">
        <v>5041</v>
      </c>
      <c r="T2328">
        <v>20.639789658194562</v>
      </c>
      <c r="U2328">
        <v>20.571292404626501</v>
      </c>
      <c r="V2328">
        <v>15.980505693881499</v>
      </c>
      <c r="W2328">
        <v>56.48839515969054</v>
      </c>
      <c r="X2328">
        <v>148.08677761041605</v>
      </c>
      <c r="Y2328">
        <v>133.31621308627697</v>
      </c>
      <c r="Z2328">
        <v>137.01870660583231</v>
      </c>
      <c r="AA2328">
        <v>29.325048977175328</v>
      </c>
      <c r="AB2328">
        <v>4.7751582908221968</v>
      </c>
      <c r="AC2328">
        <v>-51.304650399243563</v>
      </c>
    </row>
    <row r="2329" spans="1:29">
      <c r="A2329">
        <v>7</v>
      </c>
      <c r="B2329">
        <v>113</v>
      </c>
      <c r="C2329">
        <v>2005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81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40</v>
      </c>
      <c r="R2329">
        <v>116</v>
      </c>
      <c r="S2329">
        <v>3</v>
      </c>
      <c r="T2329">
        <v>0.46211457254402039</v>
      </c>
      <c r="U2329">
        <v>1.0069552882664888E-2</v>
      </c>
      <c r="V2329">
        <v>24.525862068965512</v>
      </c>
      <c r="W2329">
        <v>57.66666666666665</v>
      </c>
      <c r="X2329">
        <v>129.02547913475556</v>
      </c>
      <c r="Y2329">
        <v>2.9146551724137928</v>
      </c>
      <c r="Z2329">
        <v>112.7</v>
      </c>
      <c r="AA2329">
        <v>15.672481190502854</v>
      </c>
      <c r="AB2329">
        <v>3.6817870057291406</v>
      </c>
      <c r="AC2329">
        <v>-98.666607004335603</v>
      </c>
    </row>
    <row r="2330" spans="1:29">
      <c r="A2330">
        <v>7</v>
      </c>
      <c r="B2330">
        <v>114</v>
      </c>
      <c r="C2330">
        <v>2005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83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244</v>
      </c>
      <c r="R2330">
        <v>4991</v>
      </c>
      <c r="S2330">
        <v>4954</v>
      </c>
      <c r="T2330">
        <v>19.882877858337977</v>
      </c>
      <c r="U2330">
        <v>20.271445482082576</v>
      </c>
      <c r="V2330">
        <v>15.828090563013424</v>
      </c>
      <c r="W2330">
        <v>56.527452563584994</v>
      </c>
      <c r="X2330">
        <v>148.89114599127839</v>
      </c>
      <c r="Y2330">
        <v>136.37417351232222</v>
      </c>
      <c r="Z2330">
        <v>137.39271295922489</v>
      </c>
      <c r="AA2330">
        <v>28.23079712165222</v>
      </c>
      <c r="AB2330">
        <v>3.6817470985785055</v>
      </c>
      <c r="AC2330">
        <v>-49.634230686965857</v>
      </c>
    </row>
    <row r="2331" spans="1:29">
      <c r="A2331">
        <v>7</v>
      </c>
      <c r="B2331">
        <v>115</v>
      </c>
      <c r="C2331">
        <v>2004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6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206</v>
      </c>
      <c r="R2331">
        <v>648</v>
      </c>
      <c r="S2331">
        <v>627</v>
      </c>
      <c r="T2331">
        <v>2.6485735306139122</v>
      </c>
      <c r="U2331">
        <v>2.1515036674903114</v>
      </c>
      <c r="V2331">
        <v>19.961419753086425</v>
      </c>
      <c r="W2331">
        <v>55.987240829346085</v>
      </c>
      <c r="X2331">
        <v>121.019588566537</v>
      </c>
      <c r="Y2331">
        <v>107.92808641975296</v>
      </c>
      <c r="Z2331">
        <v>111.54290271132362</v>
      </c>
      <c r="AA2331">
        <v>27.064177843707089</v>
      </c>
      <c r="AB2331">
        <v>2.9933200288761195</v>
      </c>
      <c r="AC2331">
        <v>-35.374508485862549</v>
      </c>
    </row>
    <row r="2332" spans="1:29">
      <c r="A2332">
        <v>7</v>
      </c>
      <c r="B2332">
        <v>116</v>
      </c>
      <c r="C2332">
        <v>2004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24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203</v>
      </c>
      <c r="R2332">
        <v>625</v>
      </c>
      <c r="S2332">
        <v>619</v>
      </c>
      <c r="T2332">
        <v>2.5545655194964443</v>
      </c>
      <c r="U2332">
        <v>2.2142330673304502</v>
      </c>
      <c r="V2332">
        <v>19.059200000000001</v>
      </c>
      <c r="W2332">
        <v>54.894991922455581</v>
      </c>
      <c r="X2332">
        <v>126.02868905742152</v>
      </c>
      <c r="Y2332">
        <v>115.16240000000002</v>
      </c>
      <c r="Z2332">
        <v>116.27867528271408</v>
      </c>
      <c r="AA2332">
        <v>27.771532085354671</v>
      </c>
      <c r="AB2332">
        <v>1.4526308788015103</v>
      </c>
      <c r="AC2332">
        <v>4.4923651984162811</v>
      </c>
    </row>
    <row r="2333" spans="1:29">
      <c r="A2333">
        <v>7</v>
      </c>
      <c r="B2333">
        <v>117</v>
      </c>
      <c r="C2333">
        <v>2004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49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397</v>
      </c>
      <c r="R2333">
        <v>6677</v>
      </c>
      <c r="S2333">
        <v>6644</v>
      </c>
      <c r="T2333">
        <v>27.290934357884403</v>
      </c>
      <c r="U2333">
        <v>28.43204587272324</v>
      </c>
      <c r="V2333">
        <v>14.346413059757376</v>
      </c>
      <c r="W2333">
        <v>55.247892835641188</v>
      </c>
      <c r="X2333">
        <v>150.61566273251577</v>
      </c>
      <c r="Y2333">
        <v>138.41849633068713</v>
      </c>
      <c r="Z2333">
        <v>139.10600541842237</v>
      </c>
      <c r="AA2333">
        <v>30.614515702545479</v>
      </c>
      <c r="AB2333">
        <v>4.4862610607489568</v>
      </c>
      <c r="AC2333">
        <v>-68.49287563458023</v>
      </c>
    </row>
    <row r="2334" spans="1:29">
      <c r="A2334">
        <v>7</v>
      </c>
      <c r="B2334">
        <v>118</v>
      </c>
      <c r="C2334">
        <v>2004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80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225</v>
      </c>
      <c r="R2334">
        <v>4375</v>
      </c>
      <c r="S2334">
        <v>4248</v>
      </c>
      <c r="T2334">
        <v>17.881958636475112</v>
      </c>
      <c r="U2334">
        <v>17.737410751501013</v>
      </c>
      <c r="V2334">
        <v>16.634514285714278</v>
      </c>
      <c r="W2334">
        <v>56.505885122410554</v>
      </c>
      <c r="X2334">
        <v>146.39054016406089</v>
      </c>
      <c r="Y2334">
        <v>131.78911999999977</v>
      </c>
      <c r="Z2334">
        <v>135.72914312617678</v>
      </c>
      <c r="AA2334">
        <v>29.627387553401739</v>
      </c>
      <c r="AB2334">
        <v>4.6671169292452408</v>
      </c>
      <c r="AC2334">
        <v>-53.461453000764543</v>
      </c>
    </row>
    <row r="2335" spans="1:29">
      <c r="A2335">
        <v>7</v>
      </c>
      <c r="B2335">
        <v>119</v>
      </c>
      <c r="C2335">
        <v>2004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81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49</v>
      </c>
      <c r="R2335">
        <v>144</v>
      </c>
      <c r="S2335">
        <v>5</v>
      </c>
      <c r="T2335">
        <v>0.58857189569198098</v>
      </c>
      <c r="U2335">
        <v>1.6879810549890829E-2</v>
      </c>
      <c r="V2335">
        <v>25.826388888888889</v>
      </c>
      <c r="W2335">
        <v>57.6</v>
      </c>
      <c r="X2335">
        <v>122.68568677019384</v>
      </c>
      <c r="Y2335">
        <v>3.8104166666666655</v>
      </c>
      <c r="Z2335">
        <v>109.73999999999998</v>
      </c>
      <c r="AA2335">
        <v>24.375282562464861</v>
      </c>
      <c r="AB2335">
        <v>1.6248076809270131</v>
      </c>
      <c r="AC2335">
        <v>20.946772751207099</v>
      </c>
    </row>
    <row r="2336" spans="1:29">
      <c r="A2336">
        <v>7</v>
      </c>
      <c r="B2336">
        <v>120</v>
      </c>
      <c r="C2336">
        <v>2004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83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239</v>
      </c>
      <c r="R2336">
        <v>4118</v>
      </c>
      <c r="S2336">
        <v>4085</v>
      </c>
      <c r="T2336">
        <v>16.831521294858163</v>
      </c>
      <c r="U2336">
        <v>17.020189539322701</v>
      </c>
      <c r="V2336">
        <v>15.41233608547838</v>
      </c>
      <c r="W2336">
        <v>56.844063647490813</v>
      </c>
      <c r="X2336">
        <v>146.45814138388789</v>
      </c>
      <c r="Y2336">
        <v>134.35240407965031</v>
      </c>
      <c r="Z2336">
        <v>135.43774785801716</v>
      </c>
      <c r="AA2336">
        <v>28.505519400613288</v>
      </c>
      <c r="AB2336">
        <v>3.6091705765367599</v>
      </c>
      <c r="AC2336">
        <v>-49.15895416329866</v>
      </c>
    </row>
    <row r="2337" spans="1:29">
      <c r="A2337">
        <v>7</v>
      </c>
      <c r="B2337">
        <v>121</v>
      </c>
      <c r="C2337">
        <v>2003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6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220</v>
      </c>
      <c r="R2337">
        <v>622</v>
      </c>
      <c r="S2337">
        <v>621</v>
      </c>
      <c r="T2337">
        <v>2.6368222476578063</v>
      </c>
      <c r="U2337">
        <v>2.1980079204549257</v>
      </c>
      <c r="V2337">
        <v>13.797427652733118</v>
      </c>
      <c r="W2337">
        <v>56.096618357487927</v>
      </c>
      <c r="X2337">
        <v>119.91235068088476</v>
      </c>
      <c r="Y2337">
        <v>110.53922829581984</v>
      </c>
      <c r="Z2337">
        <v>110.71723027375194</v>
      </c>
      <c r="AA2337">
        <v>27.284429730052381</v>
      </c>
      <c r="AB2337">
        <v>3.296951917474213</v>
      </c>
      <c r="AC2337">
        <v>-42.284901415883745</v>
      </c>
    </row>
    <row r="2338" spans="1:29">
      <c r="A2338">
        <v>7</v>
      </c>
      <c r="B2338">
        <v>122</v>
      </c>
      <c r="C2338">
        <v>2003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24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218</v>
      </c>
      <c r="R2338">
        <v>554</v>
      </c>
      <c r="S2338">
        <v>552</v>
      </c>
      <c r="T2338">
        <v>2.348552291322227</v>
      </c>
      <c r="U2338">
        <v>2.0739221360184219</v>
      </c>
      <c r="V2338">
        <v>13.548736462093869</v>
      </c>
      <c r="W2338">
        <v>54.949275362318843</v>
      </c>
      <c r="X2338">
        <v>127.2733317427475</v>
      </c>
      <c r="Y2338">
        <v>117.10090252707596</v>
      </c>
      <c r="Z2338">
        <v>117.5251811594204</v>
      </c>
      <c r="AA2338">
        <v>30.8305989773229</v>
      </c>
      <c r="AB2338">
        <v>1.2942037100147372</v>
      </c>
      <c r="AC2338">
        <v>-12.33664633726692</v>
      </c>
    </row>
    <row r="2339" spans="1:29">
      <c r="A2339">
        <v>7</v>
      </c>
      <c r="B2339">
        <v>123</v>
      </c>
      <c r="C2339">
        <v>2003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49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409</v>
      </c>
      <c r="R2339">
        <v>6319</v>
      </c>
      <c r="S2339">
        <v>6276</v>
      </c>
      <c r="T2339">
        <v>26.787909618890158</v>
      </c>
      <c r="U2339">
        <v>27.879695707066642</v>
      </c>
      <c r="V2339">
        <v>13.242759930368727</v>
      </c>
      <c r="W2339">
        <v>55.674792861695359</v>
      </c>
      <c r="X2339">
        <v>150.37366027271261</v>
      </c>
      <c r="Y2339">
        <v>138.01212217122935</v>
      </c>
      <c r="Z2339">
        <v>138.95771191841916</v>
      </c>
      <c r="AA2339">
        <v>30.70441378063564</v>
      </c>
      <c r="AB2339">
        <v>4.429053584210072</v>
      </c>
      <c r="AC2339">
        <v>-69.636111972656309</v>
      </c>
    </row>
    <row r="2340" spans="1:29">
      <c r="A2340">
        <v>7</v>
      </c>
      <c r="B2340">
        <v>124</v>
      </c>
      <c r="C2340">
        <v>2003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80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220</v>
      </c>
      <c r="R2340">
        <v>3929</v>
      </c>
      <c r="S2340">
        <v>3842</v>
      </c>
      <c r="T2340">
        <v>16.656068506507264</v>
      </c>
      <c r="U2340">
        <v>17.000871365767456</v>
      </c>
      <c r="V2340">
        <v>15.553066938152199</v>
      </c>
      <c r="W2340">
        <v>55.773034877667889</v>
      </c>
      <c r="X2340">
        <v>149.71513597118053</v>
      </c>
      <c r="Y2340">
        <v>135.3526342580806</v>
      </c>
      <c r="Z2340">
        <v>138.41762103071289</v>
      </c>
      <c r="AA2340">
        <v>29.767373883270857</v>
      </c>
      <c r="AB2340">
        <v>4.3664188220853184</v>
      </c>
      <c r="AC2340">
        <v>-54.146809142487378</v>
      </c>
    </row>
    <row r="2341" spans="1:29">
      <c r="A2341">
        <v>7</v>
      </c>
      <c r="B2341">
        <v>125</v>
      </c>
      <c r="C2341">
        <v>2003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81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52</v>
      </c>
      <c r="R2341">
        <v>128</v>
      </c>
      <c r="S2341">
        <v>8</v>
      </c>
      <c r="T2341">
        <v>0.54262580016109196</v>
      </c>
      <c r="U2341">
        <v>3.0219835637725075E-2</v>
      </c>
      <c r="V2341">
        <v>21.6796875</v>
      </c>
      <c r="W2341">
        <v>53.5</v>
      </c>
      <c r="X2341">
        <v>120.99387188515703</v>
      </c>
      <c r="Y2341">
        <v>7.3851562499999996</v>
      </c>
      <c r="Z2341">
        <v>118.16249999999999</v>
      </c>
      <c r="AA2341">
        <v>13.35944773372014</v>
      </c>
      <c r="AB2341">
        <v>1.4142135623730951</v>
      </c>
      <c r="AC2341">
        <v>21.07249437784122</v>
      </c>
    </row>
    <row r="2342" spans="1:29">
      <c r="A2342">
        <v>7</v>
      </c>
      <c r="B2342">
        <v>126</v>
      </c>
      <c r="C2342">
        <v>2003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83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262</v>
      </c>
      <c r="R2342">
        <v>3834</v>
      </c>
      <c r="S2342">
        <v>3776</v>
      </c>
      <c r="T2342">
        <v>16.253338420450213</v>
      </c>
      <c r="U2342">
        <v>16.334692304178251</v>
      </c>
      <c r="V2342">
        <v>15.893062076160668</v>
      </c>
      <c r="W2342">
        <v>56.62579449152544</v>
      </c>
      <c r="X2342">
        <v>145.70889079915105</v>
      </c>
      <c r="Y2342">
        <v>133.27123109024507</v>
      </c>
      <c r="Z2342">
        <v>135.3182997881355</v>
      </c>
      <c r="AA2342">
        <v>28.760428679149928</v>
      </c>
      <c r="AB2342">
        <v>3.9145483082683175</v>
      </c>
      <c r="AC2342">
        <v>-53.658043908398</v>
      </c>
    </row>
    <row r="2343" spans="1:29">
      <c r="A2343">
        <v>7</v>
      </c>
      <c r="B2343">
        <v>127</v>
      </c>
      <c r="C2343">
        <v>2002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6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246</v>
      </c>
      <c r="R2343">
        <v>663</v>
      </c>
      <c r="S2343">
        <v>661</v>
      </c>
      <c r="T2343">
        <v>2.6544420867197815</v>
      </c>
      <c r="U2343">
        <v>2.240875396174117</v>
      </c>
      <c r="V2343">
        <v>12.384615384615389</v>
      </c>
      <c r="W2343">
        <v>54.458396369137667</v>
      </c>
      <c r="X2343">
        <v>119.73759251179423</v>
      </c>
      <c r="Y2343">
        <v>110.15580693815993</v>
      </c>
      <c r="Z2343">
        <v>110.48910741301056</v>
      </c>
      <c r="AA2343">
        <v>26.298310823194981</v>
      </c>
      <c r="AB2343">
        <v>4.0971754966261136</v>
      </c>
      <c r="AC2343">
        <v>-23.651835937161255</v>
      </c>
    </row>
    <row r="2344" spans="1:29">
      <c r="A2344">
        <v>7</v>
      </c>
      <c r="B2344">
        <v>128</v>
      </c>
      <c r="C2344">
        <v>2002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24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199</v>
      </c>
      <c r="R2344">
        <v>480</v>
      </c>
      <c r="S2344">
        <v>480</v>
      </c>
      <c r="T2344">
        <v>1.9217680265844577</v>
      </c>
      <c r="U2344">
        <v>1.7088088995215469</v>
      </c>
      <c r="V2344">
        <v>13.2125</v>
      </c>
      <c r="W2344">
        <v>54.922916666666652</v>
      </c>
      <c r="X2344">
        <v>125.705353918382</v>
      </c>
      <c r="Y2344">
        <v>116.0260416666666</v>
      </c>
      <c r="Z2344">
        <v>116.0260416666666</v>
      </c>
      <c r="AA2344">
        <v>27.808066293762209</v>
      </c>
      <c r="AB2344">
        <v>1.8720242590278984</v>
      </c>
      <c r="AC2344">
        <v>-14.396921342240329</v>
      </c>
    </row>
    <row r="2345" spans="1:29">
      <c r="A2345">
        <v>7</v>
      </c>
      <c r="B2345">
        <v>129</v>
      </c>
      <c r="C2345">
        <v>2002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49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427</v>
      </c>
      <c r="R2345">
        <v>6969</v>
      </c>
      <c r="S2345">
        <v>6946</v>
      </c>
      <c r="T2345">
        <v>27.901669535973088</v>
      </c>
      <c r="U2345">
        <v>28.724141004617312</v>
      </c>
      <c r="V2345">
        <v>13.70827952360453</v>
      </c>
      <c r="W2345">
        <v>56.495393031960816</v>
      </c>
      <c r="X2345">
        <v>145.92424243130887</v>
      </c>
      <c r="Y2345">
        <v>134.33209929688601</v>
      </c>
      <c r="Z2345">
        <v>134.77690757270355</v>
      </c>
      <c r="AA2345">
        <v>29.533619703132533</v>
      </c>
      <c r="AB2345">
        <v>4.2281322472429954</v>
      </c>
      <c r="AC2345">
        <v>-67.447852139225446</v>
      </c>
    </row>
    <row r="2346" spans="1:29">
      <c r="A2346">
        <v>7</v>
      </c>
      <c r="B2346">
        <v>130</v>
      </c>
      <c r="C2346">
        <v>2002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80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221</v>
      </c>
      <c r="R2346">
        <v>3600</v>
      </c>
      <c r="S2346">
        <v>3488</v>
      </c>
      <c r="T2346">
        <v>14.413260199383428</v>
      </c>
      <c r="U2346">
        <v>14.7759739796508</v>
      </c>
      <c r="V2346">
        <v>15.403333333333332</v>
      </c>
      <c r="W2346">
        <v>54.863245412844051</v>
      </c>
      <c r="X2346">
        <v>149.11520404478151</v>
      </c>
      <c r="Y2346">
        <v>133.76941666666679</v>
      </c>
      <c r="Z2346">
        <v>138.06476490825696</v>
      </c>
      <c r="AA2346">
        <v>28.89052761540562</v>
      </c>
      <c r="AB2346">
        <v>4.7515620337814637</v>
      </c>
      <c r="AC2346">
        <v>-54.260548378428247</v>
      </c>
    </row>
    <row r="2347" spans="1:29">
      <c r="A2347">
        <v>7</v>
      </c>
      <c r="B2347">
        <v>131</v>
      </c>
      <c r="C2347">
        <v>2002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81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55</v>
      </c>
      <c r="R2347">
        <v>164</v>
      </c>
      <c r="S2347">
        <v>5</v>
      </c>
      <c r="T2347">
        <v>0.65660407574968982</v>
      </c>
      <c r="U2347">
        <v>1.6298770703880163E-2</v>
      </c>
      <c r="V2347">
        <v>16.414634146341463</v>
      </c>
      <c r="W2347">
        <v>52.8</v>
      </c>
      <c r="X2347">
        <v>119.52937135005148</v>
      </c>
      <c r="Y2347">
        <v>3.2390243902439022</v>
      </c>
      <c r="Z2347">
        <v>106.24</v>
      </c>
      <c r="AA2347">
        <v>29.314610691598791</v>
      </c>
      <c r="AB2347">
        <v>2.4000000000000457</v>
      </c>
      <c r="AC2347">
        <v>-80.267141349903781</v>
      </c>
    </row>
    <row r="2348" spans="1:29">
      <c r="A2348">
        <v>7</v>
      </c>
      <c r="B2348">
        <v>132</v>
      </c>
      <c r="C2348">
        <v>2002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83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272</v>
      </c>
      <c r="R2348">
        <v>3617</v>
      </c>
      <c r="S2348">
        <v>3544</v>
      </c>
      <c r="T2348">
        <v>14.481322816991629</v>
      </c>
      <c r="U2348">
        <v>14.626698472588576</v>
      </c>
      <c r="V2348">
        <v>15.864252142659664</v>
      </c>
      <c r="W2348">
        <v>55.917325056433398</v>
      </c>
      <c r="X2348">
        <v>144.70145344109037</v>
      </c>
      <c r="Y2348">
        <v>131.79563173901016</v>
      </c>
      <c r="Z2348">
        <v>134.51038374717828</v>
      </c>
      <c r="AA2348">
        <v>28.45842457733421</v>
      </c>
      <c r="AB2348">
        <v>3.6410151110381928</v>
      </c>
      <c r="AC2348">
        <v>-57.60141211244045</v>
      </c>
    </row>
    <row r="2349" spans="1:29">
      <c r="A2349">
        <v>7</v>
      </c>
      <c r="B2349">
        <v>133</v>
      </c>
      <c r="C2349">
        <v>2001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6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228</v>
      </c>
      <c r="R2349">
        <v>489</v>
      </c>
      <c r="S2349">
        <v>488</v>
      </c>
      <c r="T2349">
        <v>2.2959902338247722</v>
      </c>
      <c r="U2349">
        <v>1.9980067415848737</v>
      </c>
      <c r="V2349">
        <v>11.5521472392638</v>
      </c>
      <c r="W2349">
        <v>53.444672131147534</v>
      </c>
      <c r="X2349">
        <v>119.4845650907175</v>
      </c>
      <c r="Y2349">
        <v>110.14314928425355</v>
      </c>
      <c r="Z2349">
        <v>110.36885245901638</v>
      </c>
      <c r="AA2349">
        <v>27.089679033878539</v>
      </c>
      <c r="AB2349">
        <v>4.2054088287694968</v>
      </c>
      <c r="AC2349">
        <v>-21.703655763555471</v>
      </c>
    </row>
    <row r="2350" spans="1:29">
      <c r="A2350">
        <v>7</v>
      </c>
      <c r="B2350">
        <v>134</v>
      </c>
      <c r="C2350">
        <v>2001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24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182</v>
      </c>
      <c r="R2350">
        <v>415</v>
      </c>
      <c r="S2350">
        <v>414</v>
      </c>
      <c r="T2350">
        <v>1.9485397689923936</v>
      </c>
      <c r="U2350">
        <v>1.7605978380424512</v>
      </c>
      <c r="V2350">
        <v>13.363855421686749</v>
      </c>
      <c r="W2350">
        <v>54.90096618357488</v>
      </c>
      <c r="X2350">
        <v>124.18593115691368</v>
      </c>
      <c r="Y2350">
        <v>114.36192771084336</v>
      </c>
      <c r="Z2350">
        <v>114.63816425120773</v>
      </c>
      <c r="AA2350">
        <v>27.711080859957882</v>
      </c>
      <c r="AB2350">
        <v>1.5795642503799556</v>
      </c>
      <c r="AC2350">
        <v>-12.585333628649199</v>
      </c>
    </row>
    <row r="2351" spans="1:29">
      <c r="A2351">
        <v>7</v>
      </c>
      <c r="B2351">
        <v>135</v>
      </c>
      <c r="C2351">
        <v>2001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49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454</v>
      </c>
      <c r="R2351">
        <v>6308</v>
      </c>
      <c r="S2351">
        <v>6299</v>
      </c>
      <c r="T2351">
        <v>29.617804488684374</v>
      </c>
      <c r="U2351">
        <v>30.524134370813005</v>
      </c>
      <c r="V2351">
        <v>13.842739378566899</v>
      </c>
      <c r="W2351">
        <v>56.741070011112889</v>
      </c>
      <c r="X2351">
        <v>141.48263808498521</v>
      </c>
      <c r="Y2351">
        <v>130.44308814204177</v>
      </c>
      <c r="Z2351">
        <v>130.62946499444351</v>
      </c>
      <c r="AA2351">
        <v>28.633513246781195</v>
      </c>
      <c r="AB2351">
        <v>4.1752125235851221</v>
      </c>
      <c r="AC2351">
        <v>-63.734428713198191</v>
      </c>
    </row>
    <row r="2352" spans="1:29">
      <c r="A2352">
        <v>7</v>
      </c>
      <c r="B2352">
        <v>136</v>
      </c>
      <c r="C2352">
        <v>2001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80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236</v>
      </c>
      <c r="R2352">
        <v>3497</v>
      </c>
      <c r="S2352">
        <v>3361</v>
      </c>
      <c r="T2352">
        <v>16.419382101605787</v>
      </c>
      <c r="U2352">
        <v>16.433164003560361</v>
      </c>
      <c r="V2352">
        <v>16.184443808979125</v>
      </c>
      <c r="W2352">
        <v>55.259149062778945</v>
      </c>
      <c r="X2352">
        <v>142.3823732522936</v>
      </c>
      <c r="Y2352">
        <v>126.6761795824992</v>
      </c>
      <c r="Z2352">
        <v>131.8020232073786</v>
      </c>
      <c r="AA2352">
        <v>29.04770039123807</v>
      </c>
      <c r="AB2352">
        <v>4.2201850277032653</v>
      </c>
      <c r="AC2352">
        <v>-57.556097125229613</v>
      </c>
    </row>
    <row r="2353" spans="1:29">
      <c r="A2353">
        <v>7</v>
      </c>
      <c r="B2353">
        <v>137</v>
      </c>
      <c r="C2353">
        <v>2001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81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54</v>
      </c>
      <c r="R2353">
        <v>159</v>
      </c>
      <c r="S2353">
        <v>7</v>
      </c>
      <c r="T2353">
        <v>0.74654897173443524</v>
      </c>
      <c r="U2353">
        <v>2.851592614660774E-2</v>
      </c>
      <c r="V2353">
        <v>19.754716981132077</v>
      </c>
      <c r="W2353">
        <v>53</v>
      </c>
      <c r="X2353">
        <v>120.90803164414648</v>
      </c>
      <c r="Y2353">
        <v>4.8345911949685529</v>
      </c>
      <c r="Z2353">
        <v>109.8142857142857</v>
      </c>
      <c r="AA2353">
        <v>17.477285550224391</v>
      </c>
      <c r="AB2353">
        <v>3.3380918415851202</v>
      </c>
      <c r="AC2353">
        <v>39.643915834875095</v>
      </c>
    </row>
    <row r="2354" spans="1:29">
      <c r="A2354">
        <v>7</v>
      </c>
      <c r="B2354">
        <v>138</v>
      </c>
      <c r="C2354">
        <v>2001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83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227</v>
      </c>
      <c r="R2354">
        <v>2833</v>
      </c>
      <c r="S2354">
        <v>2774</v>
      </c>
      <c r="T2354">
        <v>13.301718471217956</v>
      </c>
      <c r="U2354">
        <v>13.379311230022084</v>
      </c>
      <c r="V2354">
        <v>15.439110483586305</v>
      </c>
      <c r="W2354">
        <v>55.737923576063451</v>
      </c>
      <c r="X2354">
        <v>140.60081251034981</v>
      </c>
      <c r="Y2354">
        <v>127.30825979527</v>
      </c>
      <c r="Z2354">
        <v>130.01596971881759</v>
      </c>
      <c r="AA2354">
        <v>28.163727602472129</v>
      </c>
      <c r="AB2354">
        <v>3.7003122707621929</v>
      </c>
      <c r="AC2354">
        <v>-54.577052205735249</v>
      </c>
    </row>
    <row r="2355" spans="1:29">
      <c r="A2355">
        <v>7</v>
      </c>
      <c r="B2355">
        <v>139</v>
      </c>
      <c r="C2355">
        <v>2000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6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181</v>
      </c>
      <c r="R2355">
        <v>432</v>
      </c>
      <c r="S2355">
        <v>432</v>
      </c>
      <c r="T2355">
        <v>2.1563611405752794</v>
      </c>
      <c r="U2355">
        <v>1.9452032730659408</v>
      </c>
      <c r="V2355">
        <v>11.298611111111111</v>
      </c>
      <c r="W2355">
        <v>52.756944444444443</v>
      </c>
      <c r="X2355">
        <v>122.28166004574464</v>
      </c>
      <c r="Y2355">
        <v>112.88680555555563</v>
      </c>
      <c r="Z2355">
        <v>112.88680555555563</v>
      </c>
      <c r="AA2355">
        <v>27.834235464075409</v>
      </c>
      <c r="AB2355">
        <v>3.1591574586850855</v>
      </c>
      <c r="AC2355">
        <v>-27.690793957289721</v>
      </c>
    </row>
    <row r="2356" spans="1:29">
      <c r="A2356">
        <v>7</v>
      </c>
      <c r="B2356">
        <v>140</v>
      </c>
      <c r="C2356">
        <v>2000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24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235</v>
      </c>
      <c r="R2356">
        <v>986</v>
      </c>
      <c r="S2356">
        <v>984</v>
      </c>
      <c r="T2356">
        <v>4.9216946402945032</v>
      </c>
      <c r="U2356">
        <v>4.8320015457248306</v>
      </c>
      <c r="V2356">
        <v>13.217038539553752</v>
      </c>
      <c r="W2356">
        <v>55.171747967479689</v>
      </c>
      <c r="X2356">
        <v>133.34966892947631</v>
      </c>
      <c r="Y2356">
        <v>122.86044624746457</v>
      </c>
      <c r="Z2356">
        <v>123.11016260162604</v>
      </c>
      <c r="AA2356">
        <v>27.851877342798097</v>
      </c>
      <c r="AB2356">
        <v>2.9196514217085068</v>
      </c>
      <c r="AC2356">
        <v>-21.583269334462077</v>
      </c>
    </row>
    <row r="2357" spans="1:29">
      <c r="A2357">
        <v>7</v>
      </c>
      <c r="B2357">
        <v>141</v>
      </c>
      <c r="C2357">
        <v>2000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49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452</v>
      </c>
      <c r="R2357">
        <v>2550.5</v>
      </c>
      <c r="S2357">
        <v>2534.5</v>
      </c>
      <c r="T2357">
        <v>12.731016409808451</v>
      </c>
      <c r="U2357">
        <v>12.87028918799547</v>
      </c>
      <c r="V2357">
        <v>13.52989609880416</v>
      </c>
      <c r="W2357">
        <v>56.373643716709395</v>
      </c>
      <c r="X2357">
        <v>137.63655629735479</v>
      </c>
      <c r="Y2357">
        <v>126.5100176435993</v>
      </c>
      <c r="Z2357">
        <v>127.30866048530282</v>
      </c>
      <c r="AA2357">
        <v>28.414656545692992</v>
      </c>
      <c r="AB2357">
        <v>3.9268392935985794</v>
      </c>
      <c r="AC2357">
        <v>-62.456520578172118</v>
      </c>
    </row>
    <row r="2358" spans="1:29">
      <c r="A2358">
        <v>7</v>
      </c>
      <c r="B2358">
        <v>142</v>
      </c>
      <c r="C2358">
        <v>2000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80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360</v>
      </c>
      <c r="R2358">
        <v>3978</v>
      </c>
      <c r="S2358">
        <v>3836</v>
      </c>
      <c r="T2358">
        <v>19.856492169464037</v>
      </c>
      <c r="U2358">
        <v>20.092755455937557</v>
      </c>
      <c r="V2358">
        <v>15.816239316239315</v>
      </c>
      <c r="W2358">
        <v>54.603232533889454</v>
      </c>
      <c r="X2358">
        <v>141.8739415648472</v>
      </c>
      <c r="Y2358">
        <v>126.63001508295622</v>
      </c>
      <c r="Z2358">
        <v>131.31757038581853</v>
      </c>
      <c r="AA2358">
        <v>29.250549292793458</v>
      </c>
      <c r="AB2358">
        <v>3.9855748730858194</v>
      </c>
      <c r="AC2358">
        <v>-52.229760461028654</v>
      </c>
    </row>
    <row r="2359" spans="1:29">
      <c r="A2359">
        <v>7</v>
      </c>
      <c r="B2359">
        <v>143</v>
      </c>
      <c r="C2359">
        <v>2000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81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46</v>
      </c>
      <c r="R2359">
        <v>117</v>
      </c>
      <c r="S2359">
        <v>1</v>
      </c>
      <c r="T2359">
        <v>0.58401447557247155</v>
      </c>
      <c r="U2359">
        <v>6.5136474076102164E-3</v>
      </c>
      <c r="V2359">
        <v>15.871794871794874</v>
      </c>
      <c r="W2359">
        <v>50</v>
      </c>
      <c r="X2359">
        <v>122.76486003463252</v>
      </c>
      <c r="Y2359">
        <v>1.3957264957264961</v>
      </c>
      <c r="Z2359">
        <v>163.30000000000001</v>
      </c>
      <c r="AA2359">
        <v>0</v>
      </c>
      <c r="AB2359">
        <v>0</v>
      </c>
    </row>
    <row r="2360" spans="1:29">
      <c r="A2360">
        <v>7</v>
      </c>
      <c r="B2360">
        <v>144</v>
      </c>
      <c r="C2360">
        <v>2000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83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309</v>
      </c>
      <c r="R2360">
        <v>3393.25</v>
      </c>
      <c r="S2360">
        <v>3293</v>
      </c>
      <c r="T2360">
        <v>16.937667685780237</v>
      </c>
      <c r="U2360">
        <v>17.104838092384384</v>
      </c>
      <c r="V2360">
        <v>15.893907021292268</v>
      </c>
      <c r="W2360">
        <v>55.831156999696333</v>
      </c>
      <c r="X2360">
        <v>140.70416867851324</v>
      </c>
      <c r="Y2360">
        <v>126.3761290797905</v>
      </c>
      <c r="Z2360">
        <v>130.2234436683872</v>
      </c>
      <c r="AA2360">
        <v>27.286437511643676</v>
      </c>
      <c r="AB2360">
        <v>3.6979867181121926</v>
      </c>
      <c r="AC2360">
        <v>-50.081971473563826</v>
      </c>
    </row>
    <row r="2361" spans="1:29">
      <c r="A2361">
        <v>7</v>
      </c>
      <c r="B2361">
        <v>145</v>
      </c>
      <c r="C2361">
        <v>1999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6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344</v>
      </c>
      <c r="R2361">
        <v>669</v>
      </c>
      <c r="S2361">
        <v>623</v>
      </c>
      <c r="T2361">
        <v>2.9594240403437175</v>
      </c>
      <c r="U2361">
        <v>3.166399228914734</v>
      </c>
      <c r="V2361">
        <v>25.388639760837073</v>
      </c>
      <c r="W2361">
        <v>51.958266452648473</v>
      </c>
      <c r="X2361">
        <v>128.41322975220521</v>
      </c>
      <c r="Y2361">
        <v>110.36875934230194</v>
      </c>
      <c r="Z2361">
        <v>118.51797752808984</v>
      </c>
      <c r="AA2361">
        <v>27.60649709079172</v>
      </c>
      <c r="AB2361">
        <v>5.3811267187898624</v>
      </c>
      <c r="AC2361">
        <v>1.7893917988005343</v>
      </c>
    </row>
    <row r="2362" spans="1:29">
      <c r="A2362">
        <v>7</v>
      </c>
      <c r="B2362">
        <v>146</v>
      </c>
      <c r="C2362">
        <v>1999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24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55</v>
      </c>
      <c r="R2362">
        <v>104</v>
      </c>
      <c r="S2362">
        <v>104</v>
      </c>
      <c r="T2362">
        <v>0.46005994050186338</v>
      </c>
      <c r="U2362">
        <v>0.56216819185806211</v>
      </c>
      <c r="V2362">
        <v>13.105769230769228</v>
      </c>
      <c r="W2362">
        <v>55.182692307692307</v>
      </c>
      <c r="X2362">
        <v>136.56450537544788</v>
      </c>
      <c r="Y2362">
        <v>126.04903846153852</v>
      </c>
      <c r="Z2362">
        <v>126.04903846153852</v>
      </c>
      <c r="AA2362">
        <v>28.329367730299118</v>
      </c>
      <c r="AB2362">
        <v>3.0939283688346042</v>
      </c>
      <c r="AC2362">
        <v>-22.221839970492496</v>
      </c>
    </row>
    <row r="2363" spans="1:29">
      <c r="A2363">
        <v>7</v>
      </c>
      <c r="B2363">
        <v>147</v>
      </c>
      <c r="C2363">
        <v>1999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49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843</v>
      </c>
      <c r="R2363">
        <v>4804</v>
      </c>
      <c r="S2363">
        <v>4801</v>
      </c>
      <c r="T2363">
        <v>21.251230328566848</v>
      </c>
      <c r="U2363">
        <v>26.766583663617329</v>
      </c>
      <c r="V2363">
        <v>15.059533721898422</v>
      </c>
      <c r="W2363">
        <v>55.982503645073933</v>
      </c>
      <c r="X2363">
        <v>140.90905195471757</v>
      </c>
      <c r="Y2363">
        <v>129.92614487926738</v>
      </c>
      <c r="Z2363">
        <v>130.00733180587389</v>
      </c>
      <c r="AA2363">
        <v>28.238596015379905</v>
      </c>
      <c r="AB2363">
        <v>4.1171789275714659</v>
      </c>
      <c r="AC2363">
        <v>-59.358392152075481</v>
      </c>
    </row>
    <row r="2364" spans="1:29">
      <c r="A2364">
        <v>7</v>
      </c>
      <c r="B2364">
        <v>148</v>
      </c>
      <c r="C2364">
        <v>1999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80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270</v>
      </c>
      <c r="R2364">
        <v>2164</v>
      </c>
      <c r="S2364">
        <v>1288</v>
      </c>
      <c r="T2364">
        <v>9.5727856850580064</v>
      </c>
      <c r="U2364">
        <v>7.1985626032052519</v>
      </c>
      <c r="V2364">
        <v>15.138170055452861</v>
      </c>
      <c r="W2364">
        <v>55.282608695652179</v>
      </c>
      <c r="X2364">
        <v>149.51866752913307</v>
      </c>
      <c r="Y2364">
        <v>77.570240295748619</v>
      </c>
      <c r="Z2364">
        <v>130.32763975155279</v>
      </c>
      <c r="AA2364">
        <v>29.255692444239923</v>
      </c>
      <c r="AB2364">
        <v>4.740070566046942</v>
      </c>
      <c r="AC2364">
        <v>-39.120156289867992</v>
      </c>
    </row>
    <row r="2365" spans="1:29">
      <c r="A2365">
        <v>7</v>
      </c>
      <c r="B2365">
        <v>149</v>
      </c>
      <c r="C2365">
        <v>1999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81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69</v>
      </c>
      <c r="R2365">
        <v>169</v>
      </c>
      <c r="S2365">
        <v>0</v>
      </c>
      <c r="T2365">
        <v>0.74759740331552815</v>
      </c>
      <c r="U2365">
        <v>0</v>
      </c>
      <c r="V2365">
        <v>21.609467455621299</v>
      </c>
      <c r="X2365">
        <v>126.97083731336583</v>
      </c>
      <c r="Y2365">
        <v>0</v>
      </c>
    </row>
    <row r="2366" spans="1:29">
      <c r="A2366">
        <v>7</v>
      </c>
      <c r="B2366">
        <v>150</v>
      </c>
      <c r="C2366">
        <v>1999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83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359</v>
      </c>
      <c r="R2366">
        <v>3927.75</v>
      </c>
      <c r="S2366">
        <v>744</v>
      </c>
      <c r="T2366">
        <v>17.375004147174948</v>
      </c>
      <c r="U2366">
        <v>4.1611750370580474</v>
      </c>
      <c r="V2366">
        <v>16.441474126408252</v>
      </c>
      <c r="W2366">
        <v>54.805107526881713</v>
      </c>
      <c r="X2366">
        <v>141.27907429792424</v>
      </c>
      <c r="Y2366">
        <v>24.704652791038129</v>
      </c>
      <c r="Z2366">
        <v>130.42163978494628</v>
      </c>
      <c r="AA2366">
        <v>30.222749246921524</v>
      </c>
      <c r="AB2366">
        <v>4.5402531476066521</v>
      </c>
      <c r="AC2366">
        <v>-55.949227825169928</v>
      </c>
    </row>
    <row r="2367" spans="1:29">
      <c r="A2367">
        <v>7</v>
      </c>
      <c r="B2367">
        <v>151</v>
      </c>
      <c r="C2367">
        <v>1998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6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325</v>
      </c>
      <c r="R2367">
        <v>709</v>
      </c>
      <c r="S2367">
        <v>641</v>
      </c>
      <c r="T2367">
        <v>4.062455235639594</v>
      </c>
      <c r="U2367">
        <v>4.6430587756190551</v>
      </c>
      <c r="V2367">
        <v>27.270803949224256</v>
      </c>
      <c r="W2367">
        <v>52.316692667706704</v>
      </c>
      <c r="X2367">
        <v>129.71896694259092</v>
      </c>
      <c r="Y2367">
        <v>108.09562764456976</v>
      </c>
      <c r="Z2367">
        <v>119.56287051482052</v>
      </c>
      <c r="AA2367">
        <v>27.040559364231001</v>
      </c>
      <c r="AB2367">
        <v>5.5506055646997261</v>
      </c>
      <c r="AC2367">
        <v>7.0059585192351364</v>
      </c>
    </row>
    <row r="2368" spans="1:29">
      <c r="A2368">
        <v>7</v>
      </c>
      <c r="B2368">
        <v>152</v>
      </c>
      <c r="C2368">
        <v>1998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24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</row>
    <row r="2369" spans="1:29">
      <c r="A2369">
        <v>7</v>
      </c>
      <c r="B2369">
        <v>153</v>
      </c>
      <c r="C2369">
        <v>1998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49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378</v>
      </c>
      <c r="R2369">
        <v>1003.5</v>
      </c>
      <c r="S2369">
        <v>994.5</v>
      </c>
      <c r="T2369">
        <v>5.7498925655350241</v>
      </c>
      <c r="U2369">
        <v>7.194984804908322</v>
      </c>
      <c r="V2369">
        <v>21.443946188340803</v>
      </c>
      <c r="W2369">
        <v>55.946706887883373</v>
      </c>
      <c r="X2369">
        <v>128.80724614445327</v>
      </c>
      <c r="Y2369">
        <v>118.3484803188838</v>
      </c>
      <c r="Z2369">
        <v>119.41950729009544</v>
      </c>
      <c r="AA2369">
        <v>26.466549489666857</v>
      </c>
      <c r="AB2369">
        <v>4.0169544485577511</v>
      </c>
      <c r="AC2369">
        <v>-35.808472045595849</v>
      </c>
    </row>
    <row r="2370" spans="1:29">
      <c r="A2370">
        <v>7</v>
      </c>
      <c r="B2370">
        <v>154</v>
      </c>
      <c r="C2370">
        <v>1998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80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239</v>
      </c>
      <c r="R2370">
        <v>1830</v>
      </c>
      <c r="S2370">
        <v>718.5</v>
      </c>
      <c r="T2370">
        <v>10.485603781693165</v>
      </c>
      <c r="U2370">
        <v>5.6969340889309201</v>
      </c>
      <c r="V2370">
        <v>15.718032786885251</v>
      </c>
      <c r="W2370">
        <v>55.152400835073053</v>
      </c>
      <c r="X2370">
        <v>143.52941524726339</v>
      </c>
      <c r="Y2370">
        <v>51.385464480874305</v>
      </c>
      <c r="Z2370">
        <v>130.87738343771741</v>
      </c>
      <c r="AA2370">
        <v>28.336037960416675</v>
      </c>
      <c r="AB2370">
        <v>5.3652678374963134</v>
      </c>
      <c r="AC2370">
        <v>-49.235988216983003</v>
      </c>
    </row>
    <row r="2371" spans="1:29">
      <c r="A2371">
        <v>7</v>
      </c>
      <c r="B2371">
        <v>155</v>
      </c>
      <c r="C2371">
        <v>1998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81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75</v>
      </c>
      <c r="R2371">
        <v>199</v>
      </c>
      <c r="S2371">
        <v>0</v>
      </c>
      <c r="T2371">
        <v>1.140237788282481</v>
      </c>
      <c r="U2371">
        <v>0</v>
      </c>
      <c r="V2371">
        <v>18.407035175879397</v>
      </c>
      <c r="X2371">
        <v>122.67676410220118</v>
      </c>
      <c r="Y2371">
        <v>0</v>
      </c>
    </row>
    <row r="2372" spans="1:29">
      <c r="A2372">
        <v>7</v>
      </c>
      <c r="B2372">
        <v>156</v>
      </c>
      <c r="C2372">
        <v>1998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83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351</v>
      </c>
      <c r="R2372">
        <v>3166</v>
      </c>
      <c r="S2372">
        <v>461</v>
      </c>
      <c r="T2372">
        <v>18.14066752614238</v>
      </c>
      <c r="U2372">
        <v>3.6020027968686175</v>
      </c>
      <c r="V2372">
        <v>17.435565382185722</v>
      </c>
      <c r="W2372">
        <v>54.127982646420818</v>
      </c>
      <c r="X2372">
        <v>140.36084919058064</v>
      </c>
      <c r="Y2372">
        <v>18.779469361970943</v>
      </c>
      <c r="Z2372">
        <v>128.97136659436001</v>
      </c>
      <c r="AA2372">
        <v>29.287323816120583</v>
      </c>
      <c r="AB2372">
        <v>4.8521411119867164</v>
      </c>
      <c r="AC2372">
        <v>-47.920081338349341</v>
      </c>
    </row>
    <row r="2373" spans="1:29">
      <c r="A2373">
        <v>7</v>
      </c>
      <c r="B2373">
        <v>157</v>
      </c>
      <c r="C2373">
        <v>1997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6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321</v>
      </c>
      <c r="R2373">
        <v>663</v>
      </c>
      <c r="S2373">
        <v>595</v>
      </c>
      <c r="T2373">
        <v>3.5864008871338551</v>
      </c>
      <c r="U2373">
        <v>3.8724617335923974</v>
      </c>
      <c r="V2373">
        <v>29.076923076923084</v>
      </c>
      <c r="W2373">
        <v>51.450420168067218</v>
      </c>
      <c r="X2373">
        <v>130.09989394541043</v>
      </c>
      <c r="Y2373">
        <v>107.74434389140274</v>
      </c>
      <c r="Z2373">
        <v>120.05798319327737</v>
      </c>
      <c r="AA2373">
        <v>27.383931667668534</v>
      </c>
      <c r="AB2373">
        <v>3.8549950996618594</v>
      </c>
      <c r="AC2373">
        <v>-2.029321108733829</v>
      </c>
    </row>
    <row r="2374" spans="1:29">
      <c r="A2374">
        <v>7</v>
      </c>
      <c r="B2374">
        <v>158</v>
      </c>
      <c r="C2374">
        <v>1997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24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</row>
    <row r="2375" spans="1:29">
      <c r="A2375">
        <v>7</v>
      </c>
      <c r="B2375">
        <v>159</v>
      </c>
      <c r="C2375">
        <v>1997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49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451</v>
      </c>
      <c r="R2375">
        <v>1353</v>
      </c>
      <c r="S2375">
        <v>1338</v>
      </c>
      <c r="T2375">
        <v>7.3188542990831156</v>
      </c>
      <c r="U2375">
        <v>9.0092407932370691</v>
      </c>
      <c r="V2375">
        <v>23.089430894308943</v>
      </c>
      <c r="W2375">
        <v>55.972346786248131</v>
      </c>
      <c r="X2375">
        <v>134.16948332784801</v>
      </c>
      <c r="Y2375">
        <v>122.83192904656303</v>
      </c>
      <c r="Z2375">
        <v>124.20896860986528</v>
      </c>
      <c r="AA2375">
        <v>26.565178501220725</v>
      </c>
      <c r="AB2375">
        <v>3.4302767858326457</v>
      </c>
      <c r="AC2375">
        <v>-44.33587406786679</v>
      </c>
    </row>
    <row r="2376" spans="1:29">
      <c r="A2376">
        <v>7</v>
      </c>
      <c r="B2376">
        <v>160</v>
      </c>
      <c r="C2376">
        <v>1997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80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283</v>
      </c>
      <c r="R2376">
        <v>1770</v>
      </c>
      <c r="S2376">
        <v>1172</v>
      </c>
      <c r="T2376">
        <v>9.5745544045654913</v>
      </c>
      <c r="U2376">
        <v>7.8712326852694812</v>
      </c>
      <c r="V2376">
        <v>16.154802259887003</v>
      </c>
      <c r="W2376">
        <v>55.510238907849825</v>
      </c>
      <c r="X2376">
        <v>138.61070814281629</v>
      </c>
      <c r="Y2376">
        <v>82.03333333333336</v>
      </c>
      <c r="Z2376">
        <v>123.88993174061436</v>
      </c>
      <c r="AA2376">
        <v>25.623700852683719</v>
      </c>
      <c r="AB2376">
        <v>4.7946640147767878</v>
      </c>
      <c r="AC2376">
        <v>-39.807484911732622</v>
      </c>
    </row>
    <row r="2377" spans="1:29">
      <c r="A2377">
        <v>7</v>
      </c>
      <c r="B2377">
        <v>161</v>
      </c>
      <c r="C2377">
        <v>1997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81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77</v>
      </c>
      <c r="R2377">
        <v>188.5</v>
      </c>
      <c r="S2377">
        <v>0</v>
      </c>
      <c r="T2377">
        <v>1.0196629973223705</v>
      </c>
      <c r="U2377">
        <v>0</v>
      </c>
      <c r="V2377">
        <v>17.315649867374002</v>
      </c>
      <c r="X2377">
        <v>127.07783119857687</v>
      </c>
      <c r="Y2377">
        <v>0</v>
      </c>
    </row>
    <row r="2378" spans="1:29">
      <c r="A2378">
        <v>7</v>
      </c>
      <c r="B2378">
        <v>162</v>
      </c>
      <c r="C2378">
        <v>1997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83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369</v>
      </c>
      <c r="R2378">
        <v>3197.5</v>
      </c>
      <c r="S2378">
        <v>550</v>
      </c>
      <c r="T2378">
        <v>17.296405485083714</v>
      </c>
      <c r="U2378">
        <v>3.925863969959444</v>
      </c>
      <c r="V2378">
        <v>17.11024237685692</v>
      </c>
      <c r="W2378">
        <v>53.709090909090918</v>
      </c>
      <c r="X2378">
        <v>140.94031682728851</v>
      </c>
      <c r="Y2378">
        <v>22.648819390148542</v>
      </c>
      <c r="Z2378">
        <v>131.67199999999997</v>
      </c>
      <c r="AA2378">
        <v>32.157488278217009</v>
      </c>
      <c r="AB2378">
        <v>4.8150246946321484</v>
      </c>
      <c r="AC2378">
        <v>-58.39795802477385</v>
      </c>
    </row>
    <row r="2379" spans="1:29">
      <c r="A2379">
        <v>7</v>
      </c>
      <c r="B2379">
        <v>163</v>
      </c>
      <c r="C2379">
        <v>1996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6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356</v>
      </c>
      <c r="R2379">
        <v>699</v>
      </c>
      <c r="S2379">
        <v>658</v>
      </c>
      <c r="T2379">
        <v>3.5731629392971245</v>
      </c>
      <c r="U2379">
        <v>4.1064607760924003</v>
      </c>
      <c r="V2379">
        <v>26.553648068669528</v>
      </c>
      <c r="W2379">
        <v>52.699088145896681</v>
      </c>
      <c r="X2379">
        <v>127.1875779824762</v>
      </c>
      <c r="Y2379">
        <v>110.31101573676681</v>
      </c>
      <c r="Z2379">
        <v>117.18449848024312</v>
      </c>
      <c r="AA2379">
        <v>25.873172721832503</v>
      </c>
      <c r="AB2379">
        <v>2.397573321326306</v>
      </c>
      <c r="AC2379">
        <v>-19.486126220653823</v>
      </c>
    </row>
    <row r="2380" spans="1:29">
      <c r="A2380">
        <v>7</v>
      </c>
      <c r="B2380">
        <v>164</v>
      </c>
      <c r="C2380">
        <v>1996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24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</row>
    <row r="2381" spans="1:29">
      <c r="A2381">
        <v>7</v>
      </c>
      <c r="B2381">
        <v>165</v>
      </c>
      <c r="C2381">
        <v>1996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49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531</v>
      </c>
      <c r="R2381">
        <v>1909</v>
      </c>
      <c r="S2381">
        <v>1898</v>
      </c>
      <c r="T2381">
        <v>9.7584664536741208</v>
      </c>
      <c r="U2381">
        <v>12.499884167379715</v>
      </c>
      <c r="V2381">
        <v>28.682556312205328</v>
      </c>
      <c r="W2381">
        <v>56.439409905163352</v>
      </c>
      <c r="X2381">
        <v>134.83221122277035</v>
      </c>
      <c r="Y2381">
        <v>122.94997380827689</v>
      </c>
      <c r="Z2381">
        <v>123.66253951527956</v>
      </c>
      <c r="AA2381">
        <v>26.423672076891847</v>
      </c>
      <c r="AB2381">
        <v>3.9968066902500321</v>
      </c>
      <c r="AC2381">
        <v>-45.249636730634201</v>
      </c>
    </row>
    <row r="2382" spans="1:29">
      <c r="A2382">
        <v>7</v>
      </c>
      <c r="B2382">
        <v>166</v>
      </c>
      <c r="C2382">
        <v>1996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80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309</v>
      </c>
      <c r="R2382">
        <v>2285</v>
      </c>
      <c r="S2382">
        <v>1064</v>
      </c>
      <c r="T2382">
        <v>11.680511182108622</v>
      </c>
      <c r="U2382">
        <v>7.0267209611881363</v>
      </c>
      <c r="V2382">
        <v>16.310722100656452</v>
      </c>
      <c r="W2382">
        <v>55.496240601503757</v>
      </c>
      <c r="X2382">
        <v>141.42950278679319</v>
      </c>
      <c r="Y2382">
        <v>57.742407002188159</v>
      </c>
      <c r="Z2382">
        <v>124.00507518796996</v>
      </c>
      <c r="AA2382">
        <v>26.567786627277311</v>
      </c>
      <c r="AB2382">
        <v>4.4013823190051644</v>
      </c>
      <c r="AC2382">
        <v>-42.329831930753407</v>
      </c>
    </row>
    <row r="2383" spans="1:29">
      <c r="A2383">
        <v>7</v>
      </c>
      <c r="B2383">
        <v>167</v>
      </c>
      <c r="C2383">
        <v>1996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81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  <c r="Q2383">
        <v>87</v>
      </c>
      <c r="R2383">
        <v>220</v>
      </c>
      <c r="S2383">
        <v>0</v>
      </c>
      <c r="T2383">
        <v>1.124600638977636</v>
      </c>
      <c r="U2383">
        <v>0</v>
      </c>
      <c r="V2383">
        <v>20.936363636363641</v>
      </c>
      <c r="X2383">
        <v>124.16428641780747</v>
      </c>
      <c r="Y2383">
        <v>0</v>
      </c>
    </row>
    <row r="2384" spans="1:29">
      <c r="A2384">
        <v>7</v>
      </c>
      <c r="B2384">
        <v>168</v>
      </c>
      <c r="C2384">
        <v>1996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83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  <c r="Q2384">
        <v>372</v>
      </c>
      <c r="R2384">
        <v>3291.25</v>
      </c>
      <c r="S2384">
        <v>527</v>
      </c>
      <c r="T2384">
        <v>16.824281150159745</v>
      </c>
      <c r="U2384">
        <v>3.7196969882560111</v>
      </c>
      <c r="V2384">
        <v>16.243068742878847</v>
      </c>
      <c r="W2384">
        <v>53.910815939278947</v>
      </c>
      <c r="X2384">
        <v>139.01441780485109</v>
      </c>
      <c r="Y2384">
        <v>21.221450816559063</v>
      </c>
      <c r="Z2384">
        <v>132.53339658444023</v>
      </c>
      <c r="AA2384">
        <v>32.447478864591957</v>
      </c>
      <c r="AB2384">
        <v>4.3566800438031006</v>
      </c>
      <c r="AC2384">
        <v>-53.556322452451482</v>
      </c>
    </row>
    <row r="2385" spans="1:39">
      <c r="A2385">
        <v>8</v>
      </c>
      <c r="B2385">
        <v>1</v>
      </c>
      <c r="C2385">
        <v>2023</v>
      </c>
      <c r="D2385">
        <v>99</v>
      </c>
      <c r="E2385">
        <v>99</v>
      </c>
      <c r="F2385">
        <v>99</v>
      </c>
      <c r="G2385">
        <v>99</v>
      </c>
      <c r="H2385">
        <v>1</v>
      </c>
      <c r="I2385">
        <v>99</v>
      </c>
      <c r="J2385">
        <v>103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  <c r="Q2385">
        <v>5</v>
      </c>
      <c r="R2385">
        <v>34</v>
      </c>
      <c r="S2385">
        <v>34</v>
      </c>
      <c r="T2385">
        <v>0.18886790356627037</v>
      </c>
      <c r="U2385">
        <v>0.18852447783020523</v>
      </c>
      <c r="V2385">
        <v>1.6470588235294121</v>
      </c>
      <c r="W2385">
        <v>59.705882352941181</v>
      </c>
      <c r="X2385">
        <v>149.03766490344788</v>
      </c>
      <c r="Y2385">
        <v>137.5617647058823</v>
      </c>
      <c r="Z2385">
        <v>137.5617647058823</v>
      </c>
      <c r="AA2385">
        <v>30.679606319909677</v>
      </c>
      <c r="AB2385">
        <v>0.82352941176472094</v>
      </c>
      <c r="AC2385">
        <v>-28.146006645493475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</row>
    <row r="2386" spans="1:39">
      <c r="A2386">
        <v>8</v>
      </c>
      <c r="B2386">
        <v>2</v>
      </c>
      <c r="C2386">
        <v>2023</v>
      </c>
      <c r="D2386">
        <v>99</v>
      </c>
      <c r="E2386">
        <v>99</v>
      </c>
      <c r="F2386">
        <v>99</v>
      </c>
      <c r="G2386">
        <v>99</v>
      </c>
      <c r="H2386">
        <v>2</v>
      </c>
      <c r="I2386">
        <v>99</v>
      </c>
      <c r="J2386">
        <v>106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47</v>
      </c>
      <c r="R2386">
        <v>2297</v>
      </c>
      <c r="S2386">
        <v>2297</v>
      </c>
      <c r="T2386">
        <v>12.759693367403623</v>
      </c>
      <c r="U2386">
        <v>13.61859294497394</v>
      </c>
      <c r="V2386">
        <v>4.6665215498476256</v>
      </c>
      <c r="W2386">
        <v>59.911188506747926</v>
      </c>
      <c r="X2386">
        <v>159.35968107631049</v>
      </c>
      <c r="Y2386">
        <v>147.08898563343453</v>
      </c>
      <c r="Z2386">
        <v>147.08898563343453</v>
      </c>
      <c r="AA2386">
        <v>31.100160710652585</v>
      </c>
      <c r="AB2386">
        <v>4.1427448083847995</v>
      </c>
      <c r="AC2386">
        <v>-62.570073645095761</v>
      </c>
      <c r="AD2386">
        <v>66</v>
      </c>
      <c r="AE2386">
        <v>27</v>
      </c>
      <c r="AF2386">
        <v>0</v>
      </c>
      <c r="AG2386">
        <v>6</v>
      </c>
      <c r="AH2386">
        <v>148</v>
      </c>
      <c r="AI2386">
        <v>44</v>
      </c>
      <c r="AJ2386">
        <v>13</v>
      </c>
      <c r="AK2386">
        <v>22</v>
      </c>
      <c r="AL2386">
        <v>0</v>
      </c>
      <c r="AM2386">
        <v>0</v>
      </c>
    </row>
    <row r="2387" spans="1:39">
      <c r="A2387">
        <v>8</v>
      </c>
      <c r="B2387">
        <v>3</v>
      </c>
      <c r="C2387">
        <v>2023</v>
      </c>
      <c r="D2387">
        <v>99</v>
      </c>
      <c r="E2387">
        <v>99</v>
      </c>
      <c r="F2387">
        <v>99</v>
      </c>
      <c r="G2387">
        <v>99</v>
      </c>
      <c r="H2387">
        <v>1</v>
      </c>
      <c r="I2387">
        <v>99</v>
      </c>
      <c r="J2387">
        <v>109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</row>
    <row r="2388" spans="1:39">
      <c r="A2388">
        <v>8</v>
      </c>
      <c r="B2388">
        <v>4</v>
      </c>
      <c r="C2388">
        <v>2023</v>
      </c>
      <c r="D2388">
        <v>99</v>
      </c>
      <c r="E2388">
        <v>99</v>
      </c>
      <c r="F2388">
        <v>99</v>
      </c>
      <c r="G2388">
        <v>99</v>
      </c>
      <c r="H2388">
        <v>1</v>
      </c>
      <c r="I2388">
        <v>99</v>
      </c>
      <c r="J2388">
        <v>111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</row>
    <row r="2389" spans="1:39">
      <c r="A2389">
        <v>8</v>
      </c>
      <c r="B2389">
        <v>5</v>
      </c>
      <c r="C2389">
        <v>2023</v>
      </c>
      <c r="D2389">
        <v>99</v>
      </c>
      <c r="E2389">
        <v>99</v>
      </c>
      <c r="F2389">
        <v>99</v>
      </c>
      <c r="G2389">
        <v>99</v>
      </c>
      <c r="H2389">
        <v>1</v>
      </c>
      <c r="I2389">
        <v>99</v>
      </c>
      <c r="J2389">
        <v>113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  <c r="Q2389">
        <v>5</v>
      </c>
      <c r="R2389">
        <v>13</v>
      </c>
      <c r="S2389">
        <v>13</v>
      </c>
      <c r="T2389">
        <v>7.2214198422397499E-2</v>
      </c>
      <c r="U2389">
        <v>7.6577110385030012E-2</v>
      </c>
      <c r="V2389">
        <v>8.6153846153846114</v>
      </c>
      <c r="W2389">
        <v>59.384615384615401</v>
      </c>
      <c r="X2389">
        <v>158.32986082173511</v>
      </c>
      <c r="Y2389">
        <v>146.13846153846151</v>
      </c>
      <c r="Z2389">
        <v>146.13846153846151</v>
      </c>
      <c r="AA2389">
        <v>26.036351465463312</v>
      </c>
      <c r="AB2389">
        <v>2.0953597649040159</v>
      </c>
      <c r="AC2389">
        <v>9.2929591357113033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</row>
    <row r="2390" spans="1:39">
      <c r="A2390">
        <v>8</v>
      </c>
      <c r="B2390">
        <v>6</v>
      </c>
      <c r="C2390">
        <v>2023</v>
      </c>
      <c r="D2390">
        <v>99</v>
      </c>
      <c r="E2390">
        <v>99</v>
      </c>
      <c r="F2390">
        <v>99</v>
      </c>
      <c r="G2390">
        <v>99</v>
      </c>
      <c r="H2390">
        <v>1</v>
      </c>
      <c r="I2390">
        <v>99</v>
      </c>
      <c r="J2390">
        <v>116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3</v>
      </c>
      <c r="R2390">
        <v>16</v>
      </c>
      <c r="S2390">
        <v>16</v>
      </c>
      <c r="T2390">
        <v>8.8879013442950822E-2</v>
      </c>
      <c r="U2390">
        <v>7.5025252952761523E-2</v>
      </c>
      <c r="V2390">
        <v>3.5</v>
      </c>
      <c r="W2390">
        <v>60.75</v>
      </c>
      <c r="X2390">
        <v>126.03602383531955</v>
      </c>
      <c r="Y2390">
        <v>116.33124999999998</v>
      </c>
      <c r="Z2390">
        <v>116.33124999999998</v>
      </c>
      <c r="AA2390">
        <v>16.887558983982998</v>
      </c>
      <c r="AB2390">
        <v>2.1360009363293826</v>
      </c>
      <c r="AC2390">
        <v>9.4646192970455854</v>
      </c>
      <c r="AD2390">
        <v>1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1</v>
      </c>
      <c r="AM2390">
        <v>0</v>
      </c>
    </row>
    <row r="2391" spans="1:39">
      <c r="A2391">
        <v>8</v>
      </c>
      <c r="B2391">
        <v>7</v>
      </c>
      <c r="C2391">
        <v>2023</v>
      </c>
      <c r="D2391">
        <v>99</v>
      </c>
      <c r="E2391">
        <v>99</v>
      </c>
      <c r="F2391">
        <v>99</v>
      </c>
      <c r="G2391">
        <v>99</v>
      </c>
      <c r="H2391">
        <v>2</v>
      </c>
      <c r="I2391">
        <v>99</v>
      </c>
      <c r="J2391">
        <v>117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9</v>
      </c>
      <c r="R2391">
        <v>28</v>
      </c>
      <c r="S2391">
        <v>27</v>
      </c>
      <c r="T2391">
        <v>0.15553827352516383</v>
      </c>
      <c r="U2391">
        <v>0.13645059168091564</v>
      </c>
      <c r="V2391">
        <v>5.8928571428571441</v>
      </c>
      <c r="W2391">
        <v>59.518518518518512</v>
      </c>
      <c r="X2391">
        <v>136.89444358458439</v>
      </c>
      <c r="Y2391">
        <v>120.9</v>
      </c>
      <c r="Z2391">
        <v>125.37777777777778</v>
      </c>
      <c r="AA2391">
        <v>23.901763972302543</v>
      </c>
      <c r="AB2391">
        <v>1.9506954195946569</v>
      </c>
      <c r="AC2391">
        <v>-5.3928149609527321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</row>
    <row r="2392" spans="1:39">
      <c r="A2392">
        <v>8</v>
      </c>
      <c r="B2392">
        <v>8</v>
      </c>
      <c r="C2392">
        <v>2023</v>
      </c>
      <c r="D2392">
        <v>99</v>
      </c>
      <c r="E2392">
        <v>99</v>
      </c>
      <c r="F2392">
        <v>99</v>
      </c>
      <c r="G2392">
        <v>99</v>
      </c>
      <c r="H2392">
        <v>1</v>
      </c>
      <c r="I2392">
        <v>99</v>
      </c>
      <c r="J2392">
        <v>121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120</v>
      </c>
      <c r="R2392">
        <v>6179</v>
      </c>
      <c r="S2392">
        <v>6179</v>
      </c>
      <c r="T2392">
        <v>34.323964003999563</v>
      </c>
      <c r="U2392">
        <v>34.50331694410653</v>
      </c>
      <c r="V2392">
        <v>4.5988023952095807</v>
      </c>
      <c r="W2392">
        <v>60.195500890111639</v>
      </c>
      <c r="X2392">
        <v>150.08934431216602</v>
      </c>
      <c r="Y2392">
        <v>138.53246480012939</v>
      </c>
      <c r="Z2392">
        <v>138.53246480012939</v>
      </c>
      <c r="AA2392">
        <v>29.282479411955368</v>
      </c>
      <c r="AB2392">
        <v>4.5402630427419748</v>
      </c>
      <c r="AC2392">
        <v>-61.710726022140122</v>
      </c>
      <c r="AD2392">
        <v>103</v>
      </c>
      <c r="AE2392">
        <v>0</v>
      </c>
      <c r="AF2392">
        <v>0</v>
      </c>
      <c r="AG2392">
        <v>7</v>
      </c>
      <c r="AH2392">
        <v>87</v>
      </c>
      <c r="AI2392">
        <v>6</v>
      </c>
      <c r="AJ2392">
        <v>10</v>
      </c>
      <c r="AK2392">
        <v>20</v>
      </c>
      <c r="AL2392">
        <v>0</v>
      </c>
      <c r="AM2392">
        <v>1</v>
      </c>
    </row>
    <row r="2393" spans="1:39">
      <c r="A2393">
        <v>8</v>
      </c>
      <c r="B2393">
        <v>9</v>
      </c>
      <c r="C2393">
        <v>2023</v>
      </c>
      <c r="D2393">
        <v>99</v>
      </c>
      <c r="E2393">
        <v>99</v>
      </c>
      <c r="F2393">
        <v>99</v>
      </c>
      <c r="G2393">
        <v>99</v>
      </c>
      <c r="H2393">
        <v>1</v>
      </c>
      <c r="I2393">
        <v>99</v>
      </c>
      <c r="J2393">
        <v>134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</row>
    <row r="2394" spans="1:39">
      <c r="A2394">
        <v>8</v>
      </c>
      <c r="B2394">
        <v>10</v>
      </c>
      <c r="C2394">
        <v>2023</v>
      </c>
      <c r="D2394">
        <v>99</v>
      </c>
      <c r="E2394">
        <v>99</v>
      </c>
      <c r="F2394">
        <v>99</v>
      </c>
      <c r="G2394">
        <v>99</v>
      </c>
      <c r="H2394">
        <v>2</v>
      </c>
      <c r="I2394">
        <v>99</v>
      </c>
      <c r="J2394">
        <v>141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22</v>
      </c>
      <c r="R2394">
        <v>1966</v>
      </c>
      <c r="S2394">
        <v>1966</v>
      </c>
      <c r="T2394">
        <v>10.921008776802578</v>
      </c>
      <c r="U2394">
        <v>10.845238296778028</v>
      </c>
      <c r="V2394">
        <v>3.1419125127161753</v>
      </c>
      <c r="W2394">
        <v>60.902848423194321</v>
      </c>
      <c r="X2394">
        <v>148.27324538828557</v>
      </c>
      <c r="Y2394">
        <v>136.85620549338759</v>
      </c>
      <c r="Z2394">
        <v>136.85620549338759</v>
      </c>
      <c r="AA2394">
        <v>29.117768198631882</v>
      </c>
      <c r="AB2394">
        <v>3.7016427059754258</v>
      </c>
      <c r="AC2394">
        <v>-63.827968182267263</v>
      </c>
      <c r="AD2394">
        <v>16</v>
      </c>
      <c r="AE2394">
        <v>0</v>
      </c>
      <c r="AF2394">
        <v>0</v>
      </c>
      <c r="AG2394">
        <v>1</v>
      </c>
      <c r="AH2394">
        <v>88</v>
      </c>
      <c r="AI2394">
        <v>3</v>
      </c>
      <c r="AJ2394">
        <v>4</v>
      </c>
      <c r="AK2394">
        <v>4</v>
      </c>
      <c r="AL2394">
        <v>0</v>
      </c>
      <c r="AM2394">
        <v>0</v>
      </c>
    </row>
    <row r="2395" spans="1:39">
      <c r="A2395">
        <v>8</v>
      </c>
      <c r="B2395">
        <v>11</v>
      </c>
      <c r="C2395">
        <v>2023</v>
      </c>
      <c r="D2395">
        <v>99</v>
      </c>
      <c r="E2395">
        <v>99</v>
      </c>
      <c r="F2395">
        <v>99</v>
      </c>
      <c r="G2395">
        <v>99</v>
      </c>
      <c r="H2395">
        <v>2</v>
      </c>
      <c r="I2395">
        <v>99</v>
      </c>
      <c r="J2395">
        <v>143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11</v>
      </c>
      <c r="R2395">
        <v>130</v>
      </c>
      <c r="S2395">
        <v>130</v>
      </c>
      <c r="T2395">
        <v>0.72214198422397502</v>
      </c>
      <c r="U2395">
        <v>0.82395164976552948</v>
      </c>
      <c r="V2395">
        <v>4.0538461538461528</v>
      </c>
      <c r="W2395">
        <v>60.330769230769214</v>
      </c>
      <c r="X2395">
        <v>170.35919659971671</v>
      </c>
      <c r="Y2395">
        <v>157.24153846153851</v>
      </c>
      <c r="Z2395">
        <v>157.24153846153851</v>
      </c>
      <c r="AA2395">
        <v>30.217113807640501</v>
      </c>
      <c r="AB2395">
        <v>4.8854390583549439</v>
      </c>
      <c r="AC2395">
        <v>-71.307450465313806</v>
      </c>
      <c r="AD2395">
        <v>2</v>
      </c>
      <c r="AE2395">
        <v>0</v>
      </c>
      <c r="AF2395">
        <v>0</v>
      </c>
      <c r="AG2395">
        <v>0</v>
      </c>
      <c r="AH2395">
        <v>4</v>
      </c>
      <c r="AI2395">
        <v>1</v>
      </c>
      <c r="AJ2395">
        <v>0</v>
      </c>
      <c r="AK2395">
        <v>0</v>
      </c>
      <c r="AL2395">
        <v>0</v>
      </c>
      <c r="AM2395">
        <v>0</v>
      </c>
    </row>
    <row r="2396" spans="1:39">
      <c r="A2396">
        <v>8</v>
      </c>
      <c r="B2396">
        <v>12</v>
      </c>
      <c r="C2396">
        <v>2023</v>
      </c>
      <c r="D2396">
        <v>99</v>
      </c>
      <c r="E2396">
        <v>99</v>
      </c>
      <c r="F2396">
        <v>99</v>
      </c>
      <c r="G2396">
        <v>99</v>
      </c>
      <c r="H2396">
        <v>2</v>
      </c>
      <c r="I2396">
        <v>99</v>
      </c>
      <c r="J2396">
        <v>147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34</v>
      </c>
      <c r="R2396">
        <v>3123</v>
      </c>
      <c r="S2396">
        <v>3097</v>
      </c>
      <c r="T2396">
        <v>17.348072436395963</v>
      </c>
      <c r="U2396">
        <v>16.391846823206748</v>
      </c>
      <c r="V2396">
        <v>3.9682997118155607</v>
      </c>
      <c r="W2396">
        <v>60.680981595092007</v>
      </c>
      <c r="X2396">
        <v>142.43988525353919</v>
      </c>
      <c r="Y2396">
        <v>130.21613832853004</v>
      </c>
      <c r="Z2396">
        <v>131.30933161123644</v>
      </c>
      <c r="AA2396">
        <v>27.588723580729209</v>
      </c>
      <c r="AB2396">
        <v>4.0657658554008824</v>
      </c>
      <c r="AC2396">
        <v>-58.790403990123437</v>
      </c>
      <c r="AD2396">
        <v>37</v>
      </c>
      <c r="AE2396">
        <v>0</v>
      </c>
      <c r="AF2396">
        <v>0</v>
      </c>
      <c r="AG2396">
        <v>1</v>
      </c>
      <c r="AH2396">
        <v>38</v>
      </c>
      <c r="AI2396">
        <v>2</v>
      </c>
      <c r="AJ2396">
        <v>6</v>
      </c>
      <c r="AK2396">
        <v>8</v>
      </c>
      <c r="AL2396">
        <v>0</v>
      </c>
      <c r="AM2396">
        <v>1</v>
      </c>
    </row>
    <row r="2397" spans="1:39">
      <c r="A2397">
        <v>8</v>
      </c>
      <c r="B2397">
        <v>13</v>
      </c>
      <c r="C2397">
        <v>2023</v>
      </c>
      <c r="D2397">
        <v>99</v>
      </c>
      <c r="E2397">
        <v>99</v>
      </c>
      <c r="F2397">
        <v>99</v>
      </c>
      <c r="G2397">
        <v>99</v>
      </c>
      <c r="H2397">
        <v>1</v>
      </c>
      <c r="I2397">
        <v>99</v>
      </c>
      <c r="J2397">
        <v>155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</row>
    <row r="2398" spans="1:39">
      <c r="A2398">
        <v>8</v>
      </c>
      <c r="B2398">
        <v>14</v>
      </c>
      <c r="C2398">
        <v>2023</v>
      </c>
      <c r="D2398">
        <v>99</v>
      </c>
      <c r="E2398">
        <v>99</v>
      </c>
      <c r="F2398">
        <v>99</v>
      </c>
      <c r="G2398">
        <v>99</v>
      </c>
      <c r="H2398">
        <v>2</v>
      </c>
      <c r="I2398">
        <v>99</v>
      </c>
      <c r="J2398">
        <v>160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41</v>
      </c>
      <c r="R2398">
        <v>3854</v>
      </c>
      <c r="S2398">
        <v>3854</v>
      </c>
      <c r="T2398">
        <v>21.408732363070776</v>
      </c>
      <c r="U2398">
        <v>21.07024150126286</v>
      </c>
      <c r="V2398">
        <v>8.2114686040477416</v>
      </c>
      <c r="W2398">
        <v>58.624805396990141</v>
      </c>
      <c r="X2398">
        <v>146.94845051306621</v>
      </c>
      <c r="Y2398">
        <v>135.63341982355985</v>
      </c>
      <c r="Z2398">
        <v>135.63341982355985</v>
      </c>
      <c r="AA2398">
        <v>30.490129139903477</v>
      </c>
      <c r="AB2398">
        <v>2.7110198440289874</v>
      </c>
      <c r="AC2398">
        <v>-53.814405170689007</v>
      </c>
      <c r="AD2398">
        <v>118</v>
      </c>
      <c r="AE2398">
        <v>0</v>
      </c>
      <c r="AF2398">
        <v>2</v>
      </c>
      <c r="AG2398">
        <v>8</v>
      </c>
      <c r="AH2398">
        <v>279</v>
      </c>
      <c r="AI2398">
        <v>80</v>
      </c>
      <c r="AJ2398">
        <v>47</v>
      </c>
      <c r="AK2398">
        <v>69</v>
      </c>
      <c r="AL2398">
        <v>0</v>
      </c>
      <c r="AM2398">
        <v>0</v>
      </c>
    </row>
    <row r="2399" spans="1:39">
      <c r="A2399">
        <v>8</v>
      </c>
      <c r="B2399">
        <v>15</v>
      </c>
      <c r="C2399">
        <v>2023</v>
      </c>
      <c r="D2399">
        <v>99</v>
      </c>
      <c r="E2399">
        <v>99</v>
      </c>
      <c r="F2399">
        <v>99</v>
      </c>
      <c r="G2399">
        <v>99</v>
      </c>
      <c r="H2399">
        <v>1</v>
      </c>
      <c r="I2399">
        <v>99</v>
      </c>
      <c r="J2399">
        <v>171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2</v>
      </c>
      <c r="R2399">
        <v>4</v>
      </c>
      <c r="S2399">
        <v>4</v>
      </c>
      <c r="T2399">
        <v>2.2219753360737705E-2</v>
      </c>
      <c r="U2399">
        <v>2.2560379346510843E-2</v>
      </c>
      <c r="V2399">
        <v>13.25</v>
      </c>
      <c r="W2399">
        <v>57</v>
      </c>
      <c r="X2399">
        <v>151.59804983748651</v>
      </c>
      <c r="Y2399">
        <v>139.92500000000001</v>
      </c>
      <c r="Z2399">
        <v>139.92500000000001</v>
      </c>
      <c r="AA2399">
        <v>10.993492393229788</v>
      </c>
      <c r="AB2399">
        <v>1.8708286933869704</v>
      </c>
      <c r="AC2399">
        <v>31.117899336389087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</row>
    <row r="2400" spans="1:39">
      <c r="A2400">
        <v>8</v>
      </c>
      <c r="B2400">
        <v>16</v>
      </c>
      <c r="C2400">
        <v>2023</v>
      </c>
      <c r="D2400">
        <v>99</v>
      </c>
      <c r="E2400">
        <v>99</v>
      </c>
      <c r="F2400">
        <v>99</v>
      </c>
      <c r="G2400">
        <v>99</v>
      </c>
      <c r="H2400">
        <v>2</v>
      </c>
      <c r="I2400">
        <v>99</v>
      </c>
      <c r="J2400">
        <v>181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6</v>
      </c>
      <c r="R2400">
        <v>227</v>
      </c>
      <c r="S2400">
        <v>227</v>
      </c>
      <c r="T2400">
        <v>1.2609710032218642</v>
      </c>
      <c r="U2400">
        <v>1.3827331877408922</v>
      </c>
      <c r="V2400">
        <v>0.37004405286343622</v>
      </c>
      <c r="W2400">
        <v>62.92070484581496</v>
      </c>
      <c r="X2400">
        <v>163.72678633645322</v>
      </c>
      <c r="Y2400">
        <v>151.11982378854628</v>
      </c>
      <c r="Z2400">
        <v>151.11982378854628</v>
      </c>
      <c r="AA2400">
        <v>39.780043963855874</v>
      </c>
      <c r="AB2400">
        <v>1.4336618455315902</v>
      </c>
      <c r="AC2400">
        <v>-62.612400366225323</v>
      </c>
      <c r="AD2400">
        <v>6</v>
      </c>
      <c r="AE2400">
        <v>0</v>
      </c>
      <c r="AF2400">
        <v>0</v>
      </c>
      <c r="AG2400">
        <v>0</v>
      </c>
      <c r="AH2400">
        <v>14</v>
      </c>
      <c r="AI2400">
        <v>1</v>
      </c>
      <c r="AJ2400">
        <v>2</v>
      </c>
      <c r="AK2400">
        <v>1</v>
      </c>
      <c r="AL2400">
        <v>1</v>
      </c>
      <c r="AM2400">
        <v>0</v>
      </c>
    </row>
    <row r="2401" spans="1:39">
      <c r="A2401">
        <v>8</v>
      </c>
      <c r="B2401">
        <v>17</v>
      </c>
      <c r="C2401">
        <v>2023</v>
      </c>
      <c r="D2401">
        <v>99</v>
      </c>
      <c r="E2401">
        <v>99</v>
      </c>
      <c r="F2401">
        <v>99</v>
      </c>
      <c r="G2401">
        <v>99</v>
      </c>
      <c r="H2401">
        <v>2</v>
      </c>
      <c r="I2401">
        <v>99</v>
      </c>
      <c r="J2401">
        <v>470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12</v>
      </c>
      <c r="R2401">
        <v>131</v>
      </c>
      <c r="S2401">
        <v>131</v>
      </c>
      <c r="T2401">
        <v>0.72769692256415952</v>
      </c>
      <c r="U2401">
        <v>0.8649408399700439</v>
      </c>
      <c r="V2401">
        <v>4.6717557251908408</v>
      </c>
      <c r="W2401">
        <v>58.320610687022885</v>
      </c>
      <c r="X2401">
        <v>177.46892393704564</v>
      </c>
      <c r="Y2401">
        <v>163.80381679389319</v>
      </c>
      <c r="Z2401">
        <v>163.80381679389319</v>
      </c>
      <c r="AA2401">
        <v>32.483643340436906</v>
      </c>
      <c r="AB2401">
        <v>5.6288070076483692</v>
      </c>
      <c r="AC2401">
        <v>-66.233604411791106</v>
      </c>
      <c r="AD2401">
        <v>1</v>
      </c>
      <c r="AE2401">
        <v>0</v>
      </c>
      <c r="AF2401">
        <v>0</v>
      </c>
      <c r="AG2401">
        <v>0</v>
      </c>
      <c r="AH2401">
        <v>1</v>
      </c>
      <c r="AI2401">
        <v>0</v>
      </c>
      <c r="AJ2401">
        <v>0</v>
      </c>
      <c r="AK2401">
        <v>0</v>
      </c>
      <c r="AL2401">
        <v>0</v>
      </c>
      <c r="AM2401">
        <v>0</v>
      </c>
    </row>
    <row r="2402" spans="1:39">
      <c r="A2402">
        <v>8</v>
      </c>
      <c r="B2402">
        <v>18</v>
      </c>
      <c r="C2402">
        <v>2023</v>
      </c>
      <c r="D2402">
        <v>99</v>
      </c>
      <c r="E2402">
        <v>99</v>
      </c>
      <c r="F2402">
        <v>99</v>
      </c>
      <c r="G2402">
        <v>99</v>
      </c>
      <c r="H2402">
        <v>1</v>
      </c>
      <c r="I2402">
        <v>99</v>
      </c>
      <c r="J2402">
        <v>643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</row>
    <row r="2403" spans="1:39">
      <c r="A2403">
        <v>8</v>
      </c>
      <c r="B2403">
        <v>19</v>
      </c>
      <c r="C2403">
        <v>2022</v>
      </c>
      <c r="D2403">
        <v>99</v>
      </c>
      <c r="E2403">
        <v>99</v>
      </c>
      <c r="F2403">
        <v>99</v>
      </c>
      <c r="G2403">
        <v>99</v>
      </c>
      <c r="H2403">
        <v>1</v>
      </c>
      <c r="I2403">
        <v>99</v>
      </c>
      <c r="J2403">
        <v>103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5</v>
      </c>
      <c r="R2403">
        <v>31</v>
      </c>
      <c r="S2403">
        <v>31</v>
      </c>
      <c r="T2403">
        <v>0.17158355011900145</v>
      </c>
      <c r="U2403">
        <v>0.16458690284113547</v>
      </c>
      <c r="V2403">
        <v>16.516129032258061</v>
      </c>
      <c r="W2403">
        <v>61.451612903225808</v>
      </c>
      <c r="X2403">
        <v>143.73885995876</v>
      </c>
      <c r="Y2403">
        <v>132.67096774193553</v>
      </c>
      <c r="Z2403">
        <v>132.67096774193553</v>
      </c>
      <c r="AA2403">
        <v>25.564809400983872</v>
      </c>
      <c r="AB2403">
        <v>2.4865925600776126</v>
      </c>
      <c r="AC2403">
        <v>-49.815793670937055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</row>
    <row r="2404" spans="1:39">
      <c r="A2404">
        <v>8</v>
      </c>
      <c r="B2404">
        <v>20</v>
      </c>
      <c r="C2404">
        <v>2022</v>
      </c>
      <c r="D2404">
        <v>99</v>
      </c>
      <c r="E2404">
        <v>99</v>
      </c>
      <c r="F2404">
        <v>99</v>
      </c>
      <c r="G2404">
        <v>99</v>
      </c>
      <c r="H2404">
        <v>2</v>
      </c>
      <c r="I2404">
        <v>99</v>
      </c>
      <c r="J2404">
        <v>106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48</v>
      </c>
      <c r="R2404">
        <v>2671</v>
      </c>
      <c r="S2404">
        <v>2671</v>
      </c>
      <c r="T2404">
        <v>14.783860076382352</v>
      </c>
      <c r="U2404">
        <v>15.313405069393459</v>
      </c>
      <c r="V2404">
        <v>15.490453013852489</v>
      </c>
      <c r="W2404">
        <v>59.938974166978667</v>
      </c>
      <c r="X2404">
        <v>155.21671920182817</v>
      </c>
      <c r="Y2404">
        <v>143.26503182328705</v>
      </c>
      <c r="Z2404">
        <v>143.26503182328705</v>
      </c>
      <c r="AA2404">
        <v>30.01919324864204</v>
      </c>
      <c r="AB2404">
        <v>4.2279247103634674</v>
      </c>
      <c r="AC2404">
        <v>-60.003241420779602</v>
      </c>
      <c r="AD2404">
        <v>74</v>
      </c>
      <c r="AE2404">
        <v>26</v>
      </c>
      <c r="AF2404">
        <v>0</v>
      </c>
      <c r="AG2404">
        <v>4</v>
      </c>
      <c r="AH2404">
        <v>178</v>
      </c>
      <c r="AI2404">
        <v>62</v>
      </c>
      <c r="AJ2404">
        <v>4</v>
      </c>
      <c r="AK2404">
        <v>6</v>
      </c>
      <c r="AL2404">
        <v>0</v>
      </c>
      <c r="AM2404">
        <v>0</v>
      </c>
    </row>
    <row r="2405" spans="1:39">
      <c r="A2405">
        <v>8</v>
      </c>
      <c r="B2405">
        <v>21</v>
      </c>
      <c r="C2405">
        <v>2022</v>
      </c>
      <c r="D2405">
        <v>99</v>
      </c>
      <c r="E2405">
        <v>99</v>
      </c>
      <c r="F2405">
        <v>99</v>
      </c>
      <c r="G2405">
        <v>99</v>
      </c>
      <c r="H2405">
        <v>1</v>
      </c>
      <c r="I2405">
        <v>99</v>
      </c>
      <c r="J2405">
        <v>109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</row>
    <row r="2406" spans="1:39">
      <c r="A2406">
        <v>8</v>
      </c>
      <c r="B2406">
        <v>22</v>
      </c>
      <c r="C2406">
        <v>2022</v>
      </c>
      <c r="D2406">
        <v>99</v>
      </c>
      <c r="E2406">
        <v>99</v>
      </c>
      <c r="F2406">
        <v>99</v>
      </c>
      <c r="G2406">
        <v>99</v>
      </c>
      <c r="H2406">
        <v>1</v>
      </c>
      <c r="I2406">
        <v>99</v>
      </c>
      <c r="J2406">
        <v>111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</row>
    <row r="2407" spans="1:39">
      <c r="A2407">
        <v>8</v>
      </c>
      <c r="B2407">
        <v>23</v>
      </c>
      <c r="C2407">
        <v>2022</v>
      </c>
      <c r="D2407">
        <v>99</v>
      </c>
      <c r="E2407">
        <v>99</v>
      </c>
      <c r="F2407">
        <v>99</v>
      </c>
      <c r="G2407">
        <v>99</v>
      </c>
      <c r="H2407">
        <v>1</v>
      </c>
      <c r="I2407">
        <v>99</v>
      </c>
      <c r="J2407">
        <v>113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5</v>
      </c>
      <c r="R2407">
        <v>11</v>
      </c>
      <c r="S2407">
        <v>11</v>
      </c>
      <c r="T2407">
        <v>6.0884485526097293E-2</v>
      </c>
      <c r="U2407">
        <v>5.9282979446814363E-2</v>
      </c>
      <c r="V2407">
        <v>14.545454545454543</v>
      </c>
      <c r="W2407">
        <v>58.818181818181827</v>
      </c>
      <c r="X2407">
        <v>145.9076135132473</v>
      </c>
      <c r="Y2407">
        <v>134.67272727272729</v>
      </c>
      <c r="Z2407">
        <v>134.67272727272729</v>
      </c>
      <c r="AA2407">
        <v>14.548295177166755</v>
      </c>
      <c r="AB2407">
        <v>1.6958871005615139</v>
      </c>
      <c r="AC2407">
        <v>-12.03211341086331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</row>
    <row r="2408" spans="1:39">
      <c r="A2408">
        <v>8</v>
      </c>
      <c r="B2408">
        <v>24</v>
      </c>
      <c r="C2408">
        <v>2022</v>
      </c>
      <c r="D2408">
        <v>99</v>
      </c>
      <c r="E2408">
        <v>99</v>
      </c>
      <c r="F2408">
        <v>99</v>
      </c>
      <c r="G2408">
        <v>99</v>
      </c>
      <c r="H2408">
        <v>1</v>
      </c>
      <c r="I2408">
        <v>99</v>
      </c>
      <c r="J2408">
        <v>116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</row>
    <row r="2409" spans="1:39">
      <c r="A2409">
        <v>8</v>
      </c>
      <c r="B2409">
        <v>25</v>
      </c>
      <c r="C2409">
        <v>2022</v>
      </c>
      <c r="D2409">
        <v>99</v>
      </c>
      <c r="E2409">
        <v>99</v>
      </c>
      <c r="F2409">
        <v>99</v>
      </c>
      <c r="G2409">
        <v>99</v>
      </c>
      <c r="H2409">
        <v>2</v>
      </c>
      <c r="I2409">
        <v>99</v>
      </c>
      <c r="J2409">
        <v>117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7</v>
      </c>
      <c r="R2409">
        <v>14</v>
      </c>
      <c r="S2409">
        <v>14</v>
      </c>
      <c r="T2409">
        <v>7.7489345215032951E-2</v>
      </c>
      <c r="U2409">
        <v>7.3749563131182749E-2</v>
      </c>
      <c r="V2409">
        <v>15.5</v>
      </c>
      <c r="W2409">
        <v>59.5</v>
      </c>
      <c r="X2409">
        <v>142.61724191301656</v>
      </c>
      <c r="Y2409">
        <v>131.63571428571424</v>
      </c>
      <c r="Z2409">
        <v>131.63571428571424</v>
      </c>
      <c r="AA2409">
        <v>25.700822864616125</v>
      </c>
      <c r="AB2409">
        <v>1.1180339887498949</v>
      </c>
      <c r="AC2409">
        <v>-19.078679551242914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</row>
    <row r="2410" spans="1:39">
      <c r="A2410">
        <v>8</v>
      </c>
      <c r="B2410">
        <v>26</v>
      </c>
      <c r="C2410">
        <v>2022</v>
      </c>
      <c r="D2410">
        <v>99</v>
      </c>
      <c r="E2410">
        <v>99</v>
      </c>
      <c r="F2410">
        <v>99</v>
      </c>
      <c r="G2410">
        <v>99</v>
      </c>
      <c r="H2410">
        <v>1</v>
      </c>
      <c r="I2410">
        <v>99</v>
      </c>
      <c r="J2410">
        <v>121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127</v>
      </c>
      <c r="R2410">
        <v>5949</v>
      </c>
      <c r="S2410">
        <v>5949</v>
      </c>
      <c r="T2410">
        <v>32.927436763159349</v>
      </c>
      <c r="U2410">
        <v>33.426142503748849</v>
      </c>
      <c r="V2410">
        <v>15.024710035300052</v>
      </c>
      <c r="W2410">
        <v>59.4399058665322</v>
      </c>
      <c r="X2410">
        <v>152.11880616879404</v>
      </c>
      <c r="Y2410">
        <v>140.40565809379703</v>
      </c>
      <c r="Z2410">
        <v>140.40565809379703</v>
      </c>
      <c r="AA2410">
        <v>29.3438562491576</v>
      </c>
      <c r="AB2410">
        <v>4.9302372415779345</v>
      </c>
      <c r="AC2410">
        <v>-61.31025747880004</v>
      </c>
      <c r="AD2410">
        <v>138</v>
      </c>
      <c r="AE2410">
        <v>1</v>
      </c>
      <c r="AF2410">
        <v>0</v>
      </c>
      <c r="AG2410">
        <v>24</v>
      </c>
      <c r="AH2410">
        <v>99</v>
      </c>
      <c r="AI2410">
        <v>11</v>
      </c>
      <c r="AJ2410">
        <v>4</v>
      </c>
      <c r="AK2410">
        <v>25</v>
      </c>
      <c r="AL2410">
        <v>0</v>
      </c>
      <c r="AM2410">
        <v>3</v>
      </c>
    </row>
    <row r="2411" spans="1:39">
      <c r="A2411">
        <v>8</v>
      </c>
      <c r="B2411">
        <v>27</v>
      </c>
      <c r="C2411">
        <v>2022</v>
      </c>
      <c r="D2411">
        <v>99</v>
      </c>
      <c r="E2411">
        <v>99</v>
      </c>
      <c r="F2411">
        <v>99</v>
      </c>
      <c r="G2411">
        <v>99</v>
      </c>
      <c r="H2411">
        <v>1</v>
      </c>
      <c r="I2411">
        <v>99</v>
      </c>
      <c r="J2411">
        <v>134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</row>
    <row r="2412" spans="1:39">
      <c r="A2412">
        <v>8</v>
      </c>
      <c r="B2412">
        <v>28</v>
      </c>
      <c r="C2412">
        <v>2022</v>
      </c>
      <c r="D2412">
        <v>99</v>
      </c>
      <c r="E2412">
        <v>99</v>
      </c>
      <c r="F2412">
        <v>99</v>
      </c>
      <c r="G2412">
        <v>99</v>
      </c>
      <c r="H2412">
        <v>2</v>
      </c>
      <c r="I2412">
        <v>99</v>
      </c>
      <c r="J2412">
        <v>141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22</v>
      </c>
      <c r="R2412">
        <v>1888</v>
      </c>
      <c r="S2412">
        <v>1888</v>
      </c>
      <c r="T2412">
        <v>10.449991697570155</v>
      </c>
      <c r="U2412">
        <v>10.184614977537818</v>
      </c>
      <c r="V2412">
        <v>15.89406779661017</v>
      </c>
      <c r="W2412">
        <v>60.770656779661032</v>
      </c>
      <c r="X2412">
        <v>146.04383963494118</v>
      </c>
      <c r="Y2412">
        <v>134.79846398305077</v>
      </c>
      <c r="Z2412">
        <v>134.79846398305077</v>
      </c>
      <c r="AA2412">
        <v>27.904913317537609</v>
      </c>
      <c r="AB2412">
        <v>3.7532256173512888</v>
      </c>
      <c r="AC2412">
        <v>-58.138398099317122</v>
      </c>
      <c r="AD2412">
        <v>23</v>
      </c>
      <c r="AE2412">
        <v>0</v>
      </c>
      <c r="AF2412">
        <v>0</v>
      </c>
      <c r="AG2412">
        <v>2</v>
      </c>
      <c r="AH2412">
        <v>69</v>
      </c>
      <c r="AI2412">
        <v>4</v>
      </c>
      <c r="AJ2412">
        <v>1</v>
      </c>
      <c r="AK2412">
        <v>4</v>
      </c>
      <c r="AL2412">
        <v>0</v>
      </c>
      <c r="AM2412">
        <v>0</v>
      </c>
    </row>
    <row r="2413" spans="1:39">
      <c r="A2413">
        <v>8</v>
      </c>
      <c r="B2413">
        <v>29</v>
      </c>
      <c r="C2413">
        <v>2022</v>
      </c>
      <c r="D2413">
        <v>99</v>
      </c>
      <c r="E2413">
        <v>99</v>
      </c>
      <c r="F2413">
        <v>99</v>
      </c>
      <c r="G2413">
        <v>99</v>
      </c>
      <c r="H2413">
        <v>2</v>
      </c>
      <c r="I2413">
        <v>99</v>
      </c>
      <c r="J2413">
        <v>143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14</v>
      </c>
      <c r="R2413">
        <v>177</v>
      </c>
      <c r="S2413">
        <v>177</v>
      </c>
      <c r="T2413">
        <v>0.97968672164720172</v>
      </c>
      <c r="U2413">
        <v>1.2279148191225231</v>
      </c>
      <c r="V2413">
        <v>13.66101694915254</v>
      </c>
      <c r="W2413">
        <v>56.598870056497184</v>
      </c>
      <c r="X2413">
        <v>187.81729927588128</v>
      </c>
      <c r="Y2413">
        <v>173.3553672316383</v>
      </c>
      <c r="Z2413">
        <v>173.3553672316383</v>
      </c>
      <c r="AA2413">
        <v>34.450480091538239</v>
      </c>
      <c r="AB2413">
        <v>5.431920602797101</v>
      </c>
      <c r="AC2413">
        <v>-74.249631164210086</v>
      </c>
      <c r="AD2413">
        <v>4</v>
      </c>
      <c r="AE2413">
        <v>0</v>
      </c>
      <c r="AF2413">
        <v>0</v>
      </c>
      <c r="AG2413">
        <v>0</v>
      </c>
      <c r="AH2413">
        <v>4</v>
      </c>
      <c r="AI2413">
        <v>0</v>
      </c>
      <c r="AJ2413">
        <v>0</v>
      </c>
      <c r="AK2413">
        <v>0</v>
      </c>
      <c r="AL2413">
        <v>0</v>
      </c>
      <c r="AM2413">
        <v>0</v>
      </c>
    </row>
    <row r="2414" spans="1:39">
      <c r="A2414">
        <v>8</v>
      </c>
      <c r="B2414">
        <v>30</v>
      </c>
      <c r="C2414">
        <v>2022</v>
      </c>
      <c r="D2414">
        <v>99</v>
      </c>
      <c r="E2414">
        <v>99</v>
      </c>
      <c r="F2414">
        <v>99</v>
      </c>
      <c r="G2414">
        <v>99</v>
      </c>
      <c r="H2414">
        <v>2</v>
      </c>
      <c r="I2414">
        <v>99</v>
      </c>
      <c r="J2414">
        <v>147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30</v>
      </c>
      <c r="R2414">
        <v>2780</v>
      </c>
      <c r="S2414">
        <v>2775</v>
      </c>
      <c r="T2414">
        <v>15.387169978413681</v>
      </c>
      <c r="U2414">
        <v>14.635812699816464</v>
      </c>
      <c r="V2414">
        <v>15.506474820143888</v>
      </c>
      <c r="W2414">
        <v>60.334054054054064</v>
      </c>
      <c r="X2414">
        <v>142.9689314637132</v>
      </c>
      <c r="Y2414">
        <v>131.55712230215843</v>
      </c>
      <c r="Z2414">
        <v>131.79416216216237</v>
      </c>
      <c r="AA2414">
        <v>27.472652842561686</v>
      </c>
      <c r="AB2414">
        <v>4.4809640167714155</v>
      </c>
      <c r="AC2414">
        <v>-62.745143223810395</v>
      </c>
      <c r="AD2414">
        <v>68</v>
      </c>
      <c r="AE2414">
        <v>0</v>
      </c>
      <c r="AF2414">
        <v>0</v>
      </c>
      <c r="AG2414">
        <v>6</v>
      </c>
      <c r="AH2414">
        <v>34</v>
      </c>
      <c r="AI2414">
        <v>8</v>
      </c>
      <c r="AJ2414">
        <v>0</v>
      </c>
      <c r="AK2414">
        <v>18</v>
      </c>
      <c r="AL2414">
        <v>0</v>
      </c>
      <c r="AM2414">
        <v>1</v>
      </c>
    </row>
    <row r="2415" spans="1:39">
      <c r="A2415">
        <v>8</v>
      </c>
      <c r="B2415">
        <v>31</v>
      </c>
      <c r="C2415">
        <v>2022</v>
      </c>
      <c r="D2415">
        <v>99</v>
      </c>
      <c r="E2415">
        <v>99</v>
      </c>
      <c r="F2415">
        <v>99</v>
      </c>
      <c r="G2415">
        <v>99</v>
      </c>
      <c r="H2415">
        <v>1</v>
      </c>
      <c r="I2415">
        <v>99</v>
      </c>
      <c r="J2415">
        <v>155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</row>
    <row r="2416" spans="1:39">
      <c r="A2416">
        <v>8</v>
      </c>
      <c r="B2416">
        <v>32</v>
      </c>
      <c r="C2416">
        <v>2022</v>
      </c>
      <c r="D2416">
        <v>99</v>
      </c>
      <c r="E2416">
        <v>99</v>
      </c>
      <c r="F2416">
        <v>99</v>
      </c>
      <c r="G2416">
        <v>99</v>
      </c>
      <c r="H2416">
        <v>2</v>
      </c>
      <c r="I2416">
        <v>99</v>
      </c>
      <c r="J2416">
        <v>160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39</v>
      </c>
      <c r="R2416">
        <v>4186</v>
      </c>
      <c r="S2416">
        <v>4186</v>
      </c>
      <c r="T2416">
        <v>23.169314219294844</v>
      </c>
      <c r="U2416">
        <v>22.608977255112912</v>
      </c>
      <c r="V2416">
        <v>15.272097467749644</v>
      </c>
      <c r="W2416">
        <v>59.120879120879117</v>
      </c>
      <c r="X2416">
        <v>146.22522891400357</v>
      </c>
      <c r="Y2416">
        <v>134.96588628762544</v>
      </c>
      <c r="Z2416">
        <v>134.96588628762544</v>
      </c>
      <c r="AA2416">
        <v>28.353631692236046</v>
      </c>
      <c r="AB2416">
        <v>2.4570284514988567</v>
      </c>
      <c r="AC2416">
        <v>-45.08339518212788</v>
      </c>
      <c r="AD2416">
        <v>147</v>
      </c>
      <c r="AE2416">
        <v>0</v>
      </c>
      <c r="AF2416">
        <v>0</v>
      </c>
      <c r="AG2416">
        <v>9</v>
      </c>
      <c r="AH2416">
        <v>334</v>
      </c>
      <c r="AI2416">
        <v>84</v>
      </c>
      <c r="AJ2416">
        <v>57</v>
      </c>
      <c r="AK2416">
        <v>99</v>
      </c>
      <c r="AL2416">
        <v>1</v>
      </c>
      <c r="AM2416">
        <v>0</v>
      </c>
    </row>
    <row r="2417" spans="1:39">
      <c r="A2417">
        <v>8</v>
      </c>
      <c r="B2417">
        <v>33</v>
      </c>
      <c r="C2417">
        <v>2022</v>
      </c>
      <c r="D2417">
        <v>99</v>
      </c>
      <c r="E2417">
        <v>99</v>
      </c>
      <c r="F2417">
        <v>99</v>
      </c>
      <c r="G2417">
        <v>99</v>
      </c>
      <c r="H2417">
        <v>1</v>
      </c>
      <c r="I2417">
        <v>99</v>
      </c>
      <c r="J2417">
        <v>171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1</v>
      </c>
      <c r="R2417">
        <v>1</v>
      </c>
      <c r="S2417">
        <v>1</v>
      </c>
      <c r="T2417">
        <v>5.5349532296452095E-3</v>
      </c>
      <c r="U2417">
        <v>6.5749922526742288E-3</v>
      </c>
      <c r="V2417">
        <v>17</v>
      </c>
      <c r="W2417">
        <v>61</v>
      </c>
      <c r="X2417">
        <v>178.0065005417118</v>
      </c>
      <c r="Y2417">
        <v>164.3</v>
      </c>
      <c r="Z2417">
        <v>164.3</v>
      </c>
      <c r="AA2417">
        <v>0</v>
      </c>
      <c r="AB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</row>
    <row r="2418" spans="1:39">
      <c r="A2418">
        <v>8</v>
      </c>
      <c r="B2418">
        <v>34</v>
      </c>
      <c r="C2418">
        <v>2022</v>
      </c>
      <c r="D2418">
        <v>99</v>
      </c>
      <c r="E2418">
        <v>99</v>
      </c>
      <c r="F2418">
        <v>99</v>
      </c>
      <c r="G2418">
        <v>99</v>
      </c>
      <c r="H2418">
        <v>2</v>
      </c>
      <c r="I2418">
        <v>99</v>
      </c>
      <c r="J2418">
        <v>181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6</v>
      </c>
      <c r="R2418">
        <v>199</v>
      </c>
      <c r="S2418">
        <v>199</v>
      </c>
      <c r="T2418">
        <v>1.1014556926993964</v>
      </c>
      <c r="U2418">
        <v>1.2150049438899453</v>
      </c>
      <c r="V2418">
        <v>16.864321608040196</v>
      </c>
      <c r="W2418">
        <v>62.718592964824111</v>
      </c>
      <c r="X2418">
        <v>165.29723373095163</v>
      </c>
      <c r="Y2418">
        <v>152.56934673366837</v>
      </c>
      <c r="Z2418">
        <v>152.56934673366837</v>
      </c>
      <c r="AA2418">
        <v>35.386456755145559</v>
      </c>
      <c r="AB2418">
        <v>1.5854888535319365</v>
      </c>
      <c r="AC2418">
        <v>-57.86203847725092</v>
      </c>
      <c r="AD2418">
        <v>2</v>
      </c>
      <c r="AE2418">
        <v>0</v>
      </c>
      <c r="AF2418">
        <v>0</v>
      </c>
      <c r="AG2418">
        <v>0</v>
      </c>
      <c r="AH2418">
        <v>11</v>
      </c>
      <c r="AI2418">
        <v>2</v>
      </c>
      <c r="AJ2418">
        <v>0</v>
      </c>
      <c r="AK2418">
        <v>1</v>
      </c>
      <c r="AL2418">
        <v>1</v>
      </c>
      <c r="AM2418">
        <v>0</v>
      </c>
    </row>
    <row r="2419" spans="1:39">
      <c r="A2419">
        <v>8</v>
      </c>
      <c r="B2419">
        <v>35</v>
      </c>
      <c r="C2419">
        <v>2022</v>
      </c>
      <c r="D2419">
        <v>99</v>
      </c>
      <c r="E2419">
        <v>99</v>
      </c>
      <c r="F2419">
        <v>99</v>
      </c>
      <c r="G2419">
        <v>99</v>
      </c>
      <c r="H2419">
        <v>2</v>
      </c>
      <c r="I2419">
        <v>99</v>
      </c>
      <c r="J2419">
        <v>470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10</v>
      </c>
      <c r="R2419">
        <v>149</v>
      </c>
      <c r="S2419">
        <v>149</v>
      </c>
      <c r="T2419">
        <v>0.82470803121713621</v>
      </c>
      <c r="U2419">
        <v>0.99992306098536243</v>
      </c>
      <c r="V2419">
        <v>14.563758389261745</v>
      </c>
      <c r="W2419">
        <v>57.926174496644308</v>
      </c>
      <c r="X2419">
        <v>181.68577806539801</v>
      </c>
      <c r="Y2419">
        <v>167.69597315436243</v>
      </c>
      <c r="Z2419">
        <v>167.69597315436243</v>
      </c>
      <c r="AA2419">
        <v>33.17215594581171</v>
      </c>
      <c r="AB2419">
        <v>5.8734917638277357</v>
      </c>
      <c r="AC2419">
        <v>-63.908533293732305</v>
      </c>
      <c r="AD2419">
        <v>1</v>
      </c>
      <c r="AE2419">
        <v>0</v>
      </c>
      <c r="AF2419">
        <v>0</v>
      </c>
      <c r="AG2419">
        <v>0</v>
      </c>
      <c r="AH2419">
        <v>4</v>
      </c>
      <c r="AI2419">
        <v>0</v>
      </c>
      <c r="AJ2419">
        <v>6</v>
      </c>
      <c r="AK2419">
        <v>0</v>
      </c>
      <c r="AL2419">
        <v>0</v>
      </c>
      <c r="AM2419">
        <v>0</v>
      </c>
    </row>
    <row r="2420" spans="1:39">
      <c r="A2420">
        <v>8</v>
      </c>
      <c r="B2420">
        <v>36</v>
      </c>
      <c r="C2420">
        <v>2022</v>
      </c>
      <c r="D2420">
        <v>99</v>
      </c>
      <c r="E2420">
        <v>99</v>
      </c>
      <c r="F2420">
        <v>99</v>
      </c>
      <c r="G2420">
        <v>99</v>
      </c>
      <c r="H2420">
        <v>1</v>
      </c>
      <c r="I2420">
        <v>99</v>
      </c>
      <c r="J2420">
        <v>643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</row>
    <row r="2421" spans="1:39">
      <c r="A2421">
        <v>8</v>
      </c>
      <c r="B2421">
        <v>37</v>
      </c>
      <c r="C2421">
        <v>2021</v>
      </c>
      <c r="D2421">
        <v>99</v>
      </c>
      <c r="E2421">
        <v>99</v>
      </c>
      <c r="F2421">
        <v>99</v>
      </c>
      <c r="G2421">
        <v>99</v>
      </c>
      <c r="H2421">
        <v>1</v>
      </c>
      <c r="I2421">
        <v>99</v>
      </c>
      <c r="J2421">
        <v>103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6</v>
      </c>
      <c r="R2421">
        <v>35</v>
      </c>
      <c r="S2421">
        <v>35</v>
      </c>
      <c r="T2421">
        <v>0.17824041066590612</v>
      </c>
      <c r="U2421">
        <v>0.17950282315684171</v>
      </c>
      <c r="V2421">
        <v>15.371428571428575</v>
      </c>
      <c r="W2421">
        <v>58.94285714285715</v>
      </c>
      <c r="X2421">
        <v>149.46014548831451</v>
      </c>
      <c r="Y2421">
        <v>137.9517142857143</v>
      </c>
      <c r="Z2421">
        <v>137.9517142857143</v>
      </c>
      <c r="AA2421">
        <v>26.780083909578753</v>
      </c>
      <c r="AB2421">
        <v>2.9368871484020329</v>
      </c>
      <c r="AC2421">
        <v>-50.689858374601528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</row>
    <row r="2422" spans="1:39">
      <c r="A2422">
        <v>8</v>
      </c>
      <c r="B2422">
        <v>38</v>
      </c>
      <c r="C2422">
        <v>2021</v>
      </c>
      <c r="D2422">
        <v>99</v>
      </c>
      <c r="E2422">
        <v>99</v>
      </c>
      <c r="F2422">
        <v>99</v>
      </c>
      <c r="G2422">
        <v>99</v>
      </c>
      <c r="H2422">
        <v>2</v>
      </c>
      <c r="I2422">
        <v>99</v>
      </c>
      <c r="J2422">
        <v>106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55</v>
      </c>
      <c r="R2422">
        <v>3137</v>
      </c>
      <c r="S2422">
        <v>3137</v>
      </c>
      <c r="T2422">
        <v>15.975433378827072</v>
      </c>
      <c r="U2422">
        <v>16.414200395320282</v>
      </c>
      <c r="V2422">
        <v>14.939113802996497</v>
      </c>
      <c r="W2422">
        <v>58.867389225374566</v>
      </c>
      <c r="X2422">
        <v>152.48508781533531</v>
      </c>
      <c r="Y2422">
        <v>140.74373605355424</v>
      </c>
      <c r="Z2422">
        <v>140.74373605355424</v>
      </c>
      <c r="AA2422">
        <v>30.805856740299095</v>
      </c>
      <c r="AB2422">
        <v>4.7898400176713043</v>
      </c>
      <c r="AC2422">
        <v>-64.108933456914514</v>
      </c>
      <c r="AD2422">
        <v>83</v>
      </c>
      <c r="AE2422">
        <v>31</v>
      </c>
      <c r="AF2422">
        <v>0</v>
      </c>
      <c r="AG2422">
        <v>5</v>
      </c>
      <c r="AH2422">
        <v>243</v>
      </c>
      <c r="AI2422">
        <v>68</v>
      </c>
      <c r="AJ2422">
        <v>5</v>
      </c>
      <c r="AK2422">
        <v>5</v>
      </c>
      <c r="AL2422">
        <v>0</v>
      </c>
      <c r="AM2422">
        <v>0</v>
      </c>
    </row>
    <row r="2423" spans="1:39">
      <c r="A2423">
        <v>8</v>
      </c>
      <c r="B2423">
        <v>39</v>
      </c>
      <c r="C2423">
        <v>2021</v>
      </c>
      <c r="D2423">
        <v>99</v>
      </c>
      <c r="E2423">
        <v>99</v>
      </c>
      <c r="F2423">
        <v>99</v>
      </c>
      <c r="G2423">
        <v>99</v>
      </c>
      <c r="H2423">
        <v>1</v>
      </c>
      <c r="I2423">
        <v>99</v>
      </c>
      <c r="J2423">
        <v>109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1</v>
      </c>
      <c r="R2423">
        <v>1</v>
      </c>
      <c r="S2423">
        <v>1</v>
      </c>
      <c r="T2423">
        <v>5.0925831618830316E-3</v>
      </c>
      <c r="U2423">
        <v>1.0602180702537356E-2</v>
      </c>
      <c r="V2423">
        <v>11</v>
      </c>
      <c r="W2423">
        <v>53</v>
      </c>
      <c r="X2423">
        <v>308.97074756229688</v>
      </c>
      <c r="Y2423">
        <v>285.18</v>
      </c>
      <c r="Z2423">
        <v>285.18</v>
      </c>
      <c r="AA2423">
        <v>0</v>
      </c>
      <c r="AB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</row>
    <row r="2424" spans="1:39">
      <c r="A2424">
        <v>8</v>
      </c>
      <c r="B2424">
        <v>40</v>
      </c>
      <c r="C2424">
        <v>2021</v>
      </c>
      <c r="D2424">
        <v>99</v>
      </c>
      <c r="E2424">
        <v>99</v>
      </c>
      <c r="F2424">
        <v>99</v>
      </c>
      <c r="G2424">
        <v>99</v>
      </c>
      <c r="H2424">
        <v>1</v>
      </c>
      <c r="I2424">
        <v>99</v>
      </c>
      <c r="J2424">
        <v>111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</row>
    <row r="2425" spans="1:39">
      <c r="A2425">
        <v>8</v>
      </c>
      <c r="B2425">
        <v>41</v>
      </c>
      <c r="C2425">
        <v>2021</v>
      </c>
      <c r="D2425">
        <v>99</v>
      </c>
      <c r="E2425">
        <v>99</v>
      </c>
      <c r="F2425">
        <v>99</v>
      </c>
      <c r="G2425">
        <v>99</v>
      </c>
      <c r="H2425">
        <v>1</v>
      </c>
      <c r="I2425">
        <v>99</v>
      </c>
      <c r="J2425">
        <v>113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9</v>
      </c>
      <c r="R2425">
        <v>10</v>
      </c>
      <c r="S2425">
        <v>10</v>
      </c>
      <c r="T2425">
        <v>5.0925831618830318E-2</v>
      </c>
      <c r="U2425">
        <v>5.0155698105733698E-2</v>
      </c>
      <c r="V2425">
        <v>14.6</v>
      </c>
      <c r="W2425">
        <v>58.5</v>
      </c>
      <c r="X2425">
        <v>146.16468039003252</v>
      </c>
      <c r="Y2425">
        <v>134.91000000000003</v>
      </c>
      <c r="Z2425">
        <v>134.91000000000003</v>
      </c>
      <c r="AA2425">
        <v>20.939553481390128</v>
      </c>
      <c r="AB2425">
        <v>1.431782106327635</v>
      </c>
      <c r="AC2425">
        <v>-13.291805534997581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</row>
    <row r="2426" spans="1:39">
      <c r="A2426">
        <v>8</v>
      </c>
      <c r="B2426">
        <v>42</v>
      </c>
      <c r="C2426">
        <v>2021</v>
      </c>
      <c r="D2426">
        <v>99</v>
      </c>
      <c r="E2426">
        <v>99</v>
      </c>
      <c r="F2426">
        <v>99</v>
      </c>
      <c r="G2426">
        <v>99</v>
      </c>
      <c r="H2426">
        <v>1</v>
      </c>
      <c r="I2426">
        <v>99</v>
      </c>
      <c r="J2426">
        <v>116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2</v>
      </c>
      <c r="R2426">
        <v>8</v>
      </c>
      <c r="S2426">
        <v>8</v>
      </c>
      <c r="T2426">
        <v>4.0740665295064253E-2</v>
      </c>
      <c r="U2426">
        <v>3.5530205825846643E-2</v>
      </c>
      <c r="V2426">
        <v>17</v>
      </c>
      <c r="W2426">
        <v>60</v>
      </c>
      <c r="X2426">
        <v>129.42849404117013</v>
      </c>
      <c r="Y2426">
        <v>119.46250000000001</v>
      </c>
      <c r="Z2426">
        <v>119.46250000000001</v>
      </c>
      <c r="AA2426">
        <v>20.210751934304671</v>
      </c>
      <c r="AB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</row>
    <row r="2427" spans="1:39">
      <c r="A2427">
        <v>8</v>
      </c>
      <c r="B2427">
        <v>43</v>
      </c>
      <c r="C2427">
        <v>2021</v>
      </c>
      <c r="D2427">
        <v>99</v>
      </c>
      <c r="E2427">
        <v>99</v>
      </c>
      <c r="F2427">
        <v>99</v>
      </c>
      <c r="G2427">
        <v>99</v>
      </c>
      <c r="H2427">
        <v>2</v>
      </c>
      <c r="I2427">
        <v>99</v>
      </c>
      <c r="J2427">
        <v>117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10</v>
      </c>
      <c r="R2427">
        <v>10</v>
      </c>
      <c r="S2427">
        <v>10</v>
      </c>
      <c r="T2427">
        <v>5.0925831618830318E-2</v>
      </c>
      <c r="U2427">
        <v>5.2059168377035746E-2</v>
      </c>
      <c r="V2427">
        <v>14.6</v>
      </c>
      <c r="W2427">
        <v>58</v>
      </c>
      <c r="X2427">
        <v>151.71180931744314</v>
      </c>
      <c r="Y2427">
        <v>140.03</v>
      </c>
      <c r="Z2427">
        <v>140.03</v>
      </c>
      <c r="AA2427">
        <v>48.155789890728656</v>
      </c>
      <c r="AB2427">
        <v>3.0659419433511794</v>
      </c>
      <c r="AC2427">
        <v>-71.063377404950486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</row>
    <row r="2428" spans="1:39">
      <c r="A2428">
        <v>8</v>
      </c>
      <c r="B2428">
        <v>44</v>
      </c>
      <c r="C2428">
        <v>2021</v>
      </c>
      <c r="D2428">
        <v>99</v>
      </c>
      <c r="E2428">
        <v>99</v>
      </c>
      <c r="F2428">
        <v>99</v>
      </c>
      <c r="G2428">
        <v>99</v>
      </c>
      <c r="H2428">
        <v>1</v>
      </c>
      <c r="I2428">
        <v>99</v>
      </c>
      <c r="J2428">
        <v>121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136</v>
      </c>
      <c r="R2428">
        <v>6648</v>
      </c>
      <c r="S2428">
        <v>6639</v>
      </c>
      <c r="T2428">
        <v>33.855492860198403</v>
      </c>
      <c r="U2428">
        <v>34.099690292374859</v>
      </c>
      <c r="V2428">
        <v>14.504512635379061</v>
      </c>
      <c r="W2428">
        <v>58.34568459105288</v>
      </c>
      <c r="X2428">
        <v>149.61303296032827</v>
      </c>
      <c r="Y2428">
        <v>137.9695622743682</v>
      </c>
      <c r="Z2428">
        <v>138.15659737912327</v>
      </c>
      <c r="AA2428">
        <v>29.459978292378793</v>
      </c>
      <c r="AB2428">
        <v>4.8587156345728637</v>
      </c>
      <c r="AC2428">
        <v>-58.995867229348761</v>
      </c>
      <c r="AD2428">
        <v>118</v>
      </c>
      <c r="AE2428">
        <v>0</v>
      </c>
      <c r="AF2428">
        <v>0</v>
      </c>
      <c r="AG2428">
        <v>14</v>
      </c>
      <c r="AH2428">
        <v>117</v>
      </c>
      <c r="AI2428">
        <v>4</v>
      </c>
      <c r="AJ2428">
        <v>1</v>
      </c>
      <c r="AK2428">
        <v>22</v>
      </c>
      <c r="AL2428">
        <v>0</v>
      </c>
      <c r="AM2428">
        <v>0</v>
      </c>
    </row>
    <row r="2429" spans="1:39">
      <c r="A2429">
        <v>8</v>
      </c>
      <c r="B2429">
        <v>45</v>
      </c>
      <c r="C2429">
        <v>2021</v>
      </c>
      <c r="D2429">
        <v>99</v>
      </c>
      <c r="E2429">
        <v>99</v>
      </c>
      <c r="F2429">
        <v>99</v>
      </c>
      <c r="G2429">
        <v>99</v>
      </c>
      <c r="H2429">
        <v>1</v>
      </c>
      <c r="I2429">
        <v>99</v>
      </c>
      <c r="J2429">
        <v>134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</row>
    <row r="2430" spans="1:39">
      <c r="A2430">
        <v>8</v>
      </c>
      <c r="B2430">
        <v>46</v>
      </c>
      <c r="C2430">
        <v>2021</v>
      </c>
      <c r="D2430">
        <v>99</v>
      </c>
      <c r="E2430">
        <v>99</v>
      </c>
      <c r="F2430">
        <v>99</v>
      </c>
      <c r="G2430">
        <v>99</v>
      </c>
      <c r="H2430">
        <v>2</v>
      </c>
      <c r="I2430">
        <v>99</v>
      </c>
      <c r="J2430">
        <v>141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22</v>
      </c>
      <c r="R2430">
        <v>1694</v>
      </c>
      <c r="S2430">
        <v>1694</v>
      </c>
      <c r="T2430">
        <v>8.62683587622986</v>
      </c>
      <c r="U2430">
        <v>8.5848739864945642</v>
      </c>
      <c r="V2430">
        <v>15.234356552538374</v>
      </c>
      <c r="W2430">
        <v>59.390200708382515</v>
      </c>
      <c r="X2430">
        <v>147.68714000468165</v>
      </c>
      <c r="Y2430">
        <v>136.31523022432111</v>
      </c>
      <c r="Z2430">
        <v>136.31523022432111</v>
      </c>
      <c r="AA2430">
        <v>29.436763783048821</v>
      </c>
      <c r="AB2430">
        <v>4.2027340662357275</v>
      </c>
      <c r="AC2430">
        <v>-56.160361276309615</v>
      </c>
      <c r="AD2430">
        <v>27</v>
      </c>
      <c r="AE2430">
        <v>0</v>
      </c>
      <c r="AF2430">
        <v>0</v>
      </c>
      <c r="AG2430">
        <v>3</v>
      </c>
      <c r="AH2430">
        <v>58</v>
      </c>
      <c r="AI2430">
        <v>3</v>
      </c>
      <c r="AJ2430">
        <v>4</v>
      </c>
      <c r="AK2430">
        <v>2</v>
      </c>
      <c r="AL2430">
        <v>0</v>
      </c>
      <c r="AM2430">
        <v>0</v>
      </c>
    </row>
    <row r="2431" spans="1:39">
      <c r="A2431">
        <v>8</v>
      </c>
      <c r="B2431">
        <v>47</v>
      </c>
      <c r="C2431">
        <v>2021</v>
      </c>
      <c r="D2431">
        <v>99</v>
      </c>
      <c r="E2431">
        <v>99</v>
      </c>
      <c r="F2431">
        <v>99</v>
      </c>
      <c r="G2431">
        <v>99</v>
      </c>
      <c r="H2431">
        <v>2</v>
      </c>
      <c r="I2431">
        <v>99</v>
      </c>
      <c r="J2431">
        <v>143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</row>
    <row r="2432" spans="1:39">
      <c r="A2432">
        <v>8</v>
      </c>
      <c r="B2432">
        <v>48</v>
      </c>
      <c r="C2432">
        <v>2021</v>
      </c>
      <c r="D2432">
        <v>99</v>
      </c>
      <c r="E2432">
        <v>99</v>
      </c>
      <c r="F2432">
        <v>99</v>
      </c>
      <c r="G2432">
        <v>99</v>
      </c>
      <c r="H2432">
        <v>2</v>
      </c>
      <c r="I2432">
        <v>99</v>
      </c>
      <c r="J2432">
        <v>147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28</v>
      </c>
      <c r="R2432">
        <v>3075</v>
      </c>
      <c r="S2432">
        <v>3065</v>
      </c>
      <c r="T2432">
        <v>15.659693222790329</v>
      </c>
      <c r="U2432">
        <v>14.887152523314416</v>
      </c>
      <c r="V2432">
        <v>15.013333333333332</v>
      </c>
      <c r="W2432">
        <v>59.263621533442098</v>
      </c>
      <c r="X2432">
        <v>141.79295158065321</v>
      </c>
      <c r="Y2432">
        <v>130.22380487804912</v>
      </c>
      <c r="Z2432">
        <v>130.64867862969044</v>
      </c>
      <c r="AA2432">
        <v>26.901882000838341</v>
      </c>
      <c r="AB2432">
        <v>4.2994363529433874</v>
      </c>
      <c r="AC2432">
        <v>-60.115119091541331</v>
      </c>
      <c r="AD2432">
        <v>62</v>
      </c>
      <c r="AE2432">
        <v>0</v>
      </c>
      <c r="AF2432">
        <v>0</v>
      </c>
      <c r="AG2432">
        <v>15</v>
      </c>
      <c r="AH2432">
        <v>42</v>
      </c>
      <c r="AI2432">
        <v>1</v>
      </c>
      <c r="AJ2432">
        <v>2</v>
      </c>
      <c r="AK2432">
        <v>15</v>
      </c>
      <c r="AL2432">
        <v>0</v>
      </c>
      <c r="AM2432">
        <v>0</v>
      </c>
    </row>
    <row r="2433" spans="1:39">
      <c r="A2433">
        <v>8</v>
      </c>
      <c r="B2433">
        <v>49</v>
      </c>
      <c r="C2433">
        <v>2021</v>
      </c>
      <c r="D2433">
        <v>99</v>
      </c>
      <c r="E2433">
        <v>99</v>
      </c>
      <c r="F2433">
        <v>99</v>
      </c>
      <c r="G2433">
        <v>99</v>
      </c>
      <c r="H2433">
        <v>1</v>
      </c>
      <c r="I2433">
        <v>99</v>
      </c>
      <c r="J2433">
        <v>155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1</v>
      </c>
      <c r="R2433">
        <v>3</v>
      </c>
      <c r="S2433">
        <v>3</v>
      </c>
      <c r="T2433">
        <v>1.5277749485649104E-2</v>
      </c>
      <c r="U2433">
        <v>1.8278891177559924E-2</v>
      </c>
      <c r="V2433">
        <v>15</v>
      </c>
      <c r="W2433">
        <v>58</v>
      </c>
      <c r="X2433">
        <v>177.56229685807153</v>
      </c>
      <c r="Y2433">
        <v>163.89</v>
      </c>
      <c r="Z2433">
        <v>163.89</v>
      </c>
      <c r="AA2433">
        <v>28.113193818324245</v>
      </c>
      <c r="AB2433">
        <v>1.6329931618554523</v>
      </c>
      <c r="AC2433">
        <v>-99.908543175219108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</row>
    <row r="2434" spans="1:39">
      <c r="A2434">
        <v>8</v>
      </c>
      <c r="B2434">
        <v>50</v>
      </c>
      <c r="C2434">
        <v>2021</v>
      </c>
      <c r="D2434">
        <v>99</v>
      </c>
      <c r="E2434">
        <v>99</v>
      </c>
      <c r="F2434">
        <v>99</v>
      </c>
      <c r="G2434">
        <v>99</v>
      </c>
      <c r="H2434">
        <v>2</v>
      </c>
      <c r="I2434">
        <v>99</v>
      </c>
      <c r="J2434">
        <v>160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39</v>
      </c>
      <c r="R2434">
        <v>4537</v>
      </c>
      <c r="S2434">
        <v>4537</v>
      </c>
      <c r="T2434">
        <v>23.10504980546332</v>
      </c>
      <c r="U2434">
        <v>22.935760938023247</v>
      </c>
      <c r="V2434">
        <v>15.159135992946885</v>
      </c>
      <c r="W2434">
        <v>58.87987657042099</v>
      </c>
      <c r="X2434">
        <v>147.32163687948196</v>
      </c>
      <c r="Y2434">
        <v>135.97787083976152</v>
      </c>
      <c r="Z2434">
        <v>135.97787083976152</v>
      </c>
      <c r="AA2434">
        <v>28.536874506075677</v>
      </c>
      <c r="AB2434">
        <v>2.7552235732694039</v>
      </c>
      <c r="AC2434">
        <v>-53.905370193793161</v>
      </c>
      <c r="AD2434">
        <v>116</v>
      </c>
      <c r="AE2434">
        <v>0</v>
      </c>
      <c r="AF2434">
        <v>1</v>
      </c>
      <c r="AG2434">
        <v>23</v>
      </c>
      <c r="AH2434">
        <v>384</v>
      </c>
      <c r="AI2434">
        <v>99</v>
      </c>
      <c r="AJ2434">
        <v>88</v>
      </c>
      <c r="AK2434">
        <v>90</v>
      </c>
      <c r="AL2434">
        <v>0</v>
      </c>
      <c r="AM2434">
        <v>0</v>
      </c>
    </row>
    <row r="2435" spans="1:39">
      <c r="A2435">
        <v>8</v>
      </c>
      <c r="B2435">
        <v>51</v>
      </c>
      <c r="C2435">
        <v>2021</v>
      </c>
      <c r="D2435">
        <v>99</v>
      </c>
      <c r="E2435">
        <v>99</v>
      </c>
      <c r="F2435">
        <v>99</v>
      </c>
      <c r="G2435">
        <v>99</v>
      </c>
      <c r="H2435">
        <v>1</v>
      </c>
      <c r="I2435">
        <v>99</v>
      </c>
      <c r="J2435">
        <v>171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1</v>
      </c>
      <c r="R2435">
        <v>2</v>
      </c>
      <c r="S2435">
        <v>2</v>
      </c>
      <c r="T2435">
        <v>1.0185166323766063E-2</v>
      </c>
      <c r="U2435">
        <v>1.008913598097547E-2</v>
      </c>
      <c r="V2435">
        <v>14</v>
      </c>
      <c r="W2435">
        <v>59</v>
      </c>
      <c r="X2435">
        <v>147.00975081256775</v>
      </c>
      <c r="Y2435">
        <v>135.69</v>
      </c>
      <c r="Z2435">
        <v>135.69</v>
      </c>
      <c r="AA2435">
        <v>10.060000000000038</v>
      </c>
      <c r="AB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</row>
    <row r="2436" spans="1:39">
      <c r="A2436">
        <v>8</v>
      </c>
      <c r="B2436">
        <v>52</v>
      </c>
      <c r="C2436">
        <v>2021</v>
      </c>
      <c r="D2436">
        <v>99</v>
      </c>
      <c r="E2436">
        <v>99</v>
      </c>
      <c r="F2436">
        <v>99</v>
      </c>
      <c r="G2436">
        <v>99</v>
      </c>
      <c r="H2436">
        <v>2</v>
      </c>
      <c r="I2436">
        <v>99</v>
      </c>
      <c r="J2436">
        <v>181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5</v>
      </c>
      <c r="R2436">
        <v>211.4</v>
      </c>
      <c r="S2436">
        <v>211.4</v>
      </c>
      <c r="T2436">
        <v>1.0765720804220735</v>
      </c>
      <c r="U2436">
        <v>1.1351486236093844</v>
      </c>
      <c r="V2436">
        <v>16.929044465468309</v>
      </c>
      <c r="W2436">
        <v>62.97634815515611</v>
      </c>
      <c r="X2436">
        <v>156.48398798291521</v>
      </c>
      <c r="Y2436">
        <v>144.43472090823087</v>
      </c>
      <c r="Z2436">
        <v>144.43472090823087</v>
      </c>
      <c r="AA2436">
        <v>33.723810711920585</v>
      </c>
      <c r="AD2436">
        <v>3.4</v>
      </c>
      <c r="AE2436">
        <v>0</v>
      </c>
      <c r="AF2436">
        <v>0</v>
      </c>
      <c r="AG2436">
        <v>0</v>
      </c>
      <c r="AH2436">
        <v>16.87</v>
      </c>
      <c r="AI2436">
        <v>3</v>
      </c>
      <c r="AJ2436">
        <v>1</v>
      </c>
      <c r="AK2436">
        <v>0</v>
      </c>
      <c r="AL2436">
        <v>0</v>
      </c>
      <c r="AM2436">
        <v>0</v>
      </c>
    </row>
    <row r="2437" spans="1:39">
      <c r="A2437">
        <v>8</v>
      </c>
      <c r="B2437">
        <v>53</v>
      </c>
      <c r="C2437">
        <v>2021</v>
      </c>
      <c r="D2437">
        <v>99</v>
      </c>
      <c r="E2437">
        <v>99</v>
      </c>
      <c r="F2437">
        <v>99</v>
      </c>
      <c r="G2437">
        <v>99</v>
      </c>
      <c r="H2437">
        <v>2</v>
      </c>
      <c r="I2437">
        <v>99</v>
      </c>
      <c r="J2437">
        <v>470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11</v>
      </c>
      <c r="R2437">
        <v>74</v>
      </c>
      <c r="S2437">
        <v>74</v>
      </c>
      <c r="T2437">
        <v>0.37685115397934449</v>
      </c>
      <c r="U2437">
        <v>0.44818917686878118</v>
      </c>
      <c r="V2437">
        <v>15.986486486486484</v>
      </c>
      <c r="W2437">
        <v>60.13513513513513</v>
      </c>
      <c r="X2437">
        <v>176.50288424936298</v>
      </c>
      <c r="Y2437">
        <v>162.91216216216213</v>
      </c>
      <c r="Z2437">
        <v>162.91216216216213</v>
      </c>
      <c r="AA2437">
        <v>30.653292018008205</v>
      </c>
      <c r="AB2437">
        <v>2.5591612029763677</v>
      </c>
      <c r="AC2437">
        <v>-52.289265075694814</v>
      </c>
      <c r="AD2437">
        <v>0</v>
      </c>
      <c r="AE2437">
        <v>0</v>
      </c>
      <c r="AF2437">
        <v>0</v>
      </c>
      <c r="AG2437">
        <v>0</v>
      </c>
      <c r="AH2437">
        <v>1</v>
      </c>
      <c r="AI2437">
        <v>0</v>
      </c>
      <c r="AJ2437">
        <v>0</v>
      </c>
      <c r="AK2437">
        <v>0</v>
      </c>
      <c r="AL2437">
        <v>0</v>
      </c>
      <c r="AM2437">
        <v>0</v>
      </c>
    </row>
    <row r="2438" spans="1:39">
      <c r="A2438">
        <v>8</v>
      </c>
      <c r="B2438">
        <v>54</v>
      </c>
      <c r="C2438">
        <v>2021</v>
      </c>
      <c r="D2438">
        <v>99</v>
      </c>
      <c r="E2438">
        <v>99</v>
      </c>
      <c r="F2438">
        <v>99</v>
      </c>
      <c r="G2438">
        <v>99</v>
      </c>
      <c r="H2438">
        <v>1</v>
      </c>
      <c r="I2438">
        <v>99</v>
      </c>
      <c r="J2438">
        <v>643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</row>
    <row r="2439" spans="1:39">
      <c r="A2439">
        <v>8</v>
      </c>
      <c r="B2439">
        <v>55</v>
      </c>
      <c r="C2439">
        <v>2021</v>
      </c>
      <c r="D2439">
        <v>99</v>
      </c>
      <c r="E2439">
        <v>99</v>
      </c>
      <c r="F2439">
        <v>99</v>
      </c>
      <c r="G2439">
        <v>99</v>
      </c>
      <c r="H2439">
        <v>1</v>
      </c>
      <c r="I2439">
        <v>99</v>
      </c>
      <c r="J2439">
        <v>802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</row>
    <row r="2440" spans="1:39">
      <c r="A2440">
        <v>8</v>
      </c>
      <c r="B2440">
        <v>56</v>
      </c>
      <c r="C2440">
        <v>2020</v>
      </c>
      <c r="D2440">
        <v>99</v>
      </c>
      <c r="E2440">
        <v>99</v>
      </c>
      <c r="F2440">
        <v>99</v>
      </c>
      <c r="G2440">
        <v>99</v>
      </c>
      <c r="H2440">
        <v>1</v>
      </c>
      <c r="I2440">
        <v>99</v>
      </c>
      <c r="J2440">
        <v>103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4</v>
      </c>
      <c r="R2440">
        <v>17</v>
      </c>
      <c r="S2440">
        <v>17</v>
      </c>
      <c r="T2440">
        <v>8.4936297776667488E-2</v>
      </c>
      <c r="U2440">
        <v>8.6662981235250944E-2</v>
      </c>
      <c r="V2440">
        <v>14.882352941176469</v>
      </c>
      <c r="W2440">
        <v>58.17647058823529</v>
      </c>
      <c r="X2440">
        <v>148.19960486903315</v>
      </c>
      <c r="Y2440">
        <v>136.78823529411764</v>
      </c>
      <c r="Z2440">
        <v>136.78823529411764</v>
      </c>
      <c r="AA2440">
        <v>30.739625363267624</v>
      </c>
      <c r="AB2440">
        <v>1.8225803982151303</v>
      </c>
      <c r="AC2440">
        <v>-44.429891364901515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</row>
    <row r="2441" spans="1:39">
      <c r="A2441">
        <v>8</v>
      </c>
      <c r="B2441">
        <v>57</v>
      </c>
      <c r="C2441">
        <v>2020</v>
      </c>
      <c r="D2441">
        <v>99</v>
      </c>
      <c r="E2441">
        <v>99</v>
      </c>
      <c r="F2441">
        <v>99</v>
      </c>
      <c r="G2441">
        <v>99</v>
      </c>
      <c r="H2441">
        <v>2</v>
      </c>
      <c r="I2441">
        <v>99</v>
      </c>
      <c r="J2441">
        <v>106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53</v>
      </c>
      <c r="R2441">
        <v>3045</v>
      </c>
      <c r="S2441">
        <v>3044</v>
      </c>
      <c r="T2441">
        <v>15.213589807644269</v>
      </c>
      <c r="U2441">
        <v>15.373473976014964</v>
      </c>
      <c r="V2441">
        <v>14.708374384236452</v>
      </c>
      <c r="W2441">
        <v>58.185282522996047</v>
      </c>
      <c r="X2441">
        <v>146.81564186178076</v>
      </c>
      <c r="Y2441">
        <v>135.4717569786535</v>
      </c>
      <c r="Z2441">
        <v>135.51626149802888</v>
      </c>
      <c r="AA2441">
        <v>28.561164540795033</v>
      </c>
      <c r="AB2441">
        <v>4.289594898653827</v>
      </c>
      <c r="AC2441">
        <v>-59.854873371164494</v>
      </c>
      <c r="AD2441">
        <v>66</v>
      </c>
      <c r="AE2441">
        <v>26</v>
      </c>
      <c r="AF2441">
        <v>0</v>
      </c>
      <c r="AG2441">
        <v>7</v>
      </c>
      <c r="AH2441">
        <v>222</v>
      </c>
      <c r="AI2441">
        <v>60</v>
      </c>
      <c r="AJ2441">
        <v>17</v>
      </c>
      <c r="AK2441">
        <v>20</v>
      </c>
      <c r="AL2441">
        <v>0</v>
      </c>
      <c r="AM2441">
        <v>0</v>
      </c>
    </row>
    <row r="2442" spans="1:39">
      <c r="A2442">
        <v>8</v>
      </c>
      <c r="B2442">
        <v>58</v>
      </c>
      <c r="C2442">
        <v>2020</v>
      </c>
      <c r="D2442">
        <v>99</v>
      </c>
      <c r="E2442">
        <v>99</v>
      </c>
      <c r="F2442">
        <v>99</v>
      </c>
      <c r="G2442">
        <v>99</v>
      </c>
      <c r="H2442">
        <v>1</v>
      </c>
      <c r="I2442">
        <v>99</v>
      </c>
      <c r="J2442">
        <v>109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1</v>
      </c>
      <c r="R2442">
        <v>1</v>
      </c>
      <c r="S2442">
        <v>1</v>
      </c>
      <c r="T2442">
        <v>4.9962528103922061E-3</v>
      </c>
      <c r="U2442">
        <v>4.2366249706817429E-3</v>
      </c>
      <c r="V2442">
        <v>17</v>
      </c>
      <c r="W2442">
        <v>64</v>
      </c>
      <c r="X2442">
        <v>123.16359696641388</v>
      </c>
      <c r="Y2442">
        <v>113.68000000000002</v>
      </c>
      <c r="Z2442">
        <v>113.68000000000002</v>
      </c>
      <c r="AA2442">
        <v>0</v>
      </c>
      <c r="AB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</row>
    <row r="2443" spans="1:39">
      <c r="A2443">
        <v>8</v>
      </c>
      <c r="B2443">
        <v>59</v>
      </c>
      <c r="C2443">
        <v>2020</v>
      </c>
      <c r="D2443">
        <v>99</v>
      </c>
      <c r="E2443">
        <v>99</v>
      </c>
      <c r="F2443">
        <v>99</v>
      </c>
      <c r="G2443">
        <v>99</v>
      </c>
      <c r="H2443">
        <v>1</v>
      </c>
      <c r="I2443">
        <v>99</v>
      </c>
      <c r="J2443">
        <v>111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</row>
    <row r="2444" spans="1:39">
      <c r="A2444">
        <v>8</v>
      </c>
      <c r="B2444">
        <v>60</v>
      </c>
      <c r="C2444">
        <v>2020</v>
      </c>
      <c r="D2444">
        <v>99</v>
      </c>
      <c r="E2444">
        <v>99</v>
      </c>
      <c r="F2444">
        <v>99</v>
      </c>
      <c r="G2444">
        <v>99</v>
      </c>
      <c r="H2444">
        <v>1</v>
      </c>
      <c r="I2444">
        <v>99</v>
      </c>
      <c r="J2444">
        <v>113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3</v>
      </c>
      <c r="R2444">
        <v>3</v>
      </c>
      <c r="S2444">
        <v>3</v>
      </c>
      <c r="T2444">
        <v>1.498875843117662E-2</v>
      </c>
      <c r="U2444">
        <v>1.6058776388694251E-2</v>
      </c>
      <c r="V2444">
        <v>13</v>
      </c>
      <c r="W2444">
        <v>56.33333333333335</v>
      </c>
      <c r="X2444">
        <v>155.61574575659083</v>
      </c>
      <c r="Y2444">
        <v>143.6333333333333</v>
      </c>
      <c r="Z2444">
        <v>143.6333333333333</v>
      </c>
      <c r="AA2444">
        <v>5.3605555267674863</v>
      </c>
      <c r="AB2444">
        <v>4.7842333648024198</v>
      </c>
      <c r="AC2444">
        <v>30.760520850058079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</row>
    <row r="2445" spans="1:39">
      <c r="A2445">
        <v>8</v>
      </c>
      <c r="B2445">
        <v>61</v>
      </c>
      <c r="C2445">
        <v>2020</v>
      </c>
      <c r="D2445">
        <v>99</v>
      </c>
      <c r="E2445">
        <v>99</v>
      </c>
      <c r="F2445">
        <v>99</v>
      </c>
      <c r="G2445">
        <v>99</v>
      </c>
      <c r="H2445">
        <v>1</v>
      </c>
      <c r="I2445">
        <v>99</v>
      </c>
      <c r="J2445">
        <v>116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</row>
    <row r="2446" spans="1:39">
      <c r="A2446">
        <v>8</v>
      </c>
      <c r="B2446">
        <v>62</v>
      </c>
      <c r="C2446">
        <v>2020</v>
      </c>
      <c r="D2446">
        <v>99</v>
      </c>
      <c r="E2446">
        <v>99</v>
      </c>
      <c r="F2446">
        <v>99</v>
      </c>
      <c r="G2446">
        <v>99</v>
      </c>
      <c r="H2446">
        <v>2</v>
      </c>
      <c r="I2446">
        <v>99</v>
      </c>
      <c r="J2446">
        <v>117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13</v>
      </c>
      <c r="R2446">
        <v>30</v>
      </c>
      <c r="S2446">
        <v>30</v>
      </c>
      <c r="T2446">
        <v>0.14988758431176619</v>
      </c>
      <c r="U2446">
        <v>0.15491184918748063</v>
      </c>
      <c r="V2446">
        <v>14</v>
      </c>
      <c r="W2446">
        <v>56.866666666666646</v>
      </c>
      <c r="X2446">
        <v>150.11556518598772</v>
      </c>
      <c r="Y2446">
        <v>138.55666666666662</v>
      </c>
      <c r="Z2446">
        <v>138.55666666666662</v>
      </c>
      <c r="AA2446">
        <v>34.127922911044877</v>
      </c>
      <c r="AB2446">
        <v>3.4518915909331991</v>
      </c>
      <c r="AC2446">
        <v>-71.846247271825646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</row>
    <row r="2447" spans="1:39">
      <c r="A2447">
        <v>8</v>
      </c>
      <c r="B2447">
        <v>63</v>
      </c>
      <c r="C2447">
        <v>2020</v>
      </c>
      <c r="D2447">
        <v>99</v>
      </c>
      <c r="E2447">
        <v>99</v>
      </c>
      <c r="F2447">
        <v>99</v>
      </c>
      <c r="G2447">
        <v>99</v>
      </c>
      <c r="H2447">
        <v>1</v>
      </c>
      <c r="I2447">
        <v>99</v>
      </c>
      <c r="J2447">
        <v>121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  <c r="Q2447">
        <v>141</v>
      </c>
      <c r="R2447">
        <v>6560</v>
      </c>
      <c r="S2447">
        <v>6552</v>
      </c>
      <c r="T2447">
        <v>32.77541843617287</v>
      </c>
      <c r="U2447">
        <v>32.909622015199709</v>
      </c>
      <c r="V2447">
        <v>13.978201219512197</v>
      </c>
      <c r="W2447">
        <v>57.234890109890117</v>
      </c>
      <c r="X2447">
        <v>145.98666199825601</v>
      </c>
      <c r="Y2447">
        <v>134.61178963414596</v>
      </c>
      <c r="Z2447">
        <v>134.7761507936504</v>
      </c>
      <c r="AA2447">
        <v>28.805450562894222</v>
      </c>
      <c r="AB2447">
        <v>4.5455821935992553</v>
      </c>
      <c r="AC2447">
        <v>-58.807303835086735</v>
      </c>
      <c r="AD2447">
        <v>182</v>
      </c>
      <c r="AE2447">
        <v>1</v>
      </c>
      <c r="AF2447">
        <v>0</v>
      </c>
      <c r="AG2447">
        <v>12</v>
      </c>
      <c r="AH2447">
        <v>60</v>
      </c>
      <c r="AI2447">
        <v>10</v>
      </c>
      <c r="AJ2447">
        <v>1</v>
      </c>
      <c r="AK2447">
        <v>51</v>
      </c>
      <c r="AL2447">
        <v>1</v>
      </c>
      <c r="AM2447">
        <v>2</v>
      </c>
    </row>
    <row r="2448" spans="1:39">
      <c r="A2448">
        <v>8</v>
      </c>
      <c r="B2448">
        <v>64</v>
      </c>
      <c r="C2448">
        <v>2020</v>
      </c>
      <c r="D2448">
        <v>99</v>
      </c>
      <c r="E2448">
        <v>99</v>
      </c>
      <c r="F2448">
        <v>99</v>
      </c>
      <c r="G2448">
        <v>99</v>
      </c>
      <c r="H2448">
        <v>1</v>
      </c>
      <c r="I2448">
        <v>99</v>
      </c>
      <c r="J2448">
        <v>134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</row>
    <row r="2449" spans="1:39">
      <c r="A2449">
        <v>8</v>
      </c>
      <c r="B2449">
        <v>65</v>
      </c>
      <c r="C2449">
        <v>2020</v>
      </c>
      <c r="D2449">
        <v>99</v>
      </c>
      <c r="E2449">
        <v>99</v>
      </c>
      <c r="F2449">
        <v>99</v>
      </c>
      <c r="G2449">
        <v>99</v>
      </c>
      <c r="H2449">
        <v>2</v>
      </c>
      <c r="I2449">
        <v>99</v>
      </c>
      <c r="J2449">
        <v>141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24</v>
      </c>
      <c r="R2449">
        <v>2320</v>
      </c>
      <c r="S2449">
        <v>2320</v>
      </c>
      <c r="T2449">
        <v>11.591306520109921</v>
      </c>
      <c r="U2449">
        <v>11.27908973831706</v>
      </c>
      <c r="V2449">
        <v>15.184482758620693</v>
      </c>
      <c r="W2449">
        <v>58.975862068965519</v>
      </c>
      <c r="X2449">
        <v>141.33457242126488</v>
      </c>
      <c r="Y2449">
        <v>130.45181034482769</v>
      </c>
      <c r="Z2449">
        <v>130.45181034482769</v>
      </c>
      <c r="AA2449">
        <v>28.462159334175855</v>
      </c>
      <c r="AB2449">
        <v>2.9304177850211559</v>
      </c>
      <c r="AC2449">
        <v>-51.124235549929843</v>
      </c>
      <c r="AD2449">
        <v>35</v>
      </c>
      <c r="AE2449">
        <v>0</v>
      </c>
      <c r="AF2449">
        <v>0</v>
      </c>
      <c r="AG2449">
        <v>0</v>
      </c>
      <c r="AH2449">
        <v>167</v>
      </c>
      <c r="AI2449">
        <v>11</v>
      </c>
      <c r="AJ2449">
        <v>6</v>
      </c>
      <c r="AK2449">
        <v>26</v>
      </c>
      <c r="AL2449">
        <v>3</v>
      </c>
      <c r="AM2449">
        <v>0</v>
      </c>
    </row>
    <row r="2450" spans="1:39">
      <c r="A2450">
        <v>8</v>
      </c>
      <c r="B2450">
        <v>66</v>
      </c>
      <c r="C2450">
        <v>2020</v>
      </c>
      <c r="D2450">
        <v>99</v>
      </c>
      <c r="E2450">
        <v>99</v>
      </c>
      <c r="F2450">
        <v>99</v>
      </c>
      <c r="G2450">
        <v>99</v>
      </c>
      <c r="H2450">
        <v>2</v>
      </c>
      <c r="I2450">
        <v>99</v>
      </c>
      <c r="J2450">
        <v>143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</row>
    <row r="2451" spans="1:39">
      <c r="A2451">
        <v>8</v>
      </c>
      <c r="B2451">
        <v>67</v>
      </c>
      <c r="C2451">
        <v>2020</v>
      </c>
      <c r="D2451">
        <v>99</v>
      </c>
      <c r="E2451">
        <v>99</v>
      </c>
      <c r="F2451">
        <v>99</v>
      </c>
      <c r="G2451">
        <v>99</v>
      </c>
      <c r="H2451">
        <v>2</v>
      </c>
      <c r="I2451">
        <v>99</v>
      </c>
      <c r="J2451">
        <v>147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29</v>
      </c>
      <c r="R2451">
        <v>3277</v>
      </c>
      <c r="S2451">
        <v>3264</v>
      </c>
      <c r="T2451">
        <v>16.372720459655259</v>
      </c>
      <c r="U2451">
        <v>15.929911136903049</v>
      </c>
      <c r="V2451">
        <v>14.232529752822703</v>
      </c>
      <c r="W2451">
        <v>57.625612745098039</v>
      </c>
      <c r="X2451">
        <v>142.05336712654025</v>
      </c>
      <c r="Y2451">
        <v>130.43704607873056</v>
      </c>
      <c r="Z2451">
        <v>130.95655637254902</v>
      </c>
      <c r="AA2451">
        <v>24.908189995013519</v>
      </c>
      <c r="AB2451">
        <v>4.0716807565631905</v>
      </c>
      <c r="AC2451">
        <v>-58.359052935853008</v>
      </c>
      <c r="AD2451">
        <v>71</v>
      </c>
      <c r="AE2451">
        <v>1</v>
      </c>
      <c r="AF2451">
        <v>0</v>
      </c>
      <c r="AG2451">
        <v>9</v>
      </c>
      <c r="AH2451">
        <v>44</v>
      </c>
      <c r="AI2451">
        <v>10</v>
      </c>
      <c r="AJ2451">
        <v>3</v>
      </c>
      <c r="AK2451">
        <v>24</v>
      </c>
      <c r="AL2451">
        <v>0</v>
      </c>
      <c r="AM2451">
        <v>4</v>
      </c>
    </row>
    <row r="2452" spans="1:39">
      <c r="A2452">
        <v>8</v>
      </c>
      <c r="B2452">
        <v>68</v>
      </c>
      <c r="C2452">
        <v>2020</v>
      </c>
      <c r="D2452">
        <v>99</v>
      </c>
      <c r="E2452">
        <v>99</v>
      </c>
      <c r="F2452">
        <v>99</v>
      </c>
      <c r="G2452">
        <v>99</v>
      </c>
      <c r="H2452">
        <v>1</v>
      </c>
      <c r="I2452">
        <v>99</v>
      </c>
      <c r="J2452">
        <v>155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</row>
    <row r="2453" spans="1:39">
      <c r="A2453">
        <v>8</v>
      </c>
      <c r="B2453">
        <v>69</v>
      </c>
      <c r="C2453">
        <v>2020</v>
      </c>
      <c r="D2453">
        <v>99</v>
      </c>
      <c r="E2453">
        <v>99</v>
      </c>
      <c r="F2453">
        <v>99</v>
      </c>
      <c r="G2453">
        <v>99</v>
      </c>
      <c r="H2453">
        <v>2</v>
      </c>
      <c r="I2453">
        <v>99</v>
      </c>
      <c r="J2453">
        <v>160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  <c r="Q2453">
        <v>41</v>
      </c>
      <c r="R2453">
        <v>4399</v>
      </c>
      <c r="S2453">
        <v>4399</v>
      </c>
      <c r="T2453">
        <v>21.978516112915312</v>
      </c>
      <c r="U2453">
        <v>22.237387809145218</v>
      </c>
      <c r="V2453">
        <v>14.78290520572858</v>
      </c>
      <c r="W2453">
        <v>58.206410547851775</v>
      </c>
      <c r="X2453">
        <v>146.95763367868724</v>
      </c>
      <c r="Y2453">
        <v>135.6418958854286</v>
      </c>
      <c r="Z2453">
        <v>135.6418958854286</v>
      </c>
      <c r="AA2453">
        <v>28.546846948397391</v>
      </c>
      <c r="AB2453">
        <v>2.6179204416166559</v>
      </c>
      <c r="AC2453">
        <v>-59.142567847080855</v>
      </c>
      <c r="AD2453">
        <v>152</v>
      </c>
      <c r="AE2453">
        <v>0</v>
      </c>
      <c r="AF2453">
        <v>0</v>
      </c>
      <c r="AG2453">
        <v>18</v>
      </c>
      <c r="AH2453">
        <v>341</v>
      </c>
      <c r="AI2453">
        <v>117</v>
      </c>
      <c r="AJ2453">
        <v>50</v>
      </c>
      <c r="AK2453">
        <v>158</v>
      </c>
      <c r="AL2453">
        <v>0</v>
      </c>
      <c r="AM2453">
        <v>0</v>
      </c>
    </row>
    <row r="2454" spans="1:39">
      <c r="A2454">
        <v>8</v>
      </c>
      <c r="B2454">
        <v>70</v>
      </c>
      <c r="C2454">
        <v>2020</v>
      </c>
      <c r="D2454">
        <v>99</v>
      </c>
      <c r="E2454">
        <v>99</v>
      </c>
      <c r="F2454">
        <v>99</v>
      </c>
      <c r="G2454">
        <v>99</v>
      </c>
      <c r="H2454">
        <v>1</v>
      </c>
      <c r="I2454">
        <v>99</v>
      </c>
      <c r="J2454">
        <v>171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2</v>
      </c>
      <c r="R2454">
        <v>3</v>
      </c>
      <c r="S2454">
        <v>3</v>
      </c>
      <c r="T2454">
        <v>1.498875843117662E-2</v>
      </c>
      <c r="U2454">
        <v>1.7355702400127446E-2</v>
      </c>
      <c r="V2454">
        <v>14</v>
      </c>
      <c r="W2454">
        <v>56.66666666666665</v>
      </c>
      <c r="X2454">
        <v>168.18345973275547</v>
      </c>
      <c r="Y2454">
        <v>155.23333333333338</v>
      </c>
      <c r="Z2454">
        <v>155.23333333333338</v>
      </c>
      <c r="AA2454">
        <v>2.7182510717160873</v>
      </c>
      <c r="AB2454">
        <v>1.2472191289248089</v>
      </c>
      <c r="AC2454">
        <v>-80.295506854715654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</row>
    <row r="2455" spans="1:39">
      <c r="A2455">
        <v>8</v>
      </c>
      <c r="B2455">
        <v>71</v>
      </c>
      <c r="C2455">
        <v>2020</v>
      </c>
      <c r="D2455">
        <v>99</v>
      </c>
      <c r="E2455">
        <v>99</v>
      </c>
      <c r="F2455">
        <v>99</v>
      </c>
      <c r="G2455">
        <v>99</v>
      </c>
      <c r="H2455">
        <v>2</v>
      </c>
      <c r="I2455">
        <v>99</v>
      </c>
      <c r="J2455">
        <v>181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6</v>
      </c>
      <c r="R2455">
        <v>160</v>
      </c>
      <c r="S2455">
        <v>160</v>
      </c>
      <c r="T2455">
        <v>0.79940044966275292</v>
      </c>
      <c r="U2455">
        <v>0.83100161502693104</v>
      </c>
      <c r="V2455">
        <v>16.793749999999999</v>
      </c>
      <c r="W2455">
        <v>62.318750000000001</v>
      </c>
      <c r="X2455">
        <v>150.98862405200435</v>
      </c>
      <c r="Y2455">
        <v>139.36250000000001</v>
      </c>
      <c r="Z2455">
        <v>139.36250000000001</v>
      </c>
      <c r="AA2455">
        <v>34.591850105913394</v>
      </c>
      <c r="AB2455">
        <v>1.652164773108344</v>
      </c>
      <c r="AC2455">
        <v>-41.034483893756992</v>
      </c>
      <c r="AD2455">
        <v>4</v>
      </c>
      <c r="AE2455">
        <v>0</v>
      </c>
      <c r="AF2455">
        <v>0</v>
      </c>
      <c r="AG2455">
        <v>0</v>
      </c>
      <c r="AH2455">
        <v>9</v>
      </c>
      <c r="AI2455">
        <v>5</v>
      </c>
      <c r="AJ2455">
        <v>0</v>
      </c>
      <c r="AK2455">
        <v>0</v>
      </c>
      <c r="AL2455">
        <v>0</v>
      </c>
      <c r="AM2455">
        <v>0</v>
      </c>
    </row>
    <row r="2456" spans="1:39">
      <c r="A2456">
        <v>8</v>
      </c>
      <c r="B2456">
        <v>72</v>
      </c>
      <c r="C2456">
        <v>2020</v>
      </c>
      <c r="D2456">
        <v>99</v>
      </c>
      <c r="E2456">
        <v>99</v>
      </c>
      <c r="F2456">
        <v>99</v>
      </c>
      <c r="G2456">
        <v>99</v>
      </c>
      <c r="H2456">
        <v>2</v>
      </c>
      <c r="I2456">
        <v>99</v>
      </c>
      <c r="J2456">
        <v>470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4</v>
      </c>
      <c r="R2456">
        <v>25</v>
      </c>
      <c r="S2456">
        <v>25</v>
      </c>
      <c r="T2456">
        <v>0.12490632025980516</v>
      </c>
      <c r="U2456">
        <v>0.1359685304630126</v>
      </c>
      <c r="V2456">
        <v>16.16</v>
      </c>
      <c r="W2456">
        <v>60.56</v>
      </c>
      <c r="X2456">
        <v>158.11050920910071</v>
      </c>
      <c r="Y2456">
        <v>145.93600000000004</v>
      </c>
      <c r="Z2456">
        <v>145.93600000000004</v>
      </c>
      <c r="AA2456">
        <v>18.923231859278015</v>
      </c>
      <c r="AB2456">
        <v>1.8990523952749587</v>
      </c>
      <c r="AC2456">
        <v>-5.955441801294274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</row>
    <row r="2457" spans="1:39">
      <c r="A2457">
        <v>8</v>
      </c>
      <c r="B2457">
        <v>73</v>
      </c>
      <c r="C2457">
        <v>2020</v>
      </c>
      <c r="D2457">
        <v>99</v>
      </c>
      <c r="E2457">
        <v>99</v>
      </c>
      <c r="F2457">
        <v>99</v>
      </c>
      <c r="G2457">
        <v>99</v>
      </c>
      <c r="H2457">
        <v>1</v>
      </c>
      <c r="I2457">
        <v>99</v>
      </c>
      <c r="J2457">
        <v>643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</row>
    <row r="2458" spans="1:39">
      <c r="A2458">
        <v>8</v>
      </c>
      <c r="B2458">
        <v>74</v>
      </c>
      <c r="C2458">
        <v>2020</v>
      </c>
      <c r="D2458">
        <v>99</v>
      </c>
      <c r="E2458">
        <v>99</v>
      </c>
      <c r="F2458">
        <v>99</v>
      </c>
      <c r="G2458">
        <v>99</v>
      </c>
      <c r="H2458">
        <v>1</v>
      </c>
      <c r="I2458">
        <v>99</v>
      </c>
      <c r="J2458">
        <v>802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</row>
    <row r="2459" spans="1:39">
      <c r="A2459">
        <v>8</v>
      </c>
      <c r="B2459">
        <v>75</v>
      </c>
      <c r="C2459">
        <v>2019</v>
      </c>
      <c r="D2459">
        <v>99</v>
      </c>
      <c r="E2459">
        <v>99</v>
      </c>
      <c r="F2459">
        <v>99</v>
      </c>
      <c r="G2459">
        <v>99</v>
      </c>
      <c r="H2459">
        <v>1</v>
      </c>
      <c r="I2459">
        <v>99</v>
      </c>
      <c r="J2459">
        <v>103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  <c r="Q2459">
        <v>6</v>
      </c>
      <c r="R2459">
        <v>12</v>
      </c>
      <c r="S2459">
        <v>12</v>
      </c>
      <c r="T2459">
        <v>5.0632911392405056E-2</v>
      </c>
      <c r="U2459">
        <v>5.1721862366560706E-2</v>
      </c>
      <c r="V2459">
        <v>13.25</v>
      </c>
      <c r="W2459">
        <v>55.5</v>
      </c>
      <c r="X2459">
        <v>148.73600577825925</v>
      </c>
      <c r="Y2459">
        <v>137.2833333333333</v>
      </c>
      <c r="Z2459">
        <v>137.2833333333333</v>
      </c>
      <c r="AA2459">
        <v>18.420361620289253</v>
      </c>
      <c r="AB2459">
        <v>6.3835726674018511</v>
      </c>
      <c r="AC2459">
        <v>-52.988811197833321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</row>
    <row r="2460" spans="1:39">
      <c r="A2460">
        <v>8</v>
      </c>
      <c r="B2460">
        <v>76</v>
      </c>
      <c r="C2460">
        <v>2019</v>
      </c>
      <c r="D2460">
        <v>99</v>
      </c>
      <c r="E2460">
        <v>99</v>
      </c>
      <c r="F2460">
        <v>99</v>
      </c>
      <c r="G2460">
        <v>99</v>
      </c>
      <c r="H2460">
        <v>2</v>
      </c>
      <c r="I2460">
        <v>99</v>
      </c>
      <c r="J2460">
        <v>106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63</v>
      </c>
      <c r="R2460">
        <v>3493</v>
      </c>
      <c r="S2460">
        <v>3492</v>
      </c>
      <c r="T2460">
        <v>14.738396624472569</v>
      </c>
      <c r="U2460">
        <v>15.171415589069763</v>
      </c>
      <c r="V2460">
        <v>14.548811909533351</v>
      </c>
      <c r="W2460">
        <v>57.806414662084762</v>
      </c>
      <c r="X2460">
        <v>149.88243008226644</v>
      </c>
      <c r="Y2460">
        <v>138.3414829659317</v>
      </c>
      <c r="Z2460">
        <v>138.38109965635721</v>
      </c>
      <c r="AA2460">
        <v>29.139714658571961</v>
      </c>
      <c r="AB2460">
        <v>4.138811921469407</v>
      </c>
      <c r="AC2460">
        <v>-69.53537804706005</v>
      </c>
      <c r="AD2460">
        <v>100</v>
      </c>
      <c r="AE2460">
        <v>9</v>
      </c>
      <c r="AF2460">
        <v>0</v>
      </c>
      <c r="AG2460">
        <v>7</v>
      </c>
      <c r="AH2460">
        <v>227</v>
      </c>
      <c r="AI2460">
        <v>73</v>
      </c>
      <c r="AJ2460">
        <v>29</v>
      </c>
      <c r="AK2460">
        <v>31</v>
      </c>
      <c r="AL2460">
        <v>0</v>
      </c>
      <c r="AM2460">
        <v>0</v>
      </c>
    </row>
    <row r="2461" spans="1:39">
      <c r="A2461">
        <v>8</v>
      </c>
      <c r="B2461">
        <v>77</v>
      </c>
      <c r="C2461">
        <v>2019</v>
      </c>
      <c r="D2461">
        <v>99</v>
      </c>
      <c r="E2461">
        <v>99</v>
      </c>
      <c r="F2461">
        <v>99</v>
      </c>
      <c r="G2461">
        <v>99</v>
      </c>
      <c r="H2461">
        <v>1</v>
      </c>
      <c r="I2461">
        <v>99</v>
      </c>
      <c r="J2461">
        <v>109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2</v>
      </c>
      <c r="R2461">
        <v>4</v>
      </c>
      <c r="S2461">
        <v>4</v>
      </c>
      <c r="T2461">
        <v>1.6877637130801679E-2</v>
      </c>
      <c r="U2461">
        <v>1.6759214599532661E-2</v>
      </c>
      <c r="V2461">
        <v>14.75</v>
      </c>
      <c r="W2461">
        <v>59</v>
      </c>
      <c r="X2461">
        <v>144.58288190682555</v>
      </c>
      <c r="Y2461">
        <v>133.45000000000002</v>
      </c>
      <c r="Z2461">
        <v>133.45000000000002</v>
      </c>
      <c r="AA2461">
        <v>51.626228798935117</v>
      </c>
      <c r="AB2461">
        <v>4.9497474683058318</v>
      </c>
      <c r="AC2461">
        <v>-97.461502446957127</v>
      </c>
      <c r="AD2461">
        <v>0</v>
      </c>
      <c r="AE2461">
        <v>0</v>
      </c>
      <c r="AF2461">
        <v>0</v>
      </c>
      <c r="AG2461">
        <v>0</v>
      </c>
      <c r="AH2461">
        <v>3</v>
      </c>
      <c r="AI2461">
        <v>0</v>
      </c>
      <c r="AJ2461">
        <v>0</v>
      </c>
      <c r="AK2461">
        <v>0</v>
      </c>
      <c r="AL2461">
        <v>0</v>
      </c>
      <c r="AM2461">
        <v>0</v>
      </c>
    </row>
    <row r="2462" spans="1:39">
      <c r="A2462">
        <v>8</v>
      </c>
      <c r="B2462">
        <v>78</v>
      </c>
      <c r="C2462">
        <v>2019</v>
      </c>
      <c r="D2462">
        <v>99</v>
      </c>
      <c r="E2462">
        <v>99</v>
      </c>
      <c r="F2462">
        <v>99</v>
      </c>
      <c r="G2462">
        <v>99</v>
      </c>
      <c r="H2462">
        <v>1</v>
      </c>
      <c r="I2462">
        <v>99</v>
      </c>
      <c r="J2462">
        <v>111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</row>
    <row r="2463" spans="1:39">
      <c r="A2463">
        <v>8</v>
      </c>
      <c r="B2463">
        <v>79</v>
      </c>
      <c r="C2463">
        <v>2019</v>
      </c>
      <c r="D2463">
        <v>99</v>
      </c>
      <c r="E2463">
        <v>99</v>
      </c>
      <c r="F2463">
        <v>99</v>
      </c>
      <c r="G2463">
        <v>99</v>
      </c>
      <c r="H2463">
        <v>1</v>
      </c>
      <c r="I2463">
        <v>99</v>
      </c>
      <c r="J2463">
        <v>113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  <c r="Q2463">
        <v>9</v>
      </c>
      <c r="R2463">
        <v>24</v>
      </c>
      <c r="S2463">
        <v>24</v>
      </c>
      <c r="T2463">
        <v>0.10126582278481013</v>
      </c>
      <c r="U2463">
        <v>0.11662692857415503</v>
      </c>
      <c r="V2463">
        <v>14.75</v>
      </c>
      <c r="W2463">
        <v>58.33333333333335</v>
      </c>
      <c r="X2463">
        <v>167.6914048392922</v>
      </c>
      <c r="Y2463">
        <v>154.77916666666667</v>
      </c>
      <c r="Z2463">
        <v>154.77916666666667</v>
      </c>
      <c r="AA2463">
        <v>24.354431136288568</v>
      </c>
      <c r="AB2463">
        <v>2.624669291337232</v>
      </c>
      <c r="AC2463">
        <v>-43.746668773755069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</row>
    <row r="2464" spans="1:39">
      <c r="A2464">
        <v>8</v>
      </c>
      <c r="B2464">
        <v>80</v>
      </c>
      <c r="C2464">
        <v>2019</v>
      </c>
      <c r="D2464">
        <v>99</v>
      </c>
      <c r="E2464">
        <v>99</v>
      </c>
      <c r="F2464">
        <v>99</v>
      </c>
      <c r="G2464">
        <v>99</v>
      </c>
      <c r="H2464">
        <v>1</v>
      </c>
      <c r="I2464">
        <v>99</v>
      </c>
      <c r="J2464">
        <v>116</v>
      </c>
      <c r="K2464">
        <v>99</v>
      </c>
      <c r="L2464">
        <v>99</v>
      </c>
      <c r="M2464">
        <v>99</v>
      </c>
      <c r="N2464">
        <v>99</v>
      </c>
      <c r="O2464">
        <v>99</v>
      </c>
      <c r="P2464">
        <v>9999</v>
      </c>
    </row>
    <row r="2465" spans="1:39">
      <c r="A2465">
        <v>8</v>
      </c>
      <c r="B2465">
        <v>81</v>
      </c>
      <c r="C2465">
        <v>2019</v>
      </c>
      <c r="D2465">
        <v>99</v>
      </c>
      <c r="E2465">
        <v>99</v>
      </c>
      <c r="F2465">
        <v>99</v>
      </c>
      <c r="G2465">
        <v>99</v>
      </c>
      <c r="H2465">
        <v>2</v>
      </c>
      <c r="I2465">
        <v>99</v>
      </c>
      <c r="J2465">
        <v>117</v>
      </c>
      <c r="K2465">
        <v>99</v>
      </c>
      <c r="L2465">
        <v>99</v>
      </c>
      <c r="M2465">
        <v>99</v>
      </c>
      <c r="N2465">
        <v>99</v>
      </c>
      <c r="O2465">
        <v>99</v>
      </c>
      <c r="P2465">
        <v>9999</v>
      </c>
      <c r="Q2465">
        <v>62</v>
      </c>
      <c r="R2465">
        <v>2835</v>
      </c>
      <c r="S2465">
        <v>2835</v>
      </c>
      <c r="T2465">
        <v>11.962025316455696</v>
      </c>
      <c r="U2465">
        <v>11.999424974958345</v>
      </c>
      <c r="V2465">
        <v>14.919576719576719</v>
      </c>
      <c r="W2465">
        <v>58.29594356261024</v>
      </c>
      <c r="X2465">
        <v>146.05975836022796</v>
      </c>
      <c r="Y2465">
        <v>134.81315696649023</v>
      </c>
      <c r="Z2465">
        <v>134.81315696649023</v>
      </c>
      <c r="AA2465">
        <v>28.497277689501406</v>
      </c>
      <c r="AB2465">
        <v>3.4113982274579926</v>
      </c>
      <c r="AC2465">
        <v>-63.07081958771029</v>
      </c>
      <c r="AD2465">
        <v>105</v>
      </c>
      <c r="AE2465">
        <v>4</v>
      </c>
      <c r="AF2465">
        <v>0</v>
      </c>
      <c r="AG2465">
        <v>3</v>
      </c>
      <c r="AH2465">
        <v>248</v>
      </c>
      <c r="AI2465">
        <v>33</v>
      </c>
      <c r="AJ2465">
        <v>40</v>
      </c>
      <c r="AK2465">
        <v>53</v>
      </c>
      <c r="AL2465">
        <v>0</v>
      </c>
      <c r="AM2465">
        <v>0</v>
      </c>
    </row>
    <row r="2466" spans="1:39">
      <c r="A2466">
        <v>8</v>
      </c>
      <c r="B2466">
        <v>82</v>
      </c>
      <c r="C2466">
        <v>2019</v>
      </c>
      <c r="D2466">
        <v>99</v>
      </c>
      <c r="E2466">
        <v>99</v>
      </c>
      <c r="F2466">
        <v>99</v>
      </c>
      <c r="G2466">
        <v>99</v>
      </c>
      <c r="H2466">
        <v>1</v>
      </c>
      <c r="I2466">
        <v>99</v>
      </c>
      <c r="J2466">
        <v>121</v>
      </c>
      <c r="K2466">
        <v>99</v>
      </c>
      <c r="L2466">
        <v>99</v>
      </c>
      <c r="M2466">
        <v>99</v>
      </c>
      <c r="N2466">
        <v>99</v>
      </c>
      <c r="O2466">
        <v>99</v>
      </c>
      <c r="P2466">
        <v>9999</v>
      </c>
      <c r="Q2466">
        <v>153</v>
      </c>
      <c r="R2466">
        <v>7398</v>
      </c>
      <c r="S2466">
        <v>7383</v>
      </c>
      <c r="T2466">
        <v>31.215189873417721</v>
      </c>
      <c r="U2466">
        <v>31.117544553656202</v>
      </c>
      <c r="V2466">
        <v>14.021492295214921</v>
      </c>
      <c r="W2466">
        <v>57.354733848029277</v>
      </c>
      <c r="X2466">
        <v>145.34230357711431</v>
      </c>
      <c r="Y2466">
        <v>133.97257366855922</v>
      </c>
      <c r="Z2466">
        <v>134.24476500067735</v>
      </c>
      <c r="AA2466">
        <v>28.510757883135231</v>
      </c>
      <c r="AB2466">
        <v>4.2901338932357076</v>
      </c>
      <c r="AC2466">
        <v>-61.417050116814487</v>
      </c>
      <c r="AD2466">
        <v>177</v>
      </c>
      <c r="AE2466">
        <v>2</v>
      </c>
      <c r="AF2466">
        <v>0</v>
      </c>
      <c r="AG2466">
        <v>40</v>
      </c>
      <c r="AH2466">
        <v>69</v>
      </c>
      <c r="AI2466">
        <v>18</v>
      </c>
      <c r="AJ2466">
        <v>1</v>
      </c>
      <c r="AK2466">
        <v>53</v>
      </c>
      <c r="AL2466">
        <v>0</v>
      </c>
      <c r="AM2466">
        <v>7</v>
      </c>
    </row>
    <row r="2467" spans="1:39">
      <c r="A2467">
        <v>8</v>
      </c>
      <c r="B2467">
        <v>83</v>
      </c>
      <c r="C2467">
        <v>2019</v>
      </c>
      <c r="D2467">
        <v>99</v>
      </c>
      <c r="E2467">
        <v>99</v>
      </c>
      <c r="F2467">
        <v>99</v>
      </c>
      <c r="G2467">
        <v>99</v>
      </c>
      <c r="H2467">
        <v>1</v>
      </c>
      <c r="I2467">
        <v>99</v>
      </c>
      <c r="J2467">
        <v>134</v>
      </c>
      <c r="K2467">
        <v>99</v>
      </c>
      <c r="L2467">
        <v>99</v>
      </c>
      <c r="M2467">
        <v>99</v>
      </c>
      <c r="N2467">
        <v>99</v>
      </c>
      <c r="O2467">
        <v>99</v>
      </c>
      <c r="P2467">
        <v>9999</v>
      </c>
      <c r="Q2467">
        <v>1</v>
      </c>
      <c r="R2467">
        <v>24</v>
      </c>
      <c r="S2467">
        <v>24</v>
      </c>
      <c r="T2467">
        <v>0.10126582278481013</v>
      </c>
      <c r="U2467">
        <v>0.10207171709355682</v>
      </c>
      <c r="V2467">
        <v>14.625</v>
      </c>
      <c r="W2467">
        <v>58.83333333333335</v>
      </c>
      <c r="X2467">
        <v>146.76327193932821</v>
      </c>
      <c r="Y2467">
        <v>135.46250000000001</v>
      </c>
      <c r="Z2467">
        <v>135.46250000000001</v>
      </c>
      <c r="AA2467">
        <v>28.073323822031877</v>
      </c>
      <c r="AB2467">
        <v>2.0749832663314063</v>
      </c>
      <c r="AC2467">
        <v>-48.635938707290109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</row>
    <row r="2468" spans="1:39">
      <c r="A2468">
        <v>8</v>
      </c>
      <c r="B2468">
        <v>84</v>
      </c>
      <c r="C2468">
        <v>2019</v>
      </c>
      <c r="D2468">
        <v>99</v>
      </c>
      <c r="E2468">
        <v>99</v>
      </c>
      <c r="F2468">
        <v>99</v>
      </c>
      <c r="G2468">
        <v>99</v>
      </c>
      <c r="H2468">
        <v>2</v>
      </c>
      <c r="I2468">
        <v>99</v>
      </c>
      <c r="J2468">
        <v>141</v>
      </c>
      <c r="K2468">
        <v>99</v>
      </c>
      <c r="L2468">
        <v>99</v>
      </c>
      <c r="M2468">
        <v>99</v>
      </c>
      <c r="N2468">
        <v>99</v>
      </c>
      <c r="O2468">
        <v>99</v>
      </c>
      <c r="P2468">
        <v>9999</v>
      </c>
      <c r="Q2468">
        <v>27</v>
      </c>
      <c r="R2468">
        <v>1927</v>
      </c>
      <c r="S2468">
        <v>1927</v>
      </c>
      <c r="T2468">
        <v>8.1308016877637144</v>
      </c>
      <c r="U2468">
        <v>7.7875718750690748</v>
      </c>
      <c r="V2468">
        <v>15.771665801764405</v>
      </c>
      <c r="W2468">
        <v>60.246497145822509</v>
      </c>
      <c r="X2468">
        <v>139.45804080801923</v>
      </c>
      <c r="Y2468">
        <v>128.71977166580157</v>
      </c>
      <c r="Z2468">
        <v>128.71977166580157</v>
      </c>
      <c r="AA2468">
        <v>28.270203375816894</v>
      </c>
      <c r="AB2468">
        <v>3.3917322058756838</v>
      </c>
      <c r="AC2468">
        <v>-39.731323156741098</v>
      </c>
      <c r="AD2468">
        <v>23</v>
      </c>
      <c r="AE2468">
        <v>0</v>
      </c>
      <c r="AF2468">
        <v>0</v>
      </c>
      <c r="AG2468">
        <v>1</v>
      </c>
      <c r="AH2468">
        <v>48</v>
      </c>
      <c r="AI2468">
        <v>12</v>
      </c>
      <c r="AJ2468">
        <v>3</v>
      </c>
      <c r="AK2468">
        <v>6</v>
      </c>
      <c r="AL2468">
        <v>0</v>
      </c>
      <c r="AM2468">
        <v>0</v>
      </c>
    </row>
    <row r="2469" spans="1:39">
      <c r="A2469">
        <v>8</v>
      </c>
      <c r="B2469">
        <v>85</v>
      </c>
      <c r="C2469">
        <v>2019</v>
      </c>
      <c r="D2469">
        <v>99</v>
      </c>
      <c r="E2469">
        <v>99</v>
      </c>
      <c r="F2469">
        <v>99</v>
      </c>
      <c r="G2469">
        <v>99</v>
      </c>
      <c r="H2469">
        <v>2</v>
      </c>
      <c r="I2469">
        <v>99</v>
      </c>
      <c r="J2469">
        <v>143</v>
      </c>
      <c r="K2469">
        <v>99</v>
      </c>
      <c r="L2469">
        <v>99</v>
      </c>
      <c r="M2469">
        <v>99</v>
      </c>
      <c r="N2469">
        <v>99</v>
      </c>
      <c r="O2469">
        <v>99</v>
      </c>
      <c r="P2469">
        <v>9999</v>
      </c>
    </row>
    <row r="2470" spans="1:39">
      <c r="A2470">
        <v>8</v>
      </c>
      <c r="B2470">
        <v>86</v>
      </c>
      <c r="C2470">
        <v>2019</v>
      </c>
      <c r="D2470">
        <v>99</v>
      </c>
      <c r="E2470">
        <v>99</v>
      </c>
      <c r="F2470">
        <v>99</v>
      </c>
      <c r="G2470">
        <v>99</v>
      </c>
      <c r="H2470">
        <v>2</v>
      </c>
      <c r="I2470">
        <v>99</v>
      </c>
      <c r="J2470">
        <v>147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  <c r="Q2470">
        <v>33</v>
      </c>
      <c r="R2470">
        <v>3372</v>
      </c>
      <c r="S2470">
        <v>3358</v>
      </c>
      <c r="T2470">
        <v>14.22784810126582</v>
      </c>
      <c r="U2470">
        <v>13.783540382891124</v>
      </c>
      <c r="V2470">
        <v>14.295670225385528</v>
      </c>
      <c r="W2470">
        <v>57.801369863013683</v>
      </c>
      <c r="X2470">
        <v>141.71126310743355</v>
      </c>
      <c r="Y2470">
        <v>130.19614472123399</v>
      </c>
      <c r="Z2470">
        <v>130.73895175699852</v>
      </c>
      <c r="AA2470">
        <v>25.855576427019443</v>
      </c>
      <c r="AB2470">
        <v>3.991970562914172</v>
      </c>
      <c r="AC2470">
        <v>-65.438521527323857</v>
      </c>
      <c r="AD2470">
        <v>62</v>
      </c>
      <c r="AE2470">
        <v>8</v>
      </c>
      <c r="AF2470">
        <v>0</v>
      </c>
      <c r="AG2470">
        <v>14</v>
      </c>
      <c r="AH2470">
        <v>26</v>
      </c>
      <c r="AI2470">
        <v>7</v>
      </c>
      <c r="AJ2470">
        <v>3</v>
      </c>
      <c r="AK2470">
        <v>19</v>
      </c>
      <c r="AL2470">
        <v>0</v>
      </c>
      <c r="AM2470">
        <v>1</v>
      </c>
    </row>
    <row r="2471" spans="1:39">
      <c r="A2471">
        <v>8</v>
      </c>
      <c r="B2471">
        <v>87</v>
      </c>
      <c r="C2471">
        <v>2019</v>
      </c>
      <c r="D2471">
        <v>99</v>
      </c>
      <c r="E2471">
        <v>99</v>
      </c>
      <c r="F2471">
        <v>99</v>
      </c>
      <c r="G2471">
        <v>99</v>
      </c>
      <c r="H2471">
        <v>1</v>
      </c>
      <c r="I2471">
        <v>99</v>
      </c>
      <c r="J2471">
        <v>155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</row>
    <row r="2472" spans="1:39">
      <c r="A2472">
        <v>8</v>
      </c>
      <c r="B2472">
        <v>88</v>
      </c>
      <c r="C2472">
        <v>2019</v>
      </c>
      <c r="D2472">
        <v>99</v>
      </c>
      <c r="E2472">
        <v>99</v>
      </c>
      <c r="F2472">
        <v>99</v>
      </c>
      <c r="G2472">
        <v>99</v>
      </c>
      <c r="H2472">
        <v>2</v>
      </c>
      <c r="I2472">
        <v>99</v>
      </c>
      <c r="J2472">
        <v>160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  <c r="Q2472">
        <v>43</v>
      </c>
      <c r="R2472">
        <v>4363</v>
      </c>
      <c r="S2472">
        <v>4363</v>
      </c>
      <c r="T2472">
        <v>18.409282700421937</v>
      </c>
      <c r="U2472">
        <v>18.723273361822404</v>
      </c>
      <c r="V2472">
        <v>15.120100848040339</v>
      </c>
      <c r="W2472">
        <v>58.839101535640602</v>
      </c>
      <c r="X2472">
        <v>148.08796714417997</v>
      </c>
      <c r="Y2472">
        <v>136.68519367407751</v>
      </c>
      <c r="Z2472">
        <v>136.68519367407751</v>
      </c>
      <c r="AA2472">
        <v>27.03028989802711</v>
      </c>
      <c r="AB2472">
        <v>1.6941912650688442</v>
      </c>
      <c r="AC2472">
        <v>-52.506556832685185</v>
      </c>
      <c r="AD2472">
        <v>138</v>
      </c>
      <c r="AE2472">
        <v>0</v>
      </c>
      <c r="AF2472">
        <v>0</v>
      </c>
      <c r="AG2472">
        <v>14</v>
      </c>
      <c r="AH2472">
        <v>305</v>
      </c>
      <c r="AI2472">
        <v>182</v>
      </c>
      <c r="AJ2472">
        <v>80</v>
      </c>
      <c r="AK2472">
        <v>173</v>
      </c>
      <c r="AL2472">
        <v>0</v>
      </c>
      <c r="AM2472">
        <v>0</v>
      </c>
    </row>
    <row r="2473" spans="1:39">
      <c r="A2473">
        <v>8</v>
      </c>
      <c r="B2473">
        <v>89</v>
      </c>
      <c r="C2473">
        <v>2019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171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  <c r="Q2473">
        <v>2</v>
      </c>
      <c r="R2473">
        <v>5</v>
      </c>
      <c r="S2473">
        <v>5</v>
      </c>
      <c r="T2473">
        <v>2.1097046413502098E-2</v>
      </c>
      <c r="U2473">
        <v>2.4344501686919484E-2</v>
      </c>
      <c r="V2473">
        <v>12.8</v>
      </c>
      <c r="W2473">
        <v>56</v>
      </c>
      <c r="X2473">
        <v>168.01733477789821</v>
      </c>
      <c r="Y2473">
        <v>155.07999999999996</v>
      </c>
      <c r="Z2473">
        <v>155.07999999999996</v>
      </c>
      <c r="AA2473">
        <v>24.862051403695645</v>
      </c>
      <c r="AB2473">
        <v>2.0976176963403033</v>
      </c>
      <c r="AC2473">
        <v>28.03393579320571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</row>
    <row r="2474" spans="1:39">
      <c r="A2474">
        <v>8</v>
      </c>
      <c r="B2474">
        <v>90</v>
      </c>
      <c r="C2474">
        <v>2019</v>
      </c>
      <c r="D2474">
        <v>99</v>
      </c>
      <c r="E2474">
        <v>99</v>
      </c>
      <c r="F2474">
        <v>99</v>
      </c>
      <c r="G2474">
        <v>99</v>
      </c>
      <c r="H2474">
        <v>2</v>
      </c>
      <c r="I2474">
        <v>99</v>
      </c>
      <c r="J2474">
        <v>181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  <c r="Q2474">
        <v>4</v>
      </c>
      <c r="R2474">
        <v>28</v>
      </c>
      <c r="S2474">
        <v>28</v>
      </c>
      <c r="T2474">
        <v>0.1181434599156118</v>
      </c>
      <c r="U2474">
        <v>0.11784195593459328</v>
      </c>
      <c r="V2474">
        <v>17</v>
      </c>
      <c r="W2474">
        <v>63.464285714285694</v>
      </c>
      <c r="X2474">
        <v>145.23293607800653</v>
      </c>
      <c r="Y2474">
        <v>134.05000000000001</v>
      </c>
      <c r="Z2474">
        <v>134.05000000000001</v>
      </c>
      <c r="AA2474">
        <v>26.472242875456196</v>
      </c>
      <c r="AB2474">
        <v>0.68044853154464358</v>
      </c>
      <c r="AC2474">
        <v>-30.146880071297826</v>
      </c>
      <c r="AD2474">
        <v>0</v>
      </c>
      <c r="AE2474">
        <v>0</v>
      </c>
      <c r="AF2474">
        <v>0</v>
      </c>
      <c r="AG2474">
        <v>0</v>
      </c>
      <c r="AH2474">
        <v>1</v>
      </c>
      <c r="AI2474">
        <v>2</v>
      </c>
      <c r="AJ2474">
        <v>1</v>
      </c>
      <c r="AK2474">
        <v>0</v>
      </c>
      <c r="AL2474">
        <v>0</v>
      </c>
      <c r="AM2474">
        <v>0</v>
      </c>
    </row>
    <row r="2475" spans="1:39">
      <c r="A2475">
        <v>8</v>
      </c>
      <c r="B2475">
        <v>91</v>
      </c>
      <c r="C2475">
        <v>2019</v>
      </c>
      <c r="D2475">
        <v>99</v>
      </c>
      <c r="E2475">
        <v>99</v>
      </c>
      <c r="F2475">
        <v>99</v>
      </c>
      <c r="G2475">
        <v>99</v>
      </c>
      <c r="H2475">
        <v>2</v>
      </c>
      <c r="I2475">
        <v>99</v>
      </c>
      <c r="J2475">
        <v>470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  <c r="Q2475">
        <v>1</v>
      </c>
      <c r="R2475">
        <v>37</v>
      </c>
      <c r="S2475">
        <v>37</v>
      </c>
      <c r="T2475">
        <v>0.15611814345991565</v>
      </c>
      <c r="U2475">
        <v>0.14722552458146973</v>
      </c>
      <c r="V2475">
        <v>15.459459459459456</v>
      </c>
      <c r="W2475">
        <v>59.324324324324337</v>
      </c>
      <c r="X2475">
        <v>137.31076688823171</v>
      </c>
      <c r="Y2475">
        <v>126.73783783783784</v>
      </c>
      <c r="Z2475">
        <v>126.73783783783784</v>
      </c>
      <c r="AA2475">
        <v>11.42255595364893</v>
      </c>
      <c r="AB2475">
        <v>2.3371737847707195</v>
      </c>
      <c r="AC2475">
        <v>-23.755930019500848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>
      <c r="A2476">
        <v>8</v>
      </c>
      <c r="B2476">
        <v>92</v>
      </c>
      <c r="C2476">
        <v>2019</v>
      </c>
      <c r="D2476">
        <v>99</v>
      </c>
      <c r="E2476">
        <v>99</v>
      </c>
      <c r="F2476">
        <v>99</v>
      </c>
      <c r="G2476">
        <v>99</v>
      </c>
      <c r="H2476">
        <v>1</v>
      </c>
      <c r="I2476">
        <v>99</v>
      </c>
      <c r="J2476">
        <v>643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</row>
    <row r="2477" spans="1:39">
      <c r="A2477">
        <v>8</v>
      </c>
      <c r="B2477">
        <v>93</v>
      </c>
      <c r="C2477">
        <v>2019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802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</row>
    <row r="2478" spans="1:39">
      <c r="A2478">
        <v>8</v>
      </c>
      <c r="B2478">
        <v>94</v>
      </c>
      <c r="C2478">
        <v>2018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103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7</v>
      </c>
      <c r="R2478">
        <v>13</v>
      </c>
      <c r="S2478">
        <v>13</v>
      </c>
      <c r="T2478">
        <v>4.5440246076409521E-2</v>
      </c>
      <c r="U2478">
        <v>5.1237485979287886E-2</v>
      </c>
      <c r="V2478">
        <v>13.769230769230772</v>
      </c>
      <c r="W2478">
        <v>56.615384615384599</v>
      </c>
      <c r="X2478">
        <v>165.81381781815148</v>
      </c>
      <c r="Y2478">
        <v>153.0461538461538</v>
      </c>
      <c r="Z2478">
        <v>153.0461538461538</v>
      </c>
      <c r="AA2478">
        <v>26.092988017255543</v>
      </c>
      <c r="AB2478">
        <v>2.0953597649041487</v>
      </c>
      <c r="AC2478">
        <v>-65.699565561326608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</row>
    <row r="2479" spans="1:39">
      <c r="A2479">
        <v>8</v>
      </c>
      <c r="B2479">
        <v>95</v>
      </c>
      <c r="C2479">
        <v>2018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106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68</v>
      </c>
      <c r="R2479">
        <v>4094</v>
      </c>
      <c r="S2479">
        <v>4091</v>
      </c>
      <c r="T2479">
        <v>14.310182110524661</v>
      </c>
      <c r="U2479">
        <v>14.41099875370019</v>
      </c>
      <c r="V2479">
        <v>15.017098192476796</v>
      </c>
      <c r="W2479">
        <v>58.824981667074063</v>
      </c>
      <c r="X2479">
        <v>148.20316812755109</v>
      </c>
      <c r="Y2479">
        <v>136.68605276013702</v>
      </c>
      <c r="Z2479">
        <v>136.78628697140084</v>
      </c>
      <c r="AA2479">
        <v>28.279548226329943</v>
      </c>
      <c r="AB2479">
        <v>4.1691410622777996</v>
      </c>
      <c r="AC2479">
        <v>-39.21706352761985</v>
      </c>
      <c r="AD2479">
        <v>78</v>
      </c>
      <c r="AE2479">
        <v>23</v>
      </c>
      <c r="AF2479">
        <v>0</v>
      </c>
      <c r="AG2479">
        <v>6</v>
      </c>
      <c r="AH2479">
        <v>287</v>
      </c>
      <c r="AI2479">
        <v>84</v>
      </c>
      <c r="AJ2479">
        <v>42</v>
      </c>
      <c r="AK2479">
        <v>47</v>
      </c>
      <c r="AL2479">
        <v>0</v>
      </c>
      <c r="AM2479">
        <v>0</v>
      </c>
    </row>
    <row r="2480" spans="1:39">
      <c r="A2480">
        <v>8</v>
      </c>
      <c r="B2480">
        <v>96</v>
      </c>
      <c r="C2480">
        <v>2018</v>
      </c>
      <c r="D2480">
        <v>99</v>
      </c>
      <c r="E2480">
        <v>99</v>
      </c>
      <c r="F2480">
        <v>99</v>
      </c>
      <c r="G2480">
        <v>99</v>
      </c>
      <c r="H2480">
        <v>1</v>
      </c>
      <c r="I2480">
        <v>99</v>
      </c>
      <c r="J2480">
        <v>109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4</v>
      </c>
      <c r="R2480">
        <v>4</v>
      </c>
      <c r="S2480">
        <v>4</v>
      </c>
      <c r="T2480">
        <v>1.3981614177356778E-2</v>
      </c>
      <c r="U2480">
        <v>1.5433567223254539E-2</v>
      </c>
      <c r="V2480">
        <v>15.5</v>
      </c>
      <c r="W2480">
        <v>59.25</v>
      </c>
      <c r="X2480">
        <v>162.32394366197184</v>
      </c>
      <c r="Y2480">
        <v>149.82500000000005</v>
      </c>
      <c r="Z2480">
        <v>149.82500000000005</v>
      </c>
      <c r="AA2480">
        <v>15.39454042834666</v>
      </c>
      <c r="AB2480">
        <v>2.8613807855648994</v>
      </c>
      <c r="AC2480">
        <v>-72.545992238294403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>
      <c r="A2481">
        <v>8</v>
      </c>
      <c r="B2481">
        <v>97</v>
      </c>
      <c r="C2481">
        <v>2018</v>
      </c>
      <c r="D2481">
        <v>99</v>
      </c>
      <c r="E2481">
        <v>99</v>
      </c>
      <c r="F2481">
        <v>99</v>
      </c>
      <c r="G2481">
        <v>99</v>
      </c>
      <c r="H2481">
        <v>1</v>
      </c>
      <c r="I2481">
        <v>99</v>
      </c>
      <c r="J2481">
        <v>111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</row>
    <row r="2482" spans="1:39">
      <c r="A2482">
        <v>8</v>
      </c>
      <c r="B2482">
        <v>98</v>
      </c>
      <c r="C2482">
        <v>2018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113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  <c r="Q2482">
        <v>12</v>
      </c>
      <c r="R2482">
        <v>26</v>
      </c>
      <c r="S2482">
        <v>26</v>
      </c>
      <c r="T2482">
        <v>9.0880492152819042E-2</v>
      </c>
      <c r="U2482">
        <v>9.871508406504137E-2</v>
      </c>
      <c r="V2482">
        <v>15.61538461538462</v>
      </c>
      <c r="W2482">
        <v>59.230769230769241</v>
      </c>
      <c r="X2482">
        <v>159.72997749812487</v>
      </c>
      <c r="Y2482">
        <v>147.43076923076922</v>
      </c>
      <c r="Z2482">
        <v>147.43076923076922</v>
      </c>
      <c r="AA2482">
        <v>21.221465352703262</v>
      </c>
      <c r="AB2482">
        <v>2.024991781705789</v>
      </c>
      <c r="AC2482">
        <v>-10.908798237962921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</row>
    <row r="2483" spans="1:39">
      <c r="A2483">
        <v>8</v>
      </c>
      <c r="B2483">
        <v>99</v>
      </c>
      <c r="C2483">
        <v>2018</v>
      </c>
      <c r="D2483">
        <v>99</v>
      </c>
      <c r="E2483">
        <v>99</v>
      </c>
      <c r="F2483">
        <v>99</v>
      </c>
      <c r="G2483">
        <v>99</v>
      </c>
      <c r="H2483">
        <v>1</v>
      </c>
      <c r="I2483">
        <v>99</v>
      </c>
      <c r="J2483">
        <v>116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2</v>
      </c>
      <c r="R2483">
        <v>2</v>
      </c>
      <c r="S2483">
        <v>2</v>
      </c>
      <c r="T2483">
        <v>6.9908070886783892E-3</v>
      </c>
      <c r="U2483">
        <v>6.9274646805530986E-3</v>
      </c>
      <c r="V2483">
        <v>17</v>
      </c>
      <c r="W2483">
        <v>61.5</v>
      </c>
      <c r="X2483">
        <v>145.72047670639222</v>
      </c>
      <c r="Y2483">
        <v>134.5</v>
      </c>
      <c r="Z2483">
        <v>134.5</v>
      </c>
      <c r="AA2483">
        <v>9.9000000000001052</v>
      </c>
      <c r="AB2483">
        <v>0.5</v>
      </c>
      <c r="AC2483">
        <v>-100.00000000001369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</row>
    <row r="2484" spans="1:39">
      <c r="A2484">
        <v>8</v>
      </c>
      <c r="B2484">
        <v>100</v>
      </c>
      <c r="C2484">
        <v>2018</v>
      </c>
      <c r="D2484">
        <v>99</v>
      </c>
      <c r="E2484">
        <v>99</v>
      </c>
      <c r="F2484">
        <v>99</v>
      </c>
      <c r="G2484">
        <v>99</v>
      </c>
      <c r="H2484">
        <v>2</v>
      </c>
      <c r="I2484">
        <v>99</v>
      </c>
      <c r="J2484">
        <v>117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  <c r="Q2484">
        <v>73</v>
      </c>
      <c r="R2484">
        <v>5231</v>
      </c>
      <c r="S2484">
        <v>5231</v>
      </c>
      <c r="T2484">
        <v>18.284455940438324</v>
      </c>
      <c r="U2484">
        <v>18.356138383961529</v>
      </c>
      <c r="V2484">
        <v>15.610973045306819</v>
      </c>
      <c r="W2484">
        <v>59.593767922003479</v>
      </c>
      <c r="X2484">
        <v>147.62940243108548</v>
      </c>
      <c r="Y2484">
        <v>136.26193844389201</v>
      </c>
      <c r="Z2484">
        <v>136.26193844389201</v>
      </c>
      <c r="AA2484">
        <v>28.245024843270329</v>
      </c>
      <c r="AB2484">
        <v>3.0746077684004192</v>
      </c>
      <c r="AC2484">
        <v>-60.163890530342925</v>
      </c>
      <c r="AD2484">
        <v>121</v>
      </c>
      <c r="AE2484">
        <v>101</v>
      </c>
      <c r="AF2484">
        <v>0</v>
      </c>
      <c r="AG2484">
        <v>4</v>
      </c>
      <c r="AH2484">
        <v>655</v>
      </c>
      <c r="AI2484">
        <v>207</v>
      </c>
      <c r="AJ2484">
        <v>125</v>
      </c>
      <c r="AK2484">
        <v>141</v>
      </c>
      <c r="AL2484">
        <v>0</v>
      </c>
      <c r="AM2484">
        <v>1</v>
      </c>
    </row>
    <row r="2485" spans="1:39">
      <c r="A2485">
        <v>8</v>
      </c>
      <c r="B2485">
        <v>101</v>
      </c>
      <c r="C2485">
        <v>2018</v>
      </c>
      <c r="D2485">
        <v>99</v>
      </c>
      <c r="E2485">
        <v>99</v>
      </c>
      <c r="F2485">
        <v>99</v>
      </c>
      <c r="G2485">
        <v>99</v>
      </c>
      <c r="H2485">
        <v>1</v>
      </c>
      <c r="I2485">
        <v>99</v>
      </c>
      <c r="J2485">
        <v>121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159</v>
      </c>
      <c r="R2485">
        <v>8343</v>
      </c>
      <c r="S2485">
        <v>8299</v>
      </c>
      <c r="T2485">
        <v>29.1621517704219</v>
      </c>
      <c r="U2485">
        <v>28.933908252812301</v>
      </c>
      <c r="V2485">
        <v>14.160134244276637</v>
      </c>
      <c r="W2485">
        <v>57.469454151102518</v>
      </c>
      <c r="X2485">
        <v>146.43690242395741</v>
      </c>
      <c r="Y2485">
        <v>134.66750569339573</v>
      </c>
      <c r="Z2485">
        <v>135.3814917459936</v>
      </c>
      <c r="AA2485">
        <v>29.545632220602634</v>
      </c>
      <c r="AB2485">
        <v>4.4482674806743372</v>
      </c>
      <c r="AC2485">
        <v>-63.376805495529027</v>
      </c>
      <c r="AD2485">
        <v>250</v>
      </c>
      <c r="AE2485">
        <v>6</v>
      </c>
      <c r="AF2485">
        <v>0</v>
      </c>
      <c r="AG2485">
        <v>25</v>
      </c>
      <c r="AH2485">
        <v>53</v>
      </c>
      <c r="AI2485">
        <v>7</v>
      </c>
      <c r="AJ2485">
        <v>12</v>
      </c>
      <c r="AK2485">
        <v>28</v>
      </c>
      <c r="AL2485">
        <v>0</v>
      </c>
      <c r="AM2485">
        <v>9</v>
      </c>
    </row>
    <row r="2486" spans="1:39">
      <c r="A2486">
        <v>8</v>
      </c>
      <c r="B2486">
        <v>102</v>
      </c>
      <c r="C2486">
        <v>2018</v>
      </c>
      <c r="D2486">
        <v>99</v>
      </c>
      <c r="E2486">
        <v>99</v>
      </c>
      <c r="F2486">
        <v>99</v>
      </c>
      <c r="G2486">
        <v>99</v>
      </c>
      <c r="H2486">
        <v>1</v>
      </c>
      <c r="I2486">
        <v>99</v>
      </c>
      <c r="J2486">
        <v>134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1</v>
      </c>
      <c r="R2486">
        <v>40</v>
      </c>
      <c r="S2486">
        <v>40</v>
      </c>
      <c r="T2486">
        <v>0.13981614177356777</v>
      </c>
      <c r="U2486">
        <v>0.13014105116421956</v>
      </c>
      <c r="V2486">
        <v>14.45</v>
      </c>
      <c r="W2486">
        <v>58.4</v>
      </c>
      <c r="X2486">
        <v>136.87703141928492</v>
      </c>
      <c r="Y2486">
        <v>126.33749999999998</v>
      </c>
      <c r="Z2486">
        <v>126.33749999999998</v>
      </c>
      <c r="AA2486">
        <v>18.63185025031062</v>
      </c>
      <c r="AB2486">
        <v>1.7291616465791011</v>
      </c>
      <c r="AC2486">
        <v>-46.395620023950045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</row>
    <row r="2487" spans="1:39">
      <c r="A2487">
        <v>8</v>
      </c>
      <c r="B2487">
        <v>103</v>
      </c>
      <c r="C2487">
        <v>2018</v>
      </c>
      <c r="D2487">
        <v>99</v>
      </c>
      <c r="E2487">
        <v>99</v>
      </c>
      <c r="F2487">
        <v>99</v>
      </c>
      <c r="G2487">
        <v>99</v>
      </c>
      <c r="H2487">
        <v>2</v>
      </c>
      <c r="I2487">
        <v>99</v>
      </c>
      <c r="J2487">
        <v>141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  <c r="Q2487">
        <v>28</v>
      </c>
      <c r="R2487">
        <v>2682</v>
      </c>
      <c r="S2487">
        <v>2681</v>
      </c>
      <c r="T2487">
        <v>9.3746723059177182</v>
      </c>
      <c r="U2487">
        <v>8.9485228855491314</v>
      </c>
      <c r="V2487">
        <v>15.921700223713652</v>
      </c>
      <c r="W2487">
        <v>60.780678851174933</v>
      </c>
      <c r="X2487">
        <v>140.41751801464463</v>
      </c>
      <c r="Y2487">
        <v>129.55988068605512</v>
      </c>
      <c r="Z2487">
        <v>129.60820589332329</v>
      </c>
      <c r="AA2487">
        <v>28.265089644359055</v>
      </c>
      <c r="AB2487">
        <v>3.5207616311592473</v>
      </c>
      <c r="AC2487">
        <v>-44.643301840984243</v>
      </c>
      <c r="AD2487">
        <v>23</v>
      </c>
      <c r="AE2487">
        <v>0</v>
      </c>
      <c r="AF2487">
        <v>0</v>
      </c>
      <c r="AG2487">
        <v>0</v>
      </c>
      <c r="AH2487">
        <v>28</v>
      </c>
      <c r="AI2487">
        <v>2</v>
      </c>
      <c r="AJ2487">
        <v>0</v>
      </c>
      <c r="AK2487">
        <v>1</v>
      </c>
      <c r="AL2487">
        <v>0</v>
      </c>
      <c r="AM2487">
        <v>0</v>
      </c>
    </row>
    <row r="2488" spans="1:39">
      <c r="A2488">
        <v>8</v>
      </c>
      <c r="B2488">
        <v>104</v>
      </c>
      <c r="C2488">
        <v>2018</v>
      </c>
      <c r="D2488">
        <v>99</v>
      </c>
      <c r="E2488">
        <v>99</v>
      </c>
      <c r="F2488">
        <v>99</v>
      </c>
      <c r="G2488">
        <v>99</v>
      </c>
      <c r="H2488">
        <v>2</v>
      </c>
      <c r="I2488">
        <v>99</v>
      </c>
      <c r="J2488">
        <v>143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</row>
    <row r="2489" spans="1:39">
      <c r="A2489">
        <v>8</v>
      </c>
      <c r="B2489">
        <v>105</v>
      </c>
      <c r="C2489">
        <v>2018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147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29</v>
      </c>
      <c r="R2489">
        <v>3283</v>
      </c>
      <c r="S2489">
        <v>3272</v>
      </c>
      <c r="T2489">
        <v>11.475409836065577</v>
      </c>
      <c r="U2489">
        <v>11.26286779783495</v>
      </c>
      <c r="V2489">
        <v>14.096558026195556</v>
      </c>
      <c r="W2489">
        <v>57.242665036674801</v>
      </c>
      <c r="X2489">
        <v>144.79671204197479</v>
      </c>
      <c r="Y2489">
        <v>133.21590009137989</v>
      </c>
      <c r="Z2489">
        <v>133.66375305623478</v>
      </c>
      <c r="AA2489">
        <v>26.985616477532929</v>
      </c>
      <c r="AB2489">
        <v>4.2221807755580469</v>
      </c>
      <c r="AC2489">
        <v>-58.639811763887295</v>
      </c>
      <c r="AD2489">
        <v>71</v>
      </c>
      <c r="AE2489">
        <v>10</v>
      </c>
      <c r="AF2489">
        <v>0</v>
      </c>
      <c r="AG2489">
        <v>10</v>
      </c>
      <c r="AH2489">
        <v>15</v>
      </c>
      <c r="AI2489">
        <v>3</v>
      </c>
      <c r="AJ2489">
        <v>5</v>
      </c>
      <c r="AK2489">
        <v>6</v>
      </c>
      <c r="AL2489">
        <v>0</v>
      </c>
      <c r="AM2489">
        <v>3</v>
      </c>
    </row>
    <row r="2490" spans="1:39">
      <c r="A2490">
        <v>8</v>
      </c>
      <c r="B2490">
        <v>106</v>
      </c>
      <c r="C2490">
        <v>2018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155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</row>
    <row r="2491" spans="1:39">
      <c r="A2491">
        <v>8</v>
      </c>
      <c r="B2491">
        <v>107</v>
      </c>
      <c r="C2491">
        <v>2018</v>
      </c>
      <c r="D2491">
        <v>99</v>
      </c>
      <c r="E2491">
        <v>99</v>
      </c>
      <c r="F2491">
        <v>99</v>
      </c>
      <c r="G2491">
        <v>99</v>
      </c>
      <c r="H2491">
        <v>2</v>
      </c>
      <c r="I2491">
        <v>99</v>
      </c>
      <c r="J2491">
        <v>160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  <c r="Q2491">
        <v>47</v>
      </c>
      <c r="R2491">
        <v>4584</v>
      </c>
      <c r="S2491">
        <v>4584</v>
      </c>
      <c r="T2491">
        <v>16.022929847250861</v>
      </c>
      <c r="U2491">
        <v>16.579730418613295</v>
      </c>
      <c r="V2491">
        <v>15.157068062827227</v>
      </c>
      <c r="W2491">
        <v>59.063699825479922</v>
      </c>
      <c r="X2491">
        <v>152.16301838416723</v>
      </c>
      <c r="Y2491">
        <v>140.44646596858641</v>
      </c>
      <c r="Z2491">
        <v>140.44646596858641</v>
      </c>
      <c r="AA2491">
        <v>27.770363355182461</v>
      </c>
      <c r="AB2491">
        <v>2.0211253221500649</v>
      </c>
      <c r="AC2491">
        <v>-56.484137262001909</v>
      </c>
      <c r="AD2491">
        <v>121</v>
      </c>
      <c r="AE2491">
        <v>14</v>
      </c>
      <c r="AF2491">
        <v>1</v>
      </c>
      <c r="AG2491">
        <v>9</v>
      </c>
      <c r="AH2491">
        <v>419</v>
      </c>
      <c r="AI2491">
        <v>261</v>
      </c>
      <c r="AJ2491">
        <v>57</v>
      </c>
      <c r="AK2491">
        <v>258</v>
      </c>
      <c r="AL2491">
        <v>0</v>
      </c>
      <c r="AM2491">
        <v>0</v>
      </c>
    </row>
    <row r="2492" spans="1:39">
      <c r="A2492">
        <v>8</v>
      </c>
      <c r="B2492">
        <v>108</v>
      </c>
      <c r="C2492">
        <v>2018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171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  <c r="Q2492">
        <v>6</v>
      </c>
      <c r="R2492">
        <v>10</v>
      </c>
      <c r="S2492">
        <v>10</v>
      </c>
      <c r="T2492">
        <v>3.4954035443391943E-2</v>
      </c>
      <c r="U2492">
        <v>3.8683065786835717E-2</v>
      </c>
      <c r="V2492">
        <v>14.9</v>
      </c>
      <c r="W2492">
        <v>58.4</v>
      </c>
      <c r="X2492">
        <v>162.74106175514623</v>
      </c>
      <c r="Y2492">
        <v>150.21</v>
      </c>
      <c r="Z2492">
        <v>150.21</v>
      </c>
      <c r="AA2492">
        <v>14.249382442758778</v>
      </c>
      <c r="AB2492">
        <v>2.059126028197436</v>
      </c>
      <c r="AC2492">
        <v>-51.783708704352911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>
      <c r="A2493">
        <v>8</v>
      </c>
      <c r="B2493">
        <v>109</v>
      </c>
      <c r="C2493">
        <v>2018</v>
      </c>
      <c r="D2493">
        <v>99</v>
      </c>
      <c r="E2493">
        <v>99</v>
      </c>
      <c r="F2493">
        <v>99</v>
      </c>
      <c r="G2493">
        <v>99</v>
      </c>
      <c r="H2493">
        <v>2</v>
      </c>
      <c r="I2493">
        <v>99</v>
      </c>
      <c r="J2493">
        <v>181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4</v>
      </c>
      <c r="R2493">
        <v>16</v>
      </c>
      <c r="S2493">
        <v>16</v>
      </c>
      <c r="T2493">
        <v>5.5926456709427114E-2</v>
      </c>
      <c r="U2493">
        <v>5.0596244824842658E-2</v>
      </c>
      <c r="V2493">
        <v>16.8125</v>
      </c>
      <c r="W2493">
        <v>62.75</v>
      </c>
      <c r="X2493">
        <v>133.03764897074757</v>
      </c>
      <c r="Y2493">
        <v>122.79375000000002</v>
      </c>
      <c r="Z2493">
        <v>122.79375000000002</v>
      </c>
      <c r="AA2493">
        <v>21.2083848026552</v>
      </c>
      <c r="AB2493">
        <v>1.6770509831248428</v>
      </c>
      <c r="AC2493">
        <v>6.6906154519765275</v>
      </c>
      <c r="AD2493">
        <v>0</v>
      </c>
      <c r="AE2493">
        <v>0</v>
      </c>
      <c r="AF2493">
        <v>0</v>
      </c>
      <c r="AG2493">
        <v>0</v>
      </c>
      <c r="AH2493">
        <v>1</v>
      </c>
      <c r="AI2493">
        <v>0</v>
      </c>
      <c r="AJ2493">
        <v>0</v>
      </c>
      <c r="AK2493">
        <v>0</v>
      </c>
      <c r="AL2493">
        <v>0</v>
      </c>
      <c r="AM2493">
        <v>0</v>
      </c>
    </row>
    <row r="2494" spans="1:39">
      <c r="A2494">
        <v>8</v>
      </c>
      <c r="B2494">
        <v>110</v>
      </c>
      <c r="C2494">
        <v>2018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470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2</v>
      </c>
      <c r="R2494">
        <v>4</v>
      </c>
      <c r="S2494">
        <v>4</v>
      </c>
      <c r="T2494">
        <v>1.3981614177356778E-2</v>
      </c>
      <c r="U2494">
        <v>1.594862035935514E-2</v>
      </c>
      <c r="V2494">
        <v>14</v>
      </c>
      <c r="W2494">
        <v>56.5</v>
      </c>
      <c r="X2494">
        <v>167.74106175514623</v>
      </c>
      <c r="Y2494">
        <v>154.82499999999999</v>
      </c>
      <c r="Z2494">
        <v>154.82499999999999</v>
      </c>
      <c r="AA2494">
        <v>38.16342326102319</v>
      </c>
      <c r="AB2494">
        <v>4.9749371855330997</v>
      </c>
      <c r="AC2494">
        <v>-92.416472418512939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>
      <c r="A2495">
        <v>8</v>
      </c>
      <c r="B2495">
        <v>111</v>
      </c>
      <c r="C2495">
        <v>2018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643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</row>
    <row r="2496" spans="1:39">
      <c r="A2496">
        <v>8</v>
      </c>
      <c r="B2496">
        <v>112</v>
      </c>
      <c r="C2496">
        <v>2018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802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</row>
    <row r="2497" spans="1:39">
      <c r="A2497">
        <v>8</v>
      </c>
      <c r="B2497">
        <v>113</v>
      </c>
      <c r="C2497">
        <v>2017</v>
      </c>
      <c r="D2497">
        <v>99</v>
      </c>
      <c r="E2497">
        <v>99</v>
      </c>
      <c r="F2497">
        <v>99</v>
      </c>
      <c r="G2497">
        <v>99</v>
      </c>
      <c r="H2497">
        <v>1</v>
      </c>
      <c r="I2497">
        <v>99</v>
      </c>
      <c r="J2497">
        <v>103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11</v>
      </c>
      <c r="R2497">
        <v>21</v>
      </c>
      <c r="S2497">
        <v>21</v>
      </c>
      <c r="T2497">
        <v>7.9380079380079377E-2</v>
      </c>
      <c r="U2497">
        <v>7.360116593122254E-2</v>
      </c>
      <c r="V2497">
        <v>15.142857142857141</v>
      </c>
      <c r="W2497">
        <v>58.761904761904752</v>
      </c>
      <c r="X2497">
        <v>138.27580869834387</v>
      </c>
      <c r="Y2497">
        <v>127.62857142857148</v>
      </c>
      <c r="Z2497">
        <v>127.62857142857148</v>
      </c>
      <c r="AA2497">
        <v>19.57605784667372</v>
      </c>
      <c r="AB2497">
        <v>2.2867061340082127</v>
      </c>
      <c r="AC2497">
        <v>-37.556932289586555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</row>
    <row r="2498" spans="1:39">
      <c r="A2498">
        <v>8</v>
      </c>
      <c r="B2498">
        <v>114</v>
      </c>
      <c r="C2498">
        <v>2017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106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72</v>
      </c>
      <c r="R2498">
        <v>3936</v>
      </c>
      <c r="S2498">
        <v>3935</v>
      </c>
      <c r="T2498">
        <v>14.878094878094876</v>
      </c>
      <c r="U2498">
        <v>15.208897475294895</v>
      </c>
      <c r="V2498">
        <v>14.864075203252028</v>
      </c>
      <c r="W2498">
        <v>58.644218551461229</v>
      </c>
      <c r="X2498">
        <v>152.4776709034698</v>
      </c>
      <c r="Y2498">
        <v>140.71006097560951</v>
      </c>
      <c r="Z2498">
        <v>140.74581956797945</v>
      </c>
      <c r="AA2498">
        <v>28.802683186865288</v>
      </c>
      <c r="AB2498">
        <v>4.5735526653501086</v>
      </c>
      <c r="AC2498">
        <v>-43.732774787499075</v>
      </c>
      <c r="AD2498">
        <v>93</v>
      </c>
      <c r="AE2498">
        <v>14</v>
      </c>
      <c r="AF2498">
        <v>0</v>
      </c>
      <c r="AG2498">
        <v>10</v>
      </c>
      <c r="AH2498">
        <v>252</v>
      </c>
      <c r="AI2498">
        <v>58</v>
      </c>
      <c r="AJ2498">
        <v>21</v>
      </c>
      <c r="AK2498">
        <v>40</v>
      </c>
      <c r="AL2498">
        <v>0</v>
      </c>
      <c r="AM2498">
        <v>1</v>
      </c>
    </row>
    <row r="2499" spans="1:39">
      <c r="A2499">
        <v>8</v>
      </c>
      <c r="B2499">
        <v>115</v>
      </c>
      <c r="C2499">
        <v>2017</v>
      </c>
      <c r="D2499">
        <v>99</v>
      </c>
      <c r="E2499">
        <v>99</v>
      </c>
      <c r="F2499">
        <v>99</v>
      </c>
      <c r="G2499">
        <v>99</v>
      </c>
      <c r="H2499">
        <v>1</v>
      </c>
      <c r="I2499">
        <v>99</v>
      </c>
      <c r="J2499">
        <v>109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</row>
    <row r="2500" spans="1:39">
      <c r="A2500">
        <v>8</v>
      </c>
      <c r="B2500">
        <v>116</v>
      </c>
      <c r="C2500">
        <v>2017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111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</row>
    <row r="2501" spans="1:39">
      <c r="A2501">
        <v>8</v>
      </c>
      <c r="B2501">
        <v>117</v>
      </c>
      <c r="C2501">
        <v>2017</v>
      </c>
      <c r="D2501">
        <v>99</v>
      </c>
      <c r="E2501">
        <v>99</v>
      </c>
      <c r="F2501">
        <v>99</v>
      </c>
      <c r="G2501">
        <v>99</v>
      </c>
      <c r="H2501">
        <v>1</v>
      </c>
      <c r="I2501">
        <v>99</v>
      </c>
      <c r="J2501">
        <v>113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  <c r="Q2501">
        <v>13</v>
      </c>
      <c r="R2501">
        <v>31</v>
      </c>
      <c r="S2501">
        <v>31</v>
      </c>
      <c r="T2501">
        <v>0.11718011718011719</v>
      </c>
      <c r="U2501">
        <v>0.11917556149105278</v>
      </c>
      <c r="V2501">
        <v>14.483870967741939</v>
      </c>
      <c r="W2501">
        <v>58.451612903225808</v>
      </c>
      <c r="X2501">
        <v>151.6723167790864</v>
      </c>
      <c r="Y2501">
        <v>139.99354838709684</v>
      </c>
      <c r="Z2501">
        <v>139.99354838709684</v>
      </c>
      <c r="AA2501">
        <v>20.428631638823511</v>
      </c>
      <c r="AB2501">
        <v>1.9811809719720983</v>
      </c>
      <c r="AC2501">
        <v>-63.261073309499182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</row>
    <row r="2502" spans="1:39">
      <c r="A2502">
        <v>8</v>
      </c>
      <c r="B2502">
        <v>118</v>
      </c>
      <c r="C2502">
        <v>2017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116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1</v>
      </c>
      <c r="R2502">
        <v>2</v>
      </c>
      <c r="S2502">
        <v>2</v>
      </c>
      <c r="T2502">
        <v>7.56000756000756E-3</v>
      </c>
      <c r="U2502">
        <v>7.0739722199399052E-3</v>
      </c>
      <c r="V2502">
        <v>17</v>
      </c>
      <c r="W2502">
        <v>61</v>
      </c>
      <c r="X2502">
        <v>139.54496208017335</v>
      </c>
      <c r="Y2502">
        <v>128.80000000000001</v>
      </c>
      <c r="Z2502">
        <v>128.80000000000001</v>
      </c>
      <c r="AA2502">
        <v>0</v>
      </c>
      <c r="AB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</row>
    <row r="2503" spans="1:39">
      <c r="A2503">
        <v>8</v>
      </c>
      <c r="B2503">
        <v>119</v>
      </c>
      <c r="C2503">
        <v>2017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117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63</v>
      </c>
      <c r="R2503">
        <v>4797</v>
      </c>
      <c r="S2503">
        <v>4797</v>
      </c>
      <c r="T2503">
        <v>18.132678132678137</v>
      </c>
      <c r="U2503">
        <v>18.555331204697456</v>
      </c>
      <c r="V2503">
        <v>15.637898686679172</v>
      </c>
      <c r="W2503">
        <v>59.600583698144682</v>
      </c>
      <c r="X2503">
        <v>152.60887820145845</v>
      </c>
      <c r="Y2503">
        <v>140.85799457994565</v>
      </c>
      <c r="Z2503">
        <v>140.85799457994565</v>
      </c>
      <c r="AA2503">
        <v>28.11187559910206</v>
      </c>
      <c r="AB2503">
        <v>3.0615504527652928</v>
      </c>
      <c r="AC2503">
        <v>-63.903624529020888</v>
      </c>
      <c r="AD2503">
        <v>93</v>
      </c>
      <c r="AE2503">
        <v>90</v>
      </c>
      <c r="AF2503">
        <v>1</v>
      </c>
      <c r="AG2503">
        <v>3</v>
      </c>
      <c r="AH2503">
        <v>346</v>
      </c>
      <c r="AI2503">
        <v>120</v>
      </c>
      <c r="AJ2503">
        <v>137</v>
      </c>
      <c r="AK2503">
        <v>145</v>
      </c>
      <c r="AL2503">
        <v>1</v>
      </c>
      <c r="AM2503">
        <v>0</v>
      </c>
    </row>
    <row r="2504" spans="1:39">
      <c r="A2504">
        <v>8</v>
      </c>
      <c r="B2504">
        <v>120</v>
      </c>
      <c r="C2504">
        <v>2017</v>
      </c>
      <c r="D2504">
        <v>99</v>
      </c>
      <c r="E2504">
        <v>99</v>
      </c>
      <c r="F2504">
        <v>99</v>
      </c>
      <c r="G2504">
        <v>99</v>
      </c>
      <c r="H2504">
        <v>1</v>
      </c>
      <c r="I2504">
        <v>99</v>
      </c>
      <c r="J2504">
        <v>121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164</v>
      </c>
      <c r="R2504">
        <v>7869</v>
      </c>
      <c r="S2504">
        <v>7783</v>
      </c>
      <c r="T2504">
        <v>29.744849744849741</v>
      </c>
      <c r="U2504">
        <v>29.138930068292439</v>
      </c>
      <c r="V2504">
        <v>14.353539204473243</v>
      </c>
      <c r="W2504">
        <v>57.701914428883441</v>
      </c>
      <c r="X2504">
        <v>147.14908412910353</v>
      </c>
      <c r="Y2504">
        <v>134.8455331045879</v>
      </c>
      <c r="Z2504">
        <v>136.33553899524631</v>
      </c>
      <c r="AA2504">
        <v>28.720476050377538</v>
      </c>
      <c r="AB2504">
        <v>4.2764912512416906</v>
      </c>
      <c r="AC2504">
        <v>-67.218992079525776</v>
      </c>
      <c r="AD2504">
        <v>147</v>
      </c>
      <c r="AE2504">
        <v>28</v>
      </c>
      <c r="AF2504">
        <v>0</v>
      </c>
      <c r="AG2504">
        <v>19</v>
      </c>
      <c r="AH2504">
        <v>12</v>
      </c>
      <c r="AI2504">
        <v>0</v>
      </c>
      <c r="AJ2504">
        <v>1</v>
      </c>
      <c r="AK2504">
        <v>37</v>
      </c>
      <c r="AL2504">
        <v>0</v>
      </c>
      <c r="AM2504">
        <v>1</v>
      </c>
    </row>
    <row r="2505" spans="1:39">
      <c r="A2505">
        <v>8</v>
      </c>
      <c r="B2505">
        <v>121</v>
      </c>
      <c r="C2505">
        <v>2017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134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  <c r="Q2505">
        <v>1</v>
      </c>
      <c r="R2505">
        <v>126</v>
      </c>
      <c r="S2505">
        <v>126</v>
      </c>
      <c r="T2505">
        <v>0.47628047628047637</v>
      </c>
      <c r="U2505">
        <v>0.4247404049915004</v>
      </c>
      <c r="V2505">
        <v>14.690476190476188</v>
      </c>
      <c r="W2505">
        <v>58.420634920634903</v>
      </c>
      <c r="X2505">
        <v>132.99454848750628</v>
      </c>
      <c r="Y2505">
        <v>122.75396825396828</v>
      </c>
      <c r="Z2505">
        <v>122.75396825396828</v>
      </c>
      <c r="AA2505">
        <v>16.444093119982721</v>
      </c>
      <c r="AB2505">
        <v>1.8054290902860672</v>
      </c>
      <c r="AC2505">
        <v>-15.297931891753732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</row>
    <row r="2506" spans="1:39">
      <c r="A2506">
        <v>8</v>
      </c>
      <c r="B2506">
        <v>122</v>
      </c>
      <c r="C2506">
        <v>2017</v>
      </c>
      <c r="D2506">
        <v>99</v>
      </c>
      <c r="E2506">
        <v>99</v>
      </c>
      <c r="F2506">
        <v>99</v>
      </c>
      <c r="G2506">
        <v>99</v>
      </c>
      <c r="H2506">
        <v>2</v>
      </c>
      <c r="I2506">
        <v>99</v>
      </c>
      <c r="J2506">
        <v>141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27</v>
      </c>
      <c r="R2506">
        <v>2548</v>
      </c>
      <c r="S2506">
        <v>2548</v>
      </c>
      <c r="T2506">
        <v>9.6314496314496321</v>
      </c>
      <c r="U2506">
        <v>9.331780391388401</v>
      </c>
      <c r="V2506">
        <v>15.82967032967033</v>
      </c>
      <c r="W2506">
        <v>60.472135007849296</v>
      </c>
      <c r="X2506">
        <v>144.49269581988997</v>
      </c>
      <c r="Y2506">
        <v>133.36675824175856</v>
      </c>
      <c r="Z2506">
        <v>133.36675824175856</v>
      </c>
      <c r="AA2506">
        <v>26.957820813108459</v>
      </c>
      <c r="AB2506">
        <v>3.6016861994651181</v>
      </c>
      <c r="AC2506">
        <v>-44.513318072100816</v>
      </c>
      <c r="AD2506">
        <v>22</v>
      </c>
      <c r="AE2506">
        <v>7</v>
      </c>
      <c r="AF2506">
        <v>0</v>
      </c>
      <c r="AG2506">
        <v>4</v>
      </c>
      <c r="AH2506">
        <v>76</v>
      </c>
      <c r="AI2506">
        <v>8</v>
      </c>
      <c r="AJ2506">
        <v>8</v>
      </c>
      <c r="AK2506">
        <v>3</v>
      </c>
      <c r="AL2506">
        <v>0</v>
      </c>
      <c r="AM2506">
        <v>0</v>
      </c>
    </row>
    <row r="2507" spans="1:39">
      <c r="A2507">
        <v>8</v>
      </c>
      <c r="B2507">
        <v>123</v>
      </c>
      <c r="C2507">
        <v>2017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143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</row>
    <row r="2508" spans="1:39">
      <c r="A2508">
        <v>8</v>
      </c>
      <c r="B2508">
        <v>124</v>
      </c>
      <c r="C2508">
        <v>2017</v>
      </c>
      <c r="D2508">
        <v>99</v>
      </c>
      <c r="E2508">
        <v>99</v>
      </c>
      <c r="F2508">
        <v>99</v>
      </c>
      <c r="G2508">
        <v>99</v>
      </c>
      <c r="H2508">
        <v>2</v>
      </c>
      <c r="I2508">
        <v>99</v>
      </c>
      <c r="J2508">
        <v>147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  <c r="Q2508">
        <v>31</v>
      </c>
      <c r="R2508">
        <v>2702</v>
      </c>
      <c r="S2508">
        <v>2669</v>
      </c>
      <c r="T2508">
        <v>10.213570213570213</v>
      </c>
      <c r="U2508">
        <v>9.9807404515654685</v>
      </c>
      <c r="V2508">
        <v>14.040710584752036</v>
      </c>
      <c r="W2508">
        <v>57.21168977144999</v>
      </c>
      <c r="X2508">
        <v>147.36834718955441</v>
      </c>
      <c r="Y2508">
        <v>134.5116580310879</v>
      </c>
      <c r="Z2508">
        <v>136.17478456350679</v>
      </c>
      <c r="AA2508">
        <v>25.378993247161954</v>
      </c>
      <c r="AB2508">
        <v>4.3304577671719224</v>
      </c>
      <c r="AC2508">
        <v>-61.547722034834671</v>
      </c>
      <c r="AD2508">
        <v>63</v>
      </c>
      <c r="AE2508">
        <v>11</v>
      </c>
      <c r="AF2508">
        <v>0</v>
      </c>
      <c r="AG2508">
        <v>10</v>
      </c>
      <c r="AH2508">
        <v>3</v>
      </c>
      <c r="AI2508">
        <v>2</v>
      </c>
      <c r="AJ2508">
        <v>1</v>
      </c>
      <c r="AK2508">
        <v>9</v>
      </c>
      <c r="AL2508">
        <v>0</v>
      </c>
      <c r="AM2508">
        <v>0</v>
      </c>
    </row>
    <row r="2509" spans="1:39">
      <c r="A2509">
        <v>8</v>
      </c>
      <c r="B2509">
        <v>125</v>
      </c>
      <c r="C2509">
        <v>2017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155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</row>
    <row r="2510" spans="1:39">
      <c r="A2510">
        <v>8</v>
      </c>
      <c r="B2510">
        <v>126</v>
      </c>
      <c r="C2510">
        <v>2017</v>
      </c>
      <c r="D2510">
        <v>99</v>
      </c>
      <c r="E2510">
        <v>99</v>
      </c>
      <c r="F2510">
        <v>99</v>
      </c>
      <c r="G2510">
        <v>99</v>
      </c>
      <c r="H2510">
        <v>2</v>
      </c>
      <c r="I2510">
        <v>99</v>
      </c>
      <c r="J2510">
        <v>160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  <c r="Q2510">
        <v>52</v>
      </c>
      <c r="R2510">
        <v>4066</v>
      </c>
      <c r="S2510">
        <v>4066</v>
      </c>
      <c r="T2510">
        <v>15.36949536949537</v>
      </c>
      <c r="U2510">
        <v>15.691303385972164</v>
      </c>
      <c r="V2510">
        <v>14.767338908017702</v>
      </c>
      <c r="W2510">
        <v>58.566404328578479</v>
      </c>
      <c r="X2510">
        <v>152.25531173342995</v>
      </c>
      <c r="Y2510">
        <v>140.53165272995557</v>
      </c>
      <c r="Z2510">
        <v>140.53165272995557</v>
      </c>
      <c r="AA2510">
        <v>27.516530095619263</v>
      </c>
      <c r="AB2510">
        <v>1.9095747841322648</v>
      </c>
      <c r="AC2510">
        <v>-56.371838956970485</v>
      </c>
      <c r="AD2510">
        <v>60</v>
      </c>
      <c r="AE2510">
        <v>6</v>
      </c>
      <c r="AF2510">
        <v>0</v>
      </c>
      <c r="AG2510">
        <v>15</v>
      </c>
      <c r="AH2510">
        <v>137</v>
      </c>
      <c r="AI2510">
        <v>157</v>
      </c>
      <c r="AJ2510">
        <v>25</v>
      </c>
      <c r="AK2510">
        <v>110</v>
      </c>
      <c r="AL2510">
        <v>1</v>
      </c>
      <c r="AM2510">
        <v>1</v>
      </c>
    </row>
    <row r="2511" spans="1:39">
      <c r="A2511">
        <v>8</v>
      </c>
      <c r="B2511">
        <v>127</v>
      </c>
      <c r="C2511">
        <v>2017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171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  <c r="Q2511">
        <v>3</v>
      </c>
      <c r="R2511">
        <v>9</v>
      </c>
      <c r="S2511">
        <v>9</v>
      </c>
      <c r="T2511">
        <v>3.4020034020034021E-2</v>
      </c>
      <c r="U2511">
        <v>3.6424366275342727E-2</v>
      </c>
      <c r="V2511">
        <v>14</v>
      </c>
      <c r="W2511">
        <v>57.888888888888879</v>
      </c>
      <c r="X2511">
        <v>159.67256530636803</v>
      </c>
      <c r="Y2511">
        <v>147.37777777777779</v>
      </c>
      <c r="Z2511">
        <v>147.37777777777779</v>
      </c>
      <c r="AA2511">
        <v>19.56668244052614</v>
      </c>
      <c r="AB2511">
        <v>1.2862041003102522</v>
      </c>
      <c r="AC2511">
        <v>-38.199534395309762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</row>
    <row r="2512" spans="1:39">
      <c r="A2512">
        <v>8</v>
      </c>
      <c r="B2512">
        <v>128</v>
      </c>
      <c r="C2512">
        <v>2017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181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5</v>
      </c>
      <c r="R2512">
        <v>86</v>
      </c>
      <c r="S2512">
        <v>86</v>
      </c>
      <c r="T2512">
        <v>0.32508032508032503</v>
      </c>
      <c r="U2512">
        <v>0.31994071484027098</v>
      </c>
      <c r="V2512">
        <v>16.511627906976749</v>
      </c>
      <c r="W2512">
        <v>61.720930232558118</v>
      </c>
      <c r="X2512">
        <v>146.77492504220314</v>
      </c>
      <c r="Y2512">
        <v>135.47325581395353</v>
      </c>
      <c r="Z2512">
        <v>135.47325581395353</v>
      </c>
      <c r="AA2512">
        <v>26.567795789650955</v>
      </c>
      <c r="AB2512">
        <v>2.0439995152613806</v>
      </c>
      <c r="AC2512">
        <v>-41.622308728615174</v>
      </c>
      <c r="AD2512">
        <v>0</v>
      </c>
      <c r="AE2512">
        <v>0</v>
      </c>
      <c r="AF2512">
        <v>0</v>
      </c>
      <c r="AG2512">
        <v>0</v>
      </c>
      <c r="AH2512">
        <v>1</v>
      </c>
      <c r="AI2512">
        <v>0</v>
      </c>
      <c r="AJ2512">
        <v>0</v>
      </c>
      <c r="AK2512">
        <v>0</v>
      </c>
      <c r="AL2512">
        <v>0</v>
      </c>
      <c r="AM2512">
        <v>0</v>
      </c>
    </row>
    <row r="2513" spans="1:39">
      <c r="A2513">
        <v>8</v>
      </c>
      <c r="B2513">
        <v>129</v>
      </c>
      <c r="C2513">
        <v>2017</v>
      </c>
      <c r="D2513">
        <v>99</v>
      </c>
      <c r="E2513">
        <v>99</v>
      </c>
      <c r="F2513">
        <v>99</v>
      </c>
      <c r="G2513">
        <v>99</v>
      </c>
      <c r="H2513">
        <v>2</v>
      </c>
      <c r="I2513">
        <v>99</v>
      </c>
      <c r="J2513">
        <v>470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3</v>
      </c>
      <c r="R2513">
        <v>13</v>
      </c>
      <c r="S2513">
        <v>13</v>
      </c>
      <c r="T2513">
        <v>4.9140049140049137E-2</v>
      </c>
      <c r="U2513">
        <v>6.1092647506600553E-2</v>
      </c>
      <c r="V2513">
        <v>14.230769230769228</v>
      </c>
      <c r="W2513">
        <v>57</v>
      </c>
      <c r="X2513">
        <v>185.40711725977172</v>
      </c>
      <c r="Y2513">
        <v>171.13076923076923</v>
      </c>
      <c r="Z2513">
        <v>171.13076923076923</v>
      </c>
      <c r="AA2513">
        <v>16.122434661312582</v>
      </c>
      <c r="AB2513">
        <v>2.935197542821371</v>
      </c>
      <c r="AC2513">
        <v>-27.909945093005295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</row>
    <row r="2514" spans="1:39">
      <c r="A2514">
        <v>8</v>
      </c>
      <c r="B2514">
        <v>130</v>
      </c>
      <c r="C2514">
        <v>2017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643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</row>
    <row r="2515" spans="1:39">
      <c r="A2515">
        <v>8</v>
      </c>
      <c r="B2515">
        <v>131</v>
      </c>
      <c r="C2515">
        <v>2017</v>
      </c>
      <c r="D2515">
        <v>99</v>
      </c>
      <c r="E2515">
        <v>99</v>
      </c>
      <c r="F2515">
        <v>99</v>
      </c>
      <c r="G2515">
        <v>99</v>
      </c>
      <c r="H2515">
        <v>1</v>
      </c>
      <c r="I2515">
        <v>99</v>
      </c>
      <c r="J2515">
        <v>802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1</v>
      </c>
      <c r="R2515">
        <v>52</v>
      </c>
      <c r="S2515">
        <v>52</v>
      </c>
      <c r="T2515">
        <v>0.19656019656019655</v>
      </c>
      <c r="U2515">
        <v>0.18717466867667065</v>
      </c>
      <c r="V2515">
        <v>15.55769230769231</v>
      </c>
      <c r="W2515">
        <v>59.519230769230759</v>
      </c>
      <c r="X2515">
        <v>142.01183431952657</v>
      </c>
      <c r="Y2515">
        <v>131.07692307692304</v>
      </c>
      <c r="Z2515">
        <v>131.07692307692304</v>
      </c>
      <c r="AA2515">
        <v>20.512122263757103</v>
      </c>
      <c r="AB2515">
        <v>2.7768991049466423</v>
      </c>
      <c r="AC2515">
        <v>-58.748178642474393</v>
      </c>
      <c r="AD2515">
        <v>0</v>
      </c>
      <c r="AE2515">
        <v>0</v>
      </c>
      <c r="AF2515">
        <v>0</v>
      </c>
      <c r="AG2515">
        <v>0</v>
      </c>
      <c r="AH2515">
        <v>10</v>
      </c>
      <c r="AI2515">
        <v>2</v>
      </c>
      <c r="AJ2515">
        <v>0</v>
      </c>
      <c r="AK2515">
        <v>0</v>
      </c>
      <c r="AL2515">
        <v>0</v>
      </c>
      <c r="AM2515">
        <v>0</v>
      </c>
    </row>
    <row r="2516" spans="1:39">
      <c r="A2516">
        <v>8</v>
      </c>
      <c r="B2516">
        <v>132</v>
      </c>
      <c r="C2516">
        <v>2016</v>
      </c>
      <c r="D2516">
        <v>99</v>
      </c>
      <c r="E2516">
        <v>99</v>
      </c>
      <c r="F2516">
        <v>99</v>
      </c>
      <c r="G2516">
        <v>99</v>
      </c>
      <c r="H2516">
        <v>1</v>
      </c>
      <c r="I2516">
        <v>99</v>
      </c>
      <c r="J2516">
        <v>103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3</v>
      </c>
      <c r="R2516">
        <v>5</v>
      </c>
      <c r="S2516">
        <v>5</v>
      </c>
      <c r="T2516">
        <v>1.8706973959892247E-2</v>
      </c>
      <c r="U2516">
        <v>1.7409955157624113E-2</v>
      </c>
      <c r="V2516">
        <v>13.4</v>
      </c>
      <c r="W2516">
        <v>56.2</v>
      </c>
      <c r="X2516">
        <v>138.15817984832071</v>
      </c>
      <c r="Y2516">
        <v>127.52</v>
      </c>
      <c r="Z2516">
        <v>127.52</v>
      </c>
      <c r="AA2516">
        <v>16.064171313827558</v>
      </c>
      <c r="AB2516">
        <v>1.4696938456697337</v>
      </c>
      <c r="AC2516">
        <v>67.159651615764304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</row>
    <row r="2517" spans="1:39">
      <c r="A2517">
        <v>8</v>
      </c>
      <c r="B2517">
        <v>133</v>
      </c>
      <c r="C2517">
        <v>2016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106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72</v>
      </c>
      <c r="R2517">
        <v>4064</v>
      </c>
      <c r="S2517">
        <v>4064</v>
      </c>
      <c r="T2517">
        <v>15.20502843460042</v>
      </c>
      <c r="U2517">
        <v>15.425826450653249</v>
      </c>
      <c r="V2517">
        <v>15.141240157480317</v>
      </c>
      <c r="W2517">
        <v>59.121309055118104</v>
      </c>
      <c r="X2517">
        <v>150.6064932904512</v>
      </c>
      <c r="Y2517">
        <v>139.00979330708671</v>
      </c>
      <c r="Z2517">
        <v>139.00979330708671</v>
      </c>
      <c r="AA2517">
        <v>28.070208616401647</v>
      </c>
      <c r="AB2517">
        <v>4.3912716149892796</v>
      </c>
      <c r="AC2517">
        <v>-45.220261691720317</v>
      </c>
      <c r="AD2517">
        <v>76</v>
      </c>
      <c r="AE2517">
        <v>23</v>
      </c>
      <c r="AF2517">
        <v>0</v>
      </c>
      <c r="AG2517">
        <v>19</v>
      </c>
      <c r="AH2517">
        <v>317</v>
      </c>
      <c r="AI2517">
        <v>50</v>
      </c>
      <c r="AJ2517">
        <v>20</v>
      </c>
      <c r="AK2517">
        <v>48</v>
      </c>
      <c r="AL2517">
        <v>8</v>
      </c>
      <c r="AM2517">
        <v>2</v>
      </c>
    </row>
    <row r="2518" spans="1:39">
      <c r="A2518">
        <v>8</v>
      </c>
      <c r="B2518">
        <v>134</v>
      </c>
      <c r="C2518">
        <v>2016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109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  <c r="Q2518">
        <v>5</v>
      </c>
      <c r="R2518">
        <v>8</v>
      </c>
      <c r="S2518">
        <v>8</v>
      </c>
      <c r="T2518">
        <v>2.9931158335827594E-2</v>
      </c>
      <c r="U2518">
        <v>2.9189526448400512E-2</v>
      </c>
      <c r="V2518">
        <v>14</v>
      </c>
      <c r="W2518">
        <v>57.75</v>
      </c>
      <c r="X2518">
        <v>144.77248104008669</v>
      </c>
      <c r="Y2518">
        <v>133.625</v>
      </c>
      <c r="Z2518">
        <v>133.625</v>
      </c>
      <c r="AA2518">
        <v>28.007220051265392</v>
      </c>
      <c r="AB2518">
        <v>3.0720514318611274</v>
      </c>
      <c r="AC2518">
        <v>-41.921093801632999</v>
      </c>
      <c r="AD2518">
        <v>0</v>
      </c>
      <c r="AE2518">
        <v>0</v>
      </c>
      <c r="AF2518">
        <v>0</v>
      </c>
      <c r="AG2518">
        <v>0</v>
      </c>
      <c r="AH2518">
        <v>6</v>
      </c>
      <c r="AI2518">
        <v>0</v>
      </c>
      <c r="AJ2518">
        <v>0</v>
      </c>
      <c r="AK2518">
        <v>0</v>
      </c>
      <c r="AL2518">
        <v>0</v>
      </c>
      <c r="AM2518">
        <v>0</v>
      </c>
    </row>
    <row r="2519" spans="1:39">
      <c r="A2519">
        <v>8</v>
      </c>
      <c r="B2519">
        <v>135</v>
      </c>
      <c r="C2519">
        <v>2016</v>
      </c>
      <c r="D2519">
        <v>99</v>
      </c>
      <c r="E2519">
        <v>99</v>
      </c>
      <c r="F2519">
        <v>99</v>
      </c>
      <c r="G2519">
        <v>99</v>
      </c>
      <c r="H2519">
        <v>1</v>
      </c>
      <c r="I2519">
        <v>99</v>
      </c>
      <c r="J2519">
        <v>111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</row>
    <row r="2520" spans="1:39">
      <c r="A2520">
        <v>8</v>
      </c>
      <c r="B2520">
        <v>136</v>
      </c>
      <c r="C2520">
        <v>2016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113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  <c r="Q2520">
        <v>17</v>
      </c>
      <c r="R2520">
        <v>38</v>
      </c>
      <c r="S2520">
        <v>38</v>
      </c>
      <c r="T2520">
        <v>0.14217300209518111</v>
      </c>
      <c r="U2520">
        <v>0.14605139295341885</v>
      </c>
      <c r="V2520">
        <v>14.157894736842101</v>
      </c>
      <c r="W2520">
        <v>57.710526315789458</v>
      </c>
      <c r="X2520">
        <v>152.50042766721779</v>
      </c>
      <c r="Y2520">
        <v>140.75789473684216</v>
      </c>
      <c r="Z2520">
        <v>140.75789473684216</v>
      </c>
      <c r="AA2520">
        <v>23.385697738698209</v>
      </c>
      <c r="AB2520">
        <v>2.0249482740221434</v>
      </c>
      <c r="AC2520">
        <v>-52.346307777397122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</row>
    <row r="2521" spans="1:39">
      <c r="A2521">
        <v>8</v>
      </c>
      <c r="B2521">
        <v>137</v>
      </c>
      <c r="C2521">
        <v>2016</v>
      </c>
      <c r="D2521">
        <v>99</v>
      </c>
      <c r="E2521">
        <v>99</v>
      </c>
      <c r="F2521">
        <v>99</v>
      </c>
      <c r="G2521">
        <v>99</v>
      </c>
      <c r="H2521">
        <v>1</v>
      </c>
      <c r="I2521">
        <v>99</v>
      </c>
      <c r="J2521">
        <v>116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1</v>
      </c>
      <c r="R2521">
        <v>6</v>
      </c>
      <c r="S2521">
        <v>6</v>
      </c>
      <c r="T2521">
        <v>2.2448368751870697E-2</v>
      </c>
      <c r="U2521">
        <v>2.5579745909131545E-2</v>
      </c>
      <c r="V2521">
        <v>17</v>
      </c>
      <c r="W2521">
        <v>60</v>
      </c>
      <c r="X2521">
        <v>169.15854098952698</v>
      </c>
      <c r="Y2521">
        <v>156.13333333333333</v>
      </c>
      <c r="Z2521">
        <v>156.13333333333333</v>
      </c>
      <c r="AA2521">
        <v>24.205968042796673</v>
      </c>
      <c r="AB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</row>
    <row r="2522" spans="1:39">
      <c r="A2522">
        <v>8</v>
      </c>
      <c r="B2522">
        <v>138</v>
      </c>
      <c r="C2522">
        <v>2016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117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66</v>
      </c>
      <c r="R2522">
        <v>5004</v>
      </c>
      <c r="S2522">
        <v>5004</v>
      </c>
      <c r="T2522">
        <v>18.721939539060163</v>
      </c>
      <c r="U2522">
        <v>19.002294340467589</v>
      </c>
      <c r="V2522">
        <v>15.697242206235012</v>
      </c>
      <c r="W2522">
        <v>59.815747402078351</v>
      </c>
      <c r="X2522">
        <v>150.67378383317254</v>
      </c>
      <c r="Y2522">
        <v>139.07190247801779</v>
      </c>
      <c r="Z2522">
        <v>139.07190247801779</v>
      </c>
      <c r="AA2522">
        <v>28.405760755564121</v>
      </c>
      <c r="AB2522">
        <v>3.25293076687533</v>
      </c>
      <c r="AC2522">
        <v>-63.570578447314226</v>
      </c>
      <c r="AD2522">
        <v>41</v>
      </c>
      <c r="AE2522">
        <v>41</v>
      </c>
      <c r="AF2522">
        <v>0</v>
      </c>
      <c r="AG2522">
        <v>1</v>
      </c>
      <c r="AH2522">
        <v>72</v>
      </c>
      <c r="AI2522">
        <v>19</v>
      </c>
      <c r="AJ2522">
        <v>10</v>
      </c>
      <c r="AK2522">
        <v>48</v>
      </c>
      <c r="AL2522">
        <v>0</v>
      </c>
      <c r="AM2522">
        <v>0</v>
      </c>
    </row>
    <row r="2523" spans="1:39">
      <c r="A2523">
        <v>8</v>
      </c>
      <c r="B2523">
        <v>139</v>
      </c>
      <c r="C2523">
        <v>2016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121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  <c r="Q2523">
        <v>166</v>
      </c>
      <c r="R2523">
        <v>8035</v>
      </c>
      <c r="S2523">
        <v>7980</v>
      </c>
      <c r="T2523">
        <v>30.062107153546847</v>
      </c>
      <c r="U2523">
        <v>30.041478344388601</v>
      </c>
      <c r="V2523">
        <v>14.700311138767892</v>
      </c>
      <c r="W2523">
        <v>58.258270676691751</v>
      </c>
      <c r="X2523">
        <v>149.02987404104937</v>
      </c>
      <c r="Y2523">
        <v>136.92604853764783</v>
      </c>
      <c r="Z2523">
        <v>137.86977443609021</v>
      </c>
      <c r="AA2523">
        <v>28.183778839490778</v>
      </c>
      <c r="AB2523">
        <v>3.7616769599201958</v>
      </c>
      <c r="AC2523">
        <v>-63.506124862901501</v>
      </c>
      <c r="AD2523">
        <v>168</v>
      </c>
      <c r="AE2523">
        <v>8</v>
      </c>
      <c r="AF2523">
        <v>0</v>
      </c>
      <c r="AG2523">
        <v>23</v>
      </c>
      <c r="AH2523">
        <v>11</v>
      </c>
      <c r="AI2523">
        <v>5</v>
      </c>
      <c r="AJ2523">
        <v>1</v>
      </c>
      <c r="AK2523">
        <v>34</v>
      </c>
      <c r="AL2523">
        <v>33</v>
      </c>
      <c r="AM2523">
        <v>1</v>
      </c>
    </row>
    <row r="2524" spans="1:39">
      <c r="A2524">
        <v>8</v>
      </c>
      <c r="B2524">
        <v>140</v>
      </c>
      <c r="C2524">
        <v>2016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134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2</v>
      </c>
      <c r="R2524">
        <v>128</v>
      </c>
      <c r="S2524">
        <v>128</v>
      </c>
      <c r="T2524">
        <v>0.47889853337324151</v>
      </c>
      <c r="U2524">
        <v>0.42353757127575825</v>
      </c>
      <c r="V2524">
        <v>14.5625</v>
      </c>
      <c r="W2524">
        <v>58.1875</v>
      </c>
      <c r="X2524">
        <v>131.28978196099678</v>
      </c>
      <c r="Y2524">
        <v>121.18046875000002</v>
      </c>
      <c r="Z2524">
        <v>121.18046875000002</v>
      </c>
      <c r="AA2524">
        <v>17.807205610517894</v>
      </c>
      <c r="AB2524">
        <v>1.8232440182268528</v>
      </c>
      <c r="AC2524">
        <v>-26.460407796276098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>
      <c r="A2525">
        <v>8</v>
      </c>
      <c r="B2525">
        <v>141</v>
      </c>
      <c r="C2525">
        <v>2016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141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29</v>
      </c>
      <c r="R2525">
        <v>2214</v>
      </c>
      <c r="S2525">
        <v>2214</v>
      </c>
      <c r="T2525">
        <v>8.2834480694402899</v>
      </c>
      <c r="U2525">
        <v>8.1211379000333892</v>
      </c>
      <c r="V2525">
        <v>15.834688346883468</v>
      </c>
      <c r="W2525">
        <v>60.579494128274611</v>
      </c>
      <c r="X2525">
        <v>145.54196137844372</v>
      </c>
      <c r="Y2525">
        <v>134.33523035230371</v>
      </c>
      <c r="Z2525">
        <v>134.33523035230371</v>
      </c>
      <c r="AA2525">
        <v>26.893215614446248</v>
      </c>
      <c r="AB2525">
        <v>3.7891294279531942</v>
      </c>
      <c r="AC2525">
        <v>-46.347658643763502</v>
      </c>
      <c r="AD2525">
        <v>22</v>
      </c>
      <c r="AE2525">
        <v>0</v>
      </c>
      <c r="AF2525">
        <v>0</v>
      </c>
      <c r="AG2525">
        <v>2</v>
      </c>
      <c r="AH2525">
        <v>43</v>
      </c>
      <c r="AI2525">
        <v>8</v>
      </c>
      <c r="AJ2525">
        <v>10</v>
      </c>
      <c r="AK2525">
        <v>1</v>
      </c>
      <c r="AL2525">
        <v>0</v>
      </c>
      <c r="AM2525">
        <v>0</v>
      </c>
    </row>
    <row r="2526" spans="1:39">
      <c r="A2526">
        <v>8</v>
      </c>
      <c r="B2526">
        <v>142</v>
      </c>
      <c r="C2526">
        <v>2016</v>
      </c>
      <c r="D2526">
        <v>99</v>
      </c>
      <c r="E2526">
        <v>99</v>
      </c>
      <c r="F2526">
        <v>99</v>
      </c>
      <c r="G2526">
        <v>99</v>
      </c>
      <c r="H2526">
        <v>2</v>
      </c>
      <c r="I2526">
        <v>99</v>
      </c>
      <c r="J2526">
        <v>143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</row>
    <row r="2527" spans="1:39">
      <c r="A2527">
        <v>8</v>
      </c>
      <c r="B2527">
        <v>143</v>
      </c>
      <c r="C2527">
        <v>2016</v>
      </c>
      <c r="D2527">
        <v>99</v>
      </c>
      <c r="E2527">
        <v>99</v>
      </c>
      <c r="F2527">
        <v>99</v>
      </c>
      <c r="G2527">
        <v>99</v>
      </c>
      <c r="H2527">
        <v>2</v>
      </c>
      <c r="I2527">
        <v>99</v>
      </c>
      <c r="J2527">
        <v>147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  <c r="Q2527">
        <v>33</v>
      </c>
      <c r="R2527">
        <v>2696</v>
      </c>
      <c r="S2527">
        <v>2661</v>
      </c>
      <c r="T2527">
        <v>10.086800359173901</v>
      </c>
      <c r="U2527">
        <v>9.7357474082007656</v>
      </c>
      <c r="V2527">
        <v>14.806008902077147</v>
      </c>
      <c r="W2527">
        <v>58.461480646373523</v>
      </c>
      <c r="X2527">
        <v>144.97096135360448</v>
      </c>
      <c r="Y2527">
        <v>132.25133531157255</v>
      </c>
      <c r="Z2527">
        <v>133.99083051484391</v>
      </c>
      <c r="AA2527">
        <v>24.343295692969846</v>
      </c>
      <c r="AB2527">
        <v>3.4312544155792599</v>
      </c>
      <c r="AC2527">
        <v>-59.077092046445422</v>
      </c>
      <c r="AD2527">
        <v>55</v>
      </c>
      <c r="AE2527">
        <v>10</v>
      </c>
      <c r="AF2527">
        <v>0</v>
      </c>
      <c r="AG2527">
        <v>5</v>
      </c>
      <c r="AH2527">
        <v>2</v>
      </c>
      <c r="AI2527">
        <v>3</v>
      </c>
      <c r="AJ2527">
        <v>1</v>
      </c>
      <c r="AK2527">
        <v>16</v>
      </c>
      <c r="AL2527">
        <v>8</v>
      </c>
      <c r="AM2527">
        <v>0</v>
      </c>
    </row>
    <row r="2528" spans="1:39">
      <c r="A2528">
        <v>8</v>
      </c>
      <c r="B2528">
        <v>144</v>
      </c>
      <c r="C2528">
        <v>2016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155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</row>
    <row r="2529" spans="1:39">
      <c r="A2529">
        <v>8</v>
      </c>
      <c r="B2529">
        <v>145</v>
      </c>
      <c r="C2529">
        <v>2016</v>
      </c>
      <c r="D2529">
        <v>99</v>
      </c>
      <c r="E2529">
        <v>99</v>
      </c>
      <c r="F2529">
        <v>99</v>
      </c>
      <c r="G2529">
        <v>99</v>
      </c>
      <c r="H2529">
        <v>2</v>
      </c>
      <c r="I2529">
        <v>99</v>
      </c>
      <c r="J2529">
        <v>160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51</v>
      </c>
      <c r="R2529">
        <v>3862</v>
      </c>
      <c r="S2529">
        <v>3861</v>
      </c>
      <c r="T2529">
        <v>14.449266686620772</v>
      </c>
      <c r="U2529">
        <v>14.331079951041337</v>
      </c>
      <c r="V2529">
        <v>14.415328845157951</v>
      </c>
      <c r="W2529">
        <v>57.680652680652649</v>
      </c>
      <c r="X2529">
        <v>147.28389457968387</v>
      </c>
      <c r="Y2529">
        <v>135.89932677369265</v>
      </c>
      <c r="Z2529">
        <v>135.93452473452501</v>
      </c>
      <c r="AA2529">
        <v>25.736319418906223</v>
      </c>
      <c r="AB2529">
        <v>2.5329348209868043</v>
      </c>
      <c r="AC2529">
        <v>-48.947837858112337</v>
      </c>
      <c r="AD2529">
        <v>24</v>
      </c>
      <c r="AE2529">
        <v>0</v>
      </c>
      <c r="AF2529">
        <v>0</v>
      </c>
      <c r="AG2529">
        <v>7</v>
      </c>
      <c r="AH2529">
        <v>9</v>
      </c>
      <c r="AI2529">
        <v>14</v>
      </c>
      <c r="AJ2529">
        <v>0</v>
      </c>
      <c r="AK2529">
        <v>1</v>
      </c>
      <c r="AL2529">
        <v>2</v>
      </c>
      <c r="AM2529">
        <v>0</v>
      </c>
    </row>
    <row r="2530" spans="1:39">
      <c r="A2530">
        <v>8</v>
      </c>
      <c r="B2530">
        <v>146</v>
      </c>
      <c r="C2530">
        <v>2016</v>
      </c>
      <c r="D2530">
        <v>99</v>
      </c>
      <c r="E2530">
        <v>99</v>
      </c>
      <c r="F2530">
        <v>99</v>
      </c>
      <c r="G2530">
        <v>99</v>
      </c>
      <c r="H2530">
        <v>1</v>
      </c>
      <c r="I2530">
        <v>99</v>
      </c>
      <c r="J2530">
        <v>171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7</v>
      </c>
      <c r="R2530">
        <v>11</v>
      </c>
      <c r="S2530">
        <v>11</v>
      </c>
      <c r="T2530">
        <v>4.1155342711762945E-2</v>
      </c>
      <c r="U2530">
        <v>4.4062805266402175E-2</v>
      </c>
      <c r="V2530">
        <v>14.81818181818182</v>
      </c>
      <c r="W2530">
        <v>58.72727272727272</v>
      </c>
      <c r="X2530">
        <v>158.93824485373781</v>
      </c>
      <c r="Y2530">
        <v>146.69999999999999</v>
      </c>
      <c r="Z2530">
        <v>146.69999999999999</v>
      </c>
      <c r="AA2530">
        <v>17.875173235015801</v>
      </c>
      <c r="AB2530">
        <v>0.962091385841919</v>
      </c>
      <c r="AC2530">
        <v>-10.678053653526677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>
      <c r="A2531">
        <v>8</v>
      </c>
      <c r="B2531">
        <v>147</v>
      </c>
      <c r="C2531">
        <v>2016</v>
      </c>
      <c r="D2531">
        <v>99</v>
      </c>
      <c r="E2531">
        <v>99</v>
      </c>
      <c r="F2531">
        <v>99</v>
      </c>
      <c r="G2531">
        <v>99</v>
      </c>
      <c r="H2531">
        <v>2</v>
      </c>
      <c r="I2531">
        <v>99</v>
      </c>
      <c r="J2531">
        <v>181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12</v>
      </c>
      <c r="R2531">
        <v>313</v>
      </c>
      <c r="S2531">
        <v>313</v>
      </c>
      <c r="T2531">
        <v>1.1710565698892548</v>
      </c>
      <c r="U2531">
        <v>1.1622728783835723</v>
      </c>
      <c r="V2531">
        <v>16.865814696485621</v>
      </c>
      <c r="W2531">
        <v>62.530351437699693</v>
      </c>
      <c r="X2531">
        <v>147.3373047327959</v>
      </c>
      <c r="Y2531">
        <v>135.99233226837077</v>
      </c>
      <c r="Z2531">
        <v>135.99233226837077</v>
      </c>
      <c r="AA2531">
        <v>24.841462917147112</v>
      </c>
      <c r="AB2531">
        <v>1.5561499773131076</v>
      </c>
      <c r="AC2531">
        <v>-48.618969537682645</v>
      </c>
      <c r="AD2531">
        <v>0</v>
      </c>
      <c r="AE2531">
        <v>0</v>
      </c>
      <c r="AF2531">
        <v>0</v>
      </c>
      <c r="AG2531">
        <v>0</v>
      </c>
      <c r="AH2531">
        <v>2</v>
      </c>
      <c r="AI2531">
        <v>0</v>
      </c>
      <c r="AJ2531">
        <v>0</v>
      </c>
      <c r="AK2531">
        <v>1</v>
      </c>
      <c r="AL2531">
        <v>0</v>
      </c>
      <c r="AM2531">
        <v>0</v>
      </c>
    </row>
    <row r="2532" spans="1:39">
      <c r="A2532">
        <v>8</v>
      </c>
      <c r="B2532">
        <v>148</v>
      </c>
      <c r="C2532">
        <v>2016</v>
      </c>
      <c r="D2532">
        <v>99</v>
      </c>
      <c r="E2532">
        <v>99</v>
      </c>
      <c r="F2532">
        <v>99</v>
      </c>
      <c r="G2532">
        <v>99</v>
      </c>
      <c r="H2532">
        <v>2</v>
      </c>
      <c r="I2532">
        <v>99</v>
      </c>
      <c r="J2532">
        <v>470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  <c r="Q2532">
        <v>6</v>
      </c>
      <c r="R2532">
        <v>50</v>
      </c>
      <c r="S2532">
        <v>50</v>
      </c>
      <c r="T2532">
        <v>0.18706973959892248</v>
      </c>
      <c r="U2532">
        <v>0.2308348163606064</v>
      </c>
      <c r="V2532">
        <v>12.92</v>
      </c>
      <c r="W2532">
        <v>55.340000000000011</v>
      </c>
      <c r="X2532">
        <v>183.18093174431201</v>
      </c>
      <c r="Y2532">
        <v>169.07599999999996</v>
      </c>
      <c r="Z2532">
        <v>169.07599999999996</v>
      </c>
      <c r="AA2532">
        <v>26.38150533991622</v>
      </c>
      <c r="AB2532">
        <v>8.0364419987952402</v>
      </c>
      <c r="AC2532">
        <v>-52.991848687549599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</row>
    <row r="2533" spans="1:39">
      <c r="A2533">
        <v>8</v>
      </c>
      <c r="B2533">
        <v>149</v>
      </c>
      <c r="C2533">
        <v>2016</v>
      </c>
      <c r="D2533">
        <v>99</v>
      </c>
      <c r="E2533">
        <v>99</v>
      </c>
      <c r="F2533">
        <v>99</v>
      </c>
      <c r="G2533">
        <v>99</v>
      </c>
      <c r="H2533">
        <v>1</v>
      </c>
      <c r="I2533">
        <v>99</v>
      </c>
      <c r="J2533">
        <v>643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2</v>
      </c>
      <c r="R2533">
        <v>6</v>
      </c>
      <c r="S2533">
        <v>6</v>
      </c>
      <c r="T2533">
        <v>2.2448368751870697E-2</v>
      </c>
      <c r="U2533">
        <v>1.5588681617766012E-2</v>
      </c>
      <c r="V2533">
        <v>15</v>
      </c>
      <c r="W2533">
        <v>59</v>
      </c>
      <c r="X2533">
        <v>103.08775731310944</v>
      </c>
      <c r="Y2533">
        <v>95.15000000000002</v>
      </c>
      <c r="Z2533">
        <v>95.15000000000002</v>
      </c>
      <c r="AA2533">
        <v>25.670459676445159</v>
      </c>
      <c r="AB2533">
        <v>7.3936910042729442</v>
      </c>
      <c r="AC2533">
        <v>5.8658407713524605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</row>
    <row r="2534" spans="1:39">
      <c r="A2534">
        <v>8</v>
      </c>
      <c r="B2534">
        <v>150</v>
      </c>
      <c r="C2534">
        <v>2016</v>
      </c>
      <c r="D2534">
        <v>99</v>
      </c>
      <c r="E2534">
        <v>99</v>
      </c>
      <c r="F2534">
        <v>99</v>
      </c>
      <c r="G2534">
        <v>99</v>
      </c>
      <c r="H2534">
        <v>1</v>
      </c>
      <c r="I2534">
        <v>99</v>
      </c>
      <c r="J2534">
        <v>802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  <c r="Q2534">
        <v>1</v>
      </c>
      <c r="R2534">
        <v>26</v>
      </c>
      <c r="S2534">
        <v>26</v>
      </c>
      <c r="T2534">
        <v>9.7276264591439676E-2</v>
      </c>
      <c r="U2534">
        <v>9.2696542925191874E-2</v>
      </c>
      <c r="V2534">
        <v>15.84615384615385</v>
      </c>
      <c r="W2534">
        <v>59.615384615384599</v>
      </c>
      <c r="X2534">
        <v>141.46178848237352</v>
      </c>
      <c r="Y2534">
        <v>130.56923076923081</v>
      </c>
      <c r="Z2534">
        <v>130.56923076923081</v>
      </c>
      <c r="AA2534">
        <v>23.900462969940897</v>
      </c>
      <c r="AB2534">
        <v>2.5731890282582044</v>
      </c>
      <c r="AC2534">
        <v>-73.902428511501284</v>
      </c>
      <c r="AD2534">
        <v>1</v>
      </c>
      <c r="AE2534">
        <v>0</v>
      </c>
      <c r="AF2534">
        <v>0</v>
      </c>
      <c r="AG2534">
        <v>0</v>
      </c>
      <c r="AH2534">
        <v>13</v>
      </c>
      <c r="AI2534">
        <v>0</v>
      </c>
      <c r="AJ2534">
        <v>0</v>
      </c>
      <c r="AK2534">
        <v>0</v>
      </c>
      <c r="AL2534">
        <v>0</v>
      </c>
      <c r="AM2534">
        <v>0</v>
      </c>
    </row>
    <row r="2535" spans="1:39">
      <c r="A2535">
        <v>8</v>
      </c>
      <c r="B2535">
        <v>151</v>
      </c>
      <c r="C2535">
        <v>2015</v>
      </c>
      <c r="D2535">
        <v>99</v>
      </c>
      <c r="E2535">
        <v>99</v>
      </c>
      <c r="F2535">
        <v>99</v>
      </c>
      <c r="G2535">
        <v>99</v>
      </c>
      <c r="H2535">
        <v>1</v>
      </c>
      <c r="I2535">
        <v>99</v>
      </c>
      <c r="J2535">
        <v>103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17</v>
      </c>
      <c r="R2535">
        <v>39</v>
      </c>
      <c r="S2535">
        <v>39</v>
      </c>
      <c r="T2535">
        <v>0.14301430143014304</v>
      </c>
      <c r="U2535">
        <v>0.1470946838887415</v>
      </c>
      <c r="V2535">
        <v>14.461538461538458</v>
      </c>
      <c r="W2535">
        <v>57.538461538461519</v>
      </c>
      <c r="X2535">
        <v>150.02916909742476</v>
      </c>
      <c r="Y2535">
        <v>138.47692307692304</v>
      </c>
      <c r="Z2535">
        <v>138.47692307692304</v>
      </c>
      <c r="AA2535">
        <v>29.655202004322344</v>
      </c>
      <c r="AB2535">
        <v>2.9075159355001161</v>
      </c>
      <c r="AC2535">
        <v>-66.881318910891522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</row>
    <row r="2536" spans="1:39">
      <c r="A2536">
        <v>8</v>
      </c>
      <c r="B2536">
        <v>152</v>
      </c>
      <c r="C2536">
        <v>2015</v>
      </c>
      <c r="D2536">
        <v>99</v>
      </c>
      <c r="E2536">
        <v>99</v>
      </c>
      <c r="F2536">
        <v>99</v>
      </c>
      <c r="G2536">
        <v>99</v>
      </c>
      <c r="H2536">
        <v>2</v>
      </c>
      <c r="I2536">
        <v>99</v>
      </c>
      <c r="J2536">
        <v>106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74</v>
      </c>
      <c r="R2536">
        <v>4260</v>
      </c>
      <c r="S2536">
        <v>4260</v>
      </c>
      <c r="T2536">
        <v>15.621562156215623</v>
      </c>
      <c r="U2536">
        <v>15.738597336187889</v>
      </c>
      <c r="V2536">
        <v>15.441549295774649</v>
      </c>
      <c r="W2536">
        <v>59.742723004694831</v>
      </c>
      <c r="X2536">
        <v>146.96020834287023</v>
      </c>
      <c r="Y2536">
        <v>135.64427230046945</v>
      </c>
      <c r="Z2536">
        <v>135.64427230046945</v>
      </c>
      <c r="AA2536">
        <v>29.077575335320471</v>
      </c>
      <c r="AB2536">
        <v>4.3095053911905623</v>
      </c>
      <c r="AC2536">
        <v>-48.74795852700165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42</v>
      </c>
      <c r="AM2536">
        <v>3</v>
      </c>
    </row>
    <row r="2537" spans="1:39">
      <c r="A2537">
        <v>8</v>
      </c>
      <c r="B2537">
        <v>153</v>
      </c>
      <c r="C2537">
        <v>2015</v>
      </c>
      <c r="D2537">
        <v>99</v>
      </c>
      <c r="E2537">
        <v>99</v>
      </c>
      <c r="F2537">
        <v>99</v>
      </c>
      <c r="G2537">
        <v>99</v>
      </c>
      <c r="H2537">
        <v>1</v>
      </c>
      <c r="I2537">
        <v>99</v>
      </c>
      <c r="J2537">
        <v>109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3</v>
      </c>
      <c r="R2537">
        <v>3</v>
      </c>
      <c r="S2537">
        <v>3</v>
      </c>
      <c r="T2537">
        <v>1.1001100110011002E-2</v>
      </c>
      <c r="U2537">
        <v>1.0178365990671911E-2</v>
      </c>
      <c r="V2537">
        <v>15</v>
      </c>
      <c r="W2537">
        <v>58.66666666666665</v>
      </c>
      <c r="X2537">
        <v>134.95846876128564</v>
      </c>
      <c r="Y2537">
        <v>124.56666666666663</v>
      </c>
      <c r="Z2537">
        <v>124.56666666666663</v>
      </c>
      <c r="AA2537">
        <v>30.434227807227511</v>
      </c>
      <c r="AB2537">
        <v>4.1899350299922276</v>
      </c>
      <c r="AC2537">
        <v>-82.350393339689731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</row>
    <row r="2538" spans="1:39">
      <c r="A2538">
        <v>8</v>
      </c>
      <c r="B2538">
        <v>154</v>
      </c>
      <c r="C2538">
        <v>2015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111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</row>
    <row r="2539" spans="1:39">
      <c r="A2539">
        <v>8</v>
      </c>
      <c r="B2539">
        <v>155</v>
      </c>
      <c r="C2539">
        <v>2015</v>
      </c>
      <c r="D2539">
        <v>99</v>
      </c>
      <c r="E2539">
        <v>99</v>
      </c>
      <c r="F2539">
        <v>99</v>
      </c>
      <c r="G2539">
        <v>99</v>
      </c>
      <c r="H2539">
        <v>1</v>
      </c>
      <c r="I2539">
        <v>99</v>
      </c>
      <c r="J2539">
        <v>113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  <c r="Q2539">
        <v>8</v>
      </c>
      <c r="R2539">
        <v>35</v>
      </c>
      <c r="S2539">
        <v>35</v>
      </c>
      <c r="T2539">
        <v>0.12834616795012835</v>
      </c>
      <c r="U2539">
        <v>0.12181082745539736</v>
      </c>
      <c r="V2539">
        <v>14.942857142857148</v>
      </c>
      <c r="W2539">
        <v>58.8</v>
      </c>
      <c r="X2539">
        <v>138.43986998916577</v>
      </c>
      <c r="Y2539">
        <v>127.77999999999999</v>
      </c>
      <c r="Z2539">
        <v>127.77999999999999</v>
      </c>
      <c r="AA2539">
        <v>30.614616490447048</v>
      </c>
      <c r="AB2539">
        <v>1.6353243452863708</v>
      </c>
      <c r="AC2539">
        <v>25.324879228243542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</row>
    <row r="2540" spans="1:39">
      <c r="A2540">
        <v>8</v>
      </c>
      <c r="B2540">
        <v>156</v>
      </c>
      <c r="C2540">
        <v>2015</v>
      </c>
      <c r="D2540">
        <v>99</v>
      </c>
      <c r="E2540">
        <v>99</v>
      </c>
      <c r="F2540">
        <v>99</v>
      </c>
      <c r="G2540">
        <v>99</v>
      </c>
      <c r="H2540">
        <v>1</v>
      </c>
      <c r="I2540">
        <v>99</v>
      </c>
      <c r="J2540">
        <v>116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6</v>
      </c>
      <c r="R2540">
        <v>8</v>
      </c>
      <c r="S2540">
        <v>8</v>
      </c>
      <c r="T2540">
        <v>2.9336266960029337E-2</v>
      </c>
      <c r="U2540">
        <v>2.7291203432307343E-2</v>
      </c>
      <c r="V2540">
        <v>16.625</v>
      </c>
      <c r="W2540">
        <v>62.375</v>
      </c>
      <c r="X2540">
        <v>135.69880823401951</v>
      </c>
      <c r="Y2540">
        <v>125.25000000000001</v>
      </c>
      <c r="Z2540">
        <v>125.25000000000001</v>
      </c>
      <c r="AA2540">
        <v>16.162224475609698</v>
      </c>
      <c r="AB2540">
        <v>1.5761900266148117</v>
      </c>
      <c r="AC2540">
        <v>-66.070358184974395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>
      <c r="A2541">
        <v>8</v>
      </c>
      <c r="B2541">
        <v>157</v>
      </c>
      <c r="C2541">
        <v>2015</v>
      </c>
      <c r="D2541">
        <v>99</v>
      </c>
      <c r="E2541">
        <v>99</v>
      </c>
      <c r="F2541">
        <v>99</v>
      </c>
      <c r="G2541">
        <v>99</v>
      </c>
      <c r="H2541">
        <v>2</v>
      </c>
      <c r="I2541">
        <v>99</v>
      </c>
      <c r="J2541">
        <v>117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  <c r="Q2541">
        <v>72</v>
      </c>
      <c r="R2541">
        <v>4239</v>
      </c>
      <c r="S2541">
        <v>4238</v>
      </c>
      <c r="T2541">
        <v>15.544554455445542</v>
      </c>
      <c r="U2541">
        <v>15.615389264484897</v>
      </c>
      <c r="V2541">
        <v>15.726586459070537</v>
      </c>
      <c r="W2541">
        <v>59.898065125058991</v>
      </c>
      <c r="X2541">
        <v>146.58192499764198</v>
      </c>
      <c r="Y2541">
        <v>135.24911535739548</v>
      </c>
      <c r="Z2541">
        <v>135.28102878716362</v>
      </c>
      <c r="AA2541">
        <v>28.477291378987314</v>
      </c>
      <c r="AB2541">
        <v>3.2415703337869002</v>
      </c>
      <c r="AC2541">
        <v>-64.345318481300538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4</v>
      </c>
      <c r="AM2541">
        <v>0</v>
      </c>
    </row>
    <row r="2542" spans="1:39">
      <c r="A2542">
        <v>8</v>
      </c>
      <c r="B2542">
        <v>158</v>
      </c>
      <c r="C2542">
        <v>2015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121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  <c r="Q2542">
        <v>176</v>
      </c>
      <c r="R2542">
        <v>8095</v>
      </c>
      <c r="S2542">
        <v>8012</v>
      </c>
      <c r="T2542">
        <v>29.684635130179679</v>
      </c>
      <c r="U2542">
        <v>29.785104651823755</v>
      </c>
      <c r="V2542">
        <v>14.555651636812852</v>
      </c>
      <c r="W2542">
        <v>58.056665002496239</v>
      </c>
      <c r="X2542">
        <v>147.38283265421435</v>
      </c>
      <c r="Y2542">
        <v>135.09127856701673</v>
      </c>
      <c r="Z2542">
        <v>136.49075137294059</v>
      </c>
      <c r="AA2542">
        <v>29.130188358023577</v>
      </c>
      <c r="AB2542">
        <v>4.2943709467587698</v>
      </c>
      <c r="AC2542">
        <v>-52.950128408946881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242</v>
      </c>
      <c r="AM2542">
        <v>0</v>
      </c>
    </row>
    <row r="2543" spans="1:39">
      <c r="A2543">
        <v>8</v>
      </c>
      <c r="B2543">
        <v>159</v>
      </c>
      <c r="C2543">
        <v>2015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134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3</v>
      </c>
      <c r="R2543">
        <v>81</v>
      </c>
      <c r="S2543">
        <v>81</v>
      </c>
      <c r="T2543">
        <v>0.29702970297029702</v>
      </c>
      <c r="U2543">
        <v>0.26569974822639186</v>
      </c>
      <c r="V2543">
        <v>14.703703703703706</v>
      </c>
      <c r="W2543">
        <v>58.308641975308646</v>
      </c>
      <c r="X2543">
        <v>130.48165536428451</v>
      </c>
      <c r="Y2543">
        <v>120.43456790123452</v>
      </c>
      <c r="Z2543">
        <v>120.43456790123452</v>
      </c>
      <c r="AA2543">
        <v>22.453019046877937</v>
      </c>
      <c r="AB2543">
        <v>1.8368113494714049</v>
      </c>
      <c r="AC2543">
        <v>-27.299423195980498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>
      <c r="A2544">
        <v>8</v>
      </c>
      <c r="B2544">
        <v>160</v>
      </c>
      <c r="C2544">
        <v>2015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141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77</v>
      </c>
      <c r="R2544">
        <v>3095</v>
      </c>
      <c r="S2544">
        <v>3095</v>
      </c>
      <c r="T2544">
        <v>11.34946828016135</v>
      </c>
      <c r="U2544">
        <v>11.162668727797158</v>
      </c>
      <c r="V2544">
        <v>15.809693053311795</v>
      </c>
      <c r="W2544">
        <v>60.746688206785151</v>
      </c>
      <c r="X2544">
        <v>143.46657051792525</v>
      </c>
      <c r="Y2544">
        <v>132.4196445880456</v>
      </c>
      <c r="Z2544">
        <v>132.4196445880456</v>
      </c>
      <c r="AA2544">
        <v>28.230847858228511</v>
      </c>
      <c r="AB2544">
        <v>4.2577460932453883</v>
      </c>
      <c r="AC2544">
        <v>-44.949478837076875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18</v>
      </c>
      <c r="AM2544">
        <v>0</v>
      </c>
    </row>
    <row r="2545" spans="1:39">
      <c r="A2545">
        <v>8</v>
      </c>
      <c r="B2545">
        <v>161</v>
      </c>
      <c r="C2545">
        <v>2015</v>
      </c>
      <c r="D2545">
        <v>99</v>
      </c>
      <c r="E2545">
        <v>99</v>
      </c>
      <c r="F2545">
        <v>99</v>
      </c>
      <c r="G2545">
        <v>99</v>
      </c>
      <c r="H2545">
        <v>2</v>
      </c>
      <c r="I2545">
        <v>99</v>
      </c>
      <c r="J2545">
        <v>143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</row>
    <row r="2546" spans="1:39">
      <c r="A2546">
        <v>8</v>
      </c>
      <c r="B2546">
        <v>162</v>
      </c>
      <c r="C2546">
        <v>2015</v>
      </c>
      <c r="D2546">
        <v>99</v>
      </c>
      <c r="E2546">
        <v>99</v>
      </c>
      <c r="F2546">
        <v>99</v>
      </c>
      <c r="G2546">
        <v>99</v>
      </c>
      <c r="H2546">
        <v>2</v>
      </c>
      <c r="I2546">
        <v>99</v>
      </c>
      <c r="J2546">
        <v>147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  <c r="Q2546">
        <v>35</v>
      </c>
      <c r="R2546">
        <v>2513</v>
      </c>
      <c r="S2546">
        <v>2479</v>
      </c>
      <c r="T2546">
        <v>9.2152548588192165</v>
      </c>
      <c r="U2546">
        <v>9.1819102246330271</v>
      </c>
      <c r="V2546">
        <v>14.230003979307599</v>
      </c>
      <c r="W2546">
        <v>57.608309802339647</v>
      </c>
      <c r="X2546">
        <v>146.77906737618758</v>
      </c>
      <c r="Y2546">
        <v>134.14842817349785</v>
      </c>
      <c r="Z2546">
        <v>135.98830173457048</v>
      </c>
      <c r="AA2546">
        <v>27.276585824248833</v>
      </c>
      <c r="AB2546">
        <v>4.4030806635351567</v>
      </c>
      <c r="AC2546">
        <v>-52.914536152636785</v>
      </c>
      <c r="AD2546">
        <v>1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78</v>
      </c>
      <c r="AM2546">
        <v>0</v>
      </c>
    </row>
    <row r="2547" spans="1:39">
      <c r="A2547">
        <v>8</v>
      </c>
      <c r="B2547">
        <v>163</v>
      </c>
      <c r="C2547">
        <v>2015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155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  <c r="Q2547">
        <v>1</v>
      </c>
      <c r="R2547">
        <v>8</v>
      </c>
      <c r="S2547">
        <v>8</v>
      </c>
      <c r="T2547">
        <v>2.9336266960029337E-2</v>
      </c>
      <c r="U2547">
        <v>5.1910483654325934E-2</v>
      </c>
      <c r="V2547">
        <v>4.25</v>
      </c>
      <c r="W2547">
        <v>39.75</v>
      </c>
      <c r="X2547">
        <v>258.11213434452878</v>
      </c>
      <c r="Y2547">
        <v>238.23750000000004</v>
      </c>
      <c r="Z2547">
        <v>238.23750000000004</v>
      </c>
      <c r="AA2547">
        <v>23.886342201140472</v>
      </c>
      <c r="AB2547">
        <v>4.4930501889028553</v>
      </c>
      <c r="AC2547">
        <v>-86.098530536092937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>
      <c r="A2548">
        <v>8</v>
      </c>
      <c r="B2548">
        <v>164</v>
      </c>
      <c r="C2548">
        <v>2015</v>
      </c>
      <c r="D2548">
        <v>99</v>
      </c>
      <c r="E2548">
        <v>99</v>
      </c>
      <c r="F2548">
        <v>99</v>
      </c>
      <c r="G2548">
        <v>99</v>
      </c>
      <c r="H2548">
        <v>2</v>
      </c>
      <c r="I2548">
        <v>99</v>
      </c>
      <c r="J2548">
        <v>160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  <c r="Q2548">
        <v>48</v>
      </c>
      <c r="R2548">
        <v>4096</v>
      </c>
      <c r="S2548">
        <v>4096</v>
      </c>
      <c r="T2548">
        <v>15.020168683535021</v>
      </c>
      <c r="U2548">
        <v>14.834599373713171</v>
      </c>
      <c r="V2548">
        <v>14.829833984375002</v>
      </c>
      <c r="W2548">
        <v>58.153564453125007</v>
      </c>
      <c r="X2548">
        <v>144.0652402999728</v>
      </c>
      <c r="Y2548">
        <v>132.97221679687479</v>
      </c>
      <c r="Z2548">
        <v>132.97221679687479</v>
      </c>
      <c r="AA2548">
        <v>26.737488030471489</v>
      </c>
      <c r="AB2548">
        <v>3.443616999153857</v>
      </c>
      <c r="AC2548">
        <v>-53.937555808143792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34</v>
      </c>
      <c r="AM2548">
        <v>0</v>
      </c>
    </row>
    <row r="2549" spans="1:39">
      <c r="A2549">
        <v>8</v>
      </c>
      <c r="B2549">
        <v>165</v>
      </c>
      <c r="C2549">
        <v>2015</v>
      </c>
      <c r="D2549">
        <v>99</v>
      </c>
      <c r="E2549">
        <v>99</v>
      </c>
      <c r="F2549">
        <v>99</v>
      </c>
      <c r="G2549">
        <v>99</v>
      </c>
      <c r="H2549">
        <v>1</v>
      </c>
      <c r="I2549">
        <v>99</v>
      </c>
      <c r="J2549">
        <v>171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6</v>
      </c>
      <c r="R2549">
        <v>24</v>
      </c>
      <c r="S2549">
        <v>24</v>
      </c>
      <c r="T2549">
        <v>8.8008800880088014E-2</v>
      </c>
      <c r="U2549">
        <v>8.2382937147405189E-2</v>
      </c>
      <c r="V2549">
        <v>14.625</v>
      </c>
      <c r="W2549">
        <v>58.58333333333335</v>
      </c>
      <c r="X2549">
        <v>136.54297580353921</v>
      </c>
      <c r="Y2549">
        <v>126.02916666666664</v>
      </c>
      <c r="Z2549">
        <v>126.02916666666664</v>
      </c>
      <c r="AA2549">
        <v>36.129921569786021</v>
      </c>
      <c r="AB2549">
        <v>1.2555432644432003</v>
      </c>
      <c r="AC2549">
        <v>-40.489261264481009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</row>
    <row r="2550" spans="1:39">
      <c r="A2550">
        <v>8</v>
      </c>
      <c r="B2550">
        <v>166</v>
      </c>
      <c r="C2550">
        <v>2015</v>
      </c>
      <c r="D2550">
        <v>99</v>
      </c>
      <c r="E2550">
        <v>99</v>
      </c>
      <c r="F2550">
        <v>99</v>
      </c>
      <c r="G2550">
        <v>99</v>
      </c>
      <c r="H2550">
        <v>2</v>
      </c>
      <c r="I2550">
        <v>99</v>
      </c>
      <c r="J2550">
        <v>181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14</v>
      </c>
      <c r="R2550">
        <v>486</v>
      </c>
      <c r="S2550">
        <v>487</v>
      </c>
      <c r="T2550">
        <v>1.7821782178217829</v>
      </c>
      <c r="U2550">
        <v>1.8180762387121796</v>
      </c>
      <c r="V2550">
        <v>16.716049382716044</v>
      </c>
      <c r="W2550">
        <v>62.273100616016407</v>
      </c>
      <c r="X2550">
        <v>148.72307603137017</v>
      </c>
      <c r="Y2550">
        <v>137.34753086419749</v>
      </c>
      <c r="Z2550">
        <v>137.06550308008204</v>
      </c>
      <c r="AA2550">
        <v>30.111966297049324</v>
      </c>
      <c r="AB2550">
        <v>4.4425785698419915</v>
      </c>
      <c r="AC2550">
        <v>-8.8000922544663851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3</v>
      </c>
    </row>
    <row r="2551" spans="1:39">
      <c r="A2551">
        <v>8</v>
      </c>
      <c r="B2551">
        <v>167</v>
      </c>
      <c r="C2551">
        <v>2015</v>
      </c>
      <c r="D2551">
        <v>99</v>
      </c>
      <c r="E2551">
        <v>99</v>
      </c>
      <c r="F2551">
        <v>99</v>
      </c>
      <c r="G2551">
        <v>99</v>
      </c>
      <c r="H2551">
        <v>2</v>
      </c>
      <c r="I2551">
        <v>99</v>
      </c>
      <c r="J2551">
        <v>470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  <c r="Q2551">
        <v>1</v>
      </c>
      <c r="R2551">
        <v>30</v>
      </c>
      <c r="S2551">
        <v>30</v>
      </c>
      <c r="T2551">
        <v>0.11001100110011001</v>
      </c>
      <c r="U2551">
        <v>0.12915384985594633</v>
      </c>
      <c r="V2551">
        <v>15.4</v>
      </c>
      <c r="W2551">
        <v>59.8</v>
      </c>
      <c r="X2551">
        <v>171.24954857349223</v>
      </c>
      <c r="Y2551">
        <v>158.06333333333339</v>
      </c>
      <c r="Z2551">
        <v>158.06333333333339</v>
      </c>
      <c r="AA2551">
        <v>18.552546695504432</v>
      </c>
      <c r="AB2551">
        <v>2.8798148088607913</v>
      </c>
      <c r="AC2551">
        <v>-54.58571402019507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</row>
    <row r="2552" spans="1:39">
      <c r="A2552">
        <v>8</v>
      </c>
      <c r="B2552">
        <v>168</v>
      </c>
      <c r="C2552">
        <v>2015</v>
      </c>
      <c r="D2552">
        <v>99</v>
      </c>
      <c r="E2552">
        <v>99</v>
      </c>
      <c r="F2552">
        <v>99</v>
      </c>
      <c r="G2552">
        <v>99</v>
      </c>
      <c r="H2552">
        <v>1</v>
      </c>
      <c r="I2552">
        <v>99</v>
      </c>
      <c r="J2552">
        <v>643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1</v>
      </c>
      <c r="R2552">
        <v>11</v>
      </c>
      <c r="S2552">
        <v>11</v>
      </c>
      <c r="T2552">
        <v>4.0337367070040341E-2</v>
      </c>
      <c r="U2552">
        <v>3.4146688366351007E-2</v>
      </c>
      <c r="V2552">
        <v>15.636363636363638</v>
      </c>
      <c r="W2552">
        <v>59.636363636363633</v>
      </c>
      <c r="X2552">
        <v>123.48074460750519</v>
      </c>
      <c r="Y2552">
        <v>113.97272727272724</v>
      </c>
      <c r="Z2552">
        <v>113.97272727272724</v>
      </c>
      <c r="AA2552">
        <v>21.93747689598748</v>
      </c>
      <c r="AB2552">
        <v>3.0233252996939277</v>
      </c>
      <c r="AC2552">
        <v>-64.861776506903155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</row>
    <row r="2553" spans="1:39">
      <c r="A2553">
        <v>8</v>
      </c>
      <c r="B2553">
        <v>169</v>
      </c>
      <c r="C2553">
        <v>2015</v>
      </c>
      <c r="D2553">
        <v>99</v>
      </c>
      <c r="E2553">
        <v>99</v>
      </c>
      <c r="F2553">
        <v>99</v>
      </c>
      <c r="G2553">
        <v>99</v>
      </c>
      <c r="H2553">
        <v>1</v>
      </c>
      <c r="I2553">
        <v>99</v>
      </c>
      <c r="J2553">
        <v>802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  <c r="Q2553">
        <v>1</v>
      </c>
      <c r="R2553">
        <v>40</v>
      </c>
      <c r="S2553">
        <v>40</v>
      </c>
      <c r="T2553">
        <v>0.14668133480014667</v>
      </c>
      <c r="U2553">
        <v>0.13616186047783521</v>
      </c>
      <c r="V2553">
        <v>15.5</v>
      </c>
      <c r="W2553">
        <v>58.95</v>
      </c>
      <c r="X2553">
        <v>135.40628385698804</v>
      </c>
      <c r="Y2553">
        <v>124.98</v>
      </c>
      <c r="Z2553">
        <v>124.98</v>
      </c>
      <c r="AA2553">
        <v>24.193854591610791</v>
      </c>
      <c r="AB2553">
        <v>2.0487801248547521</v>
      </c>
      <c r="AC2553">
        <v>-52.76803355554059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5</v>
      </c>
      <c r="AM2553">
        <v>0</v>
      </c>
    </row>
    <row r="2554" spans="1:39">
      <c r="A2554">
        <v>8</v>
      </c>
      <c r="B2554">
        <v>170</v>
      </c>
      <c r="C2554">
        <v>2014</v>
      </c>
      <c r="D2554">
        <v>99</v>
      </c>
      <c r="E2554">
        <v>99</v>
      </c>
      <c r="F2554">
        <v>99</v>
      </c>
      <c r="G2554">
        <v>99</v>
      </c>
      <c r="H2554">
        <v>1</v>
      </c>
      <c r="I2554">
        <v>99</v>
      </c>
      <c r="J2554">
        <v>101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1</v>
      </c>
      <c r="R2554">
        <v>1</v>
      </c>
      <c r="S2554">
        <v>1</v>
      </c>
      <c r="T2554">
        <v>3.6425891523695041E-3</v>
      </c>
      <c r="U2554">
        <v>2.2120691088435038E-3</v>
      </c>
      <c r="V2554">
        <v>11</v>
      </c>
      <c r="W2554">
        <v>60</v>
      </c>
      <c r="X2554">
        <v>88.190682556879707</v>
      </c>
      <c r="Y2554">
        <v>81.400000000000006</v>
      </c>
      <c r="Z2554">
        <v>81.400000000000006</v>
      </c>
      <c r="AA2554">
        <v>0</v>
      </c>
      <c r="AB2554">
        <v>0</v>
      </c>
    </row>
    <row r="2555" spans="1:39">
      <c r="A2555">
        <v>8</v>
      </c>
      <c r="B2555">
        <v>171</v>
      </c>
      <c r="C2555">
        <v>2014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103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  <c r="Q2555">
        <v>7</v>
      </c>
      <c r="R2555">
        <v>38</v>
      </c>
      <c r="S2555">
        <v>38</v>
      </c>
      <c r="T2555">
        <v>0.13841838779004118</v>
      </c>
      <c r="U2555">
        <v>0.12127791178067304</v>
      </c>
      <c r="V2555">
        <v>15.10526315789474</v>
      </c>
      <c r="W2555">
        <v>58.76315789473685</v>
      </c>
      <c r="X2555">
        <v>127.23955066430972</v>
      </c>
      <c r="Y2555">
        <v>117.4421052631579</v>
      </c>
      <c r="Z2555">
        <v>117.4421052631579</v>
      </c>
      <c r="AA2555">
        <v>24.810403501024659</v>
      </c>
      <c r="AB2555">
        <v>2.7089929234459103</v>
      </c>
      <c r="AC2555">
        <v>-75.951503219867007</v>
      </c>
    </row>
    <row r="2556" spans="1:39">
      <c r="A2556">
        <v>8</v>
      </c>
      <c r="B2556">
        <v>172</v>
      </c>
      <c r="C2556">
        <v>2014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106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73</v>
      </c>
      <c r="R2556">
        <v>4235</v>
      </c>
      <c r="S2556">
        <v>4235</v>
      </c>
      <c r="T2556">
        <v>15.426365060284848</v>
      </c>
      <c r="U2556">
        <v>15.563936175338538</v>
      </c>
      <c r="V2556">
        <v>16.435182998819361</v>
      </c>
      <c r="W2556">
        <v>59.338842975206632</v>
      </c>
      <c r="X2556">
        <v>146.51768206185616</v>
      </c>
      <c r="Y2556">
        <v>135.23582054309364</v>
      </c>
      <c r="Z2556">
        <v>135.23582054309364</v>
      </c>
      <c r="AA2556">
        <v>31.985274563578074</v>
      </c>
      <c r="AB2556">
        <v>4.5808172564351857</v>
      </c>
      <c r="AC2556">
        <v>-49.427445355485474</v>
      </c>
    </row>
    <row r="2557" spans="1:39">
      <c r="A2557">
        <v>8</v>
      </c>
      <c r="B2557">
        <v>173</v>
      </c>
      <c r="C2557">
        <v>2014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109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5</v>
      </c>
      <c r="R2557">
        <v>14</v>
      </c>
      <c r="S2557">
        <v>12</v>
      </c>
      <c r="T2557">
        <v>5.0996248133173057E-2</v>
      </c>
      <c r="U2557">
        <v>4.3306551988366158E-2</v>
      </c>
      <c r="V2557">
        <v>27.857142857142847</v>
      </c>
      <c r="W2557">
        <v>60.75</v>
      </c>
      <c r="X2557">
        <v>139.27410617551459</v>
      </c>
      <c r="Y2557">
        <v>113.82857142857148</v>
      </c>
      <c r="Z2557">
        <v>132.80000000000001</v>
      </c>
      <c r="AA2557">
        <v>28.646553021262399</v>
      </c>
      <c r="AB2557">
        <v>2.4195385234929958</v>
      </c>
      <c r="AC2557">
        <v>-37.331500431322027</v>
      </c>
    </row>
    <row r="2558" spans="1:39">
      <c r="A2558">
        <v>8</v>
      </c>
      <c r="B2558">
        <v>174</v>
      </c>
      <c r="C2558">
        <v>2014</v>
      </c>
      <c r="D2558">
        <v>99</v>
      </c>
      <c r="E2558">
        <v>99</v>
      </c>
      <c r="F2558">
        <v>99</v>
      </c>
      <c r="G2558">
        <v>99</v>
      </c>
      <c r="H2558">
        <v>1</v>
      </c>
      <c r="I2558">
        <v>99</v>
      </c>
      <c r="J2558">
        <v>111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</row>
    <row r="2559" spans="1:39">
      <c r="A2559">
        <v>8</v>
      </c>
      <c r="B2559">
        <v>175</v>
      </c>
      <c r="C2559">
        <v>2014</v>
      </c>
      <c r="D2559">
        <v>99</v>
      </c>
      <c r="E2559">
        <v>99</v>
      </c>
      <c r="F2559">
        <v>99</v>
      </c>
      <c r="G2559">
        <v>99</v>
      </c>
      <c r="H2559">
        <v>1</v>
      </c>
      <c r="I2559">
        <v>99</v>
      </c>
      <c r="J2559">
        <v>113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  <c r="Q2559">
        <v>6</v>
      </c>
      <c r="R2559">
        <v>15</v>
      </c>
      <c r="S2559">
        <v>13</v>
      </c>
      <c r="T2559">
        <v>5.4638837285542571E-2</v>
      </c>
      <c r="U2559">
        <v>4.3445145998871122E-2</v>
      </c>
      <c r="V2559">
        <v>25.733333333333341</v>
      </c>
      <c r="W2559">
        <v>58</v>
      </c>
      <c r="X2559">
        <v>130.95702419646079</v>
      </c>
      <c r="Y2559">
        <v>106.58</v>
      </c>
      <c r="Z2559">
        <v>122.9769230769231</v>
      </c>
      <c r="AA2559">
        <v>25.23843692118928</v>
      </c>
      <c r="AB2559">
        <v>1.754116038614058</v>
      </c>
      <c r="AC2559">
        <v>-54.958524644984962</v>
      </c>
    </row>
    <row r="2560" spans="1:39">
      <c r="A2560">
        <v>8</v>
      </c>
      <c r="B2560">
        <v>176</v>
      </c>
      <c r="C2560">
        <v>2014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116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  <c r="Q2560">
        <v>4</v>
      </c>
      <c r="R2560">
        <v>20</v>
      </c>
      <c r="S2560">
        <v>20</v>
      </c>
      <c r="T2560">
        <v>7.2851783047390081E-2</v>
      </c>
      <c r="U2560">
        <v>6.754419864902364E-2</v>
      </c>
      <c r="V2560">
        <v>17</v>
      </c>
      <c r="W2560">
        <v>63.7</v>
      </c>
      <c r="X2560">
        <v>134.64247020585049</v>
      </c>
      <c r="Y2560">
        <v>124.27500000000001</v>
      </c>
      <c r="Z2560">
        <v>124.27500000000001</v>
      </c>
      <c r="AA2560">
        <v>29.300834032498098</v>
      </c>
      <c r="AB2560">
        <v>0.9539392014164878</v>
      </c>
      <c r="AC2560">
        <v>28.487134540753953</v>
      </c>
    </row>
    <row r="2561" spans="1:29">
      <c r="A2561">
        <v>8</v>
      </c>
      <c r="B2561">
        <v>177</v>
      </c>
      <c r="C2561">
        <v>2014</v>
      </c>
      <c r="D2561">
        <v>99</v>
      </c>
      <c r="E2561">
        <v>99</v>
      </c>
      <c r="F2561">
        <v>99</v>
      </c>
      <c r="G2561">
        <v>99</v>
      </c>
      <c r="H2561">
        <v>2</v>
      </c>
      <c r="I2561">
        <v>99</v>
      </c>
      <c r="J2561">
        <v>117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  <c r="Q2561">
        <v>71</v>
      </c>
      <c r="R2561">
        <v>4390</v>
      </c>
      <c r="S2561">
        <v>4369</v>
      </c>
      <c r="T2561">
        <v>15.990966378902124</v>
      </c>
      <c r="U2561">
        <v>16.182750279654172</v>
      </c>
      <c r="V2561">
        <v>16.10318906605923</v>
      </c>
      <c r="W2561">
        <v>59.299382009613197</v>
      </c>
      <c r="X2561">
        <v>147.64507140970923</v>
      </c>
      <c r="Y2561">
        <v>135.64804100227775</v>
      </c>
      <c r="Z2561">
        <v>136.30004577706549</v>
      </c>
      <c r="AA2561">
        <v>29.594847234469004</v>
      </c>
      <c r="AB2561">
        <v>3.3535955271638911</v>
      </c>
      <c r="AC2561">
        <v>-68.654463874740358</v>
      </c>
    </row>
    <row r="2562" spans="1:29">
      <c r="A2562">
        <v>8</v>
      </c>
      <c r="B2562">
        <v>178</v>
      </c>
      <c r="C2562">
        <v>2014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121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203</v>
      </c>
      <c r="R2562">
        <v>8419</v>
      </c>
      <c r="S2562">
        <v>8261</v>
      </c>
      <c r="T2562">
        <v>30.666958073798849</v>
      </c>
      <c r="U2562">
        <v>30.515197145767694</v>
      </c>
      <c r="V2562">
        <v>15.450528566338043</v>
      </c>
      <c r="W2562">
        <v>57.893233264737937</v>
      </c>
      <c r="X2562">
        <v>146.67824943760144</v>
      </c>
      <c r="Y2562">
        <v>133.37713505166843</v>
      </c>
      <c r="Z2562">
        <v>135.92810797724201</v>
      </c>
      <c r="AA2562">
        <v>28.969113893565815</v>
      </c>
      <c r="AB2562">
        <v>4.8058773450834593</v>
      </c>
      <c r="AC2562">
        <v>-47.138142451775053</v>
      </c>
    </row>
    <row r="2563" spans="1:29">
      <c r="A2563">
        <v>8</v>
      </c>
      <c r="B2563">
        <v>179</v>
      </c>
      <c r="C2563">
        <v>2014</v>
      </c>
      <c r="D2563">
        <v>99</v>
      </c>
      <c r="E2563">
        <v>99</v>
      </c>
      <c r="F2563">
        <v>99</v>
      </c>
      <c r="G2563">
        <v>99</v>
      </c>
      <c r="H2563">
        <v>1</v>
      </c>
      <c r="I2563">
        <v>99</v>
      </c>
      <c r="J2563">
        <v>134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5</v>
      </c>
      <c r="R2563">
        <v>71</v>
      </c>
      <c r="S2563">
        <v>69</v>
      </c>
      <c r="T2563">
        <v>0.25862382981823479</v>
      </c>
      <c r="U2563">
        <v>0.23196832817061608</v>
      </c>
      <c r="V2563">
        <v>17.028169014084504</v>
      </c>
      <c r="W2563">
        <v>57.985507246376805</v>
      </c>
      <c r="X2563">
        <v>133.67921505195855</v>
      </c>
      <c r="Y2563">
        <v>120.22535211267603</v>
      </c>
      <c r="Z2563">
        <v>123.71014492753628</v>
      </c>
      <c r="AA2563">
        <v>25.307231852515159</v>
      </c>
      <c r="AB2563">
        <v>2.2681969703542477</v>
      </c>
      <c r="AC2563">
        <v>-34.574237064174923</v>
      </c>
    </row>
    <row r="2564" spans="1:29">
      <c r="A2564">
        <v>8</v>
      </c>
      <c r="B2564">
        <v>180</v>
      </c>
      <c r="C2564">
        <v>2014</v>
      </c>
      <c r="D2564">
        <v>99</v>
      </c>
      <c r="E2564">
        <v>99</v>
      </c>
      <c r="F2564">
        <v>99</v>
      </c>
      <c r="G2564">
        <v>99</v>
      </c>
      <c r="H2564">
        <v>2</v>
      </c>
      <c r="I2564">
        <v>99</v>
      </c>
      <c r="J2564">
        <v>141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35</v>
      </c>
      <c r="R2564">
        <v>2552</v>
      </c>
      <c r="S2564">
        <v>2551</v>
      </c>
      <c r="T2564">
        <v>9.2958875168469763</v>
      </c>
      <c r="U2564">
        <v>9.2526801703793353</v>
      </c>
      <c r="V2564">
        <v>16.070532915360499</v>
      </c>
      <c r="W2564">
        <v>60.457075656605234</v>
      </c>
      <c r="X2564">
        <v>144.59897193627171</v>
      </c>
      <c r="Y2564">
        <v>133.41743730407521</v>
      </c>
      <c r="Z2564">
        <v>133.46973735789888</v>
      </c>
      <c r="AA2564">
        <v>29.558757725268151</v>
      </c>
      <c r="AB2564">
        <v>4.0011292890593531</v>
      </c>
      <c r="AC2564">
        <v>-49.063069481689297</v>
      </c>
    </row>
    <row r="2565" spans="1:29">
      <c r="A2565">
        <v>8</v>
      </c>
      <c r="B2565">
        <v>181</v>
      </c>
      <c r="C2565">
        <v>2014</v>
      </c>
      <c r="D2565">
        <v>99</v>
      </c>
      <c r="E2565">
        <v>99</v>
      </c>
      <c r="F2565">
        <v>99</v>
      </c>
      <c r="G2565">
        <v>99</v>
      </c>
      <c r="H2565">
        <v>2</v>
      </c>
      <c r="I2565">
        <v>99</v>
      </c>
      <c r="J2565">
        <v>143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</row>
    <row r="2566" spans="1:29">
      <c r="A2566">
        <v>8</v>
      </c>
      <c r="B2566">
        <v>182</v>
      </c>
      <c r="C2566">
        <v>2014</v>
      </c>
      <c r="D2566">
        <v>99</v>
      </c>
      <c r="E2566">
        <v>99</v>
      </c>
      <c r="F2566">
        <v>99</v>
      </c>
      <c r="G2566">
        <v>99</v>
      </c>
      <c r="H2566">
        <v>2</v>
      </c>
      <c r="I2566">
        <v>99</v>
      </c>
      <c r="J2566">
        <v>147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  <c r="Q2566">
        <v>39</v>
      </c>
      <c r="R2566">
        <v>2705</v>
      </c>
      <c r="S2566">
        <v>2615</v>
      </c>
      <c r="T2566">
        <v>9.8532036571595079</v>
      </c>
      <c r="U2566">
        <v>9.6326125511768623</v>
      </c>
      <c r="V2566">
        <v>15.370055452865062</v>
      </c>
      <c r="W2566">
        <v>57.804971319311683</v>
      </c>
      <c r="X2566">
        <v>145.71587065403909</v>
      </c>
      <c r="Y2566">
        <v>131.03959334565621</v>
      </c>
      <c r="Z2566">
        <v>135.54956022944555</v>
      </c>
      <c r="AA2566">
        <v>29.007777931012619</v>
      </c>
      <c r="AB2566">
        <v>4.5768782673488086</v>
      </c>
      <c r="AC2566">
        <v>-64.334467315971267</v>
      </c>
    </row>
    <row r="2567" spans="1:29">
      <c r="A2567">
        <v>8</v>
      </c>
      <c r="B2567">
        <v>183</v>
      </c>
      <c r="C2567">
        <v>2014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155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  <c r="Q2567">
        <v>1</v>
      </c>
      <c r="R2567">
        <v>1</v>
      </c>
      <c r="S2567">
        <v>1</v>
      </c>
      <c r="T2567">
        <v>3.6425891523695041E-3</v>
      </c>
      <c r="U2567">
        <v>3.3833243740911058E-3</v>
      </c>
      <c r="V2567">
        <v>14</v>
      </c>
      <c r="W2567">
        <v>58</v>
      </c>
      <c r="X2567">
        <v>134.88624052004337</v>
      </c>
      <c r="Y2567">
        <v>124.5</v>
      </c>
      <c r="Z2567">
        <v>124.5</v>
      </c>
      <c r="AA2567">
        <v>0</v>
      </c>
      <c r="AB2567">
        <v>0</v>
      </c>
    </row>
    <row r="2568" spans="1:29">
      <c r="A2568">
        <v>8</v>
      </c>
      <c r="B2568">
        <v>184</v>
      </c>
      <c r="C2568">
        <v>2014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160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45</v>
      </c>
      <c r="R2568">
        <v>4143</v>
      </c>
      <c r="S2568">
        <v>4139</v>
      </c>
      <c r="T2568">
        <v>15.091246858266855</v>
      </c>
      <c r="U2568">
        <v>15.138335709314797</v>
      </c>
      <c r="V2568">
        <v>16.359884141926145</v>
      </c>
      <c r="W2568">
        <v>59.827977772408794</v>
      </c>
      <c r="X2568">
        <v>145.82779919084501</v>
      </c>
      <c r="Y2568">
        <v>134.4587014240889</v>
      </c>
      <c r="Z2568">
        <v>134.58864460014502</v>
      </c>
      <c r="AA2568">
        <v>25.765636283976203</v>
      </c>
      <c r="AB2568">
        <v>2.7644727849410642</v>
      </c>
      <c r="AC2568">
        <v>-47.855365795943342</v>
      </c>
    </row>
    <row r="2569" spans="1:29">
      <c r="A2569">
        <v>8</v>
      </c>
      <c r="B2569">
        <v>185</v>
      </c>
      <c r="C2569">
        <v>2014</v>
      </c>
      <c r="D2569">
        <v>99</v>
      </c>
      <c r="E2569">
        <v>99</v>
      </c>
      <c r="F2569">
        <v>99</v>
      </c>
      <c r="G2569">
        <v>99</v>
      </c>
      <c r="H2569">
        <v>2</v>
      </c>
      <c r="I2569">
        <v>99</v>
      </c>
      <c r="J2569">
        <v>171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</row>
    <row r="2570" spans="1:29">
      <c r="A2570">
        <v>8</v>
      </c>
      <c r="B2570">
        <v>186</v>
      </c>
      <c r="C2570">
        <v>2014</v>
      </c>
      <c r="D2570">
        <v>99</v>
      </c>
      <c r="E2570">
        <v>99</v>
      </c>
      <c r="F2570">
        <v>99</v>
      </c>
      <c r="G2570">
        <v>99</v>
      </c>
      <c r="H2570">
        <v>2</v>
      </c>
      <c r="I2570">
        <v>99</v>
      </c>
      <c r="J2570">
        <v>175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</row>
    <row r="2571" spans="1:29">
      <c r="A2571">
        <v>8</v>
      </c>
      <c r="B2571">
        <v>187</v>
      </c>
      <c r="C2571">
        <v>2014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181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13</v>
      </c>
      <c r="R2571">
        <v>528</v>
      </c>
      <c r="S2571">
        <v>520</v>
      </c>
      <c r="T2571">
        <v>1.9232870724510984</v>
      </c>
      <c r="U2571">
        <v>1.9052165345263368</v>
      </c>
      <c r="V2571">
        <v>18.094696969696969</v>
      </c>
      <c r="W2571">
        <v>62.857692307692304</v>
      </c>
      <c r="X2571">
        <v>145.69626383006667</v>
      </c>
      <c r="Y2571">
        <v>132.78106060606055</v>
      </c>
      <c r="Z2571">
        <v>134.82384615384612</v>
      </c>
      <c r="AA2571">
        <v>30.334007455066622</v>
      </c>
      <c r="AB2571">
        <v>1.6741641030037888</v>
      </c>
      <c r="AC2571">
        <v>-43.182557107312022</v>
      </c>
    </row>
    <row r="2572" spans="1:29">
      <c r="A2572">
        <v>8</v>
      </c>
      <c r="B2572">
        <v>188</v>
      </c>
      <c r="C2572">
        <v>2014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182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  <c r="Q2572">
        <v>1</v>
      </c>
      <c r="R2572">
        <v>7</v>
      </c>
      <c r="S2572">
        <v>7</v>
      </c>
      <c r="T2572">
        <v>2.5498124066586528E-2</v>
      </c>
      <c r="U2572">
        <v>2.844981756816049E-2</v>
      </c>
      <c r="V2572">
        <v>14.428571428571423</v>
      </c>
      <c r="W2572">
        <v>58</v>
      </c>
      <c r="X2572">
        <v>162.03374090698037</v>
      </c>
      <c r="Y2572">
        <v>149.55714285714299</v>
      </c>
      <c r="Z2572">
        <v>149.55714285714299</v>
      </c>
      <c r="AA2572">
        <v>24.190721783530041</v>
      </c>
      <c r="AB2572">
        <v>2.8784916685156992</v>
      </c>
      <c r="AC2572">
        <v>-34.712709610471798</v>
      </c>
    </row>
    <row r="2573" spans="1:29">
      <c r="A2573">
        <v>8</v>
      </c>
      <c r="B2573">
        <v>189</v>
      </c>
      <c r="C2573">
        <v>2014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288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</row>
    <row r="2574" spans="1:29">
      <c r="A2574">
        <v>8</v>
      </c>
      <c r="B2574">
        <v>190</v>
      </c>
      <c r="C2574">
        <v>2014</v>
      </c>
      <c r="D2574">
        <v>99</v>
      </c>
      <c r="E2574">
        <v>99</v>
      </c>
      <c r="F2574">
        <v>99</v>
      </c>
      <c r="G2574">
        <v>99</v>
      </c>
      <c r="H2574">
        <v>2</v>
      </c>
      <c r="I2574">
        <v>99</v>
      </c>
      <c r="J2574">
        <v>470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  <c r="Q2574">
        <v>2</v>
      </c>
      <c r="R2574">
        <v>40</v>
      </c>
      <c r="S2574">
        <v>40</v>
      </c>
      <c r="T2574">
        <v>0.14570356609478016</v>
      </c>
      <c r="U2574">
        <v>0.16546222583557044</v>
      </c>
      <c r="V2574">
        <v>15.125</v>
      </c>
      <c r="W2574">
        <v>58.8</v>
      </c>
      <c r="X2574">
        <v>164.91603466955581</v>
      </c>
      <c r="Y2574">
        <v>152.2175</v>
      </c>
      <c r="Z2574">
        <v>152.2175</v>
      </c>
      <c r="AA2574">
        <v>29.617899043483892</v>
      </c>
      <c r="AB2574">
        <v>2.3473389188612246</v>
      </c>
      <c r="AC2574">
        <v>-55.415277042052224</v>
      </c>
    </row>
    <row r="2575" spans="1:29">
      <c r="A2575">
        <v>8</v>
      </c>
      <c r="B2575">
        <v>191</v>
      </c>
      <c r="C2575">
        <v>2014</v>
      </c>
      <c r="D2575">
        <v>99</v>
      </c>
      <c r="E2575">
        <v>99</v>
      </c>
      <c r="F2575">
        <v>99</v>
      </c>
      <c r="G2575">
        <v>99</v>
      </c>
      <c r="H2575">
        <v>1</v>
      </c>
      <c r="I2575">
        <v>99</v>
      </c>
      <c r="J2575">
        <v>643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2</v>
      </c>
      <c r="R2575">
        <v>3</v>
      </c>
      <c r="S2575">
        <v>3</v>
      </c>
      <c r="T2575">
        <v>1.0927767457108509E-2</v>
      </c>
      <c r="U2575">
        <v>9.3754771812163198E-3</v>
      </c>
      <c r="V2575">
        <v>15</v>
      </c>
      <c r="W2575">
        <v>58</v>
      </c>
      <c r="X2575">
        <v>124.5937161430119</v>
      </c>
      <c r="Y2575">
        <v>115</v>
      </c>
      <c r="Z2575">
        <v>115</v>
      </c>
      <c r="AA2575">
        <v>14.165686240583856</v>
      </c>
      <c r="AB2575">
        <v>1.4142135623730951</v>
      </c>
      <c r="AC2575">
        <v>99.83374884595824</v>
      </c>
    </row>
    <row r="2576" spans="1:29">
      <c r="A2576">
        <v>8</v>
      </c>
      <c r="B2576">
        <v>192</v>
      </c>
      <c r="C2576">
        <v>2014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802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2</v>
      </c>
      <c r="R2576">
        <v>23</v>
      </c>
      <c r="S2576">
        <v>23</v>
      </c>
      <c r="T2576">
        <v>8.377955050449859E-2</v>
      </c>
      <c r="U2576">
        <v>8.7039756126718146E-2</v>
      </c>
      <c r="V2576">
        <v>15.434782608695652</v>
      </c>
      <c r="W2576">
        <v>59.217391304347821</v>
      </c>
      <c r="X2576">
        <v>150.87380470111643</v>
      </c>
      <c r="Y2576">
        <v>139.25652173913045</v>
      </c>
      <c r="Z2576">
        <v>139.25652173913045</v>
      </c>
      <c r="AA2576">
        <v>26.987578883417005</v>
      </c>
      <c r="AB2576">
        <v>2.3582698473600674</v>
      </c>
      <c r="AC2576">
        <v>-40.229392061542391</v>
      </c>
    </row>
    <row r="2577" spans="1:39">
      <c r="A2577">
        <v>9</v>
      </c>
      <c r="B2577">
        <v>1</v>
      </c>
      <c r="C2577">
        <v>2023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1</v>
      </c>
      <c r="M2577">
        <v>99</v>
      </c>
      <c r="N2577">
        <v>99</v>
      </c>
      <c r="O2577">
        <v>99</v>
      </c>
      <c r="P2577">
        <v>9999</v>
      </c>
      <c r="Q2577">
        <v>1</v>
      </c>
      <c r="R2577">
        <v>1</v>
      </c>
      <c r="S2577">
        <v>0</v>
      </c>
      <c r="T2577">
        <v>5.5549383401844255E-3</v>
      </c>
      <c r="U2577">
        <v>0</v>
      </c>
      <c r="V2577">
        <v>1</v>
      </c>
      <c r="X2577">
        <v>86.240520043336971</v>
      </c>
      <c r="Y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</row>
    <row r="2578" spans="1:39">
      <c r="A2578">
        <v>9</v>
      </c>
      <c r="B2578">
        <v>2</v>
      </c>
      <c r="C2578">
        <v>2023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2</v>
      </c>
      <c r="M2578">
        <v>99</v>
      </c>
      <c r="N2578">
        <v>99</v>
      </c>
      <c r="O2578">
        <v>99</v>
      </c>
      <c r="P2578">
        <v>9999</v>
      </c>
      <c r="Q2578">
        <v>4</v>
      </c>
      <c r="R2578">
        <v>5</v>
      </c>
      <c r="S2578">
        <v>5</v>
      </c>
      <c r="T2578">
        <v>2.7774691700922127E-2</v>
      </c>
      <c r="U2578">
        <v>4.7120034761606519E-2</v>
      </c>
      <c r="V2578">
        <v>2</v>
      </c>
      <c r="W2578">
        <v>39</v>
      </c>
      <c r="X2578">
        <v>253.30444203683641</v>
      </c>
      <c r="Y2578">
        <v>233.80000000000004</v>
      </c>
      <c r="Z2578">
        <v>233.80000000000004</v>
      </c>
      <c r="AA2578">
        <v>23.486251297301404</v>
      </c>
      <c r="AB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>
      <c r="A2579">
        <v>9</v>
      </c>
      <c r="B2579">
        <v>3</v>
      </c>
      <c r="C2579">
        <v>2023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5</v>
      </c>
      <c r="M2579">
        <v>99</v>
      </c>
      <c r="N2579">
        <v>99</v>
      </c>
      <c r="O2579">
        <v>99</v>
      </c>
      <c r="P2579">
        <v>9999</v>
      </c>
      <c r="Q2579">
        <v>28</v>
      </c>
      <c r="R2579">
        <v>37</v>
      </c>
      <c r="S2579">
        <v>28</v>
      </c>
      <c r="T2579">
        <v>0.20553271858682373</v>
      </c>
      <c r="U2579">
        <v>0.24433894501104045</v>
      </c>
      <c r="V2579">
        <v>5</v>
      </c>
      <c r="W2579">
        <v>42.357142857142847</v>
      </c>
      <c r="X2579">
        <v>219.35228836637285</v>
      </c>
      <c r="Y2579">
        <v>163.83243243243243</v>
      </c>
      <c r="Z2579">
        <v>216.49285714285705</v>
      </c>
      <c r="AA2579">
        <v>33.084944013979857</v>
      </c>
      <c r="AB2579">
        <v>1.1088696211615643</v>
      </c>
      <c r="AC2579">
        <v>-31.709320349012792</v>
      </c>
      <c r="AD2579">
        <v>0</v>
      </c>
      <c r="AE2579">
        <v>0</v>
      </c>
      <c r="AF2579">
        <v>0</v>
      </c>
      <c r="AG2579">
        <v>0</v>
      </c>
      <c r="AH2579">
        <v>1</v>
      </c>
      <c r="AI2579">
        <v>0</v>
      </c>
      <c r="AJ2579">
        <v>0</v>
      </c>
      <c r="AK2579">
        <v>0</v>
      </c>
      <c r="AL2579">
        <v>0</v>
      </c>
      <c r="AM2579">
        <v>0</v>
      </c>
    </row>
    <row r="2580" spans="1:39">
      <c r="A2580">
        <v>9</v>
      </c>
      <c r="B2580">
        <v>4</v>
      </c>
      <c r="C2580">
        <v>2023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8</v>
      </c>
      <c r="M2580">
        <v>99</v>
      </c>
      <c r="N2580">
        <v>99</v>
      </c>
      <c r="O2580">
        <v>99</v>
      </c>
      <c r="P2580">
        <v>9999</v>
      </c>
      <c r="Q2580">
        <v>116</v>
      </c>
      <c r="R2580">
        <v>355</v>
      </c>
      <c r="S2580">
        <v>343</v>
      </c>
      <c r="T2580">
        <v>1.9720031107654703</v>
      </c>
      <c r="U2580">
        <v>2.631087614242908</v>
      </c>
      <c r="V2580">
        <v>8</v>
      </c>
      <c r="W2580">
        <v>47.638483965014579</v>
      </c>
      <c r="X2580">
        <v>204.65811118062652</v>
      </c>
      <c r="Y2580">
        <v>183.87211267605633</v>
      </c>
      <c r="Z2580">
        <v>190.30495626822156</v>
      </c>
      <c r="AA2580">
        <v>29.0101159381923</v>
      </c>
      <c r="AB2580">
        <v>1.3904841236558743</v>
      </c>
      <c r="AC2580">
        <v>-25.602002338254287</v>
      </c>
      <c r="AD2580">
        <v>2</v>
      </c>
      <c r="AE2580">
        <v>0</v>
      </c>
      <c r="AF2580">
        <v>0</v>
      </c>
      <c r="AG2580">
        <v>1</v>
      </c>
      <c r="AH2580">
        <v>11</v>
      </c>
      <c r="AI2580">
        <v>3</v>
      </c>
      <c r="AJ2580">
        <v>3</v>
      </c>
      <c r="AK2580">
        <v>0</v>
      </c>
      <c r="AL2580">
        <v>0</v>
      </c>
      <c r="AM2580">
        <v>1</v>
      </c>
    </row>
    <row r="2581" spans="1:39">
      <c r="A2581">
        <v>9</v>
      </c>
      <c r="B2581">
        <v>5</v>
      </c>
      <c r="C2581">
        <v>2023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11</v>
      </c>
      <c r="M2581">
        <v>99</v>
      </c>
      <c r="N2581">
        <v>99</v>
      </c>
      <c r="O2581">
        <v>99</v>
      </c>
      <c r="P2581">
        <v>9999</v>
      </c>
      <c r="Q2581">
        <v>214</v>
      </c>
      <c r="R2581">
        <v>1445</v>
      </c>
      <c r="S2581">
        <v>1442</v>
      </c>
      <c r="T2581">
        <v>8.0268859015664926</v>
      </c>
      <c r="U2581">
        <v>9.9113828944197042</v>
      </c>
      <c r="V2581">
        <v>11</v>
      </c>
      <c r="W2581">
        <v>52.756588072122049</v>
      </c>
      <c r="X2581">
        <v>184.72207747416135</v>
      </c>
      <c r="Y2581">
        <v>170.16698961937743</v>
      </c>
      <c r="Z2581">
        <v>170.5210124826632</v>
      </c>
      <c r="AA2581">
        <v>27.403089782479721</v>
      </c>
      <c r="AB2581">
        <v>1.3091914512832863</v>
      </c>
      <c r="AC2581">
        <v>-24.259014966117505</v>
      </c>
      <c r="AD2581">
        <v>18</v>
      </c>
      <c r="AE2581">
        <v>2</v>
      </c>
      <c r="AF2581">
        <v>0</v>
      </c>
      <c r="AG2581">
        <v>0</v>
      </c>
      <c r="AH2581">
        <v>41</v>
      </c>
      <c r="AI2581">
        <v>6</v>
      </c>
      <c r="AJ2581">
        <v>8</v>
      </c>
      <c r="AK2581">
        <v>3</v>
      </c>
      <c r="AL2581">
        <v>0</v>
      </c>
      <c r="AM2581">
        <v>0</v>
      </c>
    </row>
    <row r="2582" spans="1:39">
      <c r="A2582">
        <v>9</v>
      </c>
      <c r="B2582">
        <v>6</v>
      </c>
      <c r="C2582">
        <v>2023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14</v>
      </c>
      <c r="M2582">
        <v>99</v>
      </c>
      <c r="N2582">
        <v>99</v>
      </c>
      <c r="O2582">
        <v>99</v>
      </c>
      <c r="P2582">
        <v>9999</v>
      </c>
      <c r="Q2582">
        <v>263</v>
      </c>
      <c r="R2582">
        <v>5149</v>
      </c>
      <c r="S2582">
        <v>5148</v>
      </c>
      <c r="T2582">
        <v>28.6023775136096</v>
      </c>
      <c r="U2582">
        <v>30.577625521081337</v>
      </c>
      <c r="V2582">
        <v>14</v>
      </c>
      <c r="W2582">
        <v>57.418414918414918</v>
      </c>
      <c r="X2582">
        <v>159.65173895908413</v>
      </c>
      <c r="Y2582">
        <v>147.32952029520217</v>
      </c>
      <c r="Z2582">
        <v>147.35813908313824</v>
      </c>
      <c r="AA2582">
        <v>27.378363431419562</v>
      </c>
      <c r="AB2582">
        <v>1.2542650056109201</v>
      </c>
      <c r="AC2582">
        <v>-23.513305338689879</v>
      </c>
      <c r="AD2582">
        <v>112</v>
      </c>
      <c r="AE2582">
        <v>7</v>
      </c>
      <c r="AF2582">
        <v>1</v>
      </c>
      <c r="AG2582">
        <v>2</v>
      </c>
      <c r="AH2582">
        <v>237</v>
      </c>
      <c r="AI2582">
        <v>49</v>
      </c>
      <c r="AJ2582">
        <v>31</v>
      </c>
      <c r="AK2582">
        <v>27</v>
      </c>
      <c r="AL2582">
        <v>1</v>
      </c>
      <c r="AM2582">
        <v>0</v>
      </c>
    </row>
    <row r="2583" spans="1:39">
      <c r="A2583">
        <v>9</v>
      </c>
      <c r="B2583">
        <v>7</v>
      </c>
      <c r="C2583">
        <v>2023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17</v>
      </c>
      <c r="M2583">
        <v>99</v>
      </c>
      <c r="N2583">
        <v>99</v>
      </c>
      <c r="O2583">
        <v>99</v>
      </c>
      <c r="P2583">
        <v>9999</v>
      </c>
      <c r="Q2583">
        <v>276</v>
      </c>
      <c r="R2583">
        <v>11010</v>
      </c>
      <c r="S2583">
        <v>11009</v>
      </c>
      <c r="T2583">
        <v>61.159871125430513</v>
      </c>
      <c r="U2583">
        <v>56.588444990483403</v>
      </c>
      <c r="V2583">
        <v>0</v>
      </c>
      <c r="W2583">
        <v>62.599418657462081</v>
      </c>
      <c r="X2583">
        <v>138.16399550098771</v>
      </c>
      <c r="Y2583">
        <v>127.51149863760239</v>
      </c>
      <c r="Z2583">
        <v>127.52308111545121</v>
      </c>
      <c r="AA2583">
        <v>24.744978773146819</v>
      </c>
      <c r="AB2583">
        <v>1.7893782416598611</v>
      </c>
      <c r="AC2583">
        <v>-30.678098265272222</v>
      </c>
      <c r="AD2583">
        <v>218</v>
      </c>
      <c r="AE2583">
        <v>18</v>
      </c>
      <c r="AF2583">
        <v>1</v>
      </c>
      <c r="AG2583">
        <v>20</v>
      </c>
      <c r="AH2583">
        <v>369</v>
      </c>
      <c r="AI2583">
        <v>79</v>
      </c>
      <c r="AJ2583">
        <v>40</v>
      </c>
      <c r="AK2583">
        <v>94</v>
      </c>
      <c r="AL2583">
        <v>1</v>
      </c>
      <c r="AM2583">
        <v>1</v>
      </c>
    </row>
    <row r="2584" spans="1:39">
      <c r="A2584">
        <v>9</v>
      </c>
      <c r="B2584">
        <v>8</v>
      </c>
      <c r="C2584">
        <v>2022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1</v>
      </c>
      <c r="M2584">
        <v>99</v>
      </c>
      <c r="N2584">
        <v>99</v>
      </c>
      <c r="O2584">
        <v>99</v>
      </c>
      <c r="P2584">
        <v>9999</v>
      </c>
    </row>
    <row r="2585" spans="1:39">
      <c r="A2585">
        <v>9</v>
      </c>
      <c r="B2585">
        <v>9</v>
      </c>
      <c r="C2585">
        <v>2022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2</v>
      </c>
      <c r="M2585">
        <v>99</v>
      </c>
      <c r="N2585">
        <v>99</v>
      </c>
      <c r="O2585">
        <v>99</v>
      </c>
      <c r="P2585">
        <v>9999</v>
      </c>
      <c r="Q2585">
        <v>8</v>
      </c>
      <c r="R2585">
        <v>10</v>
      </c>
      <c r="S2585">
        <v>8</v>
      </c>
      <c r="T2585">
        <v>5.5349532296452099E-2</v>
      </c>
      <c r="U2585">
        <v>7.398567058273961E-2</v>
      </c>
      <c r="V2585">
        <v>2</v>
      </c>
      <c r="W2585">
        <v>40.25</v>
      </c>
      <c r="X2585">
        <v>251.15926327193941</v>
      </c>
      <c r="Y2585">
        <v>184.88</v>
      </c>
      <c r="Z2585">
        <v>231.1</v>
      </c>
      <c r="AA2585">
        <v>57.270258424421314</v>
      </c>
      <c r="AB2585">
        <v>3.3071891388307382</v>
      </c>
      <c r="AC2585">
        <v>-96.223103720527021</v>
      </c>
      <c r="AD2585">
        <v>1</v>
      </c>
      <c r="AE2585">
        <v>0</v>
      </c>
      <c r="AF2585">
        <v>0</v>
      </c>
      <c r="AG2585">
        <v>0</v>
      </c>
      <c r="AH2585">
        <v>1</v>
      </c>
      <c r="AI2585">
        <v>0</v>
      </c>
      <c r="AJ2585">
        <v>0</v>
      </c>
      <c r="AK2585">
        <v>0</v>
      </c>
      <c r="AL2585">
        <v>0</v>
      </c>
      <c r="AM2585">
        <v>0</v>
      </c>
    </row>
    <row r="2586" spans="1:39">
      <c r="A2586">
        <v>9</v>
      </c>
      <c r="B2586">
        <v>10</v>
      </c>
      <c r="C2586">
        <v>2022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5</v>
      </c>
      <c r="M2586">
        <v>99</v>
      </c>
      <c r="N2586">
        <v>99</v>
      </c>
      <c r="O2586">
        <v>99</v>
      </c>
      <c r="P2586">
        <v>9999</v>
      </c>
      <c r="Q2586">
        <v>30</v>
      </c>
      <c r="R2586">
        <v>41</v>
      </c>
      <c r="S2586">
        <v>39</v>
      </c>
      <c r="T2586">
        <v>0.22693308241545368</v>
      </c>
      <c r="U2586">
        <v>0.33179419821243</v>
      </c>
      <c r="V2586">
        <v>5</v>
      </c>
      <c r="W2586">
        <v>42.051282051282051</v>
      </c>
      <c r="X2586">
        <v>231.4953888433792</v>
      </c>
      <c r="Y2586">
        <v>202.22146341463403</v>
      </c>
      <c r="Z2586">
        <v>212.5917948717948</v>
      </c>
      <c r="AA2586">
        <v>28.863006122361579</v>
      </c>
      <c r="AB2586">
        <v>1.0364811759696455</v>
      </c>
      <c r="AC2586">
        <v>-27.425851405305004</v>
      </c>
      <c r="AD2586">
        <v>1</v>
      </c>
      <c r="AE2586">
        <v>0</v>
      </c>
      <c r="AF2586">
        <v>0</v>
      </c>
      <c r="AG2586">
        <v>0</v>
      </c>
      <c r="AH2586">
        <v>1</v>
      </c>
      <c r="AI2586">
        <v>0</v>
      </c>
      <c r="AJ2586">
        <v>0</v>
      </c>
      <c r="AK2586">
        <v>0</v>
      </c>
      <c r="AL2586">
        <v>0</v>
      </c>
      <c r="AM2586">
        <v>0</v>
      </c>
    </row>
    <row r="2587" spans="1:39">
      <c r="A2587">
        <v>9</v>
      </c>
      <c r="B2587">
        <v>11</v>
      </c>
      <c r="C2587">
        <v>2022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8</v>
      </c>
      <c r="M2587">
        <v>99</v>
      </c>
      <c r="N2587">
        <v>99</v>
      </c>
      <c r="O2587">
        <v>99</v>
      </c>
      <c r="P2587">
        <v>9999</v>
      </c>
      <c r="Q2587">
        <v>140</v>
      </c>
      <c r="R2587">
        <v>459</v>
      </c>
      <c r="S2587">
        <v>459</v>
      </c>
      <c r="T2587">
        <v>2.5405435324071504</v>
      </c>
      <c r="U2587">
        <v>3.4132817708808041</v>
      </c>
      <c r="V2587">
        <v>8</v>
      </c>
      <c r="W2587">
        <v>47.577342047930301</v>
      </c>
      <c r="X2587">
        <v>201.32609634680895</v>
      </c>
      <c r="Y2587">
        <v>185.82398692810452</v>
      </c>
      <c r="Z2587">
        <v>185.82398692810452</v>
      </c>
      <c r="AA2587">
        <v>28.757496520190944</v>
      </c>
      <c r="AB2587">
        <v>1.4018384733005855</v>
      </c>
      <c r="AC2587">
        <v>-23.602170273184175</v>
      </c>
      <c r="AD2587">
        <v>2</v>
      </c>
      <c r="AE2587">
        <v>3</v>
      </c>
      <c r="AF2587">
        <v>0</v>
      </c>
      <c r="AG2587">
        <v>0</v>
      </c>
      <c r="AH2587">
        <v>7</v>
      </c>
      <c r="AI2587">
        <v>0</v>
      </c>
      <c r="AJ2587">
        <v>0</v>
      </c>
      <c r="AK2587">
        <v>1</v>
      </c>
      <c r="AL2587">
        <v>0</v>
      </c>
      <c r="AM2587">
        <v>1</v>
      </c>
    </row>
    <row r="2588" spans="1:39">
      <c r="A2588">
        <v>9</v>
      </c>
      <c r="B2588">
        <v>12</v>
      </c>
      <c r="C2588">
        <v>2022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11</v>
      </c>
      <c r="M2588">
        <v>99</v>
      </c>
      <c r="N2588">
        <v>99</v>
      </c>
      <c r="O2588">
        <v>99</v>
      </c>
      <c r="P2588">
        <v>9999</v>
      </c>
      <c r="Q2588">
        <v>228</v>
      </c>
      <c r="R2588">
        <v>1581</v>
      </c>
      <c r="S2588">
        <v>1580</v>
      </c>
      <c r="T2588">
        <v>8.7507610560690754</v>
      </c>
      <c r="U2588">
        <v>10.525346443064867</v>
      </c>
      <c r="V2588">
        <v>11</v>
      </c>
      <c r="W2588">
        <v>52.621518987341773</v>
      </c>
      <c r="X2588">
        <v>180.36228561952151</v>
      </c>
      <c r="Y2588">
        <v>166.35920936116389</v>
      </c>
      <c r="Z2588">
        <v>166.46449999999999</v>
      </c>
      <c r="AA2588">
        <v>27.061132425819359</v>
      </c>
      <c r="AB2588">
        <v>1.3709620465876124</v>
      </c>
      <c r="AC2588">
        <v>-14.680897943496715</v>
      </c>
      <c r="AD2588">
        <v>26</v>
      </c>
      <c r="AE2588">
        <v>3</v>
      </c>
      <c r="AF2588">
        <v>0</v>
      </c>
      <c r="AG2588">
        <v>2</v>
      </c>
      <c r="AH2588">
        <v>40</v>
      </c>
      <c r="AI2588">
        <v>6</v>
      </c>
      <c r="AJ2588">
        <v>2</v>
      </c>
      <c r="AK2588">
        <v>2</v>
      </c>
      <c r="AL2588">
        <v>0</v>
      </c>
      <c r="AM2588">
        <v>1</v>
      </c>
    </row>
    <row r="2589" spans="1:39">
      <c r="A2589">
        <v>9</v>
      </c>
      <c r="B2589">
        <v>13</v>
      </c>
      <c r="C2589">
        <v>2022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14</v>
      </c>
      <c r="M2589">
        <v>99</v>
      </c>
      <c r="N2589">
        <v>99</v>
      </c>
      <c r="O2589">
        <v>99</v>
      </c>
      <c r="P2589">
        <v>9999</v>
      </c>
      <c r="Q2589">
        <v>271</v>
      </c>
      <c r="R2589">
        <v>5376</v>
      </c>
      <c r="S2589">
        <v>5376</v>
      </c>
      <c r="T2589">
        <v>29.75590856257265</v>
      </c>
      <c r="U2589">
        <v>31.60530664863456</v>
      </c>
      <c r="V2589">
        <v>14</v>
      </c>
      <c r="W2589">
        <v>57.405505952380977</v>
      </c>
      <c r="X2589">
        <v>159.16272474591125</v>
      </c>
      <c r="Y2589">
        <v>146.90719494047605</v>
      </c>
      <c r="Z2589">
        <v>146.90719494047605</v>
      </c>
      <c r="AA2589">
        <v>27.131989385403259</v>
      </c>
      <c r="AB2589">
        <v>1.140436181681558</v>
      </c>
      <c r="AC2589">
        <v>-24.726738291403706</v>
      </c>
      <c r="AD2589">
        <v>125</v>
      </c>
      <c r="AE2589">
        <v>6</v>
      </c>
      <c r="AF2589">
        <v>0</v>
      </c>
      <c r="AG2589">
        <v>8</v>
      </c>
      <c r="AH2589">
        <v>248</v>
      </c>
      <c r="AI2589">
        <v>52</v>
      </c>
      <c r="AJ2589">
        <v>36</v>
      </c>
      <c r="AK2589">
        <v>45</v>
      </c>
      <c r="AL2589">
        <v>0</v>
      </c>
      <c r="AM2589">
        <v>0</v>
      </c>
    </row>
    <row r="2590" spans="1:39">
      <c r="A2590">
        <v>9</v>
      </c>
      <c r="B2590">
        <v>14</v>
      </c>
      <c r="C2590">
        <v>2022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17</v>
      </c>
      <c r="M2590">
        <v>99</v>
      </c>
      <c r="N2590">
        <v>99</v>
      </c>
      <c r="O2590">
        <v>99</v>
      </c>
      <c r="P2590">
        <v>9999</v>
      </c>
      <c r="Q2590">
        <v>275</v>
      </c>
      <c r="R2590">
        <v>10600</v>
      </c>
      <c r="S2590">
        <v>10600</v>
      </c>
      <c r="T2590">
        <v>58.67050423423921</v>
      </c>
      <c r="U2590">
        <v>54.050285268624606</v>
      </c>
      <c r="V2590">
        <v>17</v>
      </c>
      <c r="W2590">
        <v>62.539339622641485</v>
      </c>
      <c r="X2590">
        <v>138.04883378646289</v>
      </c>
      <c r="Y2590">
        <v>127.41907358490548</v>
      </c>
      <c r="Z2590">
        <v>127.41907358490548</v>
      </c>
      <c r="AA2590">
        <v>23.891361179113765</v>
      </c>
      <c r="AB2590">
        <v>1.8169431974528316</v>
      </c>
      <c r="AC2590">
        <v>-31.312256482486283</v>
      </c>
      <c r="AD2590">
        <v>302</v>
      </c>
      <c r="AE2590">
        <v>15</v>
      </c>
      <c r="AF2590">
        <v>0</v>
      </c>
      <c r="AG2590">
        <v>35</v>
      </c>
      <c r="AH2590">
        <v>436</v>
      </c>
      <c r="AI2590">
        <v>113</v>
      </c>
      <c r="AJ2590">
        <v>34</v>
      </c>
      <c r="AK2590">
        <v>105</v>
      </c>
      <c r="AL2590">
        <v>2</v>
      </c>
      <c r="AM2590">
        <v>2</v>
      </c>
    </row>
    <row r="2591" spans="1:39">
      <c r="A2591">
        <v>9</v>
      </c>
      <c r="B2591">
        <v>15</v>
      </c>
      <c r="C2591">
        <v>2021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1</v>
      </c>
      <c r="M2591">
        <v>99</v>
      </c>
      <c r="N2591">
        <v>99</v>
      </c>
      <c r="O2591">
        <v>99</v>
      </c>
      <c r="P2591">
        <v>9999</v>
      </c>
      <c r="Q2591">
        <v>10</v>
      </c>
      <c r="R2591">
        <v>10</v>
      </c>
      <c r="S2591">
        <v>0</v>
      </c>
      <c r="T2591">
        <v>5.0925831618830318E-2</v>
      </c>
      <c r="U2591">
        <v>0</v>
      </c>
      <c r="V2591">
        <v>1</v>
      </c>
      <c r="X2591">
        <v>100.37703141928495</v>
      </c>
      <c r="Y2591">
        <v>0</v>
      </c>
      <c r="AD2591">
        <v>1</v>
      </c>
      <c r="AE2591">
        <v>0</v>
      </c>
      <c r="AF2591">
        <v>0</v>
      </c>
      <c r="AG2591">
        <v>0</v>
      </c>
      <c r="AH2591">
        <v>1</v>
      </c>
      <c r="AI2591">
        <v>0</v>
      </c>
      <c r="AJ2591">
        <v>0</v>
      </c>
      <c r="AK2591">
        <v>0</v>
      </c>
      <c r="AL2591">
        <v>0</v>
      </c>
      <c r="AM2591">
        <v>0</v>
      </c>
    </row>
    <row r="2592" spans="1:39">
      <c r="A2592">
        <v>9</v>
      </c>
      <c r="B2592">
        <v>16</v>
      </c>
      <c r="C2592">
        <v>2021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2</v>
      </c>
      <c r="M2592">
        <v>99</v>
      </c>
      <c r="N2592">
        <v>99</v>
      </c>
      <c r="O2592">
        <v>99</v>
      </c>
      <c r="P2592">
        <v>9999</v>
      </c>
      <c r="Q2592">
        <v>15</v>
      </c>
      <c r="R2592">
        <v>48</v>
      </c>
      <c r="S2592">
        <v>44</v>
      </c>
      <c r="T2592">
        <v>0.24444399177038567</v>
      </c>
      <c r="U2592">
        <v>0.26454816472954407</v>
      </c>
      <c r="V2592">
        <v>2</v>
      </c>
      <c r="W2592">
        <v>41.75</v>
      </c>
      <c r="X2592">
        <v>179.46415673528347</v>
      </c>
      <c r="Y2592">
        <v>148.24750000000003</v>
      </c>
      <c r="Z2592">
        <v>161.72454545454548</v>
      </c>
      <c r="AA2592">
        <v>50.128701425546254</v>
      </c>
      <c r="AB2592">
        <v>7.7639171228774115</v>
      </c>
      <c r="AC2592">
        <v>-34.701631966579441</v>
      </c>
      <c r="AD2592">
        <v>0</v>
      </c>
      <c r="AE2592">
        <v>0</v>
      </c>
      <c r="AF2592">
        <v>0</v>
      </c>
      <c r="AG2592">
        <v>0</v>
      </c>
      <c r="AH2592">
        <v>1</v>
      </c>
      <c r="AI2592">
        <v>0</v>
      </c>
      <c r="AJ2592">
        <v>0</v>
      </c>
      <c r="AK2592">
        <v>0</v>
      </c>
      <c r="AL2592">
        <v>0</v>
      </c>
      <c r="AM2592">
        <v>0</v>
      </c>
    </row>
    <row r="2593" spans="1:39">
      <c r="A2593">
        <v>9</v>
      </c>
      <c r="B2593">
        <v>17</v>
      </c>
      <c r="C2593">
        <v>2021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5</v>
      </c>
      <c r="M2593">
        <v>99</v>
      </c>
      <c r="N2593">
        <v>99</v>
      </c>
      <c r="O2593">
        <v>99</v>
      </c>
      <c r="P2593">
        <v>9999</v>
      </c>
      <c r="Q2593">
        <v>39</v>
      </c>
      <c r="R2593">
        <v>87</v>
      </c>
      <c r="S2593">
        <v>84</v>
      </c>
      <c r="T2593">
        <v>0.44305473508382409</v>
      </c>
      <c r="U2593">
        <v>0.62664397606179356</v>
      </c>
      <c r="V2593">
        <v>5</v>
      </c>
      <c r="W2593">
        <v>42.428571428571438</v>
      </c>
      <c r="X2593">
        <v>217.63888370007845</v>
      </c>
      <c r="Y2593">
        <v>193.74275862068964</v>
      </c>
      <c r="Z2593">
        <v>200.66214285714281</v>
      </c>
      <c r="AA2593">
        <v>34.091863331419177</v>
      </c>
      <c r="AB2593">
        <v>1.1780301787478611</v>
      </c>
      <c r="AC2593">
        <v>-29.426235451735693</v>
      </c>
      <c r="AD2593">
        <v>2</v>
      </c>
      <c r="AE2593">
        <v>0</v>
      </c>
      <c r="AF2593">
        <v>0</v>
      </c>
      <c r="AG2593">
        <v>0</v>
      </c>
      <c r="AH2593">
        <v>3</v>
      </c>
      <c r="AI2593">
        <v>0</v>
      </c>
      <c r="AJ2593">
        <v>0</v>
      </c>
      <c r="AK2593">
        <v>0</v>
      </c>
      <c r="AL2593">
        <v>0</v>
      </c>
      <c r="AM2593">
        <v>0</v>
      </c>
    </row>
    <row r="2594" spans="1:39">
      <c r="A2594">
        <v>9</v>
      </c>
      <c r="B2594">
        <v>18</v>
      </c>
      <c r="C2594">
        <v>2021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8</v>
      </c>
      <c r="M2594">
        <v>99</v>
      </c>
      <c r="N2594">
        <v>99</v>
      </c>
      <c r="O2594">
        <v>99</v>
      </c>
      <c r="P2594">
        <v>9999</v>
      </c>
      <c r="Q2594">
        <v>171</v>
      </c>
      <c r="R2594">
        <v>684</v>
      </c>
      <c r="S2594">
        <v>683</v>
      </c>
      <c r="T2594">
        <v>3.4833268827279942</v>
      </c>
      <c r="U2594">
        <v>4.6090402368669441</v>
      </c>
      <c r="V2594">
        <v>8</v>
      </c>
      <c r="W2594">
        <v>47.699853587115662</v>
      </c>
      <c r="X2594">
        <v>196.78975562778376</v>
      </c>
      <c r="Y2594">
        <v>181.25010233918127</v>
      </c>
      <c r="Z2594">
        <v>181.51547584187412</v>
      </c>
      <c r="AA2594">
        <v>28.183181721512391</v>
      </c>
      <c r="AB2594">
        <v>1.3633296084644171</v>
      </c>
      <c r="AC2594">
        <v>-23.289540212708992</v>
      </c>
      <c r="AD2594">
        <v>7</v>
      </c>
      <c r="AE2594">
        <v>2</v>
      </c>
      <c r="AF2594">
        <v>0</v>
      </c>
      <c r="AG2594">
        <v>0</v>
      </c>
      <c r="AH2594">
        <v>23</v>
      </c>
      <c r="AI2594">
        <v>2</v>
      </c>
      <c r="AJ2594">
        <v>0</v>
      </c>
      <c r="AK2594">
        <v>0</v>
      </c>
      <c r="AL2594">
        <v>0</v>
      </c>
      <c r="AM2594">
        <v>0</v>
      </c>
    </row>
    <row r="2595" spans="1:39">
      <c r="A2595">
        <v>9</v>
      </c>
      <c r="B2595">
        <v>19</v>
      </c>
      <c r="C2595">
        <v>2021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11</v>
      </c>
      <c r="M2595">
        <v>99</v>
      </c>
      <c r="N2595">
        <v>99</v>
      </c>
      <c r="O2595">
        <v>99</v>
      </c>
      <c r="P2595">
        <v>9999</v>
      </c>
      <c r="Q2595">
        <v>248</v>
      </c>
      <c r="R2595">
        <v>2289</v>
      </c>
      <c r="S2595">
        <v>2288</v>
      </c>
      <c r="T2595">
        <v>11.656922857550263</v>
      </c>
      <c r="U2595">
        <v>13.71120643473777</v>
      </c>
      <c r="V2595">
        <v>11</v>
      </c>
      <c r="W2595">
        <v>52.868444055944067</v>
      </c>
      <c r="X2595">
        <v>174.64548287135173</v>
      </c>
      <c r="Y2595">
        <v>161.12159021406748</v>
      </c>
      <c r="Z2595">
        <v>161.19201048951075</v>
      </c>
      <c r="AA2595">
        <v>27.229739394571443</v>
      </c>
      <c r="AB2595">
        <v>1.3385426889296501</v>
      </c>
      <c r="AC2595">
        <v>-20.73127228965064</v>
      </c>
      <c r="AD2595">
        <v>31</v>
      </c>
      <c r="AE2595">
        <v>7</v>
      </c>
      <c r="AF2595">
        <v>0</v>
      </c>
      <c r="AG2595">
        <v>5</v>
      </c>
      <c r="AH2595">
        <v>77</v>
      </c>
      <c r="AI2595">
        <v>2</v>
      </c>
      <c r="AJ2595">
        <v>10</v>
      </c>
      <c r="AK2595">
        <v>3</v>
      </c>
      <c r="AL2595">
        <v>0</v>
      </c>
      <c r="AM2595">
        <v>0</v>
      </c>
    </row>
    <row r="2596" spans="1:39">
      <c r="A2596">
        <v>9</v>
      </c>
      <c r="B2596">
        <v>20</v>
      </c>
      <c r="C2596">
        <v>2021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14</v>
      </c>
      <c r="M2596">
        <v>99</v>
      </c>
      <c r="N2596">
        <v>99</v>
      </c>
      <c r="O2596">
        <v>99</v>
      </c>
      <c r="P2596">
        <v>9999</v>
      </c>
      <c r="Q2596">
        <v>298</v>
      </c>
      <c r="R2596">
        <v>6510</v>
      </c>
      <c r="S2596">
        <v>6510</v>
      </c>
      <c r="T2596">
        <v>33.152716383858554</v>
      </c>
      <c r="U2596">
        <v>34.632178665340803</v>
      </c>
      <c r="V2596">
        <v>14</v>
      </c>
      <c r="W2596">
        <v>57.451152073732722</v>
      </c>
      <c r="X2596">
        <v>155.03187029538677</v>
      </c>
      <c r="Y2596">
        <v>143.09441628264196</v>
      </c>
      <c r="Z2596">
        <v>143.09441628264196</v>
      </c>
      <c r="AA2596">
        <v>25.529299871725794</v>
      </c>
      <c r="AB2596">
        <v>1.2219175054329805</v>
      </c>
      <c r="AC2596">
        <v>-27.841146523164966</v>
      </c>
      <c r="AD2596">
        <v>129</v>
      </c>
      <c r="AE2596">
        <v>13</v>
      </c>
      <c r="AF2596">
        <v>0</v>
      </c>
      <c r="AG2596">
        <v>24</v>
      </c>
      <c r="AH2596">
        <v>308</v>
      </c>
      <c r="AI2596">
        <v>66</v>
      </c>
      <c r="AJ2596">
        <v>44</v>
      </c>
      <c r="AK2596">
        <v>36</v>
      </c>
      <c r="AL2596">
        <v>0</v>
      </c>
      <c r="AM2596">
        <v>0</v>
      </c>
    </row>
    <row r="2597" spans="1:39">
      <c r="A2597">
        <v>9</v>
      </c>
      <c r="B2597">
        <v>21</v>
      </c>
      <c r="C2597">
        <v>2021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17</v>
      </c>
      <c r="M2597">
        <v>99</v>
      </c>
      <c r="N2597">
        <v>99</v>
      </c>
      <c r="O2597">
        <v>99</v>
      </c>
      <c r="P2597">
        <v>9999</v>
      </c>
      <c r="Q2597">
        <v>283</v>
      </c>
      <c r="R2597">
        <v>10008.4</v>
      </c>
      <c r="S2597">
        <v>10008.4</v>
      </c>
      <c r="T2597">
        <v>50.968609317390154</v>
      </c>
      <c r="U2597">
        <v>46.156382522263158</v>
      </c>
      <c r="V2597">
        <v>17</v>
      </c>
      <c r="W2597">
        <v>62.059989608728657</v>
      </c>
      <c r="X2597">
        <v>134.39690616545127</v>
      </c>
      <c r="Y2597">
        <v>124.04834439071202</v>
      </c>
      <c r="Z2597">
        <v>124.04834439071202</v>
      </c>
      <c r="AA2597">
        <v>23.241989766851155</v>
      </c>
      <c r="AB2597">
        <v>1.6050119789558788</v>
      </c>
      <c r="AC2597">
        <v>-25.311956028905765</v>
      </c>
      <c r="AD2597">
        <v>248.4</v>
      </c>
      <c r="AE2597">
        <v>9</v>
      </c>
      <c r="AF2597">
        <v>1</v>
      </c>
      <c r="AG2597">
        <v>31</v>
      </c>
      <c r="AH2597">
        <v>450.87</v>
      </c>
      <c r="AI2597">
        <v>108</v>
      </c>
      <c r="AJ2597">
        <v>48</v>
      </c>
      <c r="AK2597">
        <v>95</v>
      </c>
      <c r="AL2597">
        <v>0</v>
      </c>
      <c r="AM2597">
        <v>0</v>
      </c>
    </row>
    <row r="2598" spans="1:39">
      <c r="A2598">
        <v>9</v>
      </c>
      <c r="B2598">
        <v>22</v>
      </c>
      <c r="C2598">
        <v>2020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1</v>
      </c>
      <c r="M2598">
        <v>99</v>
      </c>
      <c r="N2598">
        <v>99</v>
      </c>
      <c r="O2598">
        <v>99</v>
      </c>
      <c r="P2598">
        <v>9999</v>
      </c>
      <c r="Q2598">
        <v>10</v>
      </c>
      <c r="R2598">
        <v>11</v>
      </c>
      <c r="S2598">
        <v>0</v>
      </c>
      <c r="T2598">
        <v>5.4958780914314255E-2</v>
      </c>
      <c r="U2598">
        <v>0</v>
      </c>
      <c r="V2598">
        <v>1</v>
      </c>
      <c r="X2598">
        <v>117.27371220328963</v>
      </c>
      <c r="Y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</row>
    <row r="2599" spans="1:39">
      <c r="A2599">
        <v>9</v>
      </c>
      <c r="B2599">
        <v>23</v>
      </c>
      <c r="C2599">
        <v>2020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2</v>
      </c>
      <c r="M2599">
        <v>99</v>
      </c>
      <c r="N2599">
        <v>99</v>
      </c>
      <c r="O2599">
        <v>99</v>
      </c>
      <c r="P2599">
        <v>9999</v>
      </c>
      <c r="Q2599">
        <v>25</v>
      </c>
      <c r="R2599">
        <v>40</v>
      </c>
      <c r="S2599">
        <v>33</v>
      </c>
      <c r="T2599">
        <v>0.19985011241568823</v>
      </c>
      <c r="U2599">
        <v>0.25414122357776431</v>
      </c>
      <c r="V2599">
        <v>2</v>
      </c>
      <c r="W2599">
        <v>37.727272727272727</v>
      </c>
      <c r="X2599">
        <v>222.58369447453953</v>
      </c>
      <c r="Y2599">
        <v>170.48224999999999</v>
      </c>
      <c r="Z2599">
        <v>206.64515151515153</v>
      </c>
      <c r="AA2599">
        <v>52.412518463089846</v>
      </c>
      <c r="AB2599">
        <v>1.2618583523428653</v>
      </c>
      <c r="AC2599">
        <v>21.348941725729311</v>
      </c>
      <c r="AD2599">
        <v>1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1</v>
      </c>
      <c r="AK2599">
        <v>0</v>
      </c>
      <c r="AL2599">
        <v>0</v>
      </c>
      <c r="AM2599">
        <v>0</v>
      </c>
    </row>
    <row r="2600" spans="1:39">
      <c r="A2600">
        <v>9</v>
      </c>
      <c r="B2600">
        <v>24</v>
      </c>
      <c r="C2600">
        <v>2020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5</v>
      </c>
      <c r="M2600">
        <v>99</v>
      </c>
      <c r="N2600">
        <v>99</v>
      </c>
      <c r="O2600">
        <v>99</v>
      </c>
      <c r="P2600">
        <v>9999</v>
      </c>
      <c r="Q2600">
        <v>60</v>
      </c>
      <c r="R2600">
        <v>107</v>
      </c>
      <c r="S2600">
        <v>107</v>
      </c>
      <c r="T2600">
        <v>0.53459905071196601</v>
      </c>
      <c r="U2600">
        <v>0.78359896930904671</v>
      </c>
      <c r="V2600">
        <v>5</v>
      </c>
      <c r="W2600">
        <v>42.495327102803742</v>
      </c>
      <c r="X2600">
        <v>212.89841131620784</v>
      </c>
      <c r="Y2600">
        <v>196.5052336448598</v>
      </c>
      <c r="Z2600">
        <v>196.5052336448598</v>
      </c>
      <c r="AA2600">
        <v>31.749894733677561</v>
      </c>
      <c r="AB2600">
        <v>1.1550282739244624</v>
      </c>
      <c r="AC2600">
        <v>-4.2337239873769192</v>
      </c>
      <c r="AD2600">
        <v>1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</row>
    <row r="2601" spans="1:39">
      <c r="A2601">
        <v>9</v>
      </c>
      <c r="B2601">
        <v>25</v>
      </c>
      <c r="C2601">
        <v>2020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8</v>
      </c>
      <c r="M2601">
        <v>99</v>
      </c>
      <c r="N2601">
        <v>99</v>
      </c>
      <c r="O2601">
        <v>99</v>
      </c>
      <c r="P2601">
        <v>9999</v>
      </c>
      <c r="Q2601">
        <v>176</v>
      </c>
      <c r="R2601">
        <v>734</v>
      </c>
      <c r="S2601">
        <v>734</v>
      </c>
      <c r="T2601">
        <v>3.6672495628278798</v>
      </c>
      <c r="U2601">
        <v>4.6668857651730224</v>
      </c>
      <c r="V2601">
        <v>8</v>
      </c>
      <c r="W2601">
        <v>47.813351498637608</v>
      </c>
      <c r="X2601">
        <v>184.8389329901018</v>
      </c>
      <c r="Y2601">
        <v>170.60633514986378</v>
      </c>
      <c r="Z2601">
        <v>170.60633514986378</v>
      </c>
      <c r="AA2601">
        <v>28.033565426463319</v>
      </c>
      <c r="AB2601">
        <v>1.3015549049989077</v>
      </c>
      <c r="AC2601">
        <v>-19.873971473424486</v>
      </c>
      <c r="AD2601">
        <v>10</v>
      </c>
      <c r="AE2601">
        <v>2</v>
      </c>
      <c r="AF2601">
        <v>0</v>
      </c>
      <c r="AG2601">
        <v>0</v>
      </c>
      <c r="AH2601">
        <v>25</v>
      </c>
      <c r="AI2601">
        <v>4</v>
      </c>
      <c r="AJ2601">
        <v>1</v>
      </c>
      <c r="AK2601">
        <v>1</v>
      </c>
      <c r="AL2601">
        <v>0</v>
      </c>
      <c r="AM2601">
        <v>0</v>
      </c>
    </row>
    <row r="2602" spans="1:39">
      <c r="A2602">
        <v>9</v>
      </c>
      <c r="B2602">
        <v>26</v>
      </c>
      <c r="C2602">
        <v>2020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11</v>
      </c>
      <c r="M2602">
        <v>99</v>
      </c>
      <c r="N2602">
        <v>99</v>
      </c>
      <c r="O2602">
        <v>99</v>
      </c>
      <c r="P2602">
        <v>9999</v>
      </c>
      <c r="Q2602">
        <v>268</v>
      </c>
      <c r="R2602">
        <v>2853</v>
      </c>
      <c r="S2602">
        <v>2849</v>
      </c>
      <c r="T2602">
        <v>14.254309268048962</v>
      </c>
      <c r="U2602">
        <v>16.303371416932102</v>
      </c>
      <c r="V2602">
        <v>11</v>
      </c>
      <c r="W2602">
        <v>52.826254826254811</v>
      </c>
      <c r="X2602">
        <v>166.36565490166564</v>
      </c>
      <c r="Y2602">
        <v>153.33443392919744</v>
      </c>
      <c r="Z2602">
        <v>153.54971568971578</v>
      </c>
      <c r="AA2602">
        <v>26.210860190986391</v>
      </c>
      <c r="AB2602">
        <v>1.3526875007004489</v>
      </c>
      <c r="AC2602">
        <v>-13.650137533662384</v>
      </c>
      <c r="AD2602">
        <v>48</v>
      </c>
      <c r="AE2602">
        <v>4</v>
      </c>
      <c r="AF2602">
        <v>0</v>
      </c>
      <c r="AG2602">
        <v>5</v>
      </c>
      <c r="AH2602">
        <v>70</v>
      </c>
      <c r="AI2602">
        <v>15</v>
      </c>
      <c r="AJ2602">
        <v>9</v>
      </c>
      <c r="AK2602">
        <v>12</v>
      </c>
      <c r="AL2602">
        <v>1</v>
      </c>
      <c r="AM2602">
        <v>3</v>
      </c>
    </row>
    <row r="2603" spans="1:39">
      <c r="A2603">
        <v>9</v>
      </c>
      <c r="B2603">
        <v>27</v>
      </c>
      <c r="C2603">
        <v>2020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14</v>
      </c>
      <c r="M2603">
        <v>99</v>
      </c>
      <c r="N2603">
        <v>99</v>
      </c>
      <c r="O2603">
        <v>99</v>
      </c>
      <c r="P2603">
        <v>9999</v>
      </c>
      <c r="Q2603">
        <v>288</v>
      </c>
      <c r="R2603">
        <v>8288</v>
      </c>
      <c r="S2603">
        <v>8288</v>
      </c>
      <c r="T2603">
        <v>41.408943292530608</v>
      </c>
      <c r="U2603">
        <v>42.625543229851537</v>
      </c>
      <c r="V2603">
        <v>14</v>
      </c>
      <c r="W2603">
        <v>57.52630308880309</v>
      </c>
      <c r="X2603">
        <v>149.51422934697675</v>
      </c>
      <c r="Y2603">
        <v>138.00163368725896</v>
      </c>
      <c r="Z2603">
        <v>138.00163368725896</v>
      </c>
      <c r="AA2603">
        <v>24.457073191363961</v>
      </c>
      <c r="AB2603">
        <v>1.2172478455119702</v>
      </c>
      <c r="AC2603">
        <v>-23.265393347019497</v>
      </c>
      <c r="AD2603">
        <v>180</v>
      </c>
      <c r="AE2603">
        <v>13</v>
      </c>
      <c r="AF2603">
        <v>0</v>
      </c>
      <c r="AG2603">
        <v>19</v>
      </c>
      <c r="AH2603">
        <v>382</v>
      </c>
      <c r="AI2603">
        <v>88</v>
      </c>
      <c r="AJ2603">
        <v>33</v>
      </c>
      <c r="AK2603">
        <v>108</v>
      </c>
      <c r="AL2603">
        <v>2</v>
      </c>
      <c r="AM2603">
        <v>2</v>
      </c>
    </row>
    <row r="2604" spans="1:39">
      <c r="A2604">
        <v>9</v>
      </c>
      <c r="B2604">
        <v>28</v>
      </c>
      <c r="C2604">
        <v>2020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17</v>
      </c>
      <c r="M2604">
        <v>99</v>
      </c>
      <c r="N2604">
        <v>99</v>
      </c>
      <c r="O2604">
        <v>99</v>
      </c>
      <c r="P2604">
        <v>9999</v>
      </c>
      <c r="Q2604">
        <v>276</v>
      </c>
      <c r="R2604">
        <v>7982</v>
      </c>
      <c r="S2604">
        <v>7982</v>
      </c>
      <c r="T2604">
        <v>39.88008993255059</v>
      </c>
      <c r="U2604">
        <v>35.366459395156525</v>
      </c>
      <c r="V2604">
        <v>17</v>
      </c>
      <c r="W2604">
        <v>61.306815334502609</v>
      </c>
      <c r="X2604">
        <v>128.80781188877609</v>
      </c>
      <c r="Y2604">
        <v>118.88961037334001</v>
      </c>
      <c r="Z2604">
        <v>118.88961037334001</v>
      </c>
      <c r="AA2604">
        <v>21.454004951293545</v>
      </c>
      <c r="AB2604">
        <v>1.2735188726293079</v>
      </c>
      <c r="AC2604">
        <v>-17.178615025125811</v>
      </c>
      <c r="AD2604">
        <v>276</v>
      </c>
      <c r="AE2604">
        <v>9</v>
      </c>
      <c r="AF2604">
        <v>0</v>
      </c>
      <c r="AG2604">
        <v>22</v>
      </c>
      <c r="AH2604">
        <v>369</v>
      </c>
      <c r="AI2604">
        <v>106</v>
      </c>
      <c r="AJ2604">
        <v>34</v>
      </c>
      <c r="AK2604">
        <v>160</v>
      </c>
      <c r="AL2604">
        <v>1</v>
      </c>
      <c r="AM2604">
        <v>1</v>
      </c>
    </row>
    <row r="2605" spans="1:39">
      <c r="A2605">
        <v>9</v>
      </c>
      <c r="B2605">
        <v>29</v>
      </c>
      <c r="C2605">
        <v>2019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1</v>
      </c>
      <c r="M2605">
        <v>99</v>
      </c>
      <c r="N2605">
        <v>99</v>
      </c>
      <c r="O2605">
        <v>99</v>
      </c>
      <c r="P2605">
        <v>9999</v>
      </c>
      <c r="Q2605">
        <v>16</v>
      </c>
      <c r="R2605">
        <v>20</v>
      </c>
      <c r="S2605">
        <v>0</v>
      </c>
      <c r="T2605">
        <v>8.4388185654008394E-2</v>
      </c>
      <c r="U2605">
        <v>3.2432125667510745E-3</v>
      </c>
      <c r="V2605">
        <v>1</v>
      </c>
      <c r="X2605">
        <v>98.120260021668443</v>
      </c>
      <c r="Y2605">
        <v>5.165</v>
      </c>
      <c r="AD2605">
        <v>2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1</v>
      </c>
    </row>
    <row r="2606" spans="1:39">
      <c r="A2606">
        <v>9</v>
      </c>
      <c r="B2606">
        <v>30</v>
      </c>
      <c r="C2606">
        <v>2019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2</v>
      </c>
      <c r="M2606">
        <v>99</v>
      </c>
      <c r="N2606">
        <v>99</v>
      </c>
      <c r="O2606">
        <v>99</v>
      </c>
      <c r="P2606">
        <v>9999</v>
      </c>
      <c r="Q2606">
        <v>24</v>
      </c>
      <c r="R2606">
        <v>32</v>
      </c>
      <c r="S2606">
        <v>27</v>
      </c>
      <c r="T2606">
        <v>0.13502109704641344</v>
      </c>
      <c r="U2606">
        <v>0.16998452544921269</v>
      </c>
      <c r="V2606">
        <v>2</v>
      </c>
      <c r="W2606">
        <v>38.777777777777779</v>
      </c>
      <c r="X2606">
        <v>218.80755687973996</v>
      </c>
      <c r="Y2606">
        <v>169.19375000000005</v>
      </c>
      <c r="Z2606">
        <v>200.52592592592595</v>
      </c>
      <c r="AA2606">
        <v>45.594440796549527</v>
      </c>
      <c r="AB2606">
        <v>5.1014401258884332</v>
      </c>
      <c r="AC2606">
        <v>-54.854690748917278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</row>
    <row r="2607" spans="1:39">
      <c r="A2607">
        <v>9</v>
      </c>
      <c r="B2607">
        <v>31</v>
      </c>
      <c r="C2607">
        <v>2019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5</v>
      </c>
      <c r="M2607">
        <v>99</v>
      </c>
      <c r="N2607">
        <v>99</v>
      </c>
      <c r="O2607">
        <v>99</v>
      </c>
      <c r="P2607">
        <v>9999</v>
      </c>
      <c r="Q2607">
        <v>65</v>
      </c>
      <c r="R2607">
        <v>112</v>
      </c>
      <c r="S2607">
        <v>112</v>
      </c>
      <c r="T2607">
        <v>0.4725738396624472</v>
      </c>
      <c r="U2607">
        <v>0.67246584051043501</v>
      </c>
      <c r="V2607">
        <v>5</v>
      </c>
      <c r="W2607">
        <v>43.0625</v>
      </c>
      <c r="X2607">
        <v>207.19315895372233</v>
      </c>
      <c r="Y2607">
        <v>191.23928571428587</v>
      </c>
      <c r="Z2607">
        <v>191.23928571428587</v>
      </c>
      <c r="AA2607">
        <v>27.926783601891799</v>
      </c>
      <c r="AB2607">
        <v>1.002508015643053</v>
      </c>
      <c r="AC2607">
        <v>-6.0649416749589911</v>
      </c>
      <c r="AD2607">
        <v>2</v>
      </c>
      <c r="AE2607">
        <v>0</v>
      </c>
      <c r="AF2607">
        <v>0</v>
      </c>
      <c r="AG2607">
        <v>0</v>
      </c>
      <c r="AH2607">
        <v>4</v>
      </c>
      <c r="AI2607">
        <v>1</v>
      </c>
      <c r="AJ2607">
        <v>0</v>
      </c>
      <c r="AK2607">
        <v>0</v>
      </c>
      <c r="AL2607">
        <v>0</v>
      </c>
      <c r="AM2607">
        <v>0</v>
      </c>
    </row>
    <row r="2608" spans="1:39">
      <c r="A2608">
        <v>9</v>
      </c>
      <c r="B2608">
        <v>32</v>
      </c>
      <c r="C2608">
        <v>2019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8</v>
      </c>
      <c r="M2608">
        <v>99</v>
      </c>
      <c r="N2608">
        <v>99</v>
      </c>
      <c r="O2608">
        <v>99</v>
      </c>
      <c r="P2608">
        <v>9999</v>
      </c>
      <c r="Q2608">
        <v>204</v>
      </c>
      <c r="R2608">
        <v>841</v>
      </c>
      <c r="S2608">
        <v>841</v>
      </c>
      <c r="T2608">
        <v>3.5485232067510553</v>
      </c>
      <c r="U2608">
        <v>4.5818650366068869</v>
      </c>
      <c r="V2608">
        <v>8</v>
      </c>
      <c r="W2608">
        <v>47.919143876337699</v>
      </c>
      <c r="X2608">
        <v>188.00504481199843</v>
      </c>
      <c r="Y2608">
        <v>173.52865636147439</v>
      </c>
      <c r="Z2608">
        <v>173.52865636147439</v>
      </c>
      <c r="AA2608">
        <v>27.820942235140123</v>
      </c>
      <c r="AB2608">
        <v>1.3178107559791399</v>
      </c>
      <c r="AC2608">
        <v>-26.300574791285342</v>
      </c>
      <c r="AD2608">
        <v>13</v>
      </c>
      <c r="AE2608">
        <v>1</v>
      </c>
      <c r="AF2608">
        <v>0</v>
      </c>
      <c r="AG2608">
        <v>0</v>
      </c>
      <c r="AH2608">
        <v>26</v>
      </c>
      <c r="AI2608">
        <v>4</v>
      </c>
      <c r="AJ2608">
        <v>3</v>
      </c>
      <c r="AK2608">
        <v>0</v>
      </c>
      <c r="AL2608">
        <v>0</v>
      </c>
      <c r="AM2608">
        <v>0</v>
      </c>
    </row>
    <row r="2609" spans="1:39">
      <c r="A2609">
        <v>9</v>
      </c>
      <c r="B2609">
        <v>33</v>
      </c>
      <c r="C2609">
        <v>2019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11</v>
      </c>
      <c r="M2609">
        <v>99</v>
      </c>
      <c r="N2609">
        <v>99</v>
      </c>
      <c r="O2609">
        <v>99</v>
      </c>
      <c r="P2609">
        <v>9999</v>
      </c>
      <c r="Q2609">
        <v>308</v>
      </c>
      <c r="R2609">
        <v>2880</v>
      </c>
      <c r="S2609">
        <v>2879</v>
      </c>
      <c r="T2609">
        <v>12.151898734177218</v>
      </c>
      <c r="U2609">
        <v>14.045677041595829</v>
      </c>
      <c r="V2609">
        <v>11</v>
      </c>
      <c r="W2609">
        <v>52.763806877387992</v>
      </c>
      <c r="X2609">
        <v>168.32213043216541</v>
      </c>
      <c r="Y2609">
        <v>155.33706597222181</v>
      </c>
      <c r="Z2609">
        <v>155.391021187912</v>
      </c>
      <c r="AA2609">
        <v>25.534893242514407</v>
      </c>
      <c r="AB2609">
        <v>1.351081626649443</v>
      </c>
      <c r="AC2609">
        <v>-16.240415729681956</v>
      </c>
      <c r="AD2609">
        <v>40</v>
      </c>
      <c r="AE2609">
        <v>5</v>
      </c>
      <c r="AF2609">
        <v>0</v>
      </c>
      <c r="AG2609">
        <v>6</v>
      </c>
      <c r="AH2609">
        <v>74</v>
      </c>
      <c r="AI2609">
        <v>5</v>
      </c>
      <c r="AJ2609">
        <v>8</v>
      </c>
      <c r="AK2609">
        <v>10</v>
      </c>
      <c r="AL2609">
        <v>0</v>
      </c>
      <c r="AM2609">
        <v>0</v>
      </c>
    </row>
    <row r="2610" spans="1:39">
      <c r="A2610">
        <v>9</v>
      </c>
      <c r="B2610">
        <v>34</v>
      </c>
      <c r="C2610">
        <v>2019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14</v>
      </c>
      <c r="M2610">
        <v>99</v>
      </c>
      <c r="N2610">
        <v>99</v>
      </c>
      <c r="O2610">
        <v>99</v>
      </c>
      <c r="P2610">
        <v>9999</v>
      </c>
      <c r="Q2610">
        <v>378</v>
      </c>
      <c r="R2610">
        <v>9915</v>
      </c>
      <c r="S2610">
        <v>9907</v>
      </c>
      <c r="T2610">
        <v>41.835443037974699</v>
      </c>
      <c r="U2610">
        <v>43.415431423909183</v>
      </c>
      <c r="V2610">
        <v>14</v>
      </c>
      <c r="W2610">
        <v>57.626829514484704</v>
      </c>
      <c r="X2610">
        <v>151.22499097146971</v>
      </c>
      <c r="Y2610">
        <v>139.46855774079691</v>
      </c>
      <c r="Z2610">
        <v>139.58117997375609</v>
      </c>
      <c r="AA2610">
        <v>24.767781829758064</v>
      </c>
      <c r="AB2610">
        <v>1.1515517074453248</v>
      </c>
      <c r="AC2610">
        <v>-25.346907388214689</v>
      </c>
      <c r="AD2610">
        <v>206</v>
      </c>
      <c r="AE2610">
        <v>11</v>
      </c>
      <c r="AF2610">
        <v>0</v>
      </c>
      <c r="AG2610">
        <v>37</v>
      </c>
      <c r="AH2610">
        <v>418</v>
      </c>
      <c r="AI2610">
        <v>164</v>
      </c>
      <c r="AJ2610">
        <v>75</v>
      </c>
      <c r="AK2610">
        <v>117</v>
      </c>
      <c r="AL2610">
        <v>0</v>
      </c>
      <c r="AM2610">
        <v>4</v>
      </c>
    </row>
    <row r="2611" spans="1:39">
      <c r="A2611">
        <v>9</v>
      </c>
      <c r="B2611">
        <v>35</v>
      </c>
      <c r="C2611">
        <v>2019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17</v>
      </c>
      <c r="M2611">
        <v>99</v>
      </c>
      <c r="N2611">
        <v>99</v>
      </c>
      <c r="O2611">
        <v>99</v>
      </c>
      <c r="P2611">
        <v>9999</v>
      </c>
      <c r="Q2611">
        <v>363</v>
      </c>
      <c r="R2611">
        <v>9900</v>
      </c>
      <c r="S2611">
        <v>9895</v>
      </c>
      <c r="T2611">
        <v>41.772151898734194</v>
      </c>
      <c r="U2611">
        <v>37.111332919361715</v>
      </c>
      <c r="V2611">
        <v>17</v>
      </c>
      <c r="W2611">
        <v>61.29186457806972</v>
      </c>
      <c r="X2611">
        <v>129.40939186009601</v>
      </c>
      <c r="Y2611">
        <v>119.39778383838396</v>
      </c>
      <c r="Z2611">
        <v>119.45811622031344</v>
      </c>
      <c r="AA2611">
        <v>21.484020696653712</v>
      </c>
      <c r="AB2611">
        <v>0.9731667752050962</v>
      </c>
      <c r="AC2611">
        <v>-30.193185163131098</v>
      </c>
      <c r="AD2611">
        <v>343</v>
      </c>
      <c r="AE2611">
        <v>6</v>
      </c>
      <c r="AF2611">
        <v>0</v>
      </c>
      <c r="AG2611">
        <v>36</v>
      </c>
      <c r="AH2611">
        <v>408</v>
      </c>
      <c r="AI2611">
        <v>153</v>
      </c>
      <c r="AJ2611">
        <v>71</v>
      </c>
      <c r="AK2611">
        <v>209</v>
      </c>
      <c r="AL2611">
        <v>0</v>
      </c>
      <c r="AM2611">
        <v>3</v>
      </c>
    </row>
    <row r="2612" spans="1:39">
      <c r="A2612">
        <v>9</v>
      </c>
      <c r="B2612">
        <v>36</v>
      </c>
      <c r="C2612">
        <v>2018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1</v>
      </c>
      <c r="M2612">
        <v>99</v>
      </c>
      <c r="N2612">
        <v>99</v>
      </c>
      <c r="O2612">
        <v>99</v>
      </c>
      <c r="P2612">
        <v>9999</v>
      </c>
      <c r="Q2612">
        <v>29</v>
      </c>
      <c r="R2612">
        <v>51</v>
      </c>
      <c r="S2612">
        <v>0</v>
      </c>
      <c r="T2612">
        <v>0.17826558076129889</v>
      </c>
      <c r="U2612">
        <v>0</v>
      </c>
      <c r="V2612">
        <v>1</v>
      </c>
      <c r="X2612">
        <v>101.85031759182549</v>
      </c>
      <c r="Y2612">
        <v>0</v>
      </c>
      <c r="AD2612">
        <v>2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</row>
    <row r="2613" spans="1:39">
      <c r="A2613">
        <v>9</v>
      </c>
      <c r="B2613">
        <v>37</v>
      </c>
      <c r="C2613">
        <v>2018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2</v>
      </c>
      <c r="M2613">
        <v>99</v>
      </c>
      <c r="N2613">
        <v>99</v>
      </c>
      <c r="O2613">
        <v>99</v>
      </c>
      <c r="P2613">
        <v>9999</v>
      </c>
      <c r="Q2613">
        <v>22</v>
      </c>
      <c r="R2613">
        <v>39</v>
      </c>
      <c r="S2613">
        <v>37</v>
      </c>
      <c r="T2613">
        <v>0.13632073822922861</v>
      </c>
      <c r="U2613">
        <v>0.21073914116692224</v>
      </c>
      <c r="V2613">
        <v>2</v>
      </c>
      <c r="W2613">
        <v>38.13513513513513</v>
      </c>
      <c r="X2613">
        <v>238.64488707392289</v>
      </c>
      <c r="Y2613">
        <v>209.82564102564095</v>
      </c>
      <c r="Z2613">
        <v>221.16756756756757</v>
      </c>
      <c r="AA2613">
        <v>35.026098794841161</v>
      </c>
      <c r="AB2613">
        <v>1.1891891891891357</v>
      </c>
      <c r="AC2613">
        <v>-32.614500662768869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</row>
    <row r="2614" spans="1:39">
      <c r="A2614">
        <v>9</v>
      </c>
      <c r="B2614">
        <v>38</v>
      </c>
      <c r="C2614">
        <v>2018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5</v>
      </c>
      <c r="M2614">
        <v>99</v>
      </c>
      <c r="N2614">
        <v>99</v>
      </c>
      <c r="O2614">
        <v>99</v>
      </c>
      <c r="P2614">
        <v>9999</v>
      </c>
      <c r="Q2614">
        <v>70</v>
      </c>
      <c r="R2614">
        <v>132</v>
      </c>
      <c r="S2614">
        <v>132</v>
      </c>
      <c r="T2614">
        <v>0.46139326785277363</v>
      </c>
      <c r="U2614">
        <v>0.66058139970582641</v>
      </c>
      <c r="V2614">
        <v>5</v>
      </c>
      <c r="W2614">
        <v>42.666666666666657</v>
      </c>
      <c r="X2614">
        <v>210.53711546669297</v>
      </c>
      <c r="Y2614">
        <v>194.32575757575751</v>
      </c>
      <c r="Z2614">
        <v>194.32575757575751</v>
      </c>
      <c r="AA2614">
        <v>29.036913865808128</v>
      </c>
      <c r="AB2614">
        <v>2.1520485894405836</v>
      </c>
      <c r="AC2614">
        <v>-20.212899063576376</v>
      </c>
      <c r="AD2614">
        <v>0</v>
      </c>
      <c r="AE2614">
        <v>1</v>
      </c>
      <c r="AF2614">
        <v>0</v>
      </c>
      <c r="AG2614">
        <v>0</v>
      </c>
      <c r="AH2614">
        <v>3</v>
      </c>
      <c r="AI2614">
        <v>0</v>
      </c>
      <c r="AJ2614">
        <v>0</v>
      </c>
      <c r="AK2614">
        <v>0</v>
      </c>
      <c r="AL2614">
        <v>0</v>
      </c>
      <c r="AM2614">
        <v>0</v>
      </c>
    </row>
    <row r="2615" spans="1:39">
      <c r="A2615">
        <v>9</v>
      </c>
      <c r="B2615">
        <v>39</v>
      </c>
      <c r="C2615">
        <v>2018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8</v>
      </c>
      <c r="M2615">
        <v>99</v>
      </c>
      <c r="N2615">
        <v>99</v>
      </c>
      <c r="O2615">
        <v>99</v>
      </c>
      <c r="P2615">
        <v>9999</v>
      </c>
      <c r="Q2615">
        <v>185</v>
      </c>
      <c r="R2615">
        <v>787</v>
      </c>
      <c r="S2615">
        <v>787</v>
      </c>
      <c r="T2615">
        <v>2.7508825893949456</v>
      </c>
      <c r="U2615">
        <v>3.5172669632428426</v>
      </c>
      <c r="V2615">
        <v>8</v>
      </c>
      <c r="W2615">
        <v>47.701397712833561</v>
      </c>
      <c r="X2615">
        <v>188.02121693114404</v>
      </c>
      <c r="Y2615">
        <v>173.54358322744602</v>
      </c>
      <c r="Z2615">
        <v>173.54358322744602</v>
      </c>
      <c r="AA2615">
        <v>30.146947500157719</v>
      </c>
      <c r="AB2615">
        <v>1.3586881998985223</v>
      </c>
      <c r="AC2615">
        <v>-27.637191184768081</v>
      </c>
      <c r="AD2615">
        <v>11</v>
      </c>
      <c r="AE2615">
        <v>0</v>
      </c>
      <c r="AF2615">
        <v>0</v>
      </c>
      <c r="AG2615">
        <v>0</v>
      </c>
      <c r="AH2615">
        <v>9</v>
      </c>
      <c r="AI2615">
        <v>0</v>
      </c>
      <c r="AJ2615">
        <v>2</v>
      </c>
      <c r="AK2615">
        <v>3</v>
      </c>
      <c r="AL2615">
        <v>0</v>
      </c>
      <c r="AM2615">
        <v>0</v>
      </c>
    </row>
    <row r="2616" spans="1:39">
      <c r="A2616">
        <v>9</v>
      </c>
      <c r="B2616">
        <v>40</v>
      </c>
      <c r="C2616">
        <v>2018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11</v>
      </c>
      <c r="M2616">
        <v>99</v>
      </c>
      <c r="N2616">
        <v>99</v>
      </c>
      <c r="O2616">
        <v>99</v>
      </c>
      <c r="P2616">
        <v>9999</v>
      </c>
      <c r="Q2616">
        <v>323</v>
      </c>
      <c r="R2616">
        <v>3062</v>
      </c>
      <c r="S2616">
        <v>3061</v>
      </c>
      <c r="T2616">
        <v>10.702925652766613</v>
      </c>
      <c r="U2616">
        <v>12.294581035820791</v>
      </c>
      <c r="V2616">
        <v>11</v>
      </c>
      <c r="W2616">
        <v>52.623979091800066</v>
      </c>
      <c r="X2616">
        <v>168.98213377132598</v>
      </c>
      <c r="Y2616">
        <v>155.91450032658412</v>
      </c>
      <c r="Z2616">
        <v>155.9654361319833</v>
      </c>
      <c r="AA2616">
        <v>28.052470922227297</v>
      </c>
      <c r="AB2616">
        <v>1.3513940597850829</v>
      </c>
      <c r="AC2616">
        <v>-14.127415762244128</v>
      </c>
      <c r="AD2616">
        <v>38</v>
      </c>
      <c r="AE2616">
        <v>6</v>
      </c>
      <c r="AF2616">
        <v>0</v>
      </c>
      <c r="AG2616">
        <v>7</v>
      </c>
      <c r="AH2616">
        <v>69</v>
      </c>
      <c r="AI2616">
        <v>18</v>
      </c>
      <c r="AJ2616">
        <v>18</v>
      </c>
      <c r="AK2616">
        <v>8</v>
      </c>
      <c r="AL2616">
        <v>0</v>
      </c>
      <c r="AM2616">
        <v>1</v>
      </c>
    </row>
    <row r="2617" spans="1:39">
      <c r="A2617">
        <v>9</v>
      </c>
      <c r="B2617">
        <v>41</v>
      </c>
      <c r="C2617">
        <v>2018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14</v>
      </c>
      <c r="M2617">
        <v>99</v>
      </c>
      <c r="N2617">
        <v>99</v>
      </c>
      <c r="O2617">
        <v>99</v>
      </c>
      <c r="P2617">
        <v>9999</v>
      </c>
      <c r="Q2617">
        <v>415</v>
      </c>
      <c r="R2617">
        <v>10863</v>
      </c>
      <c r="S2617">
        <v>10861</v>
      </c>
      <c r="T2617">
        <v>37.970568702156655</v>
      </c>
      <c r="U2617">
        <v>40.046277524278409</v>
      </c>
      <c r="V2617">
        <v>14</v>
      </c>
      <c r="W2617">
        <v>57.570573612006257</v>
      </c>
      <c r="X2617">
        <v>155.12214621401699</v>
      </c>
      <c r="Y2617">
        <v>143.14966399705349</v>
      </c>
      <c r="Z2617">
        <v>143.1760243071534</v>
      </c>
      <c r="AA2617">
        <v>25.768194696318002</v>
      </c>
      <c r="AB2617">
        <v>1.2106681111028501</v>
      </c>
      <c r="AC2617">
        <v>-20.327270245153304</v>
      </c>
      <c r="AD2617">
        <v>203</v>
      </c>
      <c r="AE2617">
        <v>56</v>
      </c>
      <c r="AF2617">
        <v>1</v>
      </c>
      <c r="AG2617">
        <v>14</v>
      </c>
      <c r="AH2617">
        <v>588</v>
      </c>
      <c r="AI2617">
        <v>257</v>
      </c>
      <c r="AJ2617">
        <v>94</v>
      </c>
      <c r="AK2617">
        <v>119</v>
      </c>
      <c r="AL2617">
        <v>0</v>
      </c>
      <c r="AM2617">
        <v>3</v>
      </c>
    </row>
    <row r="2618" spans="1:39">
      <c r="A2618">
        <v>9</v>
      </c>
      <c r="B2618">
        <v>42</v>
      </c>
      <c r="C2618">
        <v>2018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17</v>
      </c>
      <c r="M2618">
        <v>99</v>
      </c>
      <c r="N2618">
        <v>99</v>
      </c>
      <c r="O2618">
        <v>99</v>
      </c>
      <c r="P2618">
        <v>9999</v>
      </c>
      <c r="Q2618">
        <v>391</v>
      </c>
      <c r="R2618">
        <v>13675</v>
      </c>
      <c r="S2618">
        <v>13672</v>
      </c>
      <c r="T2618">
        <v>47.799643468838489</v>
      </c>
      <c r="U2618">
        <v>43.270553935785209</v>
      </c>
      <c r="V2618">
        <v>17</v>
      </c>
      <c r="W2618">
        <v>61.582577530719718</v>
      </c>
      <c r="X2618">
        <v>133.15201007762261</v>
      </c>
      <c r="Y2618">
        <v>122.8692138939679</v>
      </c>
      <c r="Z2618">
        <v>122.89617466354672</v>
      </c>
      <c r="AA2618">
        <v>22.566194401122257</v>
      </c>
      <c r="AB2618">
        <v>1.4207350733375756</v>
      </c>
      <c r="AC2618">
        <v>-20.237849387391204</v>
      </c>
      <c r="AD2618">
        <v>414</v>
      </c>
      <c r="AE2618">
        <v>91</v>
      </c>
      <c r="AF2618">
        <v>0</v>
      </c>
      <c r="AG2618">
        <v>33</v>
      </c>
      <c r="AH2618">
        <v>791</v>
      </c>
      <c r="AI2618">
        <v>289</v>
      </c>
      <c r="AJ2618">
        <v>127</v>
      </c>
      <c r="AK2618">
        <v>352</v>
      </c>
      <c r="AL2618">
        <v>0</v>
      </c>
      <c r="AM2618">
        <v>9</v>
      </c>
    </row>
    <row r="2619" spans="1:39">
      <c r="A2619">
        <v>9</v>
      </c>
      <c r="B2619">
        <v>43</v>
      </c>
      <c r="C2619">
        <v>2017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1</v>
      </c>
      <c r="M2619">
        <v>99</v>
      </c>
      <c r="N2619">
        <v>99</v>
      </c>
      <c r="O2619">
        <v>99</v>
      </c>
      <c r="P2619">
        <v>9999</v>
      </c>
      <c r="Q2619">
        <v>42</v>
      </c>
      <c r="R2619">
        <v>109</v>
      </c>
      <c r="S2619">
        <v>0</v>
      </c>
      <c r="T2619">
        <v>0.41202041202041201</v>
      </c>
      <c r="U2619">
        <v>0</v>
      </c>
      <c r="V2619">
        <v>1</v>
      </c>
      <c r="X2619">
        <v>98.374864572047613</v>
      </c>
      <c r="Y2619">
        <v>0</v>
      </c>
      <c r="AD2619">
        <v>3</v>
      </c>
      <c r="AE2619">
        <v>1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6</v>
      </c>
      <c r="AL2619">
        <v>0</v>
      </c>
      <c r="AM2619">
        <v>0</v>
      </c>
    </row>
    <row r="2620" spans="1:39">
      <c r="A2620">
        <v>9</v>
      </c>
      <c r="B2620">
        <v>44</v>
      </c>
      <c r="C2620">
        <v>2017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2</v>
      </c>
      <c r="M2620">
        <v>99</v>
      </c>
      <c r="N2620">
        <v>99</v>
      </c>
      <c r="O2620">
        <v>99</v>
      </c>
      <c r="P2620">
        <v>9999</v>
      </c>
      <c r="Q2620">
        <v>22</v>
      </c>
      <c r="R2620">
        <v>43</v>
      </c>
      <c r="S2620">
        <v>37</v>
      </c>
      <c r="T2620">
        <v>0.16254016254016251</v>
      </c>
      <c r="U2620">
        <v>0.21156559307787651</v>
      </c>
      <c r="V2620">
        <v>2</v>
      </c>
      <c r="W2620">
        <v>37</v>
      </c>
      <c r="X2620">
        <v>226.13318551739792</v>
      </c>
      <c r="Y2620">
        <v>179.16744186046515</v>
      </c>
      <c r="Z2620">
        <v>208.22162162162164</v>
      </c>
      <c r="AA2620">
        <v>43.555197257975507</v>
      </c>
      <c r="AB2620">
        <v>1.5067416070017681</v>
      </c>
      <c r="AC2620">
        <v>-9.6903940409574503</v>
      </c>
      <c r="AD2620">
        <v>0</v>
      </c>
      <c r="AE2620">
        <v>0</v>
      </c>
      <c r="AF2620">
        <v>0</v>
      </c>
      <c r="AG2620">
        <v>0</v>
      </c>
      <c r="AH2620">
        <v>1</v>
      </c>
      <c r="AI2620">
        <v>0</v>
      </c>
      <c r="AJ2620">
        <v>0</v>
      </c>
      <c r="AK2620">
        <v>0</v>
      </c>
      <c r="AL2620">
        <v>0</v>
      </c>
      <c r="AM2620">
        <v>0</v>
      </c>
    </row>
    <row r="2621" spans="1:39">
      <c r="A2621">
        <v>9</v>
      </c>
      <c r="B2621">
        <v>45</v>
      </c>
      <c r="C2621">
        <v>2017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5</v>
      </c>
      <c r="M2621">
        <v>99</v>
      </c>
      <c r="N2621">
        <v>99</v>
      </c>
      <c r="O2621">
        <v>99</v>
      </c>
      <c r="P2621">
        <v>9999</v>
      </c>
      <c r="Q2621">
        <v>65</v>
      </c>
      <c r="R2621">
        <v>138</v>
      </c>
      <c r="S2621">
        <v>137</v>
      </c>
      <c r="T2621">
        <v>0.52164052164052188</v>
      </c>
      <c r="U2621">
        <v>0.73860673064290949</v>
      </c>
      <c r="V2621">
        <v>5</v>
      </c>
      <c r="W2621">
        <v>42.481751824817501</v>
      </c>
      <c r="X2621">
        <v>212.36359068569723</v>
      </c>
      <c r="Y2621">
        <v>194.90217391304347</v>
      </c>
      <c r="Z2621">
        <v>196.32481751824824</v>
      </c>
      <c r="AA2621">
        <v>31.318231860443529</v>
      </c>
      <c r="AB2621">
        <v>1.6919827688939961</v>
      </c>
      <c r="AC2621">
        <v>-21.081523359381254</v>
      </c>
      <c r="AD2621">
        <v>1</v>
      </c>
      <c r="AE2621">
        <v>0</v>
      </c>
      <c r="AF2621">
        <v>0</v>
      </c>
      <c r="AG2621">
        <v>0</v>
      </c>
      <c r="AH2621">
        <v>3</v>
      </c>
      <c r="AI2621">
        <v>1</v>
      </c>
      <c r="AJ2621">
        <v>0</v>
      </c>
      <c r="AK2621">
        <v>0</v>
      </c>
      <c r="AL2621">
        <v>0</v>
      </c>
      <c r="AM2621">
        <v>0</v>
      </c>
    </row>
    <row r="2622" spans="1:39">
      <c r="A2622">
        <v>9</v>
      </c>
      <c r="B2622">
        <v>46</v>
      </c>
      <c r="C2622">
        <v>2017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8</v>
      </c>
      <c r="M2622">
        <v>99</v>
      </c>
      <c r="N2622">
        <v>99</v>
      </c>
      <c r="O2622">
        <v>99</v>
      </c>
      <c r="P2622">
        <v>9999</v>
      </c>
      <c r="Q2622">
        <v>173</v>
      </c>
      <c r="R2622">
        <v>673</v>
      </c>
      <c r="S2622">
        <v>671</v>
      </c>
      <c r="T2622">
        <v>2.5439425439425438</v>
      </c>
      <c r="U2622">
        <v>3.2717972810462803</v>
      </c>
      <c r="V2622">
        <v>8</v>
      </c>
      <c r="W2622">
        <v>47.631892697466469</v>
      </c>
      <c r="X2622">
        <v>192.27613940587179</v>
      </c>
      <c r="Y2622">
        <v>177.032838038633</v>
      </c>
      <c r="Z2622">
        <v>177.56050670640838</v>
      </c>
      <c r="AA2622">
        <v>28.595006583870124</v>
      </c>
      <c r="AB2622">
        <v>1.352856169594443</v>
      </c>
      <c r="AC2622">
        <v>-24.780633150795456</v>
      </c>
      <c r="AD2622">
        <v>5</v>
      </c>
      <c r="AE2622">
        <v>0</v>
      </c>
      <c r="AF2622">
        <v>0</v>
      </c>
      <c r="AG2622">
        <v>1</v>
      </c>
      <c r="AH2622">
        <v>8</v>
      </c>
      <c r="AI2622">
        <v>1</v>
      </c>
      <c r="AJ2622">
        <v>0</v>
      </c>
      <c r="AK2622">
        <v>0</v>
      </c>
      <c r="AL2622">
        <v>0</v>
      </c>
      <c r="AM2622">
        <v>0</v>
      </c>
    </row>
    <row r="2623" spans="1:39">
      <c r="A2623">
        <v>9</v>
      </c>
      <c r="B2623">
        <v>47</v>
      </c>
      <c r="C2623">
        <v>2017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11</v>
      </c>
      <c r="M2623">
        <v>99</v>
      </c>
      <c r="N2623">
        <v>99</v>
      </c>
      <c r="O2623">
        <v>99</v>
      </c>
      <c r="P2623">
        <v>9999</v>
      </c>
      <c r="Q2623">
        <v>327</v>
      </c>
      <c r="R2623">
        <v>2608</v>
      </c>
      <c r="S2623">
        <v>2607</v>
      </c>
      <c r="T2623">
        <v>9.8582498582498559</v>
      </c>
      <c r="U2623">
        <v>11.50674399997539</v>
      </c>
      <c r="V2623">
        <v>11</v>
      </c>
      <c r="W2623">
        <v>52.533947065592649</v>
      </c>
      <c r="X2623">
        <v>174.11402701247604</v>
      </c>
      <c r="Y2623">
        <v>160.66725460122694</v>
      </c>
      <c r="Z2623">
        <v>160.72888377445338</v>
      </c>
      <c r="AA2623">
        <v>26.770720047847718</v>
      </c>
      <c r="AB2623">
        <v>1.3758208045898803</v>
      </c>
      <c r="AC2623">
        <v>-14.269388292753476</v>
      </c>
      <c r="AD2623">
        <v>28</v>
      </c>
      <c r="AE2623">
        <v>14</v>
      </c>
      <c r="AF2623">
        <v>0</v>
      </c>
      <c r="AG2623">
        <v>2</v>
      </c>
      <c r="AH2623">
        <v>46</v>
      </c>
      <c r="AI2623">
        <v>11</v>
      </c>
      <c r="AJ2623">
        <v>16</v>
      </c>
      <c r="AK2623">
        <v>10</v>
      </c>
      <c r="AL2623">
        <v>0</v>
      </c>
      <c r="AM2623">
        <v>0</v>
      </c>
    </row>
    <row r="2624" spans="1:39">
      <c r="A2624">
        <v>9</v>
      </c>
      <c r="B2624">
        <v>48</v>
      </c>
      <c r="C2624">
        <v>2017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14</v>
      </c>
      <c r="M2624">
        <v>99</v>
      </c>
      <c r="N2624">
        <v>99</v>
      </c>
      <c r="O2624">
        <v>99</v>
      </c>
      <c r="P2624">
        <v>9999</v>
      </c>
      <c r="Q2624">
        <v>420</v>
      </c>
      <c r="R2624">
        <v>10420</v>
      </c>
      <c r="S2624">
        <v>10419</v>
      </c>
      <c r="T2624">
        <v>39.387639387639375</v>
      </c>
      <c r="U2624">
        <v>41.452782443719101</v>
      </c>
      <c r="V2624">
        <v>14</v>
      </c>
      <c r="W2624">
        <v>57.469526825990975</v>
      </c>
      <c r="X2624">
        <v>156.96452151562838</v>
      </c>
      <c r="Y2624">
        <v>144.86666986564305</v>
      </c>
      <c r="Z2624">
        <v>144.880573951435</v>
      </c>
      <c r="AA2624">
        <v>24.838948699744098</v>
      </c>
      <c r="AB2624">
        <v>1.2250808109287779</v>
      </c>
      <c r="AC2624">
        <v>-24.572415817475825</v>
      </c>
      <c r="AD2624">
        <v>148</v>
      </c>
      <c r="AE2624">
        <v>55</v>
      </c>
      <c r="AF2624">
        <v>1</v>
      </c>
      <c r="AG2624">
        <v>18</v>
      </c>
      <c r="AH2624">
        <v>310</v>
      </c>
      <c r="AI2624">
        <v>170</v>
      </c>
      <c r="AJ2624">
        <v>54</v>
      </c>
      <c r="AK2624">
        <v>68</v>
      </c>
      <c r="AL2624">
        <v>1</v>
      </c>
      <c r="AM2624">
        <v>0</v>
      </c>
    </row>
    <row r="2625" spans="1:39">
      <c r="A2625">
        <v>9</v>
      </c>
      <c r="B2625">
        <v>49</v>
      </c>
      <c r="C2625">
        <v>2017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17</v>
      </c>
      <c r="M2625">
        <v>99</v>
      </c>
      <c r="N2625">
        <v>99</v>
      </c>
      <c r="O2625">
        <v>99</v>
      </c>
      <c r="P2625">
        <v>9999</v>
      </c>
      <c r="Q2625">
        <v>400</v>
      </c>
      <c r="R2625">
        <v>12464</v>
      </c>
      <c r="S2625">
        <v>12464</v>
      </c>
      <c r="T2625">
        <v>47.113967113967114</v>
      </c>
      <c r="U2625">
        <v>42.818503951538439</v>
      </c>
      <c r="V2625">
        <v>17</v>
      </c>
      <c r="W2625">
        <v>61.553835044929393</v>
      </c>
      <c r="X2625">
        <v>135.53605999580023</v>
      </c>
      <c r="Y2625">
        <v>125.09978337612321</v>
      </c>
      <c r="Z2625">
        <v>125.09978337612321</v>
      </c>
      <c r="AA2625">
        <v>22.078897921442444</v>
      </c>
      <c r="AB2625">
        <v>1.4101194392200309</v>
      </c>
      <c r="AC2625">
        <v>-17.20866811750966</v>
      </c>
      <c r="AD2625">
        <v>296</v>
      </c>
      <c r="AE2625">
        <v>86</v>
      </c>
      <c r="AF2625">
        <v>0</v>
      </c>
      <c r="AG2625">
        <v>40</v>
      </c>
      <c r="AH2625">
        <v>473</v>
      </c>
      <c r="AI2625">
        <v>164</v>
      </c>
      <c r="AJ2625">
        <v>124</v>
      </c>
      <c r="AK2625">
        <v>261</v>
      </c>
      <c r="AL2625">
        <v>1</v>
      </c>
      <c r="AM2625">
        <v>3</v>
      </c>
    </row>
    <row r="2626" spans="1:39">
      <c r="A2626">
        <v>9</v>
      </c>
      <c r="B2626">
        <v>50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1</v>
      </c>
      <c r="M2626">
        <v>99</v>
      </c>
      <c r="N2626">
        <v>99</v>
      </c>
      <c r="O2626">
        <v>99</v>
      </c>
      <c r="P2626">
        <v>9999</v>
      </c>
      <c r="Q2626">
        <v>43</v>
      </c>
      <c r="R2626">
        <v>79</v>
      </c>
      <c r="S2626">
        <v>0</v>
      </c>
      <c r="T2626">
        <v>0.29557018856629752</v>
      </c>
      <c r="U2626">
        <v>0</v>
      </c>
      <c r="V2626">
        <v>1</v>
      </c>
      <c r="X2626">
        <v>100.09188529423862</v>
      </c>
      <c r="Y2626">
        <v>0</v>
      </c>
      <c r="AD2626">
        <v>5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3</v>
      </c>
      <c r="AL2626">
        <v>2</v>
      </c>
      <c r="AM2626">
        <v>0</v>
      </c>
    </row>
    <row r="2627" spans="1:39">
      <c r="A2627">
        <v>9</v>
      </c>
      <c r="B2627">
        <v>51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2</v>
      </c>
      <c r="M2627">
        <v>99</v>
      </c>
      <c r="N2627">
        <v>99</v>
      </c>
      <c r="O2627">
        <v>99</v>
      </c>
      <c r="P2627">
        <v>9999</v>
      </c>
      <c r="Q2627">
        <v>35</v>
      </c>
      <c r="R2627">
        <v>48</v>
      </c>
      <c r="S2627">
        <v>45</v>
      </c>
      <c r="T2627">
        <v>0.17958695001496555</v>
      </c>
      <c r="U2627">
        <v>0.21084176559772624</v>
      </c>
      <c r="V2627">
        <v>2</v>
      </c>
      <c r="W2627">
        <v>44.711111111111109</v>
      </c>
      <c r="X2627">
        <v>184.56347056699161</v>
      </c>
      <c r="Y2627">
        <v>160.86666666666667</v>
      </c>
      <c r="Z2627">
        <v>171.5911111111111</v>
      </c>
      <c r="AA2627">
        <v>60.24183419895445</v>
      </c>
      <c r="AB2627">
        <v>12.041820132304151</v>
      </c>
      <c r="AC2627">
        <v>-82.142655516892063</v>
      </c>
      <c r="AD2627">
        <v>1</v>
      </c>
      <c r="AE2627">
        <v>0</v>
      </c>
      <c r="AF2627">
        <v>0</v>
      </c>
      <c r="AG2627">
        <v>0</v>
      </c>
      <c r="AH2627">
        <v>4</v>
      </c>
      <c r="AI2627">
        <v>0</v>
      </c>
      <c r="AJ2627">
        <v>0</v>
      </c>
      <c r="AK2627">
        <v>2</v>
      </c>
      <c r="AL2627">
        <v>0</v>
      </c>
      <c r="AM2627">
        <v>0</v>
      </c>
    </row>
    <row r="2628" spans="1:39">
      <c r="A2628">
        <v>9</v>
      </c>
      <c r="B2628">
        <v>52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5</v>
      </c>
      <c r="M2628">
        <v>99</v>
      </c>
      <c r="N2628">
        <v>99</v>
      </c>
      <c r="O2628">
        <v>99</v>
      </c>
      <c r="P2628">
        <v>9999</v>
      </c>
      <c r="Q2628">
        <v>47</v>
      </c>
      <c r="R2628">
        <v>68</v>
      </c>
      <c r="S2628">
        <v>67</v>
      </c>
      <c r="T2628">
        <v>0.25441484585453455</v>
      </c>
      <c r="U2628">
        <v>0.35554973039280885</v>
      </c>
      <c r="V2628">
        <v>5</v>
      </c>
      <c r="W2628">
        <v>42.626865671641795</v>
      </c>
      <c r="X2628">
        <v>211.08278631062393</v>
      </c>
      <c r="Y2628">
        <v>191.48823529411763</v>
      </c>
      <c r="Z2628">
        <v>194.34626865671635</v>
      </c>
      <c r="AA2628">
        <v>33.677617033604726</v>
      </c>
      <c r="AB2628">
        <v>1.7941515343540095</v>
      </c>
      <c r="AC2628">
        <v>-17.803497438921269</v>
      </c>
      <c r="AD2628">
        <v>0</v>
      </c>
      <c r="AE2628">
        <v>0</v>
      </c>
      <c r="AF2628">
        <v>0</v>
      </c>
      <c r="AG2628">
        <v>1</v>
      </c>
      <c r="AH2628">
        <v>3</v>
      </c>
      <c r="AI2628">
        <v>0</v>
      </c>
      <c r="AJ2628">
        <v>0</v>
      </c>
      <c r="AK2628">
        <v>0</v>
      </c>
      <c r="AL2628">
        <v>1</v>
      </c>
      <c r="AM2628">
        <v>0</v>
      </c>
    </row>
    <row r="2629" spans="1:39">
      <c r="A2629">
        <v>9</v>
      </c>
      <c r="B2629">
        <v>53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8</v>
      </c>
      <c r="M2629">
        <v>99</v>
      </c>
      <c r="N2629">
        <v>99</v>
      </c>
      <c r="O2629">
        <v>99</v>
      </c>
      <c r="P2629">
        <v>9999</v>
      </c>
      <c r="Q2629">
        <v>168</v>
      </c>
      <c r="R2629">
        <v>436</v>
      </c>
      <c r="S2629">
        <v>432</v>
      </c>
      <c r="T2629">
        <v>1.6312481293026044</v>
      </c>
      <c r="U2629">
        <v>2.1580098149441338</v>
      </c>
      <c r="V2629">
        <v>8</v>
      </c>
      <c r="W2629">
        <v>47.6875</v>
      </c>
      <c r="X2629">
        <v>198.48941922530273</v>
      </c>
      <c r="Y2629">
        <v>181.26651376146796</v>
      </c>
      <c r="Z2629">
        <v>182.94490740740753</v>
      </c>
      <c r="AA2629">
        <v>27.984962430090849</v>
      </c>
      <c r="AB2629">
        <v>1.4567948233733556</v>
      </c>
      <c r="AC2629">
        <v>-12.40941755513178</v>
      </c>
      <c r="AD2629">
        <v>2</v>
      </c>
      <c r="AE2629">
        <v>0</v>
      </c>
      <c r="AF2629">
        <v>0</v>
      </c>
      <c r="AG2629">
        <v>1</v>
      </c>
      <c r="AH2629">
        <v>10</v>
      </c>
      <c r="AI2629">
        <v>3</v>
      </c>
      <c r="AJ2629">
        <v>1</v>
      </c>
      <c r="AK2629">
        <v>0</v>
      </c>
      <c r="AL2629">
        <v>1</v>
      </c>
      <c r="AM2629">
        <v>1</v>
      </c>
    </row>
    <row r="2630" spans="1:39">
      <c r="A2630">
        <v>9</v>
      </c>
      <c r="B2630">
        <v>54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11</v>
      </c>
      <c r="M2630">
        <v>99</v>
      </c>
      <c r="N2630">
        <v>99</v>
      </c>
      <c r="O2630">
        <v>99</v>
      </c>
      <c r="P2630">
        <v>9999</v>
      </c>
      <c r="Q2630">
        <v>353</v>
      </c>
      <c r="R2630">
        <v>2643</v>
      </c>
      <c r="S2630">
        <v>2643</v>
      </c>
      <c r="T2630">
        <v>9.8885064351990426</v>
      </c>
      <c r="U2630">
        <v>11.791951581975372</v>
      </c>
      <c r="V2630">
        <v>11</v>
      </c>
      <c r="W2630">
        <v>52.748013620885359</v>
      </c>
      <c r="X2630">
        <v>177.02617228444137</v>
      </c>
      <c r="Y2630">
        <v>163.39515701853941</v>
      </c>
      <c r="Z2630">
        <v>163.39515701853941</v>
      </c>
      <c r="AA2630">
        <v>26.663398953283032</v>
      </c>
      <c r="AB2630">
        <v>1.317563343313402</v>
      </c>
      <c r="AC2630">
        <v>-21.611761510516725</v>
      </c>
      <c r="AD2630">
        <v>25</v>
      </c>
      <c r="AE2630">
        <v>7</v>
      </c>
      <c r="AF2630">
        <v>0</v>
      </c>
      <c r="AG2630">
        <v>3</v>
      </c>
      <c r="AH2630">
        <v>44</v>
      </c>
      <c r="AI2630">
        <v>8</v>
      </c>
      <c r="AJ2630">
        <v>2</v>
      </c>
      <c r="AK2630">
        <v>3</v>
      </c>
      <c r="AL2630">
        <v>0</v>
      </c>
      <c r="AM2630">
        <v>0</v>
      </c>
    </row>
    <row r="2631" spans="1:39">
      <c r="A2631">
        <v>9</v>
      </c>
      <c r="B2631">
        <v>55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14</v>
      </c>
      <c r="M2631">
        <v>99</v>
      </c>
      <c r="N2631">
        <v>99</v>
      </c>
      <c r="O2631">
        <v>99</v>
      </c>
      <c r="P2631">
        <v>9999</v>
      </c>
      <c r="Q2631">
        <v>443</v>
      </c>
      <c r="R2631">
        <v>10088</v>
      </c>
      <c r="S2631">
        <v>10085</v>
      </c>
      <c r="T2631">
        <v>37.743190661478607</v>
      </c>
      <c r="U2631">
        <v>39.55933918079544</v>
      </c>
      <c r="V2631">
        <v>14</v>
      </c>
      <c r="W2631">
        <v>57.28051561725335</v>
      </c>
      <c r="X2631">
        <v>155.6453158038081</v>
      </c>
      <c r="Y2631">
        <v>143.6132831086438</v>
      </c>
      <c r="Z2631">
        <v>143.65600396628651</v>
      </c>
      <c r="AA2631">
        <v>24.455586505939142</v>
      </c>
      <c r="AB2631">
        <v>1.2999912786704273</v>
      </c>
      <c r="AC2631">
        <v>-22.203546250986562</v>
      </c>
      <c r="AD2631">
        <v>109</v>
      </c>
      <c r="AE2631">
        <v>29</v>
      </c>
      <c r="AF2631">
        <v>0</v>
      </c>
      <c r="AG2631">
        <v>14</v>
      </c>
      <c r="AH2631">
        <v>128</v>
      </c>
      <c r="AI2631">
        <v>19</v>
      </c>
      <c r="AJ2631">
        <v>15</v>
      </c>
      <c r="AK2631">
        <v>24</v>
      </c>
      <c r="AL2631">
        <v>13</v>
      </c>
      <c r="AM2631">
        <v>0</v>
      </c>
    </row>
    <row r="2632" spans="1:39">
      <c r="A2632">
        <v>9</v>
      </c>
      <c r="B2632">
        <v>56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17</v>
      </c>
      <c r="M2632">
        <v>99</v>
      </c>
      <c r="N2632">
        <v>99</v>
      </c>
      <c r="O2632">
        <v>99</v>
      </c>
      <c r="P2632">
        <v>9999</v>
      </c>
      <c r="Q2632">
        <v>419</v>
      </c>
      <c r="R2632">
        <v>13366</v>
      </c>
      <c r="S2632">
        <v>13365</v>
      </c>
      <c r="T2632">
        <v>50.007482789583968</v>
      </c>
      <c r="U2632">
        <v>45.92430792629451</v>
      </c>
      <c r="V2632">
        <v>17</v>
      </c>
      <c r="W2632">
        <v>61.688589599700713</v>
      </c>
      <c r="X2632">
        <v>136.33868960375403</v>
      </c>
      <c r="Y2632">
        <v>125.83220858895758</v>
      </c>
      <c r="Z2632">
        <v>125.8416236438464</v>
      </c>
      <c r="AA2632">
        <v>22.201033829249592</v>
      </c>
      <c r="AB2632">
        <v>1.4931671262411879</v>
      </c>
      <c r="AC2632">
        <v>-20.267240459065736</v>
      </c>
      <c r="AD2632">
        <v>250</v>
      </c>
      <c r="AE2632">
        <v>46</v>
      </c>
      <c r="AF2632">
        <v>0</v>
      </c>
      <c r="AG2632">
        <v>38</v>
      </c>
      <c r="AH2632">
        <v>294</v>
      </c>
      <c r="AI2632">
        <v>69</v>
      </c>
      <c r="AJ2632">
        <v>24</v>
      </c>
      <c r="AK2632">
        <v>117</v>
      </c>
      <c r="AL2632">
        <v>34</v>
      </c>
      <c r="AM2632">
        <v>2</v>
      </c>
    </row>
    <row r="2633" spans="1:39">
      <c r="A2633">
        <v>9</v>
      </c>
      <c r="B2633">
        <v>57</v>
      </c>
      <c r="C2633">
        <v>2015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1</v>
      </c>
      <c r="M2633">
        <v>99</v>
      </c>
      <c r="N2633">
        <v>99</v>
      </c>
      <c r="O2633">
        <v>99</v>
      </c>
      <c r="P2633">
        <v>9999</v>
      </c>
      <c r="Q2633">
        <v>52</v>
      </c>
      <c r="R2633">
        <v>115</v>
      </c>
      <c r="S2633">
        <v>0</v>
      </c>
      <c r="T2633">
        <v>0.42170883755042177</v>
      </c>
      <c r="U2633">
        <v>0</v>
      </c>
      <c r="V2633">
        <v>1</v>
      </c>
      <c r="X2633">
        <v>100.65853313863121</v>
      </c>
      <c r="Y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7</v>
      </c>
      <c r="AM2633">
        <v>0</v>
      </c>
    </row>
    <row r="2634" spans="1:39">
      <c r="A2634">
        <v>9</v>
      </c>
      <c r="B2634">
        <v>58</v>
      </c>
      <c r="C2634">
        <v>2015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2</v>
      </c>
      <c r="M2634">
        <v>99</v>
      </c>
      <c r="N2634">
        <v>99</v>
      </c>
      <c r="O2634">
        <v>99</v>
      </c>
      <c r="P2634">
        <v>9999</v>
      </c>
      <c r="Q2634">
        <v>60</v>
      </c>
      <c r="R2634">
        <v>100</v>
      </c>
      <c r="S2634">
        <v>99</v>
      </c>
      <c r="T2634">
        <v>0.36670333700036672</v>
      </c>
      <c r="U2634">
        <v>0.37517778435030374</v>
      </c>
      <c r="V2634">
        <v>2</v>
      </c>
      <c r="W2634">
        <v>35.828282828282823</v>
      </c>
      <c r="X2634">
        <v>150.16034669555788</v>
      </c>
      <c r="Y2634">
        <v>137.74700000000001</v>
      </c>
      <c r="Z2634">
        <v>139.1383838383839</v>
      </c>
      <c r="AA2634">
        <v>60.762760570397774</v>
      </c>
      <c r="AB2634">
        <v>1.5701791961069049</v>
      </c>
      <c r="AC2634">
        <v>60.715607427271657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2</v>
      </c>
      <c r="AM2634">
        <v>0</v>
      </c>
    </row>
    <row r="2635" spans="1:39">
      <c r="A2635">
        <v>9</v>
      </c>
      <c r="B2635">
        <v>59</v>
      </c>
      <c r="C2635">
        <v>2015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5</v>
      </c>
      <c r="M2635">
        <v>99</v>
      </c>
      <c r="N2635">
        <v>99</v>
      </c>
      <c r="O2635">
        <v>99</v>
      </c>
      <c r="P2635">
        <v>9999</v>
      </c>
      <c r="Q2635">
        <v>56</v>
      </c>
      <c r="R2635">
        <v>86</v>
      </c>
      <c r="S2635">
        <v>86</v>
      </c>
      <c r="T2635">
        <v>0.31536486982031542</v>
      </c>
      <c r="U2635">
        <v>0.47199074103706656</v>
      </c>
      <c r="V2635">
        <v>5</v>
      </c>
      <c r="W2635">
        <v>42.33720930232559</v>
      </c>
      <c r="X2635">
        <v>218.31237874474033</v>
      </c>
      <c r="Y2635">
        <v>201.50232558139535</v>
      </c>
      <c r="Z2635">
        <v>201.50232558139535</v>
      </c>
      <c r="AA2635">
        <v>28.298857634697423</v>
      </c>
      <c r="AB2635">
        <v>1.2904881455739379</v>
      </c>
      <c r="AC2635">
        <v>-21.277908043789299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>
      <c r="A2636">
        <v>9</v>
      </c>
      <c r="B2636">
        <v>60</v>
      </c>
      <c r="C2636">
        <v>2015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8</v>
      </c>
      <c r="M2636">
        <v>99</v>
      </c>
      <c r="N2636">
        <v>99</v>
      </c>
      <c r="O2636">
        <v>99</v>
      </c>
      <c r="P2636">
        <v>9999</v>
      </c>
      <c r="Q2636">
        <v>208</v>
      </c>
      <c r="R2636">
        <v>615</v>
      </c>
      <c r="S2636">
        <v>614</v>
      </c>
      <c r="T2636">
        <v>2.2552255225522546</v>
      </c>
      <c r="U2636">
        <v>3.0075832231221762</v>
      </c>
      <c r="V2636">
        <v>8</v>
      </c>
      <c r="W2636">
        <v>47.677524429967406</v>
      </c>
      <c r="X2636">
        <v>194.89011618176849</v>
      </c>
      <c r="Y2636">
        <v>179.55089430894299</v>
      </c>
      <c r="Z2636">
        <v>179.84332247556998</v>
      </c>
      <c r="AA2636">
        <v>28.42055696175742</v>
      </c>
      <c r="AB2636">
        <v>1.3115310675922738</v>
      </c>
      <c r="AC2636">
        <v>-16.369566331119461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5</v>
      </c>
      <c r="AM2636">
        <v>0</v>
      </c>
    </row>
    <row r="2637" spans="1:39">
      <c r="A2637">
        <v>9</v>
      </c>
      <c r="B2637">
        <v>61</v>
      </c>
      <c r="C2637">
        <v>2015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11</v>
      </c>
      <c r="M2637">
        <v>99</v>
      </c>
      <c r="N2637">
        <v>99</v>
      </c>
      <c r="O2637">
        <v>99</v>
      </c>
      <c r="P2637">
        <v>9999</v>
      </c>
      <c r="Q2637">
        <v>363</v>
      </c>
      <c r="R2637">
        <v>2778</v>
      </c>
      <c r="S2637">
        <v>2777</v>
      </c>
      <c r="T2637">
        <v>10.187018701870185</v>
      </c>
      <c r="U2637">
        <v>12.168278758779728</v>
      </c>
      <c r="V2637">
        <v>11</v>
      </c>
      <c r="W2637">
        <v>52.623334533669421</v>
      </c>
      <c r="X2637">
        <v>174.31260320409453</v>
      </c>
      <c r="Y2637">
        <v>160.82069834413238</v>
      </c>
      <c r="Z2637">
        <v>160.87861001080293</v>
      </c>
      <c r="AA2637">
        <v>27.483427090713711</v>
      </c>
      <c r="AB2637">
        <v>1.3174554432218102</v>
      </c>
      <c r="AC2637">
        <v>-18.347237455148225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24</v>
      </c>
      <c r="AM2637">
        <v>1</v>
      </c>
    </row>
    <row r="2638" spans="1:39">
      <c r="A2638">
        <v>9</v>
      </c>
      <c r="B2638">
        <v>62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14</v>
      </c>
      <c r="M2638">
        <v>99</v>
      </c>
      <c r="N2638">
        <v>99</v>
      </c>
      <c r="O2638">
        <v>99</v>
      </c>
      <c r="P2638">
        <v>9999</v>
      </c>
      <c r="Q2638">
        <v>463</v>
      </c>
      <c r="R2638">
        <v>8710</v>
      </c>
      <c r="S2638">
        <v>8710</v>
      </c>
      <c r="T2638">
        <v>31.939860652731944</v>
      </c>
      <c r="U2638">
        <v>33.948957877770631</v>
      </c>
      <c r="V2638">
        <v>14</v>
      </c>
      <c r="W2638">
        <v>57.286222732491389</v>
      </c>
      <c r="X2638">
        <v>155.04280829372675</v>
      </c>
      <c r="Y2638">
        <v>143.1045120551089</v>
      </c>
      <c r="Z2638">
        <v>143.1045120551089</v>
      </c>
      <c r="AA2638">
        <v>24.831913128208356</v>
      </c>
      <c r="AB2638">
        <v>1.3108855705564817</v>
      </c>
      <c r="AC2638">
        <v>-17.242589023299363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104</v>
      </c>
      <c r="AM2638">
        <v>1</v>
      </c>
    </row>
    <row r="2639" spans="1:39">
      <c r="A2639">
        <v>9</v>
      </c>
      <c r="B2639">
        <v>63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17</v>
      </c>
      <c r="M2639">
        <v>99</v>
      </c>
      <c r="N2639">
        <v>99</v>
      </c>
      <c r="O2639">
        <v>99</v>
      </c>
      <c r="P2639">
        <v>9999</v>
      </c>
      <c r="Q2639">
        <v>452</v>
      </c>
      <c r="R2639">
        <v>14866</v>
      </c>
      <c r="S2639">
        <v>14867</v>
      </c>
      <c r="T2639">
        <v>54.514118078474517</v>
      </c>
      <c r="U2639">
        <v>50.028011614940091</v>
      </c>
      <c r="V2639">
        <v>17</v>
      </c>
      <c r="W2639">
        <v>61.838904957287937</v>
      </c>
      <c r="X2639">
        <v>133.86088712469129</v>
      </c>
      <c r="Y2639">
        <v>123.55608771693798</v>
      </c>
      <c r="Z2639">
        <v>123.54777695567363</v>
      </c>
      <c r="AA2639">
        <v>22.920374793706056</v>
      </c>
      <c r="AB2639">
        <v>1.678829626823874</v>
      </c>
      <c r="AC2639">
        <v>-15.727420541131419</v>
      </c>
      <c r="AD2639">
        <v>1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281</v>
      </c>
      <c r="AM2639">
        <v>4</v>
      </c>
    </row>
    <row r="2640" spans="1:39">
      <c r="A2640">
        <v>9</v>
      </c>
      <c r="B2640">
        <v>64</v>
      </c>
      <c r="C2640">
        <v>2014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1</v>
      </c>
      <c r="M2640">
        <v>99</v>
      </c>
      <c r="N2640">
        <v>99</v>
      </c>
      <c r="O2640">
        <v>99</v>
      </c>
      <c r="P2640">
        <v>9999</v>
      </c>
      <c r="Q2640">
        <v>52</v>
      </c>
      <c r="R2640">
        <v>96</v>
      </c>
      <c r="S2640">
        <v>0</v>
      </c>
      <c r="T2640">
        <v>0.34968855862747222</v>
      </c>
      <c r="U2640">
        <v>0</v>
      </c>
      <c r="V2640">
        <v>1</v>
      </c>
      <c r="X2640">
        <v>101.50776453593357</v>
      </c>
      <c r="Y2640">
        <v>0</v>
      </c>
    </row>
    <row r="2641" spans="1:29">
      <c r="A2641">
        <v>9</v>
      </c>
      <c r="B2641">
        <v>65</v>
      </c>
      <c r="C2641">
        <v>2014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2</v>
      </c>
      <c r="M2641">
        <v>99</v>
      </c>
      <c r="N2641">
        <v>99</v>
      </c>
      <c r="O2641">
        <v>99</v>
      </c>
      <c r="P2641">
        <v>9999</v>
      </c>
      <c r="Q2641">
        <v>80</v>
      </c>
      <c r="R2641">
        <v>147</v>
      </c>
      <c r="S2641">
        <v>129</v>
      </c>
      <c r="T2641">
        <v>0.53546060539831697</v>
      </c>
      <c r="U2641">
        <v>0.46273007319095194</v>
      </c>
      <c r="V2641">
        <v>2</v>
      </c>
      <c r="W2641">
        <v>35.55038759689922</v>
      </c>
      <c r="X2641">
        <v>140.01813076259762</v>
      </c>
      <c r="Y2641">
        <v>115.83401360544222</v>
      </c>
      <c r="Z2641">
        <v>131.99689922480624</v>
      </c>
      <c r="AA2641">
        <v>52.488717042253583</v>
      </c>
      <c r="AB2641">
        <v>1.2197422545758827</v>
      </c>
      <c r="AC2641">
        <v>65.420348100211001</v>
      </c>
    </row>
    <row r="2642" spans="1:29">
      <c r="A2642">
        <v>9</v>
      </c>
      <c r="B2642">
        <v>66</v>
      </c>
      <c r="C2642">
        <v>2014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5</v>
      </c>
      <c r="M2642">
        <v>99</v>
      </c>
      <c r="N2642">
        <v>99</v>
      </c>
      <c r="O2642">
        <v>99</v>
      </c>
      <c r="P2642">
        <v>9999</v>
      </c>
      <c r="Q2642">
        <v>52</v>
      </c>
      <c r="R2642">
        <v>104</v>
      </c>
      <c r="S2642">
        <v>102</v>
      </c>
      <c r="T2642">
        <v>0.37882927184642851</v>
      </c>
      <c r="U2642">
        <v>0.55165035981314803</v>
      </c>
      <c r="V2642">
        <v>5</v>
      </c>
      <c r="W2642">
        <v>42.431372549019599</v>
      </c>
      <c r="X2642">
        <v>215.98362363530296</v>
      </c>
      <c r="Y2642">
        <v>195.18942307692305</v>
      </c>
      <c r="Z2642">
        <v>199.01666666666657</v>
      </c>
      <c r="AA2642">
        <v>30.574768795988327</v>
      </c>
      <c r="AB2642">
        <v>1.2719431168806321</v>
      </c>
      <c r="AC2642">
        <v>5.7747189614819181</v>
      </c>
    </row>
    <row r="2643" spans="1:29">
      <c r="A2643">
        <v>9</v>
      </c>
      <c r="B2643">
        <v>67</v>
      </c>
      <c r="C2643">
        <v>2014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8</v>
      </c>
      <c r="M2643">
        <v>99</v>
      </c>
      <c r="N2643">
        <v>99</v>
      </c>
      <c r="O2643">
        <v>99</v>
      </c>
      <c r="P2643">
        <v>9999</v>
      </c>
      <c r="Q2643">
        <v>214</v>
      </c>
      <c r="R2643">
        <v>715</v>
      </c>
      <c r="S2643">
        <v>713</v>
      </c>
      <c r="T2643">
        <v>2.6044512439441956</v>
      </c>
      <c r="U2643">
        <v>3.5012135264384407</v>
      </c>
      <c r="V2643">
        <v>8</v>
      </c>
      <c r="W2643">
        <v>47.482468443197746</v>
      </c>
      <c r="X2643">
        <v>195.7284319147808</v>
      </c>
      <c r="Y2643">
        <v>180.19314685314689</v>
      </c>
      <c r="Z2643">
        <v>180.69859747545593</v>
      </c>
      <c r="AA2643">
        <v>27.519497578643904</v>
      </c>
      <c r="AB2643">
        <v>1.3523813372204627</v>
      </c>
      <c r="AC2643">
        <v>-23.516006421948902</v>
      </c>
    </row>
    <row r="2644" spans="1:29">
      <c r="A2644">
        <v>9</v>
      </c>
      <c r="B2644">
        <v>68</v>
      </c>
      <c r="C2644">
        <v>2014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11</v>
      </c>
      <c r="M2644">
        <v>99</v>
      </c>
      <c r="N2644">
        <v>99</v>
      </c>
      <c r="O2644">
        <v>99</v>
      </c>
      <c r="P2644">
        <v>9999</v>
      </c>
      <c r="Q2644">
        <v>388</v>
      </c>
      <c r="R2644">
        <v>2520</v>
      </c>
      <c r="S2644">
        <v>2519</v>
      </c>
      <c r="T2644">
        <v>9.1793246639711494</v>
      </c>
      <c r="U2644">
        <v>11.164970434500619</v>
      </c>
      <c r="V2644">
        <v>11</v>
      </c>
      <c r="W2644">
        <v>52.404128622469237</v>
      </c>
      <c r="X2644">
        <v>176.66726856867697</v>
      </c>
      <c r="Y2644">
        <v>163.03571428571445</v>
      </c>
      <c r="Z2644">
        <v>163.10043668122287</v>
      </c>
      <c r="AA2644">
        <v>26.532132387639017</v>
      </c>
      <c r="AB2644">
        <v>1.3773240220879688</v>
      </c>
      <c r="AC2644">
        <v>-16.983366744664103</v>
      </c>
    </row>
    <row r="2645" spans="1:29">
      <c r="A2645">
        <v>9</v>
      </c>
      <c r="B2645">
        <v>69</v>
      </c>
      <c r="C2645">
        <v>2014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14</v>
      </c>
      <c r="M2645">
        <v>99</v>
      </c>
      <c r="N2645">
        <v>99</v>
      </c>
      <c r="O2645">
        <v>99</v>
      </c>
      <c r="P2645">
        <v>9999</v>
      </c>
      <c r="Q2645">
        <v>492</v>
      </c>
      <c r="R2645">
        <v>8296</v>
      </c>
      <c r="S2645">
        <v>8282</v>
      </c>
      <c r="T2645">
        <v>30.218919608057409</v>
      </c>
      <c r="U2645">
        <v>32.467633474931958</v>
      </c>
      <c r="V2645">
        <v>14</v>
      </c>
      <c r="W2645">
        <v>57.3427915962328</v>
      </c>
      <c r="X2645">
        <v>156.218284784741</v>
      </c>
      <c r="Y2645">
        <v>144.01495901639373</v>
      </c>
      <c r="Z2645">
        <v>144.25840376720623</v>
      </c>
      <c r="AA2645">
        <v>25.508633045074259</v>
      </c>
      <c r="AB2645">
        <v>1.3195086029227228</v>
      </c>
      <c r="AC2645">
        <v>-18.435038513862445</v>
      </c>
    </row>
    <row r="2646" spans="1:29">
      <c r="A2646">
        <v>9</v>
      </c>
      <c r="B2646">
        <v>70</v>
      </c>
      <c r="C2646">
        <v>2014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17</v>
      </c>
      <c r="M2646">
        <v>99</v>
      </c>
      <c r="N2646">
        <v>99</v>
      </c>
      <c r="O2646">
        <v>99</v>
      </c>
      <c r="P2646">
        <v>9999</v>
      </c>
      <c r="Q2646">
        <v>499</v>
      </c>
      <c r="R2646">
        <v>15299</v>
      </c>
      <c r="S2646">
        <v>15293</v>
      </c>
      <c r="T2646">
        <v>55.727971442101058</v>
      </c>
      <c r="U2646">
        <v>51.425859256369314</v>
      </c>
      <c r="V2646">
        <v>17</v>
      </c>
      <c r="W2646">
        <v>61.760740207938277</v>
      </c>
      <c r="X2646">
        <v>134.06845716128615</v>
      </c>
      <c r="Y2646">
        <v>123.69274462383233</v>
      </c>
      <c r="Z2646">
        <v>123.74127378539272</v>
      </c>
      <c r="AA2646">
        <v>23.541985249929184</v>
      </c>
      <c r="AB2646">
        <v>1.4321222708654502</v>
      </c>
      <c r="AC2646">
        <v>-21.067889538659941</v>
      </c>
    </row>
    <row r="2647" spans="1:29">
      <c r="A2647">
        <v>9</v>
      </c>
      <c r="B2647">
        <v>71</v>
      </c>
      <c r="C2647">
        <v>2013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1</v>
      </c>
      <c r="M2647">
        <v>99</v>
      </c>
      <c r="N2647">
        <v>99</v>
      </c>
      <c r="O2647">
        <v>99</v>
      </c>
      <c r="P2647">
        <v>9999</v>
      </c>
      <c r="Q2647">
        <v>26</v>
      </c>
      <c r="R2647">
        <v>34</v>
      </c>
      <c r="S2647">
        <v>0</v>
      </c>
      <c r="T2647">
        <v>0.12167191525908962</v>
      </c>
      <c r="U2647">
        <v>0</v>
      </c>
      <c r="V2647">
        <v>1</v>
      </c>
      <c r="X2647">
        <v>98.798674399337187</v>
      </c>
      <c r="Y2647">
        <v>0</v>
      </c>
    </row>
    <row r="2648" spans="1:29">
      <c r="A2648">
        <v>9</v>
      </c>
      <c r="B2648">
        <v>72</v>
      </c>
      <c r="C2648">
        <v>2013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2</v>
      </c>
      <c r="M2648">
        <v>99</v>
      </c>
      <c r="N2648">
        <v>99</v>
      </c>
      <c r="O2648">
        <v>99</v>
      </c>
      <c r="P2648">
        <v>9999</v>
      </c>
      <c r="Q2648">
        <v>21</v>
      </c>
      <c r="R2648">
        <v>37</v>
      </c>
      <c r="S2648">
        <v>34</v>
      </c>
      <c r="T2648">
        <v>0.13240767248783281</v>
      </c>
      <c r="U2648">
        <v>0.17383168833257981</v>
      </c>
      <c r="V2648">
        <v>2</v>
      </c>
      <c r="W2648">
        <v>36.558823529411761</v>
      </c>
      <c r="X2648">
        <v>208.96606248718919</v>
      </c>
      <c r="Y2648">
        <v>177.10270270270269</v>
      </c>
      <c r="Z2648">
        <v>192.72941176470587</v>
      </c>
      <c r="AA2648">
        <v>42.701946018555454</v>
      </c>
      <c r="AB2648">
        <v>1.7352941176469827</v>
      </c>
      <c r="AC2648">
        <v>-1.0581355388457718</v>
      </c>
    </row>
    <row r="2649" spans="1:29">
      <c r="A2649">
        <v>9</v>
      </c>
      <c r="B2649">
        <v>73</v>
      </c>
      <c r="C2649">
        <v>2013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5</v>
      </c>
      <c r="M2649">
        <v>99</v>
      </c>
      <c r="N2649">
        <v>99</v>
      </c>
      <c r="O2649">
        <v>99</v>
      </c>
      <c r="P2649">
        <v>9999</v>
      </c>
      <c r="Q2649">
        <v>57</v>
      </c>
      <c r="R2649">
        <v>86</v>
      </c>
      <c r="S2649">
        <v>86</v>
      </c>
      <c r="T2649">
        <v>0.30775837389063843</v>
      </c>
      <c r="U2649">
        <v>0.44282672905733744</v>
      </c>
      <c r="V2649">
        <v>5</v>
      </c>
      <c r="W2649">
        <v>42.686046511627929</v>
      </c>
      <c r="X2649">
        <v>210.29630376174757</v>
      </c>
      <c r="Y2649">
        <v>194.10348837209301</v>
      </c>
      <c r="Z2649">
        <v>194.10348837209301</v>
      </c>
      <c r="AA2649">
        <v>25.010139560876887</v>
      </c>
      <c r="AB2649">
        <v>1.2782767097439764</v>
      </c>
      <c r="AC2649">
        <v>-14.272366545085237</v>
      </c>
    </row>
    <row r="2650" spans="1:29">
      <c r="A2650">
        <v>9</v>
      </c>
      <c r="B2650">
        <v>74</v>
      </c>
      <c r="C2650">
        <v>2013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8</v>
      </c>
      <c r="M2650">
        <v>99</v>
      </c>
      <c r="N2650">
        <v>99</v>
      </c>
      <c r="O2650">
        <v>99</v>
      </c>
      <c r="P2650">
        <v>9999</v>
      </c>
      <c r="Q2650">
        <v>191</v>
      </c>
      <c r="R2650">
        <v>546</v>
      </c>
      <c r="S2650">
        <v>545</v>
      </c>
      <c r="T2650">
        <v>1.9539078156312624</v>
      </c>
      <c r="U2650">
        <v>2.6600190353232578</v>
      </c>
      <c r="V2650">
        <v>8</v>
      </c>
      <c r="W2650">
        <v>47.50275229357797</v>
      </c>
      <c r="X2650">
        <v>199.36046257823077</v>
      </c>
      <c r="Y2650">
        <v>183.64963369963343</v>
      </c>
      <c r="Z2650">
        <v>183.98660550458695</v>
      </c>
      <c r="AA2650">
        <v>28.605127282117127</v>
      </c>
      <c r="AB2650">
        <v>1.381559995515961</v>
      </c>
      <c r="AC2650">
        <v>-13.116811780717509</v>
      </c>
    </row>
    <row r="2651" spans="1:29">
      <c r="A2651">
        <v>9</v>
      </c>
      <c r="B2651">
        <v>75</v>
      </c>
      <c r="C2651">
        <v>2013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11</v>
      </c>
      <c r="M2651">
        <v>99</v>
      </c>
      <c r="N2651">
        <v>99</v>
      </c>
      <c r="O2651">
        <v>99</v>
      </c>
      <c r="P2651">
        <v>9999</v>
      </c>
      <c r="Q2651">
        <v>380</v>
      </c>
      <c r="R2651">
        <v>2331</v>
      </c>
      <c r="S2651">
        <v>2329</v>
      </c>
      <c r="T2651">
        <v>8.3416833667334664</v>
      </c>
      <c r="U2651">
        <v>10.132126195948363</v>
      </c>
      <c r="V2651">
        <v>11</v>
      </c>
      <c r="W2651">
        <v>52.572778016316008</v>
      </c>
      <c r="X2651">
        <v>177.70936080795252</v>
      </c>
      <c r="Y2651">
        <v>163.85371085371065</v>
      </c>
      <c r="Z2651">
        <v>163.99441820523805</v>
      </c>
      <c r="AA2651">
        <v>27.267623042653874</v>
      </c>
      <c r="AB2651">
        <v>1.3641288899028281</v>
      </c>
      <c r="AC2651">
        <v>-17.052779068005918</v>
      </c>
    </row>
    <row r="2652" spans="1:29">
      <c r="A2652">
        <v>9</v>
      </c>
      <c r="B2652">
        <v>76</v>
      </c>
      <c r="C2652">
        <v>2013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14</v>
      </c>
      <c r="M2652">
        <v>99</v>
      </c>
      <c r="N2652">
        <v>99</v>
      </c>
      <c r="O2652">
        <v>99</v>
      </c>
      <c r="P2652">
        <v>9999</v>
      </c>
      <c r="Q2652">
        <v>512</v>
      </c>
      <c r="R2652">
        <v>9534</v>
      </c>
      <c r="S2652">
        <v>9525</v>
      </c>
      <c r="T2652">
        <v>34.118236472945895</v>
      </c>
      <c r="U2652">
        <v>36.333897439197877</v>
      </c>
      <c r="V2652">
        <v>14</v>
      </c>
      <c r="W2652">
        <v>57.454068241469798</v>
      </c>
      <c r="X2652">
        <v>155.76786143268811</v>
      </c>
      <c r="Y2652">
        <v>143.65964967484845</v>
      </c>
      <c r="Z2652">
        <v>143.795391076116</v>
      </c>
      <c r="AA2652">
        <v>25.479492258271321</v>
      </c>
      <c r="AB2652">
        <v>1.0189879625312539</v>
      </c>
      <c r="AC2652">
        <v>-32.530868744233054</v>
      </c>
    </row>
    <row r="2653" spans="1:29">
      <c r="A2653">
        <v>9</v>
      </c>
      <c r="B2653">
        <v>77</v>
      </c>
      <c r="C2653">
        <v>2013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17</v>
      </c>
      <c r="M2653">
        <v>99</v>
      </c>
      <c r="N2653">
        <v>99</v>
      </c>
      <c r="O2653">
        <v>99</v>
      </c>
      <c r="P2653">
        <v>9999</v>
      </c>
      <c r="Q2653">
        <v>510</v>
      </c>
      <c r="R2653">
        <v>15112</v>
      </c>
      <c r="S2653">
        <v>15105</v>
      </c>
      <c r="T2653">
        <v>54.079587746922407</v>
      </c>
      <c r="U2653">
        <v>49.662507400606557</v>
      </c>
      <c r="V2653">
        <v>17</v>
      </c>
      <c r="W2653">
        <v>61.670969877523994</v>
      </c>
      <c r="X2653">
        <v>134.27602611228741</v>
      </c>
      <c r="Y2653">
        <v>123.88098861831642</v>
      </c>
      <c r="Z2653">
        <v>123.93839788149604</v>
      </c>
      <c r="AA2653">
        <v>23.105958640058017</v>
      </c>
      <c r="AB2653">
        <v>1.4472684332886054</v>
      </c>
      <c r="AC2653">
        <v>-20.519647288890095</v>
      </c>
    </row>
    <row r="2654" spans="1:29">
      <c r="A2654">
        <v>9</v>
      </c>
      <c r="B2654">
        <v>78</v>
      </c>
      <c r="C2654">
        <v>2012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1</v>
      </c>
      <c r="M2654">
        <v>99</v>
      </c>
      <c r="N2654">
        <v>99</v>
      </c>
      <c r="O2654">
        <v>99</v>
      </c>
      <c r="P2654">
        <v>9999</v>
      </c>
      <c r="Q2654">
        <v>48</v>
      </c>
      <c r="R2654">
        <v>70</v>
      </c>
      <c r="S2654">
        <v>0</v>
      </c>
      <c r="T2654">
        <v>0.25101301681787219</v>
      </c>
      <c r="U2654">
        <v>0</v>
      </c>
      <c r="V2654">
        <v>1</v>
      </c>
      <c r="X2654">
        <v>101.5817984832069</v>
      </c>
      <c r="Y2654">
        <v>0</v>
      </c>
    </row>
    <row r="2655" spans="1:29">
      <c r="A2655">
        <v>9</v>
      </c>
      <c r="B2655">
        <v>79</v>
      </c>
      <c r="C2655">
        <v>2012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2</v>
      </c>
      <c r="M2655">
        <v>99</v>
      </c>
      <c r="N2655">
        <v>99</v>
      </c>
      <c r="O2655">
        <v>99</v>
      </c>
      <c r="P2655">
        <v>9999</v>
      </c>
      <c r="Q2655">
        <v>16</v>
      </c>
      <c r="R2655">
        <v>20</v>
      </c>
      <c r="S2655">
        <v>18</v>
      </c>
      <c r="T2655">
        <v>7.1718004805106317E-2</v>
      </c>
      <c r="U2655">
        <v>0.10025132287984125</v>
      </c>
      <c r="V2655">
        <v>2</v>
      </c>
      <c r="W2655">
        <v>36.5</v>
      </c>
      <c r="X2655">
        <v>223.33694474539547</v>
      </c>
      <c r="Y2655">
        <v>187.27500000000003</v>
      </c>
      <c r="Z2655">
        <v>208.0833333333334</v>
      </c>
      <c r="AA2655">
        <v>21.494295108754329</v>
      </c>
      <c r="AB2655">
        <v>1.740051084818425</v>
      </c>
      <c r="AC2655">
        <v>-15.11390565545714</v>
      </c>
    </row>
    <row r="2656" spans="1:29">
      <c r="A2656">
        <v>9</v>
      </c>
      <c r="B2656">
        <v>80</v>
      </c>
      <c r="C2656">
        <v>2012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5</v>
      </c>
      <c r="M2656">
        <v>99</v>
      </c>
      <c r="N2656">
        <v>99</v>
      </c>
      <c r="O2656">
        <v>99</v>
      </c>
      <c r="P2656">
        <v>9999</v>
      </c>
      <c r="Q2656">
        <v>57</v>
      </c>
      <c r="R2656">
        <v>93</v>
      </c>
      <c r="S2656">
        <v>93</v>
      </c>
      <c r="T2656">
        <v>0.33348872234374433</v>
      </c>
      <c r="U2656">
        <v>0.47542225934817905</v>
      </c>
      <c r="V2656">
        <v>5</v>
      </c>
      <c r="W2656">
        <v>43.064516129032249</v>
      </c>
      <c r="X2656">
        <v>206.92575635783265</v>
      </c>
      <c r="Y2656">
        <v>190.99247311827963</v>
      </c>
      <c r="Z2656">
        <v>190.99247311827963</v>
      </c>
      <c r="AA2656">
        <v>34.644623584995486</v>
      </c>
      <c r="AB2656">
        <v>2.7816853080400343</v>
      </c>
      <c r="AC2656">
        <v>-32.698140852584032</v>
      </c>
    </row>
    <row r="2657" spans="1:29">
      <c r="A2657">
        <v>9</v>
      </c>
      <c r="B2657">
        <v>81</v>
      </c>
      <c r="C2657">
        <v>2012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8</v>
      </c>
      <c r="M2657">
        <v>99</v>
      </c>
      <c r="N2657">
        <v>99</v>
      </c>
      <c r="O2657">
        <v>99</v>
      </c>
      <c r="P2657">
        <v>9999</v>
      </c>
      <c r="Q2657">
        <v>226</v>
      </c>
      <c r="R2657">
        <v>558</v>
      </c>
      <c r="S2657">
        <v>558</v>
      </c>
      <c r="T2657">
        <v>2.0009323340624658</v>
      </c>
      <c r="U2657">
        <v>2.6562706138520622</v>
      </c>
      <c r="V2657">
        <v>8</v>
      </c>
      <c r="W2657">
        <v>47.607526881720432</v>
      </c>
      <c r="X2657">
        <v>192.68863803166369</v>
      </c>
      <c r="Y2657">
        <v>177.85161290322588</v>
      </c>
      <c r="Z2657">
        <v>177.85161290322588</v>
      </c>
      <c r="AA2657">
        <v>28.528556200830099</v>
      </c>
      <c r="AB2657">
        <v>1.3566829059665373</v>
      </c>
      <c r="AC2657">
        <v>-9.6721858815645909</v>
      </c>
    </row>
    <row r="2658" spans="1:29">
      <c r="A2658">
        <v>9</v>
      </c>
      <c r="B2658">
        <v>82</v>
      </c>
      <c r="C2658">
        <v>2012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11</v>
      </c>
      <c r="M2658">
        <v>99</v>
      </c>
      <c r="N2658">
        <v>99</v>
      </c>
      <c r="O2658">
        <v>99</v>
      </c>
      <c r="P2658">
        <v>9999</v>
      </c>
      <c r="Q2658">
        <v>426</v>
      </c>
      <c r="R2658">
        <v>2319</v>
      </c>
      <c r="S2658">
        <v>2317</v>
      </c>
      <c r="T2658">
        <v>8.3157026571520785</v>
      </c>
      <c r="U2658">
        <v>10.064657352327112</v>
      </c>
      <c r="V2658">
        <v>11</v>
      </c>
      <c r="W2658">
        <v>52.49762624082868</v>
      </c>
      <c r="X2658">
        <v>175.8399803404634</v>
      </c>
      <c r="Y2658">
        <v>162.15036653730053</v>
      </c>
      <c r="Z2658">
        <v>162.29033232628404</v>
      </c>
      <c r="AA2658">
        <v>27.98864838212296</v>
      </c>
      <c r="AB2658">
        <v>1.3691270297596991</v>
      </c>
      <c r="AC2658">
        <v>-17.4317979020202</v>
      </c>
    </row>
    <row r="2659" spans="1:29">
      <c r="A2659">
        <v>9</v>
      </c>
      <c r="B2659">
        <v>83</v>
      </c>
      <c r="C2659">
        <v>2012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14</v>
      </c>
      <c r="M2659">
        <v>99</v>
      </c>
      <c r="N2659">
        <v>99</v>
      </c>
      <c r="O2659">
        <v>99</v>
      </c>
      <c r="P2659">
        <v>9999</v>
      </c>
      <c r="Q2659">
        <v>657</v>
      </c>
      <c r="R2659">
        <v>9610</v>
      </c>
      <c r="S2659">
        <v>9601</v>
      </c>
      <c r="T2659">
        <v>34.460501308853601</v>
      </c>
      <c r="U2659">
        <v>36.641541337791971</v>
      </c>
      <c r="V2659">
        <v>14</v>
      </c>
      <c r="W2659">
        <v>57.1920633267368</v>
      </c>
      <c r="X2659">
        <v>154.44112364896171</v>
      </c>
      <c r="Y2659">
        <v>142.45248699271613</v>
      </c>
      <c r="Z2659">
        <v>142.58602228934501</v>
      </c>
      <c r="AA2659">
        <v>26.578527764541342</v>
      </c>
      <c r="AB2659">
        <v>1.4114060350151416</v>
      </c>
      <c r="AC2659">
        <v>-10.30947165632584</v>
      </c>
    </row>
    <row r="2660" spans="1:29">
      <c r="A2660">
        <v>9</v>
      </c>
      <c r="B2660">
        <v>84</v>
      </c>
      <c r="C2660">
        <v>2012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17</v>
      </c>
      <c r="M2660">
        <v>99</v>
      </c>
      <c r="N2660">
        <v>99</v>
      </c>
      <c r="O2660">
        <v>99</v>
      </c>
      <c r="P2660">
        <v>9999</v>
      </c>
      <c r="Q2660">
        <v>585</v>
      </c>
      <c r="R2660">
        <v>14905</v>
      </c>
      <c r="S2660">
        <v>14900</v>
      </c>
      <c r="T2660">
        <v>53.447843081005487</v>
      </c>
      <c r="U2660">
        <v>49.277680586678493</v>
      </c>
      <c r="V2660">
        <v>17</v>
      </c>
      <c r="W2660">
        <v>61.641476510067093</v>
      </c>
      <c r="X2660">
        <v>133.87887098608985</v>
      </c>
      <c r="Y2660">
        <v>123.52019456558152</v>
      </c>
      <c r="Z2660">
        <v>123.56164429530156</v>
      </c>
      <c r="AA2660">
        <v>23.704811322739555</v>
      </c>
      <c r="AB2660">
        <v>1.6331253751806241</v>
      </c>
      <c r="AC2660">
        <v>-15.730501859853412</v>
      </c>
    </row>
    <row r="2661" spans="1:29">
      <c r="A2661">
        <v>9</v>
      </c>
      <c r="B2661">
        <v>85</v>
      </c>
      <c r="C2661">
        <v>2011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1</v>
      </c>
      <c r="M2661">
        <v>99</v>
      </c>
      <c r="N2661">
        <v>99</v>
      </c>
      <c r="O2661">
        <v>99</v>
      </c>
      <c r="P2661">
        <v>9999</v>
      </c>
      <c r="Q2661">
        <v>32</v>
      </c>
      <c r="R2661">
        <v>52</v>
      </c>
      <c r="S2661">
        <v>0</v>
      </c>
      <c r="T2661">
        <v>0.19142278667402904</v>
      </c>
      <c r="U2661">
        <v>0</v>
      </c>
      <c r="V2661">
        <v>1</v>
      </c>
      <c r="X2661">
        <v>94.8683223601967</v>
      </c>
      <c r="Y2661">
        <v>0</v>
      </c>
    </row>
    <row r="2662" spans="1:29">
      <c r="A2662">
        <v>9</v>
      </c>
      <c r="B2662">
        <v>86</v>
      </c>
      <c r="C2662">
        <v>2011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2</v>
      </c>
      <c r="M2662">
        <v>99</v>
      </c>
      <c r="N2662">
        <v>99</v>
      </c>
      <c r="O2662">
        <v>99</v>
      </c>
      <c r="P2662">
        <v>9999</v>
      </c>
      <c r="Q2662">
        <v>29</v>
      </c>
      <c r="R2662">
        <v>50</v>
      </c>
      <c r="S2662">
        <v>50</v>
      </c>
      <c r="T2662">
        <v>0.18406037180195095</v>
      </c>
      <c r="U2662">
        <v>0.27265134474359698</v>
      </c>
      <c r="V2662">
        <v>2</v>
      </c>
      <c r="W2662">
        <v>36.920000000000009</v>
      </c>
      <c r="X2662">
        <v>216.26868905742151</v>
      </c>
      <c r="Y2662">
        <v>199.61600000000004</v>
      </c>
      <c r="Z2662">
        <v>199.61600000000004</v>
      </c>
      <c r="AA2662">
        <v>43.269334915156371</v>
      </c>
      <c r="AB2662">
        <v>1.5854336946084693</v>
      </c>
      <c r="AC2662">
        <v>-21.968767744452038</v>
      </c>
    </row>
    <row r="2663" spans="1:29">
      <c r="A2663">
        <v>9</v>
      </c>
      <c r="B2663">
        <v>87</v>
      </c>
      <c r="C2663">
        <v>2011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5</v>
      </c>
      <c r="M2663">
        <v>99</v>
      </c>
      <c r="N2663">
        <v>99</v>
      </c>
      <c r="O2663">
        <v>99</v>
      </c>
      <c r="P2663">
        <v>9999</v>
      </c>
      <c r="Q2663">
        <v>60</v>
      </c>
      <c r="R2663">
        <v>84</v>
      </c>
      <c r="S2663">
        <v>84</v>
      </c>
      <c r="T2663">
        <v>0.30922142462727775</v>
      </c>
      <c r="U2663">
        <v>0.46248123760020687</v>
      </c>
      <c r="V2663">
        <v>5</v>
      </c>
      <c r="W2663">
        <v>42.404761904761905</v>
      </c>
      <c r="X2663">
        <v>218.35887117577255</v>
      </c>
      <c r="Y2663">
        <v>201.54523809523815</v>
      </c>
      <c r="Z2663">
        <v>201.54523809523815</v>
      </c>
      <c r="AA2663">
        <v>28.46503036209058</v>
      </c>
      <c r="AB2663">
        <v>1.3811576202165408</v>
      </c>
      <c r="AC2663">
        <v>0.71649888794215699</v>
      </c>
    </row>
    <row r="2664" spans="1:29">
      <c r="A2664">
        <v>9</v>
      </c>
      <c r="B2664">
        <v>88</v>
      </c>
      <c r="C2664">
        <v>2011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8</v>
      </c>
      <c r="M2664">
        <v>99</v>
      </c>
      <c r="N2664">
        <v>99</v>
      </c>
      <c r="O2664">
        <v>99</v>
      </c>
      <c r="P2664">
        <v>9999</v>
      </c>
      <c r="Q2664">
        <v>258</v>
      </c>
      <c r="R2664">
        <v>701</v>
      </c>
      <c r="S2664">
        <v>701</v>
      </c>
      <c r="T2664">
        <v>2.5805264126633527</v>
      </c>
      <c r="U2664">
        <v>3.4747011032862005</v>
      </c>
      <c r="V2664">
        <v>8</v>
      </c>
      <c r="W2664">
        <v>47.537803138373754</v>
      </c>
      <c r="X2664">
        <v>196.58729287830587</v>
      </c>
      <c r="Y2664">
        <v>181.45007132667612</v>
      </c>
      <c r="Z2664">
        <v>181.45007132667612</v>
      </c>
      <c r="AA2664">
        <v>26.391867303520943</v>
      </c>
      <c r="AB2664">
        <v>1.2931555897184228</v>
      </c>
      <c r="AC2664">
        <v>-17.270640926470747</v>
      </c>
    </row>
    <row r="2665" spans="1:29">
      <c r="A2665">
        <v>9</v>
      </c>
      <c r="B2665">
        <v>89</v>
      </c>
      <c r="C2665">
        <v>2011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11</v>
      </c>
      <c r="M2665">
        <v>99</v>
      </c>
      <c r="N2665">
        <v>99</v>
      </c>
      <c r="O2665">
        <v>99</v>
      </c>
      <c r="P2665">
        <v>9999</v>
      </c>
      <c r="Q2665">
        <v>483</v>
      </c>
      <c r="R2665">
        <v>2578</v>
      </c>
      <c r="S2665">
        <v>2578</v>
      </c>
      <c r="T2665">
        <v>9.4901527701085957</v>
      </c>
      <c r="U2665">
        <v>11.36774828091807</v>
      </c>
      <c r="V2665">
        <v>11</v>
      </c>
      <c r="W2665">
        <v>52.505818463925515</v>
      </c>
      <c r="X2665">
        <v>174.88297932249435</v>
      </c>
      <c r="Y2665">
        <v>161.41698991466237</v>
      </c>
      <c r="Z2665">
        <v>161.41698991466237</v>
      </c>
      <c r="AA2665">
        <v>27.36000274365146</v>
      </c>
      <c r="AB2665">
        <v>1.3744894987214165</v>
      </c>
      <c r="AC2665">
        <v>-19.922208538090327</v>
      </c>
    </row>
    <row r="2666" spans="1:29">
      <c r="A2666">
        <v>9</v>
      </c>
      <c r="B2666">
        <v>90</v>
      </c>
      <c r="C2666">
        <v>2011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14</v>
      </c>
      <c r="M2666">
        <v>99</v>
      </c>
      <c r="N2666">
        <v>99</v>
      </c>
      <c r="O2666">
        <v>99</v>
      </c>
      <c r="P2666">
        <v>9999</v>
      </c>
      <c r="Q2666">
        <v>624</v>
      </c>
      <c r="R2666">
        <v>9362</v>
      </c>
      <c r="S2666">
        <v>9356</v>
      </c>
      <c r="T2666">
        <v>34.463464016197321</v>
      </c>
      <c r="U2666">
        <v>36.646992724617128</v>
      </c>
      <c r="V2666">
        <v>14</v>
      </c>
      <c r="W2666">
        <v>57.40059854638735</v>
      </c>
      <c r="X2666">
        <v>155.34205843081148</v>
      </c>
      <c r="Y2666">
        <v>143.29380474257661</v>
      </c>
      <c r="Z2666">
        <v>143.38569901667404</v>
      </c>
      <c r="AA2666">
        <v>25.528394745418744</v>
      </c>
      <c r="AB2666">
        <v>1.3473548836783471</v>
      </c>
      <c r="AC2666">
        <v>-21.771671269284145</v>
      </c>
    </row>
    <row r="2667" spans="1:29">
      <c r="A2667">
        <v>9</v>
      </c>
      <c r="B2667">
        <v>91</v>
      </c>
      <c r="C2667">
        <v>2011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17</v>
      </c>
      <c r="M2667">
        <v>99</v>
      </c>
      <c r="N2667">
        <v>99</v>
      </c>
      <c r="O2667">
        <v>99</v>
      </c>
      <c r="P2667">
        <v>9999</v>
      </c>
      <c r="Q2667">
        <v>624</v>
      </c>
      <c r="R2667">
        <v>13971.5</v>
      </c>
      <c r="S2667">
        <v>13963.5</v>
      </c>
      <c r="T2667">
        <v>51.431989692619183</v>
      </c>
      <c r="U2667">
        <v>46.799613882337319</v>
      </c>
      <c r="V2667">
        <v>17.000608381347742</v>
      </c>
      <c r="W2667">
        <v>61.668922548071762</v>
      </c>
      <c r="X2667">
        <v>132.91373333944901</v>
      </c>
      <c r="Y2667">
        <v>122.61876677522083</v>
      </c>
      <c r="Z2667">
        <v>122.68901779639768</v>
      </c>
      <c r="AA2667">
        <v>24.265414848737606</v>
      </c>
      <c r="AB2667">
        <v>1.486777735406257</v>
      </c>
      <c r="AC2667">
        <v>-19.222803403940485</v>
      </c>
    </row>
    <row r="2668" spans="1:29">
      <c r="A2668">
        <v>9</v>
      </c>
      <c r="B2668">
        <v>92</v>
      </c>
      <c r="C2668">
        <v>2010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1</v>
      </c>
      <c r="M2668">
        <v>99</v>
      </c>
      <c r="N2668">
        <v>99</v>
      </c>
      <c r="O2668">
        <v>99</v>
      </c>
      <c r="P2668">
        <v>9999</v>
      </c>
      <c r="Q2668">
        <v>24</v>
      </c>
      <c r="R2668">
        <v>40</v>
      </c>
      <c r="S2668">
        <v>0</v>
      </c>
      <c r="T2668">
        <v>0.15564807969181679</v>
      </c>
      <c r="U2668">
        <v>0</v>
      </c>
      <c r="V2668">
        <v>1</v>
      </c>
      <c r="X2668">
        <v>95.048754062838583</v>
      </c>
      <c r="Y2668">
        <v>0</v>
      </c>
    </row>
    <row r="2669" spans="1:29">
      <c r="A2669">
        <v>9</v>
      </c>
      <c r="B2669">
        <v>93</v>
      </c>
      <c r="C2669">
        <v>2010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2</v>
      </c>
      <c r="M2669">
        <v>99</v>
      </c>
      <c r="N2669">
        <v>99</v>
      </c>
      <c r="O2669">
        <v>99</v>
      </c>
      <c r="P2669">
        <v>9999</v>
      </c>
      <c r="Q2669">
        <v>33</v>
      </c>
      <c r="R2669">
        <v>52</v>
      </c>
      <c r="S2669">
        <v>51</v>
      </c>
      <c r="T2669">
        <v>0.20234250359936184</v>
      </c>
      <c r="U2669">
        <v>0.30212266608851923</v>
      </c>
      <c r="V2669">
        <v>2</v>
      </c>
      <c r="W2669">
        <v>40.176470588235304</v>
      </c>
      <c r="X2669">
        <v>220.72464372031001</v>
      </c>
      <c r="Y2669">
        <v>199.80961538461537</v>
      </c>
      <c r="Z2669">
        <v>203.72745098039215</v>
      </c>
      <c r="AA2669">
        <v>31.617357347813503</v>
      </c>
      <c r="AB2669">
        <v>3.9985579869029002</v>
      </c>
      <c r="AC2669">
        <v>-14.68832986776631</v>
      </c>
    </row>
    <row r="2670" spans="1:29">
      <c r="A2670">
        <v>9</v>
      </c>
      <c r="B2670">
        <v>94</v>
      </c>
      <c r="C2670">
        <v>2010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5</v>
      </c>
      <c r="M2670">
        <v>99</v>
      </c>
      <c r="N2670">
        <v>99</v>
      </c>
      <c r="O2670">
        <v>99</v>
      </c>
      <c r="P2670">
        <v>9999</v>
      </c>
      <c r="Q2670">
        <v>55</v>
      </c>
      <c r="R2670">
        <v>90</v>
      </c>
      <c r="S2670">
        <v>90</v>
      </c>
      <c r="T2670">
        <v>0.3502081793065876</v>
      </c>
      <c r="U2670">
        <v>0.49863426748723744</v>
      </c>
      <c r="V2670">
        <v>5</v>
      </c>
      <c r="W2670">
        <v>42.455555555555549</v>
      </c>
      <c r="X2670">
        <v>206.43072107860837</v>
      </c>
      <c r="Y2670">
        <v>190.53555555555556</v>
      </c>
      <c r="Z2670">
        <v>190.53555555555556</v>
      </c>
      <c r="AA2670">
        <v>27.873333776254</v>
      </c>
      <c r="AB2670">
        <v>1.2837541397627719</v>
      </c>
      <c r="AC2670">
        <v>-2.7001951372729729</v>
      </c>
    </row>
    <row r="2671" spans="1:29">
      <c r="A2671">
        <v>9</v>
      </c>
      <c r="B2671">
        <v>95</v>
      </c>
      <c r="C2671">
        <v>2010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8</v>
      </c>
      <c r="M2671">
        <v>99</v>
      </c>
      <c r="N2671">
        <v>99</v>
      </c>
      <c r="O2671">
        <v>99</v>
      </c>
      <c r="P2671">
        <v>9999</v>
      </c>
      <c r="Q2671">
        <v>234</v>
      </c>
      <c r="R2671">
        <v>517</v>
      </c>
      <c r="S2671">
        <v>517</v>
      </c>
      <c r="T2671">
        <v>2.0117514300167318</v>
      </c>
      <c r="U2671">
        <v>2.7150010979828729</v>
      </c>
      <c r="V2671">
        <v>8</v>
      </c>
      <c r="W2671">
        <v>47.601547388781441</v>
      </c>
      <c r="X2671">
        <v>195.66546728668379</v>
      </c>
      <c r="Y2671">
        <v>180.59922630560936</v>
      </c>
      <c r="Z2671">
        <v>180.59922630560936</v>
      </c>
      <c r="AA2671">
        <v>29.109573547695284</v>
      </c>
      <c r="AB2671">
        <v>1.4506176648090299</v>
      </c>
      <c r="AC2671">
        <v>-23.644319617549705</v>
      </c>
    </row>
    <row r="2672" spans="1:29">
      <c r="A2672">
        <v>9</v>
      </c>
      <c r="B2672">
        <v>96</v>
      </c>
      <c r="C2672">
        <v>2010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11</v>
      </c>
      <c r="M2672">
        <v>99</v>
      </c>
      <c r="N2672">
        <v>99</v>
      </c>
      <c r="O2672">
        <v>99</v>
      </c>
      <c r="P2672">
        <v>9999</v>
      </c>
      <c r="Q2672">
        <v>511</v>
      </c>
      <c r="R2672">
        <v>2727</v>
      </c>
      <c r="S2672">
        <v>2727</v>
      </c>
      <c r="T2672">
        <v>10.61130783298961</v>
      </c>
      <c r="U2672">
        <v>12.732091364271623</v>
      </c>
      <c r="V2672">
        <v>11</v>
      </c>
      <c r="W2672">
        <v>52.615694902823599</v>
      </c>
      <c r="X2672">
        <v>173.95997093389403</v>
      </c>
      <c r="Y2672">
        <v>160.565053171984</v>
      </c>
      <c r="Z2672">
        <v>160.565053171984</v>
      </c>
      <c r="AA2672">
        <v>28.398498539767889</v>
      </c>
      <c r="AB2672">
        <v>1.3340548457834496</v>
      </c>
      <c r="AC2672">
        <v>-22.110929732554904</v>
      </c>
    </row>
    <row r="2673" spans="1:29">
      <c r="A2673">
        <v>9</v>
      </c>
      <c r="B2673">
        <v>97</v>
      </c>
      <c r="C2673">
        <v>2010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14</v>
      </c>
      <c r="M2673">
        <v>99</v>
      </c>
      <c r="N2673">
        <v>99</v>
      </c>
      <c r="O2673">
        <v>99</v>
      </c>
      <c r="P2673">
        <v>9999</v>
      </c>
      <c r="Q2673">
        <v>712</v>
      </c>
      <c r="R2673">
        <v>10955</v>
      </c>
      <c r="S2673">
        <v>10952</v>
      </c>
      <c r="T2673">
        <v>42.628117825596327</v>
      </c>
      <c r="U2673">
        <v>44.462441425405117</v>
      </c>
      <c r="V2673">
        <v>14</v>
      </c>
      <c r="W2673">
        <v>57.375639152666189</v>
      </c>
      <c r="X2673">
        <v>151.25864550784669</v>
      </c>
      <c r="Y2673">
        <v>139.57811958010075</v>
      </c>
      <c r="Z2673">
        <v>139.61635317750219</v>
      </c>
      <c r="AA2673">
        <v>25.657914057721499</v>
      </c>
      <c r="AB2673">
        <v>1.0735217351352226</v>
      </c>
      <c r="AC2673">
        <v>-34.354502645607418</v>
      </c>
    </row>
    <row r="2674" spans="1:29">
      <c r="A2674">
        <v>9</v>
      </c>
      <c r="B2674">
        <v>98</v>
      </c>
      <c r="C2674">
        <v>2010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17</v>
      </c>
      <c r="M2674">
        <v>99</v>
      </c>
      <c r="N2674">
        <v>99</v>
      </c>
      <c r="O2674">
        <v>99</v>
      </c>
      <c r="P2674">
        <v>9999</v>
      </c>
      <c r="Q2674">
        <v>661</v>
      </c>
      <c r="R2674">
        <v>10908</v>
      </c>
      <c r="S2674">
        <v>10905</v>
      </c>
      <c r="T2674">
        <v>42.445231331958439</v>
      </c>
      <c r="U2674">
        <v>38.294810495599677</v>
      </c>
      <c r="V2674">
        <v>17</v>
      </c>
      <c r="W2674">
        <v>61.516001834021097</v>
      </c>
      <c r="X2674">
        <v>130.84064455560738</v>
      </c>
      <c r="Y2674">
        <v>120.73445177851139</v>
      </c>
      <c r="Z2674">
        <v>120.76766620816156</v>
      </c>
      <c r="AA2674">
        <v>23.968313063215042</v>
      </c>
      <c r="AB2674">
        <v>1.4005781762807372</v>
      </c>
      <c r="AC2674">
        <v>-12.778368437202772</v>
      </c>
    </row>
    <row r="2675" spans="1:29">
      <c r="A2675">
        <v>9</v>
      </c>
      <c r="B2675">
        <v>99</v>
      </c>
      <c r="C2675">
        <v>2009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1</v>
      </c>
      <c r="M2675">
        <v>99</v>
      </c>
      <c r="N2675">
        <v>99</v>
      </c>
      <c r="O2675">
        <v>99</v>
      </c>
      <c r="P2675">
        <v>9999</v>
      </c>
      <c r="Q2675">
        <v>12</v>
      </c>
      <c r="R2675">
        <v>19</v>
      </c>
      <c r="S2675">
        <v>0</v>
      </c>
      <c r="T2675">
        <v>8.5335460431968102E-2</v>
      </c>
      <c r="U2675">
        <v>0</v>
      </c>
      <c r="V2675">
        <v>1</v>
      </c>
      <c r="X2675">
        <v>90.032502708559022</v>
      </c>
      <c r="Y2675">
        <v>0</v>
      </c>
    </row>
    <row r="2676" spans="1:29">
      <c r="A2676">
        <v>9</v>
      </c>
      <c r="B2676">
        <v>100</v>
      </c>
      <c r="C2676">
        <v>2009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2</v>
      </c>
      <c r="M2676">
        <v>99</v>
      </c>
      <c r="N2676">
        <v>99</v>
      </c>
      <c r="O2676">
        <v>99</v>
      </c>
      <c r="P2676">
        <v>9999</v>
      </c>
      <c r="Q2676">
        <v>35</v>
      </c>
      <c r="R2676">
        <v>53</v>
      </c>
      <c r="S2676">
        <v>53</v>
      </c>
      <c r="T2676">
        <v>0.23804102120496368</v>
      </c>
      <c r="U2676">
        <v>0.3530630284305778</v>
      </c>
      <c r="V2676">
        <v>2</v>
      </c>
      <c r="W2676">
        <v>40.24528301886793</v>
      </c>
      <c r="X2676">
        <v>216.78897769782711</v>
      </c>
      <c r="Y2676">
        <v>200.09622641509432</v>
      </c>
      <c r="Z2676">
        <v>200.09622641509432</v>
      </c>
      <c r="AA2676">
        <v>50.461799346706357</v>
      </c>
      <c r="AB2676">
        <v>4.5470523745893923</v>
      </c>
      <c r="AC2676">
        <v>-0.62619086739314256</v>
      </c>
    </row>
    <row r="2677" spans="1:29">
      <c r="A2677">
        <v>9</v>
      </c>
      <c r="B2677">
        <v>101</v>
      </c>
      <c r="C2677">
        <v>2009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5</v>
      </c>
      <c r="M2677">
        <v>99</v>
      </c>
      <c r="N2677">
        <v>99</v>
      </c>
      <c r="O2677">
        <v>99</v>
      </c>
      <c r="P2677">
        <v>9999</v>
      </c>
      <c r="Q2677">
        <v>91</v>
      </c>
      <c r="R2677">
        <v>155</v>
      </c>
      <c r="S2677">
        <v>154</v>
      </c>
      <c r="T2677">
        <v>0.69615770352395023</v>
      </c>
      <c r="U2677">
        <v>0.94611343526821123</v>
      </c>
      <c r="V2677">
        <v>5</v>
      </c>
      <c r="W2677">
        <v>42.52597402597403</v>
      </c>
      <c r="X2677">
        <v>200.06710236605724</v>
      </c>
      <c r="Y2677">
        <v>183.3470967741936</v>
      </c>
      <c r="Z2677">
        <v>184.53766233766237</v>
      </c>
      <c r="AA2677">
        <v>45.558746259846622</v>
      </c>
      <c r="AB2677">
        <v>1.3493531492546798</v>
      </c>
      <c r="AC2677">
        <v>-7.2086367135591436</v>
      </c>
    </row>
    <row r="2678" spans="1:29">
      <c r="A2678">
        <v>9</v>
      </c>
      <c r="B2678">
        <v>102</v>
      </c>
      <c r="C2678">
        <v>2009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8</v>
      </c>
      <c r="M2678">
        <v>99</v>
      </c>
      <c r="N2678">
        <v>99</v>
      </c>
      <c r="O2678">
        <v>99</v>
      </c>
      <c r="P2678">
        <v>9999</v>
      </c>
      <c r="Q2678">
        <v>251</v>
      </c>
      <c r="R2678">
        <v>641</v>
      </c>
      <c r="S2678">
        <v>640</v>
      </c>
      <c r="T2678">
        <v>2.8789489545732394</v>
      </c>
      <c r="U2678">
        <v>3.8302899121172658</v>
      </c>
      <c r="V2678">
        <v>8</v>
      </c>
      <c r="W2678">
        <v>47.615625000000001</v>
      </c>
      <c r="X2678">
        <v>194.74345170989957</v>
      </c>
      <c r="Y2678">
        <v>179.48829953198123</v>
      </c>
      <c r="Z2678">
        <v>179.76874999999995</v>
      </c>
      <c r="AA2678">
        <v>29.054520275466803</v>
      </c>
      <c r="AB2678">
        <v>1.4638582101334627</v>
      </c>
      <c r="AC2678">
        <v>-18.054503044569206</v>
      </c>
    </row>
    <row r="2679" spans="1:29">
      <c r="A2679">
        <v>9</v>
      </c>
      <c r="B2679">
        <v>103</v>
      </c>
      <c r="C2679">
        <v>2009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11</v>
      </c>
      <c r="M2679">
        <v>99</v>
      </c>
      <c r="N2679">
        <v>99</v>
      </c>
      <c r="O2679">
        <v>99</v>
      </c>
      <c r="P2679">
        <v>9999</v>
      </c>
      <c r="Q2679">
        <v>605</v>
      </c>
      <c r="R2679">
        <v>3444</v>
      </c>
      <c r="S2679">
        <v>3439</v>
      </c>
      <c r="T2679">
        <v>15.468175038299901</v>
      </c>
      <c r="U2679">
        <v>18.110121534101548</v>
      </c>
      <c r="V2679">
        <v>11</v>
      </c>
      <c r="W2679">
        <v>52.62808956091888</v>
      </c>
      <c r="X2679">
        <v>171.36222588816236</v>
      </c>
      <c r="Y2679">
        <v>157.95040650406548</v>
      </c>
      <c r="Z2679">
        <v>158.18005234079715</v>
      </c>
      <c r="AA2679">
        <v>28.483225610891058</v>
      </c>
      <c r="AB2679">
        <v>1.393012779058828</v>
      </c>
      <c r="AC2679">
        <v>-23.828065579835247</v>
      </c>
    </row>
    <row r="2680" spans="1:29">
      <c r="A2680">
        <v>9</v>
      </c>
      <c r="B2680">
        <v>104</v>
      </c>
      <c r="C2680">
        <v>2009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14</v>
      </c>
      <c r="M2680">
        <v>99</v>
      </c>
      <c r="N2680">
        <v>99</v>
      </c>
      <c r="O2680">
        <v>99</v>
      </c>
      <c r="P2680">
        <v>9999</v>
      </c>
      <c r="Q2680">
        <v>812</v>
      </c>
      <c r="R2680">
        <v>10429</v>
      </c>
      <c r="S2680">
        <v>10402</v>
      </c>
      <c r="T2680">
        <v>46.840185097105007</v>
      </c>
      <c r="U2680">
        <v>47.283263042659378</v>
      </c>
      <c r="V2680">
        <v>14</v>
      </c>
      <c r="W2680">
        <v>57.121803499327051</v>
      </c>
      <c r="X2680">
        <v>147.90823612838028</v>
      </c>
      <c r="Y2680">
        <v>136.18438009396837</v>
      </c>
      <c r="Z2680">
        <v>136.53786771774611</v>
      </c>
      <c r="AA2680">
        <v>26.445557971544073</v>
      </c>
      <c r="AB2680">
        <v>1.3801778447482003</v>
      </c>
      <c r="AC2680">
        <v>-25.234029986294441</v>
      </c>
    </row>
    <row r="2681" spans="1:29">
      <c r="A2681">
        <v>9</v>
      </c>
      <c r="B2681">
        <v>105</v>
      </c>
      <c r="C2681">
        <v>2009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17</v>
      </c>
      <c r="M2681">
        <v>99</v>
      </c>
      <c r="N2681">
        <v>99</v>
      </c>
      <c r="O2681">
        <v>99</v>
      </c>
      <c r="P2681">
        <v>9999</v>
      </c>
      <c r="Q2681">
        <v>620</v>
      </c>
      <c r="R2681">
        <v>7033</v>
      </c>
      <c r="S2681">
        <v>7022</v>
      </c>
      <c r="T2681">
        <v>31.587594379896395</v>
      </c>
      <c r="U2681">
        <v>28.047228967421439</v>
      </c>
      <c r="V2681">
        <v>17</v>
      </c>
      <c r="W2681">
        <v>61.337510680717742</v>
      </c>
      <c r="X2681">
        <v>129.96817818613675</v>
      </c>
      <c r="Y2681">
        <v>119.78760130811898</v>
      </c>
      <c r="Z2681">
        <v>119.97524921674749</v>
      </c>
      <c r="AA2681">
        <v>24.680220149654659</v>
      </c>
      <c r="AB2681">
        <v>1.382237673639555</v>
      </c>
      <c r="AC2681">
        <v>-9.3393136452862233</v>
      </c>
    </row>
    <row r="2682" spans="1:29">
      <c r="A2682">
        <v>9</v>
      </c>
      <c r="B2682">
        <v>106</v>
      </c>
      <c r="C2682">
        <v>2008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1</v>
      </c>
      <c r="M2682">
        <v>99</v>
      </c>
      <c r="N2682">
        <v>99</v>
      </c>
      <c r="O2682">
        <v>99</v>
      </c>
      <c r="P2682">
        <v>9999</v>
      </c>
      <c r="Q2682">
        <v>6</v>
      </c>
      <c r="R2682">
        <v>6</v>
      </c>
      <c r="S2682">
        <v>0</v>
      </c>
      <c r="T2682">
        <v>2.4427978177672831E-2</v>
      </c>
      <c r="U2682">
        <v>0</v>
      </c>
      <c r="V2682">
        <v>1</v>
      </c>
      <c r="X2682">
        <v>92.668833513903934</v>
      </c>
      <c r="Y2682">
        <v>0</v>
      </c>
    </row>
    <row r="2683" spans="1:29">
      <c r="A2683">
        <v>9</v>
      </c>
      <c r="B2683">
        <v>107</v>
      </c>
      <c r="C2683">
        <v>2008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2</v>
      </c>
      <c r="M2683">
        <v>99</v>
      </c>
      <c r="N2683">
        <v>99</v>
      </c>
      <c r="O2683">
        <v>99</v>
      </c>
      <c r="P2683">
        <v>9999</v>
      </c>
      <c r="Q2683">
        <v>33</v>
      </c>
      <c r="R2683">
        <v>48</v>
      </c>
      <c r="S2683">
        <v>48</v>
      </c>
      <c r="T2683">
        <v>0.19542382542138265</v>
      </c>
      <c r="U2683">
        <v>0.29724622000035839</v>
      </c>
      <c r="V2683">
        <v>2</v>
      </c>
      <c r="W2683">
        <v>37.041666666666657</v>
      </c>
      <c r="X2683">
        <v>221.90772842181289</v>
      </c>
      <c r="Y2683">
        <v>204.82083333333335</v>
      </c>
      <c r="Z2683">
        <v>204.82083333333335</v>
      </c>
      <c r="AA2683">
        <v>42.110568538537741</v>
      </c>
      <c r="AB2683">
        <v>1.6067349570549343</v>
      </c>
      <c r="AC2683">
        <v>-8.7982639892362524</v>
      </c>
    </row>
    <row r="2684" spans="1:29">
      <c r="A2684">
        <v>9</v>
      </c>
      <c r="B2684">
        <v>108</v>
      </c>
      <c r="C2684">
        <v>2008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5</v>
      </c>
      <c r="M2684">
        <v>99</v>
      </c>
      <c r="N2684">
        <v>99</v>
      </c>
      <c r="O2684">
        <v>99</v>
      </c>
      <c r="P2684">
        <v>9999</v>
      </c>
      <c r="Q2684">
        <v>128</v>
      </c>
      <c r="R2684">
        <v>203</v>
      </c>
      <c r="S2684">
        <v>202</v>
      </c>
      <c r="T2684">
        <v>0.8264799283445976</v>
      </c>
      <c r="U2684">
        <v>1.1396393589502518</v>
      </c>
      <c r="V2684">
        <v>5</v>
      </c>
      <c r="W2684">
        <v>42.584158415841578</v>
      </c>
      <c r="X2684">
        <v>201.98858936110025</v>
      </c>
      <c r="Y2684">
        <v>185.68226600985224</v>
      </c>
      <c r="Z2684">
        <v>186.60148514851488</v>
      </c>
      <c r="AA2684">
        <v>33.561113869044377</v>
      </c>
      <c r="AB2684">
        <v>1.4743169368727067</v>
      </c>
      <c r="AC2684">
        <v>-18.538201105887889</v>
      </c>
    </row>
    <row r="2685" spans="1:29">
      <c r="A2685">
        <v>9</v>
      </c>
      <c r="B2685">
        <v>109</v>
      </c>
      <c r="C2685">
        <v>2008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8</v>
      </c>
      <c r="M2685">
        <v>99</v>
      </c>
      <c r="N2685">
        <v>99</v>
      </c>
      <c r="O2685">
        <v>99</v>
      </c>
      <c r="P2685">
        <v>9999</v>
      </c>
      <c r="Q2685">
        <v>333</v>
      </c>
      <c r="R2685">
        <v>943</v>
      </c>
      <c r="S2685">
        <v>941</v>
      </c>
      <c r="T2685">
        <v>3.8392639035909126</v>
      </c>
      <c r="U2685">
        <v>5.0451978185173774</v>
      </c>
      <c r="V2685">
        <v>8</v>
      </c>
      <c r="W2685">
        <v>47.691817215727937</v>
      </c>
      <c r="X2685">
        <v>192.15867847594592</v>
      </c>
      <c r="Y2685">
        <v>176.95609756097539</v>
      </c>
      <c r="Z2685">
        <v>177.33219978746001</v>
      </c>
      <c r="AA2685">
        <v>28.2139566149609</v>
      </c>
      <c r="AB2685">
        <v>1.3577138191179028</v>
      </c>
      <c r="AC2685">
        <v>-17.166381818018127</v>
      </c>
    </row>
    <row r="2686" spans="1:29">
      <c r="A2686">
        <v>9</v>
      </c>
      <c r="B2686">
        <v>110</v>
      </c>
      <c r="C2686">
        <v>2008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11</v>
      </c>
      <c r="M2686">
        <v>99</v>
      </c>
      <c r="N2686">
        <v>99</v>
      </c>
      <c r="O2686">
        <v>99</v>
      </c>
      <c r="P2686">
        <v>9999</v>
      </c>
      <c r="Q2686">
        <v>699</v>
      </c>
      <c r="R2686">
        <v>4963</v>
      </c>
      <c r="S2686">
        <v>4944</v>
      </c>
      <c r="T2686">
        <v>20.206009282631712</v>
      </c>
      <c r="U2686">
        <v>23.061295626957712</v>
      </c>
      <c r="V2686">
        <v>11</v>
      </c>
      <c r="W2686">
        <v>52.608818770226527</v>
      </c>
      <c r="X2686">
        <v>167.10389275001248</v>
      </c>
      <c r="Y2686">
        <v>153.68746725770757</v>
      </c>
      <c r="Z2686">
        <v>154.27809466019468</v>
      </c>
      <c r="AA2686">
        <v>27.571264302179713</v>
      </c>
      <c r="AB2686">
        <v>1.4051350219602612</v>
      </c>
      <c r="AC2686">
        <v>-24.271712071057596</v>
      </c>
    </row>
    <row r="2687" spans="1:29">
      <c r="A2687">
        <v>9</v>
      </c>
      <c r="B2687">
        <v>111</v>
      </c>
      <c r="C2687">
        <v>2008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14</v>
      </c>
      <c r="M2687">
        <v>99</v>
      </c>
      <c r="N2687">
        <v>99</v>
      </c>
      <c r="O2687">
        <v>99</v>
      </c>
      <c r="P2687">
        <v>9999</v>
      </c>
      <c r="Q2687">
        <v>938</v>
      </c>
      <c r="R2687">
        <v>12829</v>
      </c>
      <c r="S2687">
        <v>12772</v>
      </c>
      <c r="T2687">
        <v>52.231088673560784</v>
      </c>
      <c r="U2687">
        <v>51.34139786872452</v>
      </c>
      <c r="V2687">
        <v>14</v>
      </c>
      <c r="W2687">
        <v>56.926714688380819</v>
      </c>
      <c r="X2687">
        <v>143.99744552205061</v>
      </c>
      <c r="Y2687">
        <v>132.36522721958056</v>
      </c>
      <c r="Z2687">
        <v>132.95595834638269</v>
      </c>
      <c r="AA2687">
        <v>25.973309459981504</v>
      </c>
      <c r="AB2687">
        <v>1.4108158151770145</v>
      </c>
      <c r="AC2687">
        <v>-19.9793432761665</v>
      </c>
    </row>
    <row r="2688" spans="1:29">
      <c r="A2688">
        <v>9</v>
      </c>
      <c r="B2688">
        <v>112</v>
      </c>
      <c r="C2688">
        <v>2008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17</v>
      </c>
      <c r="M2688">
        <v>99</v>
      </c>
      <c r="N2688">
        <v>99</v>
      </c>
      <c r="O2688">
        <v>99</v>
      </c>
      <c r="P2688">
        <v>9999</v>
      </c>
      <c r="Q2688">
        <v>614</v>
      </c>
      <c r="R2688">
        <v>4954</v>
      </c>
      <c r="S2688">
        <v>4940</v>
      </c>
      <c r="T2688">
        <v>20.1693673153652</v>
      </c>
      <c r="U2688">
        <v>17.601085680072504</v>
      </c>
      <c r="V2688">
        <v>17</v>
      </c>
      <c r="W2688">
        <v>61.00202429149796</v>
      </c>
      <c r="X2688">
        <v>127.65879460483904</v>
      </c>
      <c r="Y2688">
        <v>117.51207105369416</v>
      </c>
      <c r="Z2688">
        <v>117.84510121457502</v>
      </c>
      <c r="AA2688">
        <v>23.666543338069022</v>
      </c>
      <c r="AB2688">
        <v>1.1570921739451661</v>
      </c>
      <c r="AC2688">
        <v>-3.7119275773822071</v>
      </c>
    </row>
    <row r="2689" spans="1:29">
      <c r="A2689">
        <v>9</v>
      </c>
      <c r="B2689">
        <v>113</v>
      </c>
      <c r="C2689">
        <v>2007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1</v>
      </c>
      <c r="M2689">
        <v>99</v>
      </c>
      <c r="N2689">
        <v>99</v>
      </c>
      <c r="O2689">
        <v>99</v>
      </c>
      <c r="P2689">
        <v>9999</v>
      </c>
      <c r="Q2689">
        <v>1</v>
      </c>
      <c r="R2689">
        <v>1</v>
      </c>
      <c r="S2689">
        <v>0</v>
      </c>
      <c r="T2689">
        <v>4.5699661822502513E-3</v>
      </c>
      <c r="U2689">
        <v>0</v>
      </c>
      <c r="V2689">
        <v>1</v>
      </c>
      <c r="X2689">
        <v>82.340195016251371</v>
      </c>
      <c r="Y2689">
        <v>0</v>
      </c>
    </row>
    <row r="2690" spans="1:29">
      <c r="A2690">
        <v>9</v>
      </c>
      <c r="B2690">
        <v>114</v>
      </c>
      <c r="C2690">
        <v>2007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2</v>
      </c>
      <c r="M2690">
        <v>99</v>
      </c>
      <c r="N2690">
        <v>99</v>
      </c>
      <c r="O2690">
        <v>99</v>
      </c>
      <c r="P2690">
        <v>9999</v>
      </c>
      <c r="Q2690">
        <v>37</v>
      </c>
      <c r="R2690">
        <v>50</v>
      </c>
      <c r="S2690">
        <v>50</v>
      </c>
      <c r="T2690">
        <v>0.22849830911251257</v>
      </c>
      <c r="U2690">
        <v>0.33392748480067114</v>
      </c>
      <c r="V2690">
        <v>2</v>
      </c>
      <c r="W2690">
        <v>37.54</v>
      </c>
      <c r="X2690">
        <v>214.98591549295776</v>
      </c>
      <c r="Y2690">
        <v>198.43199999999999</v>
      </c>
      <c r="Z2690">
        <v>198.43199999999999</v>
      </c>
      <c r="AA2690">
        <v>31.962099054974324</v>
      </c>
      <c r="AB2690">
        <v>1.3298120167904397</v>
      </c>
      <c r="AC2690">
        <v>23.515005557830296</v>
      </c>
    </row>
    <row r="2691" spans="1:29">
      <c r="A2691">
        <v>9</v>
      </c>
      <c r="B2691">
        <v>115</v>
      </c>
      <c r="C2691">
        <v>2007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5</v>
      </c>
      <c r="M2691">
        <v>99</v>
      </c>
      <c r="N2691">
        <v>99</v>
      </c>
      <c r="O2691">
        <v>99</v>
      </c>
      <c r="P2691">
        <v>9999</v>
      </c>
      <c r="Q2691">
        <v>159</v>
      </c>
      <c r="R2691">
        <v>291</v>
      </c>
      <c r="S2691">
        <v>291</v>
      </c>
      <c r="T2691">
        <v>1.3298601590348229</v>
      </c>
      <c r="U2691">
        <v>1.8857566545861804</v>
      </c>
      <c r="V2691">
        <v>5</v>
      </c>
      <c r="W2691">
        <v>42.573883161512022</v>
      </c>
      <c r="X2691">
        <v>208.60297922879576</v>
      </c>
      <c r="Y2691">
        <v>192.54054982817877</v>
      </c>
      <c r="Z2691">
        <v>192.54054982817877</v>
      </c>
      <c r="AA2691">
        <v>28.432646735486756</v>
      </c>
      <c r="AB2691">
        <v>1.3636940834947873</v>
      </c>
      <c r="AC2691">
        <v>-16.354343504951196</v>
      </c>
    </row>
    <row r="2692" spans="1:29">
      <c r="A2692">
        <v>9</v>
      </c>
      <c r="B2692">
        <v>116</v>
      </c>
      <c r="C2692">
        <v>2007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8</v>
      </c>
      <c r="M2692">
        <v>99</v>
      </c>
      <c r="N2692">
        <v>99</v>
      </c>
      <c r="O2692">
        <v>99</v>
      </c>
      <c r="P2692">
        <v>9999</v>
      </c>
      <c r="Q2692">
        <v>388</v>
      </c>
      <c r="R2692">
        <v>1191</v>
      </c>
      <c r="S2692">
        <v>1189</v>
      </c>
      <c r="T2692">
        <v>5.4428297230600498</v>
      </c>
      <c r="U2692">
        <v>6.8859754225924492</v>
      </c>
      <c r="V2692">
        <v>8</v>
      </c>
      <c r="W2692">
        <v>47.652649285113526</v>
      </c>
      <c r="X2692">
        <v>186.45183768112781</v>
      </c>
      <c r="Y2692">
        <v>171.78421494542383</v>
      </c>
      <c r="Z2692">
        <v>172.07317073170705</v>
      </c>
      <c r="AA2692">
        <v>29.306901539322663</v>
      </c>
      <c r="AB2692">
        <v>1.4057266496671972</v>
      </c>
      <c r="AC2692">
        <v>-11.84877098992083</v>
      </c>
    </row>
    <row r="2693" spans="1:29">
      <c r="A2693">
        <v>9</v>
      </c>
      <c r="B2693">
        <v>117</v>
      </c>
      <c r="C2693">
        <v>2007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11</v>
      </c>
      <c r="M2693">
        <v>99</v>
      </c>
      <c r="N2693">
        <v>99</v>
      </c>
      <c r="O2693">
        <v>99</v>
      </c>
      <c r="P2693">
        <v>9999</v>
      </c>
      <c r="Q2693">
        <v>704</v>
      </c>
      <c r="R2693">
        <v>4505</v>
      </c>
      <c r="S2693">
        <v>4496</v>
      </c>
      <c r="T2693">
        <v>20.587697651037381</v>
      </c>
      <c r="U2693">
        <v>23.25836097663414</v>
      </c>
      <c r="V2693">
        <v>11</v>
      </c>
      <c r="W2693">
        <v>52.470195729537359</v>
      </c>
      <c r="X2693">
        <v>166.55412368344827</v>
      </c>
      <c r="Y2693">
        <v>153.39593784683677</v>
      </c>
      <c r="Z2693">
        <v>153.70300266903899</v>
      </c>
      <c r="AA2693">
        <v>27.568040662768055</v>
      </c>
      <c r="AB2693">
        <v>1.4157859244087561</v>
      </c>
      <c r="AC2693">
        <v>-21.087225287040162</v>
      </c>
    </row>
    <row r="2694" spans="1:29">
      <c r="A2694">
        <v>9</v>
      </c>
      <c r="B2694">
        <v>118</v>
      </c>
      <c r="C2694">
        <v>2007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14</v>
      </c>
      <c r="M2694">
        <v>99</v>
      </c>
      <c r="N2694">
        <v>99</v>
      </c>
      <c r="O2694">
        <v>99</v>
      </c>
      <c r="P2694">
        <v>9999</v>
      </c>
      <c r="Q2694">
        <v>1035</v>
      </c>
      <c r="R2694">
        <v>10883</v>
      </c>
      <c r="S2694">
        <v>10837</v>
      </c>
      <c r="T2694">
        <v>49.734941961429485</v>
      </c>
      <c r="U2694">
        <v>48.443795470088837</v>
      </c>
      <c r="V2694">
        <v>14</v>
      </c>
      <c r="W2694">
        <v>56.966226815539358</v>
      </c>
      <c r="X2694">
        <v>143.86067747674485</v>
      </c>
      <c r="Y2694">
        <v>132.25712579252124</v>
      </c>
      <c r="Z2694">
        <v>132.81851988557798</v>
      </c>
      <c r="AA2694">
        <v>25.89485068084721</v>
      </c>
      <c r="AB2694">
        <v>1.4288721599844143</v>
      </c>
      <c r="AC2694">
        <v>-18.628510228428684</v>
      </c>
    </row>
    <row r="2695" spans="1:29">
      <c r="A2695">
        <v>9</v>
      </c>
      <c r="B2695">
        <v>119</v>
      </c>
      <c r="C2695">
        <v>2007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17</v>
      </c>
      <c r="M2695">
        <v>99</v>
      </c>
      <c r="N2695">
        <v>99</v>
      </c>
      <c r="O2695">
        <v>99</v>
      </c>
      <c r="P2695">
        <v>9999</v>
      </c>
      <c r="Q2695">
        <v>604</v>
      </c>
      <c r="R2695">
        <v>4490</v>
      </c>
      <c r="S2695">
        <v>4477</v>
      </c>
      <c r="T2695">
        <v>20.519148158303636</v>
      </c>
      <c r="U2695">
        <v>17.883769567956701</v>
      </c>
      <c r="V2695">
        <v>17</v>
      </c>
      <c r="W2695">
        <v>61.070806343533611</v>
      </c>
      <c r="X2695">
        <v>128.57579260038565</v>
      </c>
      <c r="Y2695">
        <v>118.34291759465484</v>
      </c>
      <c r="Z2695">
        <v>118.68655349564445</v>
      </c>
      <c r="AA2695">
        <v>23.015289566617433</v>
      </c>
      <c r="AB2695">
        <v>1.162145312085072</v>
      </c>
      <c r="AC2695">
        <v>-10.329909332134498</v>
      </c>
    </row>
    <row r="2696" spans="1:29">
      <c r="A2696">
        <v>9</v>
      </c>
      <c r="B2696">
        <v>120</v>
      </c>
      <c r="C2696">
        <v>2006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</v>
      </c>
      <c r="M2696">
        <v>99</v>
      </c>
      <c r="N2696">
        <v>99</v>
      </c>
      <c r="O2696">
        <v>99</v>
      </c>
      <c r="P2696">
        <v>9999</v>
      </c>
      <c r="Q2696">
        <v>1</v>
      </c>
      <c r="R2696">
        <v>1</v>
      </c>
      <c r="S2696">
        <v>0</v>
      </c>
      <c r="T2696">
        <v>4.7047753469771801E-3</v>
      </c>
      <c r="U2696">
        <v>0</v>
      </c>
      <c r="V2696">
        <v>1</v>
      </c>
      <c r="X2696">
        <v>89.38244853737811</v>
      </c>
      <c r="Y2696">
        <v>0</v>
      </c>
    </row>
    <row r="2697" spans="1:29">
      <c r="A2697">
        <v>9</v>
      </c>
      <c r="B2697">
        <v>121</v>
      </c>
      <c r="C2697">
        <v>2006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2</v>
      </c>
      <c r="M2697">
        <v>99</v>
      </c>
      <c r="N2697">
        <v>99</v>
      </c>
      <c r="O2697">
        <v>99</v>
      </c>
      <c r="P2697">
        <v>9999</v>
      </c>
      <c r="Q2697">
        <v>39</v>
      </c>
      <c r="R2697">
        <v>51</v>
      </c>
      <c r="S2697">
        <v>50</v>
      </c>
      <c r="T2697">
        <v>0.23994354269583623</v>
      </c>
      <c r="U2697">
        <v>0.33376016366168648</v>
      </c>
      <c r="V2697">
        <v>2</v>
      </c>
      <c r="W2697">
        <v>37.47999999999999</v>
      </c>
      <c r="X2697">
        <v>205.38737705266288</v>
      </c>
      <c r="Y2697">
        <v>185.83333333333337</v>
      </c>
      <c r="Z2697">
        <v>189.55</v>
      </c>
      <c r="AA2697">
        <v>38.239248162064968</v>
      </c>
      <c r="AB2697">
        <v>1.2998461447418344</v>
      </c>
      <c r="AC2697">
        <v>-19.378277850938943</v>
      </c>
    </row>
    <row r="2698" spans="1:29">
      <c r="A2698">
        <v>9</v>
      </c>
      <c r="B2698">
        <v>122</v>
      </c>
      <c r="C2698">
        <v>2006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5</v>
      </c>
      <c r="M2698">
        <v>99</v>
      </c>
      <c r="N2698">
        <v>99</v>
      </c>
      <c r="O2698">
        <v>99</v>
      </c>
      <c r="P2698">
        <v>9999</v>
      </c>
      <c r="Q2698">
        <v>192</v>
      </c>
      <c r="R2698">
        <v>314</v>
      </c>
      <c r="S2698">
        <v>313</v>
      </c>
      <c r="T2698">
        <v>1.4772994589508348</v>
      </c>
      <c r="U2698">
        <v>1.9816426451497524</v>
      </c>
      <c r="V2698">
        <v>5</v>
      </c>
      <c r="W2698">
        <v>42.677316293929714</v>
      </c>
      <c r="X2698">
        <v>194.79956663055248</v>
      </c>
      <c r="Y2698">
        <v>179.20700636942681</v>
      </c>
      <c r="Z2698">
        <v>179.77955271565503</v>
      </c>
      <c r="AA2698">
        <v>32.814723821485977</v>
      </c>
      <c r="AB2698">
        <v>1.3570416820404416</v>
      </c>
      <c r="AC2698">
        <v>-3.369628954694877</v>
      </c>
    </row>
    <row r="2699" spans="1:29">
      <c r="A2699">
        <v>9</v>
      </c>
      <c r="B2699">
        <v>123</v>
      </c>
      <c r="C2699">
        <v>2006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8</v>
      </c>
      <c r="M2699">
        <v>99</v>
      </c>
      <c r="N2699">
        <v>99</v>
      </c>
      <c r="O2699">
        <v>99</v>
      </c>
      <c r="P2699">
        <v>9999</v>
      </c>
      <c r="Q2699">
        <v>454</v>
      </c>
      <c r="R2699">
        <v>1378</v>
      </c>
      <c r="S2699">
        <v>1373</v>
      </c>
      <c r="T2699">
        <v>6.4831804281345562</v>
      </c>
      <c r="U2699">
        <v>7.9950024191669087</v>
      </c>
      <c r="V2699">
        <v>8</v>
      </c>
      <c r="W2699">
        <v>47.554989075018199</v>
      </c>
      <c r="X2699">
        <v>179.28695315804612</v>
      </c>
      <c r="Y2699">
        <v>164.75123367198827</v>
      </c>
      <c r="Z2699">
        <v>165.35120174799695</v>
      </c>
      <c r="AA2699">
        <v>30.011255117610375</v>
      </c>
      <c r="AB2699">
        <v>1.3328441966210081</v>
      </c>
      <c r="AC2699">
        <v>-18.276827421501501</v>
      </c>
    </row>
    <row r="2700" spans="1:29">
      <c r="A2700">
        <v>9</v>
      </c>
      <c r="B2700">
        <v>124</v>
      </c>
      <c r="C2700">
        <v>2006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11</v>
      </c>
      <c r="M2700">
        <v>99</v>
      </c>
      <c r="N2700">
        <v>99</v>
      </c>
      <c r="O2700">
        <v>99</v>
      </c>
      <c r="P2700">
        <v>9999</v>
      </c>
      <c r="Q2700">
        <v>845</v>
      </c>
      <c r="R2700">
        <v>5083</v>
      </c>
      <c r="S2700">
        <v>5038</v>
      </c>
      <c r="T2700">
        <v>23.914373088685014</v>
      </c>
      <c r="U2700">
        <v>26.707451319350191</v>
      </c>
      <c r="V2700">
        <v>11</v>
      </c>
      <c r="W2700">
        <v>52.43310837633981</v>
      </c>
      <c r="X2700">
        <v>163.1271062869902</v>
      </c>
      <c r="Y2700">
        <v>149.20096399763943</v>
      </c>
      <c r="Z2700">
        <v>150.53364430329515</v>
      </c>
      <c r="AA2700">
        <v>27.611310643370778</v>
      </c>
      <c r="AB2700">
        <v>1.4177851153654355</v>
      </c>
      <c r="AC2700">
        <v>-22.172672310395392</v>
      </c>
    </row>
    <row r="2701" spans="1:29">
      <c r="A2701">
        <v>9</v>
      </c>
      <c r="B2701">
        <v>125</v>
      </c>
      <c r="C2701">
        <v>2006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14</v>
      </c>
      <c r="M2701">
        <v>99</v>
      </c>
      <c r="N2701">
        <v>99</v>
      </c>
      <c r="O2701">
        <v>99</v>
      </c>
      <c r="P2701">
        <v>9999</v>
      </c>
      <c r="Q2701">
        <v>1116</v>
      </c>
      <c r="R2701">
        <v>10096</v>
      </c>
      <c r="S2701">
        <v>9959</v>
      </c>
      <c r="T2701">
        <v>47.499411903081629</v>
      </c>
      <c r="U2701">
        <v>45.880649478437881</v>
      </c>
      <c r="V2701">
        <v>14</v>
      </c>
      <c r="W2701">
        <v>56.894065669243901</v>
      </c>
      <c r="X2701">
        <v>141.76196702340079</v>
      </c>
      <c r="Y2701">
        <v>129.04450277337557</v>
      </c>
      <c r="Z2701">
        <v>130.81969073200119</v>
      </c>
      <c r="AA2701">
        <v>25.939024037802433</v>
      </c>
      <c r="AB2701">
        <v>1.440287848787057</v>
      </c>
      <c r="AC2701">
        <v>-15.918306676282011</v>
      </c>
    </row>
    <row r="2702" spans="1:29">
      <c r="A2702">
        <v>9</v>
      </c>
      <c r="B2702">
        <v>126</v>
      </c>
      <c r="C2702">
        <v>2006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17</v>
      </c>
      <c r="M2702">
        <v>99</v>
      </c>
      <c r="N2702">
        <v>99</v>
      </c>
      <c r="O2702">
        <v>99</v>
      </c>
      <c r="P2702">
        <v>9999</v>
      </c>
      <c r="Q2702">
        <v>619</v>
      </c>
      <c r="R2702">
        <v>3774</v>
      </c>
      <c r="S2702">
        <v>3749</v>
      </c>
      <c r="T2702">
        <v>17.755822159491878</v>
      </c>
      <c r="U2702">
        <v>15.515158592511449</v>
      </c>
      <c r="V2702">
        <v>17</v>
      </c>
      <c r="W2702">
        <v>61.172846092291266</v>
      </c>
      <c r="X2702">
        <v>127.42996645233602</v>
      </c>
      <c r="Y2702">
        <v>116.73836777954411</v>
      </c>
      <c r="Z2702">
        <v>117.51683115497453</v>
      </c>
      <c r="AA2702">
        <v>23.173157593430368</v>
      </c>
      <c r="AB2702">
        <v>1.2175908737864012</v>
      </c>
      <c r="AC2702">
        <v>-5.4182517352391555</v>
      </c>
    </row>
    <row r="2703" spans="1:29">
      <c r="A2703">
        <v>9</v>
      </c>
      <c r="B2703">
        <v>127</v>
      </c>
      <c r="C2703">
        <v>2005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1</v>
      </c>
      <c r="M2703">
        <v>99</v>
      </c>
      <c r="N2703">
        <v>99</v>
      </c>
      <c r="O2703">
        <v>99</v>
      </c>
      <c r="P2703">
        <v>9999</v>
      </c>
      <c r="Q2703">
        <v>8</v>
      </c>
      <c r="R2703">
        <v>9</v>
      </c>
      <c r="S2703">
        <v>0</v>
      </c>
      <c r="T2703">
        <v>3.5853716835311945E-2</v>
      </c>
      <c r="U2703">
        <v>0</v>
      </c>
      <c r="V2703">
        <v>1</v>
      </c>
      <c r="X2703">
        <v>92.849404117009755</v>
      </c>
      <c r="Y2703">
        <v>0</v>
      </c>
    </row>
    <row r="2704" spans="1:29">
      <c r="A2704">
        <v>9</v>
      </c>
      <c r="B2704">
        <v>128</v>
      </c>
      <c r="C2704">
        <v>2005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2</v>
      </c>
      <c r="M2704">
        <v>99</v>
      </c>
      <c r="N2704">
        <v>99</v>
      </c>
      <c r="O2704">
        <v>99</v>
      </c>
      <c r="P2704">
        <v>9999</v>
      </c>
      <c r="Q2704">
        <v>61</v>
      </c>
      <c r="R2704">
        <v>68</v>
      </c>
      <c r="S2704">
        <v>68</v>
      </c>
      <c r="T2704">
        <v>0.27089474942235686</v>
      </c>
      <c r="U2704">
        <v>0.4038066424262759</v>
      </c>
      <c r="V2704">
        <v>2</v>
      </c>
      <c r="W2704">
        <v>37.352941176470594</v>
      </c>
      <c r="X2704">
        <v>216.02192339557703</v>
      </c>
      <c r="Y2704">
        <v>199.38823529411769</v>
      </c>
      <c r="Z2704">
        <v>199.38823529411769</v>
      </c>
      <c r="AA2704">
        <v>30.409704959261632</v>
      </c>
      <c r="AB2704">
        <v>1.7215306619602559</v>
      </c>
      <c r="AC2704">
        <v>-10.248019814413018</v>
      </c>
    </row>
    <row r="2705" spans="1:29">
      <c r="A2705">
        <v>9</v>
      </c>
      <c r="B2705">
        <v>129</v>
      </c>
      <c r="C2705">
        <v>2005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5</v>
      </c>
      <c r="M2705">
        <v>99</v>
      </c>
      <c r="N2705">
        <v>99</v>
      </c>
      <c r="O2705">
        <v>99</v>
      </c>
      <c r="P2705">
        <v>9999</v>
      </c>
      <c r="Q2705">
        <v>220</v>
      </c>
      <c r="R2705">
        <v>372</v>
      </c>
      <c r="S2705">
        <v>372</v>
      </c>
      <c r="T2705">
        <v>1.4819536291928932</v>
      </c>
      <c r="U2705">
        <v>2.0402772584821776</v>
      </c>
      <c r="V2705">
        <v>5</v>
      </c>
      <c r="W2705">
        <v>42.677419354838719</v>
      </c>
      <c r="X2705">
        <v>199.51682801523779</v>
      </c>
      <c r="Y2705">
        <v>184.15403225806449</v>
      </c>
      <c r="Z2705">
        <v>184.15403225806449</v>
      </c>
      <c r="AA2705">
        <v>28.679007906369449</v>
      </c>
      <c r="AB2705">
        <v>1.5109727004684004</v>
      </c>
      <c r="AC2705">
        <v>-12.100013769397968</v>
      </c>
    </row>
    <row r="2706" spans="1:29">
      <c r="A2706">
        <v>9</v>
      </c>
      <c r="B2706">
        <v>130</v>
      </c>
      <c r="C2706">
        <v>2005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8</v>
      </c>
      <c r="M2706">
        <v>99</v>
      </c>
      <c r="N2706">
        <v>99</v>
      </c>
      <c r="O2706">
        <v>99</v>
      </c>
      <c r="P2706">
        <v>9999</v>
      </c>
      <c r="Q2706">
        <v>600</v>
      </c>
      <c r="R2706">
        <v>1662</v>
      </c>
      <c r="S2706">
        <v>1649</v>
      </c>
      <c r="T2706">
        <v>6.6209863755876004</v>
      </c>
      <c r="U2706">
        <v>8.2419483932585464</v>
      </c>
      <c r="V2706">
        <v>8</v>
      </c>
      <c r="W2706">
        <v>47.686476652516653</v>
      </c>
      <c r="X2706">
        <v>181.83309800485813</v>
      </c>
      <c r="Y2706">
        <v>166.50752105896521</v>
      </c>
      <c r="Z2706">
        <v>167.82019405700436</v>
      </c>
      <c r="AA2706">
        <v>27.562704272089288</v>
      </c>
      <c r="AB2706">
        <v>1.3125573548590264</v>
      </c>
      <c r="AC2706">
        <v>-11.98362336655457</v>
      </c>
    </row>
    <row r="2707" spans="1:29">
      <c r="A2707">
        <v>9</v>
      </c>
      <c r="B2707">
        <v>131</v>
      </c>
      <c r="C2707">
        <v>2005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11</v>
      </c>
      <c r="M2707">
        <v>99</v>
      </c>
      <c r="N2707">
        <v>99</v>
      </c>
      <c r="O2707">
        <v>99</v>
      </c>
      <c r="P2707">
        <v>9999</v>
      </c>
      <c r="Q2707">
        <v>1053</v>
      </c>
      <c r="R2707">
        <v>5301</v>
      </c>
      <c r="S2707">
        <v>5254</v>
      </c>
      <c r="T2707">
        <v>21.117839215998721</v>
      </c>
      <c r="U2707">
        <v>23.574955744300198</v>
      </c>
      <c r="V2707">
        <v>11</v>
      </c>
      <c r="W2707">
        <v>52.441187666539761</v>
      </c>
      <c r="X2707">
        <v>163.05286334698874</v>
      </c>
      <c r="Y2707">
        <v>149.32346727032635</v>
      </c>
      <c r="Z2707">
        <v>150.65925009516565</v>
      </c>
      <c r="AA2707">
        <v>26.881846346711328</v>
      </c>
      <c r="AB2707">
        <v>1.3698676223669304</v>
      </c>
      <c r="AC2707">
        <v>-20.594689169933375</v>
      </c>
    </row>
    <row r="2708" spans="1:29">
      <c r="A2708">
        <v>9</v>
      </c>
      <c r="B2708">
        <v>132</v>
      </c>
      <c r="C2708">
        <v>2005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14</v>
      </c>
      <c r="M2708">
        <v>99</v>
      </c>
      <c r="N2708">
        <v>99</v>
      </c>
      <c r="O2708">
        <v>99</v>
      </c>
      <c r="P2708">
        <v>9999</v>
      </c>
      <c r="Q2708">
        <v>1361</v>
      </c>
      <c r="R2708">
        <v>12553</v>
      </c>
      <c r="S2708">
        <v>12478</v>
      </c>
      <c r="T2708">
        <v>50.007967492630073</v>
      </c>
      <c r="U2708">
        <v>48.582802013767591</v>
      </c>
      <c r="V2708">
        <v>13.998884728750099</v>
      </c>
      <c r="W2708">
        <v>56.964818079820489</v>
      </c>
      <c r="X2708">
        <v>141.56381708619375</v>
      </c>
      <c r="Y2708">
        <v>129.94812395443304</v>
      </c>
      <c r="Z2708">
        <v>130.72918736977064</v>
      </c>
      <c r="AA2708">
        <v>25.108706293808535</v>
      </c>
      <c r="AB2708">
        <v>1.6302152588275749</v>
      </c>
      <c r="AC2708">
        <v>-17.434846348372378</v>
      </c>
    </row>
    <row r="2709" spans="1:29">
      <c r="A2709">
        <v>9</v>
      </c>
      <c r="B2709">
        <v>133</v>
      </c>
      <c r="C2709">
        <v>2005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17</v>
      </c>
      <c r="M2709">
        <v>99</v>
      </c>
      <c r="N2709">
        <v>99</v>
      </c>
      <c r="O2709">
        <v>99</v>
      </c>
      <c r="P2709">
        <v>9999</v>
      </c>
      <c r="Q2709">
        <v>835</v>
      </c>
      <c r="R2709">
        <v>4504</v>
      </c>
      <c r="S2709">
        <v>4470</v>
      </c>
      <c r="T2709">
        <v>17.942793402916099</v>
      </c>
      <c r="U2709">
        <v>15.567918910822842</v>
      </c>
      <c r="V2709">
        <v>17</v>
      </c>
      <c r="W2709">
        <v>60.942505592841194</v>
      </c>
      <c r="X2709">
        <v>126.58753793425956</v>
      </c>
      <c r="Y2709">
        <v>116.05588365896978</v>
      </c>
      <c r="Z2709">
        <v>116.93863534675616</v>
      </c>
      <c r="AA2709">
        <v>22.428181465842727</v>
      </c>
      <c r="AB2709">
        <v>1.1471415635164277</v>
      </c>
      <c r="AC2709">
        <v>-2.4922032295883185</v>
      </c>
    </row>
    <row r="2710" spans="1:29">
      <c r="A2710">
        <v>9</v>
      </c>
      <c r="B2710">
        <v>134</v>
      </c>
      <c r="C2710">
        <v>2004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  <c r="Q2710">
        <v>8</v>
      </c>
      <c r="R2710">
        <v>8</v>
      </c>
      <c r="S2710">
        <v>0</v>
      </c>
      <c r="T2710">
        <v>3.269843864955449E-2</v>
      </c>
      <c r="U2710">
        <v>0</v>
      </c>
      <c r="V2710">
        <v>1</v>
      </c>
      <c r="X2710">
        <v>102.88461538461536</v>
      </c>
      <c r="Y2710">
        <v>0</v>
      </c>
    </row>
    <row r="2711" spans="1:29">
      <c r="A2711">
        <v>9</v>
      </c>
      <c r="B2711">
        <v>135</v>
      </c>
      <c r="C2711">
        <v>2004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46</v>
      </c>
      <c r="R2711">
        <v>59</v>
      </c>
      <c r="S2711">
        <v>59</v>
      </c>
      <c r="T2711">
        <v>0.24115098504046439</v>
      </c>
      <c r="U2711">
        <v>0.3576107995594332</v>
      </c>
      <c r="V2711">
        <v>2</v>
      </c>
      <c r="W2711">
        <v>37.711864406779647</v>
      </c>
      <c r="X2711">
        <v>213.46383385056112</v>
      </c>
      <c r="Y2711">
        <v>197.0271186440678</v>
      </c>
      <c r="Z2711">
        <v>197.0271186440678</v>
      </c>
      <c r="AA2711">
        <v>40.893030488644953</v>
      </c>
      <c r="AB2711">
        <v>2.8997419374227738</v>
      </c>
      <c r="AC2711">
        <v>1.5388554261802581</v>
      </c>
    </row>
    <row r="2712" spans="1:29">
      <c r="A2712">
        <v>9</v>
      </c>
      <c r="B2712">
        <v>136</v>
      </c>
      <c r="C2712">
        <v>2004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191</v>
      </c>
      <c r="R2712">
        <v>267</v>
      </c>
      <c r="S2712">
        <v>267</v>
      </c>
      <c r="T2712">
        <v>1.091310389928881</v>
      </c>
      <c r="U2712">
        <v>1.5308668424131699</v>
      </c>
      <c r="V2712">
        <v>5</v>
      </c>
      <c r="W2712">
        <v>42.441947565543089</v>
      </c>
      <c r="X2712">
        <v>201.92581591537112</v>
      </c>
      <c r="Y2712">
        <v>186.37752808988753</v>
      </c>
      <c r="Z2712">
        <v>186.37752808988753</v>
      </c>
      <c r="AA2712">
        <v>29.681741646138796</v>
      </c>
      <c r="AB2712">
        <v>1.5013728889111613</v>
      </c>
      <c r="AC2712">
        <v>5.4154401130819032</v>
      </c>
    </row>
    <row r="2713" spans="1:29">
      <c r="A2713">
        <v>9</v>
      </c>
      <c r="B2713">
        <v>137</v>
      </c>
      <c r="C2713">
        <v>2004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585</v>
      </c>
      <c r="R2713">
        <v>1313</v>
      </c>
      <c r="S2713">
        <v>1309</v>
      </c>
      <c r="T2713">
        <v>5.36663124335813</v>
      </c>
      <c r="U2713">
        <v>6.9412475844289769</v>
      </c>
      <c r="V2713">
        <v>8</v>
      </c>
      <c r="W2713">
        <v>47.711229946524064</v>
      </c>
      <c r="X2713">
        <v>186.76836931130424</v>
      </c>
      <c r="Y2713">
        <v>171.8463061690785</v>
      </c>
      <c r="Z2713">
        <v>172.37142857142871</v>
      </c>
      <c r="AA2713">
        <v>25.997985339887943</v>
      </c>
      <c r="AB2713">
        <v>1.303121046279792</v>
      </c>
      <c r="AC2713">
        <v>-13.160984868266299</v>
      </c>
    </row>
    <row r="2714" spans="1:29">
      <c r="A2714">
        <v>9</v>
      </c>
      <c r="B2714">
        <v>138</v>
      </c>
      <c r="C2714">
        <v>2004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1133</v>
      </c>
      <c r="R2714">
        <v>4848</v>
      </c>
      <c r="S2714">
        <v>4789</v>
      </c>
      <c r="T2714">
        <v>19.815253821630016</v>
      </c>
      <c r="U2714">
        <v>22.496665183774219</v>
      </c>
      <c r="V2714">
        <v>11</v>
      </c>
      <c r="W2714">
        <v>52.492378367091248</v>
      </c>
      <c r="X2714">
        <v>165.09409337466835</v>
      </c>
      <c r="Y2714">
        <v>150.84222359736026</v>
      </c>
      <c r="Z2714">
        <v>152.70058467320999</v>
      </c>
      <c r="AA2714">
        <v>26.703525279321191</v>
      </c>
      <c r="AB2714">
        <v>1.3779406232955556</v>
      </c>
      <c r="AC2714">
        <v>-27.189831240671232</v>
      </c>
    </row>
    <row r="2715" spans="1:29">
      <c r="A2715">
        <v>9</v>
      </c>
      <c r="B2715">
        <v>139</v>
      </c>
      <c r="C2715">
        <v>2004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1472</v>
      </c>
      <c r="R2715">
        <v>12516</v>
      </c>
      <c r="S2715">
        <v>12444</v>
      </c>
      <c r="T2715">
        <v>51.156707267228001</v>
      </c>
      <c r="U2715">
        <v>50.121891797614843</v>
      </c>
      <c r="V2715">
        <v>14</v>
      </c>
      <c r="W2715">
        <v>57.007232401157182</v>
      </c>
      <c r="X2715">
        <v>141.77218707183769</v>
      </c>
      <c r="Y2715">
        <v>130.17551134547756</v>
      </c>
      <c r="Z2715">
        <v>130.92869656059122</v>
      </c>
      <c r="AA2715">
        <v>24.796096857279483</v>
      </c>
      <c r="AB2715">
        <v>1.4757590456577254</v>
      </c>
      <c r="AC2715">
        <v>-22.718322472142756</v>
      </c>
    </row>
    <row r="2716" spans="1:29">
      <c r="A2716">
        <v>9</v>
      </c>
      <c r="B2716">
        <v>140</v>
      </c>
      <c r="C2716">
        <v>2004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925</v>
      </c>
      <c r="R2716">
        <v>4983</v>
      </c>
      <c r="S2716">
        <v>4936</v>
      </c>
      <c r="T2716">
        <v>20.367039973841248</v>
      </c>
      <c r="U2716">
        <v>17.578423055304746</v>
      </c>
      <c r="V2716">
        <v>17</v>
      </c>
      <c r="W2716">
        <v>60.928282009724498</v>
      </c>
      <c r="X2716">
        <v>125.3134546950421</v>
      </c>
      <c r="Y2716">
        <v>114.67174392935968</v>
      </c>
      <c r="Z2716">
        <v>115.76363452187989</v>
      </c>
      <c r="AA2716">
        <v>21.2635698992807</v>
      </c>
      <c r="AB2716">
        <v>1.1018449820889522</v>
      </c>
      <c r="AC2716">
        <v>-9.8110109315834215</v>
      </c>
    </row>
    <row r="2717" spans="1:29">
      <c r="A2717">
        <v>9</v>
      </c>
      <c r="B2717">
        <v>141</v>
      </c>
      <c r="C2717">
        <v>2003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  <c r="Q2717">
        <v>7</v>
      </c>
      <c r="R2717">
        <v>7</v>
      </c>
      <c r="S2717">
        <v>0</v>
      </c>
      <c r="T2717">
        <v>2.9674848446309719E-2</v>
      </c>
      <c r="U2717">
        <v>0</v>
      </c>
      <c r="V2717">
        <v>1</v>
      </c>
      <c r="X2717">
        <v>90.311097353350846</v>
      </c>
      <c r="Y2717">
        <v>0</v>
      </c>
    </row>
    <row r="2718" spans="1:29">
      <c r="A2718">
        <v>9</v>
      </c>
      <c r="B2718">
        <v>142</v>
      </c>
      <c r="C2718">
        <v>2003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48</v>
      </c>
      <c r="R2718">
        <v>58</v>
      </c>
      <c r="S2718">
        <v>57</v>
      </c>
      <c r="T2718">
        <v>0.24587731569799484</v>
      </c>
      <c r="U2718">
        <v>0.35863876663685373</v>
      </c>
      <c r="V2718">
        <v>2</v>
      </c>
      <c r="W2718">
        <v>37.403508771929822</v>
      </c>
      <c r="X2718">
        <v>211.37968393917888</v>
      </c>
      <c r="Y2718">
        <v>193.42241379310337</v>
      </c>
      <c r="Z2718">
        <v>196.81578947368408</v>
      </c>
      <c r="AA2718">
        <v>34.441421356827242</v>
      </c>
      <c r="AB2718">
        <v>1.4248379301226179</v>
      </c>
      <c r="AC2718">
        <v>12.982218761916672</v>
      </c>
    </row>
    <row r="2719" spans="1:29">
      <c r="A2719">
        <v>9</v>
      </c>
      <c r="B2719">
        <v>143</v>
      </c>
      <c r="C2719">
        <v>2003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192</v>
      </c>
      <c r="R2719">
        <v>267</v>
      </c>
      <c r="S2719">
        <v>267</v>
      </c>
      <c r="T2719">
        <v>1.1318835050235281</v>
      </c>
      <c r="U2719">
        <v>1.5960855706310901</v>
      </c>
      <c r="V2719">
        <v>5</v>
      </c>
      <c r="W2719">
        <v>42.50561797752809</v>
      </c>
      <c r="X2719">
        <v>202.63267881561913</v>
      </c>
      <c r="Y2719">
        <v>186.99176029962555</v>
      </c>
      <c r="Z2719">
        <v>186.99176029962555</v>
      </c>
      <c r="AA2719">
        <v>27.462198866154957</v>
      </c>
      <c r="AB2719">
        <v>1.4543510503500288</v>
      </c>
      <c r="AC2719">
        <v>-5.2184281122444913</v>
      </c>
    </row>
    <row r="2720" spans="1:29">
      <c r="A2720">
        <v>9</v>
      </c>
      <c r="B2720">
        <v>144</v>
      </c>
      <c r="C2720">
        <v>2003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527</v>
      </c>
      <c r="R2720">
        <v>1146</v>
      </c>
      <c r="S2720">
        <v>1143</v>
      </c>
      <c r="T2720">
        <v>4.8581966170672786</v>
      </c>
      <c r="U2720">
        <v>6.3325149287362796</v>
      </c>
      <c r="V2720">
        <v>8</v>
      </c>
      <c r="W2720">
        <v>47.692913385826785</v>
      </c>
      <c r="X2720">
        <v>187.84003524435647</v>
      </c>
      <c r="Y2720">
        <v>172.84991273996539</v>
      </c>
      <c r="Z2720">
        <v>173.30358705161871</v>
      </c>
      <c r="AA2720">
        <v>26.393618082728938</v>
      </c>
      <c r="AB2720">
        <v>1.3584293714904399</v>
      </c>
      <c r="AC2720">
        <v>-16.363793074322938</v>
      </c>
    </row>
    <row r="2721" spans="1:29">
      <c r="A2721">
        <v>9</v>
      </c>
      <c r="B2721">
        <v>145</v>
      </c>
      <c r="C2721">
        <v>2003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1136</v>
      </c>
      <c r="R2721">
        <v>4578</v>
      </c>
      <c r="S2721">
        <v>4463</v>
      </c>
      <c r="T2721">
        <v>19.407350883886561</v>
      </c>
      <c r="U2721">
        <v>21.982774150221726</v>
      </c>
      <c r="V2721">
        <v>11</v>
      </c>
      <c r="W2721">
        <v>52.546941519157514</v>
      </c>
      <c r="X2721">
        <v>165.96102136223556</v>
      </c>
      <c r="Y2721">
        <v>150.20495849715996</v>
      </c>
      <c r="Z2721">
        <v>154.07535290163526</v>
      </c>
      <c r="AA2721">
        <v>25.857698748031957</v>
      </c>
      <c r="AB2721">
        <v>1.3665046362328184</v>
      </c>
      <c r="AC2721">
        <v>-26.37546152097066</v>
      </c>
    </row>
    <row r="2722" spans="1:29">
      <c r="A2722">
        <v>9</v>
      </c>
      <c r="B2722">
        <v>146</v>
      </c>
      <c r="C2722">
        <v>2003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1571</v>
      </c>
      <c r="R2722">
        <v>12483</v>
      </c>
      <c r="S2722">
        <v>12425</v>
      </c>
      <c r="T2722">
        <v>52.918733307897753</v>
      </c>
      <c r="U2722">
        <v>51.708766587942122</v>
      </c>
      <c r="V2722">
        <v>14</v>
      </c>
      <c r="W2722">
        <v>56.958470824949693</v>
      </c>
      <c r="X2722">
        <v>140.98604654876661</v>
      </c>
      <c r="Y2722">
        <v>129.5754626291758</v>
      </c>
      <c r="Z2722">
        <v>130.18032193158967</v>
      </c>
      <c r="AA2722">
        <v>25.172986637153297</v>
      </c>
      <c r="AB2722">
        <v>1.6417238558806475</v>
      </c>
      <c r="AC2722">
        <v>-20.368484639808031</v>
      </c>
    </row>
    <row r="2723" spans="1:29">
      <c r="A2723">
        <v>9</v>
      </c>
      <c r="B2723">
        <v>147</v>
      </c>
      <c r="C2723">
        <v>2003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942</v>
      </c>
      <c r="R2723">
        <v>4846</v>
      </c>
      <c r="S2723">
        <v>4839</v>
      </c>
      <c r="T2723">
        <v>20.543473652973844</v>
      </c>
      <c r="U2723">
        <v>17.742451362864045</v>
      </c>
      <c r="V2723">
        <v>17</v>
      </c>
      <c r="W2723">
        <v>60.859061789625962</v>
      </c>
      <c r="X2723">
        <v>124.22314770556092</v>
      </c>
      <c r="Y2723">
        <v>114.52697069748228</v>
      </c>
      <c r="Z2723">
        <v>114.69264310807992</v>
      </c>
      <c r="AA2723">
        <v>20.725465945142815</v>
      </c>
      <c r="AB2723">
        <v>1.0626072405457612</v>
      </c>
      <c r="AC2723">
        <v>-10.292835440148712</v>
      </c>
    </row>
    <row r="2724" spans="1:29">
      <c r="A2724">
        <v>9</v>
      </c>
      <c r="B2724">
        <v>148</v>
      </c>
      <c r="C2724">
        <v>2002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  <c r="Q2724">
        <v>4</v>
      </c>
      <c r="R2724">
        <v>6</v>
      </c>
      <c r="S2724">
        <v>0</v>
      </c>
      <c r="T2724">
        <v>2.4022100332305719E-2</v>
      </c>
      <c r="U2724">
        <v>0</v>
      </c>
      <c r="V2724">
        <v>1</v>
      </c>
      <c r="X2724">
        <v>90.411700975081246</v>
      </c>
      <c r="Y2724">
        <v>0</v>
      </c>
    </row>
    <row r="2725" spans="1:29">
      <c r="A2725">
        <v>9</v>
      </c>
      <c r="B2725">
        <v>149</v>
      </c>
      <c r="C2725">
        <v>2002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50</v>
      </c>
      <c r="R2725">
        <v>66</v>
      </c>
      <c r="S2725">
        <v>66</v>
      </c>
      <c r="T2725">
        <v>0.26424310365536297</v>
      </c>
      <c r="U2725">
        <v>0.38701602860753487</v>
      </c>
      <c r="V2725">
        <v>2</v>
      </c>
      <c r="W2725">
        <v>37.030303030303031</v>
      </c>
      <c r="X2725">
        <v>207.05538592862536</v>
      </c>
      <c r="Y2725">
        <v>191.11212121212125</v>
      </c>
      <c r="Z2725">
        <v>191.11212121212125</v>
      </c>
      <c r="AA2725">
        <v>39.174789029431182</v>
      </c>
      <c r="AB2725">
        <v>1.6140453315861465</v>
      </c>
      <c r="AC2725">
        <v>2.4723578819639962</v>
      </c>
    </row>
    <row r="2726" spans="1:29">
      <c r="A2726">
        <v>9</v>
      </c>
      <c r="B2726">
        <v>150</v>
      </c>
      <c r="C2726">
        <v>2002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185</v>
      </c>
      <c r="R2726">
        <v>292</v>
      </c>
      <c r="S2726">
        <v>291</v>
      </c>
      <c r="T2726">
        <v>1.1690755495055449</v>
      </c>
      <c r="U2726">
        <v>1.6399410703708373</v>
      </c>
      <c r="V2726">
        <v>5</v>
      </c>
      <c r="W2726">
        <v>42.577319587628871</v>
      </c>
      <c r="X2726">
        <v>199.12101693405953</v>
      </c>
      <c r="Y2726">
        <v>183.04109589041087</v>
      </c>
      <c r="Z2726">
        <v>183.67010309278339</v>
      </c>
      <c r="AA2726">
        <v>32.46771750613393</v>
      </c>
      <c r="AB2726">
        <v>1.5094323245967003</v>
      </c>
      <c r="AC2726">
        <v>-13.980356868135623</v>
      </c>
    </row>
    <row r="2727" spans="1:29">
      <c r="A2727">
        <v>9</v>
      </c>
      <c r="B2727">
        <v>151</v>
      </c>
      <c r="C2727">
        <v>2002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624</v>
      </c>
      <c r="R2727">
        <v>1416</v>
      </c>
      <c r="S2727">
        <v>1409</v>
      </c>
      <c r="T2727">
        <v>5.6692156784241501</v>
      </c>
      <c r="U2727">
        <v>7.1209028512570303</v>
      </c>
      <c r="V2727">
        <v>8</v>
      </c>
      <c r="W2727">
        <v>47.77927608232789</v>
      </c>
      <c r="X2727">
        <v>178.47759088210279</v>
      </c>
      <c r="Y2727">
        <v>163.89851694915276</v>
      </c>
      <c r="Z2727">
        <v>164.71277501774341</v>
      </c>
      <c r="AA2727">
        <v>31.003467720257543</v>
      </c>
      <c r="AB2727">
        <v>1.3289255791401064</v>
      </c>
      <c r="AC2727">
        <v>-24.969111802919343</v>
      </c>
    </row>
    <row r="2728" spans="1:29">
      <c r="A2728">
        <v>9</v>
      </c>
      <c r="B2728">
        <v>152</v>
      </c>
      <c r="C2728">
        <v>2002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1202</v>
      </c>
      <c r="R2728">
        <v>5443</v>
      </c>
      <c r="S2728">
        <v>5285</v>
      </c>
      <c r="T2728">
        <v>21.792048684790004</v>
      </c>
      <c r="U2728">
        <v>24.366475036447621</v>
      </c>
      <c r="V2728">
        <v>11</v>
      </c>
      <c r="W2728">
        <v>52.475307473982966</v>
      </c>
      <c r="X2728">
        <v>161.67970669734163</v>
      </c>
      <c r="Y2728">
        <v>145.90077163329079</v>
      </c>
      <c r="Z2728">
        <v>150.2626111636711</v>
      </c>
      <c r="AA2728">
        <v>25.767512243548445</v>
      </c>
      <c r="AB2728">
        <v>1.3539268111333789</v>
      </c>
      <c r="AC2728">
        <v>-26.24297982323089</v>
      </c>
    </row>
    <row r="2729" spans="1:29">
      <c r="A2729">
        <v>9</v>
      </c>
      <c r="B2729">
        <v>153</v>
      </c>
      <c r="C2729">
        <v>2002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1578</v>
      </c>
      <c r="R2729">
        <v>13277</v>
      </c>
      <c r="S2729">
        <v>13215</v>
      </c>
      <c r="T2729">
        <v>53.156904352003842</v>
      </c>
      <c r="U2729">
        <v>51.538814746152994</v>
      </c>
      <c r="V2729">
        <v>14</v>
      </c>
      <c r="W2729">
        <v>56.964055996973137</v>
      </c>
      <c r="X2729">
        <v>137.62821539639819</v>
      </c>
      <c r="Y2729">
        <v>126.51373804323164</v>
      </c>
      <c r="Z2729">
        <v>127.10729474082382</v>
      </c>
      <c r="AA2729">
        <v>23.688765098400879</v>
      </c>
      <c r="AB2729">
        <v>1.4523827174575099</v>
      </c>
      <c r="AC2729">
        <v>-27.168900237499042</v>
      </c>
    </row>
    <row r="2730" spans="1:29">
      <c r="A2730">
        <v>9</v>
      </c>
      <c r="B2730">
        <v>154</v>
      </c>
      <c r="C2730">
        <v>2002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922</v>
      </c>
      <c r="R2730">
        <v>4259</v>
      </c>
      <c r="S2730">
        <v>4251</v>
      </c>
      <c r="T2730">
        <v>17.051687552548344</v>
      </c>
      <c r="U2730">
        <v>14.668132696908115</v>
      </c>
      <c r="V2730">
        <v>17</v>
      </c>
      <c r="W2730">
        <v>60.924723594448359</v>
      </c>
      <c r="X2730">
        <v>121.85287570238728</v>
      </c>
      <c r="Y2730">
        <v>112.24587931439309</v>
      </c>
      <c r="Z2730">
        <v>112.45711597271232</v>
      </c>
      <c r="AA2730">
        <v>20.556101936006559</v>
      </c>
      <c r="AB2730">
        <v>1.00175235197801</v>
      </c>
      <c r="AC2730">
        <v>-12.729369313819456</v>
      </c>
    </row>
    <row r="2731" spans="1:29">
      <c r="A2731">
        <v>9</v>
      </c>
      <c r="B2731">
        <v>155</v>
      </c>
      <c r="C2731">
        <v>2001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  <c r="Q2731">
        <v>6</v>
      </c>
      <c r="R2731">
        <v>7</v>
      </c>
      <c r="S2731">
        <v>0</v>
      </c>
      <c r="T2731">
        <v>3.2866935862522303E-2</v>
      </c>
      <c r="U2731">
        <v>0</v>
      </c>
      <c r="V2731">
        <v>1</v>
      </c>
      <c r="X2731">
        <v>91.982665222101886</v>
      </c>
      <c r="Y2731">
        <v>0</v>
      </c>
    </row>
    <row r="2732" spans="1:29">
      <c r="A2732">
        <v>9</v>
      </c>
      <c r="B2732">
        <v>156</v>
      </c>
      <c r="C2732">
        <v>2001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48</v>
      </c>
      <c r="R2732">
        <v>56</v>
      </c>
      <c r="S2732">
        <v>55</v>
      </c>
      <c r="T2732">
        <v>0.26293548690017843</v>
      </c>
      <c r="U2732">
        <v>0.37795194738142046</v>
      </c>
      <c r="V2732">
        <v>2</v>
      </c>
      <c r="W2732">
        <v>37.163636363636357</v>
      </c>
      <c r="X2732">
        <v>199.1758241758242</v>
      </c>
      <c r="Y2732">
        <v>181.93571428571437</v>
      </c>
      <c r="Z2732">
        <v>185.2436363636364</v>
      </c>
      <c r="AA2732">
        <v>50.43017770284461</v>
      </c>
      <c r="AB2732">
        <v>2.095567932250729</v>
      </c>
      <c r="AC2732">
        <v>11.542704237931405</v>
      </c>
    </row>
    <row r="2733" spans="1:29">
      <c r="A2733">
        <v>9</v>
      </c>
      <c r="B2733">
        <v>157</v>
      </c>
      <c r="C2733">
        <v>2001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176</v>
      </c>
      <c r="R2733">
        <v>240</v>
      </c>
      <c r="S2733">
        <v>237</v>
      </c>
      <c r="T2733">
        <v>1.1268663724293362</v>
      </c>
      <c r="U2733">
        <v>1.6029274322912757</v>
      </c>
      <c r="V2733">
        <v>5</v>
      </c>
      <c r="W2733">
        <v>42.561181434599149</v>
      </c>
      <c r="X2733">
        <v>196.78358613217748</v>
      </c>
      <c r="Y2733">
        <v>180.04124999999996</v>
      </c>
      <c r="Z2733">
        <v>182.32025316455687</v>
      </c>
      <c r="AA2733">
        <v>32.221570911478551</v>
      </c>
      <c r="AB2733">
        <v>1.4207071235108044</v>
      </c>
      <c r="AC2733">
        <v>-3.4564026052299002</v>
      </c>
    </row>
    <row r="2734" spans="1:29">
      <c r="A2734">
        <v>9</v>
      </c>
      <c r="B2734">
        <v>158</v>
      </c>
      <c r="C2734">
        <v>2001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616</v>
      </c>
      <c r="R2734">
        <v>1122</v>
      </c>
      <c r="S2734">
        <v>1113</v>
      </c>
      <c r="T2734">
        <v>5.2681002911071477</v>
      </c>
      <c r="U2734">
        <v>6.6377449069932695</v>
      </c>
      <c r="V2734">
        <v>8</v>
      </c>
      <c r="W2734">
        <v>47.813117699910158</v>
      </c>
      <c r="X2734">
        <v>174.16517478654981</v>
      </c>
      <c r="Y2734">
        <v>159.47664884135472</v>
      </c>
      <c r="Z2734">
        <v>160.76621743036827</v>
      </c>
      <c r="AA2734">
        <v>32.812089210542794</v>
      </c>
      <c r="AB2734">
        <v>1.2728163767111915</v>
      </c>
      <c r="AC2734">
        <v>-23.694921184326407</v>
      </c>
    </row>
    <row r="2735" spans="1:29">
      <c r="A2735">
        <v>9</v>
      </c>
      <c r="B2735">
        <v>159</v>
      </c>
      <c r="C2735">
        <v>2001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1204</v>
      </c>
      <c r="R2735">
        <v>4325</v>
      </c>
      <c r="S2735">
        <v>4193</v>
      </c>
      <c r="T2735">
        <v>20.307071086486996</v>
      </c>
      <c r="U2735">
        <v>22.695249514539249</v>
      </c>
      <c r="V2735">
        <v>11</v>
      </c>
      <c r="W2735">
        <v>52.588123062246595</v>
      </c>
      <c r="X2735">
        <v>157.15323868511152</v>
      </c>
      <c r="Y2735">
        <v>141.45498265895938</v>
      </c>
      <c r="Z2735">
        <v>145.90813260195549</v>
      </c>
      <c r="AA2735">
        <v>25.978663541058246</v>
      </c>
      <c r="AB2735">
        <v>1.2964653674366604</v>
      </c>
      <c r="AC2735">
        <v>-26.795566532219436</v>
      </c>
    </row>
    <row r="2736" spans="1:29">
      <c r="A2736">
        <v>9</v>
      </c>
      <c r="B2736">
        <v>160</v>
      </c>
      <c r="C2736">
        <v>2001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1554</v>
      </c>
      <c r="R2736">
        <v>11665</v>
      </c>
      <c r="S2736">
        <v>11622</v>
      </c>
      <c r="T2736">
        <v>54.770400976617509</v>
      </c>
      <c r="U2736">
        <v>53.506056675876245</v>
      </c>
      <c r="V2736">
        <v>14</v>
      </c>
      <c r="W2736">
        <v>56.920839786611602</v>
      </c>
      <c r="X2736">
        <v>134.39022476047825</v>
      </c>
      <c r="Y2736">
        <v>123.64814402057441</v>
      </c>
      <c r="Z2736">
        <v>124.10562725864744</v>
      </c>
      <c r="AA2736">
        <v>23.285488127165756</v>
      </c>
      <c r="AB2736">
        <v>1.4934369299299961</v>
      </c>
      <c r="AC2736">
        <v>-24.681011134002205</v>
      </c>
    </row>
    <row r="2737" spans="1:29">
      <c r="A2737">
        <v>9</v>
      </c>
      <c r="B2737">
        <v>161</v>
      </c>
      <c r="C2737">
        <v>2001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884</v>
      </c>
      <c r="R2737">
        <v>3673</v>
      </c>
      <c r="S2737">
        <v>3666</v>
      </c>
      <c r="T2737">
        <v>17.245750774720637</v>
      </c>
      <c r="U2737">
        <v>14.978829512303088</v>
      </c>
      <c r="V2737">
        <v>17</v>
      </c>
      <c r="W2737">
        <v>60.997272231314803</v>
      </c>
      <c r="X2737">
        <v>119.3490373222178</v>
      </c>
      <c r="Y2737">
        <v>109.93256193846976</v>
      </c>
      <c r="Z2737">
        <v>110.14247135842868</v>
      </c>
      <c r="AA2737">
        <v>19.590550019956801</v>
      </c>
      <c r="AB2737">
        <v>0.9624670408785414</v>
      </c>
      <c r="AC2737">
        <v>-13.095822995615981</v>
      </c>
    </row>
    <row r="2738" spans="1:29">
      <c r="A2738">
        <v>9</v>
      </c>
      <c r="B2738">
        <v>162</v>
      </c>
      <c r="C2738">
        <v>2000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  <c r="Q2738">
        <v>18</v>
      </c>
      <c r="R2738">
        <v>19</v>
      </c>
      <c r="S2738">
        <v>0</v>
      </c>
      <c r="T2738">
        <v>9.483995757159791E-2</v>
      </c>
      <c r="U2738">
        <v>0</v>
      </c>
      <c r="V2738">
        <v>1</v>
      </c>
      <c r="X2738">
        <v>95.181616011860626</v>
      </c>
      <c r="Y2738">
        <v>0</v>
      </c>
    </row>
    <row r="2739" spans="1:29">
      <c r="A2739">
        <v>9</v>
      </c>
      <c r="B2739">
        <v>163</v>
      </c>
      <c r="C2739">
        <v>2000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50</v>
      </c>
      <c r="R2739">
        <v>54</v>
      </c>
      <c r="S2739">
        <v>53</v>
      </c>
      <c r="T2739">
        <v>0.26954514257190998</v>
      </c>
      <c r="U2739">
        <v>0.38137345740136552</v>
      </c>
      <c r="V2739">
        <v>2</v>
      </c>
      <c r="W2739">
        <v>37.773584905660393</v>
      </c>
      <c r="X2739">
        <v>196.66345652261151</v>
      </c>
      <c r="Y2739">
        <v>177.05925925925931</v>
      </c>
      <c r="Z2739">
        <v>180.39999999999995</v>
      </c>
      <c r="AA2739">
        <v>36.71723157237799</v>
      </c>
      <c r="AB2739">
        <v>3.4016727818073695</v>
      </c>
      <c r="AC2739">
        <v>17.018897147709339</v>
      </c>
    </row>
    <row r="2740" spans="1:29">
      <c r="A2740">
        <v>9</v>
      </c>
      <c r="B2740">
        <v>164</v>
      </c>
      <c r="C2740">
        <v>2000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169</v>
      </c>
      <c r="R2740">
        <v>225</v>
      </c>
      <c r="S2740">
        <v>224</v>
      </c>
      <c r="T2740">
        <v>1.123104760716291</v>
      </c>
      <c r="U2740">
        <v>1.5600245372647903</v>
      </c>
      <c r="V2740">
        <v>5</v>
      </c>
      <c r="W2740">
        <v>42.558035714285722</v>
      </c>
      <c r="X2740">
        <v>189.173949680992</v>
      </c>
      <c r="Y2740">
        <v>173.82444444444451</v>
      </c>
      <c r="Z2740">
        <v>174.60044642857159</v>
      </c>
      <c r="AA2740">
        <v>33.666081513053157</v>
      </c>
      <c r="AB2740">
        <v>1.3680759686023416</v>
      </c>
      <c r="AC2740">
        <v>-8.9702568806425553</v>
      </c>
    </row>
    <row r="2741" spans="1:29">
      <c r="A2741">
        <v>9</v>
      </c>
      <c r="B2741">
        <v>165</v>
      </c>
      <c r="C2741">
        <v>2000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608</v>
      </c>
      <c r="R2741">
        <v>1057</v>
      </c>
      <c r="S2741">
        <v>1053</v>
      </c>
      <c r="T2741">
        <v>5.2760965870094223</v>
      </c>
      <c r="U2741">
        <v>6.6038213371533132</v>
      </c>
      <c r="V2741">
        <v>8</v>
      </c>
      <c r="W2741">
        <v>47.84615384615384</v>
      </c>
      <c r="X2741">
        <v>170.39137525099659</v>
      </c>
      <c r="Y2741">
        <v>156.63263954588453</v>
      </c>
      <c r="Z2741">
        <v>157.22763532763537</v>
      </c>
      <c r="AA2741">
        <v>32.058671963519821</v>
      </c>
      <c r="AB2741">
        <v>1.3499945211372744</v>
      </c>
      <c r="AC2741">
        <v>-19.796060551421775</v>
      </c>
    </row>
    <row r="2742" spans="1:29">
      <c r="A2742">
        <v>9</v>
      </c>
      <c r="B2742">
        <v>166</v>
      </c>
      <c r="C2742">
        <v>2000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1488</v>
      </c>
      <c r="R2742">
        <v>5041</v>
      </c>
      <c r="S2742">
        <v>4904</v>
      </c>
      <c r="T2742">
        <v>25.16253821675922</v>
      </c>
      <c r="U2742">
        <v>27.605711252204262</v>
      </c>
      <c r="V2742">
        <v>11</v>
      </c>
      <c r="W2742">
        <v>52.565048939641109</v>
      </c>
      <c r="X2742">
        <v>152.3545711729368</v>
      </c>
      <c r="Y2742">
        <v>137.2916683197775</v>
      </c>
      <c r="Z2742">
        <v>141.1271003262639</v>
      </c>
      <c r="AA2742">
        <v>27.143097658203445</v>
      </c>
      <c r="AB2742">
        <v>1.3390582344284723</v>
      </c>
      <c r="AC2742">
        <v>-24.973501147372723</v>
      </c>
    </row>
    <row r="2743" spans="1:29">
      <c r="A2743">
        <v>9</v>
      </c>
      <c r="B2743">
        <v>167</v>
      </c>
      <c r="C2743">
        <v>2000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1892</v>
      </c>
      <c r="R2743">
        <v>10849.5</v>
      </c>
      <c r="S2743">
        <v>10789.5</v>
      </c>
      <c r="T2743">
        <v>54.15611156173955</v>
      </c>
      <c r="U2743">
        <v>52.363263363676971</v>
      </c>
      <c r="V2743">
        <v>14.000645191022628</v>
      </c>
      <c r="W2743">
        <v>56.775754205477533</v>
      </c>
      <c r="X2743">
        <v>131.74750752402539</v>
      </c>
      <c r="Y2743">
        <v>120.99820268215062</v>
      </c>
      <c r="Z2743">
        <v>121.67106909495284</v>
      </c>
      <c r="AA2743">
        <v>23.694198309398711</v>
      </c>
      <c r="AB2743">
        <v>1.5195388488581103</v>
      </c>
      <c r="AC2743">
        <v>-19.226697211718964</v>
      </c>
    </row>
    <row r="2744" spans="1:29">
      <c r="A2744">
        <v>9</v>
      </c>
      <c r="B2744">
        <v>168</v>
      </c>
      <c r="C2744">
        <v>2000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872</v>
      </c>
      <c r="R2744">
        <v>2541</v>
      </c>
      <c r="S2744">
        <v>2537</v>
      </c>
      <c r="T2744">
        <v>12.683596431022648</v>
      </c>
      <c r="U2744">
        <v>11.108166075592088</v>
      </c>
      <c r="V2744">
        <v>17</v>
      </c>
      <c r="W2744">
        <v>60.964130863224256</v>
      </c>
      <c r="X2744">
        <v>118.85950157397021</v>
      </c>
      <c r="Y2744">
        <v>109.59724517906326</v>
      </c>
      <c r="Z2744">
        <v>109.77004335829712</v>
      </c>
      <c r="AA2744">
        <v>20.06459123827463</v>
      </c>
    </row>
    <row r="2745" spans="1:29">
      <c r="A2745">
        <v>9</v>
      </c>
      <c r="B2745">
        <v>169</v>
      </c>
      <c r="C2745">
        <v>1999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14</v>
      </c>
      <c r="R2745">
        <v>18</v>
      </c>
      <c r="S2745">
        <v>0</v>
      </c>
      <c r="T2745">
        <v>7.9625758933014851E-2</v>
      </c>
      <c r="U2745">
        <v>0</v>
      </c>
      <c r="V2745">
        <v>1</v>
      </c>
      <c r="X2745">
        <v>92.656795473696874</v>
      </c>
      <c r="Y2745">
        <v>0</v>
      </c>
    </row>
    <row r="2746" spans="1:29">
      <c r="A2746">
        <v>9</v>
      </c>
      <c r="B2746">
        <v>170</v>
      </c>
      <c r="C2746">
        <v>1999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49</v>
      </c>
      <c r="R2746">
        <v>60</v>
      </c>
      <c r="S2746">
        <v>48</v>
      </c>
      <c r="T2746">
        <v>0.26541919644338274</v>
      </c>
      <c r="U2746">
        <v>0.40870846734882249</v>
      </c>
      <c r="V2746">
        <v>2</v>
      </c>
      <c r="W2746">
        <v>37.5625</v>
      </c>
      <c r="X2746">
        <v>212.19212712170463</v>
      </c>
      <c r="Y2746">
        <v>158.84333333333339</v>
      </c>
      <c r="Z2746">
        <v>198.55416666666673</v>
      </c>
      <c r="AA2746">
        <v>39.524533300709408</v>
      </c>
      <c r="AB2746">
        <v>1.3370715824766701</v>
      </c>
      <c r="AC2746">
        <v>-19.331012604050848</v>
      </c>
    </row>
    <row r="2747" spans="1:29">
      <c r="A2747">
        <v>9</v>
      </c>
      <c r="B2747">
        <v>171</v>
      </c>
      <c r="C2747">
        <v>1999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256</v>
      </c>
      <c r="R2747">
        <v>336</v>
      </c>
      <c r="S2747">
        <v>276</v>
      </c>
      <c r="T2747">
        <v>1.4863475000829436</v>
      </c>
      <c r="U2747">
        <v>2.0060404423516767</v>
      </c>
      <c r="V2747">
        <v>5</v>
      </c>
      <c r="W2747">
        <v>42.670289855072461</v>
      </c>
      <c r="X2747">
        <v>184.76403291544136</v>
      </c>
      <c r="Y2747">
        <v>139.22172619047612</v>
      </c>
      <c r="Z2747">
        <v>169.48731884057972</v>
      </c>
      <c r="AA2747">
        <v>36.10146257505059</v>
      </c>
      <c r="AB2747">
        <v>1.4077893771715917</v>
      </c>
      <c r="AC2747">
        <v>-6.8848573508077262</v>
      </c>
    </row>
    <row r="2748" spans="1:29">
      <c r="A2748">
        <v>9</v>
      </c>
      <c r="B2748">
        <v>172</v>
      </c>
      <c r="C2748">
        <v>1999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984</v>
      </c>
      <c r="R2748">
        <v>1787</v>
      </c>
      <c r="S2748">
        <v>1467</v>
      </c>
      <c r="T2748">
        <v>7.9050684007387506</v>
      </c>
      <c r="U2748">
        <v>9.5042751301931112</v>
      </c>
      <c r="V2748">
        <v>8</v>
      </c>
      <c r="W2748">
        <v>47.88002726653032</v>
      </c>
      <c r="X2748">
        <v>166.1985775442113</v>
      </c>
      <c r="Y2748">
        <v>124.02266368214876</v>
      </c>
      <c r="Z2748">
        <v>151.07600545330598</v>
      </c>
      <c r="AA2748">
        <v>32.378135799339837</v>
      </c>
      <c r="AB2748">
        <v>1.3457714327053978</v>
      </c>
      <c r="AC2748">
        <v>-21.787381342614328</v>
      </c>
    </row>
    <row r="2749" spans="1:29">
      <c r="A2749">
        <v>9</v>
      </c>
      <c r="B2749">
        <v>173</v>
      </c>
      <c r="C2749">
        <v>1999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2074</v>
      </c>
      <c r="R2749">
        <v>5986</v>
      </c>
      <c r="S2749">
        <v>4692</v>
      </c>
      <c r="T2749">
        <v>26.479988498501481</v>
      </c>
      <c r="U2749">
        <v>27.669832549860377</v>
      </c>
      <c r="V2749">
        <v>11</v>
      </c>
      <c r="W2749">
        <v>52.437766410912189</v>
      </c>
      <c r="X2749">
        <v>151.31811713789401</v>
      </c>
      <c r="Y2749">
        <v>107.78949214834611</v>
      </c>
      <c r="Z2749">
        <v>137.51660272804773</v>
      </c>
      <c r="AA2749">
        <v>27.457980672479497</v>
      </c>
      <c r="AB2749">
        <v>1.3587852970109684</v>
      </c>
      <c r="AC2749">
        <v>-22.475643479413471</v>
      </c>
    </row>
    <row r="2750" spans="1:29">
      <c r="A2750">
        <v>9</v>
      </c>
      <c r="B2750">
        <v>174</v>
      </c>
      <c r="C2750">
        <v>1999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2260</v>
      </c>
      <c r="R2750">
        <v>11320</v>
      </c>
      <c r="S2750">
        <v>9411</v>
      </c>
      <c r="T2750">
        <v>50.075755062318223</v>
      </c>
      <c r="U2750">
        <v>49.478631467747363</v>
      </c>
      <c r="V2750">
        <v>14</v>
      </c>
      <c r="W2750">
        <v>56.966422271809584</v>
      </c>
      <c r="X2750">
        <v>133.38040611158101</v>
      </c>
      <c r="Y2750">
        <v>101.92432862190802</v>
      </c>
      <c r="Z2750">
        <v>122.59944745510562</v>
      </c>
      <c r="AA2750">
        <v>23.463499456156871</v>
      </c>
      <c r="AB2750">
        <v>1.4541989020418669</v>
      </c>
      <c r="AC2750">
        <v>-28.834008826648105</v>
      </c>
    </row>
    <row r="2751" spans="1:29">
      <c r="A2751">
        <v>9</v>
      </c>
      <c r="B2751">
        <v>175</v>
      </c>
      <c r="C2751">
        <v>1999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965</v>
      </c>
      <c r="R2751">
        <v>2495</v>
      </c>
      <c r="S2751">
        <v>2011</v>
      </c>
      <c r="T2751">
        <v>11.037014918770664</v>
      </c>
      <c r="U2751">
        <v>9.4128511294438528</v>
      </c>
      <c r="V2751">
        <v>17</v>
      </c>
      <c r="W2751">
        <v>60.842366981601195</v>
      </c>
      <c r="X2751">
        <v>119.35975960588578</v>
      </c>
      <c r="Y2751">
        <v>87.974589178356709</v>
      </c>
      <c r="Z2751">
        <v>109.14798607657887</v>
      </c>
      <c r="AA2751">
        <v>20.475486299625327</v>
      </c>
      <c r="AB2751">
        <v>0.90554135097363675</v>
      </c>
      <c r="AC2751">
        <v>-5.8599587071102972</v>
      </c>
    </row>
    <row r="2752" spans="1:29">
      <c r="A2752">
        <v>9</v>
      </c>
      <c r="B2752">
        <v>176</v>
      </c>
      <c r="C2752">
        <v>1998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1</v>
      </c>
      <c r="R2752">
        <v>1</v>
      </c>
      <c r="S2752">
        <v>0</v>
      </c>
      <c r="T2752">
        <v>5.7298381320727686E-3</v>
      </c>
      <c r="U2752">
        <v>0</v>
      </c>
      <c r="V2752">
        <v>1</v>
      </c>
      <c r="X2752">
        <v>67.280606717226419</v>
      </c>
      <c r="Y2752">
        <v>0</v>
      </c>
    </row>
    <row r="2753" spans="1:29">
      <c r="A2753">
        <v>9</v>
      </c>
      <c r="B2753">
        <v>177</v>
      </c>
      <c r="C2753">
        <v>1998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53</v>
      </c>
      <c r="R2753">
        <v>60</v>
      </c>
      <c r="S2753">
        <v>47</v>
      </c>
      <c r="T2753">
        <v>0.34379028792436606</v>
      </c>
      <c r="U2753">
        <v>0.48218509313737262</v>
      </c>
      <c r="V2753">
        <v>2</v>
      </c>
      <c r="W2753">
        <v>36.85106382978725</v>
      </c>
      <c r="X2753">
        <v>181.19898880462253</v>
      </c>
      <c r="Y2753">
        <v>132.65166666666661</v>
      </c>
      <c r="Z2753">
        <v>169.34255319148932</v>
      </c>
      <c r="AA2753">
        <v>50.974531582712657</v>
      </c>
      <c r="AB2753">
        <v>1.5842136569349627</v>
      </c>
      <c r="AC2753">
        <v>-21.957846787531398</v>
      </c>
    </row>
    <row r="2754" spans="1:29">
      <c r="A2754">
        <v>9</v>
      </c>
      <c r="B2754">
        <v>178</v>
      </c>
      <c r="C2754">
        <v>1998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200</v>
      </c>
      <c r="R2754">
        <v>265</v>
      </c>
      <c r="S2754">
        <v>205</v>
      </c>
      <c r="T2754">
        <v>1.5184071049992836</v>
      </c>
      <c r="U2754">
        <v>2.0564975215246393</v>
      </c>
      <c r="V2754">
        <v>5</v>
      </c>
      <c r="W2754">
        <v>42.556097560975616</v>
      </c>
      <c r="X2754">
        <v>179.8295140947281</v>
      </c>
      <c r="Y2754">
        <v>128.0950943396227</v>
      </c>
      <c r="Z2754">
        <v>165.58634146341475</v>
      </c>
      <c r="AA2754">
        <v>35.906593032484238</v>
      </c>
      <c r="AB2754">
        <v>1.4289769119451488</v>
      </c>
      <c r="AC2754">
        <v>-1.1098832693843259</v>
      </c>
    </row>
    <row r="2755" spans="1:29">
      <c r="A2755">
        <v>9</v>
      </c>
      <c r="B2755">
        <v>179</v>
      </c>
      <c r="C2755">
        <v>1998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688</v>
      </c>
      <c r="R2755">
        <v>1354.5</v>
      </c>
      <c r="S2755">
        <v>1074.5</v>
      </c>
      <c r="T2755">
        <v>7.7610657498925635</v>
      </c>
      <c r="U2755">
        <v>9.493759268042659</v>
      </c>
      <c r="V2755">
        <v>8.0029531192321883</v>
      </c>
      <c r="W2755">
        <v>48.026058631921821</v>
      </c>
      <c r="X2755">
        <v>161.32789581856102</v>
      </c>
      <c r="Y2755">
        <v>115.6936138796605</v>
      </c>
      <c r="Z2755">
        <v>145.84178687761764</v>
      </c>
      <c r="AA2755">
        <v>33.621838940839595</v>
      </c>
      <c r="AB2755">
        <v>1.6603862816486341</v>
      </c>
      <c r="AC2755">
        <v>-19.333367892052063</v>
      </c>
    </row>
    <row r="2756" spans="1:29">
      <c r="A2756">
        <v>9</v>
      </c>
      <c r="B2756">
        <v>180</v>
      </c>
      <c r="C2756">
        <v>1998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1662</v>
      </c>
      <c r="R2756">
        <v>5066.5</v>
      </c>
      <c r="S2756">
        <v>3970.5</v>
      </c>
      <c r="T2756">
        <v>29.030224896146681</v>
      </c>
      <c r="U2756">
        <v>32.008054855604748</v>
      </c>
      <c r="V2756">
        <v>11.001085562025068</v>
      </c>
      <c r="W2756">
        <v>52.476010578012847</v>
      </c>
      <c r="X2756">
        <v>146.07313200308059</v>
      </c>
      <c r="Y2756">
        <v>104.28009473995876</v>
      </c>
      <c r="Z2756">
        <v>133.06513033622991</v>
      </c>
      <c r="AA2756">
        <v>28.182473926516497</v>
      </c>
      <c r="AB2756">
        <v>1.4923167206392871</v>
      </c>
      <c r="AC2756">
        <v>-25.763941589939446</v>
      </c>
    </row>
    <row r="2757" spans="1:29">
      <c r="A2757">
        <v>9</v>
      </c>
      <c r="B2757">
        <v>181</v>
      </c>
      <c r="C2757">
        <v>1998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1680</v>
      </c>
      <c r="R2757">
        <v>8206.5</v>
      </c>
      <c r="S2757">
        <v>6412.5</v>
      </c>
      <c r="T2757">
        <v>47.021916630855195</v>
      </c>
      <c r="U2757">
        <v>46.546943209681423</v>
      </c>
      <c r="V2757">
        <v>14.000852982392011</v>
      </c>
      <c r="W2757">
        <v>56.926627680311888</v>
      </c>
      <c r="X2757">
        <v>130.96692438986403</v>
      </c>
      <c r="Y2757">
        <v>93.623176750136963</v>
      </c>
      <c r="Z2757">
        <v>119.8157660818712</v>
      </c>
      <c r="AA2757">
        <v>23.032731438380999</v>
      </c>
      <c r="AB2757">
        <v>1.8617721262476012</v>
      </c>
      <c r="AC2757">
        <v>-18.878170285110247</v>
      </c>
    </row>
    <row r="2758" spans="1:29">
      <c r="A2758">
        <v>9</v>
      </c>
      <c r="B2758">
        <v>182</v>
      </c>
      <c r="C2758">
        <v>1998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661</v>
      </c>
      <c r="R2758">
        <v>1788</v>
      </c>
      <c r="S2758">
        <v>1184</v>
      </c>
      <c r="T2758">
        <v>10.244950580146106</v>
      </c>
      <c r="U2758">
        <v>7.7431082899958739</v>
      </c>
      <c r="V2758">
        <v>17</v>
      </c>
      <c r="W2758">
        <v>61.014358108108112</v>
      </c>
      <c r="X2758">
        <v>119.38649622740763</v>
      </c>
      <c r="Y2758">
        <v>71.482214765100565</v>
      </c>
      <c r="Z2758">
        <v>107.94780405405388</v>
      </c>
      <c r="AA2758">
        <v>21.125314132690807</v>
      </c>
    </row>
    <row r="2759" spans="1:29">
      <c r="A2759">
        <v>9</v>
      </c>
      <c r="B2759">
        <v>183</v>
      </c>
      <c r="C2759">
        <v>1997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9</v>
      </c>
      <c r="R2759">
        <v>12</v>
      </c>
      <c r="S2759">
        <v>0</v>
      </c>
      <c r="T2759">
        <v>6.4912233251291501E-2</v>
      </c>
      <c r="U2759">
        <v>0</v>
      </c>
      <c r="V2759">
        <v>1</v>
      </c>
      <c r="X2759">
        <v>104.40592271578186</v>
      </c>
      <c r="Y2759">
        <v>0</v>
      </c>
    </row>
    <row r="2760" spans="1:29">
      <c r="A2760">
        <v>9</v>
      </c>
      <c r="B2760">
        <v>184</v>
      </c>
      <c r="C2760">
        <v>1997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61</v>
      </c>
      <c r="R2760">
        <v>70</v>
      </c>
      <c r="S2760">
        <v>53</v>
      </c>
      <c r="T2760">
        <v>0.37865469396586704</v>
      </c>
      <c r="U2760">
        <v>0.48846973021272683</v>
      </c>
      <c r="V2760">
        <v>2</v>
      </c>
      <c r="W2760">
        <v>36.981132075471685</v>
      </c>
      <c r="X2760">
        <v>186.05169478408905</v>
      </c>
      <c r="Y2760">
        <v>128.72428571428577</v>
      </c>
      <c r="Z2760">
        <v>170.01320754716988</v>
      </c>
      <c r="AA2760">
        <v>44.071550048459699</v>
      </c>
      <c r="AB2760">
        <v>1.5108483938995028</v>
      </c>
      <c r="AC2760">
        <v>-17.57953815359058</v>
      </c>
    </row>
    <row r="2761" spans="1:29">
      <c r="A2761">
        <v>9</v>
      </c>
      <c r="B2761">
        <v>185</v>
      </c>
      <c r="C2761">
        <v>1997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229</v>
      </c>
      <c r="R2761">
        <v>300</v>
      </c>
      <c r="S2761">
        <v>234</v>
      </c>
      <c r="T2761">
        <v>1.6228058312822875</v>
      </c>
      <c r="U2761">
        <v>2.1221249677382996</v>
      </c>
      <c r="V2761">
        <v>5</v>
      </c>
      <c r="W2761">
        <v>42.551282051282051</v>
      </c>
      <c r="X2761">
        <v>182.43445287107264</v>
      </c>
      <c r="Y2761">
        <v>130.48800000000003</v>
      </c>
      <c r="Z2761">
        <v>167.29230769230779</v>
      </c>
      <c r="AA2761">
        <v>34.469557121884122</v>
      </c>
      <c r="AB2761">
        <v>1.3710757760587031</v>
      </c>
      <c r="AC2761">
        <v>-12.641439842826584</v>
      </c>
    </row>
    <row r="2762" spans="1:29">
      <c r="A2762">
        <v>9</v>
      </c>
      <c r="B2762">
        <v>186</v>
      </c>
      <c r="C2762">
        <v>1997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759</v>
      </c>
      <c r="R2762">
        <v>1387</v>
      </c>
      <c r="S2762">
        <v>1158</v>
      </c>
      <c r="T2762">
        <v>7.5027722932951058</v>
      </c>
      <c r="U2762">
        <v>9.3101928340606488</v>
      </c>
      <c r="V2762">
        <v>8</v>
      </c>
      <c r="W2762">
        <v>47.787564766839374</v>
      </c>
      <c r="X2762">
        <v>163.03994450871389</v>
      </c>
      <c r="Y2762">
        <v>123.82350396539272</v>
      </c>
      <c r="Z2762">
        <v>148.3101899827287</v>
      </c>
      <c r="AA2762">
        <v>33.052963200029005</v>
      </c>
      <c r="AB2762">
        <v>2.4212539273825242</v>
      </c>
      <c r="AC2762">
        <v>-4.1963019021100436</v>
      </c>
    </row>
    <row r="2763" spans="1:29">
      <c r="A2763">
        <v>9</v>
      </c>
      <c r="B2763">
        <v>187</v>
      </c>
      <c r="C2763">
        <v>1997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1923</v>
      </c>
      <c r="R2763">
        <v>5419</v>
      </c>
      <c r="S2763">
        <v>4383.5</v>
      </c>
      <c r="T2763">
        <v>29.313282665729048</v>
      </c>
      <c r="U2763">
        <v>31.667390640747193</v>
      </c>
      <c r="V2763">
        <v>11.002029894814548</v>
      </c>
      <c r="W2763">
        <v>52.509638416790239</v>
      </c>
      <c r="X2763">
        <v>146.12613578042965</v>
      </c>
      <c r="Y2763">
        <v>107.79881897028964</v>
      </c>
      <c r="Z2763">
        <v>133.26378464697149</v>
      </c>
      <c r="AA2763">
        <v>27.661134857699473</v>
      </c>
      <c r="AB2763">
        <v>1.0592644808111735</v>
      </c>
      <c r="AC2763">
        <v>-35.447140076140876</v>
      </c>
    </row>
    <row r="2764" spans="1:29">
      <c r="A2764">
        <v>9</v>
      </c>
      <c r="B2764">
        <v>188</v>
      </c>
      <c r="C2764">
        <v>1997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1885</v>
      </c>
      <c r="R2764">
        <v>8308</v>
      </c>
      <c r="S2764">
        <v>6766</v>
      </c>
      <c r="T2764">
        <v>44.940902820977456</v>
      </c>
      <c r="U2764">
        <v>44.13215348597442</v>
      </c>
      <c r="V2764">
        <v>14</v>
      </c>
      <c r="W2764">
        <v>56.857375110848352</v>
      </c>
      <c r="X2764">
        <v>130.94067721018101</v>
      </c>
      <c r="Y2764">
        <v>97.989492055849439</v>
      </c>
      <c r="Z2764">
        <v>120.32171149866936</v>
      </c>
      <c r="AA2764">
        <v>23.342442686904192</v>
      </c>
      <c r="AB2764">
        <v>1.4696338573075027</v>
      </c>
      <c r="AC2764">
        <v>-19.037310075567735</v>
      </c>
    </row>
    <row r="2765" spans="1:29">
      <c r="A2765">
        <v>9</v>
      </c>
      <c r="B2765">
        <v>189</v>
      </c>
      <c r="C2765">
        <v>1997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811</v>
      </c>
      <c r="R2765">
        <v>2237</v>
      </c>
      <c r="S2765">
        <v>1775</v>
      </c>
      <c r="T2765">
        <v>12.100722148594922</v>
      </c>
      <c r="U2765">
        <v>10.741780427633149</v>
      </c>
      <c r="V2765">
        <v>17</v>
      </c>
      <c r="W2765">
        <v>60.947605633802802</v>
      </c>
      <c r="X2765">
        <v>121.77758964640282</v>
      </c>
      <c r="Y2765">
        <v>88.579079123826503</v>
      </c>
      <c r="Z2765">
        <v>111.63459154929564</v>
      </c>
      <c r="AA2765">
        <v>20.574903023116256</v>
      </c>
      <c r="AB2765">
        <v>1.2896396098712235</v>
      </c>
      <c r="AC2765">
        <v>3.3056810397370677</v>
      </c>
    </row>
    <row r="2766" spans="1:29">
      <c r="A2766">
        <v>9</v>
      </c>
      <c r="B2766">
        <v>190</v>
      </c>
      <c r="C2766">
        <v>1996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15</v>
      </c>
      <c r="R2766">
        <v>15</v>
      </c>
      <c r="S2766">
        <v>0</v>
      </c>
      <c r="T2766">
        <v>7.6677316293929695E-2</v>
      </c>
      <c r="U2766">
        <v>0</v>
      </c>
      <c r="V2766">
        <v>1</v>
      </c>
      <c r="X2766">
        <v>107.40339472733832</v>
      </c>
      <c r="Y2766">
        <v>0</v>
      </c>
    </row>
    <row r="2767" spans="1:29">
      <c r="A2767">
        <v>9</v>
      </c>
      <c r="B2767">
        <v>191</v>
      </c>
      <c r="C2767">
        <v>1996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101</v>
      </c>
      <c r="R2767">
        <v>113</v>
      </c>
      <c r="S2767">
        <v>81</v>
      </c>
      <c r="T2767">
        <v>0.57763578274760397</v>
      </c>
      <c r="U2767">
        <v>0.71704386205873916</v>
      </c>
      <c r="V2767">
        <v>2</v>
      </c>
      <c r="W2767">
        <v>36.962962962962962</v>
      </c>
      <c r="X2767">
        <v>171.06779547263147</v>
      </c>
      <c r="Y2767">
        <v>119.15044247787608</v>
      </c>
      <c r="Z2767">
        <v>166.22222222222214</v>
      </c>
      <c r="AA2767">
        <v>47.580787698657474</v>
      </c>
      <c r="AB2767">
        <v>1.6211902687585276</v>
      </c>
      <c r="AC2767">
        <v>18.540989479360153</v>
      </c>
    </row>
    <row r="2768" spans="1:29">
      <c r="A2768">
        <v>9</v>
      </c>
      <c r="B2768">
        <v>192</v>
      </c>
      <c r="C2768">
        <v>1996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302</v>
      </c>
      <c r="R2768">
        <v>402</v>
      </c>
      <c r="S2768">
        <v>270</v>
      </c>
      <c r="T2768">
        <v>2.0549520766773166</v>
      </c>
      <c r="U2768">
        <v>2.3125516653428888</v>
      </c>
      <c r="V2768">
        <v>5</v>
      </c>
      <c r="W2768">
        <v>42.633333333333319</v>
      </c>
      <c r="X2768">
        <v>174.42150029915436</v>
      </c>
      <c r="Y2768">
        <v>108.01741293532336</v>
      </c>
      <c r="Z2768">
        <v>160.82592592592596</v>
      </c>
      <c r="AA2768">
        <v>37.288104473863719</v>
      </c>
      <c r="AB2768">
        <v>1.3887110997318921</v>
      </c>
      <c r="AC2768">
        <v>-1.270511170767668</v>
      </c>
    </row>
    <row r="2769" spans="1:39">
      <c r="A2769">
        <v>9</v>
      </c>
      <c r="B2769">
        <v>193</v>
      </c>
      <c r="C2769">
        <v>1996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797</v>
      </c>
      <c r="R2769">
        <v>1481</v>
      </c>
      <c r="S2769">
        <v>1115</v>
      </c>
      <c r="T2769">
        <v>7.5706070287539937</v>
      </c>
      <c r="U2769">
        <v>8.949739507082386</v>
      </c>
      <c r="V2769">
        <v>8</v>
      </c>
      <c r="W2769">
        <v>47.479820627802688</v>
      </c>
      <c r="X2769">
        <v>163.95147491190349</v>
      </c>
      <c r="Y2769">
        <v>113.47069547602965</v>
      </c>
      <c r="Z2769">
        <v>150.71757847533621</v>
      </c>
      <c r="AA2769">
        <v>30.226959656908939</v>
      </c>
      <c r="AB2769">
        <v>1.4469066940471715</v>
      </c>
      <c r="AC2769">
        <v>-3.4988169306915808</v>
      </c>
    </row>
    <row r="2770" spans="1:39">
      <c r="A2770">
        <v>9</v>
      </c>
      <c r="B2770">
        <v>194</v>
      </c>
      <c r="C2770">
        <v>1996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2045</v>
      </c>
      <c r="R2770">
        <v>5363</v>
      </c>
      <c r="S2770">
        <v>4145</v>
      </c>
      <c r="T2770">
        <v>27.414696485623004</v>
      </c>
      <c r="U2770">
        <v>29.175169491083199</v>
      </c>
      <c r="V2770">
        <v>11</v>
      </c>
      <c r="W2770">
        <v>52.431604342581423</v>
      </c>
      <c r="X2770">
        <v>145.49457995264262</v>
      </c>
      <c r="Y2770">
        <v>102.14896513145662</v>
      </c>
      <c r="Z2770">
        <v>132.16523522316095</v>
      </c>
      <c r="AA2770">
        <v>27.028734030731545</v>
      </c>
      <c r="AB2770">
        <v>1.4393119109874752</v>
      </c>
      <c r="AC2770">
        <v>-18.868232562276152</v>
      </c>
    </row>
    <row r="2771" spans="1:39">
      <c r="A2771">
        <v>9</v>
      </c>
      <c r="B2771">
        <v>195</v>
      </c>
      <c r="C2771">
        <v>1996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2234</v>
      </c>
      <c r="R2771">
        <v>8804</v>
      </c>
      <c r="S2771">
        <v>6794</v>
      </c>
      <c r="T2771">
        <v>45.004472843450486</v>
      </c>
      <c r="U2771">
        <v>43.632598313668751</v>
      </c>
      <c r="V2771">
        <v>14</v>
      </c>
      <c r="W2771">
        <v>56.85089785104504</v>
      </c>
      <c r="X2771">
        <v>130.97541844222258</v>
      </c>
      <c r="Y2771">
        <v>93.059223080418064</v>
      </c>
      <c r="Z2771">
        <v>120.59072711215782</v>
      </c>
      <c r="AA2771">
        <v>23.902359262332123</v>
      </c>
      <c r="AB2771">
        <v>1.0816639894315376</v>
      </c>
      <c r="AC2771">
        <v>-23.077091169405879</v>
      </c>
    </row>
    <row r="2772" spans="1:39">
      <c r="A2772">
        <v>9</v>
      </c>
      <c r="B2772">
        <v>196</v>
      </c>
      <c r="C2772">
        <v>1996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1059</v>
      </c>
      <c r="R2772">
        <v>2685</v>
      </c>
      <c r="S2772">
        <v>2294</v>
      </c>
      <c r="T2772">
        <v>13.72523961661342</v>
      </c>
      <c r="U2772">
        <v>13.820658297817502</v>
      </c>
      <c r="V2772">
        <v>17</v>
      </c>
      <c r="W2772">
        <v>60.948125544899753</v>
      </c>
      <c r="X2772">
        <v>122.56644292052262</v>
      </c>
      <c r="Y2772">
        <v>96.652439478584554</v>
      </c>
      <c r="Z2772">
        <v>113.12632955536162</v>
      </c>
      <c r="AA2772">
        <v>21.916082617255647</v>
      </c>
      <c r="AB2772">
        <v>1.2803979431003281</v>
      </c>
      <c r="AC2772">
        <v>1.3597908017661868</v>
      </c>
    </row>
    <row r="2773" spans="1:39">
      <c r="A2773">
        <v>10</v>
      </c>
      <c r="B2773">
        <v>1</v>
      </c>
      <c r="C2773">
        <v>2023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0</v>
      </c>
      <c r="N2773">
        <v>99</v>
      </c>
      <c r="O2773">
        <v>99</v>
      </c>
      <c r="P2773">
        <v>9999</v>
      </c>
      <c r="Q2773">
        <v>10</v>
      </c>
      <c r="R2773">
        <v>27</v>
      </c>
      <c r="S2773">
        <v>0</v>
      </c>
      <c r="T2773">
        <v>0.14998333518497947</v>
      </c>
      <c r="U2773">
        <v>0</v>
      </c>
      <c r="V2773">
        <v>7</v>
      </c>
      <c r="X2773">
        <v>163.50868745234945</v>
      </c>
      <c r="Y2773">
        <v>0</v>
      </c>
      <c r="AD2773">
        <v>0</v>
      </c>
      <c r="AE2773">
        <v>0</v>
      </c>
      <c r="AF2773">
        <v>0</v>
      </c>
      <c r="AG2773">
        <v>0</v>
      </c>
      <c r="AH2773">
        <v>1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>
      <c r="A2774">
        <v>10</v>
      </c>
      <c r="B2774">
        <v>2</v>
      </c>
      <c r="C2774">
        <v>2023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35</v>
      </c>
      <c r="N2774">
        <v>99</v>
      </c>
      <c r="O2774">
        <v>99</v>
      </c>
      <c r="P2774">
        <v>9999</v>
      </c>
    </row>
    <row r="2775" spans="1:39">
      <c r="A2775">
        <v>10</v>
      </c>
      <c r="B2775">
        <v>3</v>
      </c>
      <c r="C2775">
        <v>2023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36</v>
      </c>
      <c r="N2775">
        <v>99</v>
      </c>
      <c r="O2775">
        <v>99</v>
      </c>
      <c r="P2775">
        <v>9999</v>
      </c>
    </row>
    <row r="2776" spans="1:39">
      <c r="A2776">
        <v>10</v>
      </c>
      <c r="B2776">
        <v>4</v>
      </c>
      <c r="C2776">
        <v>2023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37</v>
      </c>
      <c r="N2776">
        <v>99</v>
      </c>
      <c r="O2776">
        <v>99</v>
      </c>
      <c r="P2776">
        <v>9999</v>
      </c>
    </row>
    <row r="2777" spans="1:39">
      <c r="A2777">
        <v>10</v>
      </c>
      <c r="B2777">
        <v>5</v>
      </c>
      <c r="C2777">
        <v>2023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38</v>
      </c>
      <c r="N2777">
        <v>99</v>
      </c>
      <c r="O2777">
        <v>99</v>
      </c>
      <c r="P2777">
        <v>9999</v>
      </c>
    </row>
    <row r="2778" spans="1:39">
      <c r="A2778">
        <v>10</v>
      </c>
      <c r="B2778">
        <v>6</v>
      </c>
      <c r="C2778">
        <v>2023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39</v>
      </c>
      <c r="N2778">
        <v>99</v>
      </c>
      <c r="O2778">
        <v>99</v>
      </c>
      <c r="P2778">
        <v>9999</v>
      </c>
      <c r="Q2778">
        <v>4</v>
      </c>
      <c r="R2778">
        <v>5</v>
      </c>
      <c r="S2778">
        <v>5</v>
      </c>
      <c r="T2778">
        <v>2.7774691700922127E-2</v>
      </c>
      <c r="U2778">
        <v>4.7120034761606512E-2</v>
      </c>
      <c r="V2778">
        <v>2</v>
      </c>
      <c r="W2778">
        <v>39</v>
      </c>
      <c r="X2778">
        <v>253.30444203683641</v>
      </c>
      <c r="Y2778">
        <v>233.80000000000004</v>
      </c>
      <c r="Z2778">
        <v>233.80000000000004</v>
      </c>
      <c r="AA2778">
        <v>23.486251297301404</v>
      </c>
      <c r="AB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</row>
    <row r="2779" spans="1:39">
      <c r="A2779">
        <v>10</v>
      </c>
      <c r="B2779">
        <v>7</v>
      </c>
      <c r="C2779">
        <v>2023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40</v>
      </c>
      <c r="N2779">
        <v>99</v>
      </c>
      <c r="O2779">
        <v>99</v>
      </c>
      <c r="P2779">
        <v>9999</v>
      </c>
      <c r="Q2779">
        <v>3</v>
      </c>
      <c r="R2779">
        <v>3</v>
      </c>
      <c r="S2779">
        <v>3</v>
      </c>
      <c r="T2779">
        <v>1.6664815020553277E-2</v>
      </c>
      <c r="U2779">
        <v>2.8763778277059369E-2</v>
      </c>
      <c r="V2779">
        <v>5</v>
      </c>
      <c r="W2779">
        <v>40</v>
      </c>
      <c r="X2779">
        <v>257.7103647526182</v>
      </c>
      <c r="Y2779">
        <v>237.86666666666673</v>
      </c>
      <c r="Z2779">
        <v>237.86666666666673</v>
      </c>
      <c r="AA2779">
        <v>29.007738431130637</v>
      </c>
      <c r="AB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</row>
    <row r="2780" spans="1:39">
      <c r="A2780">
        <v>10</v>
      </c>
      <c r="B2780">
        <v>8</v>
      </c>
      <c r="C2780">
        <v>2023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41</v>
      </c>
      <c r="N2780">
        <v>99</v>
      </c>
      <c r="O2780">
        <v>99</v>
      </c>
      <c r="P2780">
        <v>9999</v>
      </c>
      <c r="Q2780">
        <v>1</v>
      </c>
      <c r="R2780">
        <v>1</v>
      </c>
      <c r="S2780">
        <v>1</v>
      </c>
      <c r="T2780">
        <v>5.5549383401844255E-3</v>
      </c>
      <c r="U2780">
        <v>8.6259088442975102E-3</v>
      </c>
      <c r="V2780">
        <v>5</v>
      </c>
      <c r="W2780">
        <v>41</v>
      </c>
      <c r="X2780">
        <v>231.85265438786561</v>
      </c>
      <c r="Y2780">
        <v>214</v>
      </c>
      <c r="Z2780">
        <v>214</v>
      </c>
      <c r="AA2780">
        <v>0</v>
      </c>
      <c r="AB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</row>
    <row r="2781" spans="1:39">
      <c r="A2781">
        <v>10</v>
      </c>
      <c r="B2781">
        <v>9</v>
      </c>
      <c r="C2781">
        <v>2023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42</v>
      </c>
      <c r="N2781">
        <v>99</v>
      </c>
      <c r="O2781">
        <v>99</v>
      </c>
      <c r="P2781">
        <v>9999</v>
      </c>
      <c r="Q2781">
        <v>11</v>
      </c>
      <c r="R2781">
        <v>11</v>
      </c>
      <c r="S2781">
        <v>11</v>
      </c>
      <c r="T2781">
        <v>6.1104321742028657E-2</v>
      </c>
      <c r="U2781">
        <v>9.8992380984627357E-2</v>
      </c>
      <c r="V2781">
        <v>5</v>
      </c>
      <c r="W2781">
        <v>42</v>
      </c>
      <c r="X2781">
        <v>241.88909681867423</v>
      </c>
      <c r="Y2781">
        <v>223.26363636363641</v>
      </c>
      <c r="Z2781">
        <v>223.26363636363641</v>
      </c>
      <c r="AA2781">
        <v>28.599659016634408</v>
      </c>
      <c r="AB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</row>
    <row r="2782" spans="1:39">
      <c r="A2782">
        <v>10</v>
      </c>
      <c r="B2782">
        <v>10</v>
      </c>
      <c r="C2782">
        <v>2023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43</v>
      </c>
      <c r="N2782">
        <v>99</v>
      </c>
      <c r="O2782">
        <v>99</v>
      </c>
      <c r="P2782">
        <v>9999</v>
      </c>
      <c r="Q2782">
        <v>7</v>
      </c>
      <c r="R2782">
        <v>9</v>
      </c>
      <c r="S2782">
        <v>9</v>
      </c>
      <c r="T2782">
        <v>4.9994445061659822E-2</v>
      </c>
      <c r="U2782">
        <v>7.5625841933042018E-2</v>
      </c>
      <c r="V2782">
        <v>5</v>
      </c>
      <c r="W2782">
        <v>43</v>
      </c>
      <c r="X2782">
        <v>225.85771036475256</v>
      </c>
      <c r="Y2782">
        <v>208.46666666666673</v>
      </c>
      <c r="Z2782">
        <v>208.46666666666673</v>
      </c>
      <c r="AA2782">
        <v>38.276944032203474</v>
      </c>
      <c r="AB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</row>
    <row r="2783" spans="1:39">
      <c r="A2783">
        <v>10</v>
      </c>
      <c r="B2783">
        <v>11</v>
      </c>
      <c r="C2783">
        <v>2023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44</v>
      </c>
      <c r="N2783">
        <v>99</v>
      </c>
      <c r="O2783">
        <v>99</v>
      </c>
      <c r="P2783">
        <v>9999</v>
      </c>
      <c r="Q2783">
        <v>4</v>
      </c>
      <c r="R2783">
        <v>4</v>
      </c>
      <c r="S2783">
        <v>4</v>
      </c>
      <c r="T2783">
        <v>2.2219753360737705E-2</v>
      </c>
      <c r="U2783">
        <v>3.2331034972014186E-2</v>
      </c>
      <c r="V2783">
        <v>5</v>
      </c>
      <c r="W2783">
        <v>44</v>
      </c>
      <c r="X2783">
        <v>217.25352112676049</v>
      </c>
      <c r="Y2783">
        <v>200.52500000000001</v>
      </c>
      <c r="Z2783">
        <v>200.52500000000001</v>
      </c>
      <c r="AA2783">
        <v>24.802658627655223</v>
      </c>
      <c r="AB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</row>
    <row r="2784" spans="1:39">
      <c r="A2784">
        <v>10</v>
      </c>
      <c r="B2784">
        <v>12</v>
      </c>
      <c r="C2784">
        <v>2023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45</v>
      </c>
      <c r="N2784">
        <v>99</v>
      </c>
      <c r="O2784">
        <v>99</v>
      </c>
      <c r="P2784">
        <v>9999</v>
      </c>
      <c r="Q2784">
        <v>40</v>
      </c>
      <c r="R2784">
        <v>49</v>
      </c>
      <c r="S2784">
        <v>49</v>
      </c>
      <c r="T2784">
        <v>0.27219197866903683</v>
      </c>
      <c r="U2784">
        <v>0.40270095747588192</v>
      </c>
      <c r="V2784">
        <v>8</v>
      </c>
      <c r="W2784">
        <v>45</v>
      </c>
      <c r="X2784">
        <v>220.899020496606</v>
      </c>
      <c r="Y2784">
        <v>203.88979591836735</v>
      </c>
      <c r="Z2784">
        <v>203.88979591836735</v>
      </c>
      <c r="AA2784">
        <v>30.054734048629513</v>
      </c>
      <c r="AB2784">
        <v>0</v>
      </c>
      <c r="AD2784">
        <v>0</v>
      </c>
      <c r="AE2784">
        <v>0</v>
      </c>
      <c r="AF2784">
        <v>0</v>
      </c>
      <c r="AG2784">
        <v>0</v>
      </c>
      <c r="AH2784">
        <v>3</v>
      </c>
      <c r="AI2784">
        <v>1</v>
      </c>
      <c r="AJ2784">
        <v>0</v>
      </c>
      <c r="AK2784">
        <v>0</v>
      </c>
      <c r="AL2784">
        <v>0</v>
      </c>
      <c r="AM2784">
        <v>0</v>
      </c>
    </row>
    <row r="2785" spans="1:39">
      <c r="A2785">
        <v>10</v>
      </c>
      <c r="B2785">
        <v>13</v>
      </c>
      <c r="C2785">
        <v>2023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46</v>
      </c>
      <c r="N2785">
        <v>99</v>
      </c>
      <c r="O2785">
        <v>99</v>
      </c>
      <c r="P2785">
        <v>9999</v>
      </c>
      <c r="Q2785">
        <v>27</v>
      </c>
      <c r="R2785">
        <v>31</v>
      </c>
      <c r="S2785">
        <v>31</v>
      </c>
      <c r="T2785">
        <v>0.17220308854571717</v>
      </c>
      <c r="U2785">
        <v>0.24986113899080095</v>
      </c>
      <c r="V2785">
        <v>8</v>
      </c>
      <c r="W2785">
        <v>46</v>
      </c>
      <c r="X2785">
        <v>216.64278474819139</v>
      </c>
      <c r="Y2785">
        <v>199.96129032258065</v>
      </c>
      <c r="Z2785">
        <v>199.96129032258065</v>
      </c>
      <c r="AA2785">
        <v>29.999555667885495</v>
      </c>
      <c r="AB2785">
        <v>0</v>
      </c>
      <c r="AD2785">
        <v>1</v>
      </c>
      <c r="AE2785">
        <v>0</v>
      </c>
      <c r="AF2785">
        <v>0</v>
      </c>
      <c r="AG2785">
        <v>0</v>
      </c>
      <c r="AH2785">
        <v>1</v>
      </c>
      <c r="AI2785">
        <v>0</v>
      </c>
      <c r="AJ2785">
        <v>0</v>
      </c>
      <c r="AK2785">
        <v>0</v>
      </c>
      <c r="AL2785">
        <v>0</v>
      </c>
      <c r="AM2785">
        <v>1</v>
      </c>
    </row>
    <row r="2786" spans="1:39">
      <c r="A2786">
        <v>10</v>
      </c>
      <c r="B2786">
        <v>14</v>
      </c>
      <c r="C2786">
        <v>2023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47</v>
      </c>
      <c r="N2786">
        <v>99</v>
      </c>
      <c r="O2786">
        <v>99</v>
      </c>
      <c r="P2786">
        <v>9999</v>
      </c>
      <c r="Q2786">
        <v>22</v>
      </c>
      <c r="R2786">
        <v>29</v>
      </c>
      <c r="S2786">
        <v>29</v>
      </c>
      <c r="T2786">
        <v>0.16109321186534822</v>
      </c>
      <c r="U2786">
        <v>0.22612376647488125</v>
      </c>
      <c r="V2786">
        <v>8</v>
      </c>
      <c r="W2786">
        <v>47</v>
      </c>
      <c r="X2786">
        <v>209.58269510964996</v>
      </c>
      <c r="Y2786">
        <v>193.44482758620697</v>
      </c>
      <c r="Z2786">
        <v>193.44482758620697</v>
      </c>
      <c r="AA2786">
        <v>30.772441614231756</v>
      </c>
      <c r="AB2786">
        <v>0</v>
      </c>
      <c r="AD2786">
        <v>1</v>
      </c>
      <c r="AE2786">
        <v>0</v>
      </c>
      <c r="AF2786">
        <v>0</v>
      </c>
      <c r="AG2786">
        <v>0</v>
      </c>
      <c r="AH2786">
        <v>2</v>
      </c>
      <c r="AI2786">
        <v>0</v>
      </c>
      <c r="AJ2786">
        <v>1</v>
      </c>
      <c r="AK2786">
        <v>0</v>
      </c>
      <c r="AL2786">
        <v>0</v>
      </c>
      <c r="AM2786">
        <v>0</v>
      </c>
    </row>
    <row r="2787" spans="1:39">
      <c r="A2787">
        <v>10</v>
      </c>
      <c r="B2787">
        <v>15</v>
      </c>
      <c r="C2787">
        <v>2023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48</v>
      </c>
      <c r="N2787">
        <v>99</v>
      </c>
      <c r="O2787">
        <v>99</v>
      </c>
      <c r="P2787">
        <v>9999</v>
      </c>
      <c r="Q2787">
        <v>67</v>
      </c>
      <c r="R2787">
        <v>120</v>
      </c>
      <c r="S2787">
        <v>120</v>
      </c>
      <c r="T2787">
        <v>0.66659260082213101</v>
      </c>
      <c r="U2787">
        <v>0.91241558500188258</v>
      </c>
      <c r="V2787">
        <v>8</v>
      </c>
      <c r="W2787">
        <v>48</v>
      </c>
      <c r="X2787">
        <v>204.37071144817625</v>
      </c>
      <c r="Y2787">
        <v>188.63416666666672</v>
      </c>
      <c r="Z2787">
        <v>188.63416666666672</v>
      </c>
      <c r="AA2787">
        <v>27.038538840678619</v>
      </c>
      <c r="AB2787">
        <v>0</v>
      </c>
      <c r="AD2787">
        <v>0</v>
      </c>
      <c r="AE2787">
        <v>0</v>
      </c>
      <c r="AF2787">
        <v>0</v>
      </c>
      <c r="AG2787">
        <v>0</v>
      </c>
      <c r="AH2787">
        <v>3</v>
      </c>
      <c r="AI2787">
        <v>2</v>
      </c>
      <c r="AJ2787">
        <v>2</v>
      </c>
      <c r="AK2787">
        <v>0</v>
      </c>
      <c r="AL2787">
        <v>0</v>
      </c>
      <c r="AM2787">
        <v>0</v>
      </c>
    </row>
    <row r="2788" spans="1:39">
      <c r="A2788">
        <v>10</v>
      </c>
      <c r="B2788">
        <v>16</v>
      </c>
      <c r="C2788">
        <v>2023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49</v>
      </c>
      <c r="N2788">
        <v>99</v>
      </c>
      <c r="O2788">
        <v>99</v>
      </c>
      <c r="P2788">
        <v>9999</v>
      </c>
      <c r="Q2788">
        <v>69</v>
      </c>
      <c r="R2788">
        <v>114</v>
      </c>
      <c r="S2788">
        <v>114</v>
      </c>
      <c r="T2788">
        <v>0.63326297078102445</v>
      </c>
      <c r="U2788">
        <v>0.83998616629946066</v>
      </c>
      <c r="V2788">
        <v>8</v>
      </c>
      <c r="W2788">
        <v>49</v>
      </c>
      <c r="X2788">
        <v>198.04983748645725</v>
      </c>
      <c r="Y2788">
        <v>182.79999999999995</v>
      </c>
      <c r="Z2788">
        <v>182.79999999999995</v>
      </c>
      <c r="AA2788">
        <v>26.874869236728362</v>
      </c>
      <c r="AB2788">
        <v>0</v>
      </c>
      <c r="AD2788">
        <v>0</v>
      </c>
      <c r="AE2788">
        <v>0</v>
      </c>
      <c r="AF2788">
        <v>0</v>
      </c>
      <c r="AG2788">
        <v>1</v>
      </c>
      <c r="AH2788">
        <v>2</v>
      </c>
      <c r="AI2788">
        <v>0</v>
      </c>
      <c r="AJ2788">
        <v>0</v>
      </c>
      <c r="AK2788">
        <v>0</v>
      </c>
      <c r="AL2788">
        <v>0</v>
      </c>
      <c r="AM2788">
        <v>0</v>
      </c>
    </row>
    <row r="2789" spans="1:39">
      <c r="A2789">
        <v>10</v>
      </c>
      <c r="B2789">
        <v>17</v>
      </c>
      <c r="C2789">
        <v>2023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50</v>
      </c>
      <c r="N2789">
        <v>99</v>
      </c>
      <c r="O2789">
        <v>99</v>
      </c>
      <c r="P2789">
        <v>9999</v>
      </c>
      <c r="Q2789">
        <v>24</v>
      </c>
      <c r="R2789">
        <v>25</v>
      </c>
      <c r="S2789">
        <v>25</v>
      </c>
      <c r="T2789">
        <v>0.13887345850461064</v>
      </c>
      <c r="U2789">
        <v>0.18700889758466488</v>
      </c>
      <c r="V2789">
        <v>11</v>
      </c>
      <c r="W2789">
        <v>50</v>
      </c>
      <c r="X2789">
        <v>201.06175514626219</v>
      </c>
      <c r="Y2789">
        <v>185.57999999999996</v>
      </c>
      <c r="Z2789">
        <v>185.57999999999996</v>
      </c>
      <c r="AA2789">
        <v>23.050622551246192</v>
      </c>
      <c r="AB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</row>
    <row r="2790" spans="1:39">
      <c r="A2790">
        <v>10</v>
      </c>
      <c r="B2790">
        <v>18</v>
      </c>
      <c r="C2790">
        <v>2023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51</v>
      </c>
      <c r="N2790">
        <v>99</v>
      </c>
      <c r="O2790">
        <v>99</v>
      </c>
      <c r="P2790">
        <v>9999</v>
      </c>
      <c r="Q2790">
        <v>137</v>
      </c>
      <c r="R2790">
        <v>344</v>
      </c>
      <c r="S2790">
        <v>344</v>
      </c>
      <c r="T2790">
        <v>1.9108987890234423</v>
      </c>
      <c r="U2790">
        <v>2.5000020153992621</v>
      </c>
      <c r="V2790">
        <v>11</v>
      </c>
      <c r="W2790">
        <v>51</v>
      </c>
      <c r="X2790">
        <v>195.33907379878548</v>
      </c>
      <c r="Y2790">
        <v>180.29796511627899</v>
      </c>
      <c r="Z2790">
        <v>180.29796511627899</v>
      </c>
      <c r="AA2790">
        <v>27.166221147606059</v>
      </c>
      <c r="AB2790">
        <v>0</v>
      </c>
      <c r="AD2790">
        <v>5</v>
      </c>
      <c r="AE2790">
        <v>0</v>
      </c>
      <c r="AF2790">
        <v>0</v>
      </c>
      <c r="AG2790">
        <v>0</v>
      </c>
      <c r="AH2790">
        <v>10</v>
      </c>
      <c r="AI2790">
        <v>2</v>
      </c>
      <c r="AJ2790">
        <v>1</v>
      </c>
      <c r="AK2790">
        <v>0</v>
      </c>
      <c r="AL2790">
        <v>0</v>
      </c>
      <c r="AM2790">
        <v>0</v>
      </c>
    </row>
    <row r="2791" spans="1:39">
      <c r="A2791">
        <v>10</v>
      </c>
      <c r="B2791">
        <v>19</v>
      </c>
      <c r="C2791">
        <v>2023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52</v>
      </c>
      <c r="N2791">
        <v>99</v>
      </c>
      <c r="O2791">
        <v>99</v>
      </c>
      <c r="P2791">
        <v>9999</v>
      </c>
      <c r="Q2791">
        <v>122</v>
      </c>
      <c r="R2791">
        <v>271</v>
      </c>
      <c r="S2791">
        <v>271</v>
      </c>
      <c r="T2791">
        <v>1.5053882901899782</v>
      </c>
      <c r="U2791">
        <v>1.8824957737077452</v>
      </c>
      <c r="V2791">
        <v>11</v>
      </c>
      <c r="W2791">
        <v>52</v>
      </c>
      <c r="X2791">
        <v>186.71186928554016</v>
      </c>
      <c r="Y2791">
        <v>172.33505535055343</v>
      </c>
      <c r="Z2791">
        <v>172.33505535055343</v>
      </c>
      <c r="AA2791">
        <v>26.786599404436913</v>
      </c>
      <c r="AB2791">
        <v>0</v>
      </c>
      <c r="AD2791">
        <v>4</v>
      </c>
      <c r="AE2791">
        <v>1</v>
      </c>
      <c r="AF2791">
        <v>0</v>
      </c>
      <c r="AG2791">
        <v>0</v>
      </c>
      <c r="AH2791">
        <v>6</v>
      </c>
      <c r="AI2791">
        <v>0</v>
      </c>
      <c r="AJ2791">
        <v>0</v>
      </c>
      <c r="AK2791">
        <v>1</v>
      </c>
      <c r="AL2791">
        <v>0</v>
      </c>
      <c r="AM2791">
        <v>0</v>
      </c>
    </row>
    <row r="2792" spans="1:39">
      <c r="A2792">
        <v>10</v>
      </c>
      <c r="B2792">
        <v>20</v>
      </c>
      <c r="C2792">
        <v>2023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53</v>
      </c>
      <c r="N2792">
        <v>99</v>
      </c>
      <c r="O2792">
        <v>99</v>
      </c>
      <c r="P2792">
        <v>9999</v>
      </c>
      <c r="Q2792">
        <v>77</v>
      </c>
      <c r="R2792">
        <v>120</v>
      </c>
      <c r="S2792">
        <v>120</v>
      </c>
      <c r="T2792">
        <v>0.66659260082213101</v>
      </c>
      <c r="U2792">
        <v>0.82155735544145747</v>
      </c>
      <c r="V2792">
        <v>11</v>
      </c>
      <c r="W2792">
        <v>53</v>
      </c>
      <c r="X2792">
        <v>184.01950162513535</v>
      </c>
      <c r="Y2792">
        <v>169.85000000000005</v>
      </c>
      <c r="Z2792">
        <v>169.85000000000005</v>
      </c>
      <c r="AA2792">
        <v>29.391121108253024</v>
      </c>
      <c r="AB2792">
        <v>0</v>
      </c>
      <c r="AD2792">
        <v>1</v>
      </c>
      <c r="AE2792">
        <v>0</v>
      </c>
      <c r="AF2792">
        <v>0</v>
      </c>
      <c r="AG2792">
        <v>0</v>
      </c>
      <c r="AH2792">
        <v>5</v>
      </c>
      <c r="AI2792">
        <v>1</v>
      </c>
      <c r="AJ2792">
        <v>2</v>
      </c>
      <c r="AK2792">
        <v>1</v>
      </c>
      <c r="AL2792">
        <v>0</v>
      </c>
      <c r="AM2792">
        <v>0</v>
      </c>
    </row>
    <row r="2793" spans="1:39">
      <c r="A2793">
        <v>10</v>
      </c>
      <c r="B2793">
        <v>21</v>
      </c>
      <c r="C2793">
        <v>2023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54</v>
      </c>
      <c r="N2793">
        <v>99</v>
      </c>
      <c r="O2793">
        <v>99</v>
      </c>
      <c r="P2793">
        <v>9999</v>
      </c>
      <c r="Q2793">
        <v>180</v>
      </c>
      <c r="R2793">
        <v>681</v>
      </c>
      <c r="S2793">
        <v>681</v>
      </c>
      <c r="T2793">
        <v>3.7829130096655912</v>
      </c>
      <c r="U2793">
        <v>4.5155222020413603</v>
      </c>
      <c r="V2793">
        <v>11</v>
      </c>
      <c r="W2793">
        <v>54</v>
      </c>
      <c r="X2793">
        <v>178.22477619586266</v>
      </c>
      <c r="Y2793">
        <v>164.50146842878124</v>
      </c>
      <c r="Z2793">
        <v>164.50146842878124</v>
      </c>
      <c r="AA2793">
        <v>25.727206056444167</v>
      </c>
      <c r="AB2793">
        <v>0</v>
      </c>
      <c r="AD2793">
        <v>8</v>
      </c>
      <c r="AE2793">
        <v>1</v>
      </c>
      <c r="AF2793">
        <v>0</v>
      </c>
      <c r="AG2793">
        <v>0</v>
      </c>
      <c r="AH2793">
        <v>20</v>
      </c>
      <c r="AI2793">
        <v>3</v>
      </c>
      <c r="AJ2793">
        <v>5</v>
      </c>
      <c r="AK2793">
        <v>1</v>
      </c>
      <c r="AL2793">
        <v>0</v>
      </c>
      <c r="AM2793">
        <v>0</v>
      </c>
    </row>
    <row r="2794" spans="1:39">
      <c r="A2794">
        <v>10</v>
      </c>
      <c r="B2794">
        <v>22</v>
      </c>
      <c r="C2794">
        <v>2023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55</v>
      </c>
      <c r="N2794">
        <v>99</v>
      </c>
      <c r="O2794">
        <v>99</v>
      </c>
      <c r="P2794">
        <v>9999</v>
      </c>
      <c r="Q2794">
        <v>176</v>
      </c>
      <c r="R2794">
        <v>621</v>
      </c>
      <c r="S2794">
        <v>621</v>
      </c>
      <c r="T2794">
        <v>3.4496167092545273</v>
      </c>
      <c r="U2794">
        <v>4.0139256027454557</v>
      </c>
      <c r="V2794">
        <v>13.995169082125605</v>
      </c>
      <c r="W2794">
        <v>55</v>
      </c>
      <c r="X2794">
        <v>173.73404305431237</v>
      </c>
      <c r="Y2794">
        <v>160.35652173913036</v>
      </c>
      <c r="Z2794">
        <v>160.35652173913036</v>
      </c>
      <c r="AA2794">
        <v>27.301312281902405</v>
      </c>
      <c r="AB2794">
        <v>0</v>
      </c>
      <c r="AD2794">
        <v>11</v>
      </c>
      <c r="AE2794">
        <v>2</v>
      </c>
      <c r="AF2794">
        <v>0</v>
      </c>
      <c r="AG2794">
        <v>0</v>
      </c>
      <c r="AH2794">
        <v>32</v>
      </c>
      <c r="AI2794">
        <v>4</v>
      </c>
      <c r="AJ2794">
        <v>4</v>
      </c>
      <c r="AK2794">
        <v>2</v>
      </c>
      <c r="AL2794">
        <v>0</v>
      </c>
      <c r="AM2794">
        <v>0</v>
      </c>
    </row>
    <row r="2795" spans="1:39">
      <c r="A2795">
        <v>10</v>
      </c>
      <c r="B2795">
        <v>23</v>
      </c>
      <c r="C2795">
        <v>2023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56</v>
      </c>
      <c r="N2795">
        <v>99</v>
      </c>
      <c r="O2795">
        <v>99</v>
      </c>
      <c r="P2795">
        <v>9999</v>
      </c>
      <c r="Q2795">
        <v>95</v>
      </c>
      <c r="R2795">
        <v>337</v>
      </c>
      <c r="S2795">
        <v>337</v>
      </c>
      <c r="T2795">
        <v>1.8720142206421504</v>
      </c>
      <c r="U2795">
        <v>2.1195389733878618</v>
      </c>
      <c r="V2795">
        <v>14</v>
      </c>
      <c r="W2795">
        <v>56</v>
      </c>
      <c r="X2795">
        <v>169.05137742685301</v>
      </c>
      <c r="Y2795">
        <v>156.03442136498512</v>
      </c>
      <c r="Z2795">
        <v>156.03442136498512</v>
      </c>
      <c r="AA2795">
        <v>26.709240041546181</v>
      </c>
      <c r="AB2795">
        <v>0</v>
      </c>
      <c r="AD2795">
        <v>8</v>
      </c>
      <c r="AE2795">
        <v>0</v>
      </c>
      <c r="AF2795">
        <v>0</v>
      </c>
      <c r="AG2795">
        <v>0</v>
      </c>
      <c r="AH2795">
        <v>20</v>
      </c>
      <c r="AI2795">
        <v>6</v>
      </c>
      <c r="AJ2795">
        <v>1</v>
      </c>
      <c r="AK2795">
        <v>1</v>
      </c>
      <c r="AL2795">
        <v>0</v>
      </c>
      <c r="AM2795">
        <v>0</v>
      </c>
    </row>
    <row r="2796" spans="1:39">
      <c r="A2796">
        <v>10</v>
      </c>
      <c r="B2796">
        <v>24</v>
      </c>
      <c r="C2796">
        <v>2023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57</v>
      </c>
      <c r="N2796">
        <v>99</v>
      </c>
      <c r="O2796">
        <v>99</v>
      </c>
      <c r="P2796">
        <v>9999</v>
      </c>
      <c r="Q2796">
        <v>211</v>
      </c>
      <c r="R2796">
        <v>1686</v>
      </c>
      <c r="S2796">
        <v>1686</v>
      </c>
      <c r="T2796">
        <v>9.3656260415509376</v>
      </c>
      <c r="U2796">
        <v>10.131460463106528</v>
      </c>
      <c r="V2796">
        <v>14</v>
      </c>
      <c r="W2796">
        <v>57</v>
      </c>
      <c r="X2796">
        <v>161.51828389811476</v>
      </c>
      <c r="Y2796">
        <v>149.08137603796001</v>
      </c>
      <c r="Z2796">
        <v>149.08137603796001</v>
      </c>
      <c r="AA2796">
        <v>26.500621260062939</v>
      </c>
      <c r="AB2796">
        <v>0</v>
      </c>
      <c r="AD2796">
        <v>35</v>
      </c>
      <c r="AE2796">
        <v>3</v>
      </c>
      <c r="AF2796">
        <v>0</v>
      </c>
      <c r="AG2796">
        <v>1</v>
      </c>
      <c r="AH2796">
        <v>70</v>
      </c>
      <c r="AI2796">
        <v>18</v>
      </c>
      <c r="AJ2796">
        <v>10</v>
      </c>
      <c r="AK2796">
        <v>4</v>
      </c>
      <c r="AL2796">
        <v>0</v>
      </c>
      <c r="AM2796">
        <v>0</v>
      </c>
    </row>
    <row r="2797" spans="1:39">
      <c r="A2797">
        <v>10</v>
      </c>
      <c r="B2797">
        <v>25</v>
      </c>
      <c r="C2797">
        <v>2023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58</v>
      </c>
      <c r="N2797">
        <v>99</v>
      </c>
      <c r="O2797">
        <v>99</v>
      </c>
      <c r="P2797">
        <v>9999</v>
      </c>
      <c r="Q2797">
        <v>193</v>
      </c>
      <c r="R2797">
        <v>1279</v>
      </c>
      <c r="S2797">
        <v>1279</v>
      </c>
      <c r="T2797">
        <v>7.1047661370958783</v>
      </c>
      <c r="U2797">
        <v>7.378545994232744</v>
      </c>
      <c r="V2797">
        <v>14</v>
      </c>
      <c r="W2797">
        <v>58</v>
      </c>
      <c r="X2797">
        <v>155.06273946076189</v>
      </c>
      <c r="Y2797">
        <v>143.12290852228321</v>
      </c>
      <c r="Z2797">
        <v>143.12290852228321</v>
      </c>
      <c r="AA2797">
        <v>26.737026751593319</v>
      </c>
      <c r="AB2797">
        <v>0</v>
      </c>
      <c r="AD2797">
        <v>26</v>
      </c>
      <c r="AE2797">
        <v>1</v>
      </c>
      <c r="AF2797">
        <v>1</v>
      </c>
      <c r="AG2797">
        <v>1</v>
      </c>
      <c r="AH2797">
        <v>57</v>
      </c>
      <c r="AI2797">
        <v>13</v>
      </c>
      <c r="AJ2797">
        <v>8</v>
      </c>
      <c r="AK2797">
        <v>15</v>
      </c>
      <c r="AL2797">
        <v>1</v>
      </c>
      <c r="AM2797">
        <v>0</v>
      </c>
    </row>
    <row r="2798" spans="1:39">
      <c r="A2798">
        <v>10</v>
      </c>
      <c r="B2798">
        <v>26</v>
      </c>
      <c r="C2798">
        <v>2023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59</v>
      </c>
      <c r="N2798">
        <v>99</v>
      </c>
      <c r="O2798">
        <v>99</v>
      </c>
      <c r="P2798">
        <v>9999</v>
      </c>
      <c r="Q2798">
        <v>206</v>
      </c>
      <c r="R2798">
        <v>1226</v>
      </c>
      <c r="S2798">
        <v>1226</v>
      </c>
      <c r="T2798">
        <v>6.8103544050661018</v>
      </c>
      <c r="U2798">
        <v>6.9389511378541133</v>
      </c>
      <c r="V2798">
        <v>14</v>
      </c>
      <c r="W2798">
        <v>59</v>
      </c>
      <c r="X2798">
        <v>152.12849439465276</v>
      </c>
      <c r="Y2798">
        <v>140.41460032626421</v>
      </c>
      <c r="Z2798">
        <v>140.41460032626421</v>
      </c>
      <c r="AA2798">
        <v>26.185135015935039</v>
      </c>
      <c r="AB2798">
        <v>0</v>
      </c>
      <c r="AD2798">
        <v>32</v>
      </c>
      <c r="AE2798">
        <v>1</v>
      </c>
      <c r="AF2798">
        <v>0</v>
      </c>
      <c r="AG2798">
        <v>0</v>
      </c>
      <c r="AH2798">
        <v>58</v>
      </c>
      <c r="AI2798">
        <v>8</v>
      </c>
      <c r="AJ2798">
        <v>8</v>
      </c>
      <c r="AK2798">
        <v>5</v>
      </c>
      <c r="AL2798">
        <v>0</v>
      </c>
      <c r="AM2798">
        <v>0</v>
      </c>
    </row>
    <row r="2799" spans="1:39">
      <c r="A2799">
        <v>10</v>
      </c>
      <c r="B2799">
        <v>27</v>
      </c>
      <c r="C2799">
        <v>2023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60</v>
      </c>
      <c r="N2799">
        <v>99</v>
      </c>
      <c r="O2799">
        <v>99</v>
      </c>
      <c r="P2799">
        <v>9999</v>
      </c>
      <c r="Q2799">
        <v>225</v>
      </c>
      <c r="R2799">
        <v>1881</v>
      </c>
      <c r="S2799">
        <v>1881</v>
      </c>
      <c r="T2799">
        <v>10.448839017886902</v>
      </c>
      <c r="U2799">
        <v>10.374606291754022</v>
      </c>
      <c r="V2799">
        <v>0</v>
      </c>
      <c r="W2799">
        <v>60</v>
      </c>
      <c r="X2799">
        <v>148.24840755159494</v>
      </c>
      <c r="Y2799">
        <v>136.83328017012209</v>
      </c>
      <c r="Z2799">
        <v>136.83328017012209</v>
      </c>
      <c r="AA2799">
        <v>25.593224289609061</v>
      </c>
      <c r="AB2799">
        <v>0</v>
      </c>
      <c r="AD2799">
        <v>34</v>
      </c>
      <c r="AE2799">
        <v>1</v>
      </c>
      <c r="AF2799">
        <v>1</v>
      </c>
      <c r="AG2799">
        <v>3</v>
      </c>
      <c r="AH2799">
        <v>80</v>
      </c>
      <c r="AI2799">
        <v>17</v>
      </c>
      <c r="AJ2799">
        <v>15</v>
      </c>
      <c r="AK2799">
        <v>17</v>
      </c>
      <c r="AL2799">
        <v>0</v>
      </c>
      <c r="AM2799">
        <v>0</v>
      </c>
    </row>
    <row r="2800" spans="1:39">
      <c r="A2800">
        <v>10</v>
      </c>
      <c r="B2800">
        <v>28</v>
      </c>
      <c r="C2800">
        <v>2023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61</v>
      </c>
      <c r="N2800">
        <v>99</v>
      </c>
      <c r="O2800">
        <v>99</v>
      </c>
      <c r="P2800">
        <v>9999</v>
      </c>
      <c r="Q2800">
        <v>222</v>
      </c>
      <c r="R2800">
        <v>2142</v>
      </c>
      <c r="S2800">
        <v>2142</v>
      </c>
      <c r="T2800">
        <v>11.898677924675036</v>
      </c>
      <c r="U2800">
        <v>11.608179780063516</v>
      </c>
      <c r="V2800">
        <v>0</v>
      </c>
      <c r="W2800">
        <v>61</v>
      </c>
      <c r="X2800">
        <v>145.66387768541836</v>
      </c>
      <c r="Y2800">
        <v>134.44775910364149</v>
      </c>
      <c r="Z2800">
        <v>134.44775910364149</v>
      </c>
      <c r="AA2800">
        <v>24.569440115762955</v>
      </c>
      <c r="AB2800">
        <v>0</v>
      </c>
      <c r="AD2800">
        <v>43</v>
      </c>
      <c r="AE2800">
        <v>5</v>
      </c>
      <c r="AF2800">
        <v>0</v>
      </c>
      <c r="AG2800">
        <v>5</v>
      </c>
      <c r="AH2800">
        <v>51</v>
      </c>
      <c r="AI2800">
        <v>16</v>
      </c>
      <c r="AJ2800">
        <v>12</v>
      </c>
      <c r="AK2800">
        <v>18</v>
      </c>
      <c r="AL2800">
        <v>1</v>
      </c>
      <c r="AM2800">
        <v>0</v>
      </c>
    </row>
    <row r="2801" spans="1:39">
      <c r="A2801">
        <v>10</v>
      </c>
      <c r="B2801">
        <v>29</v>
      </c>
      <c r="C2801">
        <v>2023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62</v>
      </c>
      <c r="N2801">
        <v>99</v>
      </c>
      <c r="O2801">
        <v>99</v>
      </c>
      <c r="P2801">
        <v>9999</v>
      </c>
      <c r="Q2801">
        <v>180</v>
      </c>
      <c r="R2801">
        <v>908</v>
      </c>
      <c r="S2801">
        <v>908</v>
      </c>
      <c r="T2801">
        <v>5.0438840128874567</v>
      </c>
      <c r="U2801">
        <v>4.7964487052672116</v>
      </c>
      <c r="V2801">
        <v>0</v>
      </c>
      <c r="W2801">
        <v>62</v>
      </c>
      <c r="X2801">
        <v>141.98457433861043</v>
      </c>
      <c r="Y2801">
        <v>131.05176211453761</v>
      </c>
      <c r="Z2801">
        <v>131.05176211453761</v>
      </c>
      <c r="AA2801">
        <v>24.893967812680785</v>
      </c>
      <c r="AB2801">
        <v>0</v>
      </c>
      <c r="AD2801">
        <v>14</v>
      </c>
      <c r="AE2801">
        <v>1</v>
      </c>
      <c r="AF2801">
        <v>0</v>
      </c>
      <c r="AG2801">
        <v>3</v>
      </c>
      <c r="AH2801">
        <v>29</v>
      </c>
      <c r="AI2801">
        <v>8</v>
      </c>
      <c r="AJ2801">
        <v>5</v>
      </c>
      <c r="AK2801">
        <v>8</v>
      </c>
      <c r="AL2801">
        <v>0</v>
      </c>
      <c r="AM2801">
        <v>0</v>
      </c>
    </row>
    <row r="2802" spans="1:39">
      <c r="A2802">
        <v>10</v>
      </c>
      <c r="B2802">
        <v>30</v>
      </c>
      <c r="C2802">
        <v>2023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63</v>
      </c>
      <c r="N2802">
        <v>99</v>
      </c>
      <c r="O2802">
        <v>99</v>
      </c>
      <c r="P2802">
        <v>9999</v>
      </c>
      <c r="Q2802">
        <v>208</v>
      </c>
      <c r="R2802">
        <v>1746</v>
      </c>
      <c r="S2802">
        <v>1746</v>
      </c>
      <c r="T2802">
        <v>9.6989223419620068</v>
      </c>
      <c r="U2802">
        <v>9.0927599603046882</v>
      </c>
      <c r="V2802">
        <v>0</v>
      </c>
      <c r="W2802">
        <v>63</v>
      </c>
      <c r="X2802">
        <v>139.97764895833703</v>
      </c>
      <c r="Y2802">
        <v>129.19936998854513</v>
      </c>
      <c r="Z2802">
        <v>129.19936998854513</v>
      </c>
      <c r="AA2802">
        <v>24.459759941967953</v>
      </c>
      <c r="AB2802">
        <v>0</v>
      </c>
      <c r="AD2802">
        <v>32</v>
      </c>
      <c r="AE2802">
        <v>3</v>
      </c>
      <c r="AF2802">
        <v>0</v>
      </c>
      <c r="AG2802">
        <v>1</v>
      </c>
      <c r="AH2802">
        <v>74</v>
      </c>
      <c r="AI2802">
        <v>19</v>
      </c>
      <c r="AJ2802">
        <v>6</v>
      </c>
      <c r="AK2802">
        <v>21</v>
      </c>
      <c r="AL2802">
        <v>0</v>
      </c>
      <c r="AM2802">
        <v>0</v>
      </c>
    </row>
    <row r="2803" spans="1:39">
      <c r="A2803">
        <v>10</v>
      </c>
      <c r="B2803">
        <v>31</v>
      </c>
      <c r="C2803">
        <v>2023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64</v>
      </c>
      <c r="N2803">
        <v>99</v>
      </c>
      <c r="O2803">
        <v>99</v>
      </c>
      <c r="P2803">
        <v>9999</v>
      </c>
      <c r="Q2803">
        <v>202</v>
      </c>
      <c r="R2803">
        <v>2239</v>
      </c>
      <c r="S2803">
        <v>2239</v>
      </c>
      <c r="T2803">
        <v>12.437506943672924</v>
      </c>
      <c r="U2803">
        <v>10.99231810417032</v>
      </c>
      <c r="V2803">
        <v>0</v>
      </c>
      <c r="W2803">
        <v>64</v>
      </c>
      <c r="X2803">
        <v>131.96002897517022</v>
      </c>
      <c r="Y2803">
        <v>121.7991067440819</v>
      </c>
      <c r="Z2803">
        <v>121.7991067440819</v>
      </c>
      <c r="AA2803">
        <v>21.447267594665139</v>
      </c>
      <c r="AB2803">
        <v>0</v>
      </c>
      <c r="AD2803">
        <v>46</v>
      </c>
      <c r="AE2803">
        <v>5</v>
      </c>
      <c r="AF2803">
        <v>0</v>
      </c>
      <c r="AG2803">
        <v>0</v>
      </c>
      <c r="AH2803">
        <v>71</v>
      </c>
      <c r="AI2803">
        <v>6</v>
      </c>
      <c r="AJ2803">
        <v>2</v>
      </c>
      <c r="AK2803">
        <v>12</v>
      </c>
      <c r="AL2803">
        <v>0</v>
      </c>
      <c r="AM2803">
        <v>1</v>
      </c>
    </row>
    <row r="2804" spans="1:39">
      <c r="A2804">
        <v>10</v>
      </c>
      <c r="B2804">
        <v>32</v>
      </c>
      <c r="C2804">
        <v>2023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65</v>
      </c>
      <c r="N2804">
        <v>99</v>
      </c>
      <c r="O2804">
        <v>99</v>
      </c>
      <c r="P2804">
        <v>9999</v>
      </c>
      <c r="Q2804">
        <v>189</v>
      </c>
      <c r="R2804">
        <v>2093</v>
      </c>
      <c r="S2804">
        <v>2093</v>
      </c>
      <c r="T2804">
        <v>11.626485946005999</v>
      </c>
      <c r="U2804">
        <v>9.7241321489235002</v>
      </c>
      <c r="V2804">
        <v>0</v>
      </c>
      <c r="W2804">
        <v>65</v>
      </c>
      <c r="X2804">
        <v>124.87883307045772</v>
      </c>
      <c r="Y2804">
        <v>115.26316292403259</v>
      </c>
      <c r="Z2804">
        <v>115.26316292403259</v>
      </c>
      <c r="AA2804">
        <v>20.836936931532954</v>
      </c>
      <c r="AB2804">
        <v>0</v>
      </c>
      <c r="AD2804">
        <v>49</v>
      </c>
      <c r="AE2804">
        <v>3</v>
      </c>
      <c r="AF2804">
        <v>0</v>
      </c>
      <c r="AG2804">
        <v>8</v>
      </c>
      <c r="AH2804">
        <v>64</v>
      </c>
      <c r="AI2804">
        <v>13</v>
      </c>
      <c r="AJ2804">
        <v>0</v>
      </c>
      <c r="AK2804">
        <v>18</v>
      </c>
      <c r="AL2804">
        <v>0</v>
      </c>
      <c r="AM2804">
        <v>0</v>
      </c>
    </row>
    <row r="2805" spans="1:39">
      <c r="A2805">
        <v>10</v>
      </c>
      <c r="B2805">
        <v>33</v>
      </c>
      <c r="C2805">
        <v>2023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66</v>
      </c>
      <c r="N2805">
        <v>99</v>
      </c>
      <c r="O2805">
        <v>99</v>
      </c>
      <c r="P2805">
        <v>9999</v>
      </c>
    </row>
    <row r="2806" spans="1:39">
      <c r="A2806">
        <v>10</v>
      </c>
      <c r="B2806">
        <v>34</v>
      </c>
      <c r="C2806">
        <v>2023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67</v>
      </c>
      <c r="N2806">
        <v>99</v>
      </c>
      <c r="O2806">
        <v>99</v>
      </c>
      <c r="P2806">
        <v>9999</v>
      </c>
    </row>
    <row r="2807" spans="1:39">
      <c r="A2807">
        <v>10</v>
      </c>
      <c r="B2807">
        <v>35</v>
      </c>
      <c r="C2807">
        <v>2023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68</v>
      </c>
      <c r="N2807">
        <v>99</v>
      </c>
      <c r="O2807">
        <v>99</v>
      </c>
      <c r="P2807">
        <v>9999</v>
      </c>
    </row>
    <row r="2808" spans="1:39">
      <c r="A2808">
        <v>10</v>
      </c>
      <c r="B2808">
        <v>36</v>
      </c>
      <c r="C2808">
        <v>2022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0</v>
      </c>
      <c r="N2808">
        <v>99</v>
      </c>
      <c r="O2808">
        <v>99</v>
      </c>
      <c r="P2808">
        <v>9999</v>
      </c>
      <c r="Q2808">
        <v>4</v>
      </c>
      <c r="R2808">
        <v>5</v>
      </c>
      <c r="S2808">
        <v>0</v>
      </c>
      <c r="T2808">
        <v>2.7674766148226049E-2</v>
      </c>
      <c r="U2808">
        <v>0</v>
      </c>
      <c r="V2808">
        <v>5</v>
      </c>
      <c r="X2808">
        <v>242.88190682556879</v>
      </c>
      <c r="Y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</row>
    <row r="2809" spans="1:39">
      <c r="A2809">
        <v>10</v>
      </c>
      <c r="B2809">
        <v>37</v>
      </c>
      <c r="C2809">
        <v>2022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35</v>
      </c>
      <c r="N2809">
        <v>99</v>
      </c>
      <c r="O2809">
        <v>99</v>
      </c>
      <c r="P2809">
        <v>9999</v>
      </c>
    </row>
    <row r="2810" spans="1:39">
      <c r="A2810">
        <v>10</v>
      </c>
      <c r="B2810">
        <v>38</v>
      </c>
      <c r="C2810">
        <v>2022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36</v>
      </c>
      <c r="N2810">
        <v>99</v>
      </c>
      <c r="O2810">
        <v>99</v>
      </c>
      <c r="P2810">
        <v>9999</v>
      </c>
    </row>
    <row r="2811" spans="1:39">
      <c r="A2811">
        <v>10</v>
      </c>
      <c r="B2811">
        <v>39</v>
      </c>
      <c r="C2811">
        <v>2022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37</v>
      </c>
      <c r="N2811">
        <v>99</v>
      </c>
      <c r="O2811">
        <v>99</v>
      </c>
      <c r="P2811">
        <v>9999</v>
      </c>
    </row>
    <row r="2812" spans="1:39">
      <c r="A2812">
        <v>10</v>
      </c>
      <c r="B2812">
        <v>40</v>
      </c>
      <c r="C2812">
        <v>2022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38</v>
      </c>
      <c r="N2812">
        <v>99</v>
      </c>
      <c r="O2812">
        <v>99</v>
      </c>
      <c r="P2812">
        <v>9999</v>
      </c>
    </row>
    <row r="2813" spans="1:39">
      <c r="A2813">
        <v>10</v>
      </c>
      <c r="B2813">
        <v>41</v>
      </c>
      <c r="C2813">
        <v>2022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39</v>
      </c>
      <c r="N2813">
        <v>99</v>
      </c>
      <c r="O2813">
        <v>99</v>
      </c>
      <c r="P2813">
        <v>9999</v>
      </c>
      <c r="Q2813">
        <v>6</v>
      </c>
      <c r="R2813">
        <v>7</v>
      </c>
      <c r="S2813">
        <v>7</v>
      </c>
      <c r="T2813">
        <v>3.8744672607516475E-2</v>
      </c>
      <c r="U2813">
        <v>7.0572117088198383E-2</v>
      </c>
      <c r="V2813">
        <v>2</v>
      </c>
      <c r="W2813">
        <v>39</v>
      </c>
      <c r="X2813">
        <v>272.94536449466034</v>
      </c>
      <c r="Y2813">
        <v>251.92857142857153</v>
      </c>
      <c r="Z2813">
        <v>251.92857142857153</v>
      </c>
      <c r="AA2813">
        <v>16.667394541928552</v>
      </c>
      <c r="AB2813">
        <v>0</v>
      </c>
      <c r="AD2813">
        <v>1</v>
      </c>
      <c r="AE2813">
        <v>0</v>
      </c>
      <c r="AF2813">
        <v>0</v>
      </c>
      <c r="AG2813">
        <v>0</v>
      </c>
      <c r="AH2813">
        <v>1</v>
      </c>
      <c r="AI2813">
        <v>0</v>
      </c>
      <c r="AJ2813">
        <v>0</v>
      </c>
      <c r="AK2813">
        <v>0</v>
      </c>
      <c r="AL2813">
        <v>0</v>
      </c>
      <c r="AM2813">
        <v>0</v>
      </c>
    </row>
    <row r="2814" spans="1:39">
      <c r="A2814">
        <v>10</v>
      </c>
      <c r="B2814">
        <v>42</v>
      </c>
      <c r="C2814">
        <v>2022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40</v>
      </c>
      <c r="N2814">
        <v>99</v>
      </c>
      <c r="O2814">
        <v>99</v>
      </c>
      <c r="P2814">
        <v>9999</v>
      </c>
      <c r="Q2814">
        <v>5</v>
      </c>
      <c r="R2814">
        <v>5</v>
      </c>
      <c r="S2814">
        <v>5</v>
      </c>
      <c r="T2814">
        <v>2.7674766148226049E-2</v>
      </c>
      <c r="U2814">
        <v>4.4916441292766569E-2</v>
      </c>
      <c r="V2814">
        <v>5</v>
      </c>
      <c r="W2814">
        <v>40</v>
      </c>
      <c r="X2814">
        <v>243.20693391115927</v>
      </c>
      <c r="Y2814">
        <v>224.48</v>
      </c>
      <c r="Z2814">
        <v>224.48</v>
      </c>
      <c r="AA2814">
        <v>24.56333853530478</v>
      </c>
      <c r="AB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</row>
    <row r="2815" spans="1:39">
      <c r="A2815">
        <v>10</v>
      </c>
      <c r="B2815">
        <v>43</v>
      </c>
      <c r="C2815">
        <v>2022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41</v>
      </c>
      <c r="N2815">
        <v>99</v>
      </c>
      <c r="O2815">
        <v>99</v>
      </c>
      <c r="P2815">
        <v>9999</v>
      </c>
      <c r="Q2815">
        <v>1</v>
      </c>
      <c r="R2815">
        <v>1</v>
      </c>
      <c r="S2815">
        <v>1</v>
      </c>
      <c r="T2815">
        <v>5.5349532296452095E-3</v>
      </c>
      <c r="U2815">
        <v>1.0472766113967399E-2</v>
      </c>
      <c r="V2815">
        <v>5</v>
      </c>
      <c r="W2815">
        <v>41</v>
      </c>
      <c r="X2815">
        <v>283.53196099674966</v>
      </c>
      <c r="Y2815">
        <v>261.7</v>
      </c>
      <c r="Z2815">
        <v>261.7</v>
      </c>
      <c r="AA2815">
        <v>0</v>
      </c>
      <c r="AB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</row>
    <row r="2816" spans="1:39">
      <c r="A2816">
        <v>10</v>
      </c>
      <c r="B2816">
        <v>44</v>
      </c>
      <c r="C2816">
        <v>2022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42</v>
      </c>
      <c r="N2816">
        <v>99</v>
      </c>
      <c r="O2816">
        <v>99</v>
      </c>
      <c r="P2816">
        <v>9999</v>
      </c>
      <c r="Q2816">
        <v>19</v>
      </c>
      <c r="R2816">
        <v>24</v>
      </c>
      <c r="S2816">
        <v>24</v>
      </c>
      <c r="T2816">
        <v>0.13283887751148499</v>
      </c>
      <c r="U2816">
        <v>0.20317566443218035</v>
      </c>
      <c r="V2816">
        <v>5</v>
      </c>
      <c r="W2816">
        <v>42</v>
      </c>
      <c r="X2816">
        <v>229.19284940411711</v>
      </c>
      <c r="Y2816">
        <v>211.54499999999999</v>
      </c>
      <c r="Z2816">
        <v>211.54499999999999</v>
      </c>
      <c r="AA2816">
        <v>30.786862593212685</v>
      </c>
      <c r="AB2816">
        <v>0</v>
      </c>
      <c r="AD2816">
        <v>0</v>
      </c>
      <c r="AE2816">
        <v>0</v>
      </c>
      <c r="AF2816">
        <v>0</v>
      </c>
      <c r="AG2816">
        <v>0</v>
      </c>
      <c r="AH2816">
        <v>1</v>
      </c>
      <c r="AI2816">
        <v>0</v>
      </c>
      <c r="AJ2816">
        <v>0</v>
      </c>
      <c r="AK2816">
        <v>0</v>
      </c>
      <c r="AL2816">
        <v>0</v>
      </c>
      <c r="AM2816">
        <v>0</v>
      </c>
    </row>
    <row r="2817" spans="1:39">
      <c r="A2817">
        <v>10</v>
      </c>
      <c r="B2817">
        <v>45</v>
      </c>
      <c r="C2817">
        <v>2022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43</v>
      </c>
      <c r="N2817">
        <v>99</v>
      </c>
      <c r="O2817">
        <v>99</v>
      </c>
      <c r="P2817">
        <v>9999</v>
      </c>
      <c r="Q2817">
        <v>5</v>
      </c>
      <c r="R2817">
        <v>5</v>
      </c>
      <c r="S2817">
        <v>5</v>
      </c>
      <c r="T2817">
        <v>2.7674766148226049E-2</v>
      </c>
      <c r="U2817">
        <v>4.1943088131636365E-2</v>
      </c>
      <c r="V2817">
        <v>5</v>
      </c>
      <c r="W2817">
        <v>43</v>
      </c>
      <c r="X2817">
        <v>227.10725893824485</v>
      </c>
      <c r="Y2817">
        <v>209.62000000000003</v>
      </c>
      <c r="Z2817">
        <v>209.62000000000003</v>
      </c>
      <c r="AA2817">
        <v>20.218348102651404</v>
      </c>
      <c r="AB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</row>
    <row r="2818" spans="1:39">
      <c r="A2818">
        <v>10</v>
      </c>
      <c r="B2818">
        <v>46</v>
      </c>
      <c r="C2818">
        <v>2022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44</v>
      </c>
      <c r="N2818">
        <v>99</v>
      </c>
      <c r="O2818">
        <v>99</v>
      </c>
      <c r="P2818">
        <v>9999</v>
      </c>
      <c r="Q2818">
        <v>4</v>
      </c>
      <c r="R2818">
        <v>4</v>
      </c>
      <c r="S2818">
        <v>4</v>
      </c>
      <c r="T2818">
        <v>2.2139812918580842E-2</v>
      </c>
      <c r="U2818">
        <v>3.1286238241878921E-2</v>
      </c>
      <c r="V2818">
        <v>5</v>
      </c>
      <c r="W2818">
        <v>44</v>
      </c>
      <c r="X2818">
        <v>211.75514626218859</v>
      </c>
      <c r="Y2818">
        <v>195.45000000000005</v>
      </c>
      <c r="Z2818">
        <v>195.45000000000005</v>
      </c>
      <c r="AA2818">
        <v>8.9040721021335987</v>
      </c>
      <c r="AB2818">
        <v>0</v>
      </c>
      <c r="AD2818">
        <v>1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>
      <c r="A2819">
        <v>10</v>
      </c>
      <c r="B2819">
        <v>47</v>
      </c>
      <c r="C2819">
        <v>2022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45</v>
      </c>
      <c r="N2819">
        <v>99</v>
      </c>
      <c r="O2819">
        <v>99</v>
      </c>
      <c r="P2819">
        <v>9999</v>
      </c>
      <c r="Q2819">
        <v>47</v>
      </c>
      <c r="R2819">
        <v>75</v>
      </c>
      <c r="S2819">
        <v>75</v>
      </c>
      <c r="T2819">
        <v>0.41512149222339073</v>
      </c>
      <c r="U2819">
        <v>0.59771281671203436</v>
      </c>
      <c r="V2819">
        <v>8</v>
      </c>
      <c r="W2819">
        <v>45</v>
      </c>
      <c r="X2819">
        <v>215.76049115204043</v>
      </c>
      <c r="Y2819">
        <v>199.14693333333329</v>
      </c>
      <c r="Z2819">
        <v>199.14693333333329</v>
      </c>
      <c r="AA2819">
        <v>31.156585648338229</v>
      </c>
      <c r="AB2819">
        <v>0</v>
      </c>
      <c r="AD2819">
        <v>1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</row>
    <row r="2820" spans="1:39">
      <c r="A2820">
        <v>10</v>
      </c>
      <c r="B2820">
        <v>48</v>
      </c>
      <c r="C2820">
        <v>2022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46</v>
      </c>
      <c r="N2820">
        <v>99</v>
      </c>
      <c r="O2820">
        <v>99</v>
      </c>
      <c r="P2820">
        <v>9999</v>
      </c>
      <c r="Q2820">
        <v>32</v>
      </c>
      <c r="R2820">
        <v>39</v>
      </c>
      <c r="S2820">
        <v>39</v>
      </c>
      <c r="T2820">
        <v>0.21586317595616311</v>
      </c>
      <c r="U2820">
        <v>0.29599870782793752</v>
      </c>
      <c r="V2820">
        <v>8</v>
      </c>
      <c r="W2820">
        <v>46</v>
      </c>
      <c r="X2820">
        <v>205.47823429730255</v>
      </c>
      <c r="Y2820">
        <v>189.6564102564102</v>
      </c>
      <c r="Z2820">
        <v>189.6564102564102</v>
      </c>
      <c r="AA2820">
        <v>25.791837258424454</v>
      </c>
      <c r="AB2820">
        <v>0</v>
      </c>
      <c r="AD2820">
        <v>1</v>
      </c>
      <c r="AE2820">
        <v>2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</row>
    <row r="2821" spans="1:39">
      <c r="A2821">
        <v>10</v>
      </c>
      <c r="B2821">
        <v>49</v>
      </c>
      <c r="C2821">
        <v>2022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47</v>
      </c>
      <c r="N2821">
        <v>99</v>
      </c>
      <c r="O2821">
        <v>99</v>
      </c>
      <c r="P2821">
        <v>9999</v>
      </c>
      <c r="Q2821">
        <v>20</v>
      </c>
      <c r="R2821">
        <v>22</v>
      </c>
      <c r="S2821">
        <v>22</v>
      </c>
      <c r="T2821">
        <v>0.1217689710521946</v>
      </c>
      <c r="U2821">
        <v>0.16479499754420235</v>
      </c>
      <c r="V2821">
        <v>8</v>
      </c>
      <c r="W2821">
        <v>47</v>
      </c>
      <c r="X2821">
        <v>202.79720279720277</v>
      </c>
      <c r="Y2821">
        <v>187.18181818181819</v>
      </c>
      <c r="Z2821">
        <v>187.18181818181819</v>
      </c>
      <c r="AA2821">
        <v>33.2319484336114</v>
      </c>
      <c r="AB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</row>
    <row r="2822" spans="1:39">
      <c r="A2822">
        <v>10</v>
      </c>
      <c r="B2822">
        <v>50</v>
      </c>
      <c r="C2822">
        <v>2022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48</v>
      </c>
      <c r="N2822">
        <v>99</v>
      </c>
      <c r="O2822">
        <v>99</v>
      </c>
      <c r="P2822">
        <v>9999</v>
      </c>
      <c r="Q2822">
        <v>93</v>
      </c>
      <c r="R2822">
        <v>192</v>
      </c>
      <c r="S2822">
        <v>192</v>
      </c>
      <c r="T2822">
        <v>1.0627110200918799</v>
      </c>
      <c r="U2822">
        <v>1.4222668679625421</v>
      </c>
      <c r="V2822">
        <v>8</v>
      </c>
      <c r="W2822">
        <v>48</v>
      </c>
      <c r="X2822">
        <v>200.54899106175523</v>
      </c>
      <c r="Y2822">
        <v>185.10671875</v>
      </c>
      <c r="Z2822">
        <v>185.10671875</v>
      </c>
      <c r="AA2822">
        <v>27.146748887682264</v>
      </c>
      <c r="AB2822">
        <v>0</v>
      </c>
      <c r="AD2822">
        <v>0</v>
      </c>
      <c r="AE2822">
        <v>0</v>
      </c>
      <c r="AF2822">
        <v>0</v>
      </c>
      <c r="AG2822">
        <v>0</v>
      </c>
      <c r="AH2822">
        <v>4</v>
      </c>
      <c r="AI2822">
        <v>0</v>
      </c>
      <c r="AJ2822">
        <v>0</v>
      </c>
      <c r="AK2822">
        <v>1</v>
      </c>
      <c r="AL2822">
        <v>0</v>
      </c>
      <c r="AM2822">
        <v>1</v>
      </c>
    </row>
    <row r="2823" spans="1:39">
      <c r="A2823">
        <v>10</v>
      </c>
      <c r="B2823">
        <v>51</v>
      </c>
      <c r="C2823">
        <v>2022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49</v>
      </c>
      <c r="N2823">
        <v>99</v>
      </c>
      <c r="O2823">
        <v>99</v>
      </c>
      <c r="P2823">
        <v>9999</v>
      </c>
      <c r="Q2823">
        <v>76</v>
      </c>
      <c r="R2823">
        <v>132</v>
      </c>
      <c r="S2823">
        <v>132</v>
      </c>
      <c r="T2823">
        <v>0.73061382631316785</v>
      </c>
      <c r="U2823">
        <v>0.93592193432862525</v>
      </c>
      <c r="V2823">
        <v>7.9545454545454541</v>
      </c>
      <c r="W2823">
        <v>49</v>
      </c>
      <c r="X2823">
        <v>191.95804195804195</v>
      </c>
      <c r="Y2823">
        <v>177.17727272727276</v>
      </c>
      <c r="Z2823">
        <v>177.17727272727276</v>
      </c>
      <c r="AA2823">
        <v>27.697397840003593</v>
      </c>
      <c r="AB2823">
        <v>0</v>
      </c>
      <c r="AD2823">
        <v>0</v>
      </c>
      <c r="AE2823">
        <v>1</v>
      </c>
      <c r="AF2823">
        <v>0</v>
      </c>
      <c r="AG2823">
        <v>0</v>
      </c>
      <c r="AH2823">
        <v>3</v>
      </c>
      <c r="AI2823">
        <v>0</v>
      </c>
      <c r="AJ2823">
        <v>0</v>
      </c>
      <c r="AK2823">
        <v>0</v>
      </c>
      <c r="AL2823">
        <v>0</v>
      </c>
      <c r="AM2823">
        <v>0</v>
      </c>
    </row>
    <row r="2824" spans="1:39">
      <c r="A2824">
        <v>10</v>
      </c>
      <c r="B2824">
        <v>52</v>
      </c>
      <c r="C2824">
        <v>2022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50</v>
      </c>
      <c r="N2824">
        <v>99</v>
      </c>
      <c r="O2824">
        <v>99</v>
      </c>
      <c r="P2824">
        <v>9999</v>
      </c>
      <c r="Q2824">
        <v>31</v>
      </c>
      <c r="R2824">
        <v>39</v>
      </c>
      <c r="S2824">
        <v>39</v>
      </c>
      <c r="T2824">
        <v>0.21586317595616311</v>
      </c>
      <c r="U2824">
        <v>0.2657249303529039</v>
      </c>
      <c r="V2824">
        <v>11</v>
      </c>
      <c r="W2824">
        <v>50</v>
      </c>
      <c r="X2824">
        <v>184.46259410506423</v>
      </c>
      <c r="Y2824">
        <v>170.25897435897437</v>
      </c>
      <c r="Z2824">
        <v>170.25897435897437</v>
      </c>
      <c r="AA2824">
        <v>28.269923475436599</v>
      </c>
      <c r="AB2824">
        <v>0</v>
      </c>
      <c r="AD2824">
        <v>0</v>
      </c>
      <c r="AE2824">
        <v>0</v>
      </c>
      <c r="AF2824">
        <v>0</v>
      </c>
      <c r="AG2824">
        <v>0</v>
      </c>
      <c r="AH2824">
        <v>1</v>
      </c>
      <c r="AI2824">
        <v>0</v>
      </c>
      <c r="AJ2824">
        <v>0</v>
      </c>
      <c r="AK2824">
        <v>0</v>
      </c>
      <c r="AL2824">
        <v>0</v>
      </c>
      <c r="AM2824">
        <v>0</v>
      </c>
    </row>
    <row r="2825" spans="1:39">
      <c r="A2825">
        <v>10</v>
      </c>
      <c r="B2825">
        <v>53</v>
      </c>
      <c r="C2825">
        <v>2022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51</v>
      </c>
      <c r="N2825">
        <v>99</v>
      </c>
      <c r="O2825">
        <v>99</v>
      </c>
      <c r="P2825">
        <v>9999</v>
      </c>
      <c r="Q2825">
        <v>153</v>
      </c>
      <c r="R2825">
        <v>465</v>
      </c>
      <c r="S2825">
        <v>465</v>
      </c>
      <c r="T2825">
        <v>2.5737532517850235</v>
      </c>
      <c r="U2825">
        <v>3.1987065185417651</v>
      </c>
      <c r="V2825">
        <v>11</v>
      </c>
      <c r="W2825">
        <v>51</v>
      </c>
      <c r="X2825">
        <v>186.23532426985412</v>
      </c>
      <c r="Y2825">
        <v>171.89520430107541</v>
      </c>
      <c r="Z2825">
        <v>171.89520430107541</v>
      </c>
      <c r="AA2825">
        <v>29.323065925663801</v>
      </c>
      <c r="AB2825">
        <v>0</v>
      </c>
      <c r="AD2825">
        <v>12</v>
      </c>
      <c r="AE2825">
        <v>1</v>
      </c>
      <c r="AF2825">
        <v>0</v>
      </c>
      <c r="AG2825">
        <v>1</v>
      </c>
      <c r="AH2825">
        <v>12</v>
      </c>
      <c r="AI2825">
        <v>1</v>
      </c>
      <c r="AJ2825">
        <v>0</v>
      </c>
      <c r="AK2825">
        <v>1</v>
      </c>
      <c r="AL2825">
        <v>0</v>
      </c>
      <c r="AM2825">
        <v>0</v>
      </c>
    </row>
    <row r="2826" spans="1:39">
      <c r="A2826">
        <v>10</v>
      </c>
      <c r="B2826">
        <v>54</v>
      </c>
      <c r="C2826">
        <v>2022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52</v>
      </c>
      <c r="N2826">
        <v>99</v>
      </c>
      <c r="O2826">
        <v>99</v>
      </c>
      <c r="P2826">
        <v>9999</v>
      </c>
      <c r="Q2826">
        <v>126</v>
      </c>
      <c r="R2826">
        <v>268</v>
      </c>
      <c r="S2826">
        <v>268</v>
      </c>
      <c r="T2826">
        <v>1.4833674655449158</v>
      </c>
      <c r="U2826">
        <v>1.7938979958022965</v>
      </c>
      <c r="V2826">
        <v>11</v>
      </c>
      <c r="W2826">
        <v>52</v>
      </c>
      <c r="X2826">
        <v>181.21893242347312</v>
      </c>
      <c r="Y2826">
        <v>167.26507462686553</v>
      </c>
      <c r="Z2826">
        <v>167.26507462686553</v>
      </c>
      <c r="AA2826">
        <v>25.456722384209446</v>
      </c>
      <c r="AB2826">
        <v>0</v>
      </c>
      <c r="AD2826">
        <v>4</v>
      </c>
      <c r="AE2826">
        <v>0</v>
      </c>
      <c r="AF2826">
        <v>0</v>
      </c>
      <c r="AG2826">
        <v>0</v>
      </c>
      <c r="AH2826">
        <v>11</v>
      </c>
      <c r="AI2826">
        <v>1</v>
      </c>
      <c r="AJ2826">
        <v>1</v>
      </c>
      <c r="AK2826">
        <v>0</v>
      </c>
      <c r="AL2826">
        <v>0</v>
      </c>
      <c r="AM2826">
        <v>0</v>
      </c>
    </row>
    <row r="2827" spans="1:39">
      <c r="A2827">
        <v>10</v>
      </c>
      <c r="B2827">
        <v>55</v>
      </c>
      <c r="C2827">
        <v>2022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53</v>
      </c>
      <c r="N2827">
        <v>99</v>
      </c>
      <c r="O2827">
        <v>99</v>
      </c>
      <c r="P2827">
        <v>9999</v>
      </c>
      <c r="Q2827">
        <v>63</v>
      </c>
      <c r="R2827">
        <v>91</v>
      </c>
      <c r="S2827">
        <v>91</v>
      </c>
      <c r="T2827">
        <v>0.50368074389771411</v>
      </c>
      <c r="U2827">
        <v>0.60655564104601745</v>
      </c>
      <c r="V2827">
        <v>11</v>
      </c>
      <c r="W2827">
        <v>53</v>
      </c>
      <c r="X2827">
        <v>180.45539509244821</v>
      </c>
      <c r="Y2827">
        <v>166.56032967032957</v>
      </c>
      <c r="Z2827">
        <v>166.56032967032957</v>
      </c>
      <c r="AA2827">
        <v>27.651687008152624</v>
      </c>
      <c r="AB2827">
        <v>0</v>
      </c>
      <c r="AD2827">
        <v>1</v>
      </c>
      <c r="AE2827">
        <v>0</v>
      </c>
      <c r="AF2827">
        <v>0</v>
      </c>
      <c r="AG2827">
        <v>0</v>
      </c>
      <c r="AH2827">
        <v>2</v>
      </c>
      <c r="AI2827">
        <v>1</v>
      </c>
      <c r="AJ2827">
        <v>0</v>
      </c>
      <c r="AK2827">
        <v>1</v>
      </c>
      <c r="AL2827">
        <v>0</v>
      </c>
      <c r="AM2827">
        <v>0</v>
      </c>
    </row>
    <row r="2828" spans="1:39">
      <c r="A2828">
        <v>10</v>
      </c>
      <c r="B2828">
        <v>56</v>
      </c>
      <c r="C2828">
        <v>2022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54</v>
      </c>
      <c r="N2828">
        <v>99</v>
      </c>
      <c r="O2828">
        <v>99</v>
      </c>
      <c r="P2828">
        <v>9999</v>
      </c>
      <c r="Q2828">
        <v>190</v>
      </c>
      <c r="R2828">
        <v>717</v>
      </c>
      <c r="S2828">
        <v>717</v>
      </c>
      <c r="T2828">
        <v>3.9685614656556152</v>
      </c>
      <c r="U2828">
        <v>4.6604613573218652</v>
      </c>
      <c r="V2828">
        <v>11</v>
      </c>
      <c r="W2828">
        <v>54</v>
      </c>
      <c r="X2828">
        <v>175.97475638079092</v>
      </c>
      <c r="Y2828">
        <v>162.42470013946988</v>
      </c>
      <c r="Z2828">
        <v>162.42470013946988</v>
      </c>
      <c r="AA2828">
        <v>25.23643120129444</v>
      </c>
      <c r="AB2828">
        <v>0</v>
      </c>
      <c r="AD2828">
        <v>9</v>
      </c>
      <c r="AE2828">
        <v>2</v>
      </c>
      <c r="AF2828">
        <v>0</v>
      </c>
      <c r="AG2828">
        <v>1</v>
      </c>
      <c r="AH2828">
        <v>14</v>
      </c>
      <c r="AI2828">
        <v>3</v>
      </c>
      <c r="AJ2828">
        <v>1</v>
      </c>
      <c r="AK2828">
        <v>0</v>
      </c>
      <c r="AL2828">
        <v>0</v>
      </c>
      <c r="AM2828">
        <v>1</v>
      </c>
    </row>
    <row r="2829" spans="1:39">
      <c r="A2829">
        <v>10</v>
      </c>
      <c r="B2829">
        <v>57</v>
      </c>
      <c r="C2829">
        <v>2022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55</v>
      </c>
      <c r="N2829">
        <v>99</v>
      </c>
      <c r="O2829">
        <v>99</v>
      </c>
      <c r="P2829">
        <v>9999</v>
      </c>
      <c r="Q2829">
        <v>161</v>
      </c>
      <c r="R2829">
        <v>460</v>
      </c>
      <c r="S2829">
        <v>460</v>
      </c>
      <c r="T2829">
        <v>2.5460784856367966</v>
      </c>
      <c r="U2829">
        <v>3.0158300922116448</v>
      </c>
      <c r="V2829">
        <v>14</v>
      </c>
      <c r="W2829">
        <v>55</v>
      </c>
      <c r="X2829">
        <v>177.49644354420843</v>
      </c>
      <c r="Y2829">
        <v>163.82921739130438</v>
      </c>
      <c r="Z2829">
        <v>163.82921739130438</v>
      </c>
      <c r="AA2829">
        <v>27.08410697608236</v>
      </c>
      <c r="AB2829">
        <v>0</v>
      </c>
      <c r="AD2829">
        <v>6</v>
      </c>
      <c r="AE2829">
        <v>0</v>
      </c>
      <c r="AF2829">
        <v>0</v>
      </c>
      <c r="AG2829">
        <v>0</v>
      </c>
      <c r="AH2829">
        <v>13</v>
      </c>
      <c r="AI2829">
        <v>0</v>
      </c>
      <c r="AJ2829">
        <v>3</v>
      </c>
      <c r="AK2829">
        <v>0</v>
      </c>
      <c r="AL2829">
        <v>0</v>
      </c>
      <c r="AM2829">
        <v>0</v>
      </c>
    </row>
    <row r="2830" spans="1:39">
      <c r="A2830">
        <v>10</v>
      </c>
      <c r="B2830">
        <v>58</v>
      </c>
      <c r="C2830">
        <v>2022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56</v>
      </c>
      <c r="N2830">
        <v>99</v>
      </c>
      <c r="O2830">
        <v>99</v>
      </c>
      <c r="P2830">
        <v>9999</v>
      </c>
      <c r="Q2830">
        <v>98</v>
      </c>
      <c r="R2830">
        <v>348</v>
      </c>
      <c r="S2830">
        <v>348</v>
      </c>
      <c r="T2830">
        <v>1.9261637239165337</v>
      </c>
      <c r="U2830">
        <v>2.2242250359169442</v>
      </c>
      <c r="V2830">
        <v>14</v>
      </c>
      <c r="W2830">
        <v>56</v>
      </c>
      <c r="X2830">
        <v>173.03744660714077</v>
      </c>
      <c r="Y2830">
        <v>159.71356321839076</v>
      </c>
      <c r="Z2830">
        <v>159.71356321839076</v>
      </c>
      <c r="AA2830">
        <v>24.894757698493688</v>
      </c>
      <c r="AB2830">
        <v>0</v>
      </c>
      <c r="AD2830">
        <v>15</v>
      </c>
      <c r="AE2830">
        <v>0</v>
      </c>
      <c r="AF2830">
        <v>0</v>
      </c>
      <c r="AG2830">
        <v>1</v>
      </c>
      <c r="AH2830">
        <v>25</v>
      </c>
      <c r="AI2830">
        <v>2</v>
      </c>
      <c r="AJ2830">
        <v>4</v>
      </c>
      <c r="AK2830">
        <v>2</v>
      </c>
      <c r="AL2830">
        <v>0</v>
      </c>
      <c r="AM2830">
        <v>0</v>
      </c>
    </row>
    <row r="2831" spans="1:39">
      <c r="A2831">
        <v>10</v>
      </c>
      <c r="B2831">
        <v>59</v>
      </c>
      <c r="C2831">
        <v>2022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57</v>
      </c>
      <c r="N2831">
        <v>99</v>
      </c>
      <c r="O2831">
        <v>99</v>
      </c>
      <c r="P2831">
        <v>9999</v>
      </c>
      <c r="Q2831">
        <v>237</v>
      </c>
      <c r="R2831">
        <v>2220</v>
      </c>
      <c r="S2831">
        <v>2220</v>
      </c>
      <c r="T2831">
        <v>12.287596169812364</v>
      </c>
      <c r="U2831">
        <v>13.118206043097398</v>
      </c>
      <c r="V2831">
        <v>14</v>
      </c>
      <c r="W2831">
        <v>57</v>
      </c>
      <c r="X2831">
        <v>159.97867314768709</v>
      </c>
      <c r="Y2831">
        <v>147.66031531531539</v>
      </c>
      <c r="Z2831">
        <v>147.66031531531539</v>
      </c>
      <c r="AA2831">
        <v>25.580410843252402</v>
      </c>
      <c r="AB2831">
        <v>0</v>
      </c>
      <c r="AD2831">
        <v>43</v>
      </c>
      <c r="AE2831">
        <v>2</v>
      </c>
      <c r="AF2831">
        <v>0</v>
      </c>
      <c r="AG2831">
        <v>3</v>
      </c>
      <c r="AH2831">
        <v>84</v>
      </c>
      <c r="AI2831">
        <v>22</v>
      </c>
      <c r="AJ2831">
        <v>13</v>
      </c>
      <c r="AK2831">
        <v>17</v>
      </c>
      <c r="AL2831">
        <v>0</v>
      </c>
      <c r="AM2831">
        <v>0</v>
      </c>
    </row>
    <row r="2832" spans="1:39">
      <c r="A2832">
        <v>10</v>
      </c>
      <c r="B2832">
        <v>60</v>
      </c>
      <c r="C2832">
        <v>2022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58</v>
      </c>
      <c r="N2832">
        <v>99</v>
      </c>
      <c r="O2832">
        <v>99</v>
      </c>
      <c r="P2832">
        <v>9999</v>
      </c>
      <c r="Q2832">
        <v>203</v>
      </c>
      <c r="R2832">
        <v>1256</v>
      </c>
      <c r="S2832">
        <v>1256</v>
      </c>
      <c r="T2832">
        <v>6.9519012564343852</v>
      </c>
      <c r="U2832">
        <v>7.1111662633217598</v>
      </c>
      <c r="V2832">
        <v>14</v>
      </c>
      <c r="W2832">
        <v>58</v>
      </c>
      <c r="X2832">
        <v>153.28223012745755</v>
      </c>
      <c r="Y2832">
        <v>141.47949840764309</v>
      </c>
      <c r="Z2832">
        <v>141.47949840764309</v>
      </c>
      <c r="AA2832">
        <v>26.625743391196139</v>
      </c>
      <c r="AB2832">
        <v>0</v>
      </c>
      <c r="AD2832">
        <v>35</v>
      </c>
      <c r="AE2832">
        <v>1</v>
      </c>
      <c r="AF2832">
        <v>0</v>
      </c>
      <c r="AG2832">
        <v>3</v>
      </c>
      <c r="AH2832">
        <v>63</v>
      </c>
      <c r="AI2832">
        <v>10</v>
      </c>
      <c r="AJ2832">
        <v>7</v>
      </c>
      <c r="AK2832">
        <v>14</v>
      </c>
      <c r="AL2832">
        <v>0</v>
      </c>
      <c r="AM2832">
        <v>0</v>
      </c>
    </row>
    <row r="2833" spans="1:39">
      <c r="A2833">
        <v>10</v>
      </c>
      <c r="B2833">
        <v>61</v>
      </c>
      <c r="C2833">
        <v>2022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59</v>
      </c>
      <c r="N2833">
        <v>99</v>
      </c>
      <c r="O2833">
        <v>99</v>
      </c>
      <c r="P2833">
        <v>9999</v>
      </c>
      <c r="Q2833">
        <v>195</v>
      </c>
      <c r="R2833">
        <v>1090</v>
      </c>
      <c r="S2833">
        <v>1090</v>
      </c>
      <c r="T2833">
        <v>6.0330990203132782</v>
      </c>
      <c r="U2833">
        <v>6.1251103132031028</v>
      </c>
      <c r="V2833">
        <v>14</v>
      </c>
      <c r="W2833">
        <v>59</v>
      </c>
      <c r="X2833">
        <v>152.13461289969871</v>
      </c>
      <c r="Y2833">
        <v>140.42024770642217</v>
      </c>
      <c r="Z2833">
        <v>140.42024770642217</v>
      </c>
      <c r="AA2833">
        <v>26.888921436042345</v>
      </c>
      <c r="AB2833">
        <v>0</v>
      </c>
      <c r="AD2833">
        <v>26</v>
      </c>
      <c r="AE2833">
        <v>3</v>
      </c>
      <c r="AF2833">
        <v>0</v>
      </c>
      <c r="AG2833">
        <v>1</v>
      </c>
      <c r="AH2833">
        <v>63</v>
      </c>
      <c r="AI2833">
        <v>18</v>
      </c>
      <c r="AJ2833">
        <v>9</v>
      </c>
      <c r="AK2833">
        <v>12</v>
      </c>
      <c r="AL2833">
        <v>0</v>
      </c>
      <c r="AM2833">
        <v>0</v>
      </c>
    </row>
    <row r="2834" spans="1:39">
      <c r="A2834">
        <v>10</v>
      </c>
      <c r="B2834">
        <v>62</v>
      </c>
      <c r="C2834">
        <v>2022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60</v>
      </c>
      <c r="N2834">
        <v>99</v>
      </c>
      <c r="O2834">
        <v>99</v>
      </c>
      <c r="P2834">
        <v>9999</v>
      </c>
      <c r="Q2834">
        <v>222</v>
      </c>
      <c r="R2834">
        <v>1942</v>
      </c>
      <c r="S2834">
        <v>1942</v>
      </c>
      <c r="T2834">
        <v>10.748879171970998</v>
      </c>
      <c r="U2834">
        <v>10.644533884792828</v>
      </c>
      <c r="V2834">
        <v>17</v>
      </c>
      <c r="W2834">
        <v>60</v>
      </c>
      <c r="X2834">
        <v>148.39458042718812</v>
      </c>
      <c r="Y2834">
        <v>136.96819773429451</v>
      </c>
      <c r="Z2834">
        <v>136.96819773429451</v>
      </c>
      <c r="AA2834">
        <v>25.64547294234756</v>
      </c>
      <c r="AB2834">
        <v>0</v>
      </c>
      <c r="AD2834">
        <v>47</v>
      </c>
      <c r="AE2834">
        <v>4</v>
      </c>
      <c r="AF2834">
        <v>0</v>
      </c>
      <c r="AG2834">
        <v>3</v>
      </c>
      <c r="AH2834">
        <v>85</v>
      </c>
      <c r="AI2834">
        <v>24</v>
      </c>
      <c r="AJ2834">
        <v>8</v>
      </c>
      <c r="AK2834">
        <v>14</v>
      </c>
      <c r="AL2834">
        <v>0</v>
      </c>
      <c r="AM2834">
        <v>1</v>
      </c>
    </row>
    <row r="2835" spans="1:39">
      <c r="A2835">
        <v>10</v>
      </c>
      <c r="B2835">
        <v>63</v>
      </c>
      <c r="C2835">
        <v>2022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61</v>
      </c>
      <c r="N2835">
        <v>99</v>
      </c>
      <c r="O2835">
        <v>99</v>
      </c>
      <c r="P2835">
        <v>9999</v>
      </c>
      <c r="Q2835">
        <v>232</v>
      </c>
      <c r="R2835">
        <v>2138</v>
      </c>
      <c r="S2835">
        <v>2138</v>
      </c>
      <c r="T2835">
        <v>11.83373000498146</v>
      </c>
      <c r="U2835">
        <v>11.454094312505248</v>
      </c>
      <c r="V2835">
        <v>17</v>
      </c>
      <c r="W2835">
        <v>61</v>
      </c>
      <c r="X2835">
        <v>145.04196366223559</v>
      </c>
      <c r="Y2835">
        <v>133.87373246024327</v>
      </c>
      <c r="Z2835">
        <v>133.87373246024327</v>
      </c>
      <c r="AA2835">
        <v>23.633289377451518</v>
      </c>
      <c r="AB2835">
        <v>0</v>
      </c>
      <c r="AD2835">
        <v>48</v>
      </c>
      <c r="AE2835">
        <v>3</v>
      </c>
      <c r="AF2835">
        <v>0</v>
      </c>
      <c r="AG2835">
        <v>5</v>
      </c>
      <c r="AH2835">
        <v>81</v>
      </c>
      <c r="AI2835">
        <v>19</v>
      </c>
      <c r="AJ2835">
        <v>12</v>
      </c>
      <c r="AK2835">
        <v>20</v>
      </c>
      <c r="AL2835">
        <v>0</v>
      </c>
      <c r="AM2835">
        <v>0</v>
      </c>
    </row>
    <row r="2836" spans="1:39">
      <c r="A2836">
        <v>10</v>
      </c>
      <c r="B2836">
        <v>64</v>
      </c>
      <c r="C2836">
        <v>2022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62</v>
      </c>
      <c r="N2836">
        <v>99</v>
      </c>
      <c r="O2836">
        <v>99</v>
      </c>
      <c r="P2836">
        <v>9999</v>
      </c>
      <c r="Q2836">
        <v>174</v>
      </c>
      <c r="R2836">
        <v>875</v>
      </c>
      <c r="S2836">
        <v>875</v>
      </c>
      <c r="T2836">
        <v>4.8430840759395588</v>
      </c>
      <c r="U2836">
        <v>4.5512760675332284</v>
      </c>
      <c r="V2836">
        <v>17</v>
      </c>
      <c r="W2836">
        <v>62</v>
      </c>
      <c r="X2836">
        <v>140.82045503791988</v>
      </c>
      <c r="Y2836">
        <v>129.97727999999998</v>
      </c>
      <c r="Z2836">
        <v>129.97727999999998</v>
      </c>
      <c r="AA2836">
        <v>23.112441100632282</v>
      </c>
      <c r="AB2836">
        <v>0</v>
      </c>
      <c r="AD2836">
        <v>22</v>
      </c>
      <c r="AE2836">
        <v>0</v>
      </c>
      <c r="AF2836">
        <v>0</v>
      </c>
      <c r="AG2836">
        <v>1</v>
      </c>
      <c r="AH2836">
        <v>49</v>
      </c>
      <c r="AI2836">
        <v>11</v>
      </c>
      <c r="AJ2836">
        <v>6</v>
      </c>
      <c r="AK2836">
        <v>9</v>
      </c>
      <c r="AL2836">
        <v>0</v>
      </c>
      <c r="AM2836">
        <v>0</v>
      </c>
    </row>
    <row r="2837" spans="1:39">
      <c r="A2837">
        <v>10</v>
      </c>
      <c r="B2837">
        <v>65</v>
      </c>
      <c r="C2837">
        <v>2022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63</v>
      </c>
      <c r="N2837">
        <v>99</v>
      </c>
      <c r="O2837">
        <v>99</v>
      </c>
      <c r="P2837">
        <v>9999</v>
      </c>
      <c r="Q2837">
        <v>210</v>
      </c>
      <c r="R2837">
        <v>1675</v>
      </c>
      <c r="S2837">
        <v>1675</v>
      </c>
      <c r="T2837">
        <v>9.2710466596557239</v>
      </c>
      <c r="U2837">
        <v>8.561908490306319</v>
      </c>
      <c r="V2837">
        <v>16.996417910447757</v>
      </c>
      <c r="W2837">
        <v>63</v>
      </c>
      <c r="X2837">
        <v>138.38734819941476</v>
      </c>
      <c r="Y2837">
        <v>127.73152238805984</v>
      </c>
      <c r="Z2837">
        <v>127.73152238805984</v>
      </c>
      <c r="AA2837">
        <v>22.617851943057939</v>
      </c>
      <c r="AB2837">
        <v>0</v>
      </c>
      <c r="AD2837">
        <v>46</v>
      </c>
      <c r="AE2837">
        <v>1</v>
      </c>
      <c r="AF2837">
        <v>0</v>
      </c>
      <c r="AG2837">
        <v>5</v>
      </c>
      <c r="AH2837">
        <v>75</v>
      </c>
      <c r="AI2837">
        <v>21</v>
      </c>
      <c r="AJ2837">
        <v>2</v>
      </c>
      <c r="AK2837">
        <v>23</v>
      </c>
      <c r="AL2837">
        <v>1</v>
      </c>
      <c r="AM2837">
        <v>0</v>
      </c>
    </row>
    <row r="2838" spans="1:39">
      <c r="A2838">
        <v>10</v>
      </c>
      <c r="B2838">
        <v>66</v>
      </c>
      <c r="C2838">
        <v>2022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64</v>
      </c>
      <c r="N2838">
        <v>99</v>
      </c>
      <c r="O2838">
        <v>99</v>
      </c>
      <c r="P2838">
        <v>9999</v>
      </c>
      <c r="Q2838">
        <v>204</v>
      </c>
      <c r="R2838">
        <v>1850</v>
      </c>
      <c r="S2838">
        <v>1850</v>
      </c>
      <c r="T2838">
        <v>10.23966347484364</v>
      </c>
      <c r="U2838">
        <v>8.970049033434929</v>
      </c>
      <c r="V2838">
        <v>17</v>
      </c>
      <c r="W2838">
        <v>64</v>
      </c>
      <c r="X2838">
        <v>131.26946209481429</v>
      </c>
      <c r="Y2838">
        <v>121.16171351351365</v>
      </c>
      <c r="Z2838">
        <v>121.16171351351365</v>
      </c>
      <c r="AA2838">
        <v>20.651721994402827</v>
      </c>
      <c r="AB2838">
        <v>0</v>
      </c>
      <c r="AD2838">
        <v>52</v>
      </c>
      <c r="AE2838">
        <v>4</v>
      </c>
      <c r="AF2838">
        <v>0</v>
      </c>
      <c r="AG2838">
        <v>8</v>
      </c>
      <c r="AH2838">
        <v>69</v>
      </c>
      <c r="AI2838">
        <v>19</v>
      </c>
      <c r="AJ2838">
        <v>3</v>
      </c>
      <c r="AK2838">
        <v>11</v>
      </c>
      <c r="AL2838">
        <v>1</v>
      </c>
      <c r="AM2838">
        <v>0</v>
      </c>
    </row>
    <row r="2839" spans="1:39">
      <c r="A2839">
        <v>10</v>
      </c>
      <c r="B2839">
        <v>67</v>
      </c>
      <c r="C2839">
        <v>2022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65</v>
      </c>
      <c r="N2839">
        <v>99</v>
      </c>
      <c r="O2839">
        <v>99</v>
      </c>
      <c r="P2839">
        <v>9999</v>
      </c>
      <c r="Q2839">
        <v>205</v>
      </c>
      <c r="R2839">
        <v>2122</v>
      </c>
      <c r="S2839">
        <v>2122</v>
      </c>
      <c r="T2839">
        <v>11.74517075330713</v>
      </c>
      <c r="U2839">
        <v>9.8791923809358</v>
      </c>
      <c r="V2839">
        <v>17</v>
      </c>
      <c r="W2839">
        <v>65</v>
      </c>
      <c r="X2839">
        <v>126.04240464902055</v>
      </c>
      <c r="Y2839">
        <v>116.33713949104624</v>
      </c>
      <c r="Z2839">
        <v>116.33713949104624</v>
      </c>
      <c r="AA2839">
        <v>20.140812073933031</v>
      </c>
      <c r="AB2839">
        <v>0</v>
      </c>
      <c r="AD2839">
        <v>87</v>
      </c>
      <c r="AE2839">
        <v>3</v>
      </c>
      <c r="AF2839">
        <v>0</v>
      </c>
      <c r="AG2839">
        <v>13</v>
      </c>
      <c r="AH2839">
        <v>77</v>
      </c>
      <c r="AI2839">
        <v>19</v>
      </c>
      <c r="AJ2839">
        <v>3</v>
      </c>
      <c r="AK2839">
        <v>28</v>
      </c>
      <c r="AL2839">
        <v>0</v>
      </c>
      <c r="AM2839">
        <v>1</v>
      </c>
    </row>
    <row r="2840" spans="1:39">
      <c r="A2840">
        <v>10</v>
      </c>
      <c r="B2840">
        <v>68</v>
      </c>
      <c r="C2840">
        <v>2022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66</v>
      </c>
      <c r="N2840">
        <v>99</v>
      </c>
      <c r="O2840">
        <v>99</v>
      </c>
      <c r="P2840">
        <v>9999</v>
      </c>
    </row>
    <row r="2841" spans="1:39">
      <c r="A2841">
        <v>10</v>
      </c>
      <c r="B2841">
        <v>69</v>
      </c>
      <c r="C2841">
        <v>2022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67</v>
      </c>
      <c r="N2841">
        <v>99</v>
      </c>
      <c r="O2841">
        <v>99</v>
      </c>
      <c r="P2841">
        <v>9999</v>
      </c>
    </row>
    <row r="2842" spans="1:39">
      <c r="A2842">
        <v>10</v>
      </c>
      <c r="B2842">
        <v>70</v>
      </c>
      <c r="C2842">
        <v>2022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68</v>
      </c>
      <c r="N2842">
        <v>99</v>
      </c>
      <c r="O2842">
        <v>99</v>
      </c>
      <c r="P2842">
        <v>9999</v>
      </c>
    </row>
    <row r="2843" spans="1:39">
      <c r="A2843">
        <v>10</v>
      </c>
      <c r="B2843">
        <v>71</v>
      </c>
      <c r="C2843">
        <v>2021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0</v>
      </c>
      <c r="N2843">
        <v>99</v>
      </c>
      <c r="O2843">
        <v>99</v>
      </c>
      <c r="P2843">
        <v>9999</v>
      </c>
      <c r="Q2843">
        <v>15</v>
      </c>
      <c r="R2843">
        <v>19</v>
      </c>
      <c r="S2843">
        <v>0</v>
      </c>
      <c r="T2843">
        <v>9.6759080075777618E-2</v>
      </c>
      <c r="U2843">
        <v>0</v>
      </c>
      <c r="V2843">
        <v>2.736842105263158</v>
      </c>
      <c r="X2843">
        <v>160.89296915093803</v>
      </c>
      <c r="Y2843">
        <v>0</v>
      </c>
      <c r="AD2843">
        <v>1</v>
      </c>
      <c r="AE2843">
        <v>0</v>
      </c>
      <c r="AF2843">
        <v>0</v>
      </c>
      <c r="AG2843">
        <v>0</v>
      </c>
      <c r="AH2843">
        <v>1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>
      <c r="A2844">
        <v>10</v>
      </c>
      <c r="B2844">
        <v>72</v>
      </c>
      <c r="C2844">
        <v>2021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35</v>
      </c>
      <c r="N2844">
        <v>99</v>
      </c>
      <c r="O2844">
        <v>99</v>
      </c>
      <c r="P2844">
        <v>9999</v>
      </c>
    </row>
    <row r="2845" spans="1:39">
      <c r="A2845">
        <v>10</v>
      </c>
      <c r="B2845">
        <v>73</v>
      </c>
      <c r="C2845">
        <v>2021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36</v>
      </c>
      <c r="N2845">
        <v>99</v>
      </c>
      <c r="O2845">
        <v>99</v>
      </c>
      <c r="P2845">
        <v>9999</v>
      </c>
      <c r="Q2845">
        <v>5</v>
      </c>
      <c r="R2845">
        <v>6</v>
      </c>
      <c r="S2845">
        <v>6</v>
      </c>
      <c r="T2845">
        <v>3.0555498971298209E-2</v>
      </c>
      <c r="U2845">
        <v>4.9405463143333779E-2</v>
      </c>
      <c r="V2845">
        <v>2</v>
      </c>
      <c r="W2845">
        <v>36</v>
      </c>
      <c r="X2845">
        <v>239.96388587937881</v>
      </c>
      <c r="Y2845">
        <v>221.48666666666671</v>
      </c>
      <c r="Z2845">
        <v>221.48666666666671</v>
      </c>
      <c r="AA2845">
        <v>10.778971297030475</v>
      </c>
      <c r="AB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>
      <c r="A2846">
        <v>10</v>
      </c>
      <c r="B2846">
        <v>74</v>
      </c>
      <c r="C2846">
        <v>2021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37</v>
      </c>
      <c r="N2846">
        <v>99</v>
      </c>
      <c r="O2846">
        <v>99</v>
      </c>
      <c r="P2846">
        <v>9999</v>
      </c>
      <c r="Q2846">
        <v>1</v>
      </c>
      <c r="R2846">
        <v>1</v>
      </c>
      <c r="S2846">
        <v>1</v>
      </c>
      <c r="T2846">
        <v>5.0925831618830316E-3</v>
      </c>
      <c r="U2846">
        <v>7.9350916934903242E-3</v>
      </c>
      <c r="V2846">
        <v>2</v>
      </c>
      <c r="W2846">
        <v>37</v>
      </c>
      <c r="X2846">
        <v>231.24593716143005</v>
      </c>
      <c r="Y2846">
        <v>213.44</v>
      </c>
      <c r="Z2846">
        <v>213.44</v>
      </c>
      <c r="AA2846">
        <v>0</v>
      </c>
      <c r="AB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</row>
    <row r="2847" spans="1:39">
      <c r="A2847">
        <v>10</v>
      </c>
      <c r="B2847">
        <v>75</v>
      </c>
      <c r="C2847">
        <v>2021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38</v>
      </c>
      <c r="N2847">
        <v>99</v>
      </c>
      <c r="O2847">
        <v>99</v>
      </c>
      <c r="P2847">
        <v>9999</v>
      </c>
      <c r="Q2847">
        <v>1</v>
      </c>
      <c r="R2847">
        <v>1</v>
      </c>
      <c r="S2847">
        <v>1</v>
      </c>
      <c r="T2847">
        <v>5.0925831618830316E-3</v>
      </c>
      <c r="U2847">
        <v>8.6288173822109456E-3</v>
      </c>
      <c r="V2847">
        <v>2</v>
      </c>
      <c r="W2847">
        <v>38</v>
      </c>
      <c r="X2847">
        <v>251.4626218851572</v>
      </c>
      <c r="Y2847">
        <v>232.1</v>
      </c>
      <c r="Z2847">
        <v>232.1</v>
      </c>
      <c r="AA2847">
        <v>0</v>
      </c>
      <c r="AB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</row>
    <row r="2848" spans="1:39">
      <c r="A2848">
        <v>10</v>
      </c>
      <c r="B2848">
        <v>76</v>
      </c>
      <c r="C2848">
        <v>2021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39</v>
      </c>
      <c r="N2848">
        <v>99</v>
      </c>
      <c r="O2848">
        <v>99</v>
      </c>
      <c r="P2848">
        <v>9999</v>
      </c>
      <c r="Q2848">
        <v>8</v>
      </c>
      <c r="R2848">
        <v>29</v>
      </c>
      <c r="S2848">
        <v>29</v>
      </c>
      <c r="T2848">
        <v>0.1476849116946079</v>
      </c>
      <c r="U2848">
        <v>0.16468438144906283</v>
      </c>
      <c r="V2848">
        <v>2</v>
      </c>
      <c r="W2848">
        <v>39</v>
      </c>
      <c r="X2848">
        <v>165.49183696342516</v>
      </c>
      <c r="Y2848">
        <v>152.74896551724143</v>
      </c>
      <c r="Z2848">
        <v>152.74896551724143</v>
      </c>
      <c r="AA2848">
        <v>48.656988748814392</v>
      </c>
      <c r="AB2848">
        <v>0</v>
      </c>
      <c r="AD2848">
        <v>0</v>
      </c>
      <c r="AE2848">
        <v>0</v>
      </c>
      <c r="AF2848">
        <v>0</v>
      </c>
      <c r="AG2848">
        <v>0</v>
      </c>
      <c r="AH2848">
        <v>1</v>
      </c>
      <c r="AI2848">
        <v>0</v>
      </c>
      <c r="AJ2848">
        <v>0</v>
      </c>
      <c r="AK2848">
        <v>0</v>
      </c>
      <c r="AL2848">
        <v>0</v>
      </c>
      <c r="AM2848">
        <v>0</v>
      </c>
    </row>
    <row r="2849" spans="1:39">
      <c r="A2849">
        <v>10</v>
      </c>
      <c r="B2849">
        <v>77</v>
      </c>
      <c r="C2849">
        <v>2021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40</v>
      </c>
      <c r="N2849">
        <v>99</v>
      </c>
      <c r="O2849">
        <v>99</v>
      </c>
      <c r="P2849">
        <v>9999</v>
      </c>
      <c r="Q2849">
        <v>7</v>
      </c>
      <c r="R2849">
        <v>10</v>
      </c>
      <c r="S2849">
        <v>10</v>
      </c>
      <c r="T2849">
        <v>5.0925831618830318E-2</v>
      </c>
      <c r="U2849">
        <v>8.4016649728817408E-2</v>
      </c>
      <c r="V2849">
        <v>5</v>
      </c>
      <c r="W2849">
        <v>40</v>
      </c>
      <c r="X2849">
        <v>244.84290357529792</v>
      </c>
      <c r="Y2849">
        <v>225.99</v>
      </c>
      <c r="Z2849">
        <v>225.99</v>
      </c>
      <c r="AA2849">
        <v>35.310209571737253</v>
      </c>
      <c r="AB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</row>
    <row r="2850" spans="1:39">
      <c r="A2850">
        <v>10</v>
      </c>
      <c r="B2850">
        <v>78</v>
      </c>
      <c r="C2850">
        <v>2021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41</v>
      </c>
      <c r="N2850">
        <v>99</v>
      </c>
      <c r="O2850">
        <v>99</v>
      </c>
      <c r="P2850">
        <v>9999</v>
      </c>
      <c r="Q2850">
        <v>1</v>
      </c>
      <c r="R2850">
        <v>1</v>
      </c>
      <c r="S2850">
        <v>1</v>
      </c>
      <c r="T2850">
        <v>5.0925831618830316E-3</v>
      </c>
      <c r="U2850">
        <v>4.1534316154269993E-3</v>
      </c>
      <c r="V2850">
        <v>5</v>
      </c>
      <c r="W2850">
        <v>41</v>
      </c>
      <c r="X2850">
        <v>121.0400866738895</v>
      </c>
      <c r="Y2850">
        <v>111.72</v>
      </c>
      <c r="Z2850">
        <v>111.72</v>
      </c>
      <c r="AA2850">
        <v>0</v>
      </c>
      <c r="AB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</row>
    <row r="2851" spans="1:39">
      <c r="A2851">
        <v>10</v>
      </c>
      <c r="B2851">
        <v>79</v>
      </c>
      <c r="C2851">
        <v>2021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42</v>
      </c>
      <c r="N2851">
        <v>99</v>
      </c>
      <c r="O2851">
        <v>99</v>
      </c>
      <c r="P2851">
        <v>9999</v>
      </c>
      <c r="Q2851">
        <v>20</v>
      </c>
      <c r="R2851">
        <v>33</v>
      </c>
      <c r="S2851">
        <v>33</v>
      </c>
      <c r="T2851">
        <v>0.16805524434214011</v>
      </c>
      <c r="U2851">
        <v>0.24960443601367391</v>
      </c>
      <c r="V2851">
        <v>5</v>
      </c>
      <c r="W2851">
        <v>42</v>
      </c>
      <c r="X2851">
        <v>220.42483338257989</v>
      </c>
      <c r="Y2851">
        <v>203.45212121212123</v>
      </c>
      <c r="Z2851">
        <v>203.45212121212123</v>
      </c>
      <c r="AA2851">
        <v>30.952318536309622</v>
      </c>
      <c r="AB2851">
        <v>0</v>
      </c>
      <c r="AD2851">
        <v>1</v>
      </c>
      <c r="AE2851">
        <v>0</v>
      </c>
      <c r="AF2851">
        <v>0</v>
      </c>
      <c r="AG2851">
        <v>0</v>
      </c>
      <c r="AH2851">
        <v>3</v>
      </c>
      <c r="AI2851">
        <v>0</v>
      </c>
      <c r="AJ2851">
        <v>0</v>
      </c>
      <c r="AK2851">
        <v>0</v>
      </c>
      <c r="AL2851">
        <v>0</v>
      </c>
      <c r="AM2851">
        <v>0</v>
      </c>
    </row>
    <row r="2852" spans="1:39">
      <c r="A2852">
        <v>10</v>
      </c>
      <c r="B2852">
        <v>80</v>
      </c>
      <c r="C2852">
        <v>2021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43</v>
      </c>
      <c r="N2852">
        <v>99</v>
      </c>
      <c r="O2852">
        <v>99</v>
      </c>
      <c r="P2852">
        <v>9999</v>
      </c>
      <c r="Q2852">
        <v>16</v>
      </c>
      <c r="R2852">
        <v>23</v>
      </c>
      <c r="S2852">
        <v>23</v>
      </c>
      <c r="T2852">
        <v>0.11712941272330978</v>
      </c>
      <c r="U2852">
        <v>0.17389650837339723</v>
      </c>
      <c r="V2852">
        <v>5</v>
      </c>
      <c r="W2852">
        <v>43</v>
      </c>
      <c r="X2852">
        <v>220.33586132177675</v>
      </c>
      <c r="Y2852">
        <v>203.37</v>
      </c>
      <c r="Z2852">
        <v>203.37</v>
      </c>
      <c r="AA2852">
        <v>26.194141396088419</v>
      </c>
      <c r="AB2852">
        <v>0</v>
      </c>
      <c r="AD2852">
        <v>1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</row>
    <row r="2853" spans="1:39">
      <c r="A2853">
        <v>10</v>
      </c>
      <c r="B2853">
        <v>81</v>
      </c>
      <c r="C2853">
        <v>2021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44</v>
      </c>
      <c r="N2853">
        <v>99</v>
      </c>
      <c r="O2853">
        <v>99</v>
      </c>
      <c r="P2853">
        <v>9999</v>
      </c>
      <c r="Q2853">
        <v>14</v>
      </c>
      <c r="R2853">
        <v>17</v>
      </c>
      <c r="S2853">
        <v>17</v>
      </c>
      <c r="T2853">
        <v>8.657391375201158E-2</v>
      </c>
      <c r="U2853">
        <v>0.11497295033047868</v>
      </c>
      <c r="V2853">
        <v>5</v>
      </c>
      <c r="W2853">
        <v>44</v>
      </c>
      <c r="X2853">
        <v>197.0919635459818</v>
      </c>
      <c r="Y2853">
        <v>181.9158823529412</v>
      </c>
      <c r="Z2853">
        <v>181.9158823529412</v>
      </c>
      <c r="AA2853">
        <v>31.659343766902158</v>
      </c>
      <c r="AB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</row>
    <row r="2854" spans="1:39">
      <c r="A2854">
        <v>10</v>
      </c>
      <c r="B2854">
        <v>82</v>
      </c>
      <c r="C2854">
        <v>2021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45</v>
      </c>
      <c r="N2854">
        <v>99</v>
      </c>
      <c r="O2854">
        <v>99</v>
      </c>
      <c r="P2854">
        <v>9999</v>
      </c>
      <c r="Q2854">
        <v>44</v>
      </c>
      <c r="R2854">
        <v>86</v>
      </c>
      <c r="S2854">
        <v>86</v>
      </c>
      <c r="T2854">
        <v>0.43796215192194093</v>
      </c>
      <c r="U2854">
        <v>0.61918400839305487</v>
      </c>
      <c r="V2854">
        <v>8</v>
      </c>
      <c r="W2854">
        <v>45</v>
      </c>
      <c r="X2854">
        <v>209.81833757464295</v>
      </c>
      <c r="Y2854">
        <v>193.66232558139529</v>
      </c>
      <c r="Z2854">
        <v>193.66232558139529</v>
      </c>
      <c r="AA2854">
        <v>33.92626257438468</v>
      </c>
      <c r="AB2854">
        <v>0</v>
      </c>
      <c r="AD2854">
        <v>0</v>
      </c>
      <c r="AE2854">
        <v>1</v>
      </c>
      <c r="AF2854">
        <v>0</v>
      </c>
      <c r="AG2854">
        <v>0</v>
      </c>
      <c r="AH2854">
        <v>2</v>
      </c>
      <c r="AI2854">
        <v>0</v>
      </c>
      <c r="AJ2854">
        <v>0</v>
      </c>
      <c r="AK2854">
        <v>0</v>
      </c>
      <c r="AL2854">
        <v>0</v>
      </c>
      <c r="AM2854">
        <v>0</v>
      </c>
    </row>
    <row r="2855" spans="1:39">
      <c r="A2855">
        <v>10</v>
      </c>
      <c r="B2855">
        <v>83</v>
      </c>
      <c r="C2855">
        <v>2021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46</v>
      </c>
      <c r="N2855">
        <v>99</v>
      </c>
      <c r="O2855">
        <v>99</v>
      </c>
      <c r="P2855">
        <v>9999</v>
      </c>
      <c r="Q2855">
        <v>50</v>
      </c>
      <c r="R2855">
        <v>75</v>
      </c>
      <c r="S2855">
        <v>75</v>
      </c>
      <c r="T2855">
        <v>0.38194373714122742</v>
      </c>
      <c r="U2855">
        <v>0.52614148928012228</v>
      </c>
      <c r="V2855">
        <v>8</v>
      </c>
      <c r="W2855">
        <v>46</v>
      </c>
      <c r="X2855">
        <v>204.43885879378848</v>
      </c>
      <c r="Y2855">
        <v>188.69706666666664</v>
      </c>
      <c r="Z2855">
        <v>188.69706666666664</v>
      </c>
      <c r="AA2855">
        <v>25.032144549137655</v>
      </c>
      <c r="AB2855">
        <v>0</v>
      </c>
      <c r="AD2855">
        <v>1</v>
      </c>
      <c r="AE2855">
        <v>0</v>
      </c>
      <c r="AF2855">
        <v>0</v>
      </c>
      <c r="AG2855">
        <v>0</v>
      </c>
      <c r="AH2855">
        <v>3</v>
      </c>
      <c r="AI2855">
        <v>0</v>
      </c>
      <c r="AJ2855">
        <v>0</v>
      </c>
      <c r="AK2855">
        <v>0</v>
      </c>
      <c r="AL2855">
        <v>0</v>
      </c>
      <c r="AM2855">
        <v>0</v>
      </c>
    </row>
    <row r="2856" spans="1:39">
      <c r="A2856">
        <v>10</v>
      </c>
      <c r="B2856">
        <v>84</v>
      </c>
      <c r="C2856">
        <v>2021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47</v>
      </c>
      <c r="N2856">
        <v>99</v>
      </c>
      <c r="O2856">
        <v>99</v>
      </c>
      <c r="P2856">
        <v>9999</v>
      </c>
      <c r="Q2856">
        <v>19</v>
      </c>
      <c r="R2856">
        <v>27</v>
      </c>
      <c r="S2856">
        <v>27</v>
      </c>
      <c r="T2856">
        <v>0.13749974537084184</v>
      </c>
      <c r="U2856">
        <v>0.1826539587075362</v>
      </c>
      <c r="V2856">
        <v>8</v>
      </c>
      <c r="W2856">
        <v>47</v>
      </c>
      <c r="X2856">
        <v>197.14578066690743</v>
      </c>
      <c r="Y2856">
        <v>181.96555555555565</v>
      </c>
      <c r="Z2856">
        <v>181.96555555555565</v>
      </c>
      <c r="AA2856">
        <v>23.952083700175969</v>
      </c>
      <c r="AB2856">
        <v>0</v>
      </c>
      <c r="AD2856">
        <v>0</v>
      </c>
      <c r="AE2856">
        <v>0</v>
      </c>
      <c r="AF2856">
        <v>0</v>
      </c>
      <c r="AG2856">
        <v>0</v>
      </c>
      <c r="AH2856">
        <v>2</v>
      </c>
      <c r="AI2856">
        <v>0</v>
      </c>
      <c r="AJ2856">
        <v>0</v>
      </c>
      <c r="AK2856">
        <v>0</v>
      </c>
      <c r="AL2856">
        <v>0</v>
      </c>
      <c r="AM2856">
        <v>0</v>
      </c>
    </row>
    <row r="2857" spans="1:39">
      <c r="A2857">
        <v>10</v>
      </c>
      <c r="B2857">
        <v>85</v>
      </c>
      <c r="C2857">
        <v>2021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48</v>
      </c>
      <c r="N2857">
        <v>99</v>
      </c>
      <c r="O2857">
        <v>99</v>
      </c>
      <c r="P2857">
        <v>9999</v>
      </c>
      <c r="Q2857">
        <v>121</v>
      </c>
      <c r="R2857">
        <v>265</v>
      </c>
      <c r="S2857">
        <v>265</v>
      </c>
      <c r="T2857">
        <v>1.349534537899004</v>
      </c>
      <c r="U2857">
        <v>1.7991798043261562</v>
      </c>
      <c r="V2857">
        <v>8</v>
      </c>
      <c r="W2857">
        <v>48</v>
      </c>
      <c r="X2857">
        <v>197.85674277887935</v>
      </c>
      <c r="Y2857">
        <v>182.62177358490564</v>
      </c>
      <c r="Z2857">
        <v>182.62177358490564</v>
      </c>
      <c r="AA2857">
        <v>26.825516004913023</v>
      </c>
      <c r="AB2857">
        <v>0</v>
      </c>
      <c r="AD2857">
        <v>5</v>
      </c>
      <c r="AE2857">
        <v>0</v>
      </c>
      <c r="AF2857">
        <v>0</v>
      </c>
      <c r="AG2857">
        <v>0</v>
      </c>
      <c r="AH2857">
        <v>8</v>
      </c>
      <c r="AI2857">
        <v>2</v>
      </c>
      <c r="AJ2857">
        <v>0</v>
      </c>
      <c r="AK2857">
        <v>0</v>
      </c>
      <c r="AL2857">
        <v>0</v>
      </c>
      <c r="AM2857">
        <v>0</v>
      </c>
    </row>
    <row r="2858" spans="1:39">
      <c r="A2858">
        <v>10</v>
      </c>
      <c r="B2858">
        <v>86</v>
      </c>
      <c r="C2858">
        <v>2021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49</v>
      </c>
      <c r="N2858">
        <v>99</v>
      </c>
      <c r="O2858">
        <v>99</v>
      </c>
      <c r="P2858">
        <v>9999</v>
      </c>
      <c r="Q2858">
        <v>116</v>
      </c>
      <c r="R2858">
        <v>230</v>
      </c>
      <c r="S2858">
        <v>230</v>
      </c>
      <c r="T2858">
        <v>1.1712941272330979</v>
      </c>
      <c r="U2858">
        <v>1.4818809761600795</v>
      </c>
      <c r="V2858">
        <v>8</v>
      </c>
      <c r="W2858">
        <v>49</v>
      </c>
      <c r="X2858">
        <v>187.76197654152327</v>
      </c>
      <c r="Y2858">
        <v>173.30430434782613</v>
      </c>
      <c r="Z2858">
        <v>173.30430434782613</v>
      </c>
      <c r="AA2858">
        <v>26.204874491680801</v>
      </c>
      <c r="AB2858">
        <v>0</v>
      </c>
      <c r="AD2858">
        <v>1</v>
      </c>
      <c r="AE2858">
        <v>1</v>
      </c>
      <c r="AF2858">
        <v>0</v>
      </c>
      <c r="AG2858">
        <v>0</v>
      </c>
      <c r="AH2858">
        <v>8</v>
      </c>
      <c r="AI2858">
        <v>0</v>
      </c>
      <c r="AJ2858">
        <v>0</v>
      </c>
      <c r="AK2858">
        <v>0</v>
      </c>
      <c r="AL2858">
        <v>0</v>
      </c>
      <c r="AM2858">
        <v>0</v>
      </c>
    </row>
    <row r="2859" spans="1:39">
      <c r="A2859">
        <v>10</v>
      </c>
      <c r="B2859">
        <v>87</v>
      </c>
      <c r="C2859">
        <v>2021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50</v>
      </c>
      <c r="N2859">
        <v>99</v>
      </c>
      <c r="O2859">
        <v>99</v>
      </c>
      <c r="P2859">
        <v>9999</v>
      </c>
      <c r="Q2859">
        <v>38</v>
      </c>
      <c r="R2859">
        <v>54</v>
      </c>
      <c r="S2859">
        <v>54</v>
      </c>
      <c r="T2859">
        <v>0.27499949074168367</v>
      </c>
      <c r="U2859">
        <v>0.34826144888387256</v>
      </c>
      <c r="V2859">
        <v>11</v>
      </c>
      <c r="W2859">
        <v>50</v>
      </c>
      <c r="X2859">
        <v>187.94631034067655</v>
      </c>
      <c r="Y2859">
        <v>173.47444444444437</v>
      </c>
      <c r="Z2859">
        <v>173.47444444444437</v>
      </c>
      <c r="AA2859">
        <v>27.411096338329287</v>
      </c>
      <c r="AB2859">
        <v>0</v>
      </c>
      <c r="AD2859">
        <v>1</v>
      </c>
      <c r="AE2859">
        <v>1</v>
      </c>
      <c r="AF2859">
        <v>0</v>
      </c>
      <c r="AG2859">
        <v>0</v>
      </c>
      <c r="AH2859">
        <v>2</v>
      </c>
      <c r="AI2859">
        <v>0</v>
      </c>
      <c r="AJ2859">
        <v>1</v>
      </c>
      <c r="AK2859">
        <v>0</v>
      </c>
      <c r="AL2859">
        <v>0</v>
      </c>
      <c r="AM2859">
        <v>0</v>
      </c>
    </row>
    <row r="2860" spans="1:39">
      <c r="A2860">
        <v>10</v>
      </c>
      <c r="B2860">
        <v>88</v>
      </c>
      <c r="C2860">
        <v>2021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51</v>
      </c>
      <c r="N2860">
        <v>99</v>
      </c>
      <c r="O2860">
        <v>99</v>
      </c>
      <c r="P2860">
        <v>9999</v>
      </c>
      <c r="Q2860">
        <v>163</v>
      </c>
      <c r="R2860">
        <v>515</v>
      </c>
      <c r="S2860">
        <v>515</v>
      </c>
      <c r="T2860">
        <v>2.6226803283697624</v>
      </c>
      <c r="U2860">
        <v>3.2429612615656715</v>
      </c>
      <c r="V2860">
        <v>11</v>
      </c>
      <c r="W2860">
        <v>51</v>
      </c>
      <c r="X2860">
        <v>183.50871472299073</v>
      </c>
      <c r="Y2860">
        <v>169.37854368932059</v>
      </c>
      <c r="Z2860">
        <v>169.37854368932059</v>
      </c>
      <c r="AA2860">
        <v>26.843609505376264</v>
      </c>
      <c r="AB2860">
        <v>0</v>
      </c>
      <c r="AD2860">
        <v>4</v>
      </c>
      <c r="AE2860">
        <v>0</v>
      </c>
      <c r="AF2860">
        <v>0</v>
      </c>
      <c r="AG2860">
        <v>3</v>
      </c>
      <c r="AH2860">
        <v>16</v>
      </c>
      <c r="AI2860">
        <v>1</v>
      </c>
      <c r="AJ2860">
        <v>4</v>
      </c>
      <c r="AK2860">
        <v>0</v>
      </c>
      <c r="AL2860">
        <v>0</v>
      </c>
      <c r="AM2860">
        <v>0</v>
      </c>
    </row>
    <row r="2861" spans="1:39">
      <c r="A2861">
        <v>10</v>
      </c>
      <c r="B2861">
        <v>89</v>
      </c>
      <c r="C2861">
        <v>2021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52</v>
      </c>
      <c r="N2861">
        <v>99</v>
      </c>
      <c r="O2861">
        <v>99</v>
      </c>
      <c r="P2861">
        <v>9999</v>
      </c>
      <c r="Q2861">
        <v>142</v>
      </c>
      <c r="R2861">
        <v>351</v>
      </c>
      <c r="S2861">
        <v>351</v>
      </c>
      <c r="T2861">
        <v>1.787496689820945</v>
      </c>
      <c r="U2861">
        <v>2.1329648413166247</v>
      </c>
      <c r="V2861">
        <v>11</v>
      </c>
      <c r="W2861">
        <v>52</v>
      </c>
      <c r="X2861">
        <v>177.09191815367322</v>
      </c>
      <c r="Y2861">
        <v>163.45584045584047</v>
      </c>
      <c r="Z2861">
        <v>163.45584045584047</v>
      </c>
      <c r="AA2861">
        <v>26.969347659565944</v>
      </c>
      <c r="AB2861">
        <v>0</v>
      </c>
      <c r="AD2861">
        <v>6</v>
      </c>
      <c r="AE2861">
        <v>1</v>
      </c>
      <c r="AF2861">
        <v>0</v>
      </c>
      <c r="AG2861">
        <v>0</v>
      </c>
      <c r="AH2861">
        <v>10</v>
      </c>
      <c r="AI2861">
        <v>0</v>
      </c>
      <c r="AJ2861">
        <v>1</v>
      </c>
      <c r="AK2861">
        <v>1</v>
      </c>
      <c r="AL2861">
        <v>0</v>
      </c>
      <c r="AM2861">
        <v>0</v>
      </c>
    </row>
    <row r="2862" spans="1:39">
      <c r="A2862">
        <v>10</v>
      </c>
      <c r="B2862">
        <v>90</v>
      </c>
      <c r="C2862">
        <v>2021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53</v>
      </c>
      <c r="N2862">
        <v>99</v>
      </c>
      <c r="O2862">
        <v>99</v>
      </c>
      <c r="P2862">
        <v>9999</v>
      </c>
      <c r="Q2862">
        <v>79</v>
      </c>
      <c r="R2862">
        <v>126</v>
      </c>
      <c r="S2862">
        <v>126</v>
      </c>
      <c r="T2862">
        <v>0.64166547839726207</v>
      </c>
      <c r="U2862">
        <v>0.76987565271882352</v>
      </c>
      <c r="V2862">
        <v>11</v>
      </c>
      <c r="W2862">
        <v>53</v>
      </c>
      <c r="X2862">
        <v>178.06239144267323</v>
      </c>
      <c r="Y2862">
        <v>164.3515873015873</v>
      </c>
      <c r="Z2862">
        <v>164.3515873015873</v>
      </c>
      <c r="AA2862">
        <v>29.561132740628008</v>
      </c>
      <c r="AB2862">
        <v>0</v>
      </c>
      <c r="AD2862">
        <v>0</v>
      </c>
      <c r="AE2862">
        <v>2</v>
      </c>
      <c r="AF2862">
        <v>0</v>
      </c>
      <c r="AG2862">
        <v>0</v>
      </c>
      <c r="AH2862">
        <v>7</v>
      </c>
      <c r="AI2862">
        <v>1</v>
      </c>
      <c r="AJ2862">
        <v>1</v>
      </c>
      <c r="AK2862">
        <v>1</v>
      </c>
      <c r="AL2862">
        <v>0</v>
      </c>
      <c r="AM2862">
        <v>0</v>
      </c>
    </row>
    <row r="2863" spans="1:39">
      <c r="A2863">
        <v>10</v>
      </c>
      <c r="B2863">
        <v>91</v>
      </c>
      <c r="C2863">
        <v>2021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54</v>
      </c>
      <c r="N2863">
        <v>99</v>
      </c>
      <c r="O2863">
        <v>99</v>
      </c>
      <c r="P2863">
        <v>9999</v>
      </c>
      <c r="Q2863">
        <v>225</v>
      </c>
      <c r="R2863">
        <v>1243</v>
      </c>
      <c r="S2863">
        <v>1243</v>
      </c>
      <c r="T2863">
        <v>6.3300808702206099</v>
      </c>
      <c r="U2863">
        <v>7.2228238993437008</v>
      </c>
      <c r="V2863">
        <v>10.992759452936443</v>
      </c>
      <c r="W2863">
        <v>54</v>
      </c>
      <c r="X2863">
        <v>169.33941665962107</v>
      </c>
      <c r="Y2863">
        <v>156.30028157683046</v>
      </c>
      <c r="Z2863">
        <v>156.30028157683046</v>
      </c>
      <c r="AA2863">
        <v>26.057507390250095</v>
      </c>
      <c r="AB2863">
        <v>0</v>
      </c>
      <c r="AD2863">
        <v>20</v>
      </c>
      <c r="AE2863">
        <v>3</v>
      </c>
      <c r="AF2863">
        <v>0</v>
      </c>
      <c r="AG2863">
        <v>2</v>
      </c>
      <c r="AH2863">
        <v>42</v>
      </c>
      <c r="AI2863">
        <v>0</v>
      </c>
      <c r="AJ2863">
        <v>3</v>
      </c>
      <c r="AK2863">
        <v>1</v>
      </c>
      <c r="AL2863">
        <v>0</v>
      </c>
      <c r="AM2863">
        <v>0</v>
      </c>
    </row>
    <row r="2864" spans="1:39">
      <c r="A2864">
        <v>10</v>
      </c>
      <c r="B2864">
        <v>92</v>
      </c>
      <c r="C2864">
        <v>2021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55</v>
      </c>
      <c r="N2864">
        <v>99</v>
      </c>
      <c r="O2864">
        <v>99</v>
      </c>
      <c r="P2864">
        <v>9999</v>
      </c>
      <c r="Q2864">
        <v>197</v>
      </c>
      <c r="R2864">
        <v>725</v>
      </c>
      <c r="S2864">
        <v>725</v>
      </c>
      <c r="T2864">
        <v>3.6921227923651991</v>
      </c>
      <c r="U2864">
        <v>4.1885870755431824</v>
      </c>
      <c r="V2864">
        <v>14</v>
      </c>
      <c r="W2864">
        <v>55</v>
      </c>
      <c r="X2864">
        <v>168.36495684985235</v>
      </c>
      <c r="Y2864">
        <v>155.4008551724138</v>
      </c>
      <c r="Z2864">
        <v>155.4008551724138</v>
      </c>
      <c r="AA2864">
        <v>26.09605870809348</v>
      </c>
      <c r="AB2864">
        <v>0</v>
      </c>
      <c r="AD2864">
        <v>10</v>
      </c>
      <c r="AE2864">
        <v>4</v>
      </c>
      <c r="AF2864">
        <v>0</v>
      </c>
      <c r="AG2864">
        <v>5</v>
      </c>
      <c r="AH2864">
        <v>34</v>
      </c>
      <c r="AI2864">
        <v>4</v>
      </c>
      <c r="AJ2864">
        <v>2</v>
      </c>
      <c r="AK2864">
        <v>0</v>
      </c>
      <c r="AL2864">
        <v>0</v>
      </c>
      <c r="AM2864">
        <v>0</v>
      </c>
    </row>
    <row r="2865" spans="1:39">
      <c r="A2865">
        <v>10</v>
      </c>
      <c r="B2865">
        <v>93</v>
      </c>
      <c r="C2865">
        <v>2021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56</v>
      </c>
      <c r="N2865">
        <v>99</v>
      </c>
      <c r="O2865">
        <v>99</v>
      </c>
      <c r="P2865">
        <v>9999</v>
      </c>
      <c r="Q2865">
        <v>125</v>
      </c>
      <c r="R2865">
        <v>378</v>
      </c>
      <c r="S2865">
        <v>378</v>
      </c>
      <c r="T2865">
        <v>1.9249964351917861</v>
      </c>
      <c r="U2865">
        <v>2.1552685311576827</v>
      </c>
      <c r="V2865">
        <v>14</v>
      </c>
      <c r="W2865">
        <v>56</v>
      </c>
      <c r="X2865">
        <v>166.16201482398671</v>
      </c>
      <c r="Y2865">
        <v>153.36753968253964</v>
      </c>
      <c r="Z2865">
        <v>153.36753968253964</v>
      </c>
      <c r="AA2865">
        <v>24.992618191231806</v>
      </c>
      <c r="AB2865">
        <v>0</v>
      </c>
      <c r="AD2865">
        <v>13</v>
      </c>
      <c r="AE2865">
        <v>2</v>
      </c>
      <c r="AF2865">
        <v>0</v>
      </c>
      <c r="AG2865">
        <v>1</v>
      </c>
      <c r="AH2865">
        <v>26</v>
      </c>
      <c r="AI2865">
        <v>9</v>
      </c>
      <c r="AJ2865">
        <v>3</v>
      </c>
      <c r="AK2865">
        <v>2</v>
      </c>
      <c r="AL2865">
        <v>0</v>
      </c>
      <c r="AM2865">
        <v>0</v>
      </c>
    </row>
    <row r="2866" spans="1:39">
      <c r="A2866">
        <v>10</v>
      </c>
      <c r="B2866">
        <v>94</v>
      </c>
      <c r="C2866">
        <v>2021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57</v>
      </c>
      <c r="N2866">
        <v>99</v>
      </c>
      <c r="O2866">
        <v>99</v>
      </c>
      <c r="P2866">
        <v>9999</v>
      </c>
      <c r="Q2866">
        <v>237</v>
      </c>
      <c r="R2866">
        <v>2144</v>
      </c>
      <c r="S2866">
        <v>2144</v>
      </c>
      <c r="T2866">
        <v>10.918498299077225</v>
      </c>
      <c r="U2866">
        <v>11.744557680147697</v>
      </c>
      <c r="V2866">
        <v>13.994402985074627</v>
      </c>
      <c r="W2866">
        <v>57</v>
      </c>
      <c r="X2866">
        <v>159.63717941980221</v>
      </c>
      <c r="Y2866">
        <v>147.34511660447765</v>
      </c>
      <c r="Z2866">
        <v>147.34511660447765</v>
      </c>
      <c r="AA2866">
        <v>24.572696965949703</v>
      </c>
      <c r="AB2866">
        <v>0</v>
      </c>
      <c r="AD2866">
        <v>34</v>
      </c>
      <c r="AE2866">
        <v>4</v>
      </c>
      <c r="AF2866">
        <v>0</v>
      </c>
      <c r="AG2866">
        <v>5</v>
      </c>
      <c r="AH2866">
        <v>95</v>
      </c>
      <c r="AI2866">
        <v>12</v>
      </c>
      <c r="AJ2866">
        <v>12</v>
      </c>
      <c r="AK2866">
        <v>9</v>
      </c>
      <c r="AL2866">
        <v>0</v>
      </c>
      <c r="AM2866">
        <v>0</v>
      </c>
    </row>
    <row r="2867" spans="1:39">
      <c r="A2867">
        <v>10</v>
      </c>
      <c r="B2867">
        <v>95</v>
      </c>
      <c r="C2867">
        <v>2021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58</v>
      </c>
      <c r="N2867">
        <v>99</v>
      </c>
      <c r="O2867">
        <v>99</v>
      </c>
      <c r="P2867">
        <v>9999</v>
      </c>
      <c r="Q2867">
        <v>224</v>
      </c>
      <c r="R2867">
        <v>1763</v>
      </c>
      <c r="S2867">
        <v>1763</v>
      </c>
      <c r="T2867">
        <v>8.9782241143997883</v>
      </c>
      <c r="U2867">
        <v>9.0432374350263753</v>
      </c>
      <c r="V2867">
        <v>14</v>
      </c>
      <c r="W2867">
        <v>58</v>
      </c>
      <c r="X2867">
        <v>149.48368073970235</v>
      </c>
      <c r="Y2867">
        <v>137.97343732274535</v>
      </c>
      <c r="Z2867">
        <v>137.97343732274535</v>
      </c>
      <c r="AA2867">
        <v>23.959954037667003</v>
      </c>
      <c r="AB2867">
        <v>0</v>
      </c>
      <c r="AD2867">
        <v>37</v>
      </c>
      <c r="AE2867">
        <v>3</v>
      </c>
      <c r="AF2867">
        <v>0</v>
      </c>
      <c r="AG2867">
        <v>10</v>
      </c>
      <c r="AH2867">
        <v>83</v>
      </c>
      <c r="AI2867">
        <v>24</v>
      </c>
      <c r="AJ2867">
        <v>19</v>
      </c>
      <c r="AK2867">
        <v>11</v>
      </c>
      <c r="AL2867">
        <v>0</v>
      </c>
      <c r="AM2867">
        <v>0</v>
      </c>
    </row>
    <row r="2868" spans="1:39">
      <c r="A2868">
        <v>10</v>
      </c>
      <c r="B2868">
        <v>96</v>
      </c>
      <c r="C2868">
        <v>2021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59</v>
      </c>
      <c r="N2868">
        <v>99</v>
      </c>
      <c r="O2868">
        <v>99</v>
      </c>
      <c r="P2868">
        <v>9999</v>
      </c>
      <c r="Q2868">
        <v>219</v>
      </c>
      <c r="R2868">
        <v>1501</v>
      </c>
      <c r="S2868">
        <v>1501</v>
      </c>
      <c r="T2868">
        <v>7.6439673259864351</v>
      </c>
      <c r="U2868">
        <v>7.505810817011862</v>
      </c>
      <c r="V2868">
        <v>14</v>
      </c>
      <c r="W2868">
        <v>59</v>
      </c>
      <c r="X2868">
        <v>145.7266841968119</v>
      </c>
      <c r="Y2868">
        <v>134.50572951365763</v>
      </c>
      <c r="Z2868">
        <v>134.50572951365763</v>
      </c>
      <c r="AA2868">
        <v>23.94960745438804</v>
      </c>
      <c r="AB2868">
        <v>0</v>
      </c>
      <c r="AD2868">
        <v>35</v>
      </c>
      <c r="AE2868">
        <v>0</v>
      </c>
      <c r="AF2868">
        <v>0</v>
      </c>
      <c r="AG2868">
        <v>3</v>
      </c>
      <c r="AH2868">
        <v>70</v>
      </c>
      <c r="AI2868">
        <v>17</v>
      </c>
      <c r="AJ2868">
        <v>8</v>
      </c>
      <c r="AK2868">
        <v>14</v>
      </c>
      <c r="AL2868">
        <v>0</v>
      </c>
      <c r="AM2868">
        <v>0</v>
      </c>
    </row>
    <row r="2869" spans="1:39">
      <c r="A2869">
        <v>10</v>
      </c>
      <c r="B2869">
        <v>97</v>
      </c>
      <c r="C2869">
        <v>2021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60</v>
      </c>
      <c r="N2869">
        <v>99</v>
      </c>
      <c r="O2869">
        <v>99</v>
      </c>
      <c r="P2869">
        <v>9999</v>
      </c>
      <c r="Q2869">
        <v>236</v>
      </c>
      <c r="R2869">
        <v>2269</v>
      </c>
      <c r="S2869">
        <v>2269</v>
      </c>
      <c r="T2869">
        <v>11.5550711943126</v>
      </c>
      <c r="U2869">
        <v>11.024993126037202</v>
      </c>
      <c r="V2869">
        <v>16.993389158219475</v>
      </c>
      <c r="W2869">
        <v>60</v>
      </c>
      <c r="X2869">
        <v>141.60089328730939</v>
      </c>
      <c r="Y2869">
        <v>130.69762450418671</v>
      </c>
      <c r="Z2869">
        <v>130.69762450418671</v>
      </c>
      <c r="AA2869">
        <v>23.597417778746369</v>
      </c>
      <c r="AB2869">
        <v>0</v>
      </c>
      <c r="AD2869">
        <v>39</v>
      </c>
      <c r="AE2869">
        <v>6</v>
      </c>
      <c r="AF2869">
        <v>0</v>
      </c>
      <c r="AG2869">
        <v>8</v>
      </c>
      <c r="AH2869">
        <v>94</v>
      </c>
      <c r="AI2869">
        <v>23</v>
      </c>
      <c r="AJ2869">
        <v>16</v>
      </c>
      <c r="AK2869">
        <v>29</v>
      </c>
      <c r="AL2869">
        <v>0</v>
      </c>
      <c r="AM2869">
        <v>0</v>
      </c>
    </row>
    <row r="2870" spans="1:39">
      <c r="A2870">
        <v>10</v>
      </c>
      <c r="B2870">
        <v>98</v>
      </c>
      <c r="C2870">
        <v>2021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61</v>
      </c>
      <c r="N2870">
        <v>99</v>
      </c>
      <c r="O2870">
        <v>99</v>
      </c>
      <c r="P2870">
        <v>9999</v>
      </c>
      <c r="Q2870">
        <v>237</v>
      </c>
      <c r="R2870">
        <v>2508</v>
      </c>
      <c r="S2870">
        <v>2508</v>
      </c>
      <c r="T2870">
        <v>12.772198570002647</v>
      </c>
      <c r="U2870">
        <v>11.864392286872253</v>
      </c>
      <c r="V2870">
        <v>16.976076555023923</v>
      </c>
      <c r="W2870">
        <v>61</v>
      </c>
      <c r="X2870">
        <v>137.86058826273799</v>
      </c>
      <c r="Y2870">
        <v>127.24532296650696</v>
      </c>
      <c r="Z2870">
        <v>127.24532296650696</v>
      </c>
      <c r="AA2870">
        <v>22.748080612360404</v>
      </c>
      <c r="AB2870">
        <v>0</v>
      </c>
      <c r="AD2870">
        <v>60</v>
      </c>
      <c r="AE2870">
        <v>1</v>
      </c>
      <c r="AF2870">
        <v>0</v>
      </c>
      <c r="AG2870">
        <v>8</v>
      </c>
      <c r="AH2870">
        <v>99</v>
      </c>
      <c r="AI2870">
        <v>25</v>
      </c>
      <c r="AJ2870">
        <v>11</v>
      </c>
      <c r="AK2870">
        <v>22</v>
      </c>
      <c r="AL2870">
        <v>0</v>
      </c>
      <c r="AM2870">
        <v>0</v>
      </c>
    </row>
    <row r="2871" spans="1:39">
      <c r="A2871">
        <v>10</v>
      </c>
      <c r="B2871">
        <v>99</v>
      </c>
      <c r="C2871">
        <v>2021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62</v>
      </c>
      <c r="N2871">
        <v>99</v>
      </c>
      <c r="O2871">
        <v>99</v>
      </c>
      <c r="P2871">
        <v>9999</v>
      </c>
      <c r="Q2871">
        <v>196</v>
      </c>
      <c r="R2871">
        <v>981</v>
      </c>
      <c r="S2871">
        <v>981</v>
      </c>
      <c r="T2871">
        <v>4.9958240818072568</v>
      </c>
      <c r="U2871">
        <v>4.5593871738797311</v>
      </c>
      <c r="V2871">
        <v>17</v>
      </c>
      <c r="W2871">
        <v>62</v>
      </c>
      <c r="X2871">
        <v>135.44395519198463</v>
      </c>
      <c r="Y2871">
        <v>125.01477064220184</v>
      </c>
      <c r="Z2871">
        <v>125.01477064220184</v>
      </c>
      <c r="AA2871">
        <v>24.225834814304157</v>
      </c>
      <c r="AB2871">
        <v>0</v>
      </c>
      <c r="AD2871">
        <v>23</v>
      </c>
      <c r="AE2871">
        <v>0</v>
      </c>
      <c r="AF2871">
        <v>1</v>
      </c>
      <c r="AG2871">
        <v>2</v>
      </c>
      <c r="AH2871">
        <v>44</v>
      </c>
      <c r="AI2871">
        <v>15</v>
      </c>
      <c r="AJ2871">
        <v>8</v>
      </c>
      <c r="AK2871">
        <v>11</v>
      </c>
      <c r="AL2871">
        <v>0</v>
      </c>
      <c r="AM2871">
        <v>0</v>
      </c>
    </row>
    <row r="2872" spans="1:39">
      <c r="A2872">
        <v>10</v>
      </c>
      <c r="B2872">
        <v>100</v>
      </c>
      <c r="C2872">
        <v>2021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63</v>
      </c>
      <c r="N2872">
        <v>99</v>
      </c>
      <c r="O2872">
        <v>99</v>
      </c>
      <c r="P2872">
        <v>9999</v>
      </c>
      <c r="Q2872">
        <v>222</v>
      </c>
      <c r="R2872">
        <v>1962.4</v>
      </c>
      <c r="S2872">
        <v>1962.4</v>
      </c>
      <c r="T2872">
        <v>9.9936851968792642</v>
      </c>
      <c r="U2872">
        <v>8.7751109692496936</v>
      </c>
      <c r="V2872">
        <v>17.000000000000004</v>
      </c>
      <c r="W2872">
        <v>63</v>
      </c>
      <c r="X2872">
        <v>130.31285016379439</v>
      </c>
      <c r="Y2872">
        <v>120.27876070118216</v>
      </c>
      <c r="Z2872">
        <v>120.27876070118216</v>
      </c>
      <c r="AA2872">
        <v>22.339953736352353</v>
      </c>
      <c r="AD2872">
        <v>47.400000000000006</v>
      </c>
      <c r="AE2872">
        <v>1</v>
      </c>
      <c r="AF2872">
        <v>0</v>
      </c>
      <c r="AG2872">
        <v>4</v>
      </c>
      <c r="AH2872">
        <v>96.87</v>
      </c>
      <c r="AI2872">
        <v>19</v>
      </c>
      <c r="AJ2872">
        <v>6</v>
      </c>
      <c r="AK2872">
        <v>17</v>
      </c>
      <c r="AL2872">
        <v>0</v>
      </c>
      <c r="AM2872">
        <v>0</v>
      </c>
    </row>
    <row r="2873" spans="1:39">
      <c r="A2873">
        <v>10</v>
      </c>
      <c r="B2873">
        <v>101</v>
      </c>
      <c r="C2873">
        <v>2021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64</v>
      </c>
      <c r="N2873">
        <v>99</v>
      </c>
      <c r="O2873">
        <v>99</v>
      </c>
      <c r="P2873">
        <v>9999</v>
      </c>
      <c r="Q2873">
        <v>193</v>
      </c>
      <c r="R2873">
        <v>1201</v>
      </c>
      <c r="S2873">
        <v>1201</v>
      </c>
      <c r="T2873">
        <v>6.1161923774215214</v>
      </c>
      <c r="U2873">
        <v>5.2900669534142999</v>
      </c>
      <c r="V2873">
        <v>17</v>
      </c>
      <c r="W2873">
        <v>64</v>
      </c>
      <c r="X2873">
        <v>128.36313725560956</v>
      </c>
      <c r="Y2873">
        <v>118.47917568692752</v>
      </c>
      <c r="Z2873">
        <v>118.47917568692752</v>
      </c>
      <c r="AA2873">
        <v>21.18824046788318</v>
      </c>
      <c r="AB2873">
        <v>0</v>
      </c>
      <c r="AD2873">
        <v>34</v>
      </c>
      <c r="AE2873">
        <v>0</v>
      </c>
      <c r="AF2873">
        <v>0</v>
      </c>
      <c r="AG2873">
        <v>5</v>
      </c>
      <c r="AH2873">
        <v>53</v>
      </c>
      <c r="AI2873">
        <v>15</v>
      </c>
      <c r="AJ2873">
        <v>5</v>
      </c>
      <c r="AK2873">
        <v>9</v>
      </c>
      <c r="AL2873">
        <v>0</v>
      </c>
      <c r="AM2873">
        <v>0</v>
      </c>
    </row>
    <row r="2874" spans="1:39">
      <c r="A2874">
        <v>10</v>
      </c>
      <c r="B2874">
        <v>102</v>
      </c>
      <c r="C2874">
        <v>2021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65</v>
      </c>
      <c r="N2874">
        <v>99</v>
      </c>
      <c r="O2874">
        <v>99</v>
      </c>
      <c r="P2874">
        <v>9999</v>
      </c>
      <c r="Q2874">
        <v>170</v>
      </c>
      <c r="R2874">
        <v>1092</v>
      </c>
      <c r="S2874">
        <v>1092</v>
      </c>
      <c r="T2874">
        <v>5.5611008127762735</v>
      </c>
      <c r="U2874">
        <v>4.6653628812344676</v>
      </c>
      <c r="V2874">
        <v>17</v>
      </c>
      <c r="W2874">
        <v>65</v>
      </c>
      <c r="X2874">
        <v>124.50447259493843</v>
      </c>
      <c r="Y2874">
        <v>114.9176282051281</v>
      </c>
      <c r="Z2874">
        <v>114.9176282051281</v>
      </c>
      <c r="AA2874">
        <v>20.741708567995804</v>
      </c>
      <c r="AB2874">
        <v>0</v>
      </c>
      <c r="AD2874">
        <v>45</v>
      </c>
      <c r="AE2874">
        <v>1</v>
      </c>
      <c r="AF2874">
        <v>0</v>
      </c>
      <c r="AG2874">
        <v>4</v>
      </c>
      <c r="AH2874">
        <v>64</v>
      </c>
      <c r="AI2874">
        <v>11</v>
      </c>
      <c r="AJ2874">
        <v>2</v>
      </c>
      <c r="AK2874">
        <v>7</v>
      </c>
      <c r="AL2874">
        <v>0</v>
      </c>
      <c r="AM2874">
        <v>0</v>
      </c>
    </row>
    <row r="2875" spans="1:39">
      <c r="A2875">
        <v>10</v>
      </c>
      <c r="B2875">
        <v>103</v>
      </c>
      <c r="C2875">
        <v>2021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66</v>
      </c>
      <c r="N2875">
        <v>99</v>
      </c>
      <c r="O2875">
        <v>99</v>
      </c>
      <c r="P2875">
        <v>9999</v>
      </c>
    </row>
    <row r="2876" spans="1:39">
      <c r="A2876">
        <v>10</v>
      </c>
      <c r="B2876">
        <v>104</v>
      </c>
      <c r="C2876">
        <v>2021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67</v>
      </c>
      <c r="N2876">
        <v>99</v>
      </c>
      <c r="O2876">
        <v>99</v>
      </c>
      <c r="P2876">
        <v>9999</v>
      </c>
    </row>
    <row r="2877" spans="1:39">
      <c r="A2877">
        <v>10</v>
      </c>
      <c r="B2877">
        <v>105</v>
      </c>
      <c r="C2877">
        <v>2021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68</v>
      </c>
      <c r="N2877">
        <v>99</v>
      </c>
      <c r="O2877">
        <v>99</v>
      </c>
      <c r="P2877">
        <v>9999</v>
      </c>
    </row>
    <row r="2878" spans="1:39">
      <c r="A2878">
        <v>10</v>
      </c>
      <c r="B2878">
        <v>106</v>
      </c>
      <c r="C2878">
        <v>2020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0</v>
      </c>
      <c r="N2878">
        <v>99</v>
      </c>
      <c r="O2878">
        <v>99</v>
      </c>
      <c r="P2878">
        <v>9999</v>
      </c>
      <c r="Q2878">
        <v>17</v>
      </c>
      <c r="R2878">
        <v>21</v>
      </c>
      <c r="S2878">
        <v>0</v>
      </c>
      <c r="T2878">
        <v>0.10492130901823632</v>
      </c>
      <c r="U2878">
        <v>0</v>
      </c>
      <c r="V2878">
        <v>3.2380952380952377</v>
      </c>
      <c r="X2878">
        <v>160.17541144301703</v>
      </c>
      <c r="Y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</row>
    <row r="2879" spans="1:39">
      <c r="A2879">
        <v>10</v>
      </c>
      <c r="B2879">
        <v>107</v>
      </c>
      <c r="C2879">
        <v>2020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35</v>
      </c>
      <c r="N2879">
        <v>99</v>
      </c>
      <c r="O2879">
        <v>99</v>
      </c>
      <c r="P2879">
        <v>9999</v>
      </c>
    </row>
    <row r="2880" spans="1:39">
      <c r="A2880">
        <v>10</v>
      </c>
      <c r="B2880">
        <v>108</v>
      </c>
      <c r="C2880">
        <v>2020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36</v>
      </c>
      <c r="N2880">
        <v>99</v>
      </c>
      <c r="O2880">
        <v>99</v>
      </c>
      <c r="P2880">
        <v>9999</v>
      </c>
      <c r="Q2880">
        <v>7</v>
      </c>
      <c r="R2880">
        <v>8</v>
      </c>
      <c r="S2880">
        <v>8</v>
      </c>
      <c r="T2880">
        <v>3.9970022483137649E-2</v>
      </c>
      <c r="U2880">
        <v>5.3448631546469297E-2</v>
      </c>
      <c r="V2880">
        <v>2</v>
      </c>
      <c r="W2880">
        <v>36</v>
      </c>
      <c r="X2880">
        <v>194.22670639219936</v>
      </c>
      <c r="Y2880">
        <v>179.27125000000001</v>
      </c>
      <c r="Z2880">
        <v>179.27125000000001</v>
      </c>
      <c r="AA2880">
        <v>57.535925611199652</v>
      </c>
      <c r="AB2880">
        <v>0</v>
      </c>
      <c r="AD2880">
        <v>1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1</v>
      </c>
      <c r="AK2880">
        <v>0</v>
      </c>
      <c r="AL2880">
        <v>0</v>
      </c>
      <c r="AM2880">
        <v>0</v>
      </c>
    </row>
    <row r="2881" spans="1:39">
      <c r="A2881">
        <v>10</v>
      </c>
      <c r="B2881">
        <v>109</v>
      </c>
      <c r="C2881">
        <v>2020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37</v>
      </c>
      <c r="N2881">
        <v>99</v>
      </c>
      <c r="O2881">
        <v>99</v>
      </c>
      <c r="P2881">
        <v>9999</v>
      </c>
      <c r="Q2881">
        <v>4</v>
      </c>
      <c r="R2881">
        <v>8</v>
      </c>
      <c r="S2881">
        <v>8</v>
      </c>
      <c r="T2881">
        <v>3.9970022483137649E-2</v>
      </c>
      <c r="U2881">
        <v>6.3973111593271931E-2</v>
      </c>
      <c r="V2881">
        <v>2</v>
      </c>
      <c r="W2881">
        <v>37</v>
      </c>
      <c r="X2881">
        <v>232.47156013001089</v>
      </c>
      <c r="Y2881">
        <v>214.57124999999999</v>
      </c>
      <c r="Z2881">
        <v>214.57124999999999</v>
      </c>
      <c r="AA2881">
        <v>58.590689840088878</v>
      </c>
      <c r="AB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</row>
    <row r="2882" spans="1:39">
      <c r="A2882">
        <v>10</v>
      </c>
      <c r="B2882">
        <v>110</v>
      </c>
      <c r="C2882">
        <v>2020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38</v>
      </c>
      <c r="N2882">
        <v>99</v>
      </c>
      <c r="O2882">
        <v>99</v>
      </c>
      <c r="P2882">
        <v>9999</v>
      </c>
      <c r="Q2882">
        <v>2</v>
      </c>
      <c r="R2882">
        <v>2</v>
      </c>
      <c r="S2882">
        <v>2</v>
      </c>
      <c r="T2882">
        <v>9.9925056207844122E-3</v>
      </c>
      <c r="U2882">
        <v>1.7795464668372004E-2</v>
      </c>
      <c r="V2882">
        <v>2</v>
      </c>
      <c r="W2882">
        <v>38</v>
      </c>
      <c r="X2882">
        <v>258.66738894907905</v>
      </c>
      <c r="Y2882">
        <v>238.75</v>
      </c>
      <c r="Z2882">
        <v>238.75</v>
      </c>
      <c r="AA2882">
        <v>7.8499999999998513</v>
      </c>
      <c r="AB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</row>
    <row r="2883" spans="1:39">
      <c r="A2883">
        <v>10</v>
      </c>
      <c r="B2883">
        <v>111</v>
      </c>
      <c r="C2883">
        <v>2020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39</v>
      </c>
      <c r="N2883">
        <v>99</v>
      </c>
      <c r="O2883">
        <v>99</v>
      </c>
      <c r="P2883">
        <v>9999</v>
      </c>
      <c r="Q2883">
        <v>11</v>
      </c>
      <c r="R2883">
        <v>15</v>
      </c>
      <c r="S2883">
        <v>15</v>
      </c>
      <c r="T2883">
        <v>7.4943792155883107E-2</v>
      </c>
      <c r="U2883">
        <v>0.11892401576965132</v>
      </c>
      <c r="V2883">
        <v>2</v>
      </c>
      <c r="W2883">
        <v>39</v>
      </c>
      <c r="X2883">
        <v>230.48392921632359</v>
      </c>
      <c r="Y2883">
        <v>212.73666666666671</v>
      </c>
      <c r="Z2883">
        <v>212.73666666666671</v>
      </c>
      <c r="AA2883">
        <v>42.793186010028442</v>
      </c>
      <c r="AB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</row>
    <row r="2884" spans="1:39">
      <c r="A2884">
        <v>10</v>
      </c>
      <c r="B2884">
        <v>112</v>
      </c>
      <c r="C2884">
        <v>2020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40</v>
      </c>
      <c r="N2884">
        <v>99</v>
      </c>
      <c r="O2884">
        <v>99</v>
      </c>
      <c r="P2884">
        <v>9999</v>
      </c>
      <c r="Q2884">
        <v>10</v>
      </c>
      <c r="R2884">
        <v>10</v>
      </c>
      <c r="S2884">
        <v>10</v>
      </c>
      <c r="T2884">
        <v>4.9962528103922065E-2</v>
      </c>
      <c r="U2884">
        <v>7.1538140646743853E-2</v>
      </c>
      <c r="V2884">
        <v>5</v>
      </c>
      <c r="W2884">
        <v>40</v>
      </c>
      <c r="X2884">
        <v>207.96966413867821</v>
      </c>
      <c r="Y2884">
        <v>191.95600000000005</v>
      </c>
      <c r="Z2884">
        <v>191.95600000000005</v>
      </c>
      <c r="AA2884">
        <v>41.955224513759823</v>
      </c>
      <c r="AB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</row>
    <row r="2885" spans="1:39">
      <c r="A2885">
        <v>10</v>
      </c>
      <c r="B2885">
        <v>113</v>
      </c>
      <c r="C2885">
        <v>2020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41</v>
      </c>
      <c r="N2885">
        <v>99</v>
      </c>
      <c r="O2885">
        <v>99</v>
      </c>
      <c r="P2885">
        <v>9999</v>
      </c>
      <c r="Q2885">
        <v>2</v>
      </c>
      <c r="R2885">
        <v>2</v>
      </c>
      <c r="S2885">
        <v>2</v>
      </c>
      <c r="T2885">
        <v>9.9925056207844122E-3</v>
      </c>
      <c r="U2885">
        <v>1.387710832233508E-2</v>
      </c>
      <c r="V2885">
        <v>5</v>
      </c>
      <c r="W2885">
        <v>41</v>
      </c>
      <c r="X2885">
        <v>201.71180931744311</v>
      </c>
      <c r="Y2885">
        <v>186.18</v>
      </c>
      <c r="Z2885">
        <v>186.18</v>
      </c>
      <c r="AA2885">
        <v>7.6200000000001937</v>
      </c>
      <c r="AB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</row>
    <row r="2886" spans="1:39">
      <c r="A2886">
        <v>10</v>
      </c>
      <c r="B2886">
        <v>114</v>
      </c>
      <c r="C2886">
        <v>2020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42</v>
      </c>
      <c r="N2886">
        <v>99</v>
      </c>
      <c r="O2886">
        <v>99</v>
      </c>
      <c r="P2886">
        <v>9999</v>
      </c>
      <c r="Q2886">
        <v>34</v>
      </c>
      <c r="R2886">
        <v>46</v>
      </c>
      <c r="S2886">
        <v>46</v>
      </c>
      <c r="T2886">
        <v>0.22982762927804143</v>
      </c>
      <c r="U2886">
        <v>0.3476868569909316</v>
      </c>
      <c r="V2886">
        <v>5</v>
      </c>
      <c r="W2886">
        <v>42</v>
      </c>
      <c r="X2886">
        <v>219.73173489095112</v>
      </c>
      <c r="Y2886">
        <v>202.81239130434787</v>
      </c>
      <c r="Z2886">
        <v>202.81239130434787</v>
      </c>
      <c r="AA2886">
        <v>29.270339133281357</v>
      </c>
      <c r="AB2886">
        <v>0</v>
      </c>
      <c r="AD2886">
        <v>1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</row>
    <row r="2887" spans="1:39">
      <c r="A2887">
        <v>10</v>
      </c>
      <c r="B2887">
        <v>115</v>
      </c>
      <c r="C2887">
        <v>2020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43</v>
      </c>
      <c r="N2887">
        <v>99</v>
      </c>
      <c r="O2887">
        <v>99</v>
      </c>
      <c r="P2887">
        <v>9999</v>
      </c>
      <c r="Q2887">
        <v>17</v>
      </c>
      <c r="R2887">
        <v>23</v>
      </c>
      <c r="S2887">
        <v>23</v>
      </c>
      <c r="T2887">
        <v>0.11491381463902071</v>
      </c>
      <c r="U2887">
        <v>0.16209376331573597</v>
      </c>
      <c r="V2887">
        <v>5</v>
      </c>
      <c r="W2887">
        <v>43</v>
      </c>
      <c r="X2887">
        <v>204.88058787507651</v>
      </c>
      <c r="Y2887">
        <v>189.10478260869564</v>
      </c>
      <c r="Z2887">
        <v>189.10478260869564</v>
      </c>
      <c r="AA2887">
        <v>31.157799759005719</v>
      </c>
      <c r="AB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</row>
    <row r="2888" spans="1:39">
      <c r="A2888">
        <v>10</v>
      </c>
      <c r="B2888">
        <v>116</v>
      </c>
      <c r="C2888">
        <v>2020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44</v>
      </c>
      <c r="N2888">
        <v>99</v>
      </c>
      <c r="O2888">
        <v>99</v>
      </c>
      <c r="P2888">
        <v>9999</v>
      </c>
      <c r="Q2888">
        <v>18</v>
      </c>
      <c r="R2888">
        <v>26</v>
      </c>
      <c r="S2888">
        <v>26</v>
      </c>
      <c r="T2888">
        <v>0.12990257307019737</v>
      </c>
      <c r="U2888">
        <v>0.18840310003330077</v>
      </c>
      <c r="V2888">
        <v>5</v>
      </c>
      <c r="W2888">
        <v>44</v>
      </c>
      <c r="X2888">
        <v>210.65755479623297</v>
      </c>
      <c r="Y2888">
        <v>194.43692307692305</v>
      </c>
      <c r="Z2888">
        <v>194.43692307692305</v>
      </c>
      <c r="AA2888">
        <v>30.873991265892428</v>
      </c>
      <c r="AB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</row>
    <row r="2889" spans="1:39">
      <c r="A2889">
        <v>10</v>
      </c>
      <c r="B2889">
        <v>117</v>
      </c>
      <c r="C2889">
        <v>2020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45</v>
      </c>
      <c r="N2889">
        <v>99</v>
      </c>
      <c r="O2889">
        <v>99</v>
      </c>
      <c r="P2889">
        <v>9999</v>
      </c>
      <c r="Q2889">
        <v>51</v>
      </c>
      <c r="R2889">
        <v>69</v>
      </c>
      <c r="S2889">
        <v>69</v>
      </c>
      <c r="T2889">
        <v>0.3447414439170623</v>
      </c>
      <c r="U2889">
        <v>0.47616936653680086</v>
      </c>
      <c r="V2889">
        <v>8</v>
      </c>
      <c r="W2889">
        <v>45</v>
      </c>
      <c r="X2889">
        <v>200.62022076718952</v>
      </c>
      <c r="Y2889">
        <v>185.17246376811596</v>
      </c>
      <c r="Z2889">
        <v>185.17246376811596</v>
      </c>
      <c r="AA2889">
        <v>26.167867806224525</v>
      </c>
      <c r="AB2889">
        <v>0</v>
      </c>
      <c r="AD2889">
        <v>1</v>
      </c>
      <c r="AE2889">
        <v>0</v>
      </c>
      <c r="AF2889">
        <v>0</v>
      </c>
      <c r="AG2889">
        <v>0</v>
      </c>
      <c r="AH2889">
        <v>2</v>
      </c>
      <c r="AI2889">
        <v>0</v>
      </c>
      <c r="AJ2889">
        <v>0</v>
      </c>
      <c r="AK2889">
        <v>0</v>
      </c>
      <c r="AL2889">
        <v>0</v>
      </c>
      <c r="AM2889">
        <v>0</v>
      </c>
    </row>
    <row r="2890" spans="1:39">
      <c r="A2890">
        <v>10</v>
      </c>
      <c r="B2890">
        <v>118</v>
      </c>
      <c r="C2890">
        <v>2020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46</v>
      </c>
      <c r="N2890">
        <v>99</v>
      </c>
      <c r="O2890">
        <v>99</v>
      </c>
      <c r="P2890">
        <v>9999</v>
      </c>
      <c r="Q2890">
        <v>58</v>
      </c>
      <c r="R2890">
        <v>92</v>
      </c>
      <c r="S2890">
        <v>92</v>
      </c>
      <c r="T2890">
        <v>0.45965525855608286</v>
      </c>
      <c r="U2890">
        <v>0.60670757834676892</v>
      </c>
      <c r="V2890">
        <v>8</v>
      </c>
      <c r="W2890">
        <v>46</v>
      </c>
      <c r="X2890">
        <v>191.71404682274249</v>
      </c>
      <c r="Y2890">
        <v>176.95206521739129</v>
      </c>
      <c r="Z2890">
        <v>176.95206521739129</v>
      </c>
      <c r="AA2890">
        <v>28.186846552265798</v>
      </c>
      <c r="AB2890">
        <v>0</v>
      </c>
      <c r="AD2890">
        <v>1</v>
      </c>
      <c r="AE2890">
        <v>0</v>
      </c>
      <c r="AF2890">
        <v>0</v>
      </c>
      <c r="AG2890">
        <v>0</v>
      </c>
      <c r="AH2890">
        <v>4</v>
      </c>
      <c r="AI2890">
        <v>0</v>
      </c>
      <c r="AJ2890">
        <v>0</v>
      </c>
      <c r="AK2890">
        <v>1</v>
      </c>
      <c r="AL2890">
        <v>0</v>
      </c>
      <c r="AM2890">
        <v>0</v>
      </c>
    </row>
    <row r="2891" spans="1:39">
      <c r="A2891">
        <v>10</v>
      </c>
      <c r="B2891">
        <v>119</v>
      </c>
      <c r="C2891">
        <v>2020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47</v>
      </c>
      <c r="N2891">
        <v>99</v>
      </c>
      <c r="O2891">
        <v>99</v>
      </c>
      <c r="P2891">
        <v>9999</v>
      </c>
      <c r="Q2891">
        <v>13</v>
      </c>
      <c r="R2891">
        <v>13</v>
      </c>
      <c r="S2891">
        <v>13</v>
      </c>
      <c r="T2891">
        <v>6.4951286535098671E-2</v>
      </c>
      <c r="U2891">
        <v>7.5680850285563178E-2</v>
      </c>
      <c r="V2891">
        <v>8</v>
      </c>
      <c r="W2891">
        <v>47</v>
      </c>
      <c r="X2891">
        <v>169.2407700641721</v>
      </c>
      <c r="Y2891">
        <v>156.20923076923077</v>
      </c>
      <c r="Z2891">
        <v>156.20923076923077</v>
      </c>
      <c r="AA2891">
        <v>27.847669550759367</v>
      </c>
      <c r="AB2891">
        <v>0</v>
      </c>
      <c r="AD2891">
        <v>0</v>
      </c>
      <c r="AE2891">
        <v>0</v>
      </c>
      <c r="AF2891">
        <v>0</v>
      </c>
      <c r="AG2891">
        <v>0</v>
      </c>
      <c r="AH2891">
        <v>1</v>
      </c>
      <c r="AI2891">
        <v>0</v>
      </c>
      <c r="AJ2891">
        <v>0</v>
      </c>
      <c r="AK2891">
        <v>0</v>
      </c>
      <c r="AL2891">
        <v>0</v>
      </c>
      <c r="AM2891">
        <v>0</v>
      </c>
    </row>
    <row r="2892" spans="1:39">
      <c r="A2892">
        <v>10</v>
      </c>
      <c r="B2892">
        <v>120</v>
      </c>
      <c r="C2892">
        <v>2020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48</v>
      </c>
      <c r="N2892">
        <v>99</v>
      </c>
      <c r="O2892">
        <v>99</v>
      </c>
      <c r="P2892">
        <v>9999</v>
      </c>
      <c r="Q2892">
        <v>125</v>
      </c>
      <c r="R2892">
        <v>293</v>
      </c>
      <c r="S2892">
        <v>293</v>
      </c>
      <c r="T2892">
        <v>1.4639020734449157</v>
      </c>
      <c r="U2892">
        <v>1.8601526545271037</v>
      </c>
      <c r="V2892">
        <v>8</v>
      </c>
      <c r="W2892">
        <v>48</v>
      </c>
      <c r="X2892">
        <v>184.56243367265819</v>
      </c>
      <c r="Y2892">
        <v>170.35112627986348</v>
      </c>
      <c r="Z2892">
        <v>170.35112627986348</v>
      </c>
      <c r="AA2892">
        <v>28.381659506491477</v>
      </c>
      <c r="AB2892">
        <v>0</v>
      </c>
      <c r="AD2892">
        <v>3</v>
      </c>
      <c r="AE2892">
        <v>2</v>
      </c>
      <c r="AF2892">
        <v>0</v>
      </c>
      <c r="AG2892">
        <v>0</v>
      </c>
      <c r="AH2892">
        <v>7</v>
      </c>
      <c r="AI2892">
        <v>1</v>
      </c>
      <c r="AJ2892">
        <v>0</v>
      </c>
      <c r="AK2892">
        <v>0</v>
      </c>
      <c r="AL2892">
        <v>0</v>
      </c>
      <c r="AM2892">
        <v>0</v>
      </c>
    </row>
    <row r="2893" spans="1:39">
      <c r="A2893">
        <v>10</v>
      </c>
      <c r="B2893">
        <v>121</v>
      </c>
      <c r="C2893">
        <v>2020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49</v>
      </c>
      <c r="N2893">
        <v>99</v>
      </c>
      <c r="O2893">
        <v>99</v>
      </c>
      <c r="P2893">
        <v>9999</v>
      </c>
      <c r="Q2893">
        <v>124</v>
      </c>
      <c r="R2893">
        <v>267</v>
      </c>
      <c r="S2893">
        <v>267</v>
      </c>
      <c r="T2893">
        <v>1.3339995003747189</v>
      </c>
      <c r="U2893">
        <v>1.6481753154767851</v>
      </c>
      <c r="V2893">
        <v>8</v>
      </c>
      <c r="W2893">
        <v>49</v>
      </c>
      <c r="X2893">
        <v>179.45455504562963</v>
      </c>
      <c r="Y2893">
        <v>165.636554307116</v>
      </c>
      <c r="Z2893">
        <v>165.636554307116</v>
      </c>
      <c r="AA2893">
        <v>26.161644669203195</v>
      </c>
      <c r="AB2893">
        <v>0</v>
      </c>
      <c r="AD2893">
        <v>5</v>
      </c>
      <c r="AE2893">
        <v>0</v>
      </c>
      <c r="AF2893">
        <v>0</v>
      </c>
      <c r="AG2893">
        <v>0</v>
      </c>
      <c r="AH2893">
        <v>11</v>
      </c>
      <c r="AI2893">
        <v>3</v>
      </c>
      <c r="AJ2893">
        <v>1</v>
      </c>
      <c r="AK2893">
        <v>0</v>
      </c>
      <c r="AL2893">
        <v>0</v>
      </c>
      <c r="AM2893">
        <v>0</v>
      </c>
    </row>
    <row r="2894" spans="1:39">
      <c r="A2894">
        <v>10</v>
      </c>
      <c r="B2894">
        <v>122</v>
      </c>
      <c r="C2894">
        <v>2020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50</v>
      </c>
      <c r="N2894">
        <v>99</v>
      </c>
      <c r="O2894">
        <v>99</v>
      </c>
      <c r="P2894">
        <v>9999</v>
      </c>
      <c r="Q2894">
        <v>90</v>
      </c>
      <c r="R2894">
        <v>142</v>
      </c>
      <c r="S2894">
        <v>142</v>
      </c>
      <c r="T2894">
        <v>0.70946789907569308</v>
      </c>
      <c r="U2894">
        <v>0.85719877509810349</v>
      </c>
      <c r="V2894">
        <v>11</v>
      </c>
      <c r="W2894">
        <v>50</v>
      </c>
      <c r="X2894">
        <v>175.49127920284437</v>
      </c>
      <c r="Y2894">
        <v>161.97845070422534</v>
      </c>
      <c r="Z2894">
        <v>161.97845070422534</v>
      </c>
      <c r="AA2894">
        <v>28.84912480171711</v>
      </c>
      <c r="AB2894">
        <v>0</v>
      </c>
      <c r="AD2894">
        <v>1</v>
      </c>
      <c r="AE2894">
        <v>1</v>
      </c>
      <c r="AF2894">
        <v>0</v>
      </c>
      <c r="AG2894">
        <v>0</v>
      </c>
      <c r="AH2894">
        <v>2</v>
      </c>
      <c r="AI2894">
        <v>1</v>
      </c>
      <c r="AJ2894">
        <v>1</v>
      </c>
      <c r="AK2894">
        <v>0</v>
      </c>
      <c r="AL2894">
        <v>0</v>
      </c>
      <c r="AM2894">
        <v>1</v>
      </c>
    </row>
    <row r="2895" spans="1:39">
      <c r="A2895">
        <v>10</v>
      </c>
      <c r="B2895">
        <v>123</v>
      </c>
      <c r="C2895">
        <v>2020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51</v>
      </c>
      <c r="N2895">
        <v>99</v>
      </c>
      <c r="O2895">
        <v>99</v>
      </c>
      <c r="P2895">
        <v>9999</v>
      </c>
      <c r="Q2895">
        <v>168</v>
      </c>
      <c r="R2895">
        <v>501</v>
      </c>
      <c r="S2895">
        <v>501</v>
      </c>
      <c r="T2895">
        <v>2.5031226580064945</v>
      </c>
      <c r="U2895">
        <v>2.9662125245449298</v>
      </c>
      <c r="V2895">
        <v>11</v>
      </c>
      <c r="W2895">
        <v>51</v>
      </c>
      <c r="X2895">
        <v>172.11823373837379</v>
      </c>
      <c r="Y2895">
        <v>158.86512974051897</v>
      </c>
      <c r="Z2895">
        <v>158.86512974051897</v>
      </c>
      <c r="AA2895">
        <v>27.098660937101275</v>
      </c>
      <c r="AB2895">
        <v>0</v>
      </c>
      <c r="AD2895">
        <v>8</v>
      </c>
      <c r="AE2895">
        <v>1</v>
      </c>
      <c r="AF2895">
        <v>0</v>
      </c>
      <c r="AG2895">
        <v>0</v>
      </c>
      <c r="AH2895">
        <v>8</v>
      </c>
      <c r="AI2895">
        <v>2</v>
      </c>
      <c r="AJ2895">
        <v>1</v>
      </c>
      <c r="AK2895">
        <v>0</v>
      </c>
      <c r="AL2895">
        <v>0</v>
      </c>
      <c r="AM2895">
        <v>0</v>
      </c>
    </row>
    <row r="2896" spans="1:39">
      <c r="A2896">
        <v>10</v>
      </c>
      <c r="B2896">
        <v>124</v>
      </c>
      <c r="C2896">
        <v>2020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52</v>
      </c>
      <c r="N2896">
        <v>99</v>
      </c>
      <c r="O2896">
        <v>99</v>
      </c>
      <c r="P2896">
        <v>9999</v>
      </c>
      <c r="Q2896">
        <v>167</v>
      </c>
      <c r="R2896">
        <v>542</v>
      </c>
      <c r="S2896">
        <v>542</v>
      </c>
      <c r="T2896">
        <v>2.7079690232325753</v>
      </c>
      <c r="U2896">
        <v>3.1308975311243126</v>
      </c>
      <c r="V2896">
        <v>11</v>
      </c>
      <c r="W2896">
        <v>52</v>
      </c>
      <c r="X2896">
        <v>167.93140049493653</v>
      </c>
      <c r="Y2896">
        <v>155.00068265682651</v>
      </c>
      <c r="Z2896">
        <v>155.00068265682651</v>
      </c>
      <c r="AA2896">
        <v>27.79553187059804</v>
      </c>
      <c r="AB2896">
        <v>0</v>
      </c>
      <c r="AD2896">
        <v>8</v>
      </c>
      <c r="AE2896">
        <v>1</v>
      </c>
      <c r="AF2896">
        <v>0</v>
      </c>
      <c r="AG2896">
        <v>0</v>
      </c>
      <c r="AH2896">
        <v>23</v>
      </c>
      <c r="AI2896">
        <v>2</v>
      </c>
      <c r="AJ2896">
        <v>2</v>
      </c>
      <c r="AK2896">
        <v>2</v>
      </c>
      <c r="AL2896">
        <v>0</v>
      </c>
      <c r="AM2896">
        <v>0</v>
      </c>
    </row>
    <row r="2897" spans="1:39">
      <c r="A2897">
        <v>10</v>
      </c>
      <c r="B2897">
        <v>125</v>
      </c>
      <c r="C2897">
        <v>2020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53</v>
      </c>
      <c r="N2897">
        <v>99</v>
      </c>
      <c r="O2897">
        <v>99</v>
      </c>
      <c r="P2897">
        <v>9999</v>
      </c>
      <c r="Q2897">
        <v>104</v>
      </c>
      <c r="R2897">
        <v>189</v>
      </c>
      <c r="S2897">
        <v>189</v>
      </c>
      <c r="T2897">
        <v>0.94429178116412671</v>
      </c>
      <c r="U2897">
        <v>1.0606350364673793</v>
      </c>
      <c r="V2897">
        <v>11</v>
      </c>
      <c r="W2897">
        <v>53</v>
      </c>
      <c r="X2897">
        <v>163.14227243804717</v>
      </c>
      <c r="Y2897">
        <v>150.5803174603175</v>
      </c>
      <c r="Z2897">
        <v>150.5803174603175</v>
      </c>
      <c r="AA2897">
        <v>25.514520710665646</v>
      </c>
      <c r="AB2897">
        <v>0</v>
      </c>
      <c r="AD2897">
        <v>8</v>
      </c>
      <c r="AE2897">
        <v>0</v>
      </c>
      <c r="AF2897">
        <v>0</v>
      </c>
      <c r="AG2897">
        <v>0</v>
      </c>
      <c r="AH2897">
        <v>4</v>
      </c>
      <c r="AI2897">
        <v>2</v>
      </c>
      <c r="AJ2897">
        <v>0</v>
      </c>
      <c r="AK2897">
        <v>2</v>
      </c>
      <c r="AL2897">
        <v>0</v>
      </c>
      <c r="AM2897">
        <v>1</v>
      </c>
    </row>
    <row r="2898" spans="1:39">
      <c r="A2898">
        <v>10</v>
      </c>
      <c r="B2898">
        <v>126</v>
      </c>
      <c r="C2898">
        <v>2020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54</v>
      </c>
      <c r="N2898">
        <v>99</v>
      </c>
      <c r="O2898">
        <v>99</v>
      </c>
      <c r="P2898">
        <v>9999</v>
      </c>
      <c r="Q2898">
        <v>227</v>
      </c>
      <c r="R2898">
        <v>1475</v>
      </c>
      <c r="S2898">
        <v>1475</v>
      </c>
      <c r="T2898">
        <v>7.369472895328502</v>
      </c>
      <c r="U2898">
        <v>8.2884275496973885</v>
      </c>
      <c r="V2898">
        <v>11</v>
      </c>
      <c r="W2898">
        <v>54</v>
      </c>
      <c r="X2898">
        <v>163.35877481315521</v>
      </c>
      <c r="Y2898">
        <v>150.78014915254255</v>
      </c>
      <c r="Z2898">
        <v>150.78014915254255</v>
      </c>
      <c r="AA2898">
        <v>24.578574464145625</v>
      </c>
      <c r="AB2898">
        <v>0</v>
      </c>
      <c r="AD2898">
        <v>23</v>
      </c>
      <c r="AE2898">
        <v>1</v>
      </c>
      <c r="AF2898">
        <v>0</v>
      </c>
      <c r="AG2898">
        <v>5</v>
      </c>
      <c r="AH2898">
        <v>33</v>
      </c>
      <c r="AI2898">
        <v>8</v>
      </c>
      <c r="AJ2898">
        <v>5</v>
      </c>
      <c r="AK2898">
        <v>8</v>
      </c>
      <c r="AL2898">
        <v>1</v>
      </c>
      <c r="AM2898">
        <v>1</v>
      </c>
    </row>
    <row r="2899" spans="1:39">
      <c r="A2899">
        <v>10</v>
      </c>
      <c r="B2899">
        <v>127</v>
      </c>
      <c r="C2899">
        <v>2020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55</v>
      </c>
      <c r="N2899">
        <v>99</v>
      </c>
      <c r="O2899">
        <v>99</v>
      </c>
      <c r="P2899">
        <v>9999</v>
      </c>
      <c r="Q2899">
        <v>195</v>
      </c>
      <c r="R2899">
        <v>887</v>
      </c>
      <c r="S2899">
        <v>887</v>
      </c>
      <c r="T2899">
        <v>4.4316762428178871</v>
      </c>
      <c r="U2899">
        <v>4.8887830974912605</v>
      </c>
      <c r="V2899">
        <v>14</v>
      </c>
      <c r="W2899">
        <v>55</v>
      </c>
      <c r="X2899">
        <v>160.2283984018585</v>
      </c>
      <c r="Y2899">
        <v>147.89081172491578</v>
      </c>
      <c r="Z2899">
        <v>147.89081172491578</v>
      </c>
      <c r="AA2899">
        <v>26.593071772706832</v>
      </c>
      <c r="AB2899">
        <v>0</v>
      </c>
      <c r="AD2899">
        <v>23</v>
      </c>
      <c r="AE2899">
        <v>2</v>
      </c>
      <c r="AF2899">
        <v>0</v>
      </c>
      <c r="AG2899">
        <v>1</v>
      </c>
      <c r="AH2899">
        <v>38</v>
      </c>
      <c r="AI2899">
        <v>10</v>
      </c>
      <c r="AJ2899">
        <v>1</v>
      </c>
      <c r="AK2899">
        <v>3</v>
      </c>
      <c r="AL2899">
        <v>0</v>
      </c>
      <c r="AM2899">
        <v>0</v>
      </c>
    </row>
    <row r="2900" spans="1:39">
      <c r="A2900">
        <v>10</v>
      </c>
      <c r="B2900">
        <v>128</v>
      </c>
      <c r="C2900">
        <v>2020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56</v>
      </c>
      <c r="N2900">
        <v>99</v>
      </c>
      <c r="O2900">
        <v>99</v>
      </c>
      <c r="P2900">
        <v>9999</v>
      </c>
      <c r="Q2900">
        <v>141</v>
      </c>
      <c r="R2900">
        <v>512</v>
      </c>
      <c r="S2900">
        <v>512</v>
      </c>
      <c r="T2900">
        <v>2.5580814389208095</v>
      </c>
      <c r="U2900">
        <v>2.819890201423974</v>
      </c>
      <c r="V2900">
        <v>14</v>
      </c>
      <c r="W2900">
        <v>56</v>
      </c>
      <c r="X2900">
        <v>160.11225707611067</v>
      </c>
      <c r="Y2900">
        <v>147.78361328124987</v>
      </c>
      <c r="Z2900">
        <v>147.78361328124987</v>
      </c>
      <c r="AA2900">
        <v>27.755616302980918</v>
      </c>
      <c r="AB2900">
        <v>0</v>
      </c>
      <c r="AD2900">
        <v>8</v>
      </c>
      <c r="AE2900">
        <v>0</v>
      </c>
      <c r="AF2900">
        <v>0</v>
      </c>
      <c r="AG2900">
        <v>0</v>
      </c>
      <c r="AH2900">
        <v>30</v>
      </c>
      <c r="AI2900">
        <v>4</v>
      </c>
      <c r="AJ2900">
        <v>1</v>
      </c>
      <c r="AK2900">
        <v>5</v>
      </c>
      <c r="AL2900">
        <v>1</v>
      </c>
      <c r="AM2900">
        <v>0</v>
      </c>
    </row>
    <row r="2901" spans="1:39">
      <c r="A2901">
        <v>10</v>
      </c>
      <c r="B2901">
        <v>129</v>
      </c>
      <c r="C2901">
        <v>2020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57</v>
      </c>
      <c r="N2901">
        <v>99</v>
      </c>
      <c r="O2901">
        <v>99</v>
      </c>
      <c r="P2901">
        <v>9999</v>
      </c>
      <c r="Q2901">
        <v>247</v>
      </c>
      <c r="R2901">
        <v>2175</v>
      </c>
      <c r="S2901">
        <v>2175</v>
      </c>
      <c r="T2901">
        <v>10.866849862603043</v>
      </c>
      <c r="U2901">
        <v>11.472215065215527</v>
      </c>
      <c r="V2901">
        <v>14</v>
      </c>
      <c r="W2901">
        <v>57</v>
      </c>
      <c r="X2901">
        <v>153.33820002241541</v>
      </c>
      <c r="Y2901">
        <v>141.53115862068955</v>
      </c>
      <c r="Z2901">
        <v>141.53115862068955</v>
      </c>
      <c r="AA2901">
        <v>24.207220508075409</v>
      </c>
      <c r="AB2901">
        <v>0</v>
      </c>
      <c r="AD2901">
        <v>48</v>
      </c>
      <c r="AE2901">
        <v>3</v>
      </c>
      <c r="AF2901">
        <v>0</v>
      </c>
      <c r="AG2901">
        <v>6</v>
      </c>
      <c r="AH2901">
        <v>101</v>
      </c>
      <c r="AI2901">
        <v>21</v>
      </c>
      <c r="AJ2901">
        <v>9</v>
      </c>
      <c r="AK2901">
        <v>24</v>
      </c>
      <c r="AL2901">
        <v>0</v>
      </c>
      <c r="AM2901">
        <v>1</v>
      </c>
    </row>
    <row r="2902" spans="1:39">
      <c r="A2902">
        <v>10</v>
      </c>
      <c r="B2902">
        <v>130</v>
      </c>
      <c r="C2902">
        <v>2020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58</v>
      </c>
      <c r="N2902">
        <v>99</v>
      </c>
      <c r="O2902">
        <v>99</v>
      </c>
      <c r="P2902">
        <v>9999</v>
      </c>
      <c r="Q2902">
        <v>247</v>
      </c>
      <c r="R2902">
        <v>2781</v>
      </c>
      <c r="S2902">
        <v>2781</v>
      </c>
      <c r="T2902">
        <v>13.894579065700722</v>
      </c>
      <c r="U2902">
        <v>14.00249199860939</v>
      </c>
      <c r="V2902">
        <v>14.001078748651562</v>
      </c>
      <c r="W2902">
        <v>58</v>
      </c>
      <c r="X2902">
        <v>146.37492534661945</v>
      </c>
      <c r="Y2902">
        <v>135.10405609493003</v>
      </c>
      <c r="Z2902">
        <v>135.10405609493003</v>
      </c>
      <c r="AA2902">
        <v>23.173166277572179</v>
      </c>
      <c r="AB2902">
        <v>0</v>
      </c>
      <c r="AD2902">
        <v>62</v>
      </c>
      <c r="AE2902">
        <v>5</v>
      </c>
      <c r="AF2902">
        <v>0</v>
      </c>
      <c r="AG2902">
        <v>5</v>
      </c>
      <c r="AH2902">
        <v>139</v>
      </c>
      <c r="AI2902">
        <v>24</v>
      </c>
      <c r="AJ2902">
        <v>12</v>
      </c>
      <c r="AK2902">
        <v>46</v>
      </c>
      <c r="AL2902">
        <v>0</v>
      </c>
      <c r="AM2902">
        <v>0</v>
      </c>
    </row>
    <row r="2903" spans="1:39">
      <c r="A2903">
        <v>10</v>
      </c>
      <c r="B2903">
        <v>131</v>
      </c>
      <c r="C2903">
        <v>2020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59</v>
      </c>
      <c r="N2903">
        <v>99</v>
      </c>
      <c r="O2903">
        <v>99</v>
      </c>
      <c r="P2903">
        <v>9999</v>
      </c>
      <c r="Q2903">
        <v>235</v>
      </c>
      <c r="R2903">
        <v>1934</v>
      </c>
      <c r="S2903">
        <v>1934</v>
      </c>
      <c r="T2903">
        <v>9.6627529352985242</v>
      </c>
      <c r="U2903">
        <v>9.4474176535369896</v>
      </c>
      <c r="V2903">
        <v>14</v>
      </c>
      <c r="W2903">
        <v>59</v>
      </c>
      <c r="X2903">
        <v>142.0100197077781</v>
      </c>
      <c r="Y2903">
        <v>131.07524819027927</v>
      </c>
      <c r="Z2903">
        <v>131.07524819027927</v>
      </c>
      <c r="AA2903">
        <v>21.438403166184081</v>
      </c>
      <c r="AB2903">
        <v>0</v>
      </c>
      <c r="AD2903">
        <v>39</v>
      </c>
      <c r="AE2903">
        <v>3</v>
      </c>
      <c r="AF2903">
        <v>0</v>
      </c>
      <c r="AG2903">
        <v>7</v>
      </c>
      <c r="AH2903">
        <v>74</v>
      </c>
      <c r="AI2903">
        <v>29</v>
      </c>
      <c r="AJ2903">
        <v>10</v>
      </c>
      <c r="AK2903">
        <v>30</v>
      </c>
      <c r="AL2903">
        <v>1</v>
      </c>
      <c r="AM2903">
        <v>1</v>
      </c>
    </row>
    <row r="2904" spans="1:39">
      <c r="A2904">
        <v>10</v>
      </c>
      <c r="B2904">
        <v>132</v>
      </c>
      <c r="C2904">
        <v>2020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60</v>
      </c>
      <c r="N2904">
        <v>99</v>
      </c>
      <c r="O2904">
        <v>99</v>
      </c>
      <c r="P2904">
        <v>9999</v>
      </c>
      <c r="Q2904">
        <v>251</v>
      </c>
      <c r="R2904">
        <v>2923</v>
      </c>
      <c r="S2904">
        <v>2923</v>
      </c>
      <c r="T2904">
        <v>14.604046964776423</v>
      </c>
      <c r="U2904">
        <v>13.502852370744391</v>
      </c>
      <c r="V2904">
        <v>17</v>
      </c>
      <c r="W2904">
        <v>60</v>
      </c>
      <c r="X2904">
        <v>134.29475349425411</v>
      </c>
      <c r="Y2904">
        <v>123.95405747519656</v>
      </c>
      <c r="Z2904">
        <v>123.95405747519656</v>
      </c>
      <c r="AA2904">
        <v>21.594342913600823</v>
      </c>
      <c r="AB2904">
        <v>0</v>
      </c>
      <c r="AD2904">
        <v>95</v>
      </c>
      <c r="AE2904">
        <v>5</v>
      </c>
      <c r="AF2904">
        <v>0</v>
      </c>
      <c r="AG2904">
        <v>7</v>
      </c>
      <c r="AH2904">
        <v>136</v>
      </c>
      <c r="AI2904">
        <v>35</v>
      </c>
      <c r="AJ2904">
        <v>19</v>
      </c>
      <c r="AK2904">
        <v>60</v>
      </c>
      <c r="AL2904">
        <v>1</v>
      </c>
      <c r="AM2904">
        <v>0</v>
      </c>
    </row>
    <row r="2905" spans="1:39">
      <c r="A2905">
        <v>10</v>
      </c>
      <c r="B2905">
        <v>133</v>
      </c>
      <c r="C2905">
        <v>2020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61</v>
      </c>
      <c r="N2905">
        <v>99</v>
      </c>
      <c r="O2905">
        <v>99</v>
      </c>
      <c r="P2905">
        <v>9999</v>
      </c>
      <c r="Q2905">
        <v>217</v>
      </c>
      <c r="R2905">
        <v>1991</v>
      </c>
      <c r="S2905">
        <v>1991</v>
      </c>
      <c r="T2905">
        <v>9.9475393454908776</v>
      </c>
      <c r="U2905">
        <v>8.7200612968973097</v>
      </c>
      <c r="V2905">
        <v>17</v>
      </c>
      <c r="W2905">
        <v>61</v>
      </c>
      <c r="X2905">
        <v>127.3241014685259</v>
      </c>
      <c r="Y2905">
        <v>117.52014565544944</v>
      </c>
      <c r="Z2905">
        <v>117.52014565544944</v>
      </c>
      <c r="AA2905">
        <v>20.269268175604264</v>
      </c>
      <c r="AB2905">
        <v>0</v>
      </c>
      <c r="AD2905">
        <v>60</v>
      </c>
      <c r="AE2905">
        <v>1</v>
      </c>
      <c r="AF2905">
        <v>0</v>
      </c>
      <c r="AG2905">
        <v>7</v>
      </c>
      <c r="AH2905">
        <v>75</v>
      </c>
      <c r="AI2905">
        <v>28</v>
      </c>
      <c r="AJ2905">
        <v>6</v>
      </c>
      <c r="AK2905">
        <v>41</v>
      </c>
      <c r="AL2905">
        <v>0</v>
      </c>
      <c r="AM2905">
        <v>0</v>
      </c>
    </row>
    <row r="2906" spans="1:39">
      <c r="A2906">
        <v>10</v>
      </c>
      <c r="B2906">
        <v>134</v>
      </c>
      <c r="C2906">
        <v>2020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62</v>
      </c>
      <c r="N2906">
        <v>99</v>
      </c>
      <c r="O2906">
        <v>99</v>
      </c>
      <c r="P2906">
        <v>9999</v>
      </c>
      <c r="Q2906">
        <v>186</v>
      </c>
      <c r="R2906">
        <v>1115</v>
      </c>
      <c r="S2906">
        <v>1115</v>
      </c>
      <c r="T2906">
        <v>5.570821883587306</v>
      </c>
      <c r="U2906">
        <v>4.7818403674519345</v>
      </c>
      <c r="V2906">
        <v>17</v>
      </c>
      <c r="W2906">
        <v>62</v>
      </c>
      <c r="X2906">
        <v>124.67591058597188</v>
      </c>
      <c r="Y2906">
        <v>115.07586547085197</v>
      </c>
      <c r="Z2906">
        <v>115.07586547085197</v>
      </c>
      <c r="AA2906">
        <v>20.473541088424223</v>
      </c>
      <c r="AB2906">
        <v>0</v>
      </c>
      <c r="AD2906">
        <v>47</v>
      </c>
      <c r="AE2906">
        <v>2</v>
      </c>
      <c r="AF2906">
        <v>0</v>
      </c>
      <c r="AG2906">
        <v>2</v>
      </c>
      <c r="AH2906">
        <v>58</v>
      </c>
      <c r="AI2906">
        <v>15</v>
      </c>
      <c r="AJ2906">
        <v>6</v>
      </c>
      <c r="AK2906">
        <v>23</v>
      </c>
      <c r="AL2906">
        <v>0</v>
      </c>
      <c r="AM2906">
        <v>0</v>
      </c>
    </row>
    <row r="2907" spans="1:39">
      <c r="A2907">
        <v>10</v>
      </c>
      <c r="B2907">
        <v>135</v>
      </c>
      <c r="C2907">
        <v>2020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63</v>
      </c>
      <c r="N2907">
        <v>99</v>
      </c>
      <c r="O2907">
        <v>99</v>
      </c>
      <c r="P2907">
        <v>9999</v>
      </c>
      <c r="Q2907">
        <v>197</v>
      </c>
      <c r="R2907">
        <v>1628</v>
      </c>
      <c r="S2907">
        <v>1627</v>
      </c>
      <c r="T2907">
        <v>8.1338995753185088</v>
      </c>
      <c r="U2907">
        <v>7.0185115131718359</v>
      </c>
      <c r="V2907">
        <v>16.990171990171984</v>
      </c>
      <c r="W2907">
        <v>63</v>
      </c>
      <c r="X2907">
        <v>125.40606424409236</v>
      </c>
      <c r="Y2907">
        <v>115.67903562653559</v>
      </c>
      <c r="Z2907">
        <v>115.75013521819299</v>
      </c>
      <c r="AA2907">
        <v>21.206992245013154</v>
      </c>
      <c r="AB2907">
        <v>0</v>
      </c>
      <c r="AD2907">
        <v>63</v>
      </c>
      <c r="AE2907">
        <v>1</v>
      </c>
      <c r="AF2907">
        <v>0</v>
      </c>
      <c r="AG2907">
        <v>6</v>
      </c>
      <c r="AH2907">
        <v>68</v>
      </c>
      <c r="AI2907">
        <v>22</v>
      </c>
      <c r="AJ2907">
        <v>3</v>
      </c>
      <c r="AK2907">
        <v>28</v>
      </c>
      <c r="AL2907">
        <v>0</v>
      </c>
      <c r="AM2907">
        <v>1</v>
      </c>
    </row>
    <row r="2908" spans="1:39">
      <c r="A2908">
        <v>10</v>
      </c>
      <c r="B2908">
        <v>136</v>
      </c>
      <c r="C2908">
        <v>2020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64</v>
      </c>
      <c r="N2908">
        <v>99</v>
      </c>
      <c r="O2908">
        <v>99</v>
      </c>
      <c r="P2908">
        <v>9999</v>
      </c>
      <c r="Q2908">
        <v>62</v>
      </c>
      <c r="R2908">
        <v>294</v>
      </c>
      <c r="S2908">
        <v>294</v>
      </c>
      <c r="T2908">
        <v>1.4688983262553088</v>
      </c>
      <c r="U2908">
        <v>1.1972371227405743</v>
      </c>
      <c r="V2908">
        <v>17</v>
      </c>
      <c r="W2908">
        <v>64</v>
      </c>
      <c r="X2908">
        <v>118.38459327392923</v>
      </c>
      <c r="Y2908">
        <v>109.26897959183675</v>
      </c>
      <c r="Z2908">
        <v>109.26897959183675</v>
      </c>
      <c r="AA2908">
        <v>21.762952316185963</v>
      </c>
      <c r="AB2908">
        <v>0</v>
      </c>
      <c r="AD2908">
        <v>9</v>
      </c>
      <c r="AE2908">
        <v>0</v>
      </c>
      <c r="AF2908">
        <v>0</v>
      </c>
      <c r="AG2908">
        <v>0</v>
      </c>
      <c r="AH2908">
        <v>31</v>
      </c>
      <c r="AI2908">
        <v>6</v>
      </c>
      <c r="AJ2908">
        <v>0</v>
      </c>
      <c r="AK2908">
        <v>7</v>
      </c>
      <c r="AL2908">
        <v>0</v>
      </c>
      <c r="AM2908">
        <v>0</v>
      </c>
    </row>
    <row r="2909" spans="1:39">
      <c r="A2909">
        <v>10</v>
      </c>
      <c r="B2909">
        <v>137</v>
      </c>
      <c r="C2909">
        <v>2020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65</v>
      </c>
      <c r="N2909">
        <v>99</v>
      </c>
      <c r="O2909">
        <v>99</v>
      </c>
      <c r="P2909">
        <v>9999</v>
      </c>
      <c r="Q2909">
        <v>18</v>
      </c>
      <c r="R2909">
        <v>31</v>
      </c>
      <c r="S2909">
        <v>31</v>
      </c>
      <c r="T2909">
        <v>0.15488383712215839</v>
      </c>
      <c r="U2909">
        <v>0.14070193772485529</v>
      </c>
      <c r="V2909">
        <v>17</v>
      </c>
      <c r="W2909">
        <v>65</v>
      </c>
      <c r="X2909">
        <v>131.94736658162367</v>
      </c>
      <c r="Y2909">
        <v>121.78741935483872</v>
      </c>
      <c r="Z2909">
        <v>121.78741935483872</v>
      </c>
      <c r="AA2909">
        <v>22.449666420072376</v>
      </c>
      <c r="AB2909">
        <v>0</v>
      </c>
      <c r="AD2909">
        <v>2</v>
      </c>
      <c r="AE2909">
        <v>0</v>
      </c>
      <c r="AF2909">
        <v>0</v>
      </c>
      <c r="AG2909">
        <v>0</v>
      </c>
      <c r="AH2909">
        <v>1</v>
      </c>
      <c r="AI2909">
        <v>0</v>
      </c>
      <c r="AJ2909">
        <v>0</v>
      </c>
      <c r="AK2909">
        <v>1</v>
      </c>
      <c r="AL2909">
        <v>0</v>
      </c>
      <c r="AM2909">
        <v>0</v>
      </c>
    </row>
    <row r="2910" spans="1:39">
      <c r="A2910">
        <v>10</v>
      </c>
      <c r="B2910">
        <v>138</v>
      </c>
      <c r="C2910">
        <v>2020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66</v>
      </c>
      <c r="N2910">
        <v>99</v>
      </c>
      <c r="O2910">
        <v>99</v>
      </c>
      <c r="P2910">
        <v>9999</v>
      </c>
    </row>
    <row r="2911" spans="1:39">
      <c r="A2911">
        <v>10</v>
      </c>
      <c r="B2911">
        <v>139</v>
      </c>
      <c r="C2911">
        <v>2020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67</v>
      </c>
      <c r="N2911">
        <v>99</v>
      </c>
      <c r="O2911">
        <v>99</v>
      </c>
      <c r="P2911">
        <v>9999</v>
      </c>
    </row>
    <row r="2912" spans="1:39">
      <c r="A2912">
        <v>10</v>
      </c>
      <c r="B2912">
        <v>140</v>
      </c>
      <c r="C2912">
        <v>2020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68</v>
      </c>
      <c r="N2912">
        <v>99</v>
      </c>
      <c r="O2912">
        <v>99</v>
      </c>
      <c r="P2912">
        <v>9999</v>
      </c>
    </row>
    <row r="2913" spans="1:39">
      <c r="A2913">
        <v>10</v>
      </c>
      <c r="B2913">
        <v>141</v>
      </c>
      <c r="C2913">
        <v>2019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0</v>
      </c>
      <c r="N2913">
        <v>99</v>
      </c>
      <c r="O2913">
        <v>99</v>
      </c>
      <c r="P2913">
        <v>9999</v>
      </c>
      <c r="Q2913">
        <v>23</v>
      </c>
      <c r="R2913">
        <v>37</v>
      </c>
      <c r="S2913">
        <v>0</v>
      </c>
      <c r="T2913">
        <v>0.15611814345991565</v>
      </c>
      <c r="U2913">
        <v>0</v>
      </c>
      <c r="V2913">
        <v>5.9459459459459438</v>
      </c>
      <c r="X2913">
        <v>128.95874205733361</v>
      </c>
      <c r="Y2913">
        <v>0</v>
      </c>
      <c r="AD2913">
        <v>2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</row>
    <row r="2914" spans="1:39">
      <c r="A2914">
        <v>10</v>
      </c>
      <c r="B2914">
        <v>142</v>
      </c>
      <c r="C2914">
        <v>2019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35</v>
      </c>
      <c r="N2914">
        <v>99</v>
      </c>
      <c r="O2914">
        <v>99</v>
      </c>
      <c r="P2914">
        <v>9999</v>
      </c>
      <c r="Q2914">
        <v>1</v>
      </c>
      <c r="R2914">
        <v>1</v>
      </c>
      <c r="S2914">
        <v>1</v>
      </c>
      <c r="T2914">
        <v>4.2194092827004199E-3</v>
      </c>
      <c r="U2914">
        <v>3.3060046784016269E-3</v>
      </c>
      <c r="V2914">
        <v>2</v>
      </c>
      <c r="W2914">
        <v>35</v>
      </c>
      <c r="X2914">
        <v>114.08450704225352</v>
      </c>
      <c r="Y2914">
        <v>105.3</v>
      </c>
      <c r="Z2914">
        <v>105.3</v>
      </c>
      <c r="AA2914">
        <v>0</v>
      </c>
      <c r="AB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</row>
    <row r="2915" spans="1:39">
      <c r="A2915">
        <v>10</v>
      </c>
      <c r="B2915">
        <v>143</v>
      </c>
      <c r="C2915">
        <v>2019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36</v>
      </c>
      <c r="N2915">
        <v>99</v>
      </c>
      <c r="O2915">
        <v>99</v>
      </c>
      <c r="P2915">
        <v>9999</v>
      </c>
      <c r="Q2915">
        <v>8</v>
      </c>
      <c r="R2915">
        <v>10</v>
      </c>
      <c r="S2915">
        <v>10</v>
      </c>
      <c r="T2915">
        <v>4.2194092827004197E-2</v>
      </c>
      <c r="U2915">
        <v>6.8553287894491499E-2</v>
      </c>
      <c r="V2915">
        <v>2</v>
      </c>
      <c r="W2915">
        <v>36</v>
      </c>
      <c r="X2915">
        <v>236.56554712892745</v>
      </c>
      <c r="Y2915">
        <v>218.35</v>
      </c>
      <c r="Z2915">
        <v>218.35</v>
      </c>
      <c r="AA2915">
        <v>25.832895695217776</v>
      </c>
      <c r="AB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</row>
    <row r="2916" spans="1:39">
      <c r="A2916">
        <v>10</v>
      </c>
      <c r="B2916">
        <v>144</v>
      </c>
      <c r="C2916">
        <v>2019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37</v>
      </c>
      <c r="N2916">
        <v>99</v>
      </c>
      <c r="O2916">
        <v>99</v>
      </c>
      <c r="P2916">
        <v>9999</v>
      </c>
      <c r="Q2916">
        <v>3</v>
      </c>
      <c r="R2916">
        <v>3</v>
      </c>
      <c r="S2916">
        <v>3</v>
      </c>
      <c r="T2916">
        <v>1.2658227848101264E-2</v>
      </c>
      <c r="U2916">
        <v>2.0259874824050995E-2</v>
      </c>
      <c r="V2916">
        <v>2</v>
      </c>
      <c r="W2916">
        <v>37</v>
      </c>
      <c r="X2916">
        <v>233.04442036836403</v>
      </c>
      <c r="Y2916">
        <v>215.1</v>
      </c>
      <c r="Z2916">
        <v>215.1</v>
      </c>
      <c r="AA2916">
        <v>15.18354372338743</v>
      </c>
      <c r="AB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</row>
    <row r="2917" spans="1:39">
      <c r="A2917">
        <v>10</v>
      </c>
      <c r="B2917">
        <v>145</v>
      </c>
      <c r="C2917">
        <v>2019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38</v>
      </c>
      <c r="N2917">
        <v>99</v>
      </c>
      <c r="O2917">
        <v>99</v>
      </c>
      <c r="P2917">
        <v>9999</v>
      </c>
    </row>
    <row r="2918" spans="1:39">
      <c r="A2918">
        <v>10</v>
      </c>
      <c r="B2918">
        <v>146</v>
      </c>
      <c r="C2918">
        <v>2019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39</v>
      </c>
      <c r="N2918">
        <v>99</v>
      </c>
      <c r="O2918">
        <v>99</v>
      </c>
      <c r="P2918">
        <v>9999</v>
      </c>
      <c r="Q2918">
        <v>9</v>
      </c>
      <c r="R2918">
        <v>11</v>
      </c>
      <c r="S2918">
        <v>11</v>
      </c>
      <c r="T2918">
        <v>4.641350210970465E-2</v>
      </c>
      <c r="U2918">
        <v>7.1014738671193192E-2</v>
      </c>
      <c r="V2918">
        <v>2</v>
      </c>
      <c r="W2918">
        <v>39</v>
      </c>
      <c r="X2918">
        <v>222.78144390820449</v>
      </c>
      <c r="Y2918">
        <v>205.62727272727273</v>
      </c>
      <c r="Z2918">
        <v>205.62727272727273</v>
      </c>
      <c r="AA2918">
        <v>40.164798946094159</v>
      </c>
      <c r="AB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</row>
    <row r="2919" spans="1:39">
      <c r="A2919">
        <v>10</v>
      </c>
      <c r="B2919">
        <v>147</v>
      </c>
      <c r="C2919">
        <v>2019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40</v>
      </c>
      <c r="N2919">
        <v>99</v>
      </c>
      <c r="O2919">
        <v>99</v>
      </c>
      <c r="P2919">
        <v>9999</v>
      </c>
      <c r="Q2919">
        <v>4</v>
      </c>
      <c r="R2919">
        <v>4</v>
      </c>
      <c r="S2919">
        <v>4</v>
      </c>
      <c r="T2919">
        <v>1.6877637130801679E-2</v>
      </c>
      <c r="U2919">
        <v>2.3170289199054152E-2</v>
      </c>
      <c r="V2919">
        <v>5</v>
      </c>
      <c r="W2919">
        <v>40</v>
      </c>
      <c r="X2919">
        <v>199.89165763813651</v>
      </c>
      <c r="Y2919">
        <v>184.50000000000003</v>
      </c>
      <c r="Z2919">
        <v>184.50000000000003</v>
      </c>
      <c r="AA2919">
        <v>21.346545387954361</v>
      </c>
      <c r="AB2919">
        <v>0</v>
      </c>
      <c r="AD2919">
        <v>1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</row>
    <row r="2920" spans="1:39">
      <c r="A2920">
        <v>10</v>
      </c>
      <c r="B2920">
        <v>148</v>
      </c>
      <c r="C2920">
        <v>2019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41</v>
      </c>
      <c r="N2920">
        <v>99</v>
      </c>
      <c r="O2920">
        <v>99</v>
      </c>
      <c r="P2920">
        <v>9999</v>
      </c>
      <c r="Q2920">
        <v>1</v>
      </c>
      <c r="R2920">
        <v>1</v>
      </c>
      <c r="S2920">
        <v>1</v>
      </c>
      <c r="T2920">
        <v>4.2194092827004199E-3</v>
      </c>
      <c r="U2920">
        <v>6.3985161771913709E-3</v>
      </c>
      <c r="V2920">
        <v>5</v>
      </c>
      <c r="W2920">
        <v>41</v>
      </c>
      <c r="X2920">
        <v>220.80173347778984</v>
      </c>
      <c r="Y2920">
        <v>203.8</v>
      </c>
      <c r="Z2920">
        <v>203.8</v>
      </c>
      <c r="AA2920">
        <v>0</v>
      </c>
      <c r="AB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</row>
    <row r="2921" spans="1:39">
      <c r="A2921">
        <v>10</v>
      </c>
      <c r="B2921">
        <v>149</v>
      </c>
      <c r="C2921">
        <v>2019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42</v>
      </c>
      <c r="N2921">
        <v>99</v>
      </c>
      <c r="O2921">
        <v>99</v>
      </c>
      <c r="P2921">
        <v>9999</v>
      </c>
      <c r="Q2921">
        <v>23</v>
      </c>
      <c r="R2921">
        <v>26</v>
      </c>
      <c r="S2921">
        <v>26</v>
      </c>
      <c r="T2921">
        <v>0.109704641350211</v>
      </c>
      <c r="U2921">
        <v>0.15941661305842453</v>
      </c>
      <c r="V2921">
        <v>5</v>
      </c>
      <c r="W2921">
        <v>42</v>
      </c>
      <c r="X2921">
        <v>211.58429869155765</v>
      </c>
      <c r="Y2921">
        <v>195.29230769230765</v>
      </c>
      <c r="Z2921">
        <v>195.29230769230765</v>
      </c>
      <c r="AA2921">
        <v>31.775400779133655</v>
      </c>
      <c r="AB2921">
        <v>0</v>
      </c>
      <c r="AD2921">
        <v>0</v>
      </c>
      <c r="AE2921">
        <v>0</v>
      </c>
      <c r="AF2921">
        <v>0</v>
      </c>
      <c r="AG2921">
        <v>0</v>
      </c>
      <c r="AH2921">
        <v>1</v>
      </c>
      <c r="AI2921">
        <v>0</v>
      </c>
      <c r="AJ2921">
        <v>0</v>
      </c>
      <c r="AK2921">
        <v>0</v>
      </c>
      <c r="AL2921">
        <v>0</v>
      </c>
      <c r="AM2921">
        <v>0</v>
      </c>
    </row>
    <row r="2922" spans="1:39">
      <c r="A2922">
        <v>10</v>
      </c>
      <c r="B2922">
        <v>150</v>
      </c>
      <c r="C2922">
        <v>2019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43</v>
      </c>
      <c r="N2922">
        <v>99</v>
      </c>
      <c r="O2922">
        <v>99</v>
      </c>
      <c r="P2922">
        <v>9999</v>
      </c>
      <c r="Q2922">
        <v>30</v>
      </c>
      <c r="R2922">
        <v>34</v>
      </c>
      <c r="S2922">
        <v>34</v>
      </c>
      <c r="T2922">
        <v>0.14345991561181437</v>
      </c>
      <c r="U2922">
        <v>0.20569753895046472</v>
      </c>
      <c r="V2922">
        <v>5</v>
      </c>
      <c r="W2922">
        <v>43</v>
      </c>
      <c r="X2922">
        <v>208.77254477088781</v>
      </c>
      <c r="Y2922">
        <v>192.6970588235294</v>
      </c>
      <c r="Z2922">
        <v>192.6970588235294</v>
      </c>
      <c r="AA2922">
        <v>21.954344140593317</v>
      </c>
      <c r="AB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</row>
    <row r="2923" spans="1:39">
      <c r="A2923">
        <v>10</v>
      </c>
      <c r="B2923">
        <v>151</v>
      </c>
      <c r="C2923">
        <v>2019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44</v>
      </c>
      <c r="N2923">
        <v>99</v>
      </c>
      <c r="O2923">
        <v>99</v>
      </c>
      <c r="P2923">
        <v>9999</v>
      </c>
      <c r="Q2923">
        <v>37</v>
      </c>
      <c r="R2923">
        <v>47</v>
      </c>
      <c r="S2923">
        <v>47</v>
      </c>
      <c r="T2923">
        <v>0.19831223628691985</v>
      </c>
      <c r="U2923">
        <v>0.27778288312529981</v>
      </c>
      <c r="V2923">
        <v>5</v>
      </c>
      <c r="W2923">
        <v>44</v>
      </c>
      <c r="X2923">
        <v>203.95334362969967</v>
      </c>
      <c r="Y2923">
        <v>188.24893617021277</v>
      </c>
      <c r="Z2923">
        <v>188.24893617021277</v>
      </c>
      <c r="AA2923">
        <v>29.760840130131495</v>
      </c>
      <c r="AB2923">
        <v>0</v>
      </c>
      <c r="AD2923">
        <v>1</v>
      </c>
      <c r="AE2923">
        <v>0</v>
      </c>
      <c r="AF2923">
        <v>0</v>
      </c>
      <c r="AG2923">
        <v>0</v>
      </c>
      <c r="AH2923">
        <v>3</v>
      </c>
      <c r="AI2923">
        <v>1</v>
      </c>
      <c r="AJ2923">
        <v>0</v>
      </c>
      <c r="AK2923">
        <v>0</v>
      </c>
      <c r="AL2923">
        <v>0</v>
      </c>
      <c r="AM2923">
        <v>0</v>
      </c>
    </row>
    <row r="2924" spans="1:39">
      <c r="A2924">
        <v>10</v>
      </c>
      <c r="B2924">
        <v>152</v>
      </c>
      <c r="C2924">
        <v>2019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45</v>
      </c>
      <c r="N2924">
        <v>99</v>
      </c>
      <c r="O2924">
        <v>99</v>
      </c>
      <c r="P2924">
        <v>9999</v>
      </c>
      <c r="Q2924">
        <v>54</v>
      </c>
      <c r="R2924">
        <v>78</v>
      </c>
      <c r="S2924">
        <v>78</v>
      </c>
      <c r="T2924">
        <v>0.32911392405063289</v>
      </c>
      <c r="U2924">
        <v>0.45947813739734072</v>
      </c>
      <c r="V2924">
        <v>8</v>
      </c>
      <c r="W2924">
        <v>45</v>
      </c>
      <c r="X2924">
        <v>203.27943995332936</v>
      </c>
      <c r="Y2924">
        <v>187.62692307692313</v>
      </c>
      <c r="Z2924">
        <v>187.62692307692313</v>
      </c>
      <c r="AA2924">
        <v>27.937281740451279</v>
      </c>
      <c r="AB2924">
        <v>0</v>
      </c>
      <c r="AD2924">
        <v>2</v>
      </c>
      <c r="AE2924">
        <v>0</v>
      </c>
      <c r="AF2924">
        <v>0</v>
      </c>
      <c r="AG2924">
        <v>0</v>
      </c>
      <c r="AH2924">
        <v>4</v>
      </c>
      <c r="AI2924">
        <v>1</v>
      </c>
      <c r="AJ2924">
        <v>0</v>
      </c>
      <c r="AK2924">
        <v>0</v>
      </c>
      <c r="AL2924">
        <v>0</v>
      </c>
      <c r="AM2924">
        <v>0</v>
      </c>
    </row>
    <row r="2925" spans="1:39">
      <c r="A2925">
        <v>10</v>
      </c>
      <c r="B2925">
        <v>153</v>
      </c>
      <c r="C2925">
        <v>2019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46</v>
      </c>
      <c r="N2925">
        <v>99</v>
      </c>
      <c r="O2925">
        <v>99</v>
      </c>
      <c r="P2925">
        <v>9999</v>
      </c>
      <c r="Q2925">
        <v>57</v>
      </c>
      <c r="R2925">
        <v>88</v>
      </c>
      <c r="S2925">
        <v>88</v>
      </c>
      <c r="T2925">
        <v>0.3713080168776372</v>
      </c>
      <c r="U2925">
        <v>0.51271956886584469</v>
      </c>
      <c r="V2925">
        <v>8</v>
      </c>
      <c r="W2925">
        <v>46</v>
      </c>
      <c r="X2925">
        <v>201.05756919137204</v>
      </c>
      <c r="Y2925">
        <v>185.57613636363632</v>
      </c>
      <c r="Z2925">
        <v>185.57613636363632</v>
      </c>
      <c r="AA2925">
        <v>26.170172969511224</v>
      </c>
      <c r="AB2925">
        <v>0</v>
      </c>
      <c r="AD2925">
        <v>2</v>
      </c>
      <c r="AE2925">
        <v>0</v>
      </c>
      <c r="AF2925">
        <v>0</v>
      </c>
      <c r="AG2925">
        <v>0</v>
      </c>
      <c r="AH2925">
        <v>4</v>
      </c>
      <c r="AI2925">
        <v>0</v>
      </c>
      <c r="AJ2925">
        <v>0</v>
      </c>
      <c r="AK2925">
        <v>0</v>
      </c>
      <c r="AL2925">
        <v>0</v>
      </c>
      <c r="AM2925">
        <v>0</v>
      </c>
    </row>
    <row r="2926" spans="1:39">
      <c r="A2926">
        <v>10</v>
      </c>
      <c r="B2926">
        <v>154</v>
      </c>
      <c r="C2926">
        <v>2019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47</v>
      </c>
      <c r="N2926">
        <v>99</v>
      </c>
      <c r="O2926">
        <v>99</v>
      </c>
      <c r="P2926">
        <v>9999</v>
      </c>
      <c r="Q2926">
        <v>24</v>
      </c>
      <c r="R2926">
        <v>35</v>
      </c>
      <c r="S2926">
        <v>35</v>
      </c>
      <c r="T2926">
        <v>0.14767932489451477</v>
      </c>
      <c r="U2926">
        <v>0.1899524169540886</v>
      </c>
      <c r="V2926">
        <v>8</v>
      </c>
      <c r="W2926">
        <v>47</v>
      </c>
      <c r="X2926">
        <v>187.28370221327964</v>
      </c>
      <c r="Y2926">
        <v>172.86285714285711</v>
      </c>
      <c r="Z2926">
        <v>172.86285714285711</v>
      </c>
      <c r="AA2926">
        <v>27.162285678221487</v>
      </c>
      <c r="AB2926">
        <v>0</v>
      </c>
      <c r="AD2926">
        <v>1</v>
      </c>
      <c r="AE2926">
        <v>0</v>
      </c>
      <c r="AF2926">
        <v>0</v>
      </c>
      <c r="AG2926">
        <v>0</v>
      </c>
      <c r="AH2926">
        <v>2</v>
      </c>
      <c r="AI2926">
        <v>0</v>
      </c>
      <c r="AJ2926">
        <v>1</v>
      </c>
      <c r="AK2926">
        <v>0</v>
      </c>
      <c r="AL2926">
        <v>0</v>
      </c>
      <c r="AM2926">
        <v>0</v>
      </c>
    </row>
    <row r="2927" spans="1:39">
      <c r="A2927">
        <v>10</v>
      </c>
      <c r="B2927">
        <v>155</v>
      </c>
      <c r="C2927">
        <v>2019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48</v>
      </c>
      <c r="N2927">
        <v>99</v>
      </c>
      <c r="O2927">
        <v>99</v>
      </c>
      <c r="P2927">
        <v>9999</v>
      </c>
      <c r="Q2927">
        <v>118</v>
      </c>
      <c r="R2927">
        <v>263</v>
      </c>
      <c r="S2927">
        <v>263</v>
      </c>
      <c r="T2927">
        <v>1.1097046413502112</v>
      </c>
      <c r="U2927">
        <v>1.4509624407539943</v>
      </c>
      <c r="V2927">
        <v>8</v>
      </c>
      <c r="W2927">
        <v>48</v>
      </c>
      <c r="X2927">
        <v>190.38101083835568</v>
      </c>
      <c r="Y2927">
        <v>175.72167300380249</v>
      </c>
      <c r="Z2927">
        <v>175.72167300380249</v>
      </c>
      <c r="AA2927">
        <v>27.431869733011432</v>
      </c>
      <c r="AB2927">
        <v>0</v>
      </c>
      <c r="AD2927">
        <v>4</v>
      </c>
      <c r="AE2927">
        <v>0</v>
      </c>
      <c r="AF2927">
        <v>0</v>
      </c>
      <c r="AG2927">
        <v>0</v>
      </c>
      <c r="AH2927">
        <v>4</v>
      </c>
      <c r="AI2927">
        <v>2</v>
      </c>
      <c r="AJ2927">
        <v>1</v>
      </c>
      <c r="AK2927">
        <v>0</v>
      </c>
      <c r="AL2927">
        <v>0</v>
      </c>
      <c r="AM2927">
        <v>0</v>
      </c>
    </row>
    <row r="2928" spans="1:39">
      <c r="A2928">
        <v>10</v>
      </c>
      <c r="B2928">
        <v>156</v>
      </c>
      <c r="C2928">
        <v>2019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49</v>
      </c>
      <c r="N2928">
        <v>99</v>
      </c>
      <c r="O2928">
        <v>99</v>
      </c>
      <c r="P2928">
        <v>9999</v>
      </c>
      <c r="Q2928">
        <v>137</v>
      </c>
      <c r="R2928">
        <v>377</v>
      </c>
      <c r="S2928">
        <v>377</v>
      </c>
      <c r="T2928">
        <v>1.5907172995780587</v>
      </c>
      <c r="U2928">
        <v>1.968752472635618</v>
      </c>
      <c r="V2928">
        <v>8</v>
      </c>
      <c r="W2928">
        <v>49</v>
      </c>
      <c r="X2928">
        <v>180.20754603113471</v>
      </c>
      <c r="Y2928">
        <v>166.33156498673725</v>
      </c>
      <c r="Z2928">
        <v>166.33156498673725</v>
      </c>
      <c r="AA2928">
        <v>26.108030735841805</v>
      </c>
      <c r="AB2928">
        <v>0</v>
      </c>
      <c r="AD2928">
        <v>4</v>
      </c>
      <c r="AE2928">
        <v>1</v>
      </c>
      <c r="AF2928">
        <v>0</v>
      </c>
      <c r="AG2928">
        <v>0</v>
      </c>
      <c r="AH2928">
        <v>12</v>
      </c>
      <c r="AI2928">
        <v>1</v>
      </c>
      <c r="AJ2928">
        <v>1</v>
      </c>
      <c r="AK2928">
        <v>0</v>
      </c>
      <c r="AL2928">
        <v>0</v>
      </c>
      <c r="AM2928">
        <v>0</v>
      </c>
    </row>
    <row r="2929" spans="1:39">
      <c r="A2929">
        <v>10</v>
      </c>
      <c r="B2929">
        <v>157</v>
      </c>
      <c r="C2929">
        <v>2019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50</v>
      </c>
      <c r="N2929">
        <v>99</v>
      </c>
      <c r="O2929">
        <v>99</v>
      </c>
      <c r="P2929">
        <v>9999</v>
      </c>
      <c r="Q2929">
        <v>82</v>
      </c>
      <c r="R2929">
        <v>132</v>
      </c>
      <c r="S2929">
        <v>132</v>
      </c>
      <c r="T2929">
        <v>0.55696202531645556</v>
      </c>
      <c r="U2929">
        <v>0.67981251757354955</v>
      </c>
      <c r="V2929">
        <v>11</v>
      </c>
      <c r="W2929">
        <v>50</v>
      </c>
      <c r="X2929">
        <v>177.72087067861713</v>
      </c>
      <c r="Y2929">
        <v>164.03636363636363</v>
      </c>
      <c r="Z2929">
        <v>164.03636363636363</v>
      </c>
      <c r="AA2929">
        <v>29.535603252754111</v>
      </c>
      <c r="AB2929">
        <v>0</v>
      </c>
      <c r="AD2929">
        <v>0</v>
      </c>
      <c r="AE2929">
        <v>0</v>
      </c>
      <c r="AF2929">
        <v>0</v>
      </c>
      <c r="AG2929">
        <v>0</v>
      </c>
      <c r="AH2929">
        <v>3</v>
      </c>
      <c r="AI2929">
        <v>0</v>
      </c>
      <c r="AJ2929">
        <v>0</v>
      </c>
      <c r="AK2929">
        <v>2</v>
      </c>
      <c r="AL2929">
        <v>0</v>
      </c>
      <c r="AM2929">
        <v>0</v>
      </c>
    </row>
    <row r="2930" spans="1:39">
      <c r="A2930">
        <v>10</v>
      </c>
      <c r="B2930">
        <v>158</v>
      </c>
      <c r="C2930">
        <v>2019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51</v>
      </c>
      <c r="N2930">
        <v>99</v>
      </c>
      <c r="O2930">
        <v>99</v>
      </c>
      <c r="P2930">
        <v>9999</v>
      </c>
      <c r="Q2930">
        <v>174</v>
      </c>
      <c r="R2930">
        <v>551</v>
      </c>
      <c r="S2930">
        <v>551</v>
      </c>
      <c r="T2930">
        <v>2.3248945147679327</v>
      </c>
      <c r="U2930">
        <v>2.8023469531286342</v>
      </c>
      <c r="V2930">
        <v>11</v>
      </c>
      <c r="W2930">
        <v>51</v>
      </c>
      <c r="X2930">
        <v>175.50662343459052</v>
      </c>
      <c r="Y2930">
        <v>161.99261343012716</v>
      </c>
      <c r="Z2930">
        <v>161.99261343012716</v>
      </c>
      <c r="AA2930">
        <v>25.429923241601905</v>
      </c>
      <c r="AB2930">
        <v>0</v>
      </c>
      <c r="AD2930">
        <v>10</v>
      </c>
      <c r="AE2930">
        <v>1</v>
      </c>
      <c r="AF2930">
        <v>0</v>
      </c>
      <c r="AG2930">
        <v>0</v>
      </c>
      <c r="AH2930">
        <v>19</v>
      </c>
      <c r="AI2930">
        <v>1</v>
      </c>
      <c r="AJ2930">
        <v>3</v>
      </c>
      <c r="AK2930">
        <v>4</v>
      </c>
      <c r="AL2930">
        <v>0</v>
      </c>
      <c r="AM2930">
        <v>0</v>
      </c>
    </row>
    <row r="2931" spans="1:39">
      <c r="A2931">
        <v>10</v>
      </c>
      <c r="B2931">
        <v>159</v>
      </c>
      <c r="C2931">
        <v>2019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52</v>
      </c>
      <c r="N2931">
        <v>99</v>
      </c>
      <c r="O2931">
        <v>99</v>
      </c>
      <c r="P2931">
        <v>9999</v>
      </c>
      <c r="Q2931">
        <v>192</v>
      </c>
      <c r="R2931">
        <v>603</v>
      </c>
      <c r="S2931">
        <v>603</v>
      </c>
      <c r="T2931">
        <v>2.5443037974683538</v>
      </c>
      <c r="U2931">
        <v>2.9539324479825591</v>
      </c>
      <c r="V2931">
        <v>11</v>
      </c>
      <c r="W2931">
        <v>52</v>
      </c>
      <c r="X2931">
        <v>169.04660518282535</v>
      </c>
      <c r="Y2931">
        <v>156.03001658374799</v>
      </c>
      <c r="Z2931">
        <v>156.03001658374799</v>
      </c>
      <c r="AA2931">
        <v>24.810649651959448</v>
      </c>
      <c r="AB2931">
        <v>0</v>
      </c>
      <c r="AD2931">
        <v>9</v>
      </c>
      <c r="AE2931">
        <v>1</v>
      </c>
      <c r="AF2931">
        <v>0</v>
      </c>
      <c r="AG2931">
        <v>1</v>
      </c>
      <c r="AH2931">
        <v>19</v>
      </c>
      <c r="AI2931">
        <v>3</v>
      </c>
      <c r="AJ2931">
        <v>1</v>
      </c>
      <c r="AK2931">
        <v>0</v>
      </c>
      <c r="AL2931">
        <v>0</v>
      </c>
      <c r="AM2931">
        <v>0</v>
      </c>
    </row>
    <row r="2932" spans="1:39">
      <c r="A2932">
        <v>10</v>
      </c>
      <c r="B2932">
        <v>160</v>
      </c>
      <c r="C2932">
        <v>2019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53</v>
      </c>
      <c r="N2932">
        <v>99</v>
      </c>
      <c r="O2932">
        <v>99</v>
      </c>
      <c r="P2932">
        <v>9999</v>
      </c>
      <c r="Q2932">
        <v>99</v>
      </c>
      <c r="R2932">
        <v>172</v>
      </c>
      <c r="S2932">
        <v>172</v>
      </c>
      <c r="T2932">
        <v>0.72573839662447248</v>
      </c>
      <c r="U2932">
        <v>0.83545532472177597</v>
      </c>
      <c r="V2932">
        <v>11</v>
      </c>
      <c r="W2932">
        <v>53</v>
      </c>
      <c r="X2932">
        <v>167.61697195696539</v>
      </c>
      <c r="Y2932">
        <v>154.71046511627904</v>
      </c>
      <c r="Z2932">
        <v>154.71046511627904</v>
      </c>
      <c r="AA2932">
        <v>24.556297582218196</v>
      </c>
      <c r="AB2932">
        <v>0</v>
      </c>
      <c r="AD2932">
        <v>2</v>
      </c>
      <c r="AE2932">
        <v>0</v>
      </c>
      <c r="AF2932">
        <v>0</v>
      </c>
      <c r="AG2932">
        <v>1</v>
      </c>
      <c r="AH2932">
        <v>3</v>
      </c>
      <c r="AI2932">
        <v>0</v>
      </c>
      <c r="AJ2932">
        <v>1</v>
      </c>
      <c r="AK2932">
        <v>1</v>
      </c>
      <c r="AL2932">
        <v>0</v>
      </c>
      <c r="AM2932">
        <v>0</v>
      </c>
    </row>
    <row r="2933" spans="1:39">
      <c r="A2933">
        <v>10</v>
      </c>
      <c r="B2933">
        <v>161</v>
      </c>
      <c r="C2933">
        <v>2019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54</v>
      </c>
      <c r="N2933">
        <v>99</v>
      </c>
      <c r="O2933">
        <v>99</v>
      </c>
      <c r="P2933">
        <v>9999</v>
      </c>
      <c r="Q2933">
        <v>249</v>
      </c>
      <c r="R2933">
        <v>1422</v>
      </c>
      <c r="S2933">
        <v>1422</v>
      </c>
      <c r="T2933">
        <v>6</v>
      </c>
      <c r="U2933">
        <v>6.7783023340085364</v>
      </c>
      <c r="V2933">
        <v>10.993670886075952</v>
      </c>
      <c r="W2933">
        <v>54</v>
      </c>
      <c r="X2933">
        <v>164.49191089412153</v>
      </c>
      <c r="Y2933">
        <v>151.82603375527435</v>
      </c>
      <c r="Z2933">
        <v>151.82603375527435</v>
      </c>
      <c r="AA2933">
        <v>24.863165507167196</v>
      </c>
      <c r="AB2933">
        <v>0</v>
      </c>
      <c r="AD2933">
        <v>19</v>
      </c>
      <c r="AE2933">
        <v>3</v>
      </c>
      <c r="AF2933">
        <v>0</v>
      </c>
      <c r="AG2933">
        <v>4</v>
      </c>
      <c r="AH2933">
        <v>30</v>
      </c>
      <c r="AI2933">
        <v>1</v>
      </c>
      <c r="AJ2933">
        <v>3</v>
      </c>
      <c r="AK2933">
        <v>3</v>
      </c>
      <c r="AL2933">
        <v>0</v>
      </c>
      <c r="AM2933">
        <v>0</v>
      </c>
    </row>
    <row r="2934" spans="1:39">
      <c r="A2934">
        <v>10</v>
      </c>
      <c r="B2934">
        <v>162</v>
      </c>
      <c r="C2934">
        <v>2019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55</v>
      </c>
      <c r="N2934">
        <v>99</v>
      </c>
      <c r="O2934">
        <v>99</v>
      </c>
      <c r="P2934">
        <v>9999</v>
      </c>
      <c r="Q2934">
        <v>238</v>
      </c>
      <c r="R2934">
        <v>817</v>
      </c>
      <c r="S2934">
        <v>817</v>
      </c>
      <c r="T2934">
        <v>3.4472573839662446</v>
      </c>
      <c r="U2934">
        <v>3.7821936804725311</v>
      </c>
      <c r="V2934">
        <v>14</v>
      </c>
      <c r="W2934">
        <v>55</v>
      </c>
      <c r="X2934">
        <v>159.75148887866331</v>
      </c>
      <c r="Y2934">
        <v>147.45062423500619</v>
      </c>
      <c r="Z2934">
        <v>147.45062423500619</v>
      </c>
      <c r="AA2934">
        <v>26.316986760341376</v>
      </c>
      <c r="AB2934">
        <v>0</v>
      </c>
      <c r="AD2934">
        <v>16</v>
      </c>
      <c r="AE2934">
        <v>2</v>
      </c>
      <c r="AF2934">
        <v>0</v>
      </c>
      <c r="AG2934">
        <v>4</v>
      </c>
      <c r="AH2934">
        <v>26</v>
      </c>
      <c r="AI2934">
        <v>12</v>
      </c>
      <c r="AJ2934">
        <v>6</v>
      </c>
      <c r="AK2934">
        <v>2</v>
      </c>
      <c r="AL2934">
        <v>0</v>
      </c>
      <c r="AM2934">
        <v>1</v>
      </c>
    </row>
    <row r="2935" spans="1:39">
      <c r="A2935">
        <v>10</v>
      </c>
      <c r="B2935">
        <v>163</v>
      </c>
      <c r="C2935">
        <v>2019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56</v>
      </c>
      <c r="N2935">
        <v>99</v>
      </c>
      <c r="O2935">
        <v>99</v>
      </c>
      <c r="P2935">
        <v>9999</v>
      </c>
      <c r="Q2935">
        <v>183</v>
      </c>
      <c r="R2935">
        <v>514</v>
      </c>
      <c r="S2935">
        <v>514</v>
      </c>
      <c r="T2935">
        <v>2.168776371308017</v>
      </c>
      <c r="U2935">
        <v>2.5092292944565955</v>
      </c>
      <c r="V2935">
        <v>14</v>
      </c>
      <c r="W2935">
        <v>56</v>
      </c>
      <c r="X2935">
        <v>168.46141199185536</v>
      </c>
      <c r="Y2935">
        <v>155.48988326848269</v>
      </c>
      <c r="Z2935">
        <v>155.48988326848269</v>
      </c>
      <c r="AA2935">
        <v>29.487381967836008</v>
      </c>
      <c r="AB2935">
        <v>0</v>
      </c>
      <c r="AD2935">
        <v>9</v>
      </c>
      <c r="AE2935">
        <v>1</v>
      </c>
      <c r="AF2935">
        <v>0</v>
      </c>
      <c r="AG2935">
        <v>2</v>
      </c>
      <c r="AH2935">
        <v>30</v>
      </c>
      <c r="AI2935">
        <v>11</v>
      </c>
      <c r="AJ2935">
        <v>4</v>
      </c>
      <c r="AK2935">
        <v>2</v>
      </c>
      <c r="AL2935">
        <v>0</v>
      </c>
      <c r="AM2935">
        <v>0</v>
      </c>
    </row>
    <row r="2936" spans="1:39">
      <c r="A2936">
        <v>10</v>
      </c>
      <c r="B2936">
        <v>164</v>
      </c>
      <c r="C2936">
        <v>2019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57</v>
      </c>
      <c r="N2936">
        <v>99</v>
      </c>
      <c r="O2936">
        <v>99</v>
      </c>
      <c r="P2936">
        <v>9999</v>
      </c>
      <c r="Q2936">
        <v>320</v>
      </c>
      <c r="R2936">
        <v>2661</v>
      </c>
      <c r="S2936">
        <v>2661</v>
      </c>
      <c r="T2936">
        <v>11.227848101265822</v>
      </c>
      <c r="U2936">
        <v>12.102554739133224</v>
      </c>
      <c r="V2936">
        <v>14</v>
      </c>
      <c r="W2936">
        <v>57</v>
      </c>
      <c r="X2936">
        <v>156.94785601418201</v>
      </c>
      <c r="Y2936">
        <v>144.86287110109001</v>
      </c>
      <c r="Z2936">
        <v>144.86287110109001</v>
      </c>
      <c r="AA2936">
        <v>24.789728204464804</v>
      </c>
      <c r="AB2936">
        <v>0</v>
      </c>
      <c r="AD2936">
        <v>57</v>
      </c>
      <c r="AE2936">
        <v>4</v>
      </c>
      <c r="AF2936">
        <v>0</v>
      </c>
      <c r="AG2936">
        <v>10</v>
      </c>
      <c r="AH2936">
        <v>113</v>
      </c>
      <c r="AI2936">
        <v>34</v>
      </c>
      <c r="AJ2936">
        <v>18</v>
      </c>
      <c r="AK2936">
        <v>20</v>
      </c>
      <c r="AL2936">
        <v>0</v>
      </c>
      <c r="AM2936">
        <v>0</v>
      </c>
    </row>
    <row r="2937" spans="1:39">
      <c r="A2937">
        <v>10</v>
      </c>
      <c r="B2937">
        <v>165</v>
      </c>
      <c r="C2937">
        <v>2019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58</v>
      </c>
      <c r="N2937">
        <v>99</v>
      </c>
      <c r="O2937">
        <v>99</v>
      </c>
      <c r="P2937">
        <v>9999</v>
      </c>
      <c r="Q2937">
        <v>315</v>
      </c>
      <c r="R2937">
        <v>3476</v>
      </c>
      <c r="S2937">
        <v>3476</v>
      </c>
      <c r="T2937">
        <v>14.666666666666663</v>
      </c>
      <c r="U2937">
        <v>15.019070937586022</v>
      </c>
      <c r="V2937">
        <v>13.997410817031071</v>
      </c>
      <c r="W2937">
        <v>58</v>
      </c>
      <c r="X2937">
        <v>149.10304306141356</v>
      </c>
      <c r="Y2937">
        <v>137.62210874568501</v>
      </c>
      <c r="Z2937">
        <v>137.62210874568501</v>
      </c>
      <c r="AA2937">
        <v>23.427937331222381</v>
      </c>
      <c r="AB2937">
        <v>0</v>
      </c>
      <c r="AD2937">
        <v>76</v>
      </c>
      <c r="AE2937">
        <v>3</v>
      </c>
      <c r="AF2937">
        <v>0</v>
      </c>
      <c r="AG2937">
        <v>9</v>
      </c>
      <c r="AH2937">
        <v>159</v>
      </c>
      <c r="AI2937">
        <v>58</v>
      </c>
      <c r="AJ2937">
        <v>30</v>
      </c>
      <c r="AK2937">
        <v>49</v>
      </c>
      <c r="AL2937">
        <v>0</v>
      </c>
      <c r="AM2937">
        <v>1</v>
      </c>
    </row>
    <row r="2938" spans="1:39">
      <c r="A2938">
        <v>10</v>
      </c>
      <c r="B2938">
        <v>166</v>
      </c>
      <c r="C2938">
        <v>2019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59</v>
      </c>
      <c r="N2938">
        <v>99</v>
      </c>
      <c r="O2938">
        <v>99</v>
      </c>
      <c r="P2938">
        <v>9999</v>
      </c>
      <c r="Q2938">
        <v>299</v>
      </c>
      <c r="R2938">
        <v>2440</v>
      </c>
      <c r="S2938">
        <v>2440</v>
      </c>
      <c r="T2938">
        <v>10.295358649789032</v>
      </c>
      <c r="U2938">
        <v>10.003367352571452</v>
      </c>
      <c r="V2938">
        <v>14.001229508196721</v>
      </c>
      <c r="W2938">
        <v>59</v>
      </c>
      <c r="X2938">
        <v>141.47496580999231</v>
      </c>
      <c r="Y2938">
        <v>130.58139344262264</v>
      </c>
      <c r="Z2938">
        <v>130.58139344262264</v>
      </c>
      <c r="AA2938">
        <v>20.838971955372301</v>
      </c>
      <c r="AB2938">
        <v>0</v>
      </c>
      <c r="AD2938">
        <v>48</v>
      </c>
      <c r="AE2938">
        <v>1</v>
      </c>
      <c r="AF2938">
        <v>0</v>
      </c>
      <c r="AG2938">
        <v>12</v>
      </c>
      <c r="AH2938">
        <v>90</v>
      </c>
      <c r="AI2938">
        <v>49</v>
      </c>
      <c r="AJ2938">
        <v>17</v>
      </c>
      <c r="AK2938">
        <v>44</v>
      </c>
      <c r="AL2938">
        <v>0</v>
      </c>
      <c r="AM2938">
        <v>2</v>
      </c>
    </row>
    <row r="2939" spans="1:39">
      <c r="A2939">
        <v>10</v>
      </c>
      <c r="B2939">
        <v>167</v>
      </c>
      <c r="C2939">
        <v>2019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60</v>
      </c>
      <c r="N2939">
        <v>99</v>
      </c>
      <c r="O2939">
        <v>99</v>
      </c>
      <c r="P2939">
        <v>9999</v>
      </c>
      <c r="Q2939">
        <v>319</v>
      </c>
      <c r="R2939">
        <v>3655</v>
      </c>
      <c r="S2939">
        <v>3654</v>
      </c>
      <c r="T2939">
        <v>15.421940928270043</v>
      </c>
      <c r="U2939">
        <v>14.394770414238248</v>
      </c>
      <c r="V2939">
        <v>16.998358413132699</v>
      </c>
      <c r="W2939">
        <v>60.016420361247938</v>
      </c>
      <c r="X2939">
        <v>135.90660621627291</v>
      </c>
      <c r="Y2939">
        <v>125.44179753761982</v>
      </c>
      <c r="Z2939">
        <v>125.47612753147249</v>
      </c>
      <c r="AA2939">
        <v>21.458286687686936</v>
      </c>
      <c r="AD2939">
        <v>129</v>
      </c>
      <c r="AE2939">
        <v>2</v>
      </c>
      <c r="AF2939">
        <v>0</v>
      </c>
      <c r="AG2939">
        <v>9</v>
      </c>
      <c r="AH2939">
        <v>157</v>
      </c>
      <c r="AI2939">
        <v>65</v>
      </c>
      <c r="AJ2939">
        <v>33</v>
      </c>
      <c r="AK2939">
        <v>77</v>
      </c>
      <c r="AL2939">
        <v>0</v>
      </c>
      <c r="AM2939">
        <v>1</v>
      </c>
    </row>
    <row r="2940" spans="1:39">
      <c r="A2940">
        <v>10</v>
      </c>
      <c r="B2940">
        <v>168</v>
      </c>
      <c r="C2940">
        <v>2019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61</v>
      </c>
      <c r="N2940">
        <v>99</v>
      </c>
      <c r="O2940">
        <v>99</v>
      </c>
      <c r="P2940">
        <v>9999</v>
      </c>
      <c r="Q2940">
        <v>286</v>
      </c>
      <c r="R2940">
        <v>2656</v>
      </c>
      <c r="S2940">
        <v>2656</v>
      </c>
      <c r="T2940">
        <v>11.206751054852322</v>
      </c>
      <c r="U2940">
        <v>9.883290625383248</v>
      </c>
      <c r="V2940">
        <v>17</v>
      </c>
      <c r="W2940">
        <v>61</v>
      </c>
      <c r="X2940">
        <v>128.40936606664991</v>
      </c>
      <c r="Y2940">
        <v>118.52184487951816</v>
      </c>
      <c r="Z2940">
        <v>118.52184487951816</v>
      </c>
      <c r="AA2940">
        <v>20.235849069418204</v>
      </c>
      <c r="AB2940">
        <v>0</v>
      </c>
      <c r="AD2940">
        <v>93</v>
      </c>
      <c r="AE2940">
        <v>2</v>
      </c>
      <c r="AF2940">
        <v>0</v>
      </c>
      <c r="AG2940">
        <v>14</v>
      </c>
      <c r="AH2940">
        <v>104</v>
      </c>
      <c r="AI2940">
        <v>29</v>
      </c>
      <c r="AJ2940">
        <v>25</v>
      </c>
      <c r="AK2940">
        <v>53</v>
      </c>
      <c r="AL2940">
        <v>0</v>
      </c>
      <c r="AM2940">
        <v>0</v>
      </c>
    </row>
    <row r="2941" spans="1:39">
      <c r="A2941">
        <v>10</v>
      </c>
      <c r="B2941">
        <v>169</v>
      </c>
      <c r="C2941">
        <v>2019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62</v>
      </c>
      <c r="N2941">
        <v>99</v>
      </c>
      <c r="O2941">
        <v>99</v>
      </c>
      <c r="P2941">
        <v>9999</v>
      </c>
      <c r="Q2941">
        <v>235</v>
      </c>
      <c r="R2941">
        <v>1329</v>
      </c>
      <c r="S2941">
        <v>1328</v>
      </c>
      <c r="T2941">
        <v>5.6075949367088604</v>
      </c>
      <c r="U2941">
        <v>4.7640974773940972</v>
      </c>
      <c r="V2941">
        <v>16.987960872836716</v>
      </c>
      <c r="W2941">
        <v>62</v>
      </c>
      <c r="X2941">
        <v>123.70261040689959</v>
      </c>
      <c r="Y2941">
        <v>114.1775094055681</v>
      </c>
      <c r="Z2941">
        <v>114.2634864457831</v>
      </c>
      <c r="AA2941">
        <v>19.550239182081945</v>
      </c>
      <c r="AB2941">
        <v>0</v>
      </c>
      <c r="AD2941">
        <v>40</v>
      </c>
      <c r="AE2941">
        <v>0</v>
      </c>
      <c r="AF2941">
        <v>0</v>
      </c>
      <c r="AG2941">
        <v>4</v>
      </c>
      <c r="AH2941">
        <v>54</v>
      </c>
      <c r="AI2941">
        <v>26</v>
      </c>
      <c r="AJ2941">
        <v>7</v>
      </c>
      <c r="AK2941">
        <v>33</v>
      </c>
      <c r="AL2941">
        <v>0</v>
      </c>
      <c r="AM2941">
        <v>2</v>
      </c>
    </row>
    <row r="2942" spans="1:39">
      <c r="A2942">
        <v>10</v>
      </c>
      <c r="B2942">
        <v>170</v>
      </c>
      <c r="C2942">
        <v>2019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63</v>
      </c>
      <c r="N2942">
        <v>99</v>
      </c>
      <c r="O2942">
        <v>99</v>
      </c>
      <c r="P2942">
        <v>9999</v>
      </c>
      <c r="Q2942">
        <v>258</v>
      </c>
      <c r="R2942">
        <v>1757</v>
      </c>
      <c r="S2942">
        <v>1757</v>
      </c>
      <c r="T2942">
        <v>7.4135021097046403</v>
      </c>
      <c r="U2942">
        <v>6.2172290716450558</v>
      </c>
      <c r="V2942">
        <v>17</v>
      </c>
      <c r="W2942">
        <v>63</v>
      </c>
      <c r="X2942">
        <v>122.10917974904277</v>
      </c>
      <c r="Y2942">
        <v>112.70677290836642</v>
      </c>
      <c r="Z2942">
        <v>112.70677290836642</v>
      </c>
      <c r="AA2942">
        <v>20.603966405675735</v>
      </c>
      <c r="AB2942">
        <v>0</v>
      </c>
      <c r="AD2942">
        <v>67</v>
      </c>
      <c r="AE2942">
        <v>2</v>
      </c>
      <c r="AF2942">
        <v>0</v>
      </c>
      <c r="AG2942">
        <v>9</v>
      </c>
      <c r="AH2942">
        <v>68</v>
      </c>
      <c r="AI2942">
        <v>25</v>
      </c>
      <c r="AJ2942">
        <v>4</v>
      </c>
      <c r="AK2942">
        <v>35</v>
      </c>
      <c r="AL2942">
        <v>0</v>
      </c>
      <c r="AM2942">
        <v>1</v>
      </c>
    </row>
    <row r="2943" spans="1:39">
      <c r="A2943">
        <v>10</v>
      </c>
      <c r="B2943">
        <v>171</v>
      </c>
      <c r="C2943">
        <v>2019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64</v>
      </c>
      <c r="N2943">
        <v>99</v>
      </c>
      <c r="O2943">
        <v>99</v>
      </c>
      <c r="P2943">
        <v>9999</v>
      </c>
      <c r="Q2943">
        <v>100</v>
      </c>
      <c r="R2943">
        <v>360</v>
      </c>
      <c r="S2943">
        <v>360</v>
      </c>
      <c r="T2943">
        <v>1.5189873417721524</v>
      </c>
      <c r="U2943">
        <v>1.2967669917793139</v>
      </c>
      <c r="V2943">
        <v>17</v>
      </c>
      <c r="W2943">
        <v>64</v>
      </c>
      <c r="X2943">
        <v>124.30329842301676</v>
      </c>
      <c r="Y2943">
        <v>114.73194444444457</v>
      </c>
      <c r="Z2943">
        <v>114.73194444444457</v>
      </c>
      <c r="AA2943">
        <v>21.275096463998224</v>
      </c>
      <c r="AB2943">
        <v>0</v>
      </c>
      <c r="AD2943">
        <v>12</v>
      </c>
      <c r="AE2943">
        <v>0</v>
      </c>
      <c r="AF2943">
        <v>0</v>
      </c>
      <c r="AG2943">
        <v>0</v>
      </c>
      <c r="AH2943">
        <v>20</v>
      </c>
      <c r="AI2943">
        <v>7</v>
      </c>
      <c r="AJ2943">
        <v>2</v>
      </c>
      <c r="AK2943">
        <v>8</v>
      </c>
      <c r="AL2943">
        <v>0</v>
      </c>
      <c r="AM2943">
        <v>0</v>
      </c>
    </row>
    <row r="2944" spans="1:39">
      <c r="A2944">
        <v>10</v>
      </c>
      <c r="B2944">
        <v>172</v>
      </c>
      <c r="C2944">
        <v>2019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65</v>
      </c>
      <c r="N2944">
        <v>99</v>
      </c>
      <c r="O2944">
        <v>99</v>
      </c>
      <c r="P2944">
        <v>9999</v>
      </c>
      <c r="Q2944">
        <v>39</v>
      </c>
      <c r="R2944">
        <v>139</v>
      </c>
      <c r="S2944">
        <v>139</v>
      </c>
      <c r="T2944">
        <v>0.58649789029535893</v>
      </c>
      <c r="U2944">
        <v>0.55676823518870788</v>
      </c>
      <c r="V2944">
        <v>17</v>
      </c>
      <c r="W2944">
        <v>65</v>
      </c>
      <c r="X2944">
        <v>138.22380881860062</v>
      </c>
      <c r="Y2944">
        <v>127.5805755395684</v>
      </c>
      <c r="Z2944">
        <v>127.5805755395684</v>
      </c>
      <c r="AA2944">
        <v>25.319412399837741</v>
      </c>
      <c r="AB2944">
        <v>0</v>
      </c>
      <c r="AD2944">
        <v>2</v>
      </c>
      <c r="AE2944">
        <v>0</v>
      </c>
      <c r="AF2944">
        <v>0</v>
      </c>
      <c r="AG2944">
        <v>0</v>
      </c>
      <c r="AH2944">
        <v>5</v>
      </c>
      <c r="AI2944">
        <v>1</v>
      </c>
      <c r="AJ2944">
        <v>0</v>
      </c>
      <c r="AK2944">
        <v>3</v>
      </c>
      <c r="AL2944">
        <v>0</v>
      </c>
      <c r="AM2944">
        <v>0</v>
      </c>
    </row>
    <row r="2945" spans="1:39">
      <c r="A2945">
        <v>10</v>
      </c>
      <c r="B2945">
        <v>173</v>
      </c>
      <c r="C2945">
        <v>2019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66</v>
      </c>
      <c r="N2945">
        <v>99</v>
      </c>
      <c r="O2945">
        <v>99</v>
      </c>
      <c r="P2945">
        <v>9999</v>
      </c>
    </row>
    <row r="2946" spans="1:39">
      <c r="A2946">
        <v>10</v>
      </c>
      <c r="B2946">
        <v>174</v>
      </c>
      <c r="C2946">
        <v>2019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67</v>
      </c>
      <c r="N2946">
        <v>99</v>
      </c>
      <c r="O2946">
        <v>99</v>
      </c>
      <c r="P2946">
        <v>9999</v>
      </c>
    </row>
    <row r="2947" spans="1:39">
      <c r="A2947">
        <v>10</v>
      </c>
      <c r="B2947">
        <v>175</v>
      </c>
      <c r="C2947">
        <v>2019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68</v>
      </c>
      <c r="N2947">
        <v>99</v>
      </c>
      <c r="O2947">
        <v>99</v>
      </c>
      <c r="P2947">
        <v>9999</v>
      </c>
      <c r="Q2947">
        <v>1</v>
      </c>
      <c r="R2947">
        <v>1</v>
      </c>
      <c r="S2947">
        <v>1</v>
      </c>
      <c r="T2947">
        <v>4.2194092827004199E-3</v>
      </c>
      <c r="U2947">
        <v>3.3468195509744874E-3</v>
      </c>
      <c r="V2947">
        <v>17</v>
      </c>
      <c r="W2947">
        <v>68</v>
      </c>
      <c r="X2947">
        <v>115.49295774647889</v>
      </c>
      <c r="Y2947">
        <v>106.6</v>
      </c>
      <c r="Z2947">
        <v>106.6</v>
      </c>
      <c r="AA2947">
        <v>0</v>
      </c>
      <c r="AB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</row>
    <row r="2948" spans="1:39">
      <c r="A2948">
        <v>10</v>
      </c>
      <c r="B2948">
        <v>176</v>
      </c>
      <c r="C2948">
        <v>2018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0</v>
      </c>
      <c r="N2948">
        <v>99</v>
      </c>
      <c r="O2948">
        <v>99</v>
      </c>
      <c r="P2948">
        <v>9999</v>
      </c>
      <c r="Q2948">
        <v>34</v>
      </c>
      <c r="R2948">
        <v>59</v>
      </c>
      <c r="S2948">
        <v>0</v>
      </c>
      <c r="T2948">
        <v>0.20622880911601243</v>
      </c>
      <c r="U2948">
        <v>0</v>
      </c>
      <c r="V2948">
        <v>2.4576271186440679</v>
      </c>
      <c r="X2948">
        <v>111.82584424408248</v>
      </c>
      <c r="Y2948">
        <v>0</v>
      </c>
      <c r="AD2948">
        <v>2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</row>
    <row r="2949" spans="1:39">
      <c r="A2949">
        <v>10</v>
      </c>
      <c r="B2949">
        <v>177</v>
      </c>
      <c r="C2949">
        <v>2018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35</v>
      </c>
      <c r="N2949">
        <v>99</v>
      </c>
      <c r="O2949">
        <v>99</v>
      </c>
      <c r="P2949">
        <v>9999</v>
      </c>
      <c r="Q2949">
        <v>1</v>
      </c>
      <c r="R2949">
        <v>1</v>
      </c>
      <c r="S2949">
        <v>1</v>
      </c>
      <c r="T2949">
        <v>3.4954035443391946E-3</v>
      </c>
      <c r="U2949">
        <v>6.8296045846939803E-3</v>
      </c>
      <c r="V2949">
        <v>2</v>
      </c>
      <c r="W2949">
        <v>35</v>
      </c>
      <c r="X2949">
        <v>287.32394366197178</v>
      </c>
      <c r="Y2949">
        <v>265.2</v>
      </c>
      <c r="Z2949">
        <v>265.2</v>
      </c>
      <c r="AA2949">
        <v>0</v>
      </c>
      <c r="AB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</row>
    <row r="2950" spans="1:39">
      <c r="A2950">
        <v>10</v>
      </c>
      <c r="B2950">
        <v>178</v>
      </c>
      <c r="C2950">
        <v>2018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36</v>
      </c>
      <c r="N2950">
        <v>99</v>
      </c>
      <c r="O2950">
        <v>99</v>
      </c>
      <c r="P2950">
        <v>9999</v>
      </c>
      <c r="Q2950">
        <v>4</v>
      </c>
      <c r="R2950">
        <v>4</v>
      </c>
      <c r="S2950">
        <v>4</v>
      </c>
      <c r="T2950">
        <v>1.3981614177356778E-2</v>
      </c>
      <c r="U2950">
        <v>2.5031582414489256E-2</v>
      </c>
      <c r="V2950">
        <v>2</v>
      </c>
      <c r="W2950">
        <v>36</v>
      </c>
      <c r="X2950">
        <v>263.27193932827726</v>
      </c>
      <c r="Y2950">
        <v>243</v>
      </c>
      <c r="Z2950">
        <v>243</v>
      </c>
      <c r="AA2950">
        <v>17.846148043765652</v>
      </c>
      <c r="AB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</row>
    <row r="2951" spans="1:39">
      <c r="A2951">
        <v>10</v>
      </c>
      <c r="B2951">
        <v>179</v>
      </c>
      <c r="C2951">
        <v>2018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37</v>
      </c>
      <c r="N2951">
        <v>99</v>
      </c>
      <c r="O2951">
        <v>99</v>
      </c>
      <c r="P2951">
        <v>9999</v>
      </c>
      <c r="Q2951">
        <v>5</v>
      </c>
      <c r="R2951">
        <v>6</v>
      </c>
      <c r="S2951">
        <v>6</v>
      </c>
      <c r="T2951">
        <v>2.0972421266035161E-2</v>
      </c>
      <c r="U2951">
        <v>3.4516285915781854E-2</v>
      </c>
      <c r="V2951">
        <v>2</v>
      </c>
      <c r="W2951">
        <v>37</v>
      </c>
      <c r="X2951">
        <v>242.01877934272295</v>
      </c>
      <c r="Y2951">
        <v>223.38333333333341</v>
      </c>
      <c r="Z2951">
        <v>223.38333333333341</v>
      </c>
      <c r="AA2951">
        <v>34.518855555897154</v>
      </c>
      <c r="AB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</row>
    <row r="2952" spans="1:39">
      <c r="A2952">
        <v>10</v>
      </c>
      <c r="B2952">
        <v>180</v>
      </c>
      <c r="C2952">
        <v>2018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38</v>
      </c>
      <c r="N2952">
        <v>99</v>
      </c>
      <c r="O2952">
        <v>99</v>
      </c>
      <c r="P2952">
        <v>9999</v>
      </c>
      <c r="Q2952">
        <v>4</v>
      </c>
      <c r="R2952">
        <v>4</v>
      </c>
      <c r="S2952">
        <v>4</v>
      </c>
      <c r="T2952">
        <v>1.3981614177356778E-2</v>
      </c>
      <c r="U2952">
        <v>2.3759401168320777E-2</v>
      </c>
      <c r="V2952">
        <v>2</v>
      </c>
      <c r="W2952">
        <v>38</v>
      </c>
      <c r="X2952">
        <v>249.89165763813648</v>
      </c>
      <c r="Y2952">
        <v>230.65</v>
      </c>
      <c r="Z2952">
        <v>230.65</v>
      </c>
      <c r="AA2952">
        <v>11.591052583782696</v>
      </c>
      <c r="AB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</row>
    <row r="2953" spans="1:39">
      <c r="A2953">
        <v>10</v>
      </c>
      <c r="B2953">
        <v>181</v>
      </c>
      <c r="C2953">
        <v>2018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39</v>
      </c>
      <c r="N2953">
        <v>99</v>
      </c>
      <c r="O2953">
        <v>99</v>
      </c>
      <c r="P2953">
        <v>9999</v>
      </c>
      <c r="Q2953">
        <v>12</v>
      </c>
      <c r="R2953">
        <v>22</v>
      </c>
      <c r="S2953">
        <v>22</v>
      </c>
      <c r="T2953">
        <v>7.6898877975462257E-2</v>
      </c>
      <c r="U2953">
        <v>0.12060226708363649</v>
      </c>
      <c r="V2953">
        <v>2</v>
      </c>
      <c r="W2953">
        <v>39</v>
      </c>
      <c r="X2953">
        <v>230.62641583768345</v>
      </c>
      <c r="Y2953">
        <v>212.8681818181818</v>
      </c>
      <c r="Z2953">
        <v>212.8681818181818</v>
      </c>
      <c r="AA2953">
        <v>37.344835183409579</v>
      </c>
      <c r="AB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</row>
    <row r="2954" spans="1:39">
      <c r="A2954">
        <v>10</v>
      </c>
      <c r="B2954">
        <v>182</v>
      </c>
      <c r="C2954">
        <v>2018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40</v>
      </c>
      <c r="N2954">
        <v>99</v>
      </c>
      <c r="O2954">
        <v>99</v>
      </c>
      <c r="P2954">
        <v>9999</v>
      </c>
      <c r="Q2954">
        <v>13</v>
      </c>
      <c r="R2954">
        <v>15</v>
      </c>
      <c r="S2954">
        <v>15</v>
      </c>
      <c r="T2954">
        <v>5.2431053165087907E-2</v>
      </c>
      <c r="U2954">
        <v>8.1720905839402017E-2</v>
      </c>
      <c r="V2954">
        <v>5</v>
      </c>
      <c r="W2954">
        <v>40</v>
      </c>
      <c r="X2954">
        <v>229.20187793427232</v>
      </c>
      <c r="Y2954">
        <v>211.55333333333328</v>
      </c>
      <c r="Z2954">
        <v>211.55333333333328</v>
      </c>
      <c r="AA2954">
        <v>25.24001760872784</v>
      </c>
      <c r="AB2954">
        <v>0</v>
      </c>
      <c r="AD2954">
        <v>0</v>
      </c>
      <c r="AE2954">
        <v>1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</row>
    <row r="2955" spans="1:39">
      <c r="A2955">
        <v>10</v>
      </c>
      <c r="B2955">
        <v>183</v>
      </c>
      <c r="C2955">
        <v>2018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41</v>
      </c>
      <c r="N2955">
        <v>99</v>
      </c>
      <c r="O2955">
        <v>99</v>
      </c>
      <c r="P2955">
        <v>9999</v>
      </c>
      <c r="Q2955">
        <v>5</v>
      </c>
      <c r="R2955">
        <v>5</v>
      </c>
      <c r="S2955">
        <v>5</v>
      </c>
      <c r="T2955">
        <v>1.7477017721695971E-2</v>
      </c>
      <c r="U2955">
        <v>2.0215835591948627E-2</v>
      </c>
      <c r="V2955">
        <v>5</v>
      </c>
      <c r="W2955">
        <v>41</v>
      </c>
      <c r="X2955">
        <v>170.09750812567711</v>
      </c>
      <c r="Y2955">
        <v>157</v>
      </c>
      <c r="Z2955">
        <v>157</v>
      </c>
      <c r="AA2955">
        <v>49.431447480323698</v>
      </c>
      <c r="AB2955">
        <v>0</v>
      </c>
      <c r="AD2955">
        <v>0</v>
      </c>
      <c r="AE2955">
        <v>0</v>
      </c>
      <c r="AF2955">
        <v>0</v>
      </c>
      <c r="AG2955">
        <v>0</v>
      </c>
      <c r="AH2955">
        <v>1</v>
      </c>
      <c r="AI2955">
        <v>0</v>
      </c>
      <c r="AJ2955">
        <v>0</v>
      </c>
      <c r="AK2955">
        <v>0</v>
      </c>
      <c r="AL2955">
        <v>0</v>
      </c>
      <c r="AM2955">
        <v>0</v>
      </c>
    </row>
    <row r="2956" spans="1:39">
      <c r="A2956">
        <v>10</v>
      </c>
      <c r="B2956">
        <v>184</v>
      </c>
      <c r="C2956">
        <v>2018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42</v>
      </c>
      <c r="N2956">
        <v>99</v>
      </c>
      <c r="O2956">
        <v>99</v>
      </c>
      <c r="P2956">
        <v>9999</v>
      </c>
      <c r="Q2956">
        <v>33</v>
      </c>
      <c r="R2956">
        <v>47</v>
      </c>
      <c r="S2956">
        <v>47</v>
      </c>
      <c r="T2956">
        <v>0.16428396658394215</v>
      </c>
      <c r="U2956">
        <v>0.23922673012464643</v>
      </c>
      <c r="V2956">
        <v>5</v>
      </c>
      <c r="W2956">
        <v>42</v>
      </c>
      <c r="X2956">
        <v>214.13522048823219</v>
      </c>
      <c r="Y2956">
        <v>197.64680851063821</v>
      </c>
      <c r="Z2956">
        <v>197.64680851063821</v>
      </c>
      <c r="AA2956">
        <v>25.216288648782118</v>
      </c>
      <c r="AB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</row>
    <row r="2957" spans="1:39">
      <c r="A2957">
        <v>10</v>
      </c>
      <c r="B2957">
        <v>185</v>
      </c>
      <c r="C2957">
        <v>2018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43</v>
      </c>
      <c r="N2957">
        <v>99</v>
      </c>
      <c r="O2957">
        <v>99</v>
      </c>
      <c r="P2957">
        <v>9999</v>
      </c>
      <c r="Q2957">
        <v>28</v>
      </c>
      <c r="R2957">
        <v>33</v>
      </c>
      <c r="S2957">
        <v>33</v>
      </c>
      <c r="T2957">
        <v>0.11534831696319341</v>
      </c>
      <c r="U2957">
        <v>0.16546081997231846</v>
      </c>
      <c r="V2957">
        <v>5</v>
      </c>
      <c r="W2957">
        <v>43</v>
      </c>
      <c r="X2957">
        <v>210.93929544633775</v>
      </c>
      <c r="Y2957">
        <v>194.69696969696972</v>
      </c>
      <c r="Z2957">
        <v>194.69696969696972</v>
      </c>
      <c r="AA2957">
        <v>27.840960502941464</v>
      </c>
      <c r="AB2957">
        <v>0</v>
      </c>
      <c r="AD2957">
        <v>0</v>
      </c>
      <c r="AE2957">
        <v>0</v>
      </c>
      <c r="AF2957">
        <v>0</v>
      </c>
      <c r="AG2957">
        <v>0</v>
      </c>
      <c r="AH2957">
        <v>2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>
      <c r="A2958">
        <v>10</v>
      </c>
      <c r="B2958">
        <v>186</v>
      </c>
      <c r="C2958">
        <v>2018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44</v>
      </c>
      <c r="N2958">
        <v>99</v>
      </c>
      <c r="O2958">
        <v>99</v>
      </c>
      <c r="P2958">
        <v>9999</v>
      </c>
      <c r="Q2958">
        <v>23</v>
      </c>
      <c r="R2958">
        <v>30</v>
      </c>
      <c r="S2958">
        <v>30</v>
      </c>
      <c r="T2958">
        <v>0.1048621063301758</v>
      </c>
      <c r="U2958">
        <v>0.1455797689188352</v>
      </c>
      <c r="V2958">
        <v>5</v>
      </c>
      <c r="W2958">
        <v>44</v>
      </c>
      <c r="X2958">
        <v>204.15312387143371</v>
      </c>
      <c r="Y2958">
        <v>188.43333333333337</v>
      </c>
      <c r="Z2958">
        <v>188.43333333333337</v>
      </c>
      <c r="AA2958">
        <v>24.51726375887424</v>
      </c>
      <c r="AB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>
      <c r="A2959">
        <v>10</v>
      </c>
      <c r="B2959">
        <v>187</v>
      </c>
      <c r="C2959">
        <v>2018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45</v>
      </c>
      <c r="N2959">
        <v>99</v>
      </c>
      <c r="O2959">
        <v>99</v>
      </c>
      <c r="P2959">
        <v>9999</v>
      </c>
      <c r="Q2959">
        <v>56</v>
      </c>
      <c r="R2959">
        <v>88</v>
      </c>
      <c r="S2959">
        <v>88</v>
      </c>
      <c r="T2959">
        <v>0.30759551190184903</v>
      </c>
      <c r="U2959">
        <v>0.43851108954469153</v>
      </c>
      <c r="V2959">
        <v>8</v>
      </c>
      <c r="W2959">
        <v>45</v>
      </c>
      <c r="X2959">
        <v>209.64000787944457</v>
      </c>
      <c r="Y2959">
        <v>193.49772727272727</v>
      </c>
      <c r="Z2959">
        <v>193.49772727272727</v>
      </c>
      <c r="AA2959">
        <v>31.813194008406601</v>
      </c>
      <c r="AB2959">
        <v>0</v>
      </c>
      <c r="AD2959">
        <v>1</v>
      </c>
      <c r="AE2959">
        <v>0</v>
      </c>
      <c r="AF2959">
        <v>0</v>
      </c>
      <c r="AG2959">
        <v>0</v>
      </c>
      <c r="AH2959">
        <v>1</v>
      </c>
      <c r="AI2959">
        <v>0</v>
      </c>
      <c r="AJ2959">
        <v>0</v>
      </c>
      <c r="AK2959">
        <v>0</v>
      </c>
      <c r="AL2959">
        <v>0</v>
      </c>
      <c r="AM2959">
        <v>0</v>
      </c>
    </row>
    <row r="2960" spans="1:39">
      <c r="A2960">
        <v>10</v>
      </c>
      <c r="B2960">
        <v>188</v>
      </c>
      <c r="C2960">
        <v>2018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46</v>
      </c>
      <c r="N2960">
        <v>99</v>
      </c>
      <c r="O2960">
        <v>99</v>
      </c>
      <c r="P2960">
        <v>9999</v>
      </c>
      <c r="Q2960">
        <v>64</v>
      </c>
      <c r="R2960">
        <v>105</v>
      </c>
      <c r="S2960">
        <v>105</v>
      </c>
      <c r="T2960">
        <v>0.36701737215561531</v>
      </c>
      <c r="U2960">
        <v>0.4857826663760047</v>
      </c>
      <c r="V2960">
        <v>8</v>
      </c>
      <c r="W2960">
        <v>46</v>
      </c>
      <c r="X2960">
        <v>194.63860083578399</v>
      </c>
      <c r="Y2960">
        <v>179.65142857142851</v>
      </c>
      <c r="Z2960">
        <v>179.65142857142851</v>
      </c>
      <c r="AA2960">
        <v>28.239634809070704</v>
      </c>
      <c r="AB2960">
        <v>0</v>
      </c>
      <c r="AD2960">
        <v>1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1</v>
      </c>
      <c r="AK2960">
        <v>0</v>
      </c>
      <c r="AL2960">
        <v>0</v>
      </c>
      <c r="AM2960">
        <v>0</v>
      </c>
    </row>
    <row r="2961" spans="1:39">
      <c r="A2961">
        <v>10</v>
      </c>
      <c r="B2961">
        <v>189</v>
      </c>
      <c r="C2961">
        <v>2018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47</v>
      </c>
      <c r="N2961">
        <v>99</v>
      </c>
      <c r="O2961">
        <v>99</v>
      </c>
      <c r="P2961">
        <v>9999</v>
      </c>
      <c r="Q2961">
        <v>31</v>
      </c>
      <c r="R2961">
        <v>36</v>
      </c>
      <c r="S2961">
        <v>36</v>
      </c>
      <c r="T2961">
        <v>0.12583452759621097</v>
      </c>
      <c r="U2961">
        <v>0.16594754518593349</v>
      </c>
      <c r="V2961">
        <v>8</v>
      </c>
      <c r="W2961">
        <v>47</v>
      </c>
      <c r="X2961">
        <v>193.92981822559281</v>
      </c>
      <c r="Y2961">
        <v>178.99722222222221</v>
      </c>
      <c r="Z2961">
        <v>178.99722222222221</v>
      </c>
      <c r="AA2961">
        <v>29.258080423392872</v>
      </c>
      <c r="AB2961">
        <v>0</v>
      </c>
      <c r="AD2961">
        <v>0</v>
      </c>
      <c r="AE2961">
        <v>0</v>
      </c>
      <c r="AF2961">
        <v>0</v>
      </c>
      <c r="AG2961">
        <v>0</v>
      </c>
      <c r="AH2961">
        <v>3</v>
      </c>
      <c r="AI2961">
        <v>0</v>
      </c>
      <c r="AJ2961">
        <v>0</v>
      </c>
      <c r="AK2961">
        <v>1</v>
      </c>
      <c r="AL2961">
        <v>0</v>
      </c>
      <c r="AM2961">
        <v>0</v>
      </c>
    </row>
    <row r="2962" spans="1:39">
      <c r="A2962">
        <v>10</v>
      </c>
      <c r="B2962">
        <v>190</v>
      </c>
      <c r="C2962">
        <v>2018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48</v>
      </c>
      <c r="N2962">
        <v>99</v>
      </c>
      <c r="O2962">
        <v>99</v>
      </c>
      <c r="P2962">
        <v>9999</v>
      </c>
      <c r="Q2962">
        <v>112</v>
      </c>
      <c r="R2962">
        <v>283</v>
      </c>
      <c r="S2962">
        <v>283</v>
      </c>
      <c r="T2962">
        <v>0.98919920304799203</v>
      </c>
      <c r="U2962">
        <v>1.2536753869883928</v>
      </c>
      <c r="V2962">
        <v>8</v>
      </c>
      <c r="W2962">
        <v>48</v>
      </c>
      <c r="X2962">
        <v>186.36953550605077</v>
      </c>
      <c r="Y2962">
        <v>172.01908127208483</v>
      </c>
      <c r="Z2962">
        <v>172.01908127208483</v>
      </c>
      <c r="AA2962">
        <v>28.383327420882129</v>
      </c>
      <c r="AB2962">
        <v>0</v>
      </c>
      <c r="AD2962">
        <v>6</v>
      </c>
      <c r="AE2962">
        <v>0</v>
      </c>
      <c r="AF2962">
        <v>0</v>
      </c>
      <c r="AG2962">
        <v>0</v>
      </c>
      <c r="AH2962">
        <v>1</v>
      </c>
      <c r="AI2962">
        <v>0</v>
      </c>
      <c r="AJ2962">
        <v>1</v>
      </c>
      <c r="AK2962">
        <v>1</v>
      </c>
      <c r="AL2962">
        <v>0</v>
      </c>
      <c r="AM2962">
        <v>0</v>
      </c>
    </row>
    <row r="2963" spans="1:39">
      <c r="A2963">
        <v>10</v>
      </c>
      <c r="B2963">
        <v>191</v>
      </c>
      <c r="C2963">
        <v>2018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49</v>
      </c>
      <c r="N2963">
        <v>99</v>
      </c>
      <c r="O2963">
        <v>99</v>
      </c>
      <c r="P2963">
        <v>9999</v>
      </c>
      <c r="Q2963">
        <v>127</v>
      </c>
      <c r="R2963">
        <v>275</v>
      </c>
      <c r="S2963">
        <v>275</v>
      </c>
      <c r="T2963">
        <v>0.96123597469327826</v>
      </c>
      <c r="U2963">
        <v>1.1733502751478229</v>
      </c>
      <c r="V2963">
        <v>8</v>
      </c>
      <c r="W2963">
        <v>49</v>
      </c>
      <c r="X2963">
        <v>179.50280705210278</v>
      </c>
      <c r="Y2963">
        <v>165.68109090909098</v>
      </c>
      <c r="Z2963">
        <v>165.68109090909098</v>
      </c>
      <c r="AA2963">
        <v>28.665308882957273</v>
      </c>
      <c r="AB2963">
        <v>0</v>
      </c>
      <c r="AD2963">
        <v>3</v>
      </c>
      <c r="AE2963">
        <v>0</v>
      </c>
      <c r="AF2963">
        <v>0</v>
      </c>
      <c r="AG2963">
        <v>0</v>
      </c>
      <c r="AH2963">
        <v>4</v>
      </c>
      <c r="AI2963">
        <v>0</v>
      </c>
      <c r="AJ2963">
        <v>0</v>
      </c>
      <c r="AK2963">
        <v>1</v>
      </c>
      <c r="AL2963">
        <v>0</v>
      </c>
      <c r="AM2963">
        <v>0</v>
      </c>
    </row>
    <row r="2964" spans="1:39">
      <c r="A2964">
        <v>10</v>
      </c>
      <c r="B2964">
        <v>192</v>
      </c>
      <c r="C2964">
        <v>2018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50</v>
      </c>
      <c r="N2964">
        <v>99</v>
      </c>
      <c r="O2964">
        <v>99</v>
      </c>
      <c r="P2964">
        <v>9999</v>
      </c>
      <c r="Q2964">
        <v>106</v>
      </c>
      <c r="R2964">
        <v>164</v>
      </c>
      <c r="S2964">
        <v>164</v>
      </c>
      <c r="T2964">
        <v>0.57324618127162796</v>
      </c>
      <c r="U2964">
        <v>0.69551487866185013</v>
      </c>
      <c r="V2964">
        <v>11</v>
      </c>
      <c r="W2964">
        <v>50</v>
      </c>
      <c r="X2964">
        <v>178.41806939196164</v>
      </c>
      <c r="Y2964">
        <v>164.67987804878044</v>
      </c>
      <c r="Z2964">
        <v>164.67987804878044</v>
      </c>
      <c r="AA2964">
        <v>30.518559287108392</v>
      </c>
      <c r="AB2964">
        <v>0</v>
      </c>
      <c r="AD2964">
        <v>1</v>
      </c>
      <c r="AE2964">
        <v>1</v>
      </c>
      <c r="AF2964">
        <v>0</v>
      </c>
      <c r="AG2964">
        <v>0</v>
      </c>
      <c r="AH2964">
        <v>9</v>
      </c>
      <c r="AI2964">
        <v>2</v>
      </c>
      <c r="AJ2964">
        <v>3</v>
      </c>
      <c r="AK2964">
        <v>1</v>
      </c>
      <c r="AL2964">
        <v>0</v>
      </c>
      <c r="AM2964">
        <v>0</v>
      </c>
    </row>
    <row r="2965" spans="1:39">
      <c r="A2965">
        <v>10</v>
      </c>
      <c r="B2965">
        <v>193</v>
      </c>
      <c r="C2965">
        <v>2018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51</v>
      </c>
      <c r="N2965">
        <v>99</v>
      </c>
      <c r="O2965">
        <v>99</v>
      </c>
      <c r="P2965">
        <v>9999</v>
      </c>
      <c r="Q2965">
        <v>184</v>
      </c>
      <c r="R2965">
        <v>641</v>
      </c>
      <c r="S2965">
        <v>641</v>
      </c>
      <c r="T2965">
        <v>2.2405536719214223</v>
      </c>
      <c r="U2965">
        <v>2.6683538090561503</v>
      </c>
      <c r="V2965">
        <v>11</v>
      </c>
      <c r="W2965">
        <v>51</v>
      </c>
      <c r="X2965">
        <v>175.13044183739203</v>
      </c>
      <c r="Y2965">
        <v>161.64539781591247</v>
      </c>
      <c r="Z2965">
        <v>161.64539781591247</v>
      </c>
      <c r="AA2965">
        <v>28.812933938203098</v>
      </c>
      <c r="AB2965">
        <v>0</v>
      </c>
      <c r="AD2965">
        <v>10</v>
      </c>
      <c r="AE2965">
        <v>0</v>
      </c>
      <c r="AF2965">
        <v>0</v>
      </c>
      <c r="AG2965">
        <v>0</v>
      </c>
      <c r="AH2965">
        <v>5</v>
      </c>
      <c r="AI2965">
        <v>2</v>
      </c>
      <c r="AJ2965">
        <v>3</v>
      </c>
      <c r="AK2965">
        <v>1</v>
      </c>
      <c r="AL2965">
        <v>0</v>
      </c>
      <c r="AM2965">
        <v>0</v>
      </c>
    </row>
    <row r="2966" spans="1:39">
      <c r="A2966">
        <v>10</v>
      </c>
      <c r="B2966">
        <v>194</v>
      </c>
      <c r="C2966">
        <v>2018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52</v>
      </c>
      <c r="N2966">
        <v>99</v>
      </c>
      <c r="O2966">
        <v>99</v>
      </c>
      <c r="P2966">
        <v>9999</v>
      </c>
      <c r="Q2966">
        <v>210</v>
      </c>
      <c r="R2966">
        <v>680</v>
      </c>
      <c r="S2966">
        <v>680</v>
      </c>
      <c r="T2966">
        <v>2.3768744101506516</v>
      </c>
      <c r="U2966">
        <v>2.7252027989532568</v>
      </c>
      <c r="V2966">
        <v>11</v>
      </c>
      <c r="W2966">
        <v>52</v>
      </c>
      <c r="X2966">
        <v>168.60333949397753</v>
      </c>
      <c r="Y2966">
        <v>155.62088235294121</v>
      </c>
      <c r="Z2966">
        <v>155.62088235294121</v>
      </c>
      <c r="AA2966">
        <v>27.159469247570343</v>
      </c>
      <c r="AB2966">
        <v>0</v>
      </c>
      <c r="AD2966">
        <v>2</v>
      </c>
      <c r="AE2966">
        <v>1</v>
      </c>
      <c r="AF2966">
        <v>0</v>
      </c>
      <c r="AG2966">
        <v>3</v>
      </c>
      <c r="AH2966">
        <v>8</v>
      </c>
      <c r="AI2966">
        <v>2</v>
      </c>
      <c r="AJ2966">
        <v>5</v>
      </c>
      <c r="AK2966">
        <v>0</v>
      </c>
      <c r="AL2966">
        <v>0</v>
      </c>
      <c r="AM2966">
        <v>0</v>
      </c>
    </row>
    <row r="2967" spans="1:39">
      <c r="A2967">
        <v>10</v>
      </c>
      <c r="B2967">
        <v>195</v>
      </c>
      <c r="C2967">
        <v>2018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53</v>
      </c>
      <c r="N2967">
        <v>99</v>
      </c>
      <c r="O2967">
        <v>99</v>
      </c>
      <c r="P2967">
        <v>9999</v>
      </c>
      <c r="Q2967">
        <v>135</v>
      </c>
      <c r="R2967">
        <v>273</v>
      </c>
      <c r="S2967">
        <v>273</v>
      </c>
      <c r="T2967">
        <v>0.95424516760459988</v>
      </c>
      <c r="U2967">
        <v>1.102257490771857</v>
      </c>
      <c r="V2967">
        <v>11</v>
      </c>
      <c r="W2967">
        <v>53</v>
      </c>
      <c r="X2967">
        <v>169.86217105393703</v>
      </c>
      <c r="Y2967">
        <v>156.78278388278389</v>
      </c>
      <c r="Z2967">
        <v>156.78278388278389</v>
      </c>
      <c r="AA2967">
        <v>27.512567164060503</v>
      </c>
      <c r="AB2967">
        <v>0</v>
      </c>
      <c r="AD2967">
        <v>5</v>
      </c>
      <c r="AE2967">
        <v>0</v>
      </c>
      <c r="AF2967">
        <v>0</v>
      </c>
      <c r="AG2967">
        <v>1</v>
      </c>
      <c r="AH2967">
        <v>14</v>
      </c>
      <c r="AI2967">
        <v>5</v>
      </c>
      <c r="AJ2967">
        <v>1</v>
      </c>
      <c r="AK2967">
        <v>2</v>
      </c>
      <c r="AL2967">
        <v>0</v>
      </c>
      <c r="AM2967">
        <v>0</v>
      </c>
    </row>
    <row r="2968" spans="1:39">
      <c r="A2968">
        <v>10</v>
      </c>
      <c r="B2968">
        <v>196</v>
      </c>
      <c r="C2968">
        <v>2018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54</v>
      </c>
      <c r="N2968">
        <v>99</v>
      </c>
      <c r="O2968">
        <v>99</v>
      </c>
      <c r="P2968">
        <v>9999</v>
      </c>
      <c r="Q2968">
        <v>271</v>
      </c>
      <c r="R2968">
        <v>1303</v>
      </c>
      <c r="S2968">
        <v>1303</v>
      </c>
      <c r="T2968">
        <v>4.5545108182739691</v>
      </c>
      <c r="U2968">
        <v>5.1032520583776639</v>
      </c>
      <c r="V2968">
        <v>11</v>
      </c>
      <c r="W2968">
        <v>54</v>
      </c>
      <c r="X2968">
        <v>164.7702734501344</v>
      </c>
      <c r="Y2968">
        <v>152.08296239447424</v>
      </c>
      <c r="Z2968">
        <v>152.08296239447424</v>
      </c>
      <c r="AA2968">
        <v>27.180856454672764</v>
      </c>
      <c r="AB2968">
        <v>0</v>
      </c>
      <c r="AD2968">
        <v>20</v>
      </c>
      <c r="AE2968">
        <v>4</v>
      </c>
      <c r="AF2968">
        <v>0</v>
      </c>
      <c r="AG2968">
        <v>3</v>
      </c>
      <c r="AH2968">
        <v>33</v>
      </c>
      <c r="AI2968">
        <v>7</v>
      </c>
      <c r="AJ2968">
        <v>6</v>
      </c>
      <c r="AK2968">
        <v>4</v>
      </c>
      <c r="AL2968">
        <v>0</v>
      </c>
      <c r="AM2968">
        <v>1</v>
      </c>
    </row>
    <row r="2969" spans="1:39">
      <c r="A2969">
        <v>10</v>
      </c>
      <c r="B2969">
        <v>197</v>
      </c>
      <c r="C2969">
        <v>2018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55</v>
      </c>
      <c r="N2969">
        <v>99</v>
      </c>
      <c r="O2969">
        <v>99</v>
      </c>
      <c r="P2969">
        <v>9999</v>
      </c>
      <c r="Q2969">
        <v>260</v>
      </c>
      <c r="R2969">
        <v>1004</v>
      </c>
      <c r="S2969">
        <v>1004</v>
      </c>
      <c r="T2969">
        <v>3.5093851585165496</v>
      </c>
      <c r="U2969">
        <v>3.89229775376314</v>
      </c>
      <c r="V2969">
        <v>14</v>
      </c>
      <c r="W2969">
        <v>55</v>
      </c>
      <c r="X2969">
        <v>163.09798724926938</v>
      </c>
      <c r="Y2969">
        <v>150.53944223107578</v>
      </c>
      <c r="Z2969">
        <v>150.53944223107578</v>
      </c>
      <c r="AA2969">
        <v>27.41813490376822</v>
      </c>
      <c r="AB2969">
        <v>0</v>
      </c>
      <c r="AD2969">
        <v>15</v>
      </c>
      <c r="AE2969">
        <v>5</v>
      </c>
      <c r="AF2969">
        <v>0</v>
      </c>
      <c r="AG2969">
        <v>2</v>
      </c>
      <c r="AH2969">
        <v>35</v>
      </c>
      <c r="AI2969">
        <v>18</v>
      </c>
      <c r="AJ2969">
        <v>9</v>
      </c>
      <c r="AK2969">
        <v>2</v>
      </c>
      <c r="AL2969">
        <v>0</v>
      </c>
      <c r="AM2969">
        <v>0</v>
      </c>
    </row>
    <row r="2970" spans="1:39">
      <c r="A2970">
        <v>10</v>
      </c>
      <c r="B2970">
        <v>198</v>
      </c>
      <c r="C2970">
        <v>2018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56</v>
      </c>
      <c r="N2970">
        <v>99</v>
      </c>
      <c r="O2970">
        <v>99</v>
      </c>
      <c r="P2970">
        <v>9999</v>
      </c>
      <c r="Q2970">
        <v>238</v>
      </c>
      <c r="R2970">
        <v>919</v>
      </c>
      <c r="S2970">
        <v>919</v>
      </c>
      <c r="T2970">
        <v>3.2122758572477195</v>
      </c>
      <c r="U2970">
        <v>3.6470062729609056</v>
      </c>
      <c r="V2970">
        <v>13.990206746463549</v>
      </c>
      <c r="W2970">
        <v>56</v>
      </c>
      <c r="X2970">
        <v>166.9541649326778</v>
      </c>
      <c r="Y2970">
        <v>154.09869423286176</v>
      </c>
      <c r="Z2970">
        <v>154.09869423286176</v>
      </c>
      <c r="AA2970">
        <v>28.79557377487118</v>
      </c>
      <c r="AB2970">
        <v>0</v>
      </c>
      <c r="AD2970">
        <v>13</v>
      </c>
      <c r="AE2970">
        <v>4</v>
      </c>
      <c r="AF2970">
        <v>1</v>
      </c>
      <c r="AG2970">
        <v>0</v>
      </c>
      <c r="AH2970">
        <v>46</v>
      </c>
      <c r="AI2970">
        <v>21</v>
      </c>
      <c r="AJ2970">
        <v>16</v>
      </c>
      <c r="AK2970">
        <v>8</v>
      </c>
      <c r="AL2970">
        <v>0</v>
      </c>
      <c r="AM2970">
        <v>0</v>
      </c>
    </row>
    <row r="2971" spans="1:39">
      <c r="A2971">
        <v>10</v>
      </c>
      <c r="B2971">
        <v>199</v>
      </c>
      <c r="C2971">
        <v>2018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57</v>
      </c>
      <c r="N2971">
        <v>99</v>
      </c>
      <c r="O2971">
        <v>99</v>
      </c>
      <c r="P2971">
        <v>9999</v>
      </c>
      <c r="Q2971">
        <v>333</v>
      </c>
      <c r="R2971">
        <v>2514</v>
      </c>
      <c r="S2971">
        <v>2514</v>
      </c>
      <c r="T2971">
        <v>8.7874445104687329</v>
      </c>
      <c r="U2971">
        <v>9.5080482846863266</v>
      </c>
      <c r="V2971">
        <v>14</v>
      </c>
      <c r="W2971">
        <v>57</v>
      </c>
      <c r="X2971">
        <v>159.11179087252236</v>
      </c>
      <c r="Y2971">
        <v>146.86018297533786</v>
      </c>
      <c r="Z2971">
        <v>146.86018297533786</v>
      </c>
      <c r="AA2971">
        <v>26.306955291421833</v>
      </c>
      <c r="AB2971">
        <v>0</v>
      </c>
      <c r="AD2971">
        <v>47</v>
      </c>
      <c r="AE2971">
        <v>19</v>
      </c>
      <c r="AF2971">
        <v>0</v>
      </c>
      <c r="AG2971">
        <v>4</v>
      </c>
      <c r="AH2971">
        <v>139</v>
      </c>
      <c r="AI2971">
        <v>57</v>
      </c>
      <c r="AJ2971">
        <v>21</v>
      </c>
      <c r="AK2971">
        <v>17</v>
      </c>
      <c r="AL2971">
        <v>0</v>
      </c>
      <c r="AM2971">
        <v>0</v>
      </c>
    </row>
    <row r="2972" spans="1:39">
      <c r="A2972">
        <v>10</v>
      </c>
      <c r="B2972">
        <v>200</v>
      </c>
      <c r="C2972">
        <v>2018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58</v>
      </c>
      <c r="N2972">
        <v>99</v>
      </c>
      <c r="O2972">
        <v>99</v>
      </c>
      <c r="P2972">
        <v>9999</v>
      </c>
      <c r="Q2972">
        <v>349</v>
      </c>
      <c r="R2972">
        <v>3729</v>
      </c>
      <c r="S2972">
        <v>3729</v>
      </c>
      <c r="T2972">
        <v>13.03435981684086</v>
      </c>
      <c r="U2972">
        <v>13.511873069275088</v>
      </c>
      <c r="V2972">
        <v>13.997586484312151</v>
      </c>
      <c r="W2972">
        <v>58</v>
      </c>
      <c r="X2972">
        <v>152.44017273183445</v>
      </c>
      <c r="Y2972">
        <v>140.70227943148359</v>
      </c>
      <c r="Z2972">
        <v>140.70227943148359</v>
      </c>
      <c r="AA2972">
        <v>24.370150592680037</v>
      </c>
      <c r="AB2972">
        <v>0</v>
      </c>
      <c r="AD2972">
        <v>68</v>
      </c>
      <c r="AE2972">
        <v>17</v>
      </c>
      <c r="AF2972">
        <v>0</v>
      </c>
      <c r="AG2972">
        <v>2</v>
      </c>
      <c r="AH2972">
        <v>203</v>
      </c>
      <c r="AI2972">
        <v>79</v>
      </c>
      <c r="AJ2972">
        <v>24</v>
      </c>
      <c r="AK2972">
        <v>37</v>
      </c>
      <c r="AL2972">
        <v>0</v>
      </c>
      <c r="AM2972">
        <v>2</v>
      </c>
    </row>
    <row r="2973" spans="1:39">
      <c r="A2973">
        <v>10</v>
      </c>
      <c r="B2973">
        <v>201</v>
      </c>
      <c r="C2973">
        <v>2018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59</v>
      </c>
      <c r="N2973">
        <v>99</v>
      </c>
      <c r="O2973">
        <v>99</v>
      </c>
      <c r="P2973">
        <v>9999</v>
      </c>
      <c r="Q2973">
        <v>326</v>
      </c>
      <c r="R2973">
        <v>2696</v>
      </c>
      <c r="S2973">
        <v>2696</v>
      </c>
      <c r="T2973">
        <v>9.4236079555384649</v>
      </c>
      <c r="U2973">
        <v>9.4920816374672352</v>
      </c>
      <c r="V2973">
        <v>14</v>
      </c>
      <c r="W2973">
        <v>59</v>
      </c>
      <c r="X2973">
        <v>148.12140935087831</v>
      </c>
      <c r="Y2973">
        <v>136.71606083086061</v>
      </c>
      <c r="Z2973">
        <v>136.71606083086061</v>
      </c>
      <c r="AA2973">
        <v>22.857090162239341</v>
      </c>
      <c r="AB2973">
        <v>0</v>
      </c>
      <c r="AD2973">
        <v>60</v>
      </c>
      <c r="AE2973">
        <v>11</v>
      </c>
      <c r="AF2973">
        <v>0</v>
      </c>
      <c r="AG2973">
        <v>6</v>
      </c>
      <c r="AH2973">
        <v>165</v>
      </c>
      <c r="AI2973">
        <v>82</v>
      </c>
      <c r="AJ2973">
        <v>24</v>
      </c>
      <c r="AK2973">
        <v>55</v>
      </c>
      <c r="AL2973">
        <v>0</v>
      </c>
      <c r="AM2973">
        <v>1</v>
      </c>
    </row>
    <row r="2974" spans="1:39">
      <c r="A2974">
        <v>10</v>
      </c>
      <c r="B2974">
        <v>202</v>
      </c>
      <c r="C2974">
        <v>2018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60</v>
      </c>
      <c r="N2974">
        <v>99</v>
      </c>
      <c r="O2974">
        <v>99</v>
      </c>
      <c r="P2974">
        <v>9999</v>
      </c>
      <c r="Q2974">
        <v>353</v>
      </c>
      <c r="R2974">
        <v>4225</v>
      </c>
      <c r="S2974">
        <v>4225</v>
      </c>
      <c r="T2974">
        <v>14.768079974833098</v>
      </c>
      <c r="U2974">
        <v>14.121865949953049</v>
      </c>
      <c r="V2974">
        <v>16.999289940828401</v>
      </c>
      <c r="W2974">
        <v>60</v>
      </c>
      <c r="X2974">
        <v>140.61823100643011</v>
      </c>
      <c r="Y2974">
        <v>129.79062721893493</v>
      </c>
      <c r="Z2974">
        <v>129.79062721893493</v>
      </c>
      <c r="AA2974">
        <v>22.605136395096139</v>
      </c>
      <c r="AB2974">
        <v>0</v>
      </c>
      <c r="AD2974">
        <v>125</v>
      </c>
      <c r="AE2974">
        <v>37</v>
      </c>
      <c r="AF2974">
        <v>0</v>
      </c>
      <c r="AG2974">
        <v>8</v>
      </c>
      <c r="AH2974">
        <v>259</v>
      </c>
      <c r="AI2974">
        <v>111</v>
      </c>
      <c r="AJ2974">
        <v>45</v>
      </c>
      <c r="AK2974">
        <v>98</v>
      </c>
      <c r="AL2974">
        <v>0</v>
      </c>
      <c r="AM2974">
        <v>3</v>
      </c>
    </row>
    <row r="2975" spans="1:39">
      <c r="A2975">
        <v>10</v>
      </c>
      <c r="B2975">
        <v>203</v>
      </c>
      <c r="C2975">
        <v>2018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61</v>
      </c>
      <c r="N2975">
        <v>99</v>
      </c>
      <c r="O2975">
        <v>99</v>
      </c>
      <c r="P2975">
        <v>9999</v>
      </c>
      <c r="Q2975">
        <v>313</v>
      </c>
      <c r="R2975">
        <v>2922</v>
      </c>
      <c r="S2975">
        <v>2922</v>
      </c>
      <c r="T2975">
        <v>10.213569156559124</v>
      </c>
      <c r="U2975">
        <v>9.2818858773588886</v>
      </c>
      <c r="V2975">
        <v>17</v>
      </c>
      <c r="W2975">
        <v>61</v>
      </c>
      <c r="X2975">
        <v>133.63870899805195</v>
      </c>
      <c r="Y2975">
        <v>123.3485284052018</v>
      </c>
      <c r="Z2975">
        <v>123.3485284052018</v>
      </c>
      <c r="AA2975">
        <v>21.847939260306124</v>
      </c>
      <c r="AB2975">
        <v>0</v>
      </c>
      <c r="AD2975">
        <v>92</v>
      </c>
      <c r="AE2975">
        <v>10</v>
      </c>
      <c r="AF2975">
        <v>0</v>
      </c>
      <c r="AG2975">
        <v>8</v>
      </c>
      <c r="AH2975">
        <v>130</v>
      </c>
      <c r="AI2975">
        <v>41</v>
      </c>
      <c r="AJ2975">
        <v>18</v>
      </c>
      <c r="AK2975">
        <v>66</v>
      </c>
      <c r="AL2975">
        <v>0</v>
      </c>
      <c r="AM2975">
        <v>2</v>
      </c>
    </row>
    <row r="2976" spans="1:39">
      <c r="A2976">
        <v>10</v>
      </c>
      <c r="B2976">
        <v>204</v>
      </c>
      <c r="C2976">
        <v>2018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62</v>
      </c>
      <c r="N2976">
        <v>99</v>
      </c>
      <c r="O2976">
        <v>99</v>
      </c>
      <c r="P2976">
        <v>9999</v>
      </c>
      <c r="Q2976">
        <v>295</v>
      </c>
      <c r="R2976">
        <v>2627</v>
      </c>
      <c r="S2976">
        <v>2627</v>
      </c>
      <c r="T2976">
        <v>9.1824251109790644</v>
      </c>
      <c r="U2976">
        <v>8.1468195018174256</v>
      </c>
      <c r="V2976">
        <v>17</v>
      </c>
      <c r="W2976">
        <v>62</v>
      </c>
      <c r="X2976">
        <v>130.4680827196201</v>
      </c>
      <c r="Y2976">
        <v>120.4220403502094</v>
      </c>
      <c r="Z2976">
        <v>120.4220403502094</v>
      </c>
      <c r="AA2976">
        <v>22.242093704111525</v>
      </c>
      <c r="AB2976">
        <v>0</v>
      </c>
      <c r="AD2976">
        <v>85</v>
      </c>
      <c r="AE2976">
        <v>24</v>
      </c>
      <c r="AF2976">
        <v>0</v>
      </c>
      <c r="AG2976">
        <v>7</v>
      </c>
      <c r="AH2976">
        <v>176</v>
      </c>
      <c r="AI2976">
        <v>54</v>
      </c>
      <c r="AJ2976">
        <v>23</v>
      </c>
      <c r="AK2976">
        <v>89</v>
      </c>
      <c r="AL2976">
        <v>0</v>
      </c>
      <c r="AM2976">
        <v>1</v>
      </c>
    </row>
    <row r="2977" spans="1:39">
      <c r="A2977">
        <v>10</v>
      </c>
      <c r="B2977">
        <v>205</v>
      </c>
      <c r="C2977">
        <v>2018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63</v>
      </c>
      <c r="N2977">
        <v>99</v>
      </c>
      <c r="O2977">
        <v>99</v>
      </c>
      <c r="P2977">
        <v>9999</v>
      </c>
      <c r="Q2977">
        <v>292</v>
      </c>
      <c r="R2977">
        <v>2620</v>
      </c>
      <c r="S2977">
        <v>2620</v>
      </c>
      <c r="T2977">
        <v>9.1579572861686884</v>
      </c>
      <c r="U2977">
        <v>7.7975542444305619</v>
      </c>
      <c r="V2977">
        <v>17</v>
      </c>
      <c r="W2977">
        <v>63</v>
      </c>
      <c r="X2977">
        <v>125.20837296237782</v>
      </c>
      <c r="Y2977">
        <v>115.56732824427471</v>
      </c>
      <c r="Z2977">
        <v>115.56732824427471</v>
      </c>
      <c r="AA2977">
        <v>20.898764557679446</v>
      </c>
      <c r="AB2977">
        <v>0</v>
      </c>
      <c r="AD2977">
        <v>80</v>
      </c>
      <c r="AE2977">
        <v>12</v>
      </c>
      <c r="AF2977">
        <v>0</v>
      </c>
      <c r="AG2977">
        <v>10</v>
      </c>
      <c r="AH2977">
        <v>153</v>
      </c>
      <c r="AI2977">
        <v>53</v>
      </c>
      <c r="AJ2977">
        <v>26</v>
      </c>
      <c r="AK2977">
        <v>55</v>
      </c>
      <c r="AL2977">
        <v>0</v>
      </c>
      <c r="AM2977">
        <v>3</v>
      </c>
    </row>
    <row r="2978" spans="1:39">
      <c r="A2978">
        <v>10</v>
      </c>
      <c r="B2978">
        <v>206</v>
      </c>
      <c r="C2978">
        <v>2018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64</v>
      </c>
      <c r="N2978">
        <v>99</v>
      </c>
      <c r="O2978">
        <v>99</v>
      </c>
      <c r="P2978">
        <v>9999</v>
      </c>
      <c r="Q2978">
        <v>122</v>
      </c>
      <c r="R2978">
        <v>794</v>
      </c>
      <c r="S2978">
        <v>794</v>
      </c>
      <c r="T2978">
        <v>2.7753504142053198</v>
      </c>
      <c r="U2978">
        <v>2.402555487640075</v>
      </c>
      <c r="V2978">
        <v>17</v>
      </c>
      <c r="W2978">
        <v>64</v>
      </c>
      <c r="X2978">
        <v>127.30022841953888</v>
      </c>
      <c r="Y2978">
        <v>117.49811083123424</v>
      </c>
      <c r="Z2978">
        <v>117.49811083123424</v>
      </c>
      <c r="AA2978">
        <v>21.11234514064823</v>
      </c>
      <c r="AB2978">
        <v>0</v>
      </c>
      <c r="AD2978">
        <v>23</v>
      </c>
      <c r="AE2978">
        <v>8</v>
      </c>
      <c r="AF2978">
        <v>0</v>
      </c>
      <c r="AG2978">
        <v>0</v>
      </c>
      <c r="AH2978">
        <v>62</v>
      </c>
      <c r="AI2978">
        <v>26</v>
      </c>
      <c r="AJ2978">
        <v>15</v>
      </c>
      <c r="AK2978">
        <v>40</v>
      </c>
      <c r="AL2978">
        <v>0</v>
      </c>
      <c r="AM2978">
        <v>0</v>
      </c>
    </row>
    <row r="2979" spans="1:39">
      <c r="A2979">
        <v>10</v>
      </c>
      <c r="B2979">
        <v>207</v>
      </c>
      <c r="C2979">
        <v>2018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65</v>
      </c>
      <c r="N2979">
        <v>99</v>
      </c>
      <c r="O2979">
        <v>99</v>
      </c>
      <c r="P2979">
        <v>9999</v>
      </c>
      <c r="Q2979">
        <v>84</v>
      </c>
      <c r="R2979">
        <v>485</v>
      </c>
      <c r="S2979">
        <v>485</v>
      </c>
      <c r="T2979">
        <v>1.6952707190045091</v>
      </c>
      <c r="U2979">
        <v>1.5232207199696004</v>
      </c>
      <c r="V2979">
        <v>17</v>
      </c>
      <c r="W2979">
        <v>65</v>
      </c>
      <c r="X2979">
        <v>132.12875987088273</v>
      </c>
      <c r="Y2979">
        <v>121.95484536082471</v>
      </c>
      <c r="Z2979">
        <v>121.95484536082471</v>
      </c>
      <c r="AA2979">
        <v>21.727300566903136</v>
      </c>
      <c r="AB2979">
        <v>0</v>
      </c>
      <c r="AD2979">
        <v>9</v>
      </c>
      <c r="AE2979">
        <v>0</v>
      </c>
      <c r="AF2979">
        <v>0</v>
      </c>
      <c r="AG2979">
        <v>0</v>
      </c>
      <c r="AH2979">
        <v>11</v>
      </c>
      <c r="AI2979">
        <v>4</v>
      </c>
      <c r="AJ2979">
        <v>0</v>
      </c>
      <c r="AK2979">
        <v>4</v>
      </c>
      <c r="AL2979">
        <v>0</v>
      </c>
      <c r="AM2979">
        <v>0</v>
      </c>
    </row>
    <row r="2980" spans="1:39">
      <c r="A2980">
        <v>10</v>
      </c>
      <c r="B2980">
        <v>208</v>
      </c>
      <c r="C2980">
        <v>2018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66</v>
      </c>
      <c r="N2980">
        <v>99</v>
      </c>
      <c r="O2980">
        <v>99</v>
      </c>
      <c r="P2980">
        <v>9999</v>
      </c>
    </row>
    <row r="2981" spans="1:39">
      <c r="A2981">
        <v>10</v>
      </c>
      <c r="B2981">
        <v>209</v>
      </c>
      <c r="C2981">
        <v>2018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67</v>
      </c>
      <c r="N2981">
        <v>99</v>
      </c>
      <c r="O2981">
        <v>99</v>
      </c>
      <c r="P2981">
        <v>9999</v>
      </c>
    </row>
    <row r="2982" spans="1:39">
      <c r="A2982">
        <v>10</v>
      </c>
      <c r="B2982">
        <v>210</v>
      </c>
      <c r="C2982">
        <v>2018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68</v>
      </c>
      <c r="N2982">
        <v>99</v>
      </c>
      <c r="O2982">
        <v>99</v>
      </c>
      <c r="P2982">
        <v>9999</v>
      </c>
    </row>
    <row r="2983" spans="1:39">
      <c r="A2983">
        <v>10</v>
      </c>
      <c r="B2983">
        <v>211</v>
      </c>
      <c r="C2983">
        <v>2017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0</v>
      </c>
      <c r="N2983">
        <v>99</v>
      </c>
      <c r="O2983">
        <v>99</v>
      </c>
      <c r="P2983">
        <v>9999</v>
      </c>
      <c r="Q2983">
        <v>45</v>
      </c>
      <c r="R2983">
        <v>118</v>
      </c>
      <c r="S2983">
        <v>0</v>
      </c>
      <c r="T2983">
        <v>0.44604044604044607</v>
      </c>
      <c r="U2983">
        <v>0</v>
      </c>
      <c r="V2983">
        <v>1.3983050847457628</v>
      </c>
      <c r="X2983">
        <v>107.0716345006151</v>
      </c>
      <c r="Y2983">
        <v>0</v>
      </c>
      <c r="AD2983">
        <v>2</v>
      </c>
      <c r="AE2983">
        <v>1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6</v>
      </c>
      <c r="AL2983">
        <v>0</v>
      </c>
      <c r="AM2983">
        <v>0</v>
      </c>
    </row>
    <row r="2984" spans="1:39">
      <c r="A2984">
        <v>10</v>
      </c>
      <c r="B2984">
        <v>212</v>
      </c>
      <c r="C2984">
        <v>2017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35</v>
      </c>
      <c r="N2984">
        <v>99</v>
      </c>
      <c r="O2984">
        <v>99</v>
      </c>
      <c r="P2984">
        <v>9999</v>
      </c>
      <c r="Q2984">
        <v>5</v>
      </c>
      <c r="R2984">
        <v>7</v>
      </c>
      <c r="S2984">
        <v>7</v>
      </c>
      <c r="T2984">
        <v>2.6460026460026459E-2</v>
      </c>
      <c r="U2984">
        <v>4.1279483854866704E-2</v>
      </c>
      <c r="V2984">
        <v>2</v>
      </c>
      <c r="W2984">
        <v>35</v>
      </c>
      <c r="X2984">
        <v>232.65748336170876</v>
      </c>
      <c r="Y2984">
        <v>214.74285714285719</v>
      </c>
      <c r="Z2984">
        <v>214.74285714285719</v>
      </c>
      <c r="AA2984">
        <v>56.072959032798259</v>
      </c>
      <c r="AB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</row>
    <row r="2985" spans="1:39">
      <c r="A2985">
        <v>10</v>
      </c>
      <c r="B2985">
        <v>213</v>
      </c>
      <c r="C2985">
        <v>2017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36</v>
      </c>
      <c r="N2985">
        <v>99</v>
      </c>
      <c r="O2985">
        <v>99</v>
      </c>
      <c r="P2985">
        <v>9999</v>
      </c>
      <c r="Q2985">
        <v>8</v>
      </c>
      <c r="R2985">
        <v>11</v>
      </c>
      <c r="S2985">
        <v>11</v>
      </c>
      <c r="T2985">
        <v>4.1580041580041575E-2</v>
      </c>
      <c r="U2985">
        <v>6.2567307088164076E-2</v>
      </c>
      <c r="V2985">
        <v>2</v>
      </c>
      <c r="W2985">
        <v>36</v>
      </c>
      <c r="X2985">
        <v>224.4065793361568</v>
      </c>
      <c r="Y2985">
        <v>207.12727272727273</v>
      </c>
      <c r="Z2985">
        <v>207.12727272727273</v>
      </c>
      <c r="AA2985">
        <v>50.716540083256255</v>
      </c>
      <c r="AB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</row>
    <row r="2986" spans="1:39">
      <c r="A2986">
        <v>10</v>
      </c>
      <c r="B2986">
        <v>214</v>
      </c>
      <c r="C2986">
        <v>2017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37</v>
      </c>
      <c r="N2986">
        <v>99</v>
      </c>
      <c r="O2986">
        <v>99</v>
      </c>
      <c r="P2986">
        <v>9999</v>
      </c>
      <c r="Q2986">
        <v>4</v>
      </c>
      <c r="R2986">
        <v>4</v>
      </c>
      <c r="S2986">
        <v>4</v>
      </c>
      <c r="T2986">
        <v>1.512001512001512E-2</v>
      </c>
      <c r="U2986">
        <v>2.4665535124029577E-2</v>
      </c>
      <c r="V2986">
        <v>2</v>
      </c>
      <c r="W2986">
        <v>37</v>
      </c>
      <c r="X2986">
        <v>243.28277356446375</v>
      </c>
      <c r="Y2986">
        <v>224.55</v>
      </c>
      <c r="Z2986">
        <v>224.55</v>
      </c>
      <c r="AA2986">
        <v>19.544116761828768</v>
      </c>
      <c r="AB2986">
        <v>0</v>
      </c>
      <c r="AD2986">
        <v>0</v>
      </c>
      <c r="AE2986">
        <v>0</v>
      </c>
      <c r="AF2986">
        <v>0</v>
      </c>
      <c r="AG2986">
        <v>0</v>
      </c>
      <c r="AH2986">
        <v>1</v>
      </c>
      <c r="AI2986">
        <v>0</v>
      </c>
      <c r="AJ2986">
        <v>0</v>
      </c>
      <c r="AK2986">
        <v>0</v>
      </c>
      <c r="AL2986">
        <v>0</v>
      </c>
      <c r="AM2986">
        <v>0</v>
      </c>
    </row>
    <row r="2987" spans="1:39">
      <c r="A2987">
        <v>10</v>
      </c>
      <c r="B2987">
        <v>215</v>
      </c>
      <c r="C2987">
        <v>2017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38</v>
      </c>
      <c r="N2987">
        <v>99</v>
      </c>
      <c r="O2987">
        <v>99</v>
      </c>
      <c r="P2987">
        <v>9999</v>
      </c>
      <c r="Q2987">
        <v>5</v>
      </c>
      <c r="R2987">
        <v>5</v>
      </c>
      <c r="S2987">
        <v>5</v>
      </c>
      <c r="T2987">
        <v>1.8900018900018901E-2</v>
      </c>
      <c r="U2987">
        <v>2.7441849531777737E-2</v>
      </c>
      <c r="V2987">
        <v>2</v>
      </c>
      <c r="W2987">
        <v>38</v>
      </c>
      <c r="X2987">
        <v>216.53304442036841</v>
      </c>
      <c r="Y2987">
        <v>199.86</v>
      </c>
      <c r="Z2987">
        <v>199.86</v>
      </c>
      <c r="AA2987">
        <v>18.457042016531123</v>
      </c>
      <c r="AB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</row>
    <row r="2988" spans="1:39">
      <c r="A2988">
        <v>10</v>
      </c>
      <c r="B2988">
        <v>216</v>
      </c>
      <c r="C2988">
        <v>2017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39</v>
      </c>
      <c r="N2988">
        <v>99</v>
      </c>
      <c r="O2988">
        <v>99</v>
      </c>
      <c r="P2988">
        <v>9999</v>
      </c>
      <c r="Q2988">
        <v>8</v>
      </c>
      <c r="R2988">
        <v>10</v>
      </c>
      <c r="S2988">
        <v>10</v>
      </c>
      <c r="T2988">
        <v>3.7800037800037802E-2</v>
      </c>
      <c r="U2988">
        <v>5.561141747903843E-2</v>
      </c>
      <c r="V2988">
        <v>2</v>
      </c>
      <c r="W2988">
        <v>39</v>
      </c>
      <c r="X2988">
        <v>219.40411700975079</v>
      </c>
      <c r="Y2988">
        <v>202.51000000000005</v>
      </c>
      <c r="Z2988">
        <v>202.51000000000005</v>
      </c>
      <c r="AA2988">
        <v>38.214694817569566</v>
      </c>
      <c r="AB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>
      <c r="A2989">
        <v>10</v>
      </c>
      <c r="B2989">
        <v>217</v>
      </c>
      <c r="C2989">
        <v>2017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40</v>
      </c>
      <c r="N2989">
        <v>99</v>
      </c>
      <c r="O2989">
        <v>99</v>
      </c>
      <c r="P2989">
        <v>9999</v>
      </c>
      <c r="Q2989">
        <v>13</v>
      </c>
      <c r="R2989">
        <v>19</v>
      </c>
      <c r="S2989">
        <v>19</v>
      </c>
      <c r="T2989">
        <v>7.1820071820071787E-2</v>
      </c>
      <c r="U2989">
        <v>0.10901496474657384</v>
      </c>
      <c r="V2989">
        <v>5</v>
      </c>
      <c r="W2989">
        <v>40</v>
      </c>
      <c r="X2989">
        <v>226.36710953983004</v>
      </c>
      <c r="Y2989">
        <v>208.9368421052632</v>
      </c>
      <c r="Z2989">
        <v>208.9368421052632</v>
      </c>
      <c r="AA2989">
        <v>34.261735761576887</v>
      </c>
      <c r="AB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</row>
    <row r="2990" spans="1:39">
      <c r="A2990">
        <v>10</v>
      </c>
      <c r="B2990">
        <v>218</v>
      </c>
      <c r="C2990">
        <v>2017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41</v>
      </c>
      <c r="N2990">
        <v>99</v>
      </c>
      <c r="O2990">
        <v>99</v>
      </c>
      <c r="P2990">
        <v>9999</v>
      </c>
      <c r="Q2990">
        <v>9</v>
      </c>
      <c r="R2990">
        <v>9</v>
      </c>
      <c r="S2990">
        <v>9</v>
      </c>
      <c r="T2990">
        <v>3.4020034020034021E-2</v>
      </c>
      <c r="U2990">
        <v>5.2747227639986655E-2</v>
      </c>
      <c r="V2990">
        <v>5</v>
      </c>
      <c r="W2990">
        <v>41</v>
      </c>
      <c r="X2990">
        <v>231.22667629709881</v>
      </c>
      <c r="Y2990">
        <v>213.42222222222225</v>
      </c>
      <c r="Z2990">
        <v>213.42222222222225</v>
      </c>
      <c r="AA2990">
        <v>13.777822580571728</v>
      </c>
      <c r="AB2990">
        <v>0</v>
      </c>
      <c r="AD2990">
        <v>0</v>
      </c>
      <c r="AE2990">
        <v>0</v>
      </c>
      <c r="AF2990">
        <v>0</v>
      </c>
      <c r="AG2990">
        <v>0</v>
      </c>
      <c r="AH2990">
        <v>1</v>
      </c>
      <c r="AI2990">
        <v>0</v>
      </c>
      <c r="AJ2990">
        <v>0</v>
      </c>
      <c r="AK2990">
        <v>0</v>
      </c>
      <c r="AL2990">
        <v>0</v>
      </c>
      <c r="AM2990">
        <v>0</v>
      </c>
    </row>
    <row r="2991" spans="1:39">
      <c r="A2991">
        <v>10</v>
      </c>
      <c r="B2991">
        <v>219</v>
      </c>
      <c r="C2991">
        <v>2017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42</v>
      </c>
      <c r="N2991">
        <v>99</v>
      </c>
      <c r="O2991">
        <v>99</v>
      </c>
      <c r="P2991">
        <v>9999</v>
      </c>
      <c r="Q2991">
        <v>31</v>
      </c>
      <c r="R2991">
        <v>43</v>
      </c>
      <c r="S2991">
        <v>43</v>
      </c>
      <c r="T2991">
        <v>0.16254016254016251</v>
      </c>
      <c r="U2991">
        <v>0.23594553305016941</v>
      </c>
      <c r="V2991">
        <v>5</v>
      </c>
      <c r="W2991">
        <v>42</v>
      </c>
      <c r="X2991">
        <v>216.48315654211495</v>
      </c>
      <c r="Y2991">
        <v>199.81395348837205</v>
      </c>
      <c r="Z2991">
        <v>199.81395348837205</v>
      </c>
      <c r="AA2991">
        <v>25.671806827048087</v>
      </c>
      <c r="AB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</row>
    <row r="2992" spans="1:39">
      <c r="A2992">
        <v>10</v>
      </c>
      <c r="B2992">
        <v>220</v>
      </c>
      <c r="C2992">
        <v>2017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43</v>
      </c>
      <c r="N2992">
        <v>99</v>
      </c>
      <c r="O2992">
        <v>99</v>
      </c>
      <c r="P2992">
        <v>9999</v>
      </c>
      <c r="Q2992">
        <v>23</v>
      </c>
      <c r="R2992">
        <v>31</v>
      </c>
      <c r="S2992">
        <v>31</v>
      </c>
      <c r="T2992">
        <v>0.11718011718011719</v>
      </c>
      <c r="U2992">
        <v>0.15695650473714479</v>
      </c>
      <c r="V2992">
        <v>5.0967741935483879</v>
      </c>
      <c r="W2992">
        <v>43</v>
      </c>
      <c r="X2992">
        <v>199.75535595708249</v>
      </c>
      <c r="Y2992">
        <v>184.37419354838713</v>
      </c>
      <c r="Z2992">
        <v>184.37419354838713</v>
      </c>
      <c r="AA2992">
        <v>33.256985370934323</v>
      </c>
      <c r="AB2992">
        <v>0</v>
      </c>
      <c r="AD2992">
        <v>0</v>
      </c>
      <c r="AE2992">
        <v>0</v>
      </c>
      <c r="AF2992">
        <v>0</v>
      </c>
      <c r="AG2992">
        <v>0</v>
      </c>
      <c r="AH2992">
        <v>1</v>
      </c>
      <c r="AI2992">
        <v>1</v>
      </c>
      <c r="AJ2992">
        <v>0</v>
      </c>
      <c r="AK2992">
        <v>0</v>
      </c>
      <c r="AL2992">
        <v>0</v>
      </c>
      <c r="AM2992">
        <v>0</v>
      </c>
    </row>
    <row r="2993" spans="1:39">
      <c r="A2993">
        <v>10</v>
      </c>
      <c r="B2993">
        <v>221</v>
      </c>
      <c r="C2993">
        <v>2017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44</v>
      </c>
      <c r="N2993">
        <v>99</v>
      </c>
      <c r="O2993">
        <v>99</v>
      </c>
      <c r="P2993">
        <v>9999</v>
      </c>
      <c r="Q2993">
        <v>24</v>
      </c>
      <c r="R2993">
        <v>35</v>
      </c>
      <c r="S2993">
        <v>35</v>
      </c>
      <c r="T2993">
        <v>0.13230013230013229</v>
      </c>
      <c r="U2993">
        <v>0.18548032051684812</v>
      </c>
      <c r="V2993">
        <v>5</v>
      </c>
      <c r="W2993">
        <v>44</v>
      </c>
      <c r="X2993">
        <v>209.0790899241602</v>
      </c>
      <c r="Y2993">
        <v>192.98</v>
      </c>
      <c r="Z2993">
        <v>192.98</v>
      </c>
      <c r="AA2993">
        <v>32.805799138915319</v>
      </c>
      <c r="AB2993">
        <v>0</v>
      </c>
      <c r="AD2993">
        <v>1</v>
      </c>
      <c r="AE2993">
        <v>0</v>
      </c>
      <c r="AF2993">
        <v>0</v>
      </c>
      <c r="AG2993">
        <v>0</v>
      </c>
      <c r="AH2993">
        <v>1</v>
      </c>
      <c r="AI2993">
        <v>0</v>
      </c>
      <c r="AJ2993">
        <v>0</v>
      </c>
      <c r="AK2993">
        <v>0</v>
      </c>
      <c r="AL2993">
        <v>0</v>
      </c>
      <c r="AM2993">
        <v>0</v>
      </c>
    </row>
    <row r="2994" spans="1:39">
      <c r="A2994">
        <v>10</v>
      </c>
      <c r="B2994">
        <v>222</v>
      </c>
      <c r="C2994">
        <v>2017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45</v>
      </c>
      <c r="N2994">
        <v>99</v>
      </c>
      <c r="O2994">
        <v>99</v>
      </c>
      <c r="P2994">
        <v>9999</v>
      </c>
      <c r="Q2994">
        <v>41</v>
      </c>
      <c r="R2994">
        <v>62</v>
      </c>
      <c r="S2994">
        <v>62</v>
      </c>
      <c r="T2994">
        <v>0.23436023436023437</v>
      </c>
      <c r="U2994">
        <v>0.32203599465541638</v>
      </c>
      <c r="V2994">
        <v>8</v>
      </c>
      <c r="W2994">
        <v>45</v>
      </c>
      <c r="X2994">
        <v>204.92433509244057</v>
      </c>
      <c r="Y2994">
        <v>189.14516129032265</v>
      </c>
      <c r="Z2994">
        <v>189.14516129032265</v>
      </c>
      <c r="AA2994">
        <v>27.043296691448472</v>
      </c>
      <c r="AB2994">
        <v>0</v>
      </c>
      <c r="AD2994">
        <v>1</v>
      </c>
      <c r="AE2994">
        <v>0</v>
      </c>
      <c r="AF2994">
        <v>0</v>
      </c>
      <c r="AG2994">
        <v>1</v>
      </c>
      <c r="AH2994">
        <v>1</v>
      </c>
      <c r="AI2994">
        <v>0</v>
      </c>
      <c r="AJ2994">
        <v>0</v>
      </c>
      <c r="AK2994">
        <v>0</v>
      </c>
      <c r="AL2994">
        <v>0</v>
      </c>
      <c r="AM2994">
        <v>0</v>
      </c>
    </row>
    <row r="2995" spans="1:39">
      <c r="A2995">
        <v>10</v>
      </c>
      <c r="B2995">
        <v>223</v>
      </c>
      <c r="C2995">
        <v>2017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46</v>
      </c>
      <c r="N2995">
        <v>99</v>
      </c>
      <c r="O2995">
        <v>99</v>
      </c>
      <c r="P2995">
        <v>9999</v>
      </c>
      <c r="Q2995">
        <v>51</v>
      </c>
      <c r="R2995">
        <v>115</v>
      </c>
      <c r="S2995">
        <v>115</v>
      </c>
      <c r="T2995">
        <v>0.43470043470043473</v>
      </c>
      <c r="U2995">
        <v>0.58716715532729391</v>
      </c>
      <c r="V2995">
        <v>8</v>
      </c>
      <c r="W2995">
        <v>46</v>
      </c>
      <c r="X2995">
        <v>201.43954025154264</v>
      </c>
      <c r="Y2995">
        <v>185.92869565217387</v>
      </c>
      <c r="Z2995">
        <v>185.92869565217387</v>
      </c>
      <c r="AA2995">
        <v>25.550402924475279</v>
      </c>
      <c r="AB2995">
        <v>0</v>
      </c>
      <c r="AD2995">
        <v>0</v>
      </c>
      <c r="AE2995">
        <v>0</v>
      </c>
      <c r="AF2995">
        <v>0</v>
      </c>
      <c r="AG2995">
        <v>0</v>
      </c>
      <c r="AH2995">
        <v>1</v>
      </c>
      <c r="AI2995">
        <v>0</v>
      </c>
      <c r="AJ2995">
        <v>0</v>
      </c>
      <c r="AK2995">
        <v>0</v>
      </c>
      <c r="AL2995">
        <v>0</v>
      </c>
      <c r="AM2995">
        <v>0</v>
      </c>
    </row>
    <row r="2996" spans="1:39">
      <c r="A2996">
        <v>10</v>
      </c>
      <c r="B2996">
        <v>224</v>
      </c>
      <c r="C2996">
        <v>2017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47</v>
      </c>
      <c r="N2996">
        <v>99</v>
      </c>
      <c r="O2996">
        <v>99</v>
      </c>
      <c r="P2996">
        <v>9999</v>
      </c>
      <c r="Q2996">
        <v>36</v>
      </c>
      <c r="R2996">
        <v>51</v>
      </c>
      <c r="S2996">
        <v>51</v>
      </c>
      <c r="T2996">
        <v>0.19278019278019284</v>
      </c>
      <c r="U2996">
        <v>0.26064402146093779</v>
      </c>
      <c r="V2996">
        <v>8</v>
      </c>
      <c r="W2996">
        <v>47</v>
      </c>
      <c r="X2996">
        <v>201.63150850806204</v>
      </c>
      <c r="Y2996">
        <v>186.10588235294119</v>
      </c>
      <c r="Z2996">
        <v>186.10588235294119</v>
      </c>
      <c r="AA2996">
        <v>28.479834019707575</v>
      </c>
      <c r="AB2996">
        <v>0</v>
      </c>
      <c r="AD2996">
        <v>1</v>
      </c>
      <c r="AE2996">
        <v>0</v>
      </c>
      <c r="AF2996">
        <v>0</v>
      </c>
      <c r="AG2996">
        <v>0</v>
      </c>
      <c r="AH2996">
        <v>3</v>
      </c>
      <c r="AI2996">
        <v>1</v>
      </c>
      <c r="AJ2996">
        <v>0</v>
      </c>
      <c r="AK2996">
        <v>0</v>
      </c>
      <c r="AL2996">
        <v>0</v>
      </c>
      <c r="AM2996">
        <v>0</v>
      </c>
    </row>
    <row r="2997" spans="1:39">
      <c r="A2997">
        <v>10</v>
      </c>
      <c r="B2997">
        <v>225</v>
      </c>
      <c r="C2997">
        <v>2017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48</v>
      </c>
      <c r="N2997">
        <v>99</v>
      </c>
      <c r="O2997">
        <v>99</v>
      </c>
      <c r="P2997">
        <v>9999</v>
      </c>
      <c r="Q2997">
        <v>103</v>
      </c>
      <c r="R2997">
        <v>217</v>
      </c>
      <c r="S2997">
        <v>217</v>
      </c>
      <c r="T2997">
        <v>0.82026082026082014</v>
      </c>
      <c r="U2997">
        <v>1.0435537000170039</v>
      </c>
      <c r="V2997">
        <v>8</v>
      </c>
      <c r="W2997">
        <v>48</v>
      </c>
      <c r="X2997">
        <v>189.72994293303225</v>
      </c>
      <c r="Y2997">
        <v>175.12073732718883</v>
      </c>
      <c r="Z2997">
        <v>175.12073732718883</v>
      </c>
      <c r="AA2997">
        <v>29.01021722779489</v>
      </c>
      <c r="AB2997">
        <v>0</v>
      </c>
      <c r="AD2997">
        <v>2</v>
      </c>
      <c r="AE2997">
        <v>0</v>
      </c>
      <c r="AF2997">
        <v>0</v>
      </c>
      <c r="AG2997">
        <v>0</v>
      </c>
      <c r="AH2997">
        <v>1</v>
      </c>
      <c r="AI2997">
        <v>0</v>
      </c>
      <c r="AJ2997">
        <v>0</v>
      </c>
      <c r="AK2997">
        <v>0</v>
      </c>
      <c r="AL2997">
        <v>0</v>
      </c>
      <c r="AM2997">
        <v>0</v>
      </c>
    </row>
    <row r="2998" spans="1:39">
      <c r="A2998">
        <v>10</v>
      </c>
      <c r="B2998">
        <v>226</v>
      </c>
      <c r="C2998">
        <v>2017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49</v>
      </c>
      <c r="N2998">
        <v>99</v>
      </c>
      <c r="O2998">
        <v>99</v>
      </c>
      <c r="P2998">
        <v>9999</v>
      </c>
      <c r="Q2998">
        <v>103</v>
      </c>
      <c r="R2998">
        <v>225</v>
      </c>
      <c r="S2998">
        <v>225</v>
      </c>
      <c r="T2998">
        <v>0.85050085050085056</v>
      </c>
      <c r="U2998">
        <v>1.0520089641727477</v>
      </c>
      <c r="V2998">
        <v>8</v>
      </c>
      <c r="W2998">
        <v>49</v>
      </c>
      <c r="X2998">
        <v>184.46659443842543</v>
      </c>
      <c r="Y2998">
        <v>170.26266666666675</v>
      </c>
      <c r="Z2998">
        <v>170.26266666666675</v>
      </c>
      <c r="AA2998">
        <v>27.312831856107358</v>
      </c>
      <c r="AB2998">
        <v>0</v>
      </c>
      <c r="AD2998">
        <v>1</v>
      </c>
      <c r="AE2998">
        <v>0</v>
      </c>
      <c r="AF2998">
        <v>0</v>
      </c>
      <c r="AG2998">
        <v>0</v>
      </c>
      <c r="AH2998">
        <v>2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>
      <c r="A2999">
        <v>10</v>
      </c>
      <c r="B2999">
        <v>227</v>
      </c>
      <c r="C2999">
        <v>2017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50</v>
      </c>
      <c r="N2999">
        <v>99</v>
      </c>
      <c r="O2999">
        <v>99</v>
      </c>
      <c r="P2999">
        <v>9999</v>
      </c>
      <c r="Q2999">
        <v>126</v>
      </c>
      <c r="R2999">
        <v>229</v>
      </c>
      <c r="S2999">
        <v>229</v>
      </c>
      <c r="T2999">
        <v>0.8656208656208656</v>
      </c>
      <c r="U2999">
        <v>1.0884498070914599</v>
      </c>
      <c r="V2999">
        <v>11</v>
      </c>
      <c r="W2999">
        <v>50</v>
      </c>
      <c r="X2999">
        <v>187.52265017717997</v>
      </c>
      <c r="Y2999">
        <v>173.08340611353717</v>
      </c>
      <c r="Z2999">
        <v>173.08340611353717</v>
      </c>
      <c r="AA2999">
        <v>30.307068723306841</v>
      </c>
      <c r="AB2999">
        <v>0</v>
      </c>
      <c r="AD2999">
        <v>1</v>
      </c>
      <c r="AE2999">
        <v>1</v>
      </c>
      <c r="AF2999">
        <v>0</v>
      </c>
      <c r="AG2999">
        <v>0</v>
      </c>
      <c r="AH2999">
        <v>8</v>
      </c>
      <c r="AI2999">
        <v>2</v>
      </c>
      <c r="AJ2999">
        <v>1</v>
      </c>
      <c r="AK2999">
        <v>1</v>
      </c>
      <c r="AL2999">
        <v>0</v>
      </c>
      <c r="AM2999">
        <v>0</v>
      </c>
    </row>
    <row r="3000" spans="1:39">
      <c r="A3000">
        <v>10</v>
      </c>
      <c r="B3000">
        <v>228</v>
      </c>
      <c r="C3000">
        <v>2017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51</v>
      </c>
      <c r="N3000">
        <v>99</v>
      </c>
      <c r="O3000">
        <v>99</v>
      </c>
      <c r="P3000">
        <v>9999</v>
      </c>
      <c r="Q3000">
        <v>160</v>
      </c>
      <c r="R3000">
        <v>453</v>
      </c>
      <c r="S3000">
        <v>453</v>
      </c>
      <c r="T3000">
        <v>1.7123417123417126</v>
      </c>
      <c r="U3000">
        <v>2.0249355323867095</v>
      </c>
      <c r="V3000">
        <v>11</v>
      </c>
      <c r="W3000">
        <v>51</v>
      </c>
      <c r="X3000">
        <v>176.35744847758639</v>
      </c>
      <c r="Y3000">
        <v>162.77792494481227</v>
      </c>
      <c r="Z3000">
        <v>162.77792494481227</v>
      </c>
      <c r="AA3000">
        <v>26.093155380771005</v>
      </c>
      <c r="AB3000">
        <v>0</v>
      </c>
      <c r="AD3000">
        <v>4</v>
      </c>
      <c r="AE3000">
        <v>1</v>
      </c>
      <c r="AF3000">
        <v>0</v>
      </c>
      <c r="AG3000">
        <v>0</v>
      </c>
      <c r="AH3000">
        <v>7</v>
      </c>
      <c r="AI3000">
        <v>1</v>
      </c>
      <c r="AJ3000">
        <v>2</v>
      </c>
      <c r="AK3000">
        <v>1</v>
      </c>
      <c r="AL3000">
        <v>0</v>
      </c>
      <c r="AM3000">
        <v>0</v>
      </c>
    </row>
    <row r="3001" spans="1:39">
      <c r="A3001">
        <v>10</v>
      </c>
      <c r="B3001">
        <v>229</v>
      </c>
      <c r="C3001">
        <v>2017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52</v>
      </c>
      <c r="N3001">
        <v>99</v>
      </c>
      <c r="O3001">
        <v>99</v>
      </c>
      <c r="P3001">
        <v>9999</v>
      </c>
      <c r="Q3001">
        <v>202</v>
      </c>
      <c r="R3001">
        <v>625</v>
      </c>
      <c r="S3001">
        <v>625</v>
      </c>
      <c r="T3001">
        <v>2.3625023625023625</v>
      </c>
      <c r="U3001">
        <v>2.7418837153205122</v>
      </c>
      <c r="V3001">
        <v>11</v>
      </c>
      <c r="W3001">
        <v>52</v>
      </c>
      <c r="X3001">
        <v>173.08117009750799</v>
      </c>
      <c r="Y3001">
        <v>159.75392000000011</v>
      </c>
      <c r="Z3001">
        <v>159.75392000000011</v>
      </c>
      <c r="AA3001">
        <v>25.943040774619767</v>
      </c>
      <c r="AB3001">
        <v>0</v>
      </c>
      <c r="AD3001">
        <v>7</v>
      </c>
      <c r="AE3001">
        <v>3</v>
      </c>
      <c r="AF3001">
        <v>0</v>
      </c>
      <c r="AG3001">
        <v>1</v>
      </c>
      <c r="AH3001">
        <v>13</v>
      </c>
      <c r="AI3001">
        <v>5</v>
      </c>
      <c r="AJ3001">
        <v>5</v>
      </c>
      <c r="AK3001">
        <v>3</v>
      </c>
      <c r="AL3001">
        <v>0</v>
      </c>
      <c r="AM3001">
        <v>0</v>
      </c>
    </row>
    <row r="3002" spans="1:39">
      <c r="A3002">
        <v>10</v>
      </c>
      <c r="B3002">
        <v>230</v>
      </c>
      <c r="C3002">
        <v>2017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53</v>
      </c>
      <c r="N3002">
        <v>99</v>
      </c>
      <c r="O3002">
        <v>99</v>
      </c>
      <c r="P3002">
        <v>9999</v>
      </c>
      <c r="Q3002">
        <v>144</v>
      </c>
      <c r="R3002">
        <v>297</v>
      </c>
      <c r="S3002">
        <v>297</v>
      </c>
      <c r="T3002">
        <v>1.1226611226611232</v>
      </c>
      <c r="U3002">
        <v>1.3333806029924222</v>
      </c>
      <c r="V3002">
        <v>11</v>
      </c>
      <c r="W3002">
        <v>53</v>
      </c>
      <c r="X3002">
        <v>177.12444050472223</v>
      </c>
      <c r="Y3002">
        <v>163.48585858585861</v>
      </c>
      <c r="Z3002">
        <v>163.48585858585861</v>
      </c>
      <c r="AA3002">
        <v>26.238758734990792</v>
      </c>
      <c r="AB3002">
        <v>0</v>
      </c>
      <c r="AD3002">
        <v>3</v>
      </c>
      <c r="AE3002">
        <v>4</v>
      </c>
      <c r="AF3002">
        <v>0</v>
      </c>
      <c r="AG3002">
        <v>0</v>
      </c>
      <c r="AH3002">
        <v>7</v>
      </c>
      <c r="AI3002">
        <v>2</v>
      </c>
      <c r="AJ3002">
        <v>3</v>
      </c>
      <c r="AK3002">
        <v>3</v>
      </c>
      <c r="AL3002">
        <v>0</v>
      </c>
      <c r="AM3002">
        <v>0</v>
      </c>
    </row>
    <row r="3003" spans="1:39">
      <c r="A3003">
        <v>10</v>
      </c>
      <c r="B3003">
        <v>231</v>
      </c>
      <c r="C3003">
        <v>2017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54</v>
      </c>
      <c r="N3003">
        <v>99</v>
      </c>
      <c r="O3003">
        <v>99</v>
      </c>
      <c r="P3003">
        <v>9999</v>
      </c>
      <c r="Q3003">
        <v>263</v>
      </c>
      <c r="R3003">
        <v>1003</v>
      </c>
      <c r="S3003">
        <v>1003</v>
      </c>
      <c r="T3003">
        <v>3.7913437913437913</v>
      </c>
      <c r="U3003">
        <v>4.3180943421842928</v>
      </c>
      <c r="V3003">
        <v>11</v>
      </c>
      <c r="W3003">
        <v>54</v>
      </c>
      <c r="X3003">
        <v>169.85252260553125</v>
      </c>
      <c r="Y3003">
        <v>156.77387836490527</v>
      </c>
      <c r="Z3003">
        <v>156.77387836490527</v>
      </c>
      <c r="AA3003">
        <v>25.827723896004144</v>
      </c>
      <c r="AB3003">
        <v>0</v>
      </c>
      <c r="AD3003">
        <v>13</v>
      </c>
      <c r="AE3003">
        <v>5</v>
      </c>
      <c r="AF3003">
        <v>0</v>
      </c>
      <c r="AG3003">
        <v>1</v>
      </c>
      <c r="AH3003">
        <v>11</v>
      </c>
      <c r="AI3003">
        <v>1</v>
      </c>
      <c r="AJ3003">
        <v>5</v>
      </c>
      <c r="AK3003">
        <v>2</v>
      </c>
      <c r="AL3003">
        <v>0</v>
      </c>
      <c r="AM3003">
        <v>0</v>
      </c>
    </row>
    <row r="3004" spans="1:39">
      <c r="A3004">
        <v>10</v>
      </c>
      <c r="B3004">
        <v>232</v>
      </c>
      <c r="C3004">
        <v>2017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55</v>
      </c>
      <c r="N3004">
        <v>99</v>
      </c>
      <c r="O3004">
        <v>99</v>
      </c>
      <c r="P3004">
        <v>9999</v>
      </c>
      <c r="Q3004">
        <v>282</v>
      </c>
      <c r="R3004">
        <v>1037</v>
      </c>
      <c r="S3004">
        <v>1037</v>
      </c>
      <c r="T3004">
        <v>3.9198639198639209</v>
      </c>
      <c r="U3004">
        <v>4.4105283114867637</v>
      </c>
      <c r="V3004">
        <v>13.991321118611378</v>
      </c>
      <c r="W3004">
        <v>55</v>
      </c>
      <c r="X3004">
        <v>167.800273937968</v>
      </c>
      <c r="Y3004">
        <v>154.87965284474427</v>
      </c>
      <c r="Z3004">
        <v>154.87965284474427</v>
      </c>
      <c r="AA3004">
        <v>26.47565757895844</v>
      </c>
      <c r="AB3004">
        <v>0</v>
      </c>
      <c r="AD3004">
        <v>10</v>
      </c>
      <c r="AE3004">
        <v>7</v>
      </c>
      <c r="AF3004">
        <v>0</v>
      </c>
      <c r="AG3004">
        <v>1</v>
      </c>
      <c r="AH3004">
        <v>31</v>
      </c>
      <c r="AI3004">
        <v>21</v>
      </c>
      <c r="AJ3004">
        <v>2</v>
      </c>
      <c r="AK3004">
        <v>5</v>
      </c>
      <c r="AL3004">
        <v>0</v>
      </c>
      <c r="AM3004">
        <v>0</v>
      </c>
    </row>
    <row r="3005" spans="1:39">
      <c r="A3005">
        <v>10</v>
      </c>
      <c r="B3005">
        <v>233</v>
      </c>
      <c r="C3005">
        <v>2017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56</v>
      </c>
      <c r="N3005">
        <v>99</v>
      </c>
      <c r="O3005">
        <v>99</v>
      </c>
      <c r="P3005">
        <v>9999</v>
      </c>
      <c r="Q3005">
        <v>284</v>
      </c>
      <c r="R3005">
        <v>1176</v>
      </c>
      <c r="S3005">
        <v>1176</v>
      </c>
      <c r="T3005">
        <v>4.445284445284444</v>
      </c>
      <c r="U3005">
        <v>4.9614029136856717</v>
      </c>
      <c r="V3005">
        <v>14</v>
      </c>
      <c r="W3005">
        <v>56</v>
      </c>
      <c r="X3005">
        <v>166.4477708743303</v>
      </c>
      <c r="Y3005">
        <v>153.63129251700661</v>
      </c>
      <c r="Z3005">
        <v>153.63129251700661</v>
      </c>
      <c r="AA3005">
        <v>25.947488318334397</v>
      </c>
      <c r="AB3005">
        <v>0</v>
      </c>
      <c r="AD3005">
        <v>15</v>
      </c>
      <c r="AE3005">
        <v>6</v>
      </c>
      <c r="AF3005">
        <v>0</v>
      </c>
      <c r="AG3005">
        <v>2</v>
      </c>
      <c r="AH3005">
        <v>33</v>
      </c>
      <c r="AI3005">
        <v>23</v>
      </c>
      <c r="AJ3005">
        <v>8</v>
      </c>
      <c r="AK3005">
        <v>6</v>
      </c>
      <c r="AL3005">
        <v>0</v>
      </c>
      <c r="AM3005">
        <v>0</v>
      </c>
    </row>
    <row r="3006" spans="1:39">
      <c r="A3006">
        <v>10</v>
      </c>
      <c r="B3006">
        <v>234</v>
      </c>
      <c r="C3006">
        <v>2017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57</v>
      </c>
      <c r="N3006">
        <v>99</v>
      </c>
      <c r="O3006">
        <v>99</v>
      </c>
      <c r="P3006">
        <v>9999</v>
      </c>
      <c r="Q3006">
        <v>333</v>
      </c>
      <c r="R3006">
        <v>2294</v>
      </c>
      <c r="S3006">
        <v>2294</v>
      </c>
      <c r="T3006">
        <v>8.6713286713286717</v>
      </c>
      <c r="U3006">
        <v>9.3584560770034777</v>
      </c>
      <c r="V3006">
        <v>14</v>
      </c>
      <c r="W3006">
        <v>57</v>
      </c>
      <c r="X3006">
        <v>160.9502295781258</v>
      </c>
      <c r="Y3006">
        <v>148.55706190061019</v>
      </c>
      <c r="Z3006">
        <v>148.55706190061019</v>
      </c>
      <c r="AA3006">
        <v>24.725521836297592</v>
      </c>
      <c r="AB3006">
        <v>0</v>
      </c>
      <c r="AD3006">
        <v>30</v>
      </c>
      <c r="AE3006">
        <v>10</v>
      </c>
      <c r="AF3006">
        <v>1</v>
      </c>
      <c r="AG3006">
        <v>3</v>
      </c>
      <c r="AH3006">
        <v>56</v>
      </c>
      <c r="AI3006">
        <v>38</v>
      </c>
      <c r="AJ3006">
        <v>12</v>
      </c>
      <c r="AK3006">
        <v>8</v>
      </c>
      <c r="AL3006">
        <v>0</v>
      </c>
      <c r="AM3006">
        <v>0</v>
      </c>
    </row>
    <row r="3007" spans="1:39">
      <c r="A3007">
        <v>10</v>
      </c>
      <c r="B3007">
        <v>235</v>
      </c>
      <c r="C3007">
        <v>2017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58</v>
      </c>
      <c r="N3007">
        <v>99</v>
      </c>
      <c r="O3007">
        <v>99</v>
      </c>
      <c r="P3007">
        <v>9999</v>
      </c>
      <c r="Q3007">
        <v>371</v>
      </c>
      <c r="R3007">
        <v>3691</v>
      </c>
      <c r="S3007">
        <v>3690</v>
      </c>
      <c r="T3007">
        <v>13.951993951993956</v>
      </c>
      <c r="U3007">
        <v>14.370686689376621</v>
      </c>
      <c r="V3007">
        <v>13.996477919263064</v>
      </c>
      <c r="W3007">
        <v>58</v>
      </c>
      <c r="X3007">
        <v>153.63915565166437</v>
      </c>
      <c r="Y3007">
        <v>141.78033053373076</v>
      </c>
      <c r="Z3007">
        <v>141.81875338753397</v>
      </c>
      <c r="AA3007">
        <v>22.974950435147381</v>
      </c>
      <c r="AB3007">
        <v>0</v>
      </c>
      <c r="AD3007">
        <v>60</v>
      </c>
      <c r="AE3007">
        <v>23</v>
      </c>
      <c r="AF3007">
        <v>0</v>
      </c>
      <c r="AG3007">
        <v>6</v>
      </c>
      <c r="AH3007">
        <v>113</v>
      </c>
      <c r="AI3007">
        <v>56</v>
      </c>
      <c r="AJ3007">
        <v>12</v>
      </c>
      <c r="AK3007">
        <v>23</v>
      </c>
      <c r="AL3007">
        <v>1</v>
      </c>
      <c r="AM3007">
        <v>0</v>
      </c>
    </row>
    <row r="3008" spans="1:39">
      <c r="A3008">
        <v>10</v>
      </c>
      <c r="B3008">
        <v>236</v>
      </c>
      <c r="C3008">
        <v>2017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59</v>
      </c>
      <c r="N3008">
        <v>99</v>
      </c>
      <c r="O3008">
        <v>99</v>
      </c>
      <c r="P3008">
        <v>9999</v>
      </c>
      <c r="Q3008">
        <v>289</v>
      </c>
      <c r="R3008">
        <v>2222</v>
      </c>
      <c r="S3008">
        <v>2222</v>
      </c>
      <c r="T3008">
        <v>8.3991683991683992</v>
      </c>
      <c r="U3008">
        <v>8.3533671009324078</v>
      </c>
      <c r="V3008">
        <v>14</v>
      </c>
      <c r="W3008">
        <v>59</v>
      </c>
      <c r="X3008">
        <v>148.31952317658661</v>
      </c>
      <c r="Y3008">
        <v>136.89891989198929</v>
      </c>
      <c r="Z3008">
        <v>136.89891989198929</v>
      </c>
      <c r="AA3008">
        <v>22.835408785981834</v>
      </c>
      <c r="AB3008">
        <v>0</v>
      </c>
      <c r="AD3008">
        <v>33</v>
      </c>
      <c r="AE3008">
        <v>9</v>
      </c>
      <c r="AF3008">
        <v>0</v>
      </c>
      <c r="AG3008">
        <v>6</v>
      </c>
      <c r="AH3008">
        <v>77</v>
      </c>
      <c r="AI3008">
        <v>32</v>
      </c>
      <c r="AJ3008">
        <v>20</v>
      </c>
      <c r="AK3008">
        <v>26</v>
      </c>
      <c r="AL3008">
        <v>0</v>
      </c>
      <c r="AM3008">
        <v>0</v>
      </c>
    </row>
    <row r="3009" spans="1:39">
      <c r="A3009">
        <v>10</v>
      </c>
      <c r="B3009">
        <v>237</v>
      </c>
      <c r="C3009">
        <v>2017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60</v>
      </c>
      <c r="N3009">
        <v>99</v>
      </c>
      <c r="O3009">
        <v>99</v>
      </c>
      <c r="P3009">
        <v>9999</v>
      </c>
      <c r="Q3009">
        <v>356</v>
      </c>
      <c r="R3009">
        <v>3762</v>
      </c>
      <c r="S3009">
        <v>3762</v>
      </c>
      <c r="T3009">
        <v>14.22037422037422</v>
      </c>
      <c r="U3009">
        <v>13.617811185575784</v>
      </c>
      <c r="V3009">
        <v>17</v>
      </c>
      <c r="W3009">
        <v>60</v>
      </c>
      <c r="X3009">
        <v>142.81352038950223</v>
      </c>
      <c r="Y3009">
        <v>131.81687931951097</v>
      </c>
      <c r="Z3009">
        <v>131.81687931951097</v>
      </c>
      <c r="AA3009">
        <v>21.543408068293303</v>
      </c>
      <c r="AB3009">
        <v>0</v>
      </c>
      <c r="AD3009">
        <v>87</v>
      </c>
      <c r="AE3009">
        <v>30</v>
      </c>
      <c r="AF3009">
        <v>0</v>
      </c>
      <c r="AG3009">
        <v>13</v>
      </c>
      <c r="AH3009">
        <v>128</v>
      </c>
      <c r="AI3009">
        <v>61</v>
      </c>
      <c r="AJ3009">
        <v>41</v>
      </c>
      <c r="AK3009">
        <v>72</v>
      </c>
      <c r="AL3009">
        <v>0</v>
      </c>
      <c r="AM3009">
        <v>1</v>
      </c>
    </row>
    <row r="3010" spans="1:39">
      <c r="A3010">
        <v>10</v>
      </c>
      <c r="B3010">
        <v>238</v>
      </c>
      <c r="C3010">
        <v>2017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61</v>
      </c>
      <c r="N3010">
        <v>99</v>
      </c>
      <c r="O3010">
        <v>99</v>
      </c>
      <c r="P3010">
        <v>9999</v>
      </c>
      <c r="Q3010">
        <v>334</v>
      </c>
      <c r="R3010">
        <v>2906</v>
      </c>
      <c r="S3010">
        <v>2906</v>
      </c>
      <c r="T3010">
        <v>10.984690984690985</v>
      </c>
      <c r="U3010">
        <v>9.9630445365867057</v>
      </c>
      <c r="V3010">
        <v>17</v>
      </c>
      <c r="W3010">
        <v>61</v>
      </c>
      <c r="X3010">
        <v>135.26245620261915</v>
      </c>
      <c r="Y3010">
        <v>124.84724707501709</v>
      </c>
      <c r="Z3010">
        <v>124.84724707501709</v>
      </c>
      <c r="AA3010">
        <v>20.997402118475289</v>
      </c>
      <c r="AB3010">
        <v>0</v>
      </c>
      <c r="AD3010">
        <v>73</v>
      </c>
      <c r="AE3010">
        <v>17</v>
      </c>
      <c r="AF3010">
        <v>0</v>
      </c>
      <c r="AG3010">
        <v>7</v>
      </c>
      <c r="AH3010">
        <v>80</v>
      </c>
      <c r="AI3010">
        <v>32</v>
      </c>
      <c r="AJ3010">
        <v>19</v>
      </c>
      <c r="AK3010">
        <v>36</v>
      </c>
      <c r="AL3010">
        <v>1</v>
      </c>
      <c r="AM3010">
        <v>1</v>
      </c>
    </row>
    <row r="3011" spans="1:39">
      <c r="A3011">
        <v>10</v>
      </c>
      <c r="B3011">
        <v>239</v>
      </c>
      <c r="C3011">
        <v>2017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62</v>
      </c>
      <c r="N3011">
        <v>99</v>
      </c>
      <c r="O3011">
        <v>99</v>
      </c>
      <c r="P3011">
        <v>9999</v>
      </c>
      <c r="Q3011">
        <v>304</v>
      </c>
      <c r="R3011">
        <v>2643</v>
      </c>
      <c r="S3011">
        <v>2643</v>
      </c>
      <c r="T3011">
        <v>9.9905499905499902</v>
      </c>
      <c r="U3011">
        <v>8.8023309177841931</v>
      </c>
      <c r="V3011">
        <v>17</v>
      </c>
      <c r="W3011">
        <v>62</v>
      </c>
      <c r="X3011">
        <v>131.39575542254943</v>
      </c>
      <c r="Y3011">
        <v>121.27828225501329</v>
      </c>
      <c r="Z3011">
        <v>121.27828225501329</v>
      </c>
      <c r="AA3011">
        <v>21.765362741892872</v>
      </c>
      <c r="AB3011">
        <v>0</v>
      </c>
      <c r="AD3011">
        <v>70</v>
      </c>
      <c r="AE3011">
        <v>20</v>
      </c>
      <c r="AF3011">
        <v>0</v>
      </c>
      <c r="AG3011">
        <v>8</v>
      </c>
      <c r="AH3011">
        <v>107</v>
      </c>
      <c r="AI3011">
        <v>35</v>
      </c>
      <c r="AJ3011">
        <v>18</v>
      </c>
      <c r="AK3011">
        <v>64</v>
      </c>
      <c r="AL3011">
        <v>0</v>
      </c>
      <c r="AM3011">
        <v>1</v>
      </c>
    </row>
    <row r="3012" spans="1:39">
      <c r="A3012">
        <v>10</v>
      </c>
      <c r="B3012">
        <v>240</v>
      </c>
      <c r="C3012">
        <v>2017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63</v>
      </c>
      <c r="N3012">
        <v>99</v>
      </c>
      <c r="O3012">
        <v>99</v>
      </c>
      <c r="P3012">
        <v>9999</v>
      </c>
      <c r="Q3012">
        <v>268</v>
      </c>
      <c r="R3012">
        <v>1934</v>
      </c>
      <c r="S3012">
        <v>1933</v>
      </c>
      <c r="T3012">
        <v>7.3105273105273101</v>
      </c>
      <c r="U3012">
        <v>6.3085964360361393</v>
      </c>
      <c r="V3012">
        <v>16.990175801447776</v>
      </c>
      <c r="W3012">
        <v>63</v>
      </c>
      <c r="X3012">
        <v>128.73492646276202</v>
      </c>
      <c r="Y3012">
        <v>118.78422957600841</v>
      </c>
      <c r="Z3012">
        <v>118.84568028970529</v>
      </c>
      <c r="AA3012">
        <v>21.23613008819644</v>
      </c>
      <c r="AB3012">
        <v>0</v>
      </c>
      <c r="AD3012">
        <v>42</v>
      </c>
      <c r="AE3012">
        <v>13</v>
      </c>
      <c r="AF3012">
        <v>0</v>
      </c>
      <c r="AG3012">
        <v>8</v>
      </c>
      <c r="AH3012">
        <v>81</v>
      </c>
      <c r="AI3012">
        <v>21</v>
      </c>
      <c r="AJ3012">
        <v>21</v>
      </c>
      <c r="AK3012">
        <v>50</v>
      </c>
      <c r="AL3012">
        <v>0</v>
      </c>
      <c r="AM3012">
        <v>0</v>
      </c>
    </row>
    <row r="3013" spans="1:39">
      <c r="A3013">
        <v>10</v>
      </c>
      <c r="B3013">
        <v>241</v>
      </c>
      <c r="C3013">
        <v>2017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64</v>
      </c>
      <c r="N3013">
        <v>99</v>
      </c>
      <c r="O3013">
        <v>99</v>
      </c>
      <c r="P3013">
        <v>9999</v>
      </c>
      <c r="Q3013">
        <v>132</v>
      </c>
      <c r="R3013">
        <v>734</v>
      </c>
      <c r="S3013">
        <v>734</v>
      </c>
      <c r="T3013">
        <v>2.7745227745227741</v>
      </c>
      <c r="U3013">
        <v>2.4555278918815819</v>
      </c>
      <c r="V3013">
        <v>17</v>
      </c>
      <c r="W3013">
        <v>64</v>
      </c>
      <c r="X3013">
        <v>131.98653248352008</v>
      </c>
      <c r="Y3013">
        <v>121.8235694822887</v>
      </c>
      <c r="Z3013">
        <v>121.8235694822887</v>
      </c>
      <c r="AA3013">
        <v>22.861166168723191</v>
      </c>
      <c r="AB3013">
        <v>0</v>
      </c>
      <c r="AD3013">
        <v>17</v>
      </c>
      <c r="AE3013">
        <v>5</v>
      </c>
      <c r="AF3013">
        <v>0</v>
      </c>
      <c r="AG3013">
        <v>2</v>
      </c>
      <c r="AH3013">
        <v>49</v>
      </c>
      <c r="AI3013">
        <v>10</v>
      </c>
      <c r="AJ3013">
        <v>14</v>
      </c>
      <c r="AK3013">
        <v>20</v>
      </c>
      <c r="AL3013">
        <v>0</v>
      </c>
      <c r="AM3013">
        <v>0</v>
      </c>
    </row>
    <row r="3014" spans="1:39">
      <c r="A3014">
        <v>10</v>
      </c>
      <c r="B3014">
        <v>242</v>
      </c>
      <c r="C3014">
        <v>2017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65</v>
      </c>
      <c r="N3014">
        <v>99</v>
      </c>
      <c r="O3014">
        <v>99</v>
      </c>
      <c r="P3014">
        <v>9999</v>
      </c>
      <c r="Q3014">
        <v>99</v>
      </c>
      <c r="R3014">
        <v>481</v>
      </c>
      <c r="S3014">
        <v>481</v>
      </c>
      <c r="T3014">
        <v>1.8181818181818179</v>
      </c>
      <c r="U3014">
        <v>1.657789234293034</v>
      </c>
      <c r="V3014">
        <v>17</v>
      </c>
      <c r="W3014">
        <v>65</v>
      </c>
      <c r="X3014">
        <v>135.97687194653611</v>
      </c>
      <c r="Y3014">
        <v>125.50665280665272</v>
      </c>
      <c r="Z3014">
        <v>125.50665280665272</v>
      </c>
      <c r="AA3014">
        <v>22.518482993361744</v>
      </c>
      <c r="AB3014">
        <v>0</v>
      </c>
      <c r="AD3014">
        <v>8</v>
      </c>
      <c r="AE3014">
        <v>1</v>
      </c>
      <c r="AF3014">
        <v>0</v>
      </c>
      <c r="AG3014">
        <v>2</v>
      </c>
      <c r="AH3014">
        <v>28</v>
      </c>
      <c r="AI3014">
        <v>5</v>
      </c>
      <c r="AJ3014">
        <v>11</v>
      </c>
      <c r="AK3014">
        <v>19</v>
      </c>
      <c r="AL3014">
        <v>0</v>
      </c>
      <c r="AM3014">
        <v>0</v>
      </c>
    </row>
    <row r="3015" spans="1:39">
      <c r="A3015">
        <v>10</v>
      </c>
      <c r="B3015">
        <v>243</v>
      </c>
      <c r="C3015">
        <v>2017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66</v>
      </c>
      <c r="N3015">
        <v>99</v>
      </c>
      <c r="O3015">
        <v>99</v>
      </c>
      <c r="P3015">
        <v>9999</v>
      </c>
      <c r="Q3015">
        <v>4</v>
      </c>
      <c r="R3015">
        <v>4</v>
      </c>
      <c r="S3015">
        <v>4</v>
      </c>
      <c r="T3015">
        <v>1.512001512001512E-2</v>
      </c>
      <c r="U3015">
        <v>1.2066395160875751E-2</v>
      </c>
      <c r="V3015">
        <v>17</v>
      </c>
      <c r="W3015">
        <v>66</v>
      </c>
      <c r="X3015">
        <v>119.01408450704228</v>
      </c>
      <c r="Y3015">
        <v>109.85</v>
      </c>
      <c r="Z3015">
        <v>109.85</v>
      </c>
      <c r="AA3015">
        <v>10.976907579095156</v>
      </c>
      <c r="AB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>
      <c r="A3016">
        <v>10</v>
      </c>
      <c r="B3016">
        <v>244</v>
      </c>
      <c r="C3016">
        <v>2017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67</v>
      </c>
      <c r="N3016">
        <v>99</v>
      </c>
      <c r="O3016">
        <v>99</v>
      </c>
      <c r="P3016">
        <v>9999</v>
      </c>
      <c r="Q3016">
        <v>2</v>
      </c>
      <c r="R3016">
        <v>2</v>
      </c>
      <c r="S3016">
        <v>2</v>
      </c>
      <c r="T3016">
        <v>7.56000756000756E-3</v>
      </c>
      <c r="U3016">
        <v>4.5283308193637024E-3</v>
      </c>
      <c r="V3016">
        <v>17</v>
      </c>
      <c r="W3016">
        <v>67</v>
      </c>
      <c r="X3016">
        <v>89.328277356446378</v>
      </c>
      <c r="Y3016">
        <v>82.45</v>
      </c>
      <c r="Z3016">
        <v>82.45</v>
      </c>
      <c r="AA3016">
        <v>12.25</v>
      </c>
      <c r="AB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</row>
    <row r="3017" spans="1:39">
      <c r="A3017">
        <v>10</v>
      </c>
      <c r="B3017">
        <v>245</v>
      </c>
      <c r="C3017">
        <v>2017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68</v>
      </c>
      <c r="N3017">
        <v>99</v>
      </c>
      <c r="O3017">
        <v>99</v>
      </c>
      <c r="P3017">
        <v>9999</v>
      </c>
    </row>
    <row r="3018" spans="1:39">
      <c r="A3018">
        <v>10</v>
      </c>
      <c r="B3018">
        <v>246</v>
      </c>
      <c r="C3018">
        <v>2016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0</v>
      </c>
      <c r="N3018">
        <v>99</v>
      </c>
      <c r="O3018">
        <v>99</v>
      </c>
      <c r="P3018">
        <v>9999</v>
      </c>
      <c r="Q3018">
        <v>46</v>
      </c>
      <c r="R3018">
        <v>90</v>
      </c>
      <c r="S3018">
        <v>0</v>
      </c>
      <c r="T3018">
        <v>0.33672553127806054</v>
      </c>
      <c r="U3018">
        <v>0</v>
      </c>
      <c r="V3018">
        <v>2</v>
      </c>
      <c r="X3018">
        <v>111.32177681473451</v>
      </c>
      <c r="Y3018">
        <v>0</v>
      </c>
      <c r="AD3018">
        <v>5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4</v>
      </c>
      <c r="AL3018">
        <v>2</v>
      </c>
      <c r="AM3018">
        <v>0</v>
      </c>
    </row>
    <row r="3019" spans="1:39">
      <c r="A3019">
        <v>10</v>
      </c>
      <c r="B3019">
        <v>247</v>
      </c>
      <c r="C3019">
        <v>2016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35</v>
      </c>
      <c r="N3019">
        <v>99</v>
      </c>
      <c r="O3019">
        <v>99</v>
      </c>
      <c r="P3019">
        <v>9999</v>
      </c>
      <c r="Q3019">
        <v>7</v>
      </c>
      <c r="R3019">
        <v>13</v>
      </c>
      <c r="S3019">
        <v>13</v>
      </c>
      <c r="T3019">
        <v>4.8638132295719838E-2</v>
      </c>
      <c r="U3019">
        <v>6.8181709580595121E-2</v>
      </c>
      <c r="V3019">
        <v>2</v>
      </c>
      <c r="W3019">
        <v>35</v>
      </c>
      <c r="X3019">
        <v>208.10067505625472</v>
      </c>
      <c r="Y3019">
        <v>192.07692307692312</v>
      </c>
      <c r="Z3019">
        <v>192.07692307692312</v>
      </c>
      <c r="AA3019">
        <v>36.616350989186472</v>
      </c>
      <c r="AB3019">
        <v>0</v>
      </c>
      <c r="AD3019">
        <v>0</v>
      </c>
      <c r="AE3019">
        <v>0</v>
      </c>
      <c r="AF3019">
        <v>0</v>
      </c>
      <c r="AG3019">
        <v>0</v>
      </c>
      <c r="AH3019">
        <v>3</v>
      </c>
      <c r="AI3019">
        <v>0</v>
      </c>
      <c r="AJ3019">
        <v>0</v>
      </c>
      <c r="AK3019">
        <v>0</v>
      </c>
      <c r="AL3019">
        <v>0</v>
      </c>
      <c r="AM3019">
        <v>0</v>
      </c>
    </row>
    <row r="3020" spans="1:39">
      <c r="A3020">
        <v>10</v>
      </c>
      <c r="B3020">
        <v>248</v>
      </c>
      <c r="C3020">
        <v>2016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36</v>
      </c>
      <c r="N3020">
        <v>99</v>
      </c>
      <c r="O3020">
        <v>99</v>
      </c>
      <c r="P3020">
        <v>9999</v>
      </c>
      <c r="Q3020">
        <v>2</v>
      </c>
      <c r="R3020">
        <v>2</v>
      </c>
      <c r="S3020">
        <v>2</v>
      </c>
      <c r="T3020">
        <v>7.4827895839568994E-3</v>
      </c>
      <c r="U3020">
        <v>1.225741667229842E-2</v>
      </c>
      <c r="V3020">
        <v>2</v>
      </c>
      <c r="W3020">
        <v>36</v>
      </c>
      <c r="X3020">
        <v>243.17443120260023</v>
      </c>
      <c r="Y3020">
        <v>224.45</v>
      </c>
      <c r="Z3020">
        <v>224.45</v>
      </c>
      <c r="AA3020">
        <v>16.450000000000028</v>
      </c>
      <c r="AB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</row>
    <row r="3021" spans="1:39">
      <c r="A3021">
        <v>10</v>
      </c>
      <c r="B3021">
        <v>249</v>
      </c>
      <c r="C3021">
        <v>2016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37</v>
      </c>
      <c r="N3021">
        <v>99</v>
      </c>
      <c r="O3021">
        <v>99</v>
      </c>
      <c r="P3021">
        <v>9999</v>
      </c>
      <c r="Q3021">
        <v>7</v>
      </c>
      <c r="R3021">
        <v>7</v>
      </c>
      <c r="S3021">
        <v>7</v>
      </c>
      <c r="T3021">
        <v>2.6189763543849144E-2</v>
      </c>
      <c r="U3021">
        <v>4.2298873172326751E-2</v>
      </c>
      <c r="V3021">
        <v>2</v>
      </c>
      <c r="W3021">
        <v>37</v>
      </c>
      <c r="X3021">
        <v>239.76164680390033</v>
      </c>
      <c r="Y3021">
        <v>221.3</v>
      </c>
      <c r="Z3021">
        <v>221.3</v>
      </c>
      <c r="AA3021">
        <v>38.067946771904822</v>
      </c>
      <c r="AB3021">
        <v>0</v>
      </c>
      <c r="AD3021">
        <v>0</v>
      </c>
      <c r="AE3021">
        <v>0</v>
      </c>
      <c r="AF3021">
        <v>0</v>
      </c>
      <c r="AG3021">
        <v>0</v>
      </c>
      <c r="AH3021">
        <v>1</v>
      </c>
      <c r="AI3021">
        <v>0</v>
      </c>
      <c r="AJ3021">
        <v>0</v>
      </c>
      <c r="AK3021">
        <v>0</v>
      </c>
      <c r="AL3021">
        <v>0</v>
      </c>
      <c r="AM3021">
        <v>0</v>
      </c>
    </row>
    <row r="3022" spans="1:39">
      <c r="A3022">
        <v>10</v>
      </c>
      <c r="B3022">
        <v>250</v>
      </c>
      <c r="C3022">
        <v>2016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38</v>
      </c>
      <c r="N3022">
        <v>99</v>
      </c>
      <c r="O3022">
        <v>99</v>
      </c>
      <c r="P3022">
        <v>9999</v>
      </c>
      <c r="Q3022">
        <v>4</v>
      </c>
      <c r="R3022">
        <v>5</v>
      </c>
      <c r="S3022">
        <v>5</v>
      </c>
      <c r="T3022">
        <v>1.8706973959892247E-2</v>
      </c>
      <c r="U3022">
        <v>2.9298748249891288E-2</v>
      </c>
      <c r="V3022">
        <v>2</v>
      </c>
      <c r="W3022">
        <v>38</v>
      </c>
      <c r="X3022">
        <v>232.5027085590466</v>
      </c>
      <c r="Y3022">
        <v>214.6</v>
      </c>
      <c r="Z3022">
        <v>214.6</v>
      </c>
      <c r="AA3022">
        <v>23.08124779989172</v>
      </c>
      <c r="AB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</row>
    <row r="3023" spans="1:39">
      <c r="A3023">
        <v>10</v>
      </c>
      <c r="B3023">
        <v>251</v>
      </c>
      <c r="C3023">
        <v>2016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39</v>
      </c>
      <c r="N3023">
        <v>99</v>
      </c>
      <c r="O3023">
        <v>99</v>
      </c>
      <c r="P3023">
        <v>9999</v>
      </c>
      <c r="Q3023">
        <v>3</v>
      </c>
      <c r="R3023">
        <v>3</v>
      </c>
      <c r="S3023">
        <v>3</v>
      </c>
      <c r="T3023">
        <v>1.1224184375935349E-2</v>
      </c>
      <c r="U3023">
        <v>1.8496712082457005E-2</v>
      </c>
      <c r="V3023">
        <v>2</v>
      </c>
      <c r="W3023">
        <v>39</v>
      </c>
      <c r="X3023">
        <v>244.63705308775735</v>
      </c>
      <c r="Y3023">
        <v>225.8</v>
      </c>
      <c r="Z3023">
        <v>225.8</v>
      </c>
      <c r="AA3023">
        <v>27.88691449407774</v>
      </c>
      <c r="AB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</row>
    <row r="3024" spans="1:39">
      <c r="A3024">
        <v>10</v>
      </c>
      <c r="B3024">
        <v>252</v>
      </c>
      <c r="C3024">
        <v>2016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40</v>
      </c>
      <c r="N3024">
        <v>99</v>
      </c>
      <c r="O3024">
        <v>99</v>
      </c>
      <c r="P3024">
        <v>9999</v>
      </c>
      <c r="Q3024">
        <v>8</v>
      </c>
      <c r="R3024">
        <v>8</v>
      </c>
      <c r="S3024">
        <v>8</v>
      </c>
      <c r="T3024">
        <v>2.9931158335827594E-2</v>
      </c>
      <c r="U3024">
        <v>4.4707213895197592E-2</v>
      </c>
      <c r="V3024">
        <v>5</v>
      </c>
      <c r="W3024">
        <v>40</v>
      </c>
      <c r="X3024">
        <v>221.73618634886245</v>
      </c>
      <c r="Y3024">
        <v>204.66249999999999</v>
      </c>
      <c r="Z3024">
        <v>204.66249999999999</v>
      </c>
      <c r="AA3024">
        <v>28.507233183001158</v>
      </c>
      <c r="AB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</row>
    <row r="3025" spans="1:39">
      <c r="A3025">
        <v>10</v>
      </c>
      <c r="B3025">
        <v>253</v>
      </c>
      <c r="C3025">
        <v>2016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41</v>
      </c>
      <c r="N3025">
        <v>99</v>
      </c>
      <c r="O3025">
        <v>99</v>
      </c>
      <c r="P3025">
        <v>9999</v>
      </c>
      <c r="Q3025">
        <v>4</v>
      </c>
      <c r="R3025">
        <v>4</v>
      </c>
      <c r="S3025">
        <v>4</v>
      </c>
      <c r="T3025">
        <v>1.4965579167913797E-2</v>
      </c>
      <c r="U3025">
        <v>2.3089488835142672E-2</v>
      </c>
      <c r="V3025">
        <v>5</v>
      </c>
      <c r="W3025">
        <v>41</v>
      </c>
      <c r="X3025">
        <v>229.03575297941495</v>
      </c>
      <c r="Y3025">
        <v>211.40000000000003</v>
      </c>
      <c r="Z3025">
        <v>211.40000000000003</v>
      </c>
      <c r="AA3025">
        <v>11.329386567682675</v>
      </c>
      <c r="AB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</row>
    <row r="3026" spans="1:39">
      <c r="A3026">
        <v>10</v>
      </c>
      <c r="B3026">
        <v>254</v>
      </c>
      <c r="C3026">
        <v>2016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42</v>
      </c>
      <c r="N3026">
        <v>99</v>
      </c>
      <c r="O3026">
        <v>99</v>
      </c>
      <c r="P3026">
        <v>9999</v>
      </c>
      <c r="Q3026">
        <v>18</v>
      </c>
      <c r="R3026">
        <v>20</v>
      </c>
      <c r="S3026">
        <v>20</v>
      </c>
      <c r="T3026">
        <v>7.4827895839568989E-2</v>
      </c>
      <c r="U3026">
        <v>0.11080551761235687</v>
      </c>
      <c r="V3026">
        <v>5</v>
      </c>
      <c r="W3026">
        <v>42</v>
      </c>
      <c r="X3026">
        <v>219.82665222101841</v>
      </c>
      <c r="Y3026">
        <v>202.90000000000003</v>
      </c>
      <c r="Z3026">
        <v>202.90000000000003</v>
      </c>
      <c r="AA3026">
        <v>23.125829714844524</v>
      </c>
      <c r="AB3026">
        <v>0</v>
      </c>
      <c r="AD3026">
        <v>0</v>
      </c>
      <c r="AE3026">
        <v>0</v>
      </c>
      <c r="AF3026">
        <v>0</v>
      </c>
      <c r="AG3026">
        <v>0</v>
      </c>
      <c r="AH3026">
        <v>1</v>
      </c>
      <c r="AI3026">
        <v>0</v>
      </c>
      <c r="AJ3026">
        <v>0</v>
      </c>
      <c r="AK3026">
        <v>0</v>
      </c>
      <c r="AL3026">
        <v>0</v>
      </c>
      <c r="AM3026">
        <v>0</v>
      </c>
    </row>
    <row r="3027" spans="1:39">
      <c r="A3027">
        <v>10</v>
      </c>
      <c r="B3027">
        <v>255</v>
      </c>
      <c r="C3027">
        <v>2016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43</v>
      </c>
      <c r="N3027">
        <v>99</v>
      </c>
      <c r="O3027">
        <v>99</v>
      </c>
      <c r="P3027">
        <v>9999</v>
      </c>
      <c r="Q3027">
        <v>16</v>
      </c>
      <c r="R3027">
        <v>17</v>
      </c>
      <c r="S3027">
        <v>17</v>
      </c>
      <c r="T3027">
        <v>6.3603711463633639E-2</v>
      </c>
      <c r="U3027">
        <v>8.3161479655050219E-2</v>
      </c>
      <c r="V3027">
        <v>5</v>
      </c>
      <c r="W3027">
        <v>43</v>
      </c>
      <c r="X3027">
        <v>194.09852781849477</v>
      </c>
      <c r="Y3027">
        <v>179.15294117647051</v>
      </c>
      <c r="Z3027">
        <v>179.15294117647051</v>
      </c>
      <c r="AA3027">
        <v>39.642269740430201</v>
      </c>
      <c r="AB3027">
        <v>0</v>
      </c>
      <c r="AD3027">
        <v>0</v>
      </c>
      <c r="AE3027">
        <v>0</v>
      </c>
      <c r="AF3027">
        <v>0</v>
      </c>
      <c r="AG3027">
        <v>1</v>
      </c>
      <c r="AH3027">
        <v>1</v>
      </c>
      <c r="AI3027">
        <v>0</v>
      </c>
      <c r="AJ3027">
        <v>0</v>
      </c>
      <c r="AK3027">
        <v>0</v>
      </c>
      <c r="AL3027">
        <v>1</v>
      </c>
      <c r="AM3027">
        <v>0</v>
      </c>
    </row>
    <row r="3028" spans="1:39">
      <c r="A3028">
        <v>10</v>
      </c>
      <c r="B3028">
        <v>256</v>
      </c>
      <c r="C3028">
        <v>2016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44</v>
      </c>
      <c r="N3028">
        <v>99</v>
      </c>
      <c r="O3028">
        <v>99</v>
      </c>
      <c r="P3028">
        <v>9999</v>
      </c>
      <c r="Q3028">
        <v>16</v>
      </c>
      <c r="R3028">
        <v>17</v>
      </c>
      <c r="S3028">
        <v>17</v>
      </c>
      <c r="T3028">
        <v>6.3603711463633639E-2</v>
      </c>
      <c r="U3028">
        <v>8.878913297686071E-2</v>
      </c>
      <c r="V3028">
        <v>5</v>
      </c>
      <c r="W3028">
        <v>44</v>
      </c>
      <c r="X3028">
        <v>207.23344592441529</v>
      </c>
      <c r="Y3028">
        <v>191.27647058823524</v>
      </c>
      <c r="Z3028">
        <v>191.27647058823524</v>
      </c>
      <c r="AA3028">
        <v>37.473528372969263</v>
      </c>
      <c r="AB3028">
        <v>0</v>
      </c>
      <c r="AD3028">
        <v>0</v>
      </c>
      <c r="AE3028">
        <v>0</v>
      </c>
      <c r="AF3028">
        <v>0</v>
      </c>
      <c r="AG3028">
        <v>0</v>
      </c>
      <c r="AH3028">
        <v>1</v>
      </c>
      <c r="AI3028">
        <v>0</v>
      </c>
      <c r="AJ3028">
        <v>0</v>
      </c>
      <c r="AK3028">
        <v>0</v>
      </c>
      <c r="AL3028">
        <v>0</v>
      </c>
      <c r="AM3028">
        <v>0</v>
      </c>
    </row>
    <row r="3029" spans="1:39">
      <c r="A3029">
        <v>10</v>
      </c>
      <c r="B3029">
        <v>257</v>
      </c>
      <c r="C3029">
        <v>2016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45</v>
      </c>
      <c r="N3029">
        <v>99</v>
      </c>
      <c r="O3029">
        <v>99</v>
      </c>
      <c r="P3029">
        <v>9999</v>
      </c>
      <c r="Q3029">
        <v>35</v>
      </c>
      <c r="R3029">
        <v>46</v>
      </c>
      <c r="S3029">
        <v>46</v>
      </c>
      <c r="T3029">
        <v>0.17210416043100876</v>
      </c>
      <c r="U3029">
        <v>0.23011668301580523</v>
      </c>
      <c r="V3029">
        <v>7.8695652173913055</v>
      </c>
      <c r="W3029">
        <v>45</v>
      </c>
      <c r="X3029">
        <v>198.49027274011965</v>
      </c>
      <c r="Y3029">
        <v>183.20652173913049</v>
      </c>
      <c r="Z3029">
        <v>183.20652173913049</v>
      </c>
      <c r="AA3029">
        <v>30.362923630308646</v>
      </c>
      <c r="AB3029">
        <v>0</v>
      </c>
      <c r="AD3029">
        <v>0</v>
      </c>
      <c r="AE3029">
        <v>0</v>
      </c>
      <c r="AF3029">
        <v>0</v>
      </c>
      <c r="AG3029">
        <v>0</v>
      </c>
      <c r="AH3029">
        <v>2</v>
      </c>
      <c r="AI3029">
        <v>0</v>
      </c>
      <c r="AJ3029">
        <v>0</v>
      </c>
      <c r="AK3029">
        <v>0</v>
      </c>
      <c r="AL3029">
        <v>0</v>
      </c>
      <c r="AM3029">
        <v>0</v>
      </c>
    </row>
    <row r="3030" spans="1:39">
      <c r="A3030">
        <v>10</v>
      </c>
      <c r="B3030">
        <v>258</v>
      </c>
      <c r="C3030">
        <v>2016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46</v>
      </c>
      <c r="N3030">
        <v>99</v>
      </c>
      <c r="O3030">
        <v>99</v>
      </c>
      <c r="P3030">
        <v>9999</v>
      </c>
      <c r="Q3030">
        <v>45</v>
      </c>
      <c r="R3030">
        <v>63</v>
      </c>
      <c r="S3030">
        <v>63</v>
      </c>
      <c r="T3030">
        <v>0.23570787189464223</v>
      </c>
      <c r="U3030">
        <v>0.32204048169545002</v>
      </c>
      <c r="V3030">
        <v>8</v>
      </c>
      <c r="W3030">
        <v>46</v>
      </c>
      <c r="X3030">
        <v>202.82378028856888</v>
      </c>
      <c r="Y3030">
        <v>187.20634920634919</v>
      </c>
      <c r="Z3030">
        <v>187.20634920634919</v>
      </c>
      <c r="AA3030">
        <v>29.310634469777543</v>
      </c>
      <c r="AB3030">
        <v>0</v>
      </c>
      <c r="AD3030">
        <v>0</v>
      </c>
      <c r="AE3030">
        <v>0</v>
      </c>
      <c r="AF3030">
        <v>0</v>
      </c>
      <c r="AG3030">
        <v>0</v>
      </c>
      <c r="AH3030">
        <v>2</v>
      </c>
      <c r="AI3030">
        <v>0</v>
      </c>
      <c r="AJ3030">
        <v>0</v>
      </c>
      <c r="AK3030">
        <v>0</v>
      </c>
      <c r="AL3030">
        <v>0</v>
      </c>
      <c r="AM3030">
        <v>1</v>
      </c>
    </row>
    <row r="3031" spans="1:39">
      <c r="A3031">
        <v>10</v>
      </c>
      <c r="B3031">
        <v>259</v>
      </c>
      <c r="C3031">
        <v>2016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47</v>
      </c>
      <c r="N3031">
        <v>99</v>
      </c>
      <c r="O3031">
        <v>99</v>
      </c>
      <c r="P3031">
        <v>9999</v>
      </c>
      <c r="Q3031">
        <v>29</v>
      </c>
      <c r="R3031">
        <v>33</v>
      </c>
      <c r="S3031">
        <v>33</v>
      </c>
      <c r="T3031">
        <v>0.12346602813528884</v>
      </c>
      <c r="U3031">
        <v>0.16800224450802059</v>
      </c>
      <c r="V3031">
        <v>8</v>
      </c>
      <c r="W3031">
        <v>47</v>
      </c>
      <c r="X3031">
        <v>201.99940904166257</v>
      </c>
      <c r="Y3031">
        <v>186.44545454545457</v>
      </c>
      <c r="Z3031">
        <v>186.44545454545457</v>
      </c>
      <c r="AA3031">
        <v>29.936711939741876</v>
      </c>
      <c r="AB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</row>
    <row r="3032" spans="1:39">
      <c r="A3032">
        <v>10</v>
      </c>
      <c r="B3032">
        <v>260</v>
      </c>
      <c r="C3032">
        <v>2016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48</v>
      </c>
      <c r="N3032">
        <v>99</v>
      </c>
      <c r="O3032">
        <v>99</v>
      </c>
      <c r="P3032">
        <v>9999</v>
      </c>
      <c r="Q3032">
        <v>91</v>
      </c>
      <c r="R3032">
        <v>142</v>
      </c>
      <c r="S3032">
        <v>142</v>
      </c>
      <c r="T3032">
        <v>0.53127806046093995</v>
      </c>
      <c r="U3032">
        <v>0.72095945891519519</v>
      </c>
      <c r="V3032">
        <v>8</v>
      </c>
      <c r="W3032">
        <v>48</v>
      </c>
      <c r="X3032">
        <v>201.45194024384665</v>
      </c>
      <c r="Y3032">
        <v>185.94014084507037</v>
      </c>
      <c r="Z3032">
        <v>185.94014084507037</v>
      </c>
      <c r="AA3032">
        <v>27.065445096839525</v>
      </c>
      <c r="AB3032">
        <v>0</v>
      </c>
      <c r="AD3032">
        <v>0</v>
      </c>
      <c r="AE3032">
        <v>0</v>
      </c>
      <c r="AF3032">
        <v>0</v>
      </c>
      <c r="AG3032">
        <v>0</v>
      </c>
      <c r="AH3032">
        <v>4</v>
      </c>
      <c r="AI3032">
        <v>2</v>
      </c>
      <c r="AJ3032">
        <v>1</v>
      </c>
      <c r="AK3032">
        <v>0</v>
      </c>
      <c r="AL3032">
        <v>1</v>
      </c>
      <c r="AM3032">
        <v>0</v>
      </c>
    </row>
    <row r="3033" spans="1:39">
      <c r="A3033">
        <v>10</v>
      </c>
      <c r="B3033">
        <v>261</v>
      </c>
      <c r="C3033">
        <v>2016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49</v>
      </c>
      <c r="N3033">
        <v>99</v>
      </c>
      <c r="O3033">
        <v>99</v>
      </c>
      <c r="P3033">
        <v>9999</v>
      </c>
      <c r="Q3033">
        <v>81</v>
      </c>
      <c r="R3033">
        <v>148</v>
      </c>
      <c r="S3033">
        <v>148</v>
      </c>
      <c r="T3033">
        <v>0.55372642921281057</v>
      </c>
      <c r="U3033">
        <v>0.71577142334438504</v>
      </c>
      <c r="V3033">
        <v>8</v>
      </c>
      <c r="W3033">
        <v>49</v>
      </c>
      <c r="X3033">
        <v>191.89408802084847</v>
      </c>
      <c r="Y3033">
        <v>177.11824324324314</v>
      </c>
      <c r="Z3033">
        <v>177.11824324324314</v>
      </c>
      <c r="AA3033">
        <v>26.638815504981569</v>
      </c>
      <c r="AB3033">
        <v>0</v>
      </c>
      <c r="AD3033">
        <v>2</v>
      </c>
      <c r="AE3033">
        <v>0</v>
      </c>
      <c r="AF3033">
        <v>0</v>
      </c>
      <c r="AG3033">
        <v>1</v>
      </c>
      <c r="AH3033">
        <v>2</v>
      </c>
      <c r="AI3033">
        <v>1</v>
      </c>
      <c r="AJ3033">
        <v>0</v>
      </c>
      <c r="AK3033">
        <v>0</v>
      </c>
      <c r="AL3033">
        <v>0</v>
      </c>
      <c r="AM3033">
        <v>0</v>
      </c>
    </row>
    <row r="3034" spans="1:39">
      <c r="A3034">
        <v>10</v>
      </c>
      <c r="B3034">
        <v>262</v>
      </c>
      <c r="C3034">
        <v>2016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50</v>
      </c>
      <c r="N3034">
        <v>99</v>
      </c>
      <c r="O3034">
        <v>99</v>
      </c>
      <c r="P3034">
        <v>9999</v>
      </c>
      <c r="Q3034">
        <v>105</v>
      </c>
      <c r="R3034">
        <v>180</v>
      </c>
      <c r="S3034">
        <v>180</v>
      </c>
      <c r="T3034">
        <v>0.67345106255612108</v>
      </c>
      <c r="U3034">
        <v>0.88658339869575509</v>
      </c>
      <c r="V3034">
        <v>11</v>
      </c>
      <c r="W3034">
        <v>50</v>
      </c>
      <c r="X3034">
        <v>195.43216564343317</v>
      </c>
      <c r="Y3034">
        <v>180.38388888888881</v>
      </c>
      <c r="Z3034">
        <v>180.38388888888881</v>
      </c>
      <c r="AA3034">
        <v>27.301609972651676</v>
      </c>
      <c r="AB3034">
        <v>0</v>
      </c>
      <c r="AD3034">
        <v>0</v>
      </c>
      <c r="AE3034">
        <v>1</v>
      </c>
      <c r="AF3034">
        <v>0</v>
      </c>
      <c r="AG3034">
        <v>0</v>
      </c>
      <c r="AH3034">
        <v>7</v>
      </c>
      <c r="AI3034">
        <v>2</v>
      </c>
      <c r="AJ3034">
        <v>0</v>
      </c>
      <c r="AK3034">
        <v>0</v>
      </c>
      <c r="AL3034">
        <v>0</v>
      </c>
      <c r="AM3034">
        <v>0</v>
      </c>
    </row>
    <row r="3035" spans="1:39">
      <c r="A3035">
        <v>10</v>
      </c>
      <c r="B3035">
        <v>263</v>
      </c>
      <c r="C3035">
        <v>2016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51</v>
      </c>
      <c r="N3035">
        <v>99</v>
      </c>
      <c r="O3035">
        <v>99</v>
      </c>
      <c r="P3035">
        <v>9999</v>
      </c>
      <c r="Q3035">
        <v>159</v>
      </c>
      <c r="R3035">
        <v>363</v>
      </c>
      <c r="S3035">
        <v>363</v>
      </c>
      <c r="T3035">
        <v>1.3581263094881777</v>
      </c>
      <c r="U3035">
        <v>1.6826574210411718</v>
      </c>
      <c r="V3035">
        <v>11</v>
      </c>
      <c r="W3035">
        <v>51</v>
      </c>
      <c r="X3035">
        <v>183.92384397506035</v>
      </c>
      <c r="Y3035">
        <v>169.76170798898087</v>
      </c>
      <c r="Z3035">
        <v>169.76170798898087</v>
      </c>
      <c r="AA3035">
        <v>24.375245862490079</v>
      </c>
      <c r="AB3035">
        <v>0</v>
      </c>
      <c r="AD3035">
        <v>1</v>
      </c>
      <c r="AE3035">
        <v>1</v>
      </c>
      <c r="AF3035">
        <v>0</v>
      </c>
      <c r="AG3035">
        <v>0</v>
      </c>
      <c r="AH3035">
        <v>5</v>
      </c>
      <c r="AI3035">
        <v>0</v>
      </c>
      <c r="AJ3035">
        <v>1</v>
      </c>
      <c r="AK3035">
        <v>1</v>
      </c>
      <c r="AL3035">
        <v>0</v>
      </c>
      <c r="AM3035">
        <v>0</v>
      </c>
    </row>
    <row r="3036" spans="1:39">
      <c r="A3036">
        <v>10</v>
      </c>
      <c r="B3036">
        <v>264</v>
      </c>
      <c r="C3036">
        <v>2016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52</v>
      </c>
      <c r="N3036">
        <v>99</v>
      </c>
      <c r="O3036">
        <v>99</v>
      </c>
      <c r="P3036">
        <v>9999</v>
      </c>
      <c r="Q3036">
        <v>201</v>
      </c>
      <c r="R3036">
        <v>539</v>
      </c>
      <c r="S3036">
        <v>539</v>
      </c>
      <c r="T3036">
        <v>2.0166117928763847</v>
      </c>
      <c r="U3036">
        <v>2.4193393582809599</v>
      </c>
      <c r="V3036">
        <v>11</v>
      </c>
      <c r="W3036">
        <v>52</v>
      </c>
      <c r="X3036">
        <v>178.09715435469971</v>
      </c>
      <c r="Y3036">
        <v>164.38367346938787</v>
      </c>
      <c r="Z3036">
        <v>164.38367346938787</v>
      </c>
      <c r="AA3036">
        <v>27.004150588915081</v>
      </c>
      <c r="AB3036">
        <v>0</v>
      </c>
      <c r="AD3036">
        <v>9</v>
      </c>
      <c r="AE3036">
        <v>1</v>
      </c>
      <c r="AF3036">
        <v>0</v>
      </c>
      <c r="AG3036">
        <v>0</v>
      </c>
      <c r="AH3036">
        <v>10</v>
      </c>
      <c r="AI3036">
        <v>0</v>
      </c>
      <c r="AJ3036">
        <v>0</v>
      </c>
      <c r="AK3036">
        <v>2</v>
      </c>
      <c r="AL3036">
        <v>0</v>
      </c>
      <c r="AM3036">
        <v>0</v>
      </c>
    </row>
    <row r="3037" spans="1:39">
      <c r="A3037">
        <v>10</v>
      </c>
      <c r="B3037">
        <v>265</v>
      </c>
      <c r="C3037">
        <v>2016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53</v>
      </c>
      <c r="N3037">
        <v>99</v>
      </c>
      <c r="O3037">
        <v>99</v>
      </c>
      <c r="P3037">
        <v>9999</v>
      </c>
      <c r="Q3037">
        <v>173</v>
      </c>
      <c r="R3037">
        <v>425</v>
      </c>
      <c r="S3037">
        <v>425</v>
      </c>
      <c r="T3037">
        <v>1.590092786590841</v>
      </c>
      <c r="U3037">
        <v>1.8894579799837377</v>
      </c>
      <c r="V3037">
        <v>10.985882352941177</v>
      </c>
      <c r="W3037">
        <v>53</v>
      </c>
      <c r="X3037">
        <v>176.39946466127077</v>
      </c>
      <c r="Y3037">
        <v>162.81670588235281</v>
      </c>
      <c r="Z3037">
        <v>162.81670588235281</v>
      </c>
      <c r="AA3037">
        <v>27.185549422149538</v>
      </c>
      <c r="AB3037">
        <v>0</v>
      </c>
      <c r="AD3037">
        <v>4</v>
      </c>
      <c r="AE3037">
        <v>2</v>
      </c>
      <c r="AF3037">
        <v>0</v>
      </c>
      <c r="AG3037">
        <v>1</v>
      </c>
      <c r="AH3037">
        <v>7</v>
      </c>
      <c r="AI3037">
        <v>2</v>
      </c>
      <c r="AJ3037">
        <v>1</v>
      </c>
      <c r="AK3037">
        <v>0</v>
      </c>
      <c r="AL3037">
        <v>0</v>
      </c>
      <c r="AM3037">
        <v>0</v>
      </c>
    </row>
    <row r="3038" spans="1:39">
      <c r="A3038">
        <v>10</v>
      </c>
      <c r="B3038">
        <v>266</v>
      </c>
      <c r="C3038">
        <v>2016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54</v>
      </c>
      <c r="N3038">
        <v>99</v>
      </c>
      <c r="O3038">
        <v>99</v>
      </c>
      <c r="P3038">
        <v>9999</v>
      </c>
      <c r="Q3038">
        <v>287</v>
      </c>
      <c r="R3038">
        <v>1137</v>
      </c>
      <c r="S3038">
        <v>1137</v>
      </c>
      <c r="T3038">
        <v>4.253965878479498</v>
      </c>
      <c r="U3038">
        <v>4.920589606589898</v>
      </c>
      <c r="V3038">
        <v>11.002638522427439</v>
      </c>
      <c r="W3038">
        <v>54</v>
      </c>
      <c r="X3038">
        <v>171.71397235316348</v>
      </c>
      <c r="Y3038">
        <v>158.49199648196998</v>
      </c>
      <c r="Z3038">
        <v>158.49199648196998</v>
      </c>
      <c r="AA3038">
        <v>25.256362211566639</v>
      </c>
      <c r="AB3038">
        <v>0</v>
      </c>
      <c r="AD3038">
        <v>11</v>
      </c>
      <c r="AE3038">
        <v>2</v>
      </c>
      <c r="AF3038">
        <v>0</v>
      </c>
      <c r="AG3038">
        <v>2</v>
      </c>
      <c r="AH3038">
        <v>15</v>
      </c>
      <c r="AI3038">
        <v>4</v>
      </c>
      <c r="AJ3038">
        <v>0</v>
      </c>
      <c r="AK3038">
        <v>0</v>
      </c>
      <c r="AL3038">
        <v>0</v>
      </c>
      <c r="AM3038">
        <v>0</v>
      </c>
    </row>
    <row r="3039" spans="1:39">
      <c r="A3039">
        <v>10</v>
      </c>
      <c r="B3039">
        <v>267</v>
      </c>
      <c r="C3039">
        <v>2016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55</v>
      </c>
      <c r="N3039">
        <v>99</v>
      </c>
      <c r="O3039">
        <v>99</v>
      </c>
      <c r="P3039">
        <v>9999</v>
      </c>
      <c r="Q3039">
        <v>295</v>
      </c>
      <c r="R3039">
        <v>1396</v>
      </c>
      <c r="S3039">
        <v>1396</v>
      </c>
      <c r="T3039">
        <v>5.2229871296019148</v>
      </c>
      <c r="U3039">
        <v>5.8714718798232601</v>
      </c>
      <c r="V3039">
        <v>14</v>
      </c>
      <c r="W3039">
        <v>55</v>
      </c>
      <c r="X3039">
        <v>166.88239421097893</v>
      </c>
      <c r="Y3039">
        <v>154.03244985673371</v>
      </c>
      <c r="Z3039">
        <v>154.03244985673371</v>
      </c>
      <c r="AA3039">
        <v>24.599170380246942</v>
      </c>
      <c r="AB3039">
        <v>0</v>
      </c>
      <c r="AD3039">
        <v>12</v>
      </c>
      <c r="AE3039">
        <v>7</v>
      </c>
      <c r="AF3039">
        <v>0</v>
      </c>
      <c r="AG3039">
        <v>1</v>
      </c>
      <c r="AH3039">
        <v>18</v>
      </c>
      <c r="AI3039">
        <v>0</v>
      </c>
      <c r="AJ3039">
        <v>3</v>
      </c>
      <c r="AK3039">
        <v>3</v>
      </c>
      <c r="AL3039">
        <v>0</v>
      </c>
      <c r="AM3039">
        <v>0</v>
      </c>
    </row>
    <row r="3040" spans="1:39">
      <c r="A3040">
        <v>10</v>
      </c>
      <c r="B3040">
        <v>268</v>
      </c>
      <c r="C3040">
        <v>2016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56</v>
      </c>
      <c r="N3040">
        <v>99</v>
      </c>
      <c r="O3040">
        <v>99</v>
      </c>
      <c r="P3040">
        <v>9999</v>
      </c>
      <c r="Q3040">
        <v>284</v>
      </c>
      <c r="R3040">
        <v>1355</v>
      </c>
      <c r="S3040">
        <v>1355</v>
      </c>
      <c r="T3040">
        <v>5.0695899431307989</v>
      </c>
      <c r="U3040">
        <v>5.4685663068490893</v>
      </c>
      <c r="V3040">
        <v>13.997785977859779</v>
      </c>
      <c r="W3040">
        <v>56</v>
      </c>
      <c r="X3040">
        <v>160.13384879244256</v>
      </c>
      <c r="Y3040">
        <v>147.80354243542422</v>
      </c>
      <c r="Z3040">
        <v>147.80354243542422</v>
      </c>
      <c r="AA3040">
        <v>25.101767524193672</v>
      </c>
      <c r="AB3040">
        <v>0</v>
      </c>
      <c r="AD3040">
        <v>11</v>
      </c>
      <c r="AE3040">
        <v>7</v>
      </c>
      <c r="AF3040">
        <v>0</v>
      </c>
      <c r="AG3040">
        <v>1</v>
      </c>
      <c r="AH3040">
        <v>18</v>
      </c>
      <c r="AI3040">
        <v>1</v>
      </c>
      <c r="AJ3040">
        <v>2</v>
      </c>
      <c r="AK3040">
        <v>3</v>
      </c>
      <c r="AL3040">
        <v>1</v>
      </c>
      <c r="AM3040">
        <v>0</v>
      </c>
    </row>
    <row r="3041" spans="1:39">
      <c r="A3041">
        <v>10</v>
      </c>
      <c r="B3041">
        <v>269</v>
      </c>
      <c r="C3041">
        <v>2016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57</v>
      </c>
      <c r="N3041">
        <v>99</v>
      </c>
      <c r="O3041">
        <v>99</v>
      </c>
      <c r="P3041">
        <v>9999</v>
      </c>
      <c r="Q3041">
        <v>340</v>
      </c>
      <c r="R3041">
        <v>2290</v>
      </c>
      <c r="S3041">
        <v>2289</v>
      </c>
      <c r="T3041">
        <v>8.5677940736306493</v>
      </c>
      <c r="U3041">
        <v>9.0489224927965015</v>
      </c>
      <c r="V3041">
        <v>13.994323144104804</v>
      </c>
      <c r="W3041">
        <v>57</v>
      </c>
      <c r="X3041">
        <v>156.86696598806788</v>
      </c>
      <c r="Y3041">
        <v>144.71449781659425</v>
      </c>
      <c r="Z3041">
        <v>144.77771952817861</v>
      </c>
      <c r="AA3041">
        <v>23.831531034046119</v>
      </c>
      <c r="AB3041">
        <v>0</v>
      </c>
      <c r="AD3041">
        <v>24</v>
      </c>
      <c r="AE3041">
        <v>6</v>
      </c>
      <c r="AF3041">
        <v>0</v>
      </c>
      <c r="AG3041">
        <v>4</v>
      </c>
      <c r="AH3041">
        <v>30</v>
      </c>
      <c r="AI3041">
        <v>4</v>
      </c>
      <c r="AJ3041">
        <v>4</v>
      </c>
      <c r="AK3041">
        <v>1</v>
      </c>
      <c r="AL3041">
        <v>4</v>
      </c>
      <c r="AM3041">
        <v>0</v>
      </c>
    </row>
    <row r="3042" spans="1:39">
      <c r="A3042">
        <v>10</v>
      </c>
      <c r="B3042">
        <v>270</v>
      </c>
      <c r="C3042">
        <v>2016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58</v>
      </c>
      <c r="N3042">
        <v>99</v>
      </c>
      <c r="O3042">
        <v>99</v>
      </c>
      <c r="P3042">
        <v>9999</v>
      </c>
      <c r="Q3042">
        <v>381</v>
      </c>
      <c r="R3042">
        <v>3127</v>
      </c>
      <c r="S3042">
        <v>3127</v>
      </c>
      <c r="T3042">
        <v>11.699341514516609</v>
      </c>
      <c r="U3042">
        <v>12.019941170407163</v>
      </c>
      <c r="V3042">
        <v>14</v>
      </c>
      <c r="W3042">
        <v>58</v>
      </c>
      <c r="X3042">
        <v>152.51881266195488</v>
      </c>
      <c r="Y3042">
        <v>140.77486408698411</v>
      </c>
      <c r="Z3042">
        <v>140.77486408698411</v>
      </c>
      <c r="AA3042">
        <v>23.198915594987312</v>
      </c>
      <c r="AB3042">
        <v>0</v>
      </c>
      <c r="AD3042">
        <v>44</v>
      </c>
      <c r="AE3042">
        <v>5</v>
      </c>
      <c r="AF3042">
        <v>0</v>
      </c>
      <c r="AG3042">
        <v>5</v>
      </c>
      <c r="AH3042">
        <v>30</v>
      </c>
      <c r="AI3042">
        <v>10</v>
      </c>
      <c r="AJ3042">
        <v>3</v>
      </c>
      <c r="AK3042">
        <v>11</v>
      </c>
      <c r="AL3042">
        <v>3</v>
      </c>
      <c r="AM3042">
        <v>0</v>
      </c>
    </row>
    <row r="3043" spans="1:39">
      <c r="A3043">
        <v>10</v>
      </c>
      <c r="B3043">
        <v>271</v>
      </c>
      <c r="C3043">
        <v>2016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59</v>
      </c>
      <c r="N3043">
        <v>99</v>
      </c>
      <c r="O3043">
        <v>99</v>
      </c>
      <c r="P3043">
        <v>9999</v>
      </c>
      <c r="Q3043">
        <v>319</v>
      </c>
      <c r="R3043">
        <v>1910</v>
      </c>
      <c r="S3043">
        <v>1910</v>
      </c>
      <c r="T3043">
        <v>7.1460640526788399</v>
      </c>
      <c r="U3043">
        <v>7.1185964452399508</v>
      </c>
      <c r="V3043">
        <v>13.996858638743456</v>
      </c>
      <c r="W3043">
        <v>59</v>
      </c>
      <c r="X3043">
        <v>147.880176751204</v>
      </c>
      <c r="Y3043">
        <v>136.49340314136137</v>
      </c>
      <c r="Z3043">
        <v>136.49340314136137</v>
      </c>
      <c r="AA3043">
        <v>23.413397481192405</v>
      </c>
      <c r="AB3043">
        <v>0</v>
      </c>
      <c r="AD3043">
        <v>18</v>
      </c>
      <c r="AE3043">
        <v>4</v>
      </c>
      <c r="AF3043">
        <v>0</v>
      </c>
      <c r="AG3043">
        <v>3</v>
      </c>
      <c r="AH3043">
        <v>32</v>
      </c>
      <c r="AI3043">
        <v>4</v>
      </c>
      <c r="AJ3043">
        <v>3</v>
      </c>
      <c r="AK3043">
        <v>6</v>
      </c>
      <c r="AL3043">
        <v>5</v>
      </c>
      <c r="AM3043">
        <v>0</v>
      </c>
    </row>
    <row r="3044" spans="1:39">
      <c r="A3044">
        <v>10</v>
      </c>
      <c r="B3044">
        <v>272</v>
      </c>
      <c r="C3044">
        <v>2016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60</v>
      </c>
      <c r="N3044">
        <v>99</v>
      </c>
      <c r="O3044">
        <v>99</v>
      </c>
      <c r="P3044">
        <v>9999</v>
      </c>
      <c r="Q3044">
        <v>391</v>
      </c>
      <c r="R3044">
        <v>3694</v>
      </c>
      <c r="S3044">
        <v>3694</v>
      </c>
      <c r="T3044">
        <v>13.820712361568397</v>
      </c>
      <c r="U3044">
        <v>13.445935549580216</v>
      </c>
      <c r="V3044">
        <v>16.991878722252295</v>
      </c>
      <c r="W3044">
        <v>60</v>
      </c>
      <c r="X3044">
        <v>144.42523702457996</v>
      </c>
      <c r="Y3044">
        <v>133.30449377368703</v>
      </c>
      <c r="Z3044">
        <v>133.30449377368703</v>
      </c>
      <c r="AA3044">
        <v>21.97388336001811</v>
      </c>
      <c r="AB3044">
        <v>0</v>
      </c>
      <c r="AD3044">
        <v>53</v>
      </c>
      <c r="AE3044">
        <v>14</v>
      </c>
      <c r="AF3044">
        <v>0</v>
      </c>
      <c r="AG3044">
        <v>2</v>
      </c>
      <c r="AH3044">
        <v>50</v>
      </c>
      <c r="AI3044">
        <v>11</v>
      </c>
      <c r="AJ3044">
        <v>5</v>
      </c>
      <c r="AK3044">
        <v>22</v>
      </c>
      <c r="AL3044">
        <v>9</v>
      </c>
      <c r="AM3044">
        <v>0</v>
      </c>
    </row>
    <row r="3045" spans="1:39">
      <c r="A3045">
        <v>10</v>
      </c>
      <c r="B3045">
        <v>273</v>
      </c>
      <c r="C3045">
        <v>2016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61</v>
      </c>
      <c r="N3045">
        <v>99</v>
      </c>
      <c r="O3045">
        <v>99</v>
      </c>
      <c r="P3045">
        <v>9999</v>
      </c>
      <c r="Q3045">
        <v>341</v>
      </c>
      <c r="R3045">
        <v>3107</v>
      </c>
      <c r="S3045">
        <v>3107</v>
      </c>
      <c r="T3045">
        <v>11.624513618677041</v>
      </c>
      <c r="U3045">
        <v>10.736830751944298</v>
      </c>
      <c r="V3045">
        <v>16.988413260379787</v>
      </c>
      <c r="W3045">
        <v>61</v>
      </c>
      <c r="X3045">
        <v>137.11463402982329</v>
      </c>
      <c r="Y3045">
        <v>126.55680720952658</v>
      </c>
      <c r="Z3045">
        <v>126.55680720952658</v>
      </c>
      <c r="AA3045">
        <v>21.506178059584073</v>
      </c>
      <c r="AB3045">
        <v>0</v>
      </c>
      <c r="AD3045">
        <v>61</v>
      </c>
      <c r="AE3045">
        <v>8</v>
      </c>
      <c r="AF3045">
        <v>0</v>
      </c>
      <c r="AG3045">
        <v>11</v>
      </c>
      <c r="AH3045">
        <v>55</v>
      </c>
      <c r="AI3045">
        <v>12</v>
      </c>
      <c r="AJ3045">
        <v>4</v>
      </c>
      <c r="AK3045">
        <v>20</v>
      </c>
      <c r="AL3045">
        <v>6</v>
      </c>
      <c r="AM3045">
        <v>0</v>
      </c>
    </row>
    <row r="3046" spans="1:39">
      <c r="A3046">
        <v>10</v>
      </c>
      <c r="B3046">
        <v>274</v>
      </c>
      <c r="C3046">
        <v>2016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62</v>
      </c>
      <c r="N3046">
        <v>99</v>
      </c>
      <c r="O3046">
        <v>99</v>
      </c>
      <c r="P3046">
        <v>9999</v>
      </c>
      <c r="Q3046">
        <v>331</v>
      </c>
      <c r="R3046">
        <v>2719</v>
      </c>
      <c r="S3046">
        <v>2719</v>
      </c>
      <c r="T3046">
        <v>10.172852439389404</v>
      </c>
      <c r="U3046">
        <v>9.1056550270358105</v>
      </c>
      <c r="V3046">
        <v>16.992276572269216</v>
      </c>
      <c r="W3046">
        <v>62</v>
      </c>
      <c r="X3046">
        <v>132.87734441275779</v>
      </c>
      <c r="Y3046">
        <v>122.6457888929753</v>
      </c>
      <c r="Z3046">
        <v>122.6457888929753</v>
      </c>
      <c r="AA3046">
        <v>21.272818216717656</v>
      </c>
      <c r="AB3046">
        <v>0</v>
      </c>
      <c r="AD3046">
        <v>50</v>
      </c>
      <c r="AE3046">
        <v>12</v>
      </c>
      <c r="AF3046">
        <v>0</v>
      </c>
      <c r="AG3046">
        <v>11</v>
      </c>
      <c r="AH3046">
        <v>61</v>
      </c>
      <c r="AI3046">
        <v>22</v>
      </c>
      <c r="AJ3046">
        <v>5</v>
      </c>
      <c r="AK3046">
        <v>21</v>
      </c>
      <c r="AL3046">
        <v>8</v>
      </c>
      <c r="AM3046">
        <v>0</v>
      </c>
    </row>
    <row r="3047" spans="1:39">
      <c r="A3047">
        <v>10</v>
      </c>
      <c r="B3047">
        <v>275</v>
      </c>
      <c r="C3047">
        <v>2016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63</v>
      </c>
      <c r="N3047">
        <v>99</v>
      </c>
      <c r="O3047">
        <v>99</v>
      </c>
      <c r="P3047">
        <v>9999</v>
      </c>
      <c r="Q3047">
        <v>314</v>
      </c>
      <c r="R3047">
        <v>2303</v>
      </c>
      <c r="S3047">
        <v>2303</v>
      </c>
      <c r="T3047">
        <v>8.6164322059263689</v>
      </c>
      <c r="U3047">
        <v>7.4712408757130975</v>
      </c>
      <c r="V3047">
        <v>16.9348675640469</v>
      </c>
      <c r="W3047">
        <v>63</v>
      </c>
      <c r="X3047">
        <v>128.72051104852176</v>
      </c>
      <c r="Y3047">
        <v>118.80903169778544</v>
      </c>
      <c r="Z3047">
        <v>118.80903169778544</v>
      </c>
      <c r="AA3047">
        <v>21.307132409290844</v>
      </c>
      <c r="AB3047">
        <v>0</v>
      </c>
      <c r="AD3047">
        <v>60</v>
      </c>
      <c r="AE3047">
        <v>6</v>
      </c>
      <c r="AF3047">
        <v>0</v>
      </c>
      <c r="AG3047">
        <v>10</v>
      </c>
      <c r="AH3047">
        <v>58</v>
      </c>
      <c r="AI3047">
        <v>15</v>
      </c>
      <c r="AJ3047">
        <v>5</v>
      </c>
      <c r="AK3047">
        <v>34</v>
      </c>
      <c r="AL3047">
        <v>11</v>
      </c>
      <c r="AM3047">
        <v>2</v>
      </c>
    </row>
    <row r="3048" spans="1:39">
      <c r="A3048">
        <v>10</v>
      </c>
      <c r="B3048">
        <v>276</v>
      </c>
      <c r="C3048">
        <v>2016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64</v>
      </c>
      <c r="N3048">
        <v>99</v>
      </c>
      <c r="O3048">
        <v>99</v>
      </c>
      <c r="P3048">
        <v>9999</v>
      </c>
      <c r="Q3048">
        <v>136</v>
      </c>
      <c r="R3048">
        <v>770</v>
      </c>
      <c r="S3048">
        <v>770</v>
      </c>
      <c r="T3048">
        <v>2.8808739898234057</v>
      </c>
      <c r="U3048">
        <v>2.6026463077228672</v>
      </c>
      <c r="V3048">
        <v>17</v>
      </c>
      <c r="W3048">
        <v>64</v>
      </c>
      <c r="X3048">
        <v>134.11377355039315</v>
      </c>
      <c r="Y3048">
        <v>123.7870129870129</v>
      </c>
      <c r="Z3048">
        <v>123.7870129870129</v>
      </c>
      <c r="AA3048">
        <v>21.242567229653528</v>
      </c>
      <c r="AB3048">
        <v>0</v>
      </c>
      <c r="AD3048">
        <v>11</v>
      </c>
      <c r="AE3048">
        <v>3</v>
      </c>
      <c r="AF3048">
        <v>0</v>
      </c>
      <c r="AG3048">
        <v>3</v>
      </c>
      <c r="AH3048">
        <v>37</v>
      </c>
      <c r="AI3048">
        <v>6</v>
      </c>
      <c r="AJ3048">
        <v>0</v>
      </c>
      <c r="AK3048">
        <v>12</v>
      </c>
      <c r="AL3048">
        <v>0</v>
      </c>
      <c r="AM3048">
        <v>0</v>
      </c>
    </row>
    <row r="3049" spans="1:39">
      <c r="A3049">
        <v>10</v>
      </c>
      <c r="B3049">
        <v>277</v>
      </c>
      <c r="C3049">
        <v>2016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65</v>
      </c>
      <c r="N3049">
        <v>99</v>
      </c>
      <c r="O3049">
        <v>99</v>
      </c>
      <c r="P3049">
        <v>9999</v>
      </c>
      <c r="Q3049">
        <v>116</v>
      </c>
      <c r="R3049">
        <v>705</v>
      </c>
      <c r="S3049">
        <v>705</v>
      </c>
      <c r="T3049">
        <v>2.6376833283448073</v>
      </c>
      <c r="U3049">
        <v>2.3844593759748913</v>
      </c>
      <c r="V3049">
        <v>17</v>
      </c>
      <c r="W3049">
        <v>65</v>
      </c>
      <c r="X3049">
        <v>134.1991501655871</v>
      </c>
      <c r="Y3049">
        <v>123.86581560283696</v>
      </c>
      <c r="Z3049">
        <v>123.86581560283696</v>
      </c>
      <c r="AA3049">
        <v>21.581374493854497</v>
      </c>
      <c r="AB3049">
        <v>0</v>
      </c>
      <c r="AD3049">
        <v>13</v>
      </c>
      <c r="AE3049">
        <v>3</v>
      </c>
      <c r="AF3049">
        <v>0</v>
      </c>
      <c r="AG3049">
        <v>1</v>
      </c>
      <c r="AH3049">
        <v>30</v>
      </c>
      <c r="AI3049">
        <v>3</v>
      </c>
      <c r="AJ3049">
        <v>5</v>
      </c>
      <c r="AK3049">
        <v>7</v>
      </c>
      <c r="AL3049">
        <v>0</v>
      </c>
      <c r="AM3049">
        <v>0</v>
      </c>
    </row>
    <row r="3050" spans="1:39">
      <c r="A3050">
        <v>10</v>
      </c>
      <c r="B3050">
        <v>278</v>
      </c>
      <c r="C3050">
        <v>2016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66</v>
      </c>
      <c r="N3050">
        <v>99</v>
      </c>
      <c r="O3050">
        <v>99</v>
      </c>
      <c r="P3050">
        <v>9999</v>
      </c>
      <c r="Q3050">
        <v>33</v>
      </c>
      <c r="R3050">
        <v>81</v>
      </c>
      <c r="S3050">
        <v>81</v>
      </c>
      <c r="T3050">
        <v>0.3030529781502545</v>
      </c>
      <c r="U3050">
        <v>0.22691648423212657</v>
      </c>
      <c r="V3050">
        <v>17</v>
      </c>
      <c r="W3050">
        <v>66</v>
      </c>
      <c r="X3050">
        <v>111.15525059187031</v>
      </c>
      <c r="Y3050">
        <v>102.59629629629627</v>
      </c>
      <c r="Z3050">
        <v>102.59629629629627</v>
      </c>
      <c r="AA3050">
        <v>16.291567495724923</v>
      </c>
      <c r="AB3050">
        <v>0</v>
      </c>
      <c r="AD3050">
        <v>3</v>
      </c>
      <c r="AE3050">
        <v>0</v>
      </c>
      <c r="AF3050">
        <v>0</v>
      </c>
      <c r="AG3050">
        <v>0</v>
      </c>
      <c r="AH3050">
        <v>3</v>
      </c>
      <c r="AI3050">
        <v>0</v>
      </c>
      <c r="AJ3050">
        <v>0</v>
      </c>
      <c r="AK3050">
        <v>2</v>
      </c>
      <c r="AL3050">
        <v>0</v>
      </c>
      <c r="AM3050">
        <v>0</v>
      </c>
    </row>
    <row r="3051" spans="1:39">
      <c r="A3051">
        <v>10</v>
      </c>
      <c r="B3051">
        <v>279</v>
      </c>
      <c r="C3051">
        <v>2016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67</v>
      </c>
      <c r="N3051">
        <v>99</v>
      </c>
      <c r="O3051">
        <v>99</v>
      </c>
      <c r="P3051">
        <v>9999</v>
      </c>
      <c r="Q3051">
        <v>8</v>
      </c>
      <c r="R3051">
        <v>9</v>
      </c>
      <c r="S3051">
        <v>9</v>
      </c>
      <c r="T3051">
        <v>3.3672553127806037E-2</v>
      </c>
      <c r="U3051">
        <v>2.2212983878179472E-2</v>
      </c>
      <c r="V3051">
        <v>17</v>
      </c>
      <c r="W3051">
        <v>67</v>
      </c>
      <c r="X3051">
        <v>97.929457084386641</v>
      </c>
      <c r="Y3051">
        <v>90.388888888888886</v>
      </c>
      <c r="Z3051">
        <v>90.388888888888886</v>
      </c>
      <c r="AA3051">
        <v>13.848902439017728</v>
      </c>
      <c r="AB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</row>
    <row r="3052" spans="1:39">
      <c r="A3052">
        <v>10</v>
      </c>
      <c r="B3052">
        <v>280</v>
      </c>
      <c r="C3052">
        <v>2016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68</v>
      </c>
      <c r="N3052">
        <v>99</v>
      </c>
      <c r="O3052">
        <v>99</v>
      </c>
      <c r="P3052">
        <v>9999</v>
      </c>
    </row>
    <row r="3053" spans="1:39">
      <c r="A3053">
        <v>10</v>
      </c>
      <c r="B3053">
        <v>281</v>
      </c>
      <c r="C3053">
        <v>2015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0</v>
      </c>
      <c r="N3053">
        <v>99</v>
      </c>
      <c r="O3053">
        <v>99</v>
      </c>
      <c r="P3053">
        <v>9999</v>
      </c>
      <c r="Q3053">
        <v>53</v>
      </c>
      <c r="R3053">
        <v>116</v>
      </c>
      <c r="S3053">
        <v>0</v>
      </c>
      <c r="T3053">
        <v>0.42537587092042528</v>
      </c>
      <c r="U3053">
        <v>0</v>
      </c>
      <c r="V3053">
        <v>1.1551724137931032</v>
      </c>
      <c r="X3053">
        <v>101.47102775806037</v>
      </c>
      <c r="Y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8</v>
      </c>
      <c r="AM3053">
        <v>0</v>
      </c>
    </row>
    <row r="3054" spans="1:39">
      <c r="A3054">
        <v>10</v>
      </c>
      <c r="B3054">
        <v>282</v>
      </c>
      <c r="C3054">
        <v>2015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35</v>
      </c>
      <c r="N3054">
        <v>99</v>
      </c>
      <c r="O3054">
        <v>99</v>
      </c>
      <c r="P3054">
        <v>9999</v>
      </c>
      <c r="Q3054">
        <v>48</v>
      </c>
      <c r="R3054">
        <v>75</v>
      </c>
      <c r="S3054">
        <v>74</v>
      </c>
      <c r="T3054">
        <v>0.27502750275027504</v>
      </c>
      <c r="U3054">
        <v>0.2363712373921518</v>
      </c>
      <c r="V3054">
        <v>1.9866666666666672</v>
      </c>
      <c r="W3054">
        <v>35</v>
      </c>
      <c r="X3054">
        <v>126.93680028891298</v>
      </c>
      <c r="Y3054">
        <v>115.71199999999997</v>
      </c>
      <c r="Z3054">
        <v>117.27567567567564</v>
      </c>
      <c r="AA3054">
        <v>50.922457772819101</v>
      </c>
      <c r="AB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1</v>
      </c>
      <c r="AM3054">
        <v>0</v>
      </c>
    </row>
    <row r="3055" spans="1:39">
      <c r="A3055">
        <v>10</v>
      </c>
      <c r="B3055">
        <v>283</v>
      </c>
      <c r="C3055">
        <v>2015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36</v>
      </c>
      <c r="N3055">
        <v>99</v>
      </c>
      <c r="O3055">
        <v>99</v>
      </c>
      <c r="P3055">
        <v>9999</v>
      </c>
      <c r="Q3055">
        <v>1</v>
      </c>
      <c r="R3055">
        <v>1</v>
      </c>
      <c r="S3055">
        <v>1</v>
      </c>
      <c r="T3055">
        <v>3.6670333700036671E-3</v>
      </c>
      <c r="U3055">
        <v>5.0279003528981396E-3</v>
      </c>
      <c r="V3055">
        <v>2</v>
      </c>
      <c r="W3055">
        <v>36</v>
      </c>
      <c r="X3055">
        <v>199.99999999999997</v>
      </c>
      <c r="Y3055">
        <v>184.6</v>
      </c>
      <c r="Z3055">
        <v>184.6</v>
      </c>
      <c r="AA3055">
        <v>0</v>
      </c>
      <c r="AB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</row>
    <row r="3056" spans="1:39">
      <c r="A3056">
        <v>10</v>
      </c>
      <c r="B3056">
        <v>284</v>
      </c>
      <c r="C3056">
        <v>2015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37</v>
      </c>
      <c r="N3056">
        <v>99</v>
      </c>
      <c r="O3056">
        <v>99</v>
      </c>
      <c r="P3056">
        <v>9999</v>
      </c>
      <c r="Q3056">
        <v>5</v>
      </c>
      <c r="R3056">
        <v>6</v>
      </c>
      <c r="S3056">
        <v>6</v>
      </c>
      <c r="T3056">
        <v>2.2002200220022004E-2</v>
      </c>
      <c r="U3056">
        <v>3.2319103785205493E-2</v>
      </c>
      <c r="V3056">
        <v>2</v>
      </c>
      <c r="W3056">
        <v>37</v>
      </c>
      <c r="X3056">
        <v>214.26507764535936</v>
      </c>
      <c r="Y3056">
        <v>197.76666666666671</v>
      </c>
      <c r="Z3056">
        <v>197.76666666666671</v>
      </c>
      <c r="AA3056">
        <v>11.919265450894343</v>
      </c>
      <c r="AB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</row>
    <row r="3057" spans="1:39">
      <c r="A3057">
        <v>10</v>
      </c>
      <c r="B3057">
        <v>285</v>
      </c>
      <c r="C3057">
        <v>2015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38</v>
      </c>
      <c r="N3057">
        <v>99</v>
      </c>
      <c r="O3057">
        <v>99</v>
      </c>
      <c r="P3057">
        <v>9999</v>
      </c>
      <c r="Q3057">
        <v>6</v>
      </c>
      <c r="R3057">
        <v>7</v>
      </c>
      <c r="S3057">
        <v>7</v>
      </c>
      <c r="T3057">
        <v>2.566923359002567E-2</v>
      </c>
      <c r="U3057">
        <v>3.599606233147444E-2</v>
      </c>
      <c r="V3057">
        <v>2</v>
      </c>
      <c r="W3057">
        <v>38</v>
      </c>
      <c r="X3057">
        <v>204.55037919826657</v>
      </c>
      <c r="Y3057">
        <v>188.79999999999995</v>
      </c>
      <c r="Z3057">
        <v>188.79999999999995</v>
      </c>
      <c r="AA3057">
        <v>55.04945828201101</v>
      </c>
      <c r="AB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>
      <c r="A3058">
        <v>10</v>
      </c>
      <c r="B3058">
        <v>286</v>
      </c>
      <c r="C3058">
        <v>2015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39</v>
      </c>
      <c r="N3058">
        <v>99</v>
      </c>
      <c r="O3058">
        <v>99</v>
      </c>
      <c r="P3058">
        <v>9999</v>
      </c>
      <c r="Q3058">
        <v>8</v>
      </c>
      <c r="R3058">
        <v>10</v>
      </c>
      <c r="S3058">
        <v>10</v>
      </c>
      <c r="T3058">
        <v>3.6670333700036674E-2</v>
      </c>
      <c r="U3058">
        <v>5.8602548208535422E-2</v>
      </c>
      <c r="V3058">
        <v>2</v>
      </c>
      <c r="W3058">
        <v>39</v>
      </c>
      <c r="X3058">
        <v>233.10942578548207</v>
      </c>
      <c r="Y3058">
        <v>215.16</v>
      </c>
      <c r="Z3058">
        <v>215.16</v>
      </c>
      <c r="AA3058">
        <v>23.941102731495224</v>
      </c>
      <c r="AB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</row>
    <row r="3059" spans="1:39">
      <c r="A3059">
        <v>10</v>
      </c>
      <c r="B3059">
        <v>287</v>
      </c>
      <c r="C3059">
        <v>2015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40</v>
      </c>
      <c r="N3059">
        <v>99</v>
      </c>
      <c r="O3059">
        <v>99</v>
      </c>
      <c r="P3059">
        <v>9999</v>
      </c>
      <c r="Q3059">
        <v>12</v>
      </c>
      <c r="R3059">
        <v>11</v>
      </c>
      <c r="S3059">
        <v>11</v>
      </c>
      <c r="T3059">
        <v>4.0337367070040341E-2</v>
      </c>
      <c r="U3059">
        <v>6.4877890794167781E-2</v>
      </c>
      <c r="V3059">
        <v>5</v>
      </c>
      <c r="W3059">
        <v>40</v>
      </c>
      <c r="X3059">
        <v>234.61045996257272</v>
      </c>
      <c r="Y3059">
        <v>216.54545454545456</v>
      </c>
      <c r="Z3059">
        <v>216.54545454545456</v>
      </c>
      <c r="AA3059">
        <v>17.472646863877547</v>
      </c>
      <c r="AB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</row>
    <row r="3060" spans="1:39">
      <c r="A3060">
        <v>10</v>
      </c>
      <c r="B3060">
        <v>288</v>
      </c>
      <c r="C3060">
        <v>2015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41</v>
      </c>
      <c r="N3060">
        <v>99</v>
      </c>
      <c r="O3060">
        <v>99</v>
      </c>
      <c r="P3060">
        <v>9999</v>
      </c>
      <c r="Q3060">
        <v>9</v>
      </c>
      <c r="R3060">
        <v>10</v>
      </c>
      <c r="S3060">
        <v>10</v>
      </c>
      <c r="T3060">
        <v>3.6670333700036674E-2</v>
      </c>
      <c r="U3060">
        <v>5.2395297447833993E-2</v>
      </c>
      <c r="V3060">
        <v>5</v>
      </c>
      <c r="W3060">
        <v>41</v>
      </c>
      <c r="X3060">
        <v>208.41820151679303</v>
      </c>
      <c r="Y3060">
        <v>192.37</v>
      </c>
      <c r="Z3060">
        <v>192.37</v>
      </c>
      <c r="AA3060">
        <v>27.35876641955922</v>
      </c>
      <c r="AB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</row>
    <row r="3061" spans="1:39">
      <c r="A3061">
        <v>10</v>
      </c>
      <c r="B3061">
        <v>289</v>
      </c>
      <c r="C3061">
        <v>2015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42</v>
      </c>
      <c r="N3061">
        <v>99</v>
      </c>
      <c r="O3061">
        <v>99</v>
      </c>
      <c r="P3061">
        <v>9999</v>
      </c>
      <c r="Q3061">
        <v>21</v>
      </c>
      <c r="R3061">
        <v>23</v>
      </c>
      <c r="S3061">
        <v>23</v>
      </c>
      <c r="T3061">
        <v>8.4341767510084348E-2</v>
      </c>
      <c r="U3061">
        <v>0.12873440421437199</v>
      </c>
      <c r="V3061">
        <v>5</v>
      </c>
      <c r="W3061">
        <v>42</v>
      </c>
      <c r="X3061">
        <v>222.64355362946912</v>
      </c>
      <c r="Y3061">
        <v>205.50000000000003</v>
      </c>
      <c r="Z3061">
        <v>205.50000000000003</v>
      </c>
      <c r="AA3061">
        <v>25.547772811972418</v>
      </c>
      <c r="AB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</row>
    <row r="3062" spans="1:39">
      <c r="A3062">
        <v>10</v>
      </c>
      <c r="B3062">
        <v>290</v>
      </c>
      <c r="C3062">
        <v>2015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43</v>
      </c>
      <c r="N3062">
        <v>99</v>
      </c>
      <c r="O3062">
        <v>99</v>
      </c>
      <c r="P3062">
        <v>9999</v>
      </c>
      <c r="Q3062">
        <v>19</v>
      </c>
      <c r="R3062">
        <v>24</v>
      </c>
      <c r="S3062">
        <v>24</v>
      </c>
      <c r="T3062">
        <v>8.8008800880088014E-2</v>
      </c>
      <c r="U3062">
        <v>0.13571790177928572</v>
      </c>
      <c r="V3062">
        <v>4.875</v>
      </c>
      <c r="W3062">
        <v>43</v>
      </c>
      <c r="X3062">
        <v>224.94131455399065</v>
      </c>
      <c r="Y3062">
        <v>207.62083333333328</v>
      </c>
      <c r="Z3062">
        <v>207.62083333333328</v>
      </c>
      <c r="AA3062">
        <v>29.050401304839554</v>
      </c>
      <c r="AB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</row>
    <row r="3063" spans="1:39">
      <c r="A3063">
        <v>10</v>
      </c>
      <c r="B3063">
        <v>291</v>
      </c>
      <c r="C3063">
        <v>2015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44</v>
      </c>
      <c r="N3063">
        <v>99</v>
      </c>
      <c r="O3063">
        <v>99</v>
      </c>
      <c r="P3063">
        <v>9999</v>
      </c>
      <c r="Q3063">
        <v>18</v>
      </c>
      <c r="R3063">
        <v>19</v>
      </c>
      <c r="S3063">
        <v>19</v>
      </c>
      <c r="T3063">
        <v>6.9673634030069681E-2</v>
      </c>
      <c r="U3063">
        <v>9.7126179081445108E-2</v>
      </c>
      <c r="V3063">
        <v>5</v>
      </c>
      <c r="W3063">
        <v>44</v>
      </c>
      <c r="X3063">
        <v>203.34150652905285</v>
      </c>
      <c r="Y3063">
        <v>187.68421052631575</v>
      </c>
      <c r="Z3063">
        <v>187.68421052631575</v>
      </c>
      <c r="AA3063">
        <v>29.986352389710522</v>
      </c>
      <c r="AB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</row>
    <row r="3064" spans="1:39">
      <c r="A3064">
        <v>10</v>
      </c>
      <c r="B3064">
        <v>292</v>
      </c>
      <c r="C3064">
        <v>2015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45</v>
      </c>
      <c r="N3064">
        <v>99</v>
      </c>
      <c r="O3064">
        <v>99</v>
      </c>
      <c r="P3064">
        <v>9999</v>
      </c>
      <c r="Q3064">
        <v>36</v>
      </c>
      <c r="R3064">
        <v>50</v>
      </c>
      <c r="S3064">
        <v>50</v>
      </c>
      <c r="T3064">
        <v>0.18335166850018336</v>
      </c>
      <c r="U3064">
        <v>0.25271055170257206</v>
      </c>
      <c r="V3064">
        <v>8</v>
      </c>
      <c r="W3064">
        <v>45</v>
      </c>
      <c r="X3064">
        <v>201.04658721560125</v>
      </c>
      <c r="Y3064">
        <v>185.56600000000003</v>
      </c>
      <c r="Z3064">
        <v>185.56600000000003</v>
      </c>
      <c r="AA3064">
        <v>31.419628323708697</v>
      </c>
      <c r="AB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1</v>
      </c>
      <c r="AM3064">
        <v>0</v>
      </c>
    </row>
    <row r="3065" spans="1:39">
      <c r="A3065">
        <v>10</v>
      </c>
      <c r="B3065">
        <v>293</v>
      </c>
      <c r="C3065">
        <v>2015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46</v>
      </c>
      <c r="N3065">
        <v>99</v>
      </c>
      <c r="O3065">
        <v>99</v>
      </c>
      <c r="P3065">
        <v>9999</v>
      </c>
      <c r="Q3065">
        <v>53</v>
      </c>
      <c r="R3065">
        <v>100</v>
      </c>
      <c r="S3065">
        <v>100</v>
      </c>
      <c r="T3065">
        <v>0.36670333700036672</v>
      </c>
      <c r="U3065">
        <v>0.50989065079360896</v>
      </c>
      <c r="V3065">
        <v>8</v>
      </c>
      <c r="W3065">
        <v>46</v>
      </c>
      <c r="X3065">
        <v>202.82448537378124</v>
      </c>
      <c r="Y3065">
        <v>187.20699999999999</v>
      </c>
      <c r="Z3065">
        <v>187.20699999999999</v>
      </c>
      <c r="AA3065">
        <v>28.677214840357056</v>
      </c>
      <c r="AB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</row>
    <row r="3066" spans="1:39">
      <c r="A3066">
        <v>10</v>
      </c>
      <c r="B3066">
        <v>294</v>
      </c>
      <c r="C3066">
        <v>2015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47</v>
      </c>
      <c r="N3066">
        <v>99</v>
      </c>
      <c r="O3066">
        <v>99</v>
      </c>
      <c r="P3066">
        <v>9999</v>
      </c>
      <c r="Q3066">
        <v>46</v>
      </c>
      <c r="R3066">
        <v>60</v>
      </c>
      <c r="S3066">
        <v>59</v>
      </c>
      <c r="T3066">
        <v>0.22002200220022003</v>
      </c>
      <c r="U3066">
        <v>0.29943788564315743</v>
      </c>
      <c r="V3066">
        <v>7.8833333333333346</v>
      </c>
      <c r="W3066">
        <v>47</v>
      </c>
      <c r="X3066">
        <v>202.03864210906471</v>
      </c>
      <c r="Y3066">
        <v>183.23166666666663</v>
      </c>
      <c r="Z3066">
        <v>186.33728813559324</v>
      </c>
      <c r="AA3066">
        <v>26.471269352268887</v>
      </c>
      <c r="AB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</row>
    <row r="3067" spans="1:39">
      <c r="A3067">
        <v>10</v>
      </c>
      <c r="B3067">
        <v>295</v>
      </c>
      <c r="C3067">
        <v>2015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48</v>
      </c>
      <c r="N3067">
        <v>99</v>
      </c>
      <c r="O3067">
        <v>99</v>
      </c>
      <c r="P3067">
        <v>9999</v>
      </c>
      <c r="Q3067">
        <v>108</v>
      </c>
      <c r="R3067">
        <v>194</v>
      </c>
      <c r="S3067">
        <v>194</v>
      </c>
      <c r="T3067">
        <v>0.71140447378071126</v>
      </c>
      <c r="U3067">
        <v>0.94010569539906563</v>
      </c>
      <c r="V3067">
        <v>8</v>
      </c>
      <c r="W3067">
        <v>48</v>
      </c>
      <c r="X3067">
        <v>192.76060805754437</v>
      </c>
      <c r="Y3067">
        <v>177.91804123711341</v>
      </c>
      <c r="Z3067">
        <v>177.91804123711341</v>
      </c>
      <c r="AA3067">
        <v>27.453866350781059</v>
      </c>
      <c r="AB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2</v>
      </c>
      <c r="AM3067">
        <v>0</v>
      </c>
    </row>
    <row r="3068" spans="1:39">
      <c r="A3068">
        <v>10</v>
      </c>
      <c r="B3068">
        <v>296</v>
      </c>
      <c r="C3068">
        <v>2015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49</v>
      </c>
      <c r="N3068">
        <v>99</v>
      </c>
      <c r="O3068">
        <v>99</v>
      </c>
      <c r="P3068">
        <v>9999</v>
      </c>
      <c r="Q3068">
        <v>121</v>
      </c>
      <c r="R3068">
        <v>211</v>
      </c>
      <c r="S3068">
        <v>211</v>
      </c>
      <c r="T3068">
        <v>0.77374404107077355</v>
      </c>
      <c r="U3068">
        <v>1.0054384395837723</v>
      </c>
      <c r="V3068">
        <v>8</v>
      </c>
      <c r="W3068">
        <v>49</v>
      </c>
      <c r="X3068">
        <v>189.54675922835597</v>
      </c>
      <c r="Y3068">
        <v>174.95165876777253</v>
      </c>
      <c r="Z3068">
        <v>174.95165876777253</v>
      </c>
      <c r="AA3068">
        <v>27.663134991046313</v>
      </c>
      <c r="AB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2</v>
      </c>
      <c r="AM3068">
        <v>0</v>
      </c>
    </row>
    <row r="3069" spans="1:39">
      <c r="A3069">
        <v>10</v>
      </c>
      <c r="B3069">
        <v>297</v>
      </c>
      <c r="C3069">
        <v>2015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50</v>
      </c>
      <c r="N3069">
        <v>99</v>
      </c>
      <c r="O3069">
        <v>99</v>
      </c>
      <c r="P3069">
        <v>9999</v>
      </c>
      <c r="Q3069">
        <v>129</v>
      </c>
      <c r="R3069">
        <v>221</v>
      </c>
      <c r="S3069">
        <v>221</v>
      </c>
      <c r="T3069">
        <v>0.81041437477081024</v>
      </c>
      <c r="U3069">
        <v>1.0226847370022718</v>
      </c>
      <c r="V3069">
        <v>11</v>
      </c>
      <c r="W3069">
        <v>50</v>
      </c>
      <c r="X3069">
        <v>184.07416304299875</v>
      </c>
      <c r="Y3069">
        <v>169.90045248868779</v>
      </c>
      <c r="Z3069">
        <v>169.90045248868779</v>
      </c>
      <c r="AA3069">
        <v>28.936678407538945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</row>
    <row r="3070" spans="1:39">
      <c r="A3070">
        <v>10</v>
      </c>
      <c r="B3070">
        <v>298</v>
      </c>
      <c r="C3070">
        <v>2015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51</v>
      </c>
      <c r="N3070">
        <v>99</v>
      </c>
      <c r="O3070">
        <v>99</v>
      </c>
      <c r="P3070">
        <v>9999</v>
      </c>
      <c r="Q3070">
        <v>169</v>
      </c>
      <c r="R3070">
        <v>404</v>
      </c>
      <c r="S3070">
        <v>404</v>
      </c>
      <c r="T3070">
        <v>1.4814814814814816</v>
      </c>
      <c r="U3070">
        <v>1.836305782082684</v>
      </c>
      <c r="V3070">
        <v>11</v>
      </c>
      <c r="W3070">
        <v>51</v>
      </c>
      <c r="X3070">
        <v>180.80355706209812</v>
      </c>
      <c r="Y3070">
        <v>166.8816831683169</v>
      </c>
      <c r="Z3070">
        <v>166.8816831683169</v>
      </c>
      <c r="AA3070">
        <v>26.99880472489178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3</v>
      </c>
      <c r="AM3070">
        <v>0</v>
      </c>
    </row>
    <row r="3071" spans="1:39">
      <c r="A3071">
        <v>10</v>
      </c>
      <c r="B3071">
        <v>299</v>
      </c>
      <c r="C3071">
        <v>2015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52</v>
      </c>
      <c r="N3071">
        <v>99</v>
      </c>
      <c r="O3071">
        <v>99</v>
      </c>
      <c r="P3071">
        <v>9999</v>
      </c>
      <c r="Q3071">
        <v>200</v>
      </c>
      <c r="R3071">
        <v>595</v>
      </c>
      <c r="S3071">
        <v>595</v>
      </c>
      <c r="T3071">
        <v>2.1818848551521821</v>
      </c>
      <c r="U3071">
        <v>2.6544208876085302</v>
      </c>
      <c r="V3071">
        <v>11.015126050420164</v>
      </c>
      <c r="W3071">
        <v>52</v>
      </c>
      <c r="X3071">
        <v>177.4582335642815</v>
      </c>
      <c r="Y3071">
        <v>163.7939495798318</v>
      </c>
      <c r="Z3071">
        <v>163.7939495798318</v>
      </c>
      <c r="AA3071">
        <v>27.268721830757368</v>
      </c>
      <c r="AB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11</v>
      </c>
      <c r="AM3071">
        <v>0</v>
      </c>
    </row>
    <row r="3072" spans="1:39">
      <c r="A3072">
        <v>10</v>
      </c>
      <c r="B3072">
        <v>300</v>
      </c>
      <c r="C3072">
        <v>2015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53</v>
      </c>
      <c r="N3072">
        <v>99</v>
      </c>
      <c r="O3072">
        <v>99</v>
      </c>
      <c r="P3072">
        <v>9999</v>
      </c>
      <c r="Q3072">
        <v>211</v>
      </c>
      <c r="R3072">
        <v>543</v>
      </c>
      <c r="S3072">
        <v>543</v>
      </c>
      <c r="T3072">
        <v>1.9911991199119921</v>
      </c>
      <c r="U3072">
        <v>2.3721094577719977</v>
      </c>
      <c r="V3072">
        <v>11</v>
      </c>
      <c r="W3072">
        <v>53</v>
      </c>
      <c r="X3072">
        <v>173.77137167814939</v>
      </c>
      <c r="Y3072">
        <v>160.39097605893187</v>
      </c>
      <c r="Z3072">
        <v>160.39097605893187</v>
      </c>
      <c r="AA3072">
        <v>27.035603896580941</v>
      </c>
      <c r="AB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3</v>
      </c>
      <c r="AM3072">
        <v>1</v>
      </c>
    </row>
    <row r="3073" spans="1:39">
      <c r="A3073">
        <v>10</v>
      </c>
      <c r="B3073">
        <v>301</v>
      </c>
      <c r="C3073">
        <v>2015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54</v>
      </c>
      <c r="N3073">
        <v>99</v>
      </c>
      <c r="O3073">
        <v>99</v>
      </c>
      <c r="P3073">
        <v>9999</v>
      </c>
      <c r="Q3073">
        <v>265</v>
      </c>
      <c r="R3073">
        <v>1021</v>
      </c>
      <c r="S3073">
        <v>1021</v>
      </c>
      <c r="T3073">
        <v>3.7440410707737439</v>
      </c>
      <c r="U3073">
        <v>4.3118630639627131</v>
      </c>
      <c r="V3073">
        <v>11.011753183153768</v>
      </c>
      <c r="W3073">
        <v>54</v>
      </c>
      <c r="X3073">
        <v>167.98966025490677</v>
      </c>
      <c r="Y3073">
        <v>155.05445641527919</v>
      </c>
      <c r="Z3073">
        <v>155.05445641527919</v>
      </c>
      <c r="AA3073">
        <v>26.446643422347559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7</v>
      </c>
      <c r="AM3073">
        <v>0</v>
      </c>
    </row>
    <row r="3074" spans="1:39">
      <c r="A3074">
        <v>10</v>
      </c>
      <c r="B3074">
        <v>302</v>
      </c>
      <c r="C3074">
        <v>2015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55</v>
      </c>
      <c r="N3074">
        <v>99</v>
      </c>
      <c r="O3074">
        <v>99</v>
      </c>
      <c r="P3074">
        <v>9999</v>
      </c>
      <c r="Q3074">
        <v>303</v>
      </c>
      <c r="R3074">
        <v>1280</v>
      </c>
      <c r="S3074">
        <v>1280</v>
      </c>
      <c r="T3074">
        <v>4.6938027136046943</v>
      </c>
      <c r="U3074">
        <v>5.2460393232467881</v>
      </c>
      <c r="V3074">
        <v>14</v>
      </c>
      <c r="W3074">
        <v>55</v>
      </c>
      <c r="X3074">
        <v>163.02901543878639</v>
      </c>
      <c r="Y3074">
        <v>150.47578124999984</v>
      </c>
      <c r="Z3074">
        <v>150.47578124999984</v>
      </c>
      <c r="AA3074">
        <v>24.336431493281399</v>
      </c>
      <c r="AB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8</v>
      </c>
      <c r="AM3074">
        <v>0</v>
      </c>
    </row>
    <row r="3075" spans="1:39">
      <c r="A3075">
        <v>10</v>
      </c>
      <c r="B3075">
        <v>303</v>
      </c>
      <c r="C3075">
        <v>2015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56</v>
      </c>
      <c r="N3075">
        <v>99</v>
      </c>
      <c r="O3075">
        <v>99</v>
      </c>
      <c r="P3075">
        <v>9999</v>
      </c>
      <c r="Q3075">
        <v>288</v>
      </c>
      <c r="R3075">
        <v>1035</v>
      </c>
      <c r="S3075">
        <v>1035</v>
      </c>
      <c r="T3075">
        <v>3.7953795379537953</v>
      </c>
      <c r="U3075">
        <v>4.1843352468861124</v>
      </c>
      <c r="V3075">
        <v>14</v>
      </c>
      <c r="W3075">
        <v>56</v>
      </c>
      <c r="X3075">
        <v>160.81607444742795</v>
      </c>
      <c r="Y3075">
        <v>148.43323671497581</v>
      </c>
      <c r="Z3075">
        <v>148.43323671497581</v>
      </c>
      <c r="AA3075">
        <v>25.309021069466581</v>
      </c>
      <c r="AB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9</v>
      </c>
      <c r="AM3075">
        <v>0</v>
      </c>
    </row>
    <row r="3076" spans="1:39">
      <c r="A3076">
        <v>10</v>
      </c>
      <c r="B3076">
        <v>304</v>
      </c>
      <c r="C3076">
        <v>2015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57</v>
      </c>
      <c r="N3076">
        <v>99</v>
      </c>
      <c r="O3076">
        <v>99</v>
      </c>
      <c r="P3076">
        <v>9999</v>
      </c>
      <c r="Q3076">
        <v>357</v>
      </c>
      <c r="R3076">
        <v>1922</v>
      </c>
      <c r="S3076">
        <v>1922</v>
      </c>
      <c r="T3076">
        <v>7.0480381371470484</v>
      </c>
      <c r="U3076">
        <v>7.535414490054726</v>
      </c>
      <c r="V3076">
        <v>14</v>
      </c>
      <c r="W3076">
        <v>57</v>
      </c>
      <c r="X3076">
        <v>155.95420759569018</v>
      </c>
      <c r="Y3076">
        <v>143.94573361082183</v>
      </c>
      <c r="Z3076">
        <v>143.94573361082183</v>
      </c>
      <c r="AA3076">
        <v>24.412243499574064</v>
      </c>
      <c r="AB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16</v>
      </c>
      <c r="AM3076">
        <v>0</v>
      </c>
    </row>
    <row r="3077" spans="1:39">
      <c r="A3077">
        <v>10</v>
      </c>
      <c r="B3077">
        <v>305</v>
      </c>
      <c r="C3077">
        <v>2015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58</v>
      </c>
      <c r="N3077">
        <v>99</v>
      </c>
      <c r="O3077">
        <v>99</v>
      </c>
      <c r="P3077">
        <v>9999</v>
      </c>
      <c r="Q3077">
        <v>395</v>
      </c>
      <c r="R3077">
        <v>2819</v>
      </c>
      <c r="S3077">
        <v>2819</v>
      </c>
      <c r="T3077">
        <v>10.337367070040338</v>
      </c>
      <c r="U3077">
        <v>10.740559334031447</v>
      </c>
      <c r="V3077">
        <v>14.001064207165662</v>
      </c>
      <c r="W3077">
        <v>58</v>
      </c>
      <c r="X3077">
        <v>151.55670563891431</v>
      </c>
      <c r="Y3077">
        <v>139.88683930471797</v>
      </c>
      <c r="Z3077">
        <v>139.88683930471797</v>
      </c>
      <c r="AA3077">
        <v>24.224322806727962</v>
      </c>
      <c r="AB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50</v>
      </c>
      <c r="AM3077">
        <v>1</v>
      </c>
    </row>
    <row r="3078" spans="1:39">
      <c r="A3078">
        <v>10</v>
      </c>
      <c r="B3078">
        <v>306</v>
      </c>
      <c r="C3078">
        <v>2015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59</v>
      </c>
      <c r="N3078">
        <v>99</v>
      </c>
      <c r="O3078">
        <v>99</v>
      </c>
      <c r="P3078">
        <v>9999</v>
      </c>
      <c r="Q3078">
        <v>344</v>
      </c>
      <c r="R3078">
        <v>1647</v>
      </c>
      <c r="S3078">
        <v>1647</v>
      </c>
      <c r="T3078">
        <v>6.0396039603960396</v>
      </c>
      <c r="U3078">
        <v>6.2130712498965375</v>
      </c>
      <c r="V3078">
        <v>14</v>
      </c>
      <c r="W3078">
        <v>59</v>
      </c>
      <c r="X3078">
        <v>150.05693400983174</v>
      </c>
      <c r="Y3078">
        <v>138.50255009107471</v>
      </c>
      <c r="Z3078">
        <v>138.50255009107471</v>
      </c>
      <c r="AA3078">
        <v>24.363111371144782</v>
      </c>
      <c r="AB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21</v>
      </c>
      <c r="AM3078">
        <v>0</v>
      </c>
    </row>
    <row r="3079" spans="1:39">
      <c r="A3079">
        <v>10</v>
      </c>
      <c r="B3079">
        <v>307</v>
      </c>
      <c r="C3079">
        <v>2015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60</v>
      </c>
      <c r="N3079">
        <v>99</v>
      </c>
      <c r="O3079">
        <v>99</v>
      </c>
      <c r="P3079">
        <v>9999</v>
      </c>
      <c r="Q3079">
        <v>397</v>
      </c>
      <c r="R3079">
        <v>3607</v>
      </c>
      <c r="S3079">
        <v>3607</v>
      </c>
      <c r="T3079">
        <v>13.226989365603227</v>
      </c>
      <c r="U3079">
        <v>12.900366652687863</v>
      </c>
      <c r="V3079">
        <v>16.999168283892427</v>
      </c>
      <c r="W3079">
        <v>60</v>
      </c>
      <c r="X3079">
        <v>142.26538562161349</v>
      </c>
      <c r="Y3079">
        <v>131.31095092874955</v>
      </c>
      <c r="Z3079">
        <v>131.31095092874955</v>
      </c>
      <c r="AA3079">
        <v>22.89503039550906</v>
      </c>
      <c r="AB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53</v>
      </c>
      <c r="AM3079">
        <v>0</v>
      </c>
    </row>
    <row r="3080" spans="1:39">
      <c r="A3080">
        <v>10</v>
      </c>
      <c r="B3080">
        <v>308</v>
      </c>
      <c r="C3080">
        <v>2015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61</v>
      </c>
      <c r="N3080">
        <v>99</v>
      </c>
      <c r="O3080">
        <v>99</v>
      </c>
      <c r="P3080">
        <v>9999</v>
      </c>
      <c r="Q3080">
        <v>370</v>
      </c>
      <c r="R3080">
        <v>3173</v>
      </c>
      <c r="S3080">
        <v>3173</v>
      </c>
      <c r="T3080">
        <v>11.63549688302164</v>
      </c>
      <c r="U3080">
        <v>10.886853258058999</v>
      </c>
      <c r="V3080">
        <v>17</v>
      </c>
      <c r="W3080">
        <v>61</v>
      </c>
      <c r="X3080">
        <v>136.48207946312979</v>
      </c>
      <c r="Y3080">
        <v>125.97295934446883</v>
      </c>
      <c r="Z3080">
        <v>125.97295934446883</v>
      </c>
      <c r="AA3080">
        <v>22.121368511448953</v>
      </c>
      <c r="AB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74</v>
      </c>
      <c r="AM3080">
        <v>1</v>
      </c>
    </row>
    <row r="3081" spans="1:39">
      <c r="A3081">
        <v>10</v>
      </c>
      <c r="B3081">
        <v>309</v>
      </c>
      <c r="C3081">
        <v>2015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62</v>
      </c>
      <c r="N3081">
        <v>99</v>
      </c>
      <c r="O3081">
        <v>99</v>
      </c>
      <c r="P3081">
        <v>9999</v>
      </c>
      <c r="Q3081">
        <v>352</v>
      </c>
      <c r="R3081">
        <v>3251</v>
      </c>
      <c r="S3081">
        <v>3251</v>
      </c>
      <c r="T3081">
        <v>11.921525485881922</v>
      </c>
      <c r="U3081">
        <v>10.629534251645111</v>
      </c>
      <c r="V3081">
        <v>17</v>
      </c>
      <c r="W3081">
        <v>62</v>
      </c>
      <c r="X3081">
        <v>130.0590567516019</v>
      </c>
      <c r="Y3081">
        <v>120.04450938172872</v>
      </c>
      <c r="Z3081">
        <v>120.04450938172872</v>
      </c>
      <c r="AA3081">
        <v>22.170396499085403</v>
      </c>
      <c r="AB3081">
        <v>0</v>
      </c>
      <c r="AD3081">
        <v>1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76</v>
      </c>
      <c r="AM3081">
        <v>0</v>
      </c>
    </row>
    <row r="3082" spans="1:39">
      <c r="A3082">
        <v>10</v>
      </c>
      <c r="B3082">
        <v>310</v>
      </c>
      <c r="C3082">
        <v>2015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63</v>
      </c>
      <c r="N3082">
        <v>99</v>
      </c>
      <c r="O3082">
        <v>99</v>
      </c>
      <c r="P3082">
        <v>9999</v>
      </c>
      <c r="Q3082">
        <v>339</v>
      </c>
      <c r="R3082">
        <v>2726</v>
      </c>
      <c r="S3082">
        <v>2727</v>
      </c>
      <c r="T3082">
        <v>9.996332966629998</v>
      </c>
      <c r="U3082">
        <v>8.665736060234801</v>
      </c>
      <c r="V3082">
        <v>17</v>
      </c>
      <c r="W3082">
        <v>62.976897689768975</v>
      </c>
      <c r="X3082">
        <v>126.43649015260922</v>
      </c>
      <c r="Y3082">
        <v>116.7144534115922</v>
      </c>
      <c r="Z3082">
        <v>116.67165383205</v>
      </c>
      <c r="AA3082">
        <v>21.883958546675249</v>
      </c>
      <c r="AB3082">
        <v>1.7059769554043847</v>
      </c>
      <c r="AC3082">
        <v>7.2197427247710948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65</v>
      </c>
      <c r="AM3082">
        <v>1</v>
      </c>
    </row>
    <row r="3083" spans="1:39">
      <c r="A3083">
        <v>10</v>
      </c>
      <c r="B3083">
        <v>311</v>
      </c>
      <c r="C3083">
        <v>2015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64</v>
      </c>
      <c r="N3083">
        <v>99</v>
      </c>
      <c r="O3083">
        <v>99</v>
      </c>
      <c r="P3083">
        <v>9999</v>
      </c>
      <c r="Q3083">
        <v>188</v>
      </c>
      <c r="R3083">
        <v>1059</v>
      </c>
      <c r="S3083">
        <v>1059</v>
      </c>
      <c r="T3083">
        <v>3.883388338833885</v>
      </c>
      <c r="U3083">
        <v>3.4886792029890046</v>
      </c>
      <c r="V3083">
        <v>17</v>
      </c>
      <c r="W3083">
        <v>64</v>
      </c>
      <c r="X3083">
        <v>131.04136550252352</v>
      </c>
      <c r="Y3083">
        <v>120.95118035882912</v>
      </c>
      <c r="Z3083">
        <v>120.95118035882912</v>
      </c>
      <c r="AA3083">
        <v>22.530216957071744</v>
      </c>
      <c r="AB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8</v>
      </c>
      <c r="AM3083">
        <v>1</v>
      </c>
    </row>
    <row r="3084" spans="1:39">
      <c r="A3084">
        <v>10</v>
      </c>
      <c r="B3084">
        <v>312</v>
      </c>
      <c r="C3084">
        <v>2015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65</v>
      </c>
      <c r="N3084">
        <v>99</v>
      </c>
      <c r="O3084">
        <v>99</v>
      </c>
      <c r="P3084">
        <v>9999</v>
      </c>
      <c r="Q3084">
        <v>139</v>
      </c>
      <c r="R3084">
        <v>996</v>
      </c>
      <c r="S3084">
        <v>996</v>
      </c>
      <c r="T3084">
        <v>3.6523652365236514</v>
      </c>
      <c r="U3084">
        <v>3.3097584001275573</v>
      </c>
      <c r="V3084">
        <v>17</v>
      </c>
      <c r="W3084">
        <v>65</v>
      </c>
      <c r="X3084">
        <v>132.18442567670479</v>
      </c>
      <c r="Y3084">
        <v>122.00622489959842</v>
      </c>
      <c r="Z3084">
        <v>122.00622489959842</v>
      </c>
      <c r="AA3084">
        <v>21.671052106513425</v>
      </c>
      <c r="AB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4</v>
      </c>
      <c r="AM3084">
        <v>1</v>
      </c>
    </row>
    <row r="3085" spans="1:39">
      <c r="A3085">
        <v>10</v>
      </c>
      <c r="B3085">
        <v>313</v>
      </c>
      <c r="C3085">
        <v>2015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66</v>
      </c>
      <c r="N3085">
        <v>99</v>
      </c>
      <c r="O3085">
        <v>99</v>
      </c>
      <c r="P3085">
        <v>9999</v>
      </c>
      <c r="Q3085">
        <v>25</v>
      </c>
      <c r="R3085">
        <v>46</v>
      </c>
      <c r="S3085">
        <v>46</v>
      </c>
      <c r="T3085">
        <v>0.1686835350201687</v>
      </c>
      <c r="U3085">
        <v>0.1253979047927575</v>
      </c>
      <c r="V3085">
        <v>17</v>
      </c>
      <c r="W3085">
        <v>66</v>
      </c>
      <c r="X3085">
        <v>108.43657261293512</v>
      </c>
      <c r="Y3085">
        <v>100.08695652173913</v>
      </c>
      <c r="Z3085">
        <v>100.08695652173913</v>
      </c>
      <c r="AA3085">
        <v>17.585018434620359</v>
      </c>
      <c r="AB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1</v>
      </c>
      <c r="AM3085">
        <v>0</v>
      </c>
    </row>
    <row r="3086" spans="1:39">
      <c r="A3086">
        <v>10</v>
      </c>
      <c r="B3086">
        <v>314</v>
      </c>
      <c r="C3086">
        <v>2015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67</v>
      </c>
      <c r="N3086">
        <v>99</v>
      </c>
      <c r="O3086">
        <v>99</v>
      </c>
      <c r="P3086">
        <v>9999</v>
      </c>
      <c r="Q3086">
        <v>6</v>
      </c>
      <c r="R3086">
        <v>8</v>
      </c>
      <c r="S3086">
        <v>8</v>
      </c>
      <c r="T3086">
        <v>2.9336266960029337E-2</v>
      </c>
      <c r="U3086">
        <v>2.2118948410555696E-2</v>
      </c>
      <c r="V3086">
        <v>17</v>
      </c>
      <c r="W3086">
        <v>67</v>
      </c>
      <c r="X3086">
        <v>109.98104008667389</v>
      </c>
      <c r="Y3086">
        <v>101.5125</v>
      </c>
      <c r="Z3086">
        <v>101.5125</v>
      </c>
      <c r="AA3086">
        <v>8.3818908218849089</v>
      </c>
      <c r="AB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</row>
    <row r="3087" spans="1:39">
      <c r="A3087">
        <v>10</v>
      </c>
      <c r="B3087">
        <v>315</v>
      </c>
      <c r="C3087">
        <v>2015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68</v>
      </c>
      <c r="N3087">
        <v>99</v>
      </c>
      <c r="O3087">
        <v>99</v>
      </c>
      <c r="P3087">
        <v>9999</v>
      </c>
    </row>
    <row r="3088" spans="1:39">
      <c r="A3088">
        <v>10</v>
      </c>
      <c r="B3088">
        <v>316</v>
      </c>
      <c r="C3088">
        <v>2014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0</v>
      </c>
      <c r="N3088">
        <v>99</v>
      </c>
      <c r="O3088">
        <v>99</v>
      </c>
      <c r="P3088">
        <v>9999</v>
      </c>
      <c r="Q3088">
        <v>132</v>
      </c>
      <c r="R3088">
        <v>286</v>
      </c>
      <c r="S3088">
        <v>0</v>
      </c>
      <c r="T3088">
        <v>1.0417804975776781</v>
      </c>
      <c r="U3088">
        <v>0</v>
      </c>
      <c r="V3088">
        <v>53.202797202797214</v>
      </c>
      <c r="X3088">
        <v>117.56547894142687</v>
      </c>
      <c r="Y3088">
        <v>0</v>
      </c>
    </row>
    <row r="3089" spans="1:28">
      <c r="A3089">
        <v>10</v>
      </c>
      <c r="B3089">
        <v>317</v>
      </c>
      <c r="C3089">
        <v>2014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35</v>
      </c>
      <c r="N3089">
        <v>99</v>
      </c>
      <c r="O3089">
        <v>99</v>
      </c>
      <c r="P3089">
        <v>9999</v>
      </c>
      <c r="Q3089">
        <v>60</v>
      </c>
      <c r="R3089">
        <v>106</v>
      </c>
      <c r="S3089">
        <v>105</v>
      </c>
      <c r="T3089">
        <v>0.38611445015116752</v>
      </c>
      <c r="U3089">
        <v>0.32705468949547389</v>
      </c>
      <c r="V3089">
        <v>1.9905660377358496</v>
      </c>
      <c r="W3089">
        <v>35</v>
      </c>
      <c r="X3089">
        <v>123.97943539320099</v>
      </c>
      <c r="Y3089">
        <v>113.53773584905665</v>
      </c>
      <c r="Z3089">
        <v>114.61904761904771</v>
      </c>
      <c r="AA3089">
        <v>40.279925510022366</v>
      </c>
      <c r="AB3089">
        <v>0</v>
      </c>
    </row>
    <row r="3090" spans="1:28">
      <c r="A3090">
        <v>10</v>
      </c>
      <c r="B3090">
        <v>318</v>
      </c>
      <c r="C3090">
        <v>2014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36</v>
      </c>
      <c r="N3090">
        <v>99</v>
      </c>
      <c r="O3090">
        <v>99</v>
      </c>
      <c r="P3090">
        <v>9999</v>
      </c>
      <c r="Q3090">
        <v>1</v>
      </c>
      <c r="R3090">
        <v>1</v>
      </c>
      <c r="S3090">
        <v>1</v>
      </c>
      <c r="T3090">
        <v>3.6425891523695041E-3</v>
      </c>
      <c r="U3090">
        <v>6.666100152325694E-3</v>
      </c>
      <c r="V3090">
        <v>2</v>
      </c>
      <c r="W3090">
        <v>36</v>
      </c>
      <c r="X3090">
        <v>265.76381365113758</v>
      </c>
      <c r="Y3090">
        <v>245.3</v>
      </c>
      <c r="Z3090">
        <v>245.3</v>
      </c>
      <c r="AA3090">
        <v>0</v>
      </c>
      <c r="AB3090">
        <v>0</v>
      </c>
    </row>
    <row r="3091" spans="1:28">
      <c r="A3091">
        <v>10</v>
      </c>
      <c r="B3091">
        <v>319</v>
      </c>
      <c r="C3091">
        <v>2014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37</v>
      </c>
      <c r="N3091">
        <v>99</v>
      </c>
      <c r="O3091">
        <v>99</v>
      </c>
      <c r="P3091">
        <v>9999</v>
      </c>
      <c r="Q3091">
        <v>5</v>
      </c>
      <c r="R3091">
        <v>8</v>
      </c>
      <c r="S3091">
        <v>8</v>
      </c>
      <c r="T3091">
        <v>2.9140713218956033E-2</v>
      </c>
      <c r="U3091">
        <v>4.3303834458748448E-2</v>
      </c>
      <c r="V3091">
        <v>2</v>
      </c>
      <c r="W3091">
        <v>37</v>
      </c>
      <c r="X3091">
        <v>215.80444203683641</v>
      </c>
      <c r="Y3091">
        <v>199.18749999999997</v>
      </c>
      <c r="Z3091">
        <v>199.18749999999997</v>
      </c>
      <c r="AA3091">
        <v>16.433383514967922</v>
      </c>
      <c r="AB3091">
        <v>0</v>
      </c>
    </row>
    <row r="3092" spans="1:28">
      <c r="A3092">
        <v>10</v>
      </c>
      <c r="B3092">
        <v>320</v>
      </c>
      <c r="C3092">
        <v>2014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38</v>
      </c>
      <c r="N3092">
        <v>99</v>
      </c>
      <c r="O3092">
        <v>99</v>
      </c>
      <c r="P3092">
        <v>9999</v>
      </c>
      <c r="Q3092">
        <v>6</v>
      </c>
      <c r="R3092">
        <v>6</v>
      </c>
      <c r="S3092">
        <v>6</v>
      </c>
      <c r="T3092">
        <v>2.1855534914217017E-2</v>
      </c>
      <c r="U3092">
        <v>3.4585999445026126E-2</v>
      </c>
      <c r="V3092">
        <v>2</v>
      </c>
      <c r="W3092">
        <v>38</v>
      </c>
      <c r="X3092">
        <v>229.81220657276995</v>
      </c>
      <c r="Y3092">
        <v>212.11666666666673</v>
      </c>
      <c r="Z3092">
        <v>212.11666666666673</v>
      </c>
      <c r="AA3092">
        <v>24.781001907823327</v>
      </c>
      <c r="AB3092">
        <v>0</v>
      </c>
    </row>
    <row r="3093" spans="1:28">
      <c r="A3093">
        <v>10</v>
      </c>
      <c r="B3093">
        <v>321</v>
      </c>
      <c r="C3093">
        <v>2014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39</v>
      </c>
      <c r="N3093">
        <v>99</v>
      </c>
      <c r="O3093">
        <v>99</v>
      </c>
      <c r="P3093">
        <v>9999</v>
      </c>
      <c r="Q3093">
        <v>9</v>
      </c>
      <c r="R3093">
        <v>9</v>
      </c>
      <c r="S3093">
        <v>9</v>
      </c>
      <c r="T3093">
        <v>3.2783302371325547E-2</v>
      </c>
      <c r="U3093">
        <v>5.1119449639379803E-2</v>
      </c>
      <c r="V3093">
        <v>2</v>
      </c>
      <c r="W3093">
        <v>39</v>
      </c>
      <c r="X3093">
        <v>226.44757433489841</v>
      </c>
      <c r="Y3093">
        <v>209.01111111111112</v>
      </c>
      <c r="Z3093">
        <v>209.01111111111112</v>
      </c>
      <c r="AA3093">
        <v>27.161878696456203</v>
      </c>
      <c r="AB3093">
        <v>0</v>
      </c>
    </row>
    <row r="3094" spans="1:28">
      <c r="A3094">
        <v>10</v>
      </c>
      <c r="B3094">
        <v>322</v>
      </c>
      <c r="C3094">
        <v>2014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40</v>
      </c>
      <c r="N3094">
        <v>99</v>
      </c>
      <c r="O3094">
        <v>99</v>
      </c>
      <c r="P3094">
        <v>9999</v>
      </c>
      <c r="Q3094">
        <v>9</v>
      </c>
      <c r="R3094">
        <v>12</v>
      </c>
      <c r="S3094">
        <v>12</v>
      </c>
      <c r="T3094">
        <v>4.3711069828434035E-2</v>
      </c>
      <c r="U3094">
        <v>6.6226196784417948E-2</v>
      </c>
      <c r="V3094">
        <v>5</v>
      </c>
      <c r="W3094">
        <v>40</v>
      </c>
      <c r="X3094">
        <v>220.02527988443481</v>
      </c>
      <c r="Y3094">
        <v>203.08333333333337</v>
      </c>
      <c r="Z3094">
        <v>203.08333333333337</v>
      </c>
      <c r="AA3094">
        <v>18.040502271894251</v>
      </c>
      <c r="AB3094">
        <v>0</v>
      </c>
    </row>
    <row r="3095" spans="1:28">
      <c r="A3095">
        <v>10</v>
      </c>
      <c r="B3095">
        <v>323</v>
      </c>
      <c r="C3095">
        <v>2014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41</v>
      </c>
      <c r="N3095">
        <v>99</v>
      </c>
      <c r="O3095">
        <v>99</v>
      </c>
      <c r="P3095">
        <v>9999</v>
      </c>
      <c r="Q3095">
        <v>8</v>
      </c>
      <c r="R3095">
        <v>10</v>
      </c>
      <c r="S3095">
        <v>10</v>
      </c>
      <c r="T3095">
        <v>3.6425891523695041E-2</v>
      </c>
      <c r="U3095">
        <v>4.9766119889743346E-2</v>
      </c>
      <c r="V3095">
        <v>5</v>
      </c>
      <c r="W3095">
        <v>41</v>
      </c>
      <c r="X3095">
        <v>198.40736728060671</v>
      </c>
      <c r="Y3095">
        <v>183.13</v>
      </c>
      <c r="Z3095">
        <v>183.13</v>
      </c>
      <c r="AA3095">
        <v>36.76261824190447</v>
      </c>
      <c r="AB3095">
        <v>0</v>
      </c>
    </row>
    <row r="3096" spans="1:28">
      <c r="A3096">
        <v>10</v>
      </c>
      <c r="B3096">
        <v>324</v>
      </c>
      <c r="C3096">
        <v>2014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42</v>
      </c>
      <c r="N3096">
        <v>99</v>
      </c>
      <c r="O3096">
        <v>99</v>
      </c>
      <c r="P3096">
        <v>9999</v>
      </c>
      <c r="Q3096">
        <v>17</v>
      </c>
      <c r="R3096">
        <v>26</v>
      </c>
      <c r="S3096">
        <v>26</v>
      </c>
      <c r="T3096">
        <v>9.4707317961607126E-2</v>
      </c>
      <c r="U3096">
        <v>0.14047454100041579</v>
      </c>
      <c r="V3096">
        <v>5</v>
      </c>
      <c r="W3096">
        <v>42</v>
      </c>
      <c r="X3096">
        <v>215.40128344028673</v>
      </c>
      <c r="Y3096">
        <v>198.81538461538463</v>
      </c>
      <c r="Z3096">
        <v>198.81538461538463</v>
      </c>
      <c r="AA3096">
        <v>29.51944199373186</v>
      </c>
      <c r="AB3096">
        <v>0</v>
      </c>
    </row>
    <row r="3097" spans="1:28">
      <c r="A3097">
        <v>10</v>
      </c>
      <c r="B3097">
        <v>325</v>
      </c>
      <c r="C3097">
        <v>2014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43</v>
      </c>
      <c r="N3097">
        <v>99</v>
      </c>
      <c r="O3097">
        <v>99</v>
      </c>
      <c r="P3097">
        <v>9999</v>
      </c>
      <c r="Q3097">
        <v>22</v>
      </c>
      <c r="R3097">
        <v>30</v>
      </c>
      <c r="S3097">
        <v>30</v>
      </c>
      <c r="T3097">
        <v>0.10927767457108514</v>
      </c>
      <c r="U3097">
        <v>0.16395671442734053</v>
      </c>
      <c r="V3097">
        <v>5</v>
      </c>
      <c r="W3097">
        <v>43</v>
      </c>
      <c r="X3097">
        <v>217.88732394366195</v>
      </c>
      <c r="Y3097">
        <v>201.11000000000004</v>
      </c>
      <c r="Z3097">
        <v>201.11000000000004</v>
      </c>
      <c r="AA3097">
        <v>24.340191042799542</v>
      </c>
      <c r="AB3097">
        <v>0</v>
      </c>
    </row>
    <row r="3098" spans="1:28">
      <c r="A3098">
        <v>10</v>
      </c>
      <c r="B3098">
        <v>326</v>
      </c>
      <c r="C3098">
        <v>2014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44</v>
      </c>
      <c r="N3098">
        <v>99</v>
      </c>
      <c r="O3098">
        <v>99</v>
      </c>
      <c r="P3098">
        <v>9999</v>
      </c>
      <c r="Q3098">
        <v>19</v>
      </c>
      <c r="R3098">
        <v>24</v>
      </c>
      <c r="S3098">
        <v>24</v>
      </c>
      <c r="T3098">
        <v>8.742213965686807E-2</v>
      </c>
      <c r="U3098">
        <v>0.13122678771123336</v>
      </c>
      <c r="V3098">
        <v>5</v>
      </c>
      <c r="W3098">
        <v>44</v>
      </c>
      <c r="X3098">
        <v>217.98934633441681</v>
      </c>
      <c r="Y3098">
        <v>201.20416666666665</v>
      </c>
      <c r="Z3098">
        <v>201.20416666666665</v>
      </c>
      <c r="AA3098">
        <v>37.931687272062625</v>
      </c>
      <c r="AB3098">
        <v>0</v>
      </c>
    </row>
    <row r="3099" spans="1:28">
      <c r="A3099">
        <v>10</v>
      </c>
      <c r="B3099">
        <v>327</v>
      </c>
      <c r="C3099">
        <v>2014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45</v>
      </c>
      <c r="N3099">
        <v>99</v>
      </c>
      <c r="O3099">
        <v>99</v>
      </c>
      <c r="P3099">
        <v>9999</v>
      </c>
      <c r="Q3099">
        <v>51</v>
      </c>
      <c r="R3099">
        <v>79</v>
      </c>
      <c r="S3099">
        <v>79</v>
      </c>
      <c r="T3099">
        <v>0.28776454303719079</v>
      </c>
      <c r="U3099">
        <v>0.40749900123992749</v>
      </c>
      <c r="V3099">
        <v>8</v>
      </c>
      <c r="W3099">
        <v>45</v>
      </c>
      <c r="X3099">
        <v>205.64751703992212</v>
      </c>
      <c r="Y3099">
        <v>189.81265822784809</v>
      </c>
      <c r="Z3099">
        <v>189.81265822784809</v>
      </c>
      <c r="AA3099">
        <v>28.569791814541286</v>
      </c>
      <c r="AB3099">
        <v>0</v>
      </c>
    </row>
    <row r="3100" spans="1:28">
      <c r="A3100">
        <v>10</v>
      </c>
      <c r="B3100">
        <v>328</v>
      </c>
      <c r="C3100">
        <v>2014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46</v>
      </c>
      <c r="N3100">
        <v>99</v>
      </c>
      <c r="O3100">
        <v>99</v>
      </c>
      <c r="P3100">
        <v>9999</v>
      </c>
      <c r="Q3100">
        <v>64</v>
      </c>
      <c r="R3100">
        <v>122</v>
      </c>
      <c r="S3100">
        <v>122</v>
      </c>
      <c r="T3100">
        <v>0.44439587658907953</v>
      </c>
      <c r="U3100">
        <v>0.63809225942396519</v>
      </c>
      <c r="V3100">
        <v>8</v>
      </c>
      <c r="W3100">
        <v>46</v>
      </c>
      <c r="X3100">
        <v>208.51997229277299</v>
      </c>
      <c r="Y3100">
        <v>192.46393442622943</v>
      </c>
      <c r="Z3100">
        <v>192.46393442622943</v>
      </c>
      <c r="AA3100">
        <v>25.21949241430281</v>
      </c>
      <c r="AB3100">
        <v>0</v>
      </c>
    </row>
    <row r="3101" spans="1:28">
      <c r="A3101">
        <v>10</v>
      </c>
      <c r="B3101">
        <v>329</v>
      </c>
      <c r="C3101">
        <v>2014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47</v>
      </c>
      <c r="N3101">
        <v>99</v>
      </c>
      <c r="O3101">
        <v>99</v>
      </c>
      <c r="P3101">
        <v>9999</v>
      </c>
      <c r="Q3101">
        <v>63</v>
      </c>
      <c r="R3101">
        <v>92</v>
      </c>
      <c r="S3101">
        <v>92</v>
      </c>
      <c r="T3101">
        <v>0.33511820201799436</v>
      </c>
      <c r="U3101">
        <v>0.45181103918685911</v>
      </c>
      <c r="V3101">
        <v>8</v>
      </c>
      <c r="W3101">
        <v>47</v>
      </c>
      <c r="X3101">
        <v>195.79113476847704</v>
      </c>
      <c r="Y3101">
        <v>180.71521739130435</v>
      </c>
      <c r="Z3101">
        <v>180.71521739130435</v>
      </c>
      <c r="AA3101">
        <v>26.218558539882501</v>
      </c>
      <c r="AB3101">
        <v>0</v>
      </c>
    </row>
    <row r="3102" spans="1:28">
      <c r="A3102">
        <v>10</v>
      </c>
      <c r="B3102">
        <v>330</v>
      </c>
      <c r="C3102">
        <v>2014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48</v>
      </c>
      <c r="N3102">
        <v>99</v>
      </c>
      <c r="O3102">
        <v>99</v>
      </c>
      <c r="P3102">
        <v>9999</v>
      </c>
      <c r="Q3102">
        <v>121</v>
      </c>
      <c r="R3102">
        <v>217</v>
      </c>
      <c r="S3102">
        <v>217</v>
      </c>
      <c r="T3102">
        <v>0.79044184606418255</v>
      </c>
      <c r="U3102">
        <v>1.0378136908979101</v>
      </c>
      <c r="V3102">
        <v>8.4193548387096779</v>
      </c>
      <c r="W3102">
        <v>48</v>
      </c>
      <c r="X3102">
        <v>190.67057431437257</v>
      </c>
      <c r="Y3102">
        <v>175.98894009216588</v>
      </c>
      <c r="Z3102">
        <v>175.98894009216588</v>
      </c>
      <c r="AA3102">
        <v>27.074556002777715</v>
      </c>
      <c r="AB3102">
        <v>0</v>
      </c>
    </row>
    <row r="3103" spans="1:28">
      <c r="A3103">
        <v>10</v>
      </c>
      <c r="B3103">
        <v>331</v>
      </c>
      <c r="C3103">
        <v>2014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49</v>
      </c>
      <c r="N3103">
        <v>99</v>
      </c>
      <c r="O3103">
        <v>99</v>
      </c>
      <c r="P3103">
        <v>9999</v>
      </c>
      <c r="Q3103">
        <v>117</v>
      </c>
      <c r="R3103">
        <v>204</v>
      </c>
      <c r="S3103">
        <v>204</v>
      </c>
      <c r="T3103">
        <v>0.74308818708337887</v>
      </c>
      <c r="U3103">
        <v>0.96892703261772095</v>
      </c>
      <c r="V3103">
        <v>8</v>
      </c>
      <c r="W3103">
        <v>49</v>
      </c>
      <c r="X3103">
        <v>189.35854948696712</v>
      </c>
      <c r="Y3103">
        <v>174.77794117647065</v>
      </c>
      <c r="Z3103">
        <v>174.77794117647065</v>
      </c>
      <c r="AA3103">
        <v>26.705008960948952</v>
      </c>
      <c r="AB3103">
        <v>0</v>
      </c>
    </row>
    <row r="3104" spans="1:28">
      <c r="A3104">
        <v>10</v>
      </c>
      <c r="B3104">
        <v>332</v>
      </c>
      <c r="C3104">
        <v>2014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50</v>
      </c>
      <c r="N3104">
        <v>99</v>
      </c>
      <c r="O3104">
        <v>99</v>
      </c>
      <c r="P3104">
        <v>9999</v>
      </c>
      <c r="Q3104">
        <v>157</v>
      </c>
      <c r="R3104">
        <v>274</v>
      </c>
      <c r="S3104">
        <v>274</v>
      </c>
      <c r="T3104">
        <v>0.99806942774924401</v>
      </c>
      <c r="U3104">
        <v>1.2803477742223148</v>
      </c>
      <c r="V3104">
        <v>11</v>
      </c>
      <c r="W3104">
        <v>50</v>
      </c>
      <c r="X3104">
        <v>186.29508663434865</v>
      </c>
      <c r="Y3104">
        <v>171.95036496350372</v>
      </c>
      <c r="Z3104">
        <v>171.95036496350372</v>
      </c>
      <c r="AA3104">
        <v>25.821341888969421</v>
      </c>
      <c r="AB3104">
        <v>0</v>
      </c>
    </row>
    <row r="3105" spans="1:28">
      <c r="A3105">
        <v>10</v>
      </c>
      <c r="B3105">
        <v>333</v>
      </c>
      <c r="C3105">
        <v>2014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51</v>
      </c>
      <c r="N3105">
        <v>99</v>
      </c>
      <c r="O3105">
        <v>99</v>
      </c>
      <c r="P3105">
        <v>9999</v>
      </c>
      <c r="Q3105">
        <v>186</v>
      </c>
      <c r="R3105">
        <v>437</v>
      </c>
      <c r="S3105">
        <v>437</v>
      </c>
      <c r="T3105">
        <v>1.591811459585474</v>
      </c>
      <c r="U3105">
        <v>1.9767473491245924</v>
      </c>
      <c r="V3105">
        <v>11</v>
      </c>
      <c r="W3105">
        <v>51</v>
      </c>
      <c r="X3105">
        <v>180.34069582076168</v>
      </c>
      <c r="Y3105">
        <v>166.45446224256301</v>
      </c>
      <c r="Z3105">
        <v>166.45446224256301</v>
      </c>
      <c r="AA3105">
        <v>26.697951300767805</v>
      </c>
      <c r="AB3105">
        <v>0</v>
      </c>
    </row>
    <row r="3106" spans="1:28">
      <c r="A3106">
        <v>10</v>
      </c>
      <c r="B3106">
        <v>334</v>
      </c>
      <c r="C3106">
        <v>2014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52</v>
      </c>
      <c r="N3106">
        <v>99</v>
      </c>
      <c r="O3106">
        <v>99</v>
      </c>
      <c r="P3106">
        <v>9999</v>
      </c>
      <c r="Q3106">
        <v>250</v>
      </c>
      <c r="R3106">
        <v>611</v>
      </c>
      <c r="S3106">
        <v>611</v>
      </c>
      <c r="T3106">
        <v>2.2256219720977675</v>
      </c>
      <c r="U3106">
        <v>2.7310520451217561</v>
      </c>
      <c r="V3106">
        <v>11</v>
      </c>
      <c r="W3106">
        <v>52</v>
      </c>
      <c r="X3106">
        <v>178.20208421623781</v>
      </c>
      <c r="Y3106">
        <v>164.48052373158757</v>
      </c>
      <c r="Z3106">
        <v>164.48052373158757</v>
      </c>
      <c r="AA3106">
        <v>26.140524134321016</v>
      </c>
      <c r="AB3106">
        <v>0</v>
      </c>
    </row>
    <row r="3107" spans="1:28">
      <c r="A3107">
        <v>10</v>
      </c>
      <c r="B3107">
        <v>335</v>
      </c>
      <c r="C3107">
        <v>2014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53</v>
      </c>
      <c r="N3107">
        <v>99</v>
      </c>
      <c r="O3107">
        <v>99</v>
      </c>
      <c r="P3107">
        <v>9999</v>
      </c>
      <c r="Q3107">
        <v>197</v>
      </c>
      <c r="R3107">
        <v>397</v>
      </c>
      <c r="S3107">
        <v>397</v>
      </c>
      <c r="T3107">
        <v>1.4461078934906939</v>
      </c>
      <c r="U3107">
        <v>1.7422408482910037</v>
      </c>
      <c r="V3107">
        <v>11</v>
      </c>
      <c r="W3107">
        <v>53</v>
      </c>
      <c r="X3107">
        <v>174.96117959452124</v>
      </c>
      <c r="Y3107">
        <v>161.48916876574305</v>
      </c>
      <c r="Z3107">
        <v>161.48916876574305</v>
      </c>
      <c r="AA3107">
        <v>25.502072984624057</v>
      </c>
      <c r="AB3107">
        <v>0</v>
      </c>
    </row>
    <row r="3108" spans="1:28">
      <c r="A3108">
        <v>10</v>
      </c>
      <c r="B3108">
        <v>336</v>
      </c>
      <c r="C3108">
        <v>2014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54</v>
      </c>
      <c r="N3108">
        <v>99</v>
      </c>
      <c r="O3108">
        <v>99</v>
      </c>
      <c r="P3108">
        <v>9999</v>
      </c>
      <c r="Q3108">
        <v>281</v>
      </c>
      <c r="R3108">
        <v>803</v>
      </c>
      <c r="S3108">
        <v>803</v>
      </c>
      <c r="T3108">
        <v>2.9249990893527125</v>
      </c>
      <c r="U3108">
        <v>3.4482298514813001</v>
      </c>
      <c r="V3108">
        <v>11.124533001245332</v>
      </c>
      <c r="W3108">
        <v>54</v>
      </c>
      <c r="X3108">
        <v>171.20036051157012</v>
      </c>
      <c r="Y3108">
        <v>158.01793275217921</v>
      </c>
      <c r="Z3108">
        <v>158.01793275217921</v>
      </c>
      <c r="AA3108">
        <v>26.21680280660264</v>
      </c>
      <c r="AB3108">
        <v>0</v>
      </c>
    </row>
    <row r="3109" spans="1:28">
      <c r="A3109">
        <v>10</v>
      </c>
      <c r="B3109">
        <v>337</v>
      </c>
      <c r="C3109">
        <v>2014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55</v>
      </c>
      <c r="N3109">
        <v>99</v>
      </c>
      <c r="O3109">
        <v>99</v>
      </c>
      <c r="P3109">
        <v>9999</v>
      </c>
      <c r="Q3109">
        <v>334</v>
      </c>
      <c r="R3109">
        <v>1190</v>
      </c>
      <c r="S3109">
        <v>1190</v>
      </c>
      <c r="T3109">
        <v>4.3346810913197098</v>
      </c>
      <c r="U3109">
        <v>4.9397677224169554</v>
      </c>
      <c r="V3109">
        <v>15.5</v>
      </c>
      <c r="W3109">
        <v>55</v>
      </c>
      <c r="X3109">
        <v>165.49450549450535</v>
      </c>
      <c r="Y3109">
        <v>152.75142857142842</v>
      </c>
      <c r="Z3109">
        <v>152.75142857142842</v>
      </c>
      <c r="AA3109">
        <v>25.890737978768911</v>
      </c>
      <c r="AB3109">
        <v>0</v>
      </c>
    </row>
    <row r="3110" spans="1:28">
      <c r="A3110">
        <v>10</v>
      </c>
      <c r="B3110">
        <v>338</v>
      </c>
      <c r="C3110">
        <v>2014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56</v>
      </c>
      <c r="N3110">
        <v>99</v>
      </c>
      <c r="O3110">
        <v>99</v>
      </c>
      <c r="P3110">
        <v>9999</v>
      </c>
      <c r="Q3110">
        <v>301</v>
      </c>
      <c r="R3110">
        <v>952</v>
      </c>
      <c r="S3110">
        <v>952</v>
      </c>
      <c r="T3110">
        <v>3.4677448730557674</v>
      </c>
      <c r="U3110">
        <v>3.8498725763949904</v>
      </c>
      <c r="V3110">
        <v>14.089285714285712</v>
      </c>
      <c r="W3110">
        <v>56</v>
      </c>
      <c r="X3110">
        <v>161.22538397807665</v>
      </c>
      <c r="Y3110">
        <v>148.81102941176459</v>
      </c>
      <c r="Z3110">
        <v>148.81102941176459</v>
      </c>
      <c r="AA3110">
        <v>25.6137136282717</v>
      </c>
      <c r="AB3110">
        <v>0</v>
      </c>
    </row>
    <row r="3111" spans="1:28">
      <c r="A3111">
        <v>10</v>
      </c>
      <c r="B3111">
        <v>339</v>
      </c>
      <c r="C3111">
        <v>2014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57</v>
      </c>
      <c r="N3111">
        <v>99</v>
      </c>
      <c r="O3111">
        <v>99</v>
      </c>
      <c r="P3111">
        <v>9999</v>
      </c>
      <c r="Q3111">
        <v>381</v>
      </c>
      <c r="R3111">
        <v>1822</v>
      </c>
      <c r="S3111">
        <v>1822</v>
      </c>
      <c r="T3111">
        <v>6.6367974356172388</v>
      </c>
      <c r="U3111">
        <v>7.2019344897635635</v>
      </c>
      <c r="V3111">
        <v>14.093304061470912</v>
      </c>
      <c r="W3111">
        <v>57</v>
      </c>
      <c r="X3111">
        <v>157.58860347765901</v>
      </c>
      <c r="Y3111">
        <v>145.454281009879</v>
      </c>
      <c r="Z3111">
        <v>145.454281009879</v>
      </c>
      <c r="AA3111">
        <v>25.089781066109126</v>
      </c>
      <c r="AB3111">
        <v>0</v>
      </c>
    </row>
    <row r="3112" spans="1:28">
      <c r="A3112">
        <v>10</v>
      </c>
      <c r="B3112">
        <v>340</v>
      </c>
      <c r="C3112">
        <v>2014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58</v>
      </c>
      <c r="N3112">
        <v>99</v>
      </c>
      <c r="O3112">
        <v>99</v>
      </c>
      <c r="P3112">
        <v>9999</v>
      </c>
      <c r="Q3112">
        <v>413</v>
      </c>
      <c r="R3112">
        <v>2555</v>
      </c>
      <c r="S3112">
        <v>2555</v>
      </c>
      <c r="T3112">
        <v>9.3068152843040828</v>
      </c>
      <c r="U3112">
        <v>9.8000694437518572</v>
      </c>
      <c r="V3112">
        <v>14.066536203522501</v>
      </c>
      <c r="W3112">
        <v>58</v>
      </c>
      <c r="X3112">
        <v>152.91928600051301</v>
      </c>
      <c r="Y3112">
        <v>141.14450097847353</v>
      </c>
      <c r="Z3112">
        <v>141.14450097847353</v>
      </c>
      <c r="AA3112">
        <v>24.918220137275192</v>
      </c>
      <c r="AB3112">
        <v>0</v>
      </c>
    </row>
    <row r="3113" spans="1:28">
      <c r="A3113">
        <v>10</v>
      </c>
      <c r="B3113">
        <v>341</v>
      </c>
      <c r="C3113">
        <v>2014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59</v>
      </c>
      <c r="N3113">
        <v>99</v>
      </c>
      <c r="O3113">
        <v>99</v>
      </c>
      <c r="P3113">
        <v>9999</v>
      </c>
      <c r="Q3113">
        <v>343</v>
      </c>
      <c r="R3113">
        <v>1788</v>
      </c>
      <c r="S3113">
        <v>1788</v>
      </c>
      <c r="T3113">
        <v>6.5129494044366743</v>
      </c>
      <c r="U3113">
        <v>6.7676216237853586</v>
      </c>
      <c r="V3113">
        <v>14.098434004474276</v>
      </c>
      <c r="W3113">
        <v>59</v>
      </c>
      <c r="X3113">
        <v>150.90115637898964</v>
      </c>
      <c r="Y3113">
        <v>139.28176733780737</v>
      </c>
      <c r="Z3113">
        <v>139.28176733780737</v>
      </c>
      <c r="AA3113">
        <v>24.577545243777237</v>
      </c>
      <c r="AB3113">
        <v>0</v>
      </c>
    </row>
    <row r="3114" spans="1:28">
      <c r="A3114">
        <v>10</v>
      </c>
      <c r="B3114">
        <v>342</v>
      </c>
      <c r="C3114">
        <v>2014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60</v>
      </c>
      <c r="N3114">
        <v>99</v>
      </c>
      <c r="O3114">
        <v>99</v>
      </c>
      <c r="P3114">
        <v>9999</v>
      </c>
      <c r="Q3114">
        <v>439</v>
      </c>
      <c r="R3114">
        <v>3852</v>
      </c>
      <c r="S3114">
        <v>3852</v>
      </c>
      <c r="T3114">
        <v>14.031253414927329</v>
      </c>
      <c r="U3114">
        <v>13.784090152197132</v>
      </c>
      <c r="V3114">
        <v>18.423935617860849</v>
      </c>
      <c r="W3114">
        <v>60</v>
      </c>
      <c r="X3114">
        <v>142.66447394326829</v>
      </c>
      <c r="Y3114">
        <v>131.67930944963624</v>
      </c>
      <c r="Z3114">
        <v>131.67930944963624</v>
      </c>
      <c r="AA3114">
        <v>23.627142751528659</v>
      </c>
      <c r="AB3114">
        <v>0</v>
      </c>
    </row>
    <row r="3115" spans="1:28">
      <c r="A3115">
        <v>10</v>
      </c>
      <c r="B3115">
        <v>343</v>
      </c>
      <c r="C3115">
        <v>2014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61</v>
      </c>
      <c r="N3115">
        <v>99</v>
      </c>
      <c r="O3115">
        <v>99</v>
      </c>
      <c r="P3115">
        <v>9999</v>
      </c>
      <c r="Q3115">
        <v>410</v>
      </c>
      <c r="R3115">
        <v>3271</v>
      </c>
      <c r="S3115">
        <v>3271</v>
      </c>
      <c r="T3115">
        <v>11.914909117400647</v>
      </c>
      <c r="U3115">
        <v>11.259195338936699</v>
      </c>
      <c r="V3115">
        <v>17.200550290431057</v>
      </c>
      <c r="W3115">
        <v>61</v>
      </c>
      <c r="X3115">
        <v>137.23055592449893</v>
      </c>
      <c r="Y3115">
        <v>126.66380311831252</v>
      </c>
      <c r="Z3115">
        <v>126.66380311831252</v>
      </c>
      <c r="AA3115">
        <v>22.52176062630728</v>
      </c>
      <c r="AB3115">
        <v>0</v>
      </c>
    </row>
    <row r="3116" spans="1:28">
      <c r="A3116">
        <v>10</v>
      </c>
      <c r="B3116">
        <v>344</v>
      </c>
      <c r="C3116">
        <v>2014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62</v>
      </c>
      <c r="N3116">
        <v>99</v>
      </c>
      <c r="O3116">
        <v>99</v>
      </c>
      <c r="P3116">
        <v>9999</v>
      </c>
      <c r="Q3116">
        <v>395</v>
      </c>
      <c r="R3116">
        <v>3560</v>
      </c>
      <c r="S3116">
        <v>3560</v>
      </c>
      <c r="T3116">
        <v>12.967617382435439</v>
      </c>
      <c r="U3116">
        <v>11.717705088631289</v>
      </c>
      <c r="V3116">
        <v>17.205617977528089</v>
      </c>
      <c r="W3116">
        <v>62</v>
      </c>
      <c r="X3116">
        <v>131.22499908700263</v>
      </c>
      <c r="Y3116">
        <v>121.12067415730343</v>
      </c>
      <c r="Z3116">
        <v>121.12067415730343</v>
      </c>
      <c r="AA3116">
        <v>22.679222525848822</v>
      </c>
      <c r="AB3116">
        <v>0</v>
      </c>
    </row>
    <row r="3117" spans="1:28">
      <c r="A3117">
        <v>10</v>
      </c>
      <c r="B3117">
        <v>345</v>
      </c>
      <c r="C3117">
        <v>2014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63</v>
      </c>
      <c r="N3117">
        <v>99</v>
      </c>
      <c r="O3117">
        <v>99</v>
      </c>
      <c r="P3117">
        <v>9999</v>
      </c>
      <c r="Q3117">
        <v>371</v>
      </c>
      <c r="R3117">
        <v>2985</v>
      </c>
      <c r="S3117">
        <v>2984</v>
      </c>
      <c r="T3117">
        <v>10.873128619822968</v>
      </c>
      <c r="U3117">
        <v>9.3054926409705505</v>
      </c>
      <c r="V3117">
        <v>17.241876046901172</v>
      </c>
      <c r="W3117">
        <v>63</v>
      </c>
      <c r="X3117">
        <v>124.32756051837356</v>
      </c>
      <c r="Y3117">
        <v>114.71514237855928</v>
      </c>
      <c r="Z3117">
        <v>114.75358579088451</v>
      </c>
      <c r="AA3117">
        <v>21.732942385449594</v>
      </c>
      <c r="AB3117">
        <v>0</v>
      </c>
    </row>
    <row r="3118" spans="1:28">
      <c r="A3118">
        <v>10</v>
      </c>
      <c r="B3118">
        <v>346</v>
      </c>
      <c r="C3118">
        <v>2014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64</v>
      </c>
      <c r="N3118">
        <v>99</v>
      </c>
      <c r="O3118">
        <v>99</v>
      </c>
      <c r="P3118">
        <v>9999</v>
      </c>
      <c r="Q3118">
        <v>170</v>
      </c>
      <c r="R3118">
        <v>979</v>
      </c>
      <c r="S3118">
        <v>979</v>
      </c>
      <c r="T3118">
        <v>3.5660947801697449</v>
      </c>
      <c r="U3118">
        <v>3.2175441972902581</v>
      </c>
      <c r="V3118">
        <v>17.167517875383044</v>
      </c>
      <c r="W3118">
        <v>64</v>
      </c>
      <c r="X3118">
        <v>131.02852203975809</v>
      </c>
      <c r="Y3118">
        <v>120.9393258426965</v>
      </c>
      <c r="Z3118">
        <v>120.9393258426965</v>
      </c>
      <c r="AA3118">
        <v>23.461675353071289</v>
      </c>
      <c r="AB3118">
        <v>0</v>
      </c>
    </row>
    <row r="3119" spans="1:28">
      <c r="A3119">
        <v>10</v>
      </c>
      <c r="B3119">
        <v>347</v>
      </c>
      <c r="C3119">
        <v>2014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65</v>
      </c>
      <c r="N3119">
        <v>99</v>
      </c>
      <c r="O3119">
        <v>99</v>
      </c>
      <c r="P3119">
        <v>9999</v>
      </c>
      <c r="Q3119">
        <v>140</v>
      </c>
      <c r="R3119">
        <v>723</v>
      </c>
      <c r="S3119">
        <v>723</v>
      </c>
      <c r="T3119">
        <v>2.6335919571631514</v>
      </c>
      <c r="U3119">
        <v>2.4028097951833303</v>
      </c>
      <c r="V3119">
        <v>17.2268326417704</v>
      </c>
      <c r="W3119">
        <v>65</v>
      </c>
      <c r="X3119">
        <v>132.49671451413013</v>
      </c>
      <c r="Y3119">
        <v>122.29446749654235</v>
      </c>
      <c r="Z3119">
        <v>122.29446749654235</v>
      </c>
      <c r="AA3119">
        <v>23.658907359995375</v>
      </c>
      <c r="AB3119">
        <v>0</v>
      </c>
    </row>
    <row r="3120" spans="1:28">
      <c r="A3120">
        <v>10</v>
      </c>
      <c r="B3120">
        <v>348</v>
      </c>
      <c r="C3120">
        <v>2014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66</v>
      </c>
      <c r="N3120">
        <v>99</v>
      </c>
      <c r="O3120">
        <v>99</v>
      </c>
      <c r="P3120">
        <v>9999</v>
      </c>
      <c r="Q3120">
        <v>17</v>
      </c>
      <c r="R3120">
        <v>20</v>
      </c>
      <c r="S3120">
        <v>20</v>
      </c>
      <c r="T3120">
        <v>7.2851783047390081E-2</v>
      </c>
      <c r="U3120">
        <v>5.098629068811035E-2</v>
      </c>
      <c r="V3120">
        <v>17</v>
      </c>
      <c r="W3120">
        <v>66</v>
      </c>
      <c r="X3120">
        <v>101.63596966413868</v>
      </c>
      <c r="Y3120">
        <v>93.81</v>
      </c>
      <c r="Z3120">
        <v>93.81</v>
      </c>
      <c r="AA3120">
        <v>18.422592108604103</v>
      </c>
      <c r="AB3120">
        <v>0</v>
      </c>
    </row>
    <row r="3121" spans="1:28">
      <c r="A3121">
        <v>10</v>
      </c>
      <c r="B3121">
        <v>349</v>
      </c>
      <c r="C3121">
        <v>2014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67</v>
      </c>
      <c r="N3121">
        <v>99</v>
      </c>
      <c r="O3121">
        <v>99</v>
      </c>
      <c r="P3121">
        <v>9999</v>
      </c>
    </row>
    <row r="3122" spans="1:28">
      <c r="A3122">
        <v>10</v>
      </c>
      <c r="B3122">
        <v>350</v>
      </c>
      <c r="C3122">
        <v>2014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68</v>
      </c>
      <c r="N3122">
        <v>99</v>
      </c>
      <c r="O3122">
        <v>99</v>
      </c>
      <c r="P3122">
        <v>9999</v>
      </c>
      <c r="Q3122">
        <v>2</v>
      </c>
      <c r="R3122">
        <v>2</v>
      </c>
      <c r="S3122">
        <v>2</v>
      </c>
      <c r="T3122">
        <v>7.2851783047390081E-3</v>
      </c>
      <c r="U3122">
        <v>5.7693153784702193E-3</v>
      </c>
      <c r="V3122">
        <v>17</v>
      </c>
      <c r="W3122">
        <v>68</v>
      </c>
      <c r="X3122">
        <v>115.00541711809321</v>
      </c>
      <c r="Y3122">
        <v>106.15</v>
      </c>
      <c r="Z3122">
        <v>106.15</v>
      </c>
      <c r="AA3122">
        <v>2.25</v>
      </c>
      <c r="AB3122">
        <v>0</v>
      </c>
    </row>
    <row r="3123" spans="1:28">
      <c r="A3123">
        <v>10</v>
      </c>
      <c r="B3123">
        <v>351</v>
      </c>
      <c r="C3123">
        <v>2013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0</v>
      </c>
      <c r="N3123">
        <v>99</v>
      </c>
      <c r="O3123">
        <v>99</v>
      </c>
      <c r="P3123">
        <v>9999</v>
      </c>
      <c r="Q3123">
        <v>83</v>
      </c>
      <c r="R3123">
        <v>139</v>
      </c>
      <c r="S3123">
        <v>0</v>
      </c>
      <c r="T3123">
        <v>0.49742341826510161</v>
      </c>
      <c r="U3123">
        <v>0</v>
      </c>
      <c r="V3123">
        <v>61.992805755395686</v>
      </c>
      <c r="X3123">
        <v>121.46815591946805</v>
      </c>
      <c r="Y3123">
        <v>0</v>
      </c>
    </row>
    <row r="3124" spans="1:28">
      <c r="A3124">
        <v>10</v>
      </c>
      <c r="B3124">
        <v>352</v>
      </c>
      <c r="C3124">
        <v>2013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35</v>
      </c>
      <c r="N3124">
        <v>99</v>
      </c>
      <c r="O3124">
        <v>99</v>
      </c>
      <c r="P3124">
        <v>9999</v>
      </c>
      <c r="Q3124">
        <v>10</v>
      </c>
      <c r="R3124">
        <v>17</v>
      </c>
      <c r="S3124">
        <v>17</v>
      </c>
      <c r="T3124">
        <v>6.0835957629544808E-2</v>
      </c>
      <c r="U3124">
        <v>8.8921349543829811E-2</v>
      </c>
      <c r="V3124">
        <v>2</v>
      </c>
      <c r="W3124">
        <v>35</v>
      </c>
      <c r="X3124">
        <v>213.62564527436112</v>
      </c>
      <c r="Y3124">
        <v>197.17647058823536</v>
      </c>
      <c r="Z3124">
        <v>197.17647058823536</v>
      </c>
      <c r="AA3124">
        <v>45.130927564557666</v>
      </c>
      <c r="AB3124">
        <v>0</v>
      </c>
    </row>
    <row r="3125" spans="1:28">
      <c r="A3125">
        <v>10</v>
      </c>
      <c r="B3125">
        <v>353</v>
      </c>
      <c r="C3125">
        <v>2013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36</v>
      </c>
      <c r="N3125">
        <v>99</v>
      </c>
      <c r="O3125">
        <v>99</v>
      </c>
      <c r="P3125">
        <v>9999</v>
      </c>
      <c r="Q3125">
        <v>2</v>
      </c>
      <c r="R3125">
        <v>2</v>
      </c>
      <c r="S3125">
        <v>2</v>
      </c>
      <c r="T3125">
        <v>7.157171485828802E-3</v>
      </c>
      <c r="U3125">
        <v>7.0006993271529445E-3</v>
      </c>
      <c r="V3125">
        <v>2</v>
      </c>
      <c r="W3125">
        <v>36</v>
      </c>
      <c r="X3125">
        <v>142.95774647887325</v>
      </c>
      <c r="Y3125">
        <v>131.94999999999999</v>
      </c>
      <c r="Z3125">
        <v>131.94999999999999</v>
      </c>
      <c r="AA3125">
        <v>47.05000000000004</v>
      </c>
      <c r="AB3125">
        <v>0</v>
      </c>
    </row>
    <row r="3126" spans="1:28">
      <c r="A3126">
        <v>10</v>
      </c>
      <c r="B3126">
        <v>354</v>
      </c>
      <c r="C3126">
        <v>2013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37</v>
      </c>
      <c r="N3126">
        <v>99</v>
      </c>
      <c r="O3126">
        <v>99</v>
      </c>
      <c r="P3126">
        <v>9999</v>
      </c>
      <c r="Q3126">
        <v>2</v>
      </c>
      <c r="R3126">
        <v>3</v>
      </c>
      <c r="S3126">
        <v>3</v>
      </c>
      <c r="T3126">
        <v>1.0735757228743202E-2</v>
      </c>
      <c r="U3126">
        <v>1.6036084665645909E-2</v>
      </c>
      <c r="V3126">
        <v>2</v>
      </c>
      <c r="W3126">
        <v>37</v>
      </c>
      <c r="X3126">
        <v>218.30985915492957</v>
      </c>
      <c r="Y3126">
        <v>201.5</v>
      </c>
      <c r="Z3126">
        <v>201.5</v>
      </c>
      <c r="AA3126">
        <v>13.805312986914304</v>
      </c>
      <c r="AB3126">
        <v>0</v>
      </c>
    </row>
    <row r="3127" spans="1:28">
      <c r="A3127">
        <v>10</v>
      </c>
      <c r="B3127">
        <v>355</v>
      </c>
      <c r="C3127">
        <v>2013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38</v>
      </c>
      <c r="N3127">
        <v>99</v>
      </c>
      <c r="O3127">
        <v>99</v>
      </c>
      <c r="P3127">
        <v>9999</v>
      </c>
      <c r="Q3127">
        <v>3</v>
      </c>
      <c r="R3127">
        <v>3</v>
      </c>
      <c r="S3127">
        <v>3</v>
      </c>
      <c r="T3127">
        <v>1.0735757228743202E-2</v>
      </c>
      <c r="U3127">
        <v>1.6301363154738489E-2</v>
      </c>
      <c r="V3127">
        <v>2</v>
      </c>
      <c r="W3127">
        <v>38</v>
      </c>
      <c r="X3127">
        <v>221.92127121704587</v>
      </c>
      <c r="Y3127">
        <v>204.83333333333337</v>
      </c>
      <c r="Z3127">
        <v>204.83333333333337</v>
      </c>
      <c r="AA3127">
        <v>39.361769382090635</v>
      </c>
      <c r="AB3127">
        <v>0</v>
      </c>
    </row>
    <row r="3128" spans="1:28">
      <c r="A3128">
        <v>10</v>
      </c>
      <c r="B3128">
        <v>356</v>
      </c>
      <c r="C3128">
        <v>2013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39</v>
      </c>
      <c r="N3128">
        <v>99</v>
      </c>
      <c r="O3128">
        <v>99</v>
      </c>
      <c r="P3128">
        <v>9999</v>
      </c>
      <c r="Q3128">
        <v>7</v>
      </c>
      <c r="R3128">
        <v>9</v>
      </c>
      <c r="S3128">
        <v>9</v>
      </c>
      <c r="T3128">
        <v>3.220727168622961E-2</v>
      </c>
      <c r="U3128">
        <v>4.5572191641212761E-2</v>
      </c>
      <c r="V3128">
        <v>2</v>
      </c>
      <c r="W3128">
        <v>39</v>
      </c>
      <c r="X3128">
        <v>206.80149271698568</v>
      </c>
      <c r="Y3128">
        <v>190.87777777777777</v>
      </c>
      <c r="Z3128">
        <v>190.87777777777777</v>
      </c>
      <c r="AA3128">
        <v>32.143904823215863</v>
      </c>
      <c r="AB3128">
        <v>0</v>
      </c>
    </row>
    <row r="3129" spans="1:28">
      <c r="A3129">
        <v>10</v>
      </c>
      <c r="B3129">
        <v>357</v>
      </c>
      <c r="C3129">
        <v>2013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40</v>
      </c>
      <c r="N3129">
        <v>99</v>
      </c>
      <c r="O3129">
        <v>99</v>
      </c>
      <c r="P3129">
        <v>9999</v>
      </c>
      <c r="Q3129">
        <v>8</v>
      </c>
      <c r="R3129">
        <v>8</v>
      </c>
      <c r="S3129">
        <v>8</v>
      </c>
      <c r="T3129">
        <v>2.8628685943315208E-2</v>
      </c>
      <c r="U3129">
        <v>4.2335794074283395E-2</v>
      </c>
      <c r="V3129">
        <v>5</v>
      </c>
      <c r="W3129">
        <v>40</v>
      </c>
      <c r="X3129">
        <v>216.12946912242688</v>
      </c>
      <c r="Y3129">
        <v>199.48750000000001</v>
      </c>
      <c r="Z3129">
        <v>199.48750000000001</v>
      </c>
      <c r="AA3129">
        <v>20.04042399127318</v>
      </c>
      <c r="AB3129">
        <v>0</v>
      </c>
    </row>
    <row r="3130" spans="1:28">
      <c r="A3130">
        <v>10</v>
      </c>
      <c r="B3130">
        <v>358</v>
      </c>
      <c r="C3130">
        <v>2013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41</v>
      </c>
      <c r="N3130">
        <v>99</v>
      </c>
      <c r="O3130">
        <v>99</v>
      </c>
      <c r="P3130">
        <v>9999</v>
      </c>
      <c r="Q3130">
        <v>7</v>
      </c>
      <c r="R3130">
        <v>8</v>
      </c>
      <c r="S3130">
        <v>8</v>
      </c>
      <c r="T3130">
        <v>2.8628685943315208E-2</v>
      </c>
      <c r="U3130">
        <v>4.4439452492787475E-2</v>
      </c>
      <c r="V3130">
        <v>5</v>
      </c>
      <c r="W3130">
        <v>41</v>
      </c>
      <c r="X3130">
        <v>226.86890574214513</v>
      </c>
      <c r="Y3130">
        <v>209.4</v>
      </c>
      <c r="Z3130">
        <v>209.4</v>
      </c>
      <c r="AA3130">
        <v>21.324926729065439</v>
      </c>
      <c r="AB3130">
        <v>0</v>
      </c>
    </row>
    <row r="3131" spans="1:28">
      <c r="A3131">
        <v>10</v>
      </c>
      <c r="B3131">
        <v>359</v>
      </c>
      <c r="C3131">
        <v>2013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42</v>
      </c>
      <c r="N3131">
        <v>99</v>
      </c>
      <c r="O3131">
        <v>99</v>
      </c>
      <c r="P3131">
        <v>9999</v>
      </c>
      <c r="Q3131">
        <v>13</v>
      </c>
      <c r="R3131">
        <v>16</v>
      </c>
      <c r="S3131">
        <v>16</v>
      </c>
      <c r="T3131">
        <v>5.7257371886630416E-2</v>
      </c>
      <c r="U3131">
        <v>8.0734855370432998E-2</v>
      </c>
      <c r="V3131">
        <v>5</v>
      </c>
      <c r="W3131">
        <v>42</v>
      </c>
      <c r="X3131">
        <v>206.08071505958833</v>
      </c>
      <c r="Y3131">
        <v>190.21249999999995</v>
      </c>
      <c r="Z3131">
        <v>190.21249999999995</v>
      </c>
      <c r="AA3131">
        <v>17.91029295544886</v>
      </c>
      <c r="AB3131">
        <v>0</v>
      </c>
    </row>
    <row r="3132" spans="1:28">
      <c r="A3132">
        <v>10</v>
      </c>
      <c r="B3132">
        <v>360</v>
      </c>
      <c r="C3132">
        <v>2013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43</v>
      </c>
      <c r="N3132">
        <v>99</v>
      </c>
      <c r="O3132">
        <v>99</v>
      </c>
      <c r="P3132">
        <v>9999</v>
      </c>
      <c r="Q3132">
        <v>22</v>
      </c>
      <c r="R3132">
        <v>25</v>
      </c>
      <c r="S3132">
        <v>25</v>
      </c>
      <c r="T3132">
        <v>8.946464357286002E-2</v>
      </c>
      <c r="U3132">
        <v>0.12813216301660271</v>
      </c>
      <c r="V3132">
        <v>5</v>
      </c>
      <c r="W3132">
        <v>43</v>
      </c>
      <c r="X3132">
        <v>209.32177681473465</v>
      </c>
      <c r="Y3132">
        <v>193.20400000000001</v>
      </c>
      <c r="Z3132">
        <v>193.20400000000001</v>
      </c>
      <c r="AA3132">
        <v>28.187692065864496</v>
      </c>
      <c r="AB3132">
        <v>0</v>
      </c>
    </row>
    <row r="3133" spans="1:28">
      <c r="A3133">
        <v>10</v>
      </c>
      <c r="B3133">
        <v>361</v>
      </c>
      <c r="C3133">
        <v>2013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44</v>
      </c>
      <c r="N3133">
        <v>99</v>
      </c>
      <c r="O3133">
        <v>99</v>
      </c>
      <c r="P3133">
        <v>9999</v>
      </c>
      <c r="Q3133">
        <v>24</v>
      </c>
      <c r="R3133">
        <v>29</v>
      </c>
      <c r="S3133">
        <v>29</v>
      </c>
      <c r="T3133">
        <v>0.1037789865445176</v>
      </c>
      <c r="U3133">
        <v>0.14718446410323105</v>
      </c>
      <c r="V3133">
        <v>5</v>
      </c>
      <c r="W3133">
        <v>44</v>
      </c>
      <c r="X3133">
        <v>207.28135390592888</v>
      </c>
      <c r="Y3133">
        <v>191.32068965517237</v>
      </c>
      <c r="Z3133">
        <v>191.32068965517237</v>
      </c>
      <c r="AA3133">
        <v>25.834838537970221</v>
      </c>
      <c r="AB3133">
        <v>0</v>
      </c>
    </row>
    <row r="3134" spans="1:28">
      <c r="A3134">
        <v>10</v>
      </c>
      <c r="B3134">
        <v>362</v>
      </c>
      <c r="C3134">
        <v>2013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45</v>
      </c>
      <c r="N3134">
        <v>99</v>
      </c>
      <c r="O3134">
        <v>99</v>
      </c>
      <c r="P3134">
        <v>9999</v>
      </c>
      <c r="Q3134">
        <v>47</v>
      </c>
      <c r="R3134">
        <v>64</v>
      </c>
      <c r="S3134">
        <v>64</v>
      </c>
      <c r="T3134">
        <v>0.22902948754652169</v>
      </c>
      <c r="U3134">
        <v>0.31792565803788259</v>
      </c>
      <c r="V3134">
        <v>8</v>
      </c>
      <c r="W3134">
        <v>45</v>
      </c>
      <c r="X3134">
        <v>202.88122968580703</v>
      </c>
      <c r="Y3134">
        <v>187.25937500000003</v>
      </c>
      <c r="Z3134">
        <v>187.25937500000003</v>
      </c>
      <c r="AA3134">
        <v>29.265379069975353</v>
      </c>
      <c r="AB3134">
        <v>0</v>
      </c>
    </row>
    <row r="3135" spans="1:28">
      <c r="A3135">
        <v>10</v>
      </c>
      <c r="B3135">
        <v>363</v>
      </c>
      <c r="C3135">
        <v>2013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46</v>
      </c>
      <c r="N3135">
        <v>99</v>
      </c>
      <c r="O3135">
        <v>99</v>
      </c>
      <c r="P3135">
        <v>9999</v>
      </c>
      <c r="Q3135">
        <v>54</v>
      </c>
      <c r="R3135">
        <v>91</v>
      </c>
      <c r="S3135">
        <v>91</v>
      </c>
      <c r="T3135">
        <v>0.32565130260521036</v>
      </c>
      <c r="U3135">
        <v>0.45820227028514338</v>
      </c>
      <c r="V3135">
        <v>8</v>
      </c>
      <c r="W3135">
        <v>46</v>
      </c>
      <c r="X3135">
        <v>205.64213684473705</v>
      </c>
      <c r="Y3135">
        <v>189.80769230769235</v>
      </c>
      <c r="Z3135">
        <v>189.80769230769235</v>
      </c>
      <c r="AA3135">
        <v>30.583272130937303</v>
      </c>
      <c r="AB3135">
        <v>0</v>
      </c>
    </row>
    <row r="3136" spans="1:28">
      <c r="A3136">
        <v>10</v>
      </c>
      <c r="B3136">
        <v>364</v>
      </c>
      <c r="C3136">
        <v>2013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47</v>
      </c>
      <c r="N3136">
        <v>99</v>
      </c>
      <c r="O3136">
        <v>99</v>
      </c>
      <c r="P3136">
        <v>9999</v>
      </c>
      <c r="Q3136">
        <v>45</v>
      </c>
      <c r="R3136">
        <v>66</v>
      </c>
      <c r="S3136">
        <v>66</v>
      </c>
      <c r="T3136">
        <v>0.23618665903235045</v>
      </c>
      <c r="U3136">
        <v>0.32288106021413177</v>
      </c>
      <c r="V3136">
        <v>8</v>
      </c>
      <c r="W3136">
        <v>47</v>
      </c>
      <c r="X3136">
        <v>199.79973078564623</v>
      </c>
      <c r="Y3136">
        <v>184.41515151515156</v>
      </c>
      <c r="Z3136">
        <v>184.41515151515156</v>
      </c>
      <c r="AA3136">
        <v>26.420339056986457</v>
      </c>
      <c r="AB3136">
        <v>0</v>
      </c>
    </row>
    <row r="3137" spans="1:28">
      <c r="A3137">
        <v>10</v>
      </c>
      <c r="B3137">
        <v>365</v>
      </c>
      <c r="C3137">
        <v>2013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48</v>
      </c>
      <c r="N3137">
        <v>99</v>
      </c>
      <c r="O3137">
        <v>99</v>
      </c>
      <c r="P3137">
        <v>9999</v>
      </c>
      <c r="Q3137">
        <v>96</v>
      </c>
      <c r="R3137">
        <v>155</v>
      </c>
      <c r="S3137">
        <v>155</v>
      </c>
      <c r="T3137">
        <v>0.55468079015173188</v>
      </c>
      <c r="U3137">
        <v>0.7655804555967054</v>
      </c>
      <c r="V3137">
        <v>8</v>
      </c>
      <c r="W3137">
        <v>48</v>
      </c>
      <c r="X3137">
        <v>201.72299304511927</v>
      </c>
      <c r="Y3137">
        <v>186.19032258064524</v>
      </c>
      <c r="Z3137">
        <v>186.19032258064524</v>
      </c>
      <c r="AA3137">
        <v>26.875771014760527</v>
      </c>
      <c r="AB3137">
        <v>0</v>
      </c>
    </row>
    <row r="3138" spans="1:28">
      <c r="A3138">
        <v>10</v>
      </c>
      <c r="B3138">
        <v>366</v>
      </c>
      <c r="C3138">
        <v>2013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49</v>
      </c>
      <c r="N3138">
        <v>99</v>
      </c>
      <c r="O3138">
        <v>99</v>
      </c>
      <c r="P3138">
        <v>9999</v>
      </c>
      <c r="Q3138">
        <v>101</v>
      </c>
      <c r="R3138">
        <v>169</v>
      </c>
      <c r="S3138">
        <v>169</v>
      </c>
      <c r="T3138">
        <v>0.60478099055253365</v>
      </c>
      <c r="U3138">
        <v>0.79542959118940149</v>
      </c>
      <c r="V3138">
        <v>8</v>
      </c>
      <c r="W3138">
        <v>49</v>
      </c>
      <c r="X3138">
        <v>192.22563418746435</v>
      </c>
      <c r="Y3138">
        <v>177.42426035502965</v>
      </c>
      <c r="Z3138">
        <v>177.42426035502965</v>
      </c>
      <c r="AA3138">
        <v>28.386511353453727</v>
      </c>
      <c r="AB3138">
        <v>0</v>
      </c>
    </row>
    <row r="3139" spans="1:28">
      <c r="A3139">
        <v>10</v>
      </c>
      <c r="B3139">
        <v>367</v>
      </c>
      <c r="C3139">
        <v>2013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50</v>
      </c>
      <c r="N3139">
        <v>99</v>
      </c>
      <c r="O3139">
        <v>99</v>
      </c>
      <c r="P3139">
        <v>9999</v>
      </c>
      <c r="Q3139">
        <v>131</v>
      </c>
      <c r="R3139">
        <v>225</v>
      </c>
      <c r="S3139">
        <v>225</v>
      </c>
      <c r="T3139">
        <v>0.80518179215574015</v>
      </c>
      <c r="U3139">
        <v>1.04356313153192</v>
      </c>
      <c r="V3139">
        <v>11.39111111111111</v>
      </c>
      <c r="W3139">
        <v>50</v>
      </c>
      <c r="X3139">
        <v>189.4228963524738</v>
      </c>
      <c r="Y3139">
        <v>174.83733333333345</v>
      </c>
      <c r="Z3139">
        <v>174.83733333333345</v>
      </c>
      <c r="AA3139">
        <v>28.138665087186517</v>
      </c>
      <c r="AB3139">
        <v>0</v>
      </c>
    </row>
    <row r="3140" spans="1:28">
      <c r="A3140">
        <v>10</v>
      </c>
      <c r="B3140">
        <v>368</v>
      </c>
      <c r="C3140">
        <v>2013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51</v>
      </c>
      <c r="N3140">
        <v>99</v>
      </c>
      <c r="O3140">
        <v>99</v>
      </c>
      <c r="P3140">
        <v>9999</v>
      </c>
      <c r="Q3140">
        <v>173</v>
      </c>
      <c r="R3140">
        <v>340</v>
      </c>
      <c r="S3140">
        <v>340</v>
      </c>
      <c r="T3140">
        <v>1.2167191525908962</v>
      </c>
      <c r="U3140">
        <v>1.5205338549203613</v>
      </c>
      <c r="V3140">
        <v>11</v>
      </c>
      <c r="W3140">
        <v>51</v>
      </c>
      <c r="X3140">
        <v>182.6473774775348</v>
      </c>
      <c r="Y3140">
        <v>168.58352941176477</v>
      </c>
      <c r="Z3140">
        <v>168.58352941176477</v>
      </c>
      <c r="AA3140">
        <v>27.983941180859514</v>
      </c>
      <c r="AB3140">
        <v>0</v>
      </c>
    </row>
    <row r="3141" spans="1:28">
      <c r="A3141">
        <v>10</v>
      </c>
      <c r="B3141">
        <v>369</v>
      </c>
      <c r="C3141">
        <v>2013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52</v>
      </c>
      <c r="N3141">
        <v>99</v>
      </c>
      <c r="O3141">
        <v>99</v>
      </c>
      <c r="P3141">
        <v>9999</v>
      </c>
      <c r="Q3141">
        <v>218</v>
      </c>
      <c r="R3141">
        <v>513</v>
      </c>
      <c r="S3141">
        <v>513</v>
      </c>
      <c r="T3141">
        <v>1.8358144861150876</v>
      </c>
      <c r="U3141">
        <v>2.254119071947613</v>
      </c>
      <c r="V3141">
        <v>11</v>
      </c>
      <c r="W3141">
        <v>52</v>
      </c>
      <c r="X3141">
        <v>179.45507804662731</v>
      </c>
      <c r="Y3141">
        <v>165.63703703703712</v>
      </c>
      <c r="Z3141">
        <v>165.63703703703712</v>
      </c>
      <c r="AA3141">
        <v>27.508020318882821</v>
      </c>
      <c r="AB3141">
        <v>0</v>
      </c>
    </row>
    <row r="3142" spans="1:28">
      <c r="A3142">
        <v>10</v>
      </c>
      <c r="B3142">
        <v>370</v>
      </c>
      <c r="C3142">
        <v>2013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53</v>
      </c>
      <c r="N3142">
        <v>99</v>
      </c>
      <c r="O3142">
        <v>99</v>
      </c>
      <c r="P3142">
        <v>9999</v>
      </c>
      <c r="Q3142">
        <v>179</v>
      </c>
      <c r="R3142">
        <v>382</v>
      </c>
      <c r="S3142">
        <v>382</v>
      </c>
      <c r="T3142">
        <v>1.3670197537933011</v>
      </c>
      <c r="U3142">
        <v>1.639102728405178</v>
      </c>
      <c r="V3142">
        <v>11</v>
      </c>
      <c r="W3142">
        <v>53</v>
      </c>
      <c r="X3142">
        <v>175.24235222045104</v>
      </c>
      <c r="Y3142">
        <v>161.74869109947647</v>
      </c>
      <c r="Z3142">
        <v>161.74869109947647</v>
      </c>
      <c r="AA3142">
        <v>26.544322035384443</v>
      </c>
      <c r="AB3142">
        <v>0</v>
      </c>
    </row>
    <row r="3143" spans="1:28">
      <c r="A3143">
        <v>10</v>
      </c>
      <c r="B3143">
        <v>371</v>
      </c>
      <c r="C3143">
        <v>2013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54</v>
      </c>
      <c r="N3143">
        <v>99</v>
      </c>
      <c r="O3143">
        <v>99</v>
      </c>
      <c r="P3143">
        <v>9999</v>
      </c>
      <c r="Q3143">
        <v>297</v>
      </c>
      <c r="R3143">
        <v>871</v>
      </c>
      <c r="S3143">
        <v>871</v>
      </c>
      <c r="T3143">
        <v>3.1169481820784424</v>
      </c>
      <c r="U3143">
        <v>3.687909513719589</v>
      </c>
      <c r="V3143">
        <v>11.003444316877149</v>
      </c>
      <c r="W3143">
        <v>54</v>
      </c>
      <c r="X3143">
        <v>172.92523133146668</v>
      </c>
      <c r="Y3143">
        <v>159.60998851894357</v>
      </c>
      <c r="Z3143">
        <v>159.60998851894357</v>
      </c>
      <c r="AA3143">
        <v>26.09934308836236</v>
      </c>
      <c r="AB3143">
        <v>0</v>
      </c>
    </row>
    <row r="3144" spans="1:28">
      <c r="A3144">
        <v>10</v>
      </c>
      <c r="B3144">
        <v>372</v>
      </c>
      <c r="C3144">
        <v>2013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55</v>
      </c>
      <c r="N3144">
        <v>99</v>
      </c>
      <c r="O3144">
        <v>99</v>
      </c>
      <c r="P3144">
        <v>9999</v>
      </c>
      <c r="Q3144">
        <v>331</v>
      </c>
      <c r="R3144">
        <v>1237</v>
      </c>
      <c r="S3144">
        <v>1236</v>
      </c>
      <c r="T3144">
        <v>4.4267105639851128</v>
      </c>
      <c r="U3144">
        <v>5.0107711024926305</v>
      </c>
      <c r="V3144">
        <v>17.641875505254653</v>
      </c>
      <c r="W3144">
        <v>55.044498381877034</v>
      </c>
      <c r="X3144">
        <v>165.46112068218065</v>
      </c>
      <c r="Y3144">
        <v>152.69781729991931</v>
      </c>
      <c r="Z3144">
        <v>152.82135922330113</v>
      </c>
      <c r="AA3144">
        <v>27.606137868065581</v>
      </c>
    </row>
    <row r="3145" spans="1:28">
      <c r="A3145">
        <v>10</v>
      </c>
      <c r="B3145">
        <v>373</v>
      </c>
      <c r="C3145">
        <v>2013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56</v>
      </c>
      <c r="N3145">
        <v>99</v>
      </c>
      <c r="O3145">
        <v>99</v>
      </c>
      <c r="P3145">
        <v>9999</v>
      </c>
      <c r="Q3145">
        <v>311</v>
      </c>
      <c r="R3145">
        <v>1000</v>
      </c>
      <c r="S3145">
        <v>1000</v>
      </c>
      <c r="T3145">
        <v>3.578585742914401</v>
      </c>
      <c r="U3145">
        <v>3.9925685945179632</v>
      </c>
      <c r="V3145">
        <v>14.34</v>
      </c>
      <c r="W3145">
        <v>56</v>
      </c>
      <c r="X3145">
        <v>163.06045503791989</v>
      </c>
      <c r="Y3145">
        <v>150.50480000000027</v>
      </c>
      <c r="Z3145">
        <v>150.50480000000027</v>
      </c>
      <c r="AA3145">
        <v>24.245268341676439</v>
      </c>
      <c r="AB3145">
        <v>0</v>
      </c>
    </row>
    <row r="3146" spans="1:28">
      <c r="A3146">
        <v>10</v>
      </c>
      <c r="B3146">
        <v>374</v>
      </c>
      <c r="C3146">
        <v>2013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57</v>
      </c>
      <c r="N3146">
        <v>99</v>
      </c>
      <c r="O3146">
        <v>99</v>
      </c>
      <c r="P3146">
        <v>9999</v>
      </c>
      <c r="Q3146">
        <v>403</v>
      </c>
      <c r="R3146">
        <v>2055</v>
      </c>
      <c r="S3146">
        <v>2055</v>
      </c>
      <c r="T3146">
        <v>7.3539937016890908</v>
      </c>
      <c r="U3146">
        <v>7.9773326958868145</v>
      </c>
      <c r="V3146">
        <v>14.165450121654498</v>
      </c>
      <c r="W3146">
        <v>57</v>
      </c>
      <c r="X3146">
        <v>158.5412004122808</v>
      </c>
      <c r="Y3146">
        <v>146.33352798053542</v>
      </c>
      <c r="Z3146">
        <v>146.33352798053542</v>
      </c>
      <c r="AA3146">
        <v>24.853677878703316</v>
      </c>
      <c r="AB3146">
        <v>0</v>
      </c>
    </row>
    <row r="3147" spans="1:28">
      <c r="A3147">
        <v>10</v>
      </c>
      <c r="B3147">
        <v>375</v>
      </c>
      <c r="C3147">
        <v>2013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58</v>
      </c>
      <c r="N3147">
        <v>99</v>
      </c>
      <c r="O3147">
        <v>99</v>
      </c>
      <c r="P3147">
        <v>9999</v>
      </c>
      <c r="Q3147">
        <v>417</v>
      </c>
      <c r="R3147">
        <v>2977</v>
      </c>
      <c r="S3147">
        <v>2977</v>
      </c>
      <c r="T3147">
        <v>10.653449756656171</v>
      </c>
      <c r="U3147">
        <v>11.129705954180984</v>
      </c>
      <c r="V3147">
        <v>14.285522337924084</v>
      </c>
      <c r="W3147">
        <v>58</v>
      </c>
      <c r="X3147">
        <v>152.68666857609318</v>
      </c>
      <c r="Y3147">
        <v>140.92979509573388</v>
      </c>
      <c r="Z3147">
        <v>140.92979509573388</v>
      </c>
      <c r="AA3147">
        <v>24.549608158255523</v>
      </c>
      <c r="AB3147">
        <v>0</v>
      </c>
    </row>
    <row r="3148" spans="1:28">
      <c r="A3148">
        <v>10</v>
      </c>
      <c r="B3148">
        <v>376</v>
      </c>
      <c r="C3148">
        <v>2013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59</v>
      </c>
      <c r="N3148">
        <v>99</v>
      </c>
      <c r="O3148">
        <v>99</v>
      </c>
      <c r="P3148">
        <v>9999</v>
      </c>
      <c r="Q3148">
        <v>336</v>
      </c>
      <c r="R3148">
        <v>2331</v>
      </c>
      <c r="S3148">
        <v>2331</v>
      </c>
      <c r="T3148">
        <v>8.3416833667334664</v>
      </c>
      <c r="U3148">
        <v>8.469408376444191</v>
      </c>
      <c r="V3148">
        <v>14.293007293007287</v>
      </c>
      <c r="W3148">
        <v>59</v>
      </c>
      <c r="X3148">
        <v>148.39083008097089</v>
      </c>
      <c r="Y3148">
        <v>136.96473616473631</v>
      </c>
      <c r="Z3148">
        <v>136.96473616473631</v>
      </c>
      <c r="AA3148">
        <v>24.456076784366555</v>
      </c>
      <c r="AB3148">
        <v>0</v>
      </c>
    </row>
    <row r="3149" spans="1:28">
      <c r="A3149">
        <v>10</v>
      </c>
      <c r="B3149">
        <v>377</v>
      </c>
      <c r="C3149">
        <v>2013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60</v>
      </c>
      <c r="N3149">
        <v>99</v>
      </c>
      <c r="O3149">
        <v>99</v>
      </c>
      <c r="P3149">
        <v>9999</v>
      </c>
      <c r="Q3149">
        <v>438</v>
      </c>
      <c r="R3149">
        <v>4252</v>
      </c>
      <c r="S3149">
        <v>4252</v>
      </c>
      <c r="T3149">
        <v>15.216146578872028</v>
      </c>
      <c r="U3149">
        <v>14.824655959001088</v>
      </c>
      <c r="V3149">
        <v>17.789275634995295</v>
      </c>
      <c r="W3149">
        <v>60</v>
      </c>
      <c r="X3149">
        <v>142.39266920722557</v>
      </c>
      <c r="Y3149">
        <v>131.4284336782689</v>
      </c>
      <c r="Z3149">
        <v>131.4284336782689</v>
      </c>
      <c r="AA3149">
        <v>23.017472668912081</v>
      </c>
      <c r="AB3149">
        <v>0</v>
      </c>
    </row>
    <row r="3150" spans="1:28">
      <c r="A3150">
        <v>10</v>
      </c>
      <c r="B3150">
        <v>378</v>
      </c>
      <c r="C3150">
        <v>2013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61</v>
      </c>
      <c r="N3150">
        <v>99</v>
      </c>
      <c r="O3150">
        <v>99</v>
      </c>
      <c r="P3150">
        <v>9999</v>
      </c>
      <c r="Q3150">
        <v>418</v>
      </c>
      <c r="R3150">
        <v>3334</v>
      </c>
      <c r="S3150">
        <v>3334</v>
      </c>
      <c r="T3150">
        <v>11.931004866876609</v>
      </c>
      <c r="U3150">
        <v>11.139964273354201</v>
      </c>
      <c r="V3150">
        <v>17.245050989802039</v>
      </c>
      <c r="W3150">
        <v>61</v>
      </c>
      <c r="X3150">
        <v>136.46285910748477</v>
      </c>
      <c r="Y3150">
        <v>125.95521895620878</v>
      </c>
      <c r="Z3150">
        <v>125.95521895620878</v>
      </c>
      <c r="AA3150">
        <v>22.216726326606519</v>
      </c>
      <c r="AB3150">
        <v>0</v>
      </c>
    </row>
    <row r="3151" spans="1:28">
      <c r="A3151">
        <v>10</v>
      </c>
      <c r="B3151">
        <v>379</v>
      </c>
      <c r="C3151">
        <v>2013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62</v>
      </c>
      <c r="N3151">
        <v>99</v>
      </c>
      <c r="O3151">
        <v>99</v>
      </c>
      <c r="P3151">
        <v>9999</v>
      </c>
      <c r="Q3151">
        <v>417</v>
      </c>
      <c r="R3151">
        <v>3170</v>
      </c>
      <c r="S3151">
        <v>3170</v>
      </c>
      <c r="T3151">
        <v>11.344116805038649</v>
      </c>
      <c r="U3151">
        <v>10.166198565087452</v>
      </c>
      <c r="V3151">
        <v>17.517350157728703</v>
      </c>
      <c r="W3151">
        <v>62</v>
      </c>
      <c r="X3151">
        <v>130.97716607824563</v>
      </c>
      <c r="Y3151">
        <v>120.8919242902211</v>
      </c>
      <c r="Z3151">
        <v>120.8919242902211</v>
      </c>
      <c r="AA3151">
        <v>22.437338003328165</v>
      </c>
      <c r="AB3151">
        <v>0</v>
      </c>
    </row>
    <row r="3152" spans="1:28">
      <c r="A3152">
        <v>10</v>
      </c>
      <c r="B3152">
        <v>380</v>
      </c>
      <c r="C3152">
        <v>2013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63</v>
      </c>
      <c r="N3152">
        <v>99</v>
      </c>
      <c r="O3152">
        <v>99</v>
      </c>
      <c r="P3152">
        <v>9999</v>
      </c>
      <c r="Q3152">
        <v>405</v>
      </c>
      <c r="R3152">
        <v>2871</v>
      </c>
      <c r="S3152">
        <v>2871</v>
      </c>
      <c r="T3152">
        <v>10.274119667907245</v>
      </c>
      <c r="U3152">
        <v>8.7580181086524398</v>
      </c>
      <c r="V3152">
        <v>17.685475444096138</v>
      </c>
      <c r="W3152">
        <v>63</v>
      </c>
      <c r="X3152">
        <v>124.58590462475838</v>
      </c>
      <c r="Y3152">
        <v>114.99278996865198</v>
      </c>
      <c r="Z3152">
        <v>114.99278996865198</v>
      </c>
      <c r="AA3152">
        <v>21.811835522129751</v>
      </c>
      <c r="AB3152">
        <v>0</v>
      </c>
    </row>
    <row r="3153" spans="1:28">
      <c r="A3153">
        <v>10</v>
      </c>
      <c r="B3153">
        <v>381</v>
      </c>
      <c r="C3153">
        <v>2013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64</v>
      </c>
      <c r="N3153">
        <v>99</v>
      </c>
      <c r="O3153">
        <v>99</v>
      </c>
      <c r="P3153">
        <v>9999</v>
      </c>
      <c r="Q3153">
        <v>174</v>
      </c>
      <c r="R3153">
        <v>838</v>
      </c>
      <c r="S3153">
        <v>838</v>
      </c>
      <c r="T3153">
        <v>2.9988548525622676</v>
      </c>
      <c r="U3153">
        <v>2.6907860344882195</v>
      </c>
      <c r="V3153">
        <v>17.38424821002387</v>
      </c>
      <c r="W3153">
        <v>64</v>
      </c>
      <c r="X3153">
        <v>131.13886181048119</v>
      </c>
      <c r="Y3153">
        <v>121.04116945107393</v>
      </c>
      <c r="Z3153">
        <v>121.04116945107393</v>
      </c>
      <c r="AA3153">
        <v>22.167715286403048</v>
      </c>
      <c r="AB3153">
        <v>0</v>
      </c>
    </row>
    <row r="3154" spans="1:28">
      <c r="A3154">
        <v>10</v>
      </c>
      <c r="B3154">
        <v>382</v>
      </c>
      <c r="C3154">
        <v>2013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65</v>
      </c>
      <c r="N3154">
        <v>99</v>
      </c>
      <c r="O3154">
        <v>99</v>
      </c>
      <c r="P3154">
        <v>9999</v>
      </c>
      <c r="Q3154">
        <v>157</v>
      </c>
      <c r="R3154">
        <v>712</v>
      </c>
      <c r="S3154">
        <v>712</v>
      </c>
      <c r="T3154">
        <v>2.5479530489550526</v>
      </c>
      <c r="U3154">
        <v>2.3306917078241831</v>
      </c>
      <c r="V3154">
        <v>17.11516853932585</v>
      </c>
      <c r="W3154">
        <v>65</v>
      </c>
      <c r="X3154">
        <v>133.6906703835806</v>
      </c>
      <c r="Y3154">
        <v>123.39648876404497</v>
      </c>
      <c r="Z3154">
        <v>123.39648876404497</v>
      </c>
      <c r="AA3154">
        <v>22.344935743956565</v>
      </c>
      <c r="AB3154">
        <v>0</v>
      </c>
    </row>
    <row r="3155" spans="1:28">
      <c r="A3155">
        <v>10</v>
      </c>
      <c r="B3155">
        <v>383</v>
      </c>
      <c r="C3155">
        <v>2013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66</v>
      </c>
      <c r="N3155">
        <v>99</v>
      </c>
      <c r="O3155">
        <v>99</v>
      </c>
      <c r="P3155">
        <v>9999</v>
      </c>
      <c r="Q3155">
        <v>21</v>
      </c>
      <c r="R3155">
        <v>31</v>
      </c>
      <c r="S3155">
        <v>31</v>
      </c>
      <c r="T3155">
        <v>0.1109361580303464</v>
      </c>
      <c r="U3155">
        <v>8.431611497318274E-2</v>
      </c>
      <c r="V3155">
        <v>17</v>
      </c>
      <c r="W3155">
        <v>66</v>
      </c>
      <c r="X3155">
        <v>111.08237514416524</v>
      </c>
      <c r="Y3155">
        <v>102.5290322580645</v>
      </c>
      <c r="Z3155">
        <v>102.5290322580645</v>
      </c>
      <c r="AA3155">
        <v>19.522661663264987</v>
      </c>
      <c r="AB3155">
        <v>0</v>
      </c>
    </row>
    <row r="3156" spans="1:28">
      <c r="A3156">
        <v>10</v>
      </c>
      <c r="B3156">
        <v>384</v>
      </c>
      <c r="C3156">
        <v>2013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67</v>
      </c>
      <c r="N3156">
        <v>99</v>
      </c>
      <c r="O3156">
        <v>99</v>
      </c>
      <c r="P3156">
        <v>9999</v>
      </c>
    </row>
    <row r="3157" spans="1:28">
      <c r="A3157">
        <v>10</v>
      </c>
      <c r="B3157">
        <v>385</v>
      </c>
      <c r="C3157">
        <v>2013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68</v>
      </c>
      <c r="N3157">
        <v>99</v>
      </c>
      <c r="O3157">
        <v>99</v>
      </c>
      <c r="P3157">
        <v>9999</v>
      </c>
      <c r="Q3157">
        <v>1</v>
      </c>
      <c r="R3157">
        <v>1</v>
      </c>
      <c r="S3157">
        <v>1</v>
      </c>
      <c r="T3157">
        <v>3.578585742914401E-3</v>
      </c>
      <c r="U3157">
        <v>3.6767598588230322E-3</v>
      </c>
      <c r="V3157">
        <v>17</v>
      </c>
      <c r="W3157">
        <v>68</v>
      </c>
      <c r="X3157">
        <v>150.16251354279521</v>
      </c>
      <c r="Y3157">
        <v>138.6</v>
      </c>
      <c r="Z3157">
        <v>138.6</v>
      </c>
      <c r="AA3157">
        <v>0</v>
      </c>
      <c r="AB3157">
        <v>0</v>
      </c>
    </row>
    <row r="3158" spans="1:28">
      <c r="A3158">
        <v>10</v>
      </c>
      <c r="B3158">
        <v>386</v>
      </c>
      <c r="C3158">
        <v>2012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0</v>
      </c>
      <c r="N3158">
        <v>99</v>
      </c>
      <c r="O3158">
        <v>99</v>
      </c>
      <c r="P3158">
        <v>9999</v>
      </c>
      <c r="Q3158">
        <v>97</v>
      </c>
      <c r="R3158">
        <v>158</v>
      </c>
      <c r="S3158">
        <v>0</v>
      </c>
      <c r="T3158">
        <v>0.56657223796033995</v>
      </c>
      <c r="U3158">
        <v>0</v>
      </c>
      <c r="V3158">
        <v>45.284810126582258</v>
      </c>
      <c r="X3158">
        <v>114.38279139295361</v>
      </c>
      <c r="Y3158">
        <v>0</v>
      </c>
    </row>
    <row r="3159" spans="1:28">
      <c r="A3159">
        <v>10</v>
      </c>
      <c r="B3159">
        <v>387</v>
      </c>
      <c r="C3159">
        <v>2012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35</v>
      </c>
      <c r="N3159">
        <v>99</v>
      </c>
      <c r="O3159">
        <v>99</v>
      </c>
      <c r="P3159">
        <v>9999</v>
      </c>
      <c r="Q3159">
        <v>8</v>
      </c>
      <c r="R3159">
        <v>9</v>
      </c>
      <c r="S3159">
        <v>9</v>
      </c>
      <c r="T3159">
        <v>3.2273102162297847E-2</v>
      </c>
      <c r="U3159">
        <v>5.1248486962496786E-2</v>
      </c>
      <c r="V3159">
        <v>2</v>
      </c>
      <c r="W3159">
        <v>35</v>
      </c>
      <c r="X3159">
        <v>230.49235584446856</v>
      </c>
      <c r="Y3159">
        <v>212.74444444444444</v>
      </c>
      <c r="Z3159">
        <v>212.74444444444444</v>
      </c>
      <c r="AA3159">
        <v>21.269075679185448</v>
      </c>
      <c r="AB3159">
        <v>0</v>
      </c>
    </row>
    <row r="3160" spans="1:28">
      <c r="A3160">
        <v>10</v>
      </c>
      <c r="B3160">
        <v>388</v>
      </c>
      <c r="C3160">
        <v>2012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36</v>
      </c>
      <c r="N3160">
        <v>99</v>
      </c>
      <c r="O3160">
        <v>99</v>
      </c>
      <c r="P3160">
        <v>9999</v>
      </c>
      <c r="Q3160">
        <v>4</v>
      </c>
      <c r="R3160">
        <v>4</v>
      </c>
      <c r="S3160">
        <v>4</v>
      </c>
      <c r="T3160">
        <v>1.4343600961021262E-2</v>
      </c>
      <c r="U3160">
        <v>1.5655319383905766E-2</v>
      </c>
      <c r="V3160">
        <v>50.5</v>
      </c>
      <c r="W3160">
        <v>36</v>
      </c>
      <c r="X3160">
        <v>158.4236186348862</v>
      </c>
      <c r="Y3160">
        <v>146.22499999999999</v>
      </c>
      <c r="Z3160">
        <v>146.22499999999999</v>
      </c>
      <c r="AA3160">
        <v>46.553591429663129</v>
      </c>
      <c r="AB3160">
        <v>0</v>
      </c>
    </row>
    <row r="3161" spans="1:28">
      <c r="A3161">
        <v>10</v>
      </c>
      <c r="B3161">
        <v>389</v>
      </c>
      <c r="C3161">
        <v>2012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37</v>
      </c>
      <c r="N3161">
        <v>99</v>
      </c>
      <c r="O3161">
        <v>99</v>
      </c>
      <c r="P3161">
        <v>9999</v>
      </c>
      <c r="Q3161">
        <v>1</v>
      </c>
      <c r="R3161">
        <v>1</v>
      </c>
      <c r="S3161">
        <v>1</v>
      </c>
      <c r="T3161">
        <v>3.585900240255316E-3</v>
      </c>
      <c r="U3161">
        <v>5.9393321444498022E-3</v>
      </c>
      <c r="V3161">
        <v>2</v>
      </c>
      <c r="W3161">
        <v>37</v>
      </c>
      <c r="X3161">
        <v>240.41170097508123</v>
      </c>
      <c r="Y3161">
        <v>221.9</v>
      </c>
      <c r="Z3161">
        <v>221.9</v>
      </c>
      <c r="AA3161">
        <v>0</v>
      </c>
      <c r="AB3161">
        <v>0</v>
      </c>
    </row>
    <row r="3162" spans="1:28">
      <c r="A3162">
        <v>10</v>
      </c>
      <c r="B3162">
        <v>390</v>
      </c>
      <c r="C3162">
        <v>2012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38</v>
      </c>
      <c r="N3162">
        <v>99</v>
      </c>
      <c r="O3162">
        <v>99</v>
      </c>
      <c r="P3162">
        <v>9999</v>
      </c>
      <c r="Q3162">
        <v>1</v>
      </c>
      <c r="R3162">
        <v>1</v>
      </c>
      <c r="S3162">
        <v>1</v>
      </c>
      <c r="T3162">
        <v>3.585900240255316E-3</v>
      </c>
      <c r="U3162">
        <v>5.6288488056682878E-3</v>
      </c>
      <c r="V3162">
        <v>2</v>
      </c>
      <c r="W3162">
        <v>38</v>
      </c>
      <c r="X3162">
        <v>227.84398699891659</v>
      </c>
      <c r="Y3162">
        <v>210.3</v>
      </c>
      <c r="Z3162">
        <v>210.3</v>
      </c>
      <c r="AA3162">
        <v>0</v>
      </c>
      <c r="AB3162">
        <v>0</v>
      </c>
    </row>
    <row r="3163" spans="1:28">
      <c r="A3163">
        <v>10</v>
      </c>
      <c r="B3163">
        <v>391</v>
      </c>
      <c r="C3163">
        <v>2012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39</v>
      </c>
      <c r="N3163">
        <v>99</v>
      </c>
      <c r="O3163">
        <v>99</v>
      </c>
      <c r="P3163">
        <v>9999</v>
      </c>
      <c r="Q3163">
        <v>5</v>
      </c>
      <c r="R3163">
        <v>5</v>
      </c>
      <c r="S3163">
        <v>5</v>
      </c>
      <c r="T3163">
        <v>1.7929501201276579E-2</v>
      </c>
      <c r="U3163">
        <v>2.7151232660341956E-2</v>
      </c>
      <c r="V3163">
        <v>2</v>
      </c>
      <c r="W3163">
        <v>39</v>
      </c>
      <c r="X3163">
        <v>219.80498374864575</v>
      </c>
      <c r="Y3163">
        <v>202.88</v>
      </c>
      <c r="Z3163">
        <v>202.88</v>
      </c>
      <c r="AA3163">
        <v>24.31537785024106</v>
      </c>
      <c r="AB3163">
        <v>0</v>
      </c>
    </row>
    <row r="3164" spans="1:28">
      <c r="A3164">
        <v>10</v>
      </c>
      <c r="B3164">
        <v>392</v>
      </c>
      <c r="C3164">
        <v>2012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40</v>
      </c>
      <c r="N3164">
        <v>99</v>
      </c>
      <c r="O3164">
        <v>99</v>
      </c>
      <c r="P3164">
        <v>9999</v>
      </c>
      <c r="Q3164">
        <v>6</v>
      </c>
      <c r="R3164">
        <v>6</v>
      </c>
      <c r="S3164">
        <v>6</v>
      </c>
      <c r="T3164">
        <v>2.1515401441531901E-2</v>
      </c>
      <c r="U3164">
        <v>3.0023203544070936E-2</v>
      </c>
      <c r="V3164">
        <v>5</v>
      </c>
      <c r="W3164">
        <v>40</v>
      </c>
      <c r="X3164">
        <v>202.54604550379199</v>
      </c>
      <c r="Y3164">
        <v>186.95000000000005</v>
      </c>
      <c r="Z3164">
        <v>186.95000000000005</v>
      </c>
      <c r="AA3164">
        <v>55.246078292188812</v>
      </c>
      <c r="AB3164">
        <v>0</v>
      </c>
    </row>
    <row r="3165" spans="1:28">
      <c r="A3165">
        <v>10</v>
      </c>
      <c r="B3165">
        <v>393</v>
      </c>
      <c r="C3165">
        <v>2012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41</v>
      </c>
      <c r="N3165">
        <v>99</v>
      </c>
      <c r="O3165">
        <v>99</v>
      </c>
      <c r="P3165">
        <v>9999</v>
      </c>
      <c r="Q3165">
        <v>9</v>
      </c>
      <c r="R3165">
        <v>11</v>
      </c>
      <c r="S3165">
        <v>11</v>
      </c>
      <c r="T3165">
        <v>3.944490264280847E-2</v>
      </c>
      <c r="U3165">
        <v>5.643837656506015E-2</v>
      </c>
      <c r="V3165">
        <v>5</v>
      </c>
      <c r="W3165">
        <v>41</v>
      </c>
      <c r="X3165">
        <v>207.68245838668372</v>
      </c>
      <c r="Y3165">
        <v>191.69090909090912</v>
      </c>
      <c r="Z3165">
        <v>191.69090909090912</v>
      </c>
      <c r="AA3165">
        <v>29.680555451352713</v>
      </c>
      <c r="AB3165">
        <v>0</v>
      </c>
    </row>
    <row r="3166" spans="1:28">
      <c r="A3166">
        <v>10</v>
      </c>
      <c r="B3166">
        <v>394</v>
      </c>
      <c r="C3166">
        <v>2012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42</v>
      </c>
      <c r="N3166">
        <v>99</v>
      </c>
      <c r="O3166">
        <v>99</v>
      </c>
      <c r="P3166">
        <v>9999</v>
      </c>
      <c r="Q3166">
        <v>15</v>
      </c>
      <c r="R3166">
        <v>16</v>
      </c>
      <c r="S3166">
        <v>16</v>
      </c>
      <c r="T3166">
        <v>5.7374403844085049E-2</v>
      </c>
      <c r="U3166">
        <v>7.9438232859452743E-2</v>
      </c>
      <c r="V3166">
        <v>5</v>
      </c>
      <c r="W3166">
        <v>42</v>
      </c>
      <c r="X3166">
        <v>200.96830985915497</v>
      </c>
      <c r="Y3166">
        <v>185.49374999999995</v>
      </c>
      <c r="Z3166">
        <v>185.49374999999995</v>
      </c>
      <c r="AA3166">
        <v>35.508721969926263</v>
      </c>
      <c r="AB3166">
        <v>0</v>
      </c>
    </row>
    <row r="3167" spans="1:28">
      <c r="A3167">
        <v>10</v>
      </c>
      <c r="B3167">
        <v>395</v>
      </c>
      <c r="C3167">
        <v>2012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43</v>
      </c>
      <c r="N3167">
        <v>99</v>
      </c>
      <c r="O3167">
        <v>99</v>
      </c>
      <c r="P3167">
        <v>9999</v>
      </c>
      <c r="Q3167">
        <v>27</v>
      </c>
      <c r="R3167">
        <v>31</v>
      </c>
      <c r="S3167">
        <v>31</v>
      </c>
      <c r="T3167">
        <v>0.11116290744791482</v>
      </c>
      <c r="U3167">
        <v>0.16061891962879141</v>
      </c>
      <c r="V3167">
        <v>5.1935483870967749</v>
      </c>
      <c r="W3167">
        <v>43</v>
      </c>
      <c r="X3167">
        <v>209.72634816342233</v>
      </c>
      <c r="Y3167">
        <v>193.57741935483872</v>
      </c>
      <c r="Z3167">
        <v>193.57741935483872</v>
      </c>
      <c r="AA3167">
        <v>27.483434420279622</v>
      </c>
      <c r="AB3167">
        <v>0</v>
      </c>
    </row>
    <row r="3168" spans="1:28">
      <c r="A3168">
        <v>10</v>
      </c>
      <c r="B3168">
        <v>396</v>
      </c>
      <c r="C3168">
        <v>2012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44</v>
      </c>
      <c r="N3168">
        <v>99</v>
      </c>
      <c r="O3168">
        <v>99</v>
      </c>
      <c r="P3168">
        <v>9999</v>
      </c>
      <c r="Q3168">
        <v>19</v>
      </c>
      <c r="R3168">
        <v>28</v>
      </c>
      <c r="S3168">
        <v>28</v>
      </c>
      <c r="T3168">
        <v>0.10040520672714888</v>
      </c>
      <c r="U3168">
        <v>0.14998486527552451</v>
      </c>
      <c r="V3168">
        <v>5</v>
      </c>
      <c r="W3168">
        <v>44</v>
      </c>
      <c r="X3168">
        <v>216.82402104937319</v>
      </c>
      <c r="Y3168">
        <v>200.12857142857129</v>
      </c>
      <c r="Z3168">
        <v>200.12857142857129</v>
      </c>
      <c r="AA3168">
        <v>25.904727328408661</v>
      </c>
      <c r="AB3168">
        <v>0</v>
      </c>
    </row>
    <row r="3169" spans="1:28">
      <c r="A3169">
        <v>10</v>
      </c>
      <c r="B3169">
        <v>397</v>
      </c>
      <c r="C3169">
        <v>2012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45</v>
      </c>
      <c r="N3169">
        <v>99</v>
      </c>
      <c r="O3169">
        <v>99</v>
      </c>
      <c r="P3169">
        <v>9999</v>
      </c>
      <c r="Q3169">
        <v>48</v>
      </c>
      <c r="R3169">
        <v>56</v>
      </c>
      <c r="S3169">
        <v>56</v>
      </c>
      <c r="T3169">
        <v>0.20081041345429776</v>
      </c>
      <c r="U3169">
        <v>0.27812883361607382</v>
      </c>
      <c r="V3169">
        <v>8</v>
      </c>
      <c r="W3169">
        <v>45</v>
      </c>
      <c r="X3169">
        <v>201.0369911778362</v>
      </c>
      <c r="Y3169">
        <v>185.55714285714296</v>
      </c>
      <c r="Z3169">
        <v>185.55714285714296</v>
      </c>
      <c r="AA3169">
        <v>26.571338325499376</v>
      </c>
      <c r="AB3169">
        <v>0</v>
      </c>
    </row>
    <row r="3170" spans="1:28">
      <c r="A3170">
        <v>10</v>
      </c>
      <c r="B3170">
        <v>398</v>
      </c>
      <c r="C3170">
        <v>2012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46</v>
      </c>
      <c r="N3170">
        <v>99</v>
      </c>
      <c r="O3170">
        <v>99</v>
      </c>
      <c r="P3170">
        <v>9999</v>
      </c>
      <c r="Q3170">
        <v>64</v>
      </c>
      <c r="R3170">
        <v>85</v>
      </c>
      <c r="S3170">
        <v>85</v>
      </c>
      <c r="T3170">
        <v>0.30480152042170189</v>
      </c>
      <c r="U3170">
        <v>0.40776098071836886</v>
      </c>
      <c r="V3170">
        <v>8</v>
      </c>
      <c r="W3170">
        <v>46</v>
      </c>
      <c r="X3170">
        <v>194.18010324389775</v>
      </c>
      <c r="Y3170">
        <v>179.22823529411764</v>
      </c>
      <c r="Z3170">
        <v>179.22823529411764</v>
      </c>
      <c r="AA3170">
        <v>26.636532241021804</v>
      </c>
      <c r="AB3170">
        <v>0</v>
      </c>
    </row>
    <row r="3171" spans="1:28">
      <c r="A3171">
        <v>10</v>
      </c>
      <c r="B3171">
        <v>399</v>
      </c>
      <c r="C3171">
        <v>2012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47</v>
      </c>
      <c r="N3171">
        <v>99</v>
      </c>
      <c r="O3171">
        <v>99</v>
      </c>
      <c r="P3171">
        <v>9999</v>
      </c>
      <c r="Q3171">
        <v>55</v>
      </c>
      <c r="R3171">
        <v>75</v>
      </c>
      <c r="S3171">
        <v>75</v>
      </c>
      <c r="T3171">
        <v>0.26894251801914876</v>
      </c>
      <c r="U3171">
        <v>0.35039383071747093</v>
      </c>
      <c r="V3171">
        <v>8</v>
      </c>
      <c r="W3171">
        <v>47</v>
      </c>
      <c r="X3171">
        <v>189.10942578548219</v>
      </c>
      <c r="Y3171">
        <v>174.54800000000003</v>
      </c>
      <c r="Z3171">
        <v>174.54800000000003</v>
      </c>
      <c r="AA3171">
        <v>28.146679425229578</v>
      </c>
      <c r="AB3171">
        <v>0</v>
      </c>
    </row>
    <row r="3172" spans="1:28">
      <c r="A3172">
        <v>10</v>
      </c>
      <c r="B3172">
        <v>400</v>
      </c>
      <c r="C3172">
        <v>2012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48</v>
      </c>
      <c r="N3172">
        <v>99</v>
      </c>
      <c r="O3172">
        <v>99</v>
      </c>
      <c r="P3172">
        <v>9999</v>
      </c>
      <c r="Q3172">
        <v>103</v>
      </c>
      <c r="R3172">
        <v>148</v>
      </c>
      <c r="S3172">
        <v>148</v>
      </c>
      <c r="T3172">
        <v>0.53071323555778693</v>
      </c>
      <c r="U3172">
        <v>0.71811049047454445</v>
      </c>
      <c r="V3172">
        <v>8</v>
      </c>
      <c r="W3172">
        <v>48</v>
      </c>
      <c r="X3172">
        <v>196.40274076893795</v>
      </c>
      <c r="Y3172">
        <v>181.27972972972964</v>
      </c>
      <c r="Z3172">
        <v>181.27972972972964</v>
      </c>
      <c r="AA3172">
        <v>27.632662712370113</v>
      </c>
      <c r="AB3172">
        <v>0</v>
      </c>
    </row>
    <row r="3173" spans="1:28">
      <c r="A3173">
        <v>10</v>
      </c>
      <c r="B3173">
        <v>401</v>
      </c>
      <c r="C3173">
        <v>2012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49</v>
      </c>
      <c r="N3173">
        <v>99</v>
      </c>
      <c r="O3173">
        <v>99</v>
      </c>
      <c r="P3173">
        <v>9999</v>
      </c>
      <c r="Q3173">
        <v>124</v>
      </c>
      <c r="R3173">
        <v>194</v>
      </c>
      <c r="S3173">
        <v>194</v>
      </c>
      <c r="T3173">
        <v>0.69566464660953109</v>
      </c>
      <c r="U3173">
        <v>0.90187647832559936</v>
      </c>
      <c r="V3173">
        <v>8</v>
      </c>
      <c r="W3173">
        <v>49</v>
      </c>
      <c r="X3173">
        <v>188.17560398074403</v>
      </c>
      <c r="Y3173">
        <v>173.68608247422685</v>
      </c>
      <c r="Z3173">
        <v>173.68608247422685</v>
      </c>
      <c r="AA3173">
        <v>29.815843054056121</v>
      </c>
      <c r="AB3173">
        <v>0</v>
      </c>
    </row>
    <row r="3174" spans="1:28">
      <c r="A3174">
        <v>10</v>
      </c>
      <c r="B3174">
        <v>402</v>
      </c>
      <c r="C3174">
        <v>2012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50</v>
      </c>
      <c r="N3174">
        <v>99</v>
      </c>
      <c r="O3174">
        <v>99</v>
      </c>
      <c r="P3174">
        <v>9999</v>
      </c>
      <c r="Q3174">
        <v>138</v>
      </c>
      <c r="R3174">
        <v>222</v>
      </c>
      <c r="S3174">
        <v>222</v>
      </c>
      <c r="T3174">
        <v>0.79606985333667979</v>
      </c>
      <c r="U3174">
        <v>1.0266747210327267</v>
      </c>
      <c r="V3174">
        <v>11.396396396396398</v>
      </c>
      <c r="W3174">
        <v>50</v>
      </c>
      <c r="X3174">
        <v>187.19656818248367</v>
      </c>
      <c r="Y3174">
        <v>172.78243243243239</v>
      </c>
      <c r="Z3174">
        <v>172.78243243243239</v>
      </c>
      <c r="AA3174">
        <v>29.751136058745676</v>
      </c>
      <c r="AB3174">
        <v>0</v>
      </c>
    </row>
    <row r="3175" spans="1:28">
      <c r="A3175">
        <v>10</v>
      </c>
      <c r="B3175">
        <v>403</v>
      </c>
      <c r="C3175">
        <v>2012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51</v>
      </c>
      <c r="N3175">
        <v>99</v>
      </c>
      <c r="O3175">
        <v>99</v>
      </c>
      <c r="P3175">
        <v>9999</v>
      </c>
      <c r="Q3175">
        <v>199</v>
      </c>
      <c r="R3175">
        <v>374</v>
      </c>
      <c r="S3175">
        <v>374</v>
      </c>
      <c r="T3175">
        <v>1.3411266898554879</v>
      </c>
      <c r="U3175">
        <v>1.672605864982089</v>
      </c>
      <c r="V3175">
        <v>11</v>
      </c>
      <c r="W3175">
        <v>51</v>
      </c>
      <c r="X3175">
        <v>181.02560240091304</v>
      </c>
      <c r="Y3175">
        <v>167.08663101604267</v>
      </c>
      <c r="Z3175">
        <v>167.08663101604267</v>
      </c>
      <c r="AA3175">
        <v>28.018696639516676</v>
      </c>
      <c r="AB3175">
        <v>0</v>
      </c>
    </row>
    <row r="3176" spans="1:28">
      <c r="A3176">
        <v>10</v>
      </c>
      <c r="B3176">
        <v>404</v>
      </c>
      <c r="C3176">
        <v>2012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52</v>
      </c>
      <c r="N3176">
        <v>99</v>
      </c>
      <c r="O3176">
        <v>99</v>
      </c>
      <c r="P3176">
        <v>9999</v>
      </c>
      <c r="Q3176">
        <v>253</v>
      </c>
      <c r="R3176">
        <v>544</v>
      </c>
      <c r="S3176">
        <v>544</v>
      </c>
      <c r="T3176">
        <v>1.950729730698892</v>
      </c>
      <c r="U3176">
        <v>2.3745069839078341</v>
      </c>
      <c r="V3176">
        <v>11.167279411764707</v>
      </c>
      <c r="W3176">
        <v>52</v>
      </c>
      <c r="X3176">
        <v>176.68209483143187</v>
      </c>
      <c r="Y3176">
        <v>163.07757352941172</v>
      </c>
      <c r="Z3176">
        <v>163.07757352941172</v>
      </c>
      <c r="AA3176">
        <v>27.646470442640567</v>
      </c>
      <c r="AB3176">
        <v>0</v>
      </c>
    </row>
    <row r="3177" spans="1:28">
      <c r="A3177">
        <v>10</v>
      </c>
      <c r="B3177">
        <v>405</v>
      </c>
      <c r="C3177">
        <v>2012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53</v>
      </c>
      <c r="N3177">
        <v>99</v>
      </c>
      <c r="O3177">
        <v>99</v>
      </c>
      <c r="P3177">
        <v>9999</v>
      </c>
      <c r="Q3177">
        <v>206</v>
      </c>
      <c r="R3177">
        <v>382</v>
      </c>
      <c r="S3177">
        <v>382</v>
      </c>
      <c r="T3177">
        <v>1.3698138917775311</v>
      </c>
      <c r="U3177">
        <v>1.6468411010242388</v>
      </c>
      <c r="V3177">
        <v>11.230366492146597</v>
      </c>
      <c r="W3177">
        <v>53</v>
      </c>
      <c r="X3177">
        <v>174.50437623728678</v>
      </c>
      <c r="Y3177">
        <v>161.06753926701575</v>
      </c>
      <c r="Z3177">
        <v>161.06753926701575</v>
      </c>
      <c r="AA3177">
        <v>26.825724032373046</v>
      </c>
      <c r="AB3177">
        <v>0</v>
      </c>
    </row>
    <row r="3178" spans="1:28">
      <c r="A3178">
        <v>10</v>
      </c>
      <c r="B3178">
        <v>406</v>
      </c>
      <c r="C3178">
        <v>2012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54</v>
      </c>
      <c r="N3178">
        <v>99</v>
      </c>
      <c r="O3178">
        <v>99</v>
      </c>
      <c r="P3178">
        <v>9999</v>
      </c>
      <c r="Q3178">
        <v>304</v>
      </c>
      <c r="R3178">
        <v>798</v>
      </c>
      <c r="S3178">
        <v>798</v>
      </c>
      <c r="T3178">
        <v>2.8615483917237423</v>
      </c>
      <c r="U3178">
        <v>3.3570663050285194</v>
      </c>
      <c r="V3178">
        <v>11.110275689223055</v>
      </c>
      <c r="W3178">
        <v>54</v>
      </c>
      <c r="X3178">
        <v>170.28445979520839</v>
      </c>
      <c r="Y3178">
        <v>157.17255639097749</v>
      </c>
      <c r="Z3178">
        <v>157.17255639097749</v>
      </c>
      <c r="AA3178">
        <v>26.899079676632311</v>
      </c>
      <c r="AB3178">
        <v>0</v>
      </c>
    </row>
    <row r="3179" spans="1:28">
      <c r="A3179">
        <v>10</v>
      </c>
      <c r="B3179">
        <v>407</v>
      </c>
      <c r="C3179">
        <v>2012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55</v>
      </c>
      <c r="N3179">
        <v>99</v>
      </c>
      <c r="O3179">
        <v>99</v>
      </c>
      <c r="P3179">
        <v>9999</v>
      </c>
      <c r="Q3179">
        <v>448</v>
      </c>
      <c r="R3179">
        <v>1939</v>
      </c>
      <c r="S3179">
        <v>1939</v>
      </c>
      <c r="T3179">
        <v>6.9530605658550551</v>
      </c>
      <c r="U3179">
        <v>7.4447480846590706</v>
      </c>
      <c r="V3179">
        <v>15.621970087674065</v>
      </c>
      <c r="W3179">
        <v>55</v>
      </c>
      <c r="X3179">
        <v>155.41401700958309</v>
      </c>
      <c r="Y3179">
        <v>143.44713769984548</v>
      </c>
      <c r="Z3179">
        <v>143.44713769984548</v>
      </c>
      <c r="AA3179">
        <v>30.561142492311639</v>
      </c>
      <c r="AB3179">
        <v>0</v>
      </c>
    </row>
    <row r="3180" spans="1:28">
      <c r="A3180">
        <v>10</v>
      </c>
      <c r="B3180">
        <v>408</v>
      </c>
      <c r="C3180">
        <v>2012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56</v>
      </c>
      <c r="N3180">
        <v>99</v>
      </c>
      <c r="O3180">
        <v>99</v>
      </c>
      <c r="P3180">
        <v>9999</v>
      </c>
      <c r="Q3180">
        <v>351</v>
      </c>
      <c r="R3180">
        <v>1085</v>
      </c>
      <c r="S3180">
        <v>1085</v>
      </c>
      <c r="T3180">
        <v>3.8907017606770178</v>
      </c>
      <c r="U3180">
        <v>4.3445692703451506</v>
      </c>
      <c r="V3180">
        <v>14.078341013824881</v>
      </c>
      <c r="W3180">
        <v>56</v>
      </c>
      <c r="X3180">
        <v>162.08207058729573</v>
      </c>
      <c r="Y3180">
        <v>149.60175115207377</v>
      </c>
      <c r="Z3180">
        <v>149.60175115207377</v>
      </c>
      <c r="AA3180">
        <v>26.331759077280942</v>
      </c>
      <c r="AB3180">
        <v>0</v>
      </c>
    </row>
    <row r="3181" spans="1:28">
      <c r="A3181">
        <v>10</v>
      </c>
      <c r="B3181">
        <v>409</v>
      </c>
      <c r="C3181">
        <v>2012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57</v>
      </c>
      <c r="N3181">
        <v>99</v>
      </c>
      <c r="O3181">
        <v>99</v>
      </c>
      <c r="P3181">
        <v>9999</v>
      </c>
      <c r="Q3181">
        <v>425</v>
      </c>
      <c r="R3181">
        <v>1875</v>
      </c>
      <c r="S3181">
        <v>1875</v>
      </c>
      <c r="T3181">
        <v>6.7235629504787182</v>
      </c>
      <c r="U3181">
        <v>7.2560866310611809</v>
      </c>
      <c r="V3181">
        <v>14.317333333333337</v>
      </c>
      <c r="W3181">
        <v>57</v>
      </c>
      <c r="X3181">
        <v>156.64595160707847</v>
      </c>
      <c r="Y3181">
        <v>144.58421333333325</v>
      </c>
      <c r="Z3181">
        <v>144.58421333333325</v>
      </c>
      <c r="AA3181">
        <v>25.627323259517844</v>
      </c>
      <c r="AB3181">
        <v>0</v>
      </c>
    </row>
    <row r="3182" spans="1:28">
      <c r="A3182">
        <v>10</v>
      </c>
      <c r="B3182">
        <v>410</v>
      </c>
      <c r="C3182">
        <v>2012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58</v>
      </c>
      <c r="N3182">
        <v>99</v>
      </c>
      <c r="O3182">
        <v>99</v>
      </c>
      <c r="P3182">
        <v>9999</v>
      </c>
      <c r="Q3182">
        <v>462</v>
      </c>
      <c r="R3182">
        <v>2794</v>
      </c>
      <c r="S3182">
        <v>2794</v>
      </c>
      <c r="T3182">
        <v>10.019005271273352</v>
      </c>
      <c r="U3182">
        <v>10.544434408159733</v>
      </c>
      <c r="V3182">
        <v>14.45740873299928</v>
      </c>
      <c r="W3182">
        <v>58</v>
      </c>
      <c r="X3182">
        <v>152.76183836126151</v>
      </c>
      <c r="Y3182">
        <v>140.99917680744443</v>
      </c>
      <c r="Z3182">
        <v>140.99917680744443</v>
      </c>
      <c r="AA3182">
        <v>24.86750709518514</v>
      </c>
      <c r="AB3182">
        <v>0</v>
      </c>
    </row>
    <row r="3183" spans="1:28">
      <c r="A3183">
        <v>10</v>
      </c>
      <c r="B3183">
        <v>411</v>
      </c>
      <c r="C3183">
        <v>2012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59</v>
      </c>
      <c r="N3183">
        <v>99</v>
      </c>
      <c r="O3183">
        <v>99</v>
      </c>
      <c r="P3183">
        <v>9999</v>
      </c>
      <c r="Q3183">
        <v>380</v>
      </c>
      <c r="R3183">
        <v>1985</v>
      </c>
      <c r="S3183">
        <v>1985</v>
      </c>
      <c r="T3183">
        <v>7.1180119769068009</v>
      </c>
      <c r="U3183">
        <v>7.3071477573882175</v>
      </c>
      <c r="V3183">
        <v>14.691183879093204</v>
      </c>
      <c r="W3183">
        <v>59</v>
      </c>
      <c r="X3183">
        <v>149.00655239321995</v>
      </c>
      <c r="Y3183">
        <v>137.53304785894227</v>
      </c>
      <c r="Z3183">
        <v>137.53304785894227</v>
      </c>
      <c r="AA3183">
        <v>24.771445860207901</v>
      </c>
      <c r="AB3183">
        <v>0</v>
      </c>
    </row>
    <row r="3184" spans="1:28">
      <c r="A3184">
        <v>10</v>
      </c>
      <c r="B3184">
        <v>412</v>
      </c>
      <c r="C3184">
        <v>2012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60</v>
      </c>
      <c r="N3184">
        <v>99</v>
      </c>
      <c r="O3184">
        <v>99</v>
      </c>
      <c r="P3184">
        <v>9999</v>
      </c>
      <c r="Q3184">
        <v>502</v>
      </c>
      <c r="R3184">
        <v>4438</v>
      </c>
      <c r="S3184">
        <v>4438</v>
      </c>
      <c r="T3184">
        <v>15.914225266253087</v>
      </c>
      <c r="U3184">
        <v>15.48978893904712</v>
      </c>
      <c r="V3184">
        <v>18.639026588553403</v>
      </c>
      <c r="W3184">
        <v>60</v>
      </c>
      <c r="X3184">
        <v>141.27853751970721</v>
      </c>
      <c r="Y3184">
        <v>130.40009013068956</v>
      </c>
      <c r="Z3184">
        <v>130.40009013068956</v>
      </c>
      <c r="AA3184">
        <v>23.358959843046581</v>
      </c>
      <c r="AB3184">
        <v>0</v>
      </c>
    </row>
    <row r="3185" spans="1:29">
      <c r="A3185">
        <v>10</v>
      </c>
      <c r="B3185">
        <v>413</v>
      </c>
      <c r="C3185">
        <v>2012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61</v>
      </c>
      <c r="N3185">
        <v>99</v>
      </c>
      <c r="O3185">
        <v>99</v>
      </c>
      <c r="P3185">
        <v>9999</v>
      </c>
      <c r="Q3185">
        <v>467</v>
      </c>
      <c r="R3185">
        <v>3313</v>
      </c>
      <c r="S3185">
        <v>3313</v>
      </c>
      <c r="T3185">
        <v>11.880087495965862</v>
      </c>
      <c r="U3185">
        <v>11.15171037643081</v>
      </c>
      <c r="V3185">
        <v>17.368548143676428</v>
      </c>
      <c r="W3185">
        <v>61</v>
      </c>
      <c r="X3185">
        <v>136.25047786077997</v>
      </c>
      <c r="Y3185">
        <v>125.75919106549964</v>
      </c>
      <c r="Z3185">
        <v>125.75919106549964</v>
      </c>
      <c r="AA3185">
        <v>22.552538001485921</v>
      </c>
      <c r="AB3185">
        <v>0</v>
      </c>
    </row>
    <row r="3186" spans="1:29">
      <c r="A3186">
        <v>10</v>
      </c>
      <c r="B3186">
        <v>414</v>
      </c>
      <c r="C3186">
        <v>2012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62</v>
      </c>
      <c r="N3186">
        <v>99</v>
      </c>
      <c r="O3186">
        <v>99</v>
      </c>
      <c r="P3186">
        <v>9999</v>
      </c>
      <c r="Q3186">
        <v>435</v>
      </c>
      <c r="R3186">
        <v>2833</v>
      </c>
      <c r="S3186">
        <v>2832</v>
      </c>
      <c r="T3186">
        <v>10.15885538064331</v>
      </c>
      <c r="U3186">
        <v>9.09581550630344</v>
      </c>
      <c r="V3186">
        <v>17.463113307447937</v>
      </c>
      <c r="W3186">
        <v>62.021892655367246</v>
      </c>
      <c r="X3186">
        <v>129.97488583514456</v>
      </c>
      <c r="Y3186">
        <v>119.95400635368878</v>
      </c>
      <c r="Z3186">
        <v>119.99636299435041</v>
      </c>
      <c r="AA3186">
        <v>22.858922775860226</v>
      </c>
    </row>
    <row r="3187" spans="1:29">
      <c r="A3187">
        <v>10</v>
      </c>
      <c r="B3187">
        <v>415</v>
      </c>
      <c r="C3187">
        <v>2012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63</v>
      </c>
      <c r="N3187">
        <v>99</v>
      </c>
      <c r="O3187">
        <v>99</v>
      </c>
      <c r="P3187">
        <v>9999</v>
      </c>
      <c r="Q3187">
        <v>442</v>
      </c>
      <c r="R3187">
        <v>2905</v>
      </c>
      <c r="S3187">
        <v>2906</v>
      </c>
      <c r="T3187">
        <v>10.417040197941695</v>
      </c>
      <c r="U3187">
        <v>8.9269125700063103</v>
      </c>
      <c r="V3187">
        <v>17.958691910499141</v>
      </c>
      <c r="W3187">
        <v>62.978320715760489</v>
      </c>
      <c r="X3187">
        <v>124.38273757466</v>
      </c>
      <c r="Y3187">
        <v>114.80870912220328</v>
      </c>
      <c r="Z3187">
        <v>114.76920165175515</v>
      </c>
      <c r="AA3187">
        <v>22.729955385643954</v>
      </c>
      <c r="AB3187">
        <v>1.6526100032409421</v>
      </c>
      <c r="AC3187">
        <v>6.6237104540989522</v>
      </c>
    </row>
    <row r="3188" spans="1:29">
      <c r="A3188">
        <v>10</v>
      </c>
      <c r="B3188">
        <v>416</v>
      </c>
      <c r="C3188">
        <v>2012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64</v>
      </c>
      <c r="N3188">
        <v>99</v>
      </c>
      <c r="O3188">
        <v>99</v>
      </c>
      <c r="P3188">
        <v>9999</v>
      </c>
      <c r="Q3188">
        <v>198</v>
      </c>
      <c r="R3188">
        <v>838</v>
      </c>
      <c r="S3188">
        <v>839</v>
      </c>
      <c r="T3188">
        <v>3.0049844013339553</v>
      </c>
      <c r="U3188">
        <v>2.6868666056245738</v>
      </c>
      <c r="V3188">
        <v>17.192124105011935</v>
      </c>
      <c r="W3188">
        <v>63.923718712753278</v>
      </c>
      <c r="X3188">
        <v>129.7642842551916</v>
      </c>
      <c r="Y3188">
        <v>119.79033412887836</v>
      </c>
      <c r="Z3188">
        <v>119.64755661501796</v>
      </c>
      <c r="AA3188">
        <v>23.099552712288723</v>
      </c>
      <c r="AB3188">
        <v>3.1238095224896192</v>
      </c>
      <c r="AC3188">
        <v>12.648345851339496</v>
      </c>
    </row>
    <row r="3189" spans="1:29">
      <c r="A3189">
        <v>10</v>
      </c>
      <c r="B3189">
        <v>417</v>
      </c>
      <c r="C3189">
        <v>2012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65</v>
      </c>
      <c r="N3189">
        <v>99</v>
      </c>
      <c r="O3189">
        <v>99</v>
      </c>
      <c r="P3189">
        <v>9999</v>
      </c>
      <c r="Q3189">
        <v>135</v>
      </c>
      <c r="R3189">
        <v>729</v>
      </c>
      <c r="S3189">
        <v>729</v>
      </c>
      <c r="T3189">
        <v>2.6141212751461249</v>
      </c>
      <c r="U3189">
        <v>2.4234509350540279</v>
      </c>
      <c r="V3189">
        <v>17.562414266117965</v>
      </c>
      <c r="W3189">
        <v>65</v>
      </c>
      <c r="X3189">
        <v>134.56269961225615</v>
      </c>
      <c r="Y3189">
        <v>124.20137174211236</v>
      </c>
      <c r="Z3189">
        <v>124.20137174211236</v>
      </c>
      <c r="AA3189">
        <v>24.49797053905942</v>
      </c>
      <c r="AB3189">
        <v>0</v>
      </c>
    </row>
    <row r="3190" spans="1:29">
      <c r="A3190">
        <v>10</v>
      </c>
      <c r="B3190">
        <v>418</v>
      </c>
      <c r="C3190">
        <v>2012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66</v>
      </c>
      <c r="N3190">
        <v>99</v>
      </c>
      <c r="O3190">
        <v>99</v>
      </c>
      <c r="P3190">
        <v>9999</v>
      </c>
      <c r="Q3190">
        <v>5</v>
      </c>
      <c r="R3190">
        <v>5</v>
      </c>
      <c r="S3190">
        <v>5</v>
      </c>
      <c r="T3190">
        <v>1.7929501201276579E-2</v>
      </c>
      <c r="U3190">
        <v>1.2376508263152716E-2</v>
      </c>
      <c r="V3190">
        <v>17</v>
      </c>
      <c r="W3190">
        <v>66</v>
      </c>
      <c r="X3190">
        <v>100.19501625135428</v>
      </c>
      <c r="Y3190">
        <v>92.48</v>
      </c>
      <c r="Z3190">
        <v>92.48</v>
      </c>
      <c r="AA3190">
        <v>8.1396314412876976</v>
      </c>
      <c r="AB3190">
        <v>0</v>
      </c>
    </row>
    <row r="3191" spans="1:29">
      <c r="A3191">
        <v>10</v>
      </c>
      <c r="B3191">
        <v>419</v>
      </c>
      <c r="C3191">
        <v>2012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67</v>
      </c>
      <c r="N3191">
        <v>99</v>
      </c>
      <c r="O3191">
        <v>99</v>
      </c>
      <c r="P3191">
        <v>9999</v>
      </c>
    </row>
    <row r="3192" spans="1:29">
      <c r="A3192">
        <v>10</v>
      </c>
      <c r="B3192">
        <v>420</v>
      </c>
      <c r="C3192">
        <v>2012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68</v>
      </c>
      <c r="N3192">
        <v>99</v>
      </c>
      <c r="O3192">
        <v>99</v>
      </c>
      <c r="P3192">
        <v>9999</v>
      </c>
    </row>
    <row r="3193" spans="1:29">
      <c r="A3193">
        <v>10</v>
      </c>
      <c r="B3193">
        <v>421</v>
      </c>
      <c r="C3193">
        <v>2011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0</v>
      </c>
      <c r="N3193">
        <v>99</v>
      </c>
      <c r="O3193">
        <v>99</v>
      </c>
      <c r="P3193">
        <v>9999</v>
      </c>
      <c r="Q3193">
        <v>78</v>
      </c>
      <c r="R3193">
        <v>130</v>
      </c>
      <c r="S3193">
        <v>0</v>
      </c>
      <c r="T3193">
        <v>0.47855696668507264</v>
      </c>
      <c r="U3193">
        <v>0</v>
      </c>
      <c r="V3193">
        <v>51.584615384615375</v>
      </c>
      <c r="X3193">
        <v>109.96583048587382</v>
      </c>
      <c r="Y3193">
        <v>0</v>
      </c>
    </row>
    <row r="3194" spans="1:29">
      <c r="A3194">
        <v>10</v>
      </c>
      <c r="B3194">
        <v>422</v>
      </c>
      <c r="C3194">
        <v>2011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35</v>
      </c>
      <c r="N3194">
        <v>99</v>
      </c>
      <c r="O3194">
        <v>99</v>
      </c>
      <c r="P3194">
        <v>9999</v>
      </c>
      <c r="Q3194">
        <v>8</v>
      </c>
      <c r="R3194">
        <v>16</v>
      </c>
      <c r="S3194">
        <v>16</v>
      </c>
      <c r="T3194">
        <v>5.8899318976624336E-2</v>
      </c>
      <c r="U3194">
        <v>9.3885073502604388E-2</v>
      </c>
      <c r="V3194">
        <v>2</v>
      </c>
      <c r="W3194">
        <v>35</v>
      </c>
      <c r="X3194">
        <v>232.71939328277352</v>
      </c>
      <c r="Y3194">
        <v>214.8</v>
      </c>
      <c r="Z3194">
        <v>214.8</v>
      </c>
      <c r="AA3194">
        <v>29.428854887677879</v>
      </c>
      <c r="AB3194">
        <v>0</v>
      </c>
    </row>
    <row r="3195" spans="1:29">
      <c r="A3195">
        <v>10</v>
      </c>
      <c r="B3195">
        <v>423</v>
      </c>
      <c r="C3195">
        <v>2011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36</v>
      </c>
      <c r="N3195">
        <v>99</v>
      </c>
      <c r="O3195">
        <v>99</v>
      </c>
      <c r="P3195">
        <v>9999</v>
      </c>
      <c r="Q3195">
        <v>4</v>
      </c>
      <c r="R3195">
        <v>4</v>
      </c>
      <c r="S3195">
        <v>4</v>
      </c>
      <c r="T3195">
        <v>1.4724829744156084E-2</v>
      </c>
      <c r="U3195">
        <v>2.3859178071803624E-2</v>
      </c>
      <c r="V3195">
        <v>2</v>
      </c>
      <c r="W3195">
        <v>36</v>
      </c>
      <c r="X3195">
        <v>236.56554712892745</v>
      </c>
      <c r="Y3195">
        <v>218.35</v>
      </c>
      <c r="Z3195">
        <v>218.35</v>
      </c>
      <c r="AA3195">
        <v>30.21965420053635</v>
      </c>
      <c r="AB3195">
        <v>0</v>
      </c>
    </row>
    <row r="3196" spans="1:29">
      <c r="A3196">
        <v>10</v>
      </c>
      <c r="B3196">
        <v>424</v>
      </c>
      <c r="C3196">
        <v>2011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37</v>
      </c>
      <c r="N3196">
        <v>99</v>
      </c>
      <c r="O3196">
        <v>99</v>
      </c>
      <c r="P3196">
        <v>9999</v>
      </c>
      <c r="Q3196">
        <v>11</v>
      </c>
      <c r="R3196">
        <v>11</v>
      </c>
      <c r="S3196">
        <v>11</v>
      </c>
      <c r="T3196">
        <v>4.0493281796429248E-2</v>
      </c>
      <c r="U3196">
        <v>5.5651382605768657E-2</v>
      </c>
      <c r="V3196">
        <v>2</v>
      </c>
      <c r="W3196">
        <v>37</v>
      </c>
      <c r="X3196">
        <v>200.65005417118095</v>
      </c>
      <c r="Y3196">
        <v>185.20000000000005</v>
      </c>
      <c r="Z3196">
        <v>185.20000000000005</v>
      </c>
      <c r="AA3196">
        <v>51.021350254752946</v>
      </c>
      <c r="AB3196">
        <v>0</v>
      </c>
    </row>
    <row r="3197" spans="1:29">
      <c r="A3197">
        <v>10</v>
      </c>
      <c r="B3197">
        <v>425</v>
      </c>
      <c r="C3197">
        <v>2011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38</v>
      </c>
      <c r="N3197">
        <v>99</v>
      </c>
      <c r="O3197">
        <v>99</v>
      </c>
      <c r="P3197">
        <v>9999</v>
      </c>
      <c r="Q3197">
        <v>6</v>
      </c>
      <c r="R3197">
        <v>7</v>
      </c>
      <c r="S3197">
        <v>7</v>
      </c>
      <c r="T3197">
        <v>2.5768452052273141E-2</v>
      </c>
      <c r="U3197">
        <v>3.1371513736729195E-2</v>
      </c>
      <c r="V3197">
        <v>15.857142857142859</v>
      </c>
      <c r="W3197">
        <v>38</v>
      </c>
      <c r="X3197">
        <v>177.74338337718623</v>
      </c>
      <c r="Y3197">
        <v>164.05714285714299</v>
      </c>
      <c r="Z3197">
        <v>164.05714285714299</v>
      </c>
      <c r="AA3197">
        <v>62.943645024573975</v>
      </c>
      <c r="AB3197">
        <v>0</v>
      </c>
    </row>
    <row r="3198" spans="1:29">
      <c r="A3198">
        <v>10</v>
      </c>
      <c r="B3198">
        <v>426</v>
      </c>
      <c r="C3198">
        <v>2011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39</v>
      </c>
      <c r="N3198">
        <v>99</v>
      </c>
      <c r="O3198">
        <v>99</v>
      </c>
      <c r="P3198">
        <v>9999</v>
      </c>
      <c r="Q3198">
        <v>12</v>
      </c>
      <c r="R3198">
        <v>16</v>
      </c>
      <c r="S3198">
        <v>16</v>
      </c>
      <c r="T3198">
        <v>5.8899318976624336E-2</v>
      </c>
      <c r="U3198">
        <v>7.7366130315038972E-2</v>
      </c>
      <c r="V3198">
        <v>20.1875</v>
      </c>
      <c r="W3198">
        <v>39</v>
      </c>
      <c r="X3198">
        <v>191.77275189599135</v>
      </c>
      <c r="Y3198">
        <v>177.00624999999999</v>
      </c>
      <c r="Z3198">
        <v>177.00624999999999</v>
      </c>
      <c r="AA3198">
        <v>54.146219498109993</v>
      </c>
      <c r="AB3198">
        <v>0</v>
      </c>
    </row>
    <row r="3199" spans="1:29">
      <c r="A3199">
        <v>10</v>
      </c>
      <c r="B3199">
        <v>427</v>
      </c>
      <c r="C3199">
        <v>2011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40</v>
      </c>
      <c r="N3199">
        <v>99</v>
      </c>
      <c r="O3199">
        <v>99</v>
      </c>
      <c r="P3199">
        <v>9999</v>
      </c>
      <c r="Q3199">
        <v>10</v>
      </c>
      <c r="R3199">
        <v>12</v>
      </c>
      <c r="S3199">
        <v>12</v>
      </c>
      <c r="T3199">
        <v>4.417448923246825E-2</v>
      </c>
      <c r="U3199">
        <v>6.4775455740623683E-2</v>
      </c>
      <c r="V3199">
        <v>5</v>
      </c>
      <c r="W3199">
        <v>40</v>
      </c>
      <c r="X3199">
        <v>214.08450704225345</v>
      </c>
      <c r="Y3199">
        <v>197.6</v>
      </c>
      <c r="Z3199">
        <v>197.6</v>
      </c>
      <c r="AA3199">
        <v>37.784079539756931</v>
      </c>
      <c r="AB3199">
        <v>0</v>
      </c>
    </row>
    <row r="3200" spans="1:29">
      <c r="A3200">
        <v>10</v>
      </c>
      <c r="B3200">
        <v>428</v>
      </c>
      <c r="C3200">
        <v>2011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41</v>
      </c>
      <c r="N3200">
        <v>99</v>
      </c>
      <c r="O3200">
        <v>99</v>
      </c>
      <c r="P3200">
        <v>9999</v>
      </c>
      <c r="Q3200">
        <v>8</v>
      </c>
      <c r="R3200">
        <v>9</v>
      </c>
      <c r="S3200">
        <v>9</v>
      </c>
      <c r="T3200">
        <v>3.3130866924351195E-2</v>
      </c>
      <c r="U3200">
        <v>5.0605824797362281E-2</v>
      </c>
      <c r="V3200">
        <v>5</v>
      </c>
      <c r="W3200">
        <v>41</v>
      </c>
      <c r="X3200">
        <v>223.00469483568071</v>
      </c>
      <c r="Y3200">
        <v>205.83333333333337</v>
      </c>
      <c r="Z3200">
        <v>205.83333333333337</v>
      </c>
      <c r="AA3200">
        <v>20.680640437106479</v>
      </c>
      <c r="AB3200">
        <v>0</v>
      </c>
    </row>
    <row r="3201" spans="1:28">
      <c r="A3201">
        <v>10</v>
      </c>
      <c r="B3201">
        <v>429</v>
      </c>
      <c r="C3201">
        <v>2011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42</v>
      </c>
      <c r="N3201">
        <v>99</v>
      </c>
      <c r="O3201">
        <v>99</v>
      </c>
      <c r="P3201">
        <v>9999</v>
      </c>
      <c r="Q3201">
        <v>19</v>
      </c>
      <c r="R3201">
        <v>21</v>
      </c>
      <c r="S3201">
        <v>21</v>
      </c>
      <c r="T3201">
        <v>7.7305356156819438E-2</v>
      </c>
      <c r="U3201">
        <v>0.11512995876301388</v>
      </c>
      <c r="V3201">
        <v>5</v>
      </c>
      <c r="W3201">
        <v>42</v>
      </c>
      <c r="X3201">
        <v>217.43280193984421</v>
      </c>
      <c r="Y3201">
        <v>200.69047619047612</v>
      </c>
      <c r="Z3201">
        <v>200.69047619047612</v>
      </c>
      <c r="AA3201">
        <v>24.281443135152649</v>
      </c>
      <c r="AB3201">
        <v>0</v>
      </c>
    </row>
    <row r="3202" spans="1:28">
      <c r="A3202">
        <v>10</v>
      </c>
      <c r="B3202">
        <v>430</v>
      </c>
      <c r="C3202">
        <v>2011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43</v>
      </c>
      <c r="N3202">
        <v>99</v>
      </c>
      <c r="O3202">
        <v>99</v>
      </c>
      <c r="P3202">
        <v>9999</v>
      </c>
      <c r="Q3202">
        <v>16</v>
      </c>
      <c r="R3202">
        <v>17</v>
      </c>
      <c r="S3202">
        <v>17</v>
      </c>
      <c r="T3202">
        <v>6.2580526412663359E-2</v>
      </c>
      <c r="U3202">
        <v>9.5942087595582204E-2</v>
      </c>
      <c r="V3202">
        <v>5</v>
      </c>
      <c r="W3202">
        <v>43</v>
      </c>
      <c r="X3202">
        <v>223.8289465298578</v>
      </c>
      <c r="Y3202">
        <v>206.59411764705879</v>
      </c>
      <c r="Z3202">
        <v>206.59411764705879</v>
      </c>
      <c r="AA3202">
        <v>30.49172444312649</v>
      </c>
      <c r="AB3202">
        <v>0</v>
      </c>
    </row>
    <row r="3203" spans="1:28">
      <c r="A3203">
        <v>10</v>
      </c>
      <c r="B3203">
        <v>431</v>
      </c>
      <c r="C3203">
        <v>2011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44</v>
      </c>
      <c r="N3203">
        <v>99</v>
      </c>
      <c r="O3203">
        <v>99</v>
      </c>
      <c r="P3203">
        <v>9999</v>
      </c>
      <c r="Q3203">
        <v>22</v>
      </c>
      <c r="R3203">
        <v>25</v>
      </c>
      <c r="S3203">
        <v>25</v>
      </c>
      <c r="T3203">
        <v>9.2030185900975489E-2</v>
      </c>
      <c r="U3203">
        <v>0.1360279107036251</v>
      </c>
      <c r="V3203">
        <v>5</v>
      </c>
      <c r="W3203">
        <v>44</v>
      </c>
      <c r="X3203">
        <v>215.79631635969665</v>
      </c>
      <c r="Y3203">
        <v>199.18000000000004</v>
      </c>
      <c r="Z3203">
        <v>199.18000000000004</v>
      </c>
      <c r="AA3203">
        <v>26.797746173885404</v>
      </c>
      <c r="AB3203">
        <v>0</v>
      </c>
    </row>
    <row r="3204" spans="1:28">
      <c r="A3204">
        <v>10</v>
      </c>
      <c r="B3204">
        <v>432</v>
      </c>
      <c r="C3204">
        <v>2011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45</v>
      </c>
      <c r="N3204">
        <v>99</v>
      </c>
      <c r="O3204">
        <v>99</v>
      </c>
      <c r="P3204">
        <v>9999</v>
      </c>
      <c r="Q3204">
        <v>51</v>
      </c>
      <c r="R3204">
        <v>64</v>
      </c>
      <c r="S3204">
        <v>64</v>
      </c>
      <c r="T3204">
        <v>0.23559727590649737</v>
      </c>
      <c r="U3204">
        <v>0.33372253606180641</v>
      </c>
      <c r="V3204">
        <v>9.5625</v>
      </c>
      <c r="W3204">
        <v>45</v>
      </c>
      <c r="X3204">
        <v>206.80525460455036</v>
      </c>
      <c r="Y3204">
        <v>190.88124999999997</v>
      </c>
      <c r="Z3204">
        <v>190.88124999999997</v>
      </c>
      <c r="AA3204">
        <v>25.715090869711563</v>
      </c>
      <c r="AB3204">
        <v>0</v>
      </c>
    </row>
    <row r="3205" spans="1:28">
      <c r="A3205">
        <v>10</v>
      </c>
      <c r="B3205">
        <v>433</v>
      </c>
      <c r="C3205">
        <v>2011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46</v>
      </c>
      <c r="N3205">
        <v>99</v>
      </c>
      <c r="O3205">
        <v>99</v>
      </c>
      <c r="P3205">
        <v>9999</v>
      </c>
      <c r="Q3205">
        <v>89</v>
      </c>
      <c r="R3205">
        <v>116</v>
      </c>
      <c r="S3205">
        <v>116</v>
      </c>
      <c r="T3205">
        <v>0.42702006258052655</v>
      </c>
      <c r="U3205">
        <v>0.59450712221324442</v>
      </c>
      <c r="V3205">
        <v>8.7844827586206904</v>
      </c>
      <c r="W3205">
        <v>46</v>
      </c>
      <c r="X3205">
        <v>203.26147868644219</v>
      </c>
      <c r="Y3205">
        <v>187.61034482758612</v>
      </c>
      <c r="Z3205">
        <v>187.61034482758612</v>
      </c>
      <c r="AA3205">
        <v>27.065082414210959</v>
      </c>
      <c r="AB3205">
        <v>0</v>
      </c>
    </row>
    <row r="3206" spans="1:28">
      <c r="A3206">
        <v>10</v>
      </c>
      <c r="B3206">
        <v>434</v>
      </c>
      <c r="C3206">
        <v>2011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47</v>
      </c>
      <c r="N3206">
        <v>99</v>
      </c>
      <c r="O3206">
        <v>99</v>
      </c>
      <c r="P3206">
        <v>9999</v>
      </c>
      <c r="Q3206">
        <v>76</v>
      </c>
      <c r="R3206">
        <v>106</v>
      </c>
      <c r="S3206">
        <v>106</v>
      </c>
      <c r="T3206">
        <v>0.39020798822013608</v>
      </c>
      <c r="U3206">
        <v>0.52465332756313088</v>
      </c>
      <c r="V3206">
        <v>8</v>
      </c>
      <c r="W3206">
        <v>47</v>
      </c>
      <c r="X3206">
        <v>196.30102823033997</v>
      </c>
      <c r="Y3206">
        <v>181.18584905660367</v>
      </c>
      <c r="Z3206">
        <v>181.18584905660367</v>
      </c>
      <c r="AA3206">
        <v>25.035606487634045</v>
      </c>
      <c r="AB3206">
        <v>0</v>
      </c>
    </row>
    <row r="3207" spans="1:28">
      <c r="A3207">
        <v>10</v>
      </c>
      <c r="B3207">
        <v>435</v>
      </c>
      <c r="C3207">
        <v>2011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48</v>
      </c>
      <c r="N3207">
        <v>99</v>
      </c>
      <c r="O3207">
        <v>99</v>
      </c>
      <c r="P3207">
        <v>9999</v>
      </c>
      <c r="Q3207">
        <v>136</v>
      </c>
      <c r="R3207">
        <v>221</v>
      </c>
      <c r="S3207">
        <v>221</v>
      </c>
      <c r="T3207">
        <v>0.81354684336462368</v>
      </c>
      <c r="U3207">
        <v>1.0760942782281768</v>
      </c>
      <c r="V3207">
        <v>8.4117647058823515</v>
      </c>
      <c r="W3207">
        <v>48</v>
      </c>
      <c r="X3207">
        <v>193.11413206002456</v>
      </c>
      <c r="Y3207">
        <v>178.24434389140305</v>
      </c>
      <c r="Z3207">
        <v>178.24434389140305</v>
      </c>
      <c r="AA3207">
        <v>27.930794033443743</v>
      </c>
      <c r="AB3207">
        <v>0</v>
      </c>
    </row>
    <row r="3208" spans="1:28">
      <c r="A3208">
        <v>10</v>
      </c>
      <c r="B3208">
        <v>436</v>
      </c>
      <c r="C3208">
        <v>2011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49</v>
      </c>
      <c r="N3208">
        <v>99</v>
      </c>
      <c r="O3208">
        <v>99</v>
      </c>
      <c r="P3208">
        <v>9999</v>
      </c>
      <c r="Q3208">
        <v>130</v>
      </c>
      <c r="R3208">
        <v>198</v>
      </c>
      <c r="S3208">
        <v>198</v>
      </c>
      <c r="T3208">
        <v>0.72887907233572624</v>
      </c>
      <c r="U3208">
        <v>0.96128393520072353</v>
      </c>
      <c r="V3208">
        <v>8</v>
      </c>
      <c r="W3208">
        <v>49</v>
      </c>
      <c r="X3208">
        <v>192.54954747912495</v>
      </c>
      <c r="Y3208">
        <v>177.72323232323228</v>
      </c>
      <c r="Z3208">
        <v>177.72323232323228</v>
      </c>
      <c r="AA3208">
        <v>24.830696741396899</v>
      </c>
      <c r="AB3208">
        <v>0</v>
      </c>
    </row>
    <row r="3209" spans="1:28">
      <c r="A3209">
        <v>10</v>
      </c>
      <c r="B3209">
        <v>437</v>
      </c>
      <c r="C3209">
        <v>2011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50</v>
      </c>
      <c r="N3209">
        <v>99</v>
      </c>
      <c r="O3209">
        <v>99</v>
      </c>
      <c r="P3209">
        <v>9999</v>
      </c>
      <c r="Q3209">
        <v>147</v>
      </c>
      <c r="R3209">
        <v>259</v>
      </c>
      <c r="S3209">
        <v>259</v>
      </c>
      <c r="T3209">
        <v>0.95343272593410644</v>
      </c>
      <c r="U3209">
        <v>1.2131684524080422</v>
      </c>
      <c r="V3209">
        <v>11.339768339768341</v>
      </c>
      <c r="W3209">
        <v>50</v>
      </c>
      <c r="X3209">
        <v>185.77075760174364</v>
      </c>
      <c r="Y3209">
        <v>171.46640926640922</v>
      </c>
      <c r="Z3209">
        <v>171.46640926640922</v>
      </c>
      <c r="AA3209">
        <v>26.755581654206544</v>
      </c>
      <c r="AB3209">
        <v>0</v>
      </c>
    </row>
    <row r="3210" spans="1:28">
      <c r="A3210">
        <v>10</v>
      </c>
      <c r="B3210">
        <v>438</v>
      </c>
      <c r="C3210">
        <v>2011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51</v>
      </c>
      <c r="N3210">
        <v>99</v>
      </c>
      <c r="O3210">
        <v>99</v>
      </c>
      <c r="P3210">
        <v>9999</v>
      </c>
      <c r="Q3210">
        <v>217</v>
      </c>
      <c r="R3210">
        <v>399</v>
      </c>
      <c r="S3210">
        <v>399</v>
      </c>
      <c r="T3210">
        <v>1.468801766979569</v>
      </c>
      <c r="U3210">
        <v>1.8306114183459103</v>
      </c>
      <c r="V3210">
        <v>11</v>
      </c>
      <c r="W3210">
        <v>51</v>
      </c>
      <c r="X3210">
        <v>181.96140405184144</v>
      </c>
      <c r="Y3210">
        <v>167.95037593984961</v>
      </c>
      <c r="Z3210">
        <v>167.95037593984961</v>
      </c>
      <c r="AA3210">
        <v>27.631504550392204</v>
      </c>
      <c r="AB3210">
        <v>0</v>
      </c>
    </row>
    <row r="3211" spans="1:28">
      <c r="A3211">
        <v>10</v>
      </c>
      <c r="B3211">
        <v>439</v>
      </c>
      <c r="C3211">
        <v>2011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52</v>
      </c>
      <c r="N3211">
        <v>99</v>
      </c>
      <c r="O3211">
        <v>99</v>
      </c>
      <c r="P3211">
        <v>9999</v>
      </c>
      <c r="Q3211">
        <v>268</v>
      </c>
      <c r="R3211">
        <v>583</v>
      </c>
      <c r="S3211">
        <v>583</v>
      </c>
      <c r="T3211">
        <v>2.1461439352107496</v>
      </c>
      <c r="U3211">
        <v>2.5942772174243154</v>
      </c>
      <c r="V3211">
        <v>11.150943396226413</v>
      </c>
      <c r="W3211">
        <v>52</v>
      </c>
      <c r="X3211">
        <v>176.48338905314725</v>
      </c>
      <c r="Y3211">
        <v>162.89416809605498</v>
      </c>
      <c r="Z3211">
        <v>162.89416809605498</v>
      </c>
      <c r="AA3211">
        <v>26.800083848577518</v>
      </c>
      <c r="AB3211">
        <v>0</v>
      </c>
    </row>
    <row r="3212" spans="1:28">
      <c r="A3212">
        <v>10</v>
      </c>
      <c r="B3212">
        <v>440</v>
      </c>
      <c r="C3212">
        <v>2011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53</v>
      </c>
      <c r="N3212">
        <v>99</v>
      </c>
      <c r="O3212">
        <v>99</v>
      </c>
      <c r="P3212">
        <v>9999</v>
      </c>
      <c r="Q3212">
        <v>251</v>
      </c>
      <c r="R3212">
        <v>473</v>
      </c>
      <c r="S3212">
        <v>473</v>
      </c>
      <c r="T3212">
        <v>1.7412111172464573</v>
      </c>
      <c r="U3212">
        <v>2.0713804105275648</v>
      </c>
      <c r="V3212">
        <v>11</v>
      </c>
      <c r="W3212">
        <v>53</v>
      </c>
      <c r="X3212">
        <v>173.68196821193868</v>
      </c>
      <c r="Y3212">
        <v>160.30845665961948</v>
      </c>
      <c r="Z3212">
        <v>160.30845665961948</v>
      </c>
      <c r="AA3212">
        <v>27.515408182872715</v>
      </c>
      <c r="AB3212">
        <v>0</v>
      </c>
    </row>
    <row r="3213" spans="1:28">
      <c r="A3213">
        <v>10</v>
      </c>
      <c r="B3213">
        <v>441</v>
      </c>
      <c r="C3213">
        <v>2011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54</v>
      </c>
      <c r="N3213">
        <v>99</v>
      </c>
      <c r="O3213">
        <v>99</v>
      </c>
      <c r="P3213">
        <v>9999</v>
      </c>
      <c r="Q3213">
        <v>336</v>
      </c>
      <c r="R3213">
        <v>869</v>
      </c>
      <c r="S3213">
        <v>869</v>
      </c>
      <c r="T3213">
        <v>3.1989692619179095</v>
      </c>
      <c r="U3213">
        <v>3.6830687088054246</v>
      </c>
      <c r="V3213">
        <v>11.408515535097813</v>
      </c>
      <c r="W3213">
        <v>54</v>
      </c>
      <c r="X3213">
        <v>168.09161599676847</v>
      </c>
      <c r="Y3213">
        <v>155.14856156501722</v>
      </c>
      <c r="Z3213">
        <v>155.14856156501722</v>
      </c>
      <c r="AA3213">
        <v>26.077695514355234</v>
      </c>
      <c r="AB3213">
        <v>0</v>
      </c>
    </row>
    <row r="3214" spans="1:28">
      <c r="A3214">
        <v>10</v>
      </c>
      <c r="B3214">
        <v>442</v>
      </c>
      <c r="C3214">
        <v>2011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55</v>
      </c>
      <c r="N3214">
        <v>99</v>
      </c>
      <c r="O3214">
        <v>99</v>
      </c>
      <c r="P3214">
        <v>9999</v>
      </c>
      <c r="Q3214">
        <v>400</v>
      </c>
      <c r="R3214">
        <v>1358</v>
      </c>
      <c r="S3214">
        <v>1358</v>
      </c>
      <c r="T3214">
        <v>4.9990796981409913</v>
      </c>
      <c r="U3214">
        <v>5.5812173906582281</v>
      </c>
      <c r="V3214">
        <v>17.943298969072163</v>
      </c>
      <c r="W3214">
        <v>55</v>
      </c>
      <c r="X3214">
        <v>162.99908890296572</v>
      </c>
      <c r="Y3214">
        <v>150.44815905743741</v>
      </c>
      <c r="Z3214">
        <v>150.44815905743741</v>
      </c>
      <c r="AA3214">
        <v>27.18978234403134</v>
      </c>
      <c r="AB3214">
        <v>0</v>
      </c>
    </row>
    <row r="3215" spans="1:28">
      <c r="A3215">
        <v>10</v>
      </c>
      <c r="B3215">
        <v>443</v>
      </c>
      <c r="C3215">
        <v>2011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56</v>
      </c>
      <c r="N3215">
        <v>99</v>
      </c>
      <c r="O3215">
        <v>99</v>
      </c>
      <c r="P3215">
        <v>9999</v>
      </c>
      <c r="Q3215">
        <v>366</v>
      </c>
      <c r="R3215">
        <v>1076</v>
      </c>
      <c r="S3215">
        <v>1076</v>
      </c>
      <c r="T3215">
        <v>3.960979201177985</v>
      </c>
      <c r="U3215">
        <v>4.4050451425811277</v>
      </c>
      <c r="V3215">
        <v>14.078996282527877</v>
      </c>
      <c r="W3215">
        <v>56</v>
      </c>
      <c r="X3215">
        <v>162.36562929190828</v>
      </c>
      <c r="Y3215">
        <v>149.86347583643129</v>
      </c>
      <c r="Z3215">
        <v>149.86347583643129</v>
      </c>
      <c r="AA3215">
        <v>25.77662291034348</v>
      </c>
      <c r="AB3215">
        <v>0</v>
      </c>
    </row>
    <row r="3216" spans="1:28">
      <c r="A3216">
        <v>10</v>
      </c>
      <c r="B3216">
        <v>444</v>
      </c>
      <c r="C3216">
        <v>2011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57</v>
      </c>
      <c r="N3216">
        <v>99</v>
      </c>
      <c r="O3216">
        <v>99</v>
      </c>
      <c r="P3216">
        <v>9999</v>
      </c>
      <c r="Q3216">
        <v>443</v>
      </c>
      <c r="R3216">
        <v>1976</v>
      </c>
      <c r="S3216">
        <v>1976</v>
      </c>
      <c r="T3216">
        <v>7.2740658936131055</v>
      </c>
      <c r="U3216">
        <v>7.9359111990567373</v>
      </c>
      <c r="V3216">
        <v>14.47317813765182</v>
      </c>
      <c r="W3216">
        <v>57</v>
      </c>
      <c r="X3216">
        <v>159.2816945271754</v>
      </c>
      <c r="Y3216">
        <v>147.017004048583</v>
      </c>
      <c r="Z3216">
        <v>147.017004048583</v>
      </c>
      <c r="AA3216">
        <v>24.756095726904633</v>
      </c>
      <c r="AB3216">
        <v>0</v>
      </c>
    </row>
    <row r="3217" spans="1:29">
      <c r="A3217">
        <v>10</v>
      </c>
      <c r="B3217">
        <v>445</v>
      </c>
      <c r="C3217">
        <v>2011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58</v>
      </c>
      <c r="N3217">
        <v>99</v>
      </c>
      <c r="O3217">
        <v>99</v>
      </c>
      <c r="P3217">
        <v>9999</v>
      </c>
      <c r="Q3217">
        <v>492</v>
      </c>
      <c r="R3217">
        <v>2641</v>
      </c>
      <c r="S3217">
        <v>2641</v>
      </c>
      <c r="T3217">
        <v>9.7220688385790552</v>
      </c>
      <c r="U3217">
        <v>10.136785154138632</v>
      </c>
      <c r="V3217">
        <v>14.386217341915939</v>
      </c>
      <c r="W3217">
        <v>58</v>
      </c>
      <c r="X3217">
        <v>152.22565404368069</v>
      </c>
      <c r="Y3217">
        <v>140.50427868231702</v>
      </c>
      <c r="Z3217">
        <v>140.50427868231702</v>
      </c>
      <c r="AA3217">
        <v>24.487051664588122</v>
      </c>
      <c r="AB3217">
        <v>0</v>
      </c>
    </row>
    <row r="3218" spans="1:29">
      <c r="A3218">
        <v>10</v>
      </c>
      <c r="B3218">
        <v>446</v>
      </c>
      <c r="C3218">
        <v>2011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59</v>
      </c>
      <c r="N3218">
        <v>99</v>
      </c>
      <c r="O3218">
        <v>99</v>
      </c>
      <c r="P3218">
        <v>9999</v>
      </c>
      <c r="Q3218">
        <v>434</v>
      </c>
      <c r="R3218">
        <v>2403</v>
      </c>
      <c r="S3218">
        <v>2403</v>
      </c>
      <c r="T3218">
        <v>8.8459414688017688</v>
      </c>
      <c r="U3218">
        <v>8.9409196595857505</v>
      </c>
      <c r="V3218">
        <v>14.323345817727841</v>
      </c>
      <c r="W3218">
        <v>59</v>
      </c>
      <c r="X3218">
        <v>147.56536272598939</v>
      </c>
      <c r="Y3218">
        <v>136.20282979608825</v>
      </c>
      <c r="Z3218">
        <v>136.20282979608825</v>
      </c>
      <c r="AA3218">
        <v>24.055728065258126</v>
      </c>
      <c r="AB3218">
        <v>0</v>
      </c>
    </row>
    <row r="3219" spans="1:29">
      <c r="A3219">
        <v>10</v>
      </c>
      <c r="B3219">
        <v>447</v>
      </c>
      <c r="C3219">
        <v>2011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60</v>
      </c>
      <c r="N3219">
        <v>99</v>
      </c>
      <c r="O3219">
        <v>99</v>
      </c>
      <c r="P3219">
        <v>9999</v>
      </c>
      <c r="Q3219">
        <v>521</v>
      </c>
      <c r="R3219">
        <v>3919</v>
      </c>
      <c r="S3219">
        <v>3919</v>
      </c>
      <c r="T3219">
        <v>14.426651941836925</v>
      </c>
      <c r="U3219">
        <v>13.888093188365829</v>
      </c>
      <c r="V3219">
        <v>18.087267159989789</v>
      </c>
      <c r="W3219">
        <v>60</v>
      </c>
      <c r="X3219">
        <v>140.54757816532347</v>
      </c>
      <c r="Y3219">
        <v>129.72541464659344</v>
      </c>
      <c r="Z3219">
        <v>129.72541464659344</v>
      </c>
      <c r="AA3219">
        <v>23.750402737356644</v>
      </c>
      <c r="AB3219">
        <v>0</v>
      </c>
    </row>
    <row r="3220" spans="1:29">
      <c r="A3220">
        <v>10</v>
      </c>
      <c r="B3220">
        <v>448</v>
      </c>
      <c r="C3220">
        <v>2011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61</v>
      </c>
      <c r="N3220">
        <v>99</v>
      </c>
      <c r="O3220">
        <v>99</v>
      </c>
      <c r="P3220">
        <v>9999</v>
      </c>
      <c r="Q3220">
        <v>490</v>
      </c>
      <c r="R3220">
        <v>3210</v>
      </c>
      <c r="S3220">
        <v>3210</v>
      </c>
      <c r="T3220">
        <v>11.816675869685257</v>
      </c>
      <c r="U3220">
        <v>10.917559956224132</v>
      </c>
      <c r="V3220">
        <v>18.229595015576319</v>
      </c>
      <c r="W3220">
        <v>61.01900311526478</v>
      </c>
      <c r="X3220">
        <v>134.88900814424059</v>
      </c>
      <c r="Y3220">
        <v>124.50255451713404</v>
      </c>
      <c r="Z3220">
        <v>124.50255451713404</v>
      </c>
      <c r="AA3220">
        <v>22.927733135777071</v>
      </c>
      <c r="AB3220">
        <v>1.0764891605413407</v>
      </c>
      <c r="AC3220">
        <v>3.8300065298622302E-2</v>
      </c>
    </row>
    <row r="3221" spans="1:29">
      <c r="A3221">
        <v>10</v>
      </c>
      <c r="B3221">
        <v>449</v>
      </c>
      <c r="C3221">
        <v>2011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62</v>
      </c>
      <c r="N3221">
        <v>99</v>
      </c>
      <c r="O3221">
        <v>99</v>
      </c>
      <c r="P3221">
        <v>9999</v>
      </c>
      <c r="Q3221">
        <v>474</v>
      </c>
      <c r="R3221">
        <v>2805</v>
      </c>
      <c r="S3221">
        <v>2804</v>
      </c>
      <c r="T3221">
        <v>10.325786858089453</v>
      </c>
      <c r="U3221">
        <v>9.1632410871327679</v>
      </c>
      <c r="V3221">
        <v>17.754367201426021</v>
      </c>
      <c r="W3221">
        <v>62</v>
      </c>
      <c r="X3221">
        <v>129.59248980789977</v>
      </c>
      <c r="Y3221">
        <v>119.5842424242424</v>
      </c>
      <c r="Z3221">
        <v>119.62689015691868</v>
      </c>
      <c r="AA3221">
        <v>23.926279821105041</v>
      </c>
      <c r="AB3221">
        <v>0</v>
      </c>
    </row>
    <row r="3222" spans="1:29">
      <c r="A3222">
        <v>10</v>
      </c>
      <c r="B3222">
        <v>450</v>
      </c>
      <c r="C3222">
        <v>2011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63</v>
      </c>
      <c r="N3222">
        <v>99</v>
      </c>
      <c r="O3222">
        <v>99</v>
      </c>
      <c r="P3222">
        <v>9999</v>
      </c>
      <c r="Q3222">
        <v>436</v>
      </c>
      <c r="R3222">
        <v>2645</v>
      </c>
      <c r="S3222">
        <v>2645</v>
      </c>
      <c r="T3222">
        <v>9.7367936683232124</v>
      </c>
      <c r="U3222">
        <v>8.2995055134807014</v>
      </c>
      <c r="V3222">
        <v>18.392816635160681</v>
      </c>
      <c r="W3222">
        <v>63</v>
      </c>
      <c r="X3222">
        <v>124.44646064550722</v>
      </c>
      <c r="Y3222">
        <v>114.86408317580324</v>
      </c>
      <c r="Z3222">
        <v>114.86408317580324</v>
      </c>
      <c r="AA3222">
        <v>23.610941104697687</v>
      </c>
      <c r="AB3222">
        <v>0</v>
      </c>
    </row>
    <row r="3223" spans="1:29">
      <c r="A3223">
        <v>10</v>
      </c>
      <c r="B3223">
        <v>451</v>
      </c>
      <c r="C3223">
        <v>2011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64</v>
      </c>
      <c r="N3223">
        <v>99</v>
      </c>
      <c r="O3223">
        <v>99</v>
      </c>
      <c r="P3223">
        <v>9999</v>
      </c>
      <c r="Q3223">
        <v>270</v>
      </c>
      <c r="R3223">
        <v>1011</v>
      </c>
      <c r="S3223">
        <v>1011</v>
      </c>
      <c r="T3223">
        <v>3.7217007178354495</v>
      </c>
      <c r="U3223">
        <v>3.2434358986602856</v>
      </c>
      <c r="V3223">
        <v>18.541048466864495</v>
      </c>
      <c r="W3223">
        <v>64</v>
      </c>
      <c r="X3223">
        <v>127.23604810786658</v>
      </c>
      <c r="Y3223">
        <v>117.43887240356079</v>
      </c>
      <c r="Z3223">
        <v>117.43887240356079</v>
      </c>
      <c r="AA3223">
        <v>24.347411797578609</v>
      </c>
      <c r="AB3223">
        <v>0</v>
      </c>
    </row>
    <row r="3224" spans="1:29">
      <c r="A3224">
        <v>10</v>
      </c>
      <c r="B3224">
        <v>452</v>
      </c>
      <c r="C3224">
        <v>2011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65</v>
      </c>
      <c r="N3224">
        <v>99</v>
      </c>
      <c r="O3224">
        <v>99</v>
      </c>
      <c r="P3224">
        <v>9999</v>
      </c>
      <c r="Q3224">
        <v>149</v>
      </c>
      <c r="R3224">
        <v>563</v>
      </c>
      <c r="S3224">
        <v>563</v>
      </c>
      <c r="T3224">
        <v>2.0725197864899689</v>
      </c>
      <c r="U3224">
        <v>1.8554922740681443</v>
      </c>
      <c r="V3224">
        <v>17.436944937833037</v>
      </c>
      <c r="W3224">
        <v>65</v>
      </c>
      <c r="X3224">
        <v>130.70938267946241</v>
      </c>
      <c r="Y3224">
        <v>120.64476021314384</v>
      </c>
      <c r="Z3224">
        <v>120.64476021314384</v>
      </c>
      <c r="AA3224">
        <v>24.772930853963551</v>
      </c>
      <c r="AB3224">
        <v>0</v>
      </c>
    </row>
    <row r="3225" spans="1:29">
      <c r="A3225">
        <v>10</v>
      </c>
      <c r="B3225">
        <v>453</v>
      </c>
      <c r="C3225">
        <v>2011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66</v>
      </c>
      <c r="N3225">
        <v>99</v>
      </c>
      <c r="O3225">
        <v>99</v>
      </c>
      <c r="P3225">
        <v>9999</v>
      </c>
      <c r="Q3225">
        <v>2</v>
      </c>
      <c r="R3225">
        <v>2</v>
      </c>
      <c r="S3225">
        <v>2</v>
      </c>
      <c r="T3225">
        <v>7.362414872078042E-3</v>
      </c>
      <c r="U3225">
        <v>5.4116134371700242E-3</v>
      </c>
      <c r="V3225">
        <v>17</v>
      </c>
      <c r="W3225">
        <v>66</v>
      </c>
      <c r="X3225">
        <v>107.3131094257855</v>
      </c>
      <c r="Y3225">
        <v>99.050000000000011</v>
      </c>
      <c r="Z3225">
        <v>99.050000000000011</v>
      </c>
      <c r="AA3225">
        <v>17.149999999999981</v>
      </c>
      <c r="AB3225">
        <v>0</v>
      </c>
    </row>
    <row r="3226" spans="1:29">
      <c r="A3226">
        <v>10</v>
      </c>
      <c r="B3226">
        <v>454</v>
      </c>
      <c r="C3226">
        <v>2011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67</v>
      </c>
      <c r="N3226">
        <v>99</v>
      </c>
      <c r="O3226">
        <v>99</v>
      </c>
      <c r="P3226">
        <v>9999</v>
      </c>
    </row>
    <row r="3227" spans="1:29">
      <c r="A3227">
        <v>10</v>
      </c>
      <c r="B3227">
        <v>455</v>
      </c>
      <c r="C3227">
        <v>2011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68</v>
      </c>
      <c r="N3227">
        <v>99</v>
      </c>
      <c r="O3227">
        <v>99</v>
      </c>
      <c r="P3227">
        <v>9999</v>
      </c>
    </row>
    <row r="3228" spans="1:29">
      <c r="A3228">
        <v>10</v>
      </c>
      <c r="B3228">
        <v>456</v>
      </c>
      <c r="C3228">
        <v>2010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0</v>
      </c>
      <c r="N3228">
        <v>99</v>
      </c>
      <c r="O3228">
        <v>99</v>
      </c>
      <c r="P3228">
        <v>9999</v>
      </c>
      <c r="Q3228">
        <v>109</v>
      </c>
      <c r="R3228">
        <v>172</v>
      </c>
      <c r="S3228">
        <v>0</v>
      </c>
      <c r="T3228">
        <v>0.66928674267481236</v>
      </c>
      <c r="U3228">
        <v>0</v>
      </c>
      <c r="V3228">
        <v>44.44767441860467</v>
      </c>
      <c r="X3228">
        <v>123.14747159162498</v>
      </c>
      <c r="Y3228">
        <v>0</v>
      </c>
    </row>
    <row r="3229" spans="1:29">
      <c r="A3229">
        <v>10</v>
      </c>
      <c r="B3229">
        <v>457</v>
      </c>
      <c r="C3229">
        <v>2010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35</v>
      </c>
      <c r="N3229">
        <v>99</v>
      </c>
      <c r="O3229">
        <v>99</v>
      </c>
      <c r="P3229">
        <v>9999</v>
      </c>
      <c r="Q3229">
        <v>5</v>
      </c>
      <c r="R3229">
        <v>7</v>
      </c>
      <c r="S3229">
        <v>7</v>
      </c>
      <c r="T3229">
        <v>2.7238413946067928E-2</v>
      </c>
      <c r="U3229">
        <v>3.9045852881460688E-2</v>
      </c>
      <c r="V3229">
        <v>2</v>
      </c>
      <c r="W3229">
        <v>35</v>
      </c>
      <c r="X3229">
        <v>207.83160501470357</v>
      </c>
      <c r="Y3229">
        <v>191.82857142857139</v>
      </c>
      <c r="Z3229">
        <v>191.82857142857139</v>
      </c>
      <c r="AA3229">
        <v>52.720007432410952</v>
      </c>
      <c r="AB3229">
        <v>0</v>
      </c>
    </row>
    <row r="3230" spans="1:29">
      <c r="A3230">
        <v>10</v>
      </c>
      <c r="B3230">
        <v>458</v>
      </c>
      <c r="C3230">
        <v>2010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36</v>
      </c>
      <c r="N3230">
        <v>99</v>
      </c>
      <c r="O3230">
        <v>99</v>
      </c>
      <c r="P3230">
        <v>9999</v>
      </c>
      <c r="Q3230">
        <v>3</v>
      </c>
      <c r="R3230">
        <v>3</v>
      </c>
      <c r="S3230">
        <v>3</v>
      </c>
      <c r="T3230">
        <v>1.1673605976886258E-2</v>
      </c>
      <c r="U3230">
        <v>2.0017251358055953E-2</v>
      </c>
      <c r="V3230">
        <v>4</v>
      </c>
      <c r="W3230">
        <v>36</v>
      </c>
      <c r="X3230">
        <v>248.60960635608524</v>
      </c>
      <c r="Y3230">
        <v>229.46666666666661</v>
      </c>
      <c r="Z3230">
        <v>229.46666666666661</v>
      </c>
      <c r="AA3230">
        <v>9.5709049844946072</v>
      </c>
      <c r="AB3230">
        <v>0</v>
      </c>
    </row>
    <row r="3231" spans="1:29">
      <c r="A3231">
        <v>10</v>
      </c>
      <c r="B3231">
        <v>459</v>
      </c>
      <c r="C3231">
        <v>2010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37</v>
      </c>
      <c r="N3231">
        <v>99</v>
      </c>
      <c r="O3231">
        <v>99</v>
      </c>
      <c r="P3231">
        <v>9999</v>
      </c>
      <c r="Q3231">
        <v>5</v>
      </c>
      <c r="R3231">
        <v>5</v>
      </c>
      <c r="S3231">
        <v>5</v>
      </c>
      <c r="T3231">
        <v>1.9456009961477099E-2</v>
      </c>
      <c r="U3231">
        <v>3.2674877035222934E-2</v>
      </c>
      <c r="V3231">
        <v>2</v>
      </c>
      <c r="W3231">
        <v>37</v>
      </c>
      <c r="X3231">
        <v>243.48862405200435</v>
      </c>
      <c r="Y3231">
        <v>224.74</v>
      </c>
      <c r="Z3231">
        <v>224.74</v>
      </c>
      <c r="AA3231">
        <v>13.28481840297413</v>
      </c>
      <c r="AB3231">
        <v>0</v>
      </c>
    </row>
    <row r="3232" spans="1:29">
      <c r="A3232">
        <v>10</v>
      </c>
      <c r="B3232">
        <v>460</v>
      </c>
      <c r="C3232">
        <v>2010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38</v>
      </c>
      <c r="N3232">
        <v>99</v>
      </c>
      <c r="O3232">
        <v>99</v>
      </c>
      <c r="P3232">
        <v>9999</v>
      </c>
      <c r="Q3232">
        <v>6</v>
      </c>
      <c r="R3232">
        <v>7</v>
      </c>
      <c r="S3232">
        <v>7</v>
      </c>
      <c r="T3232">
        <v>2.7238413946067928E-2</v>
      </c>
      <c r="U3232">
        <v>3.9906559796333507E-2</v>
      </c>
      <c r="V3232">
        <v>2</v>
      </c>
      <c r="W3232">
        <v>38</v>
      </c>
      <c r="X3232">
        <v>212.41293917350265</v>
      </c>
      <c r="Y3232">
        <v>196.05714285714296</v>
      </c>
      <c r="Z3232">
        <v>196.05714285714296</v>
      </c>
      <c r="AA3232">
        <v>36.258589411647591</v>
      </c>
      <c r="AB3232">
        <v>0</v>
      </c>
    </row>
    <row r="3233" spans="1:28">
      <c r="A3233">
        <v>10</v>
      </c>
      <c r="B3233">
        <v>461</v>
      </c>
      <c r="C3233">
        <v>2010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39</v>
      </c>
      <c r="N3233">
        <v>99</v>
      </c>
      <c r="O3233">
        <v>99</v>
      </c>
      <c r="P3233">
        <v>9999</v>
      </c>
      <c r="Q3233">
        <v>7</v>
      </c>
      <c r="R3233">
        <v>9</v>
      </c>
      <c r="S3233">
        <v>9</v>
      </c>
      <c r="T3233">
        <v>3.5020817930658761E-2</v>
      </c>
      <c r="U3233">
        <v>5.6803748587975399E-2</v>
      </c>
      <c r="V3233">
        <v>2</v>
      </c>
      <c r="W3233">
        <v>39</v>
      </c>
      <c r="X3233">
        <v>235.16311544480556</v>
      </c>
      <c r="Y3233">
        <v>217.05555555555557</v>
      </c>
      <c r="Z3233">
        <v>217.05555555555557</v>
      </c>
      <c r="AA3233">
        <v>14.760390774043749</v>
      </c>
      <c r="AB3233">
        <v>0</v>
      </c>
    </row>
    <row r="3234" spans="1:28">
      <c r="A3234">
        <v>10</v>
      </c>
      <c r="B3234">
        <v>462</v>
      </c>
      <c r="C3234">
        <v>2010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40</v>
      </c>
      <c r="N3234">
        <v>99</v>
      </c>
      <c r="O3234">
        <v>99</v>
      </c>
      <c r="P3234">
        <v>9999</v>
      </c>
      <c r="Q3234">
        <v>11</v>
      </c>
      <c r="R3234">
        <v>12</v>
      </c>
      <c r="S3234">
        <v>12</v>
      </c>
      <c r="T3234">
        <v>4.6694423907545031E-2</v>
      </c>
      <c r="U3234">
        <v>6.8251732114510355E-2</v>
      </c>
      <c r="V3234">
        <v>5</v>
      </c>
      <c r="W3234">
        <v>40</v>
      </c>
      <c r="X3234">
        <v>211.9176598049838</v>
      </c>
      <c r="Y3234">
        <v>195.60000000000005</v>
      </c>
      <c r="Z3234">
        <v>195.60000000000005</v>
      </c>
      <c r="AA3234">
        <v>25.690011028932322</v>
      </c>
      <c r="AB3234">
        <v>0</v>
      </c>
    </row>
    <row r="3235" spans="1:28">
      <c r="A3235">
        <v>10</v>
      </c>
      <c r="B3235">
        <v>463</v>
      </c>
      <c r="C3235">
        <v>2010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41</v>
      </c>
      <c r="N3235">
        <v>99</v>
      </c>
      <c r="O3235">
        <v>99</v>
      </c>
      <c r="P3235">
        <v>9999</v>
      </c>
      <c r="Q3235">
        <v>6</v>
      </c>
      <c r="R3235">
        <v>8</v>
      </c>
      <c r="S3235">
        <v>8</v>
      </c>
      <c r="T3235">
        <v>3.1129615938363369E-2</v>
      </c>
      <c r="U3235">
        <v>4.7777957156336009E-2</v>
      </c>
      <c r="V3235">
        <v>4.25</v>
      </c>
      <c r="W3235">
        <v>41</v>
      </c>
      <c r="X3235">
        <v>222.52166847237277</v>
      </c>
      <c r="Y3235">
        <v>205.38749999999999</v>
      </c>
      <c r="Z3235">
        <v>205.38749999999999</v>
      </c>
      <c r="AA3235">
        <v>26.719114763592007</v>
      </c>
      <c r="AB3235">
        <v>0</v>
      </c>
    </row>
    <row r="3236" spans="1:28">
      <c r="A3236">
        <v>10</v>
      </c>
      <c r="B3236">
        <v>464</v>
      </c>
      <c r="C3236">
        <v>2010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42</v>
      </c>
      <c r="N3236">
        <v>99</v>
      </c>
      <c r="O3236">
        <v>99</v>
      </c>
      <c r="P3236">
        <v>9999</v>
      </c>
      <c r="Q3236">
        <v>23</v>
      </c>
      <c r="R3236">
        <v>27</v>
      </c>
      <c r="S3236">
        <v>27</v>
      </c>
      <c r="T3236">
        <v>0.10506245379197632</v>
      </c>
      <c r="U3236">
        <v>0.14729719418850701</v>
      </c>
      <c r="V3236">
        <v>4.4444444444444446</v>
      </c>
      <c r="W3236">
        <v>42</v>
      </c>
      <c r="X3236">
        <v>203.26632157618073</v>
      </c>
      <c r="Y3236">
        <v>187.61481481481479</v>
      </c>
      <c r="Z3236">
        <v>187.61481481481479</v>
      </c>
      <c r="AA3236">
        <v>23.749178601058503</v>
      </c>
      <c r="AB3236">
        <v>0</v>
      </c>
    </row>
    <row r="3237" spans="1:28">
      <c r="A3237">
        <v>10</v>
      </c>
      <c r="B3237">
        <v>465</v>
      </c>
      <c r="C3237">
        <v>2010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43</v>
      </c>
      <c r="N3237">
        <v>99</v>
      </c>
      <c r="O3237">
        <v>99</v>
      </c>
      <c r="P3237">
        <v>9999</v>
      </c>
      <c r="Q3237">
        <v>24</v>
      </c>
      <c r="R3237">
        <v>31</v>
      </c>
      <c r="S3237">
        <v>31</v>
      </c>
      <c r="T3237">
        <v>0.120627261761158</v>
      </c>
      <c r="U3237">
        <v>0.16868110855328669</v>
      </c>
      <c r="V3237">
        <v>4.8064516129032251</v>
      </c>
      <c r="W3237">
        <v>43</v>
      </c>
      <c r="X3237">
        <v>202.74001328067672</v>
      </c>
      <c r="Y3237">
        <v>187.12903225806448</v>
      </c>
      <c r="Z3237">
        <v>187.12903225806448</v>
      </c>
      <c r="AA3237">
        <v>32.099504503746729</v>
      </c>
      <c r="AB3237">
        <v>0</v>
      </c>
    </row>
    <row r="3238" spans="1:28">
      <c r="A3238">
        <v>10</v>
      </c>
      <c r="B3238">
        <v>466</v>
      </c>
      <c r="C3238">
        <v>2010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44</v>
      </c>
      <c r="N3238">
        <v>99</v>
      </c>
      <c r="O3238">
        <v>99</v>
      </c>
      <c r="P3238">
        <v>9999</v>
      </c>
      <c r="Q3238">
        <v>23</v>
      </c>
      <c r="R3238">
        <v>26</v>
      </c>
      <c r="S3238">
        <v>26</v>
      </c>
      <c r="T3238">
        <v>0.10117125179968092</v>
      </c>
      <c r="U3238">
        <v>0.14789619967656037</v>
      </c>
      <c r="V3238">
        <v>4.6538461538461551</v>
      </c>
      <c r="W3238">
        <v>44</v>
      </c>
      <c r="X3238">
        <v>211.94266188849065</v>
      </c>
      <c r="Y3238">
        <v>195.62307692307687</v>
      </c>
      <c r="Z3238">
        <v>195.62307692307687</v>
      </c>
      <c r="AA3238">
        <v>23.562083421207404</v>
      </c>
      <c r="AB3238">
        <v>0</v>
      </c>
    </row>
    <row r="3239" spans="1:28">
      <c r="A3239">
        <v>10</v>
      </c>
      <c r="B3239">
        <v>467</v>
      </c>
      <c r="C3239">
        <v>2010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45</v>
      </c>
      <c r="N3239">
        <v>99</v>
      </c>
      <c r="O3239">
        <v>99</v>
      </c>
      <c r="P3239">
        <v>9999</v>
      </c>
      <c r="Q3239">
        <v>43</v>
      </c>
      <c r="R3239">
        <v>50</v>
      </c>
      <c r="S3239">
        <v>50</v>
      </c>
      <c r="T3239">
        <v>0.194560099614771</v>
      </c>
      <c r="U3239">
        <v>0.27699642132022223</v>
      </c>
      <c r="V3239">
        <v>7.88</v>
      </c>
      <c r="W3239">
        <v>45</v>
      </c>
      <c r="X3239">
        <v>206.41386782231859</v>
      </c>
      <c r="Y3239">
        <v>190.52000000000004</v>
      </c>
      <c r="Z3239">
        <v>190.52000000000004</v>
      </c>
      <c r="AA3239">
        <v>30.30940448111728</v>
      </c>
      <c r="AB3239">
        <v>0</v>
      </c>
    </row>
    <row r="3240" spans="1:28">
      <c r="A3240">
        <v>10</v>
      </c>
      <c r="B3240">
        <v>468</v>
      </c>
      <c r="C3240">
        <v>2010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46</v>
      </c>
      <c r="N3240">
        <v>99</v>
      </c>
      <c r="O3240">
        <v>99</v>
      </c>
      <c r="P3240">
        <v>9999</v>
      </c>
      <c r="Q3240">
        <v>61</v>
      </c>
      <c r="R3240">
        <v>83</v>
      </c>
      <c r="S3240">
        <v>83</v>
      </c>
      <c r="T3240">
        <v>0.32296976536051991</v>
      </c>
      <c r="U3240">
        <v>0.45701792503568472</v>
      </c>
      <c r="V3240">
        <v>7.7831325301204819</v>
      </c>
      <c r="W3240">
        <v>46</v>
      </c>
      <c r="X3240">
        <v>205.15866282029523</v>
      </c>
      <c r="Y3240">
        <v>189.36144578313247</v>
      </c>
      <c r="Z3240">
        <v>189.36144578313247</v>
      </c>
      <c r="AA3240">
        <v>30.183725892491942</v>
      </c>
      <c r="AB3240">
        <v>0</v>
      </c>
    </row>
    <row r="3241" spans="1:28">
      <c r="A3241">
        <v>10</v>
      </c>
      <c r="B3241">
        <v>469</v>
      </c>
      <c r="C3241">
        <v>2010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47</v>
      </c>
      <c r="N3241">
        <v>99</v>
      </c>
      <c r="O3241">
        <v>99</v>
      </c>
      <c r="P3241">
        <v>9999</v>
      </c>
      <c r="Q3241">
        <v>50</v>
      </c>
      <c r="R3241">
        <v>69</v>
      </c>
      <c r="S3241">
        <v>69</v>
      </c>
      <c r="T3241">
        <v>0.26849293746838382</v>
      </c>
      <c r="U3241">
        <v>0.37566949040567688</v>
      </c>
      <c r="V3241">
        <v>7.7391304347826084</v>
      </c>
      <c r="W3241">
        <v>47</v>
      </c>
      <c r="X3241">
        <v>202.85772606654419</v>
      </c>
      <c r="Y3241">
        <v>187.23768115942028</v>
      </c>
      <c r="Z3241">
        <v>187.23768115942028</v>
      </c>
      <c r="AA3241">
        <v>20.939104956089171</v>
      </c>
      <c r="AB3241">
        <v>0</v>
      </c>
    </row>
    <row r="3242" spans="1:28">
      <c r="A3242">
        <v>10</v>
      </c>
      <c r="B3242">
        <v>470</v>
      </c>
      <c r="C3242">
        <v>2010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48</v>
      </c>
      <c r="N3242">
        <v>99</v>
      </c>
      <c r="O3242">
        <v>99</v>
      </c>
      <c r="P3242">
        <v>9999</v>
      </c>
      <c r="Q3242">
        <v>92</v>
      </c>
      <c r="R3242">
        <v>137</v>
      </c>
      <c r="S3242">
        <v>137</v>
      </c>
      <c r="T3242">
        <v>0.53309467294447266</v>
      </c>
      <c r="U3242">
        <v>0.70882122233408817</v>
      </c>
      <c r="V3242">
        <v>8</v>
      </c>
      <c r="W3242">
        <v>48</v>
      </c>
      <c r="X3242">
        <v>192.77506702200856</v>
      </c>
      <c r="Y3242">
        <v>177.9313868613138</v>
      </c>
      <c r="Z3242">
        <v>177.9313868613138</v>
      </c>
      <c r="AA3242">
        <v>29.885139611678007</v>
      </c>
      <c r="AB3242">
        <v>0</v>
      </c>
    </row>
    <row r="3243" spans="1:28">
      <c r="A3243">
        <v>10</v>
      </c>
      <c r="B3243">
        <v>471</v>
      </c>
      <c r="C3243">
        <v>2010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49</v>
      </c>
      <c r="N3243">
        <v>99</v>
      </c>
      <c r="O3243">
        <v>99</v>
      </c>
      <c r="P3243">
        <v>9999</v>
      </c>
      <c r="Q3243">
        <v>124</v>
      </c>
      <c r="R3243">
        <v>184</v>
      </c>
      <c r="S3243">
        <v>184</v>
      </c>
      <c r="T3243">
        <v>0.71598116658235755</v>
      </c>
      <c r="U3243">
        <v>0.92619915083121052</v>
      </c>
      <c r="V3243">
        <v>7.9565217391304355</v>
      </c>
      <c r="W3243">
        <v>49</v>
      </c>
      <c r="X3243">
        <v>187.55181591219565</v>
      </c>
      <c r="Y3243">
        <v>173.11032608695643</v>
      </c>
      <c r="Z3243">
        <v>173.11032608695643</v>
      </c>
      <c r="AA3243">
        <v>27.98104855352242</v>
      </c>
      <c r="AB3243">
        <v>0</v>
      </c>
    </row>
    <row r="3244" spans="1:28">
      <c r="A3244">
        <v>10</v>
      </c>
      <c r="B3244">
        <v>472</v>
      </c>
      <c r="C3244">
        <v>2010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50</v>
      </c>
      <c r="N3244">
        <v>99</v>
      </c>
      <c r="O3244">
        <v>99</v>
      </c>
      <c r="P3244">
        <v>9999</v>
      </c>
      <c r="Q3244">
        <v>143</v>
      </c>
      <c r="R3244">
        <v>220</v>
      </c>
      <c r="S3244">
        <v>220</v>
      </c>
      <c r="T3244">
        <v>0.85606443830499268</v>
      </c>
      <c r="U3244">
        <v>1.1077763241394345</v>
      </c>
      <c r="V3244">
        <v>11.4</v>
      </c>
      <c r="W3244">
        <v>50</v>
      </c>
      <c r="X3244">
        <v>187.61351324731601</v>
      </c>
      <c r="Y3244">
        <v>173.16727272727297</v>
      </c>
      <c r="Z3244">
        <v>173.16727272727297</v>
      </c>
      <c r="AA3244">
        <v>27.19845787436731</v>
      </c>
      <c r="AB3244">
        <v>0</v>
      </c>
    </row>
    <row r="3245" spans="1:28">
      <c r="A3245">
        <v>10</v>
      </c>
      <c r="B3245">
        <v>473</v>
      </c>
      <c r="C3245">
        <v>2010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51</v>
      </c>
      <c r="N3245">
        <v>99</v>
      </c>
      <c r="O3245">
        <v>99</v>
      </c>
      <c r="P3245">
        <v>9999</v>
      </c>
      <c r="Q3245">
        <v>212</v>
      </c>
      <c r="R3245">
        <v>412</v>
      </c>
      <c r="S3245">
        <v>412</v>
      </c>
      <c r="T3245">
        <v>1.6031752208257126</v>
      </c>
      <c r="U3245">
        <v>2.0179826099983442</v>
      </c>
      <c r="V3245">
        <v>10.973300970873789</v>
      </c>
      <c r="W3245">
        <v>51</v>
      </c>
      <c r="X3245">
        <v>182.4966603203988</v>
      </c>
      <c r="Y3245">
        <v>168.44441747572813</v>
      </c>
      <c r="Z3245">
        <v>168.44441747572813</v>
      </c>
      <c r="AA3245">
        <v>27.779489585861036</v>
      </c>
      <c r="AB3245">
        <v>0</v>
      </c>
    </row>
    <row r="3246" spans="1:28">
      <c r="A3246">
        <v>10</v>
      </c>
      <c r="B3246">
        <v>474</v>
      </c>
      <c r="C3246">
        <v>2010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52</v>
      </c>
      <c r="N3246">
        <v>99</v>
      </c>
      <c r="O3246">
        <v>99</v>
      </c>
      <c r="P3246">
        <v>9999</v>
      </c>
      <c r="Q3246">
        <v>304</v>
      </c>
      <c r="R3246">
        <v>603</v>
      </c>
      <c r="S3246">
        <v>603</v>
      </c>
      <c r="T3246">
        <v>2.3463948013541378</v>
      </c>
      <c r="U3246">
        <v>2.8718155007267145</v>
      </c>
      <c r="V3246">
        <v>10.966832504145936</v>
      </c>
      <c r="W3246">
        <v>52</v>
      </c>
      <c r="X3246">
        <v>177.44915724734949</v>
      </c>
      <c r="Y3246">
        <v>163.7855721393033</v>
      </c>
      <c r="Z3246">
        <v>163.7855721393033</v>
      </c>
      <c r="AA3246">
        <v>26.651057137818185</v>
      </c>
      <c r="AB3246">
        <v>0</v>
      </c>
    </row>
    <row r="3247" spans="1:28">
      <c r="A3247">
        <v>10</v>
      </c>
      <c r="B3247">
        <v>475</v>
      </c>
      <c r="C3247">
        <v>2010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53</v>
      </c>
      <c r="N3247">
        <v>99</v>
      </c>
      <c r="O3247">
        <v>99</v>
      </c>
      <c r="P3247">
        <v>9999</v>
      </c>
      <c r="Q3247">
        <v>238</v>
      </c>
      <c r="R3247">
        <v>471</v>
      </c>
      <c r="S3247">
        <v>471</v>
      </c>
      <c r="T3247">
        <v>1.8327561383711433</v>
      </c>
      <c r="U3247">
        <v>2.1427967438294302</v>
      </c>
      <c r="V3247">
        <v>11.11677282377919</v>
      </c>
      <c r="W3247">
        <v>53</v>
      </c>
      <c r="X3247">
        <v>169.50979106716099</v>
      </c>
      <c r="Y3247">
        <v>156.45753715498938</v>
      </c>
      <c r="Z3247">
        <v>156.45753715498938</v>
      </c>
      <c r="AA3247">
        <v>28.509463201252444</v>
      </c>
      <c r="AB3247">
        <v>0</v>
      </c>
    </row>
    <row r="3248" spans="1:28">
      <c r="A3248">
        <v>10</v>
      </c>
      <c r="B3248">
        <v>476</v>
      </c>
      <c r="C3248">
        <v>2010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54</v>
      </c>
      <c r="N3248">
        <v>99</v>
      </c>
      <c r="O3248">
        <v>99</v>
      </c>
      <c r="P3248">
        <v>9999</v>
      </c>
      <c r="Q3248">
        <v>371</v>
      </c>
      <c r="R3248">
        <v>1028</v>
      </c>
      <c r="S3248">
        <v>1028</v>
      </c>
      <c r="T3248">
        <v>4.0001556480796925</v>
      </c>
      <c r="U3248">
        <v>4.6254971163992096</v>
      </c>
      <c r="V3248">
        <v>11.085603112840468</v>
      </c>
      <c r="W3248">
        <v>54</v>
      </c>
      <c r="X3248">
        <v>167.64863349507419</v>
      </c>
      <c r="Y3248">
        <v>154.73968871595315</v>
      </c>
      <c r="Z3248">
        <v>154.73968871595315</v>
      </c>
      <c r="AA3248">
        <v>28.034000352761673</v>
      </c>
      <c r="AB3248">
        <v>0</v>
      </c>
    </row>
    <row r="3249" spans="1:28">
      <c r="A3249">
        <v>10</v>
      </c>
      <c r="B3249">
        <v>477</v>
      </c>
      <c r="C3249">
        <v>2010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55</v>
      </c>
      <c r="N3249">
        <v>99</v>
      </c>
      <c r="O3249">
        <v>99</v>
      </c>
      <c r="P3249">
        <v>9999</v>
      </c>
      <c r="Q3249">
        <v>456</v>
      </c>
      <c r="R3249">
        <v>1574</v>
      </c>
      <c r="S3249">
        <v>1574</v>
      </c>
      <c r="T3249">
        <v>6.1247519358729923</v>
      </c>
      <c r="U3249">
        <v>6.8203724441657201</v>
      </c>
      <c r="V3249">
        <v>18.435832274459976</v>
      </c>
      <c r="W3249">
        <v>55</v>
      </c>
      <c r="X3249">
        <v>161.45001177035829</v>
      </c>
      <c r="Y3249">
        <v>149.0183608640408</v>
      </c>
      <c r="Z3249">
        <v>149.0183608640408</v>
      </c>
      <c r="AA3249">
        <v>28.003418508087805</v>
      </c>
      <c r="AB3249">
        <v>0</v>
      </c>
    </row>
    <row r="3250" spans="1:28">
      <c r="A3250">
        <v>10</v>
      </c>
      <c r="B3250">
        <v>478</v>
      </c>
      <c r="C3250">
        <v>2010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56</v>
      </c>
      <c r="N3250">
        <v>99</v>
      </c>
      <c r="O3250">
        <v>99</v>
      </c>
      <c r="P3250">
        <v>9999</v>
      </c>
      <c r="Q3250">
        <v>401</v>
      </c>
      <c r="R3250">
        <v>1324</v>
      </c>
      <c r="S3250">
        <v>1324</v>
      </c>
      <c r="T3250">
        <v>5.1519514377991342</v>
      </c>
      <c r="U3250">
        <v>5.6510962847237121</v>
      </c>
      <c r="V3250">
        <v>14.030211480362539</v>
      </c>
      <c r="W3250">
        <v>56</v>
      </c>
      <c r="X3250">
        <v>159.03013947033327</v>
      </c>
      <c r="Y3250">
        <v>146.78481873111787</v>
      </c>
      <c r="Z3250">
        <v>146.78481873111787</v>
      </c>
      <c r="AA3250">
        <v>24.509193121656761</v>
      </c>
      <c r="AB3250">
        <v>0</v>
      </c>
    </row>
    <row r="3251" spans="1:28">
      <c r="A3251">
        <v>10</v>
      </c>
      <c r="B3251">
        <v>479</v>
      </c>
      <c r="C3251">
        <v>2010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57</v>
      </c>
      <c r="N3251">
        <v>99</v>
      </c>
      <c r="O3251">
        <v>99</v>
      </c>
      <c r="P3251">
        <v>9999</v>
      </c>
      <c r="Q3251">
        <v>504</v>
      </c>
      <c r="R3251">
        <v>2454</v>
      </c>
      <c r="S3251">
        <v>2454</v>
      </c>
      <c r="T3251">
        <v>9.5490096890929621</v>
      </c>
      <c r="U3251">
        <v>10.150677213505563</v>
      </c>
      <c r="V3251">
        <v>14.052567237163812</v>
      </c>
      <c r="W3251">
        <v>57</v>
      </c>
      <c r="X3251">
        <v>154.11864327460628</v>
      </c>
      <c r="Y3251">
        <v>142.25150774246123</v>
      </c>
      <c r="Z3251">
        <v>142.25150774246123</v>
      </c>
      <c r="AA3251">
        <v>24.631818178058008</v>
      </c>
      <c r="AB3251">
        <v>0</v>
      </c>
    </row>
    <row r="3252" spans="1:28">
      <c r="A3252">
        <v>10</v>
      </c>
      <c r="B3252">
        <v>480</v>
      </c>
      <c r="C3252">
        <v>2010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58</v>
      </c>
      <c r="N3252">
        <v>99</v>
      </c>
      <c r="O3252">
        <v>99</v>
      </c>
      <c r="P3252">
        <v>9999</v>
      </c>
      <c r="Q3252">
        <v>541</v>
      </c>
      <c r="R3252">
        <v>3098</v>
      </c>
      <c r="S3252">
        <v>3098</v>
      </c>
      <c r="T3252">
        <v>12.05494377213121</v>
      </c>
      <c r="U3252">
        <v>12.275905068214492</v>
      </c>
      <c r="V3252">
        <v>14.079728857327304</v>
      </c>
      <c r="W3252">
        <v>58</v>
      </c>
      <c r="X3252">
        <v>147.64094823697141</v>
      </c>
      <c r="Y3252">
        <v>136.27259522272399</v>
      </c>
      <c r="Z3252">
        <v>136.27259522272399</v>
      </c>
      <c r="AA3252">
        <v>24.629819452058975</v>
      </c>
      <c r="AB3252">
        <v>0</v>
      </c>
    </row>
    <row r="3253" spans="1:28">
      <c r="A3253">
        <v>10</v>
      </c>
      <c r="B3253">
        <v>481</v>
      </c>
      <c r="C3253">
        <v>2010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59</v>
      </c>
      <c r="N3253">
        <v>99</v>
      </c>
      <c r="O3253">
        <v>99</v>
      </c>
      <c r="P3253">
        <v>9999</v>
      </c>
      <c r="Q3253">
        <v>445</v>
      </c>
      <c r="R3253">
        <v>2640</v>
      </c>
      <c r="S3253">
        <v>2639</v>
      </c>
      <c r="T3253">
        <v>10.27277325965991</v>
      </c>
      <c r="U3253">
        <v>10.073472384800194</v>
      </c>
      <c r="V3253">
        <v>14.112878787878788</v>
      </c>
      <c r="W3253">
        <v>59.022356953391423</v>
      </c>
      <c r="X3253">
        <v>142.18707935257248</v>
      </c>
      <c r="Y3253">
        <v>131.22352272727264</v>
      </c>
      <c r="Z3253">
        <v>131.27324744221283</v>
      </c>
      <c r="AA3253">
        <v>23.910176512047329</v>
      </c>
    </row>
    <row r="3254" spans="1:28">
      <c r="A3254">
        <v>10</v>
      </c>
      <c r="B3254">
        <v>482</v>
      </c>
      <c r="C3254">
        <v>2010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60</v>
      </c>
      <c r="N3254">
        <v>99</v>
      </c>
      <c r="O3254">
        <v>99</v>
      </c>
      <c r="P3254">
        <v>9999</v>
      </c>
      <c r="Q3254">
        <v>542</v>
      </c>
      <c r="R3254">
        <v>3417</v>
      </c>
      <c r="S3254">
        <v>3417</v>
      </c>
      <c r="T3254">
        <v>13.29623720767345</v>
      </c>
      <c r="U3254">
        <v>12.493538882551183</v>
      </c>
      <c r="V3254">
        <v>16.957272461223301</v>
      </c>
      <c r="W3254">
        <v>60</v>
      </c>
      <c r="X3254">
        <v>136.23077018197503</v>
      </c>
      <c r="Y3254">
        <v>125.74100087796305</v>
      </c>
      <c r="Z3254">
        <v>125.74100087796305</v>
      </c>
      <c r="AA3254">
        <v>24.1790067640076</v>
      </c>
      <c r="AB3254">
        <v>0</v>
      </c>
    </row>
    <row r="3255" spans="1:28">
      <c r="A3255">
        <v>10</v>
      </c>
      <c r="B3255">
        <v>483</v>
      </c>
      <c r="C3255">
        <v>2010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61</v>
      </c>
      <c r="N3255">
        <v>99</v>
      </c>
      <c r="O3255">
        <v>99</v>
      </c>
      <c r="P3255">
        <v>9999</v>
      </c>
      <c r="Q3255">
        <v>487</v>
      </c>
      <c r="R3255">
        <v>2779</v>
      </c>
      <c r="S3255">
        <v>2779</v>
      </c>
      <c r="T3255">
        <v>10.813650336588973</v>
      </c>
      <c r="U3255">
        <v>9.7621639986303173</v>
      </c>
      <c r="V3255">
        <v>16.977329974811077</v>
      </c>
      <c r="W3255">
        <v>61</v>
      </c>
      <c r="X3255">
        <v>130.88572122523965</v>
      </c>
      <c r="Y3255">
        <v>120.807520690896</v>
      </c>
      <c r="Z3255">
        <v>120.807520690896</v>
      </c>
      <c r="AA3255">
        <v>23.602033572962245</v>
      </c>
      <c r="AB3255">
        <v>0</v>
      </c>
    </row>
    <row r="3256" spans="1:28">
      <c r="A3256">
        <v>10</v>
      </c>
      <c r="B3256">
        <v>484</v>
      </c>
      <c r="C3256">
        <v>2010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62</v>
      </c>
      <c r="N3256">
        <v>99</v>
      </c>
      <c r="O3256">
        <v>99</v>
      </c>
      <c r="P3256">
        <v>9999</v>
      </c>
      <c r="Q3256">
        <v>446</v>
      </c>
      <c r="R3256">
        <v>2058</v>
      </c>
      <c r="S3256">
        <v>2058</v>
      </c>
      <c r="T3256">
        <v>8.0080937001439736</v>
      </c>
      <c r="U3256">
        <v>7.066275828186158</v>
      </c>
      <c r="V3256">
        <v>17.131681243926145</v>
      </c>
      <c r="W3256">
        <v>62</v>
      </c>
      <c r="X3256">
        <v>127.93221916533201</v>
      </c>
      <c r="Y3256">
        <v>118.08143828960161</v>
      </c>
      <c r="Z3256">
        <v>118.08143828960161</v>
      </c>
      <c r="AA3256">
        <v>23.846242274690031</v>
      </c>
      <c r="AB3256">
        <v>0</v>
      </c>
    </row>
    <row r="3257" spans="1:28">
      <c r="A3257">
        <v>10</v>
      </c>
      <c r="B3257">
        <v>485</v>
      </c>
      <c r="C3257">
        <v>2010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63</v>
      </c>
      <c r="N3257">
        <v>99</v>
      </c>
      <c r="O3257">
        <v>99</v>
      </c>
      <c r="P3257">
        <v>9999</v>
      </c>
      <c r="Q3257">
        <v>387</v>
      </c>
      <c r="R3257">
        <v>1635</v>
      </c>
      <c r="S3257">
        <v>1635</v>
      </c>
      <c r="T3257">
        <v>6.362115257403012</v>
      </c>
      <c r="U3257">
        <v>5.4255183781862488</v>
      </c>
      <c r="V3257">
        <v>16.840366972477057</v>
      </c>
      <c r="W3257">
        <v>63</v>
      </c>
      <c r="X3257">
        <v>123.63977324308128</v>
      </c>
      <c r="Y3257">
        <v>114.1195107033639</v>
      </c>
      <c r="Z3257">
        <v>114.1195107033639</v>
      </c>
      <c r="AA3257">
        <v>23.118790795237544</v>
      </c>
      <c r="AB3257">
        <v>0</v>
      </c>
    </row>
    <row r="3258" spans="1:28">
      <c r="A3258">
        <v>10</v>
      </c>
      <c r="B3258">
        <v>486</v>
      </c>
      <c r="C3258">
        <v>2010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64</v>
      </c>
      <c r="N3258">
        <v>99</v>
      </c>
      <c r="O3258">
        <v>99</v>
      </c>
      <c r="P3258">
        <v>9999</v>
      </c>
      <c r="Q3258">
        <v>250</v>
      </c>
      <c r="R3258">
        <v>840</v>
      </c>
      <c r="S3258">
        <v>840</v>
      </c>
      <c r="T3258">
        <v>3.2686096735281529</v>
      </c>
      <c r="U3258">
        <v>2.8496697444305328</v>
      </c>
      <c r="V3258">
        <v>16.696428571428577</v>
      </c>
      <c r="W3258">
        <v>64</v>
      </c>
      <c r="X3258">
        <v>126.40084094309437</v>
      </c>
      <c r="Y3258">
        <v>116.66797619047632</v>
      </c>
      <c r="Z3258">
        <v>116.66797619047632</v>
      </c>
      <c r="AA3258">
        <v>22.162053813613433</v>
      </c>
      <c r="AB3258">
        <v>0</v>
      </c>
    </row>
    <row r="3259" spans="1:28">
      <c r="A3259">
        <v>10</v>
      </c>
      <c r="B3259">
        <v>487</v>
      </c>
      <c r="C3259">
        <v>2010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65</v>
      </c>
      <c r="N3259">
        <v>99</v>
      </c>
      <c r="O3259">
        <v>99</v>
      </c>
      <c r="P3259">
        <v>9999</v>
      </c>
      <c r="Q3259">
        <v>121</v>
      </c>
      <c r="R3259">
        <v>316</v>
      </c>
      <c r="S3259">
        <v>316</v>
      </c>
      <c r="T3259">
        <v>1.229619829565352</v>
      </c>
      <c r="U3259">
        <v>1.152384786237622</v>
      </c>
      <c r="V3259">
        <v>17.205696202531644</v>
      </c>
      <c r="W3259">
        <v>65</v>
      </c>
      <c r="X3259">
        <v>135.87675027771297</v>
      </c>
      <c r="Y3259">
        <v>125.41424050632904</v>
      </c>
      <c r="Z3259">
        <v>125.41424050632904</v>
      </c>
      <c r="AA3259">
        <v>22.496813129985163</v>
      </c>
      <c r="AB3259">
        <v>0</v>
      </c>
    </row>
    <row r="3260" spans="1:28">
      <c r="A3260">
        <v>10</v>
      </c>
      <c r="B3260">
        <v>488</v>
      </c>
      <c r="C3260">
        <v>2010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66</v>
      </c>
      <c r="N3260">
        <v>99</v>
      </c>
      <c r="O3260">
        <v>99</v>
      </c>
      <c r="P3260">
        <v>9999</v>
      </c>
    </row>
    <row r="3261" spans="1:28">
      <c r="A3261">
        <v>10</v>
      </c>
      <c r="B3261">
        <v>489</v>
      </c>
      <c r="C3261">
        <v>2010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67</v>
      </c>
      <c r="N3261">
        <v>99</v>
      </c>
      <c r="O3261">
        <v>99</v>
      </c>
      <c r="P3261">
        <v>9999</v>
      </c>
    </row>
    <row r="3262" spans="1:28">
      <c r="A3262">
        <v>10</v>
      </c>
      <c r="B3262">
        <v>490</v>
      </c>
      <c r="C3262">
        <v>2010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68</v>
      </c>
      <c r="N3262">
        <v>99</v>
      </c>
      <c r="O3262">
        <v>99</v>
      </c>
      <c r="P3262">
        <v>9999</v>
      </c>
    </row>
    <row r="3263" spans="1:28">
      <c r="A3263">
        <v>10</v>
      </c>
      <c r="B3263">
        <v>491</v>
      </c>
      <c r="C3263">
        <v>2009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0</v>
      </c>
      <c r="N3263">
        <v>99</v>
      </c>
      <c r="O3263">
        <v>99</v>
      </c>
      <c r="P3263">
        <v>9999</v>
      </c>
      <c r="Q3263">
        <v>94</v>
      </c>
      <c r="R3263">
        <v>170</v>
      </c>
      <c r="S3263">
        <v>0</v>
      </c>
      <c r="T3263">
        <v>0.76352780386497787</v>
      </c>
      <c r="U3263">
        <v>0</v>
      </c>
      <c r="V3263">
        <v>66.717647058823516</v>
      </c>
      <c r="X3263">
        <v>124.3521764068574</v>
      </c>
      <c r="Y3263">
        <v>0</v>
      </c>
    </row>
    <row r="3264" spans="1:28">
      <c r="A3264">
        <v>10</v>
      </c>
      <c r="B3264">
        <v>492</v>
      </c>
      <c r="C3264">
        <v>2009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35</v>
      </c>
      <c r="N3264">
        <v>99</v>
      </c>
      <c r="O3264">
        <v>99</v>
      </c>
      <c r="P3264">
        <v>9999</v>
      </c>
      <c r="Q3264">
        <v>6</v>
      </c>
      <c r="R3264">
        <v>5</v>
      </c>
      <c r="S3264">
        <v>4</v>
      </c>
      <c r="T3264">
        <v>2.2456700113675818E-2</v>
      </c>
      <c r="U3264">
        <v>3.0385439651543885E-2</v>
      </c>
      <c r="V3264">
        <v>1.8</v>
      </c>
      <c r="W3264">
        <v>35</v>
      </c>
      <c r="X3264">
        <v>213.91115926327183</v>
      </c>
      <c r="Y3264">
        <v>182.54</v>
      </c>
      <c r="Z3264">
        <v>228.17500000000001</v>
      </c>
      <c r="AA3264">
        <v>7.545984031257742</v>
      </c>
      <c r="AB3264">
        <v>0</v>
      </c>
    </row>
    <row r="3265" spans="1:28">
      <c r="A3265">
        <v>10</v>
      </c>
      <c r="B3265">
        <v>493</v>
      </c>
      <c r="C3265">
        <v>2009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36</v>
      </c>
      <c r="N3265">
        <v>99</v>
      </c>
      <c r="O3265">
        <v>99</v>
      </c>
      <c r="P3265">
        <v>9999</v>
      </c>
      <c r="Q3265">
        <v>6</v>
      </c>
      <c r="R3265">
        <v>7</v>
      </c>
      <c r="S3265">
        <v>7</v>
      </c>
      <c r="T3265">
        <v>3.1439380159146151E-2</v>
      </c>
      <c r="U3265">
        <v>4.9737971775398883E-2</v>
      </c>
      <c r="V3265">
        <v>2</v>
      </c>
      <c r="W3265">
        <v>36</v>
      </c>
      <c r="X3265">
        <v>231.23355517721717</v>
      </c>
      <c r="Y3265">
        <v>213.42857142857139</v>
      </c>
      <c r="Z3265">
        <v>213.42857142857139</v>
      </c>
      <c r="AA3265">
        <v>57.62964798201201</v>
      </c>
      <c r="AB3265">
        <v>0</v>
      </c>
    </row>
    <row r="3266" spans="1:28">
      <c r="A3266">
        <v>10</v>
      </c>
      <c r="B3266">
        <v>494</v>
      </c>
      <c r="C3266">
        <v>2009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37</v>
      </c>
      <c r="N3266">
        <v>99</v>
      </c>
      <c r="O3266">
        <v>99</v>
      </c>
      <c r="P3266">
        <v>9999</v>
      </c>
      <c r="Q3266">
        <v>7</v>
      </c>
      <c r="R3266">
        <v>7</v>
      </c>
      <c r="S3266">
        <v>7</v>
      </c>
      <c r="T3266">
        <v>3.1439380159146151E-2</v>
      </c>
      <c r="U3266">
        <v>2.9040450321071245E-2</v>
      </c>
      <c r="V3266">
        <v>2</v>
      </c>
      <c r="W3266">
        <v>37</v>
      </c>
      <c r="X3266">
        <v>135.01006036217305</v>
      </c>
      <c r="Y3266">
        <v>124.61428571428576</v>
      </c>
      <c r="Z3266">
        <v>124.61428571428576</v>
      </c>
      <c r="AA3266">
        <v>74.665184630578437</v>
      </c>
      <c r="AB3266">
        <v>0</v>
      </c>
    </row>
    <row r="3267" spans="1:28">
      <c r="A3267">
        <v>10</v>
      </c>
      <c r="B3267">
        <v>495</v>
      </c>
      <c r="C3267">
        <v>2009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38</v>
      </c>
      <c r="N3267">
        <v>99</v>
      </c>
      <c r="O3267">
        <v>99</v>
      </c>
      <c r="P3267">
        <v>9999</v>
      </c>
      <c r="Q3267">
        <v>7</v>
      </c>
      <c r="R3267">
        <v>9</v>
      </c>
      <c r="S3267">
        <v>9</v>
      </c>
      <c r="T3267">
        <v>4.0422060204616472E-2</v>
      </c>
      <c r="U3267">
        <v>6.7605688945316253E-2</v>
      </c>
      <c r="V3267">
        <v>2</v>
      </c>
      <c r="W3267">
        <v>38</v>
      </c>
      <c r="X3267">
        <v>244.45648248465153</v>
      </c>
      <c r="Y3267">
        <v>225.63333333333341</v>
      </c>
      <c r="Z3267">
        <v>225.63333333333341</v>
      </c>
      <c r="AA3267">
        <v>19.370768355092789</v>
      </c>
      <c r="AB3267">
        <v>0</v>
      </c>
    </row>
    <row r="3268" spans="1:28">
      <c r="A3268">
        <v>10</v>
      </c>
      <c r="B3268">
        <v>496</v>
      </c>
      <c r="C3268">
        <v>2009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39</v>
      </c>
      <c r="N3268">
        <v>99</v>
      </c>
      <c r="O3268">
        <v>99</v>
      </c>
      <c r="P3268">
        <v>9999</v>
      </c>
      <c r="Q3268">
        <v>6</v>
      </c>
      <c r="R3268">
        <v>6</v>
      </c>
      <c r="S3268">
        <v>6</v>
      </c>
      <c r="T3268">
        <v>2.6948040136410976E-2</v>
      </c>
      <c r="U3268">
        <v>4.2433747540109375E-2</v>
      </c>
      <c r="V3268">
        <v>2</v>
      </c>
      <c r="W3268">
        <v>39</v>
      </c>
      <c r="X3268">
        <v>230.15529071867095</v>
      </c>
      <c r="Y3268">
        <v>212.43333333333328</v>
      </c>
      <c r="Z3268">
        <v>212.43333333333328</v>
      </c>
      <c r="AA3268">
        <v>37.585886831214893</v>
      </c>
      <c r="AB3268">
        <v>0</v>
      </c>
    </row>
    <row r="3269" spans="1:28">
      <c r="A3269">
        <v>10</v>
      </c>
      <c r="B3269">
        <v>497</v>
      </c>
      <c r="C3269">
        <v>2009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40</v>
      </c>
      <c r="N3269">
        <v>99</v>
      </c>
      <c r="O3269">
        <v>99</v>
      </c>
      <c r="P3269">
        <v>9999</v>
      </c>
      <c r="Q3269">
        <v>20</v>
      </c>
      <c r="R3269">
        <v>24</v>
      </c>
      <c r="S3269">
        <v>23</v>
      </c>
      <c r="T3269">
        <v>0.1077921605456439</v>
      </c>
      <c r="U3269">
        <v>0.1483583156778514</v>
      </c>
      <c r="V3269">
        <v>8.7916666666666643</v>
      </c>
      <c r="W3269">
        <v>41.739130434782609</v>
      </c>
      <c r="X3269">
        <v>201.62062116287473</v>
      </c>
      <c r="Y3269">
        <v>185.67916666666665</v>
      </c>
      <c r="Z3269">
        <v>193.75217391304344</v>
      </c>
      <c r="AA3269">
        <v>40.327516440150873</v>
      </c>
    </row>
    <row r="3270" spans="1:28">
      <c r="A3270">
        <v>10</v>
      </c>
      <c r="B3270">
        <v>498</v>
      </c>
      <c r="C3270">
        <v>2009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41</v>
      </c>
      <c r="N3270">
        <v>99</v>
      </c>
      <c r="O3270">
        <v>99</v>
      </c>
      <c r="P3270">
        <v>9999</v>
      </c>
      <c r="Q3270">
        <v>11</v>
      </c>
      <c r="R3270">
        <v>14</v>
      </c>
      <c r="S3270">
        <v>14</v>
      </c>
      <c r="T3270">
        <v>6.2878760318292301E-2</v>
      </c>
      <c r="U3270">
        <v>9.0470507563351024E-2</v>
      </c>
      <c r="V3270">
        <v>5</v>
      </c>
      <c r="W3270">
        <v>41</v>
      </c>
      <c r="X3270">
        <v>210.30026311716441</v>
      </c>
      <c r="Y3270">
        <v>194.1071428571428</v>
      </c>
      <c r="Z3270">
        <v>194.1071428571428</v>
      </c>
      <c r="AA3270">
        <v>54.459453649818606</v>
      </c>
      <c r="AB3270">
        <v>0</v>
      </c>
    </row>
    <row r="3271" spans="1:28">
      <c r="A3271">
        <v>10</v>
      </c>
      <c r="B3271">
        <v>499</v>
      </c>
      <c r="C3271">
        <v>2009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42</v>
      </c>
      <c r="N3271">
        <v>99</v>
      </c>
      <c r="O3271">
        <v>99</v>
      </c>
      <c r="P3271">
        <v>9999</v>
      </c>
      <c r="Q3271">
        <v>20</v>
      </c>
      <c r="R3271">
        <v>21</v>
      </c>
      <c r="S3271">
        <v>21</v>
      </c>
      <c r="T3271">
        <v>9.4318140477438431E-2</v>
      </c>
      <c r="U3271">
        <v>0.13973240638266679</v>
      </c>
      <c r="V3271">
        <v>4.8571428571428559</v>
      </c>
      <c r="W3271">
        <v>42</v>
      </c>
      <c r="X3271">
        <v>216.54026724449253</v>
      </c>
      <c r="Y3271">
        <v>199.86666666666673</v>
      </c>
      <c r="Z3271">
        <v>199.86666666666673</v>
      </c>
      <c r="AA3271">
        <v>24.362155142240297</v>
      </c>
      <c r="AB3271">
        <v>0</v>
      </c>
    </row>
    <row r="3272" spans="1:28">
      <c r="A3272">
        <v>10</v>
      </c>
      <c r="B3272">
        <v>500</v>
      </c>
      <c r="C3272">
        <v>2009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43</v>
      </c>
      <c r="N3272">
        <v>99</v>
      </c>
      <c r="O3272">
        <v>99</v>
      </c>
      <c r="P3272">
        <v>9999</v>
      </c>
      <c r="Q3272">
        <v>47</v>
      </c>
      <c r="R3272">
        <v>61</v>
      </c>
      <c r="S3272">
        <v>61</v>
      </c>
      <c r="T3272">
        <v>0.27397174138684499</v>
      </c>
      <c r="U3272">
        <v>0.34275921165381307</v>
      </c>
      <c r="V3272">
        <v>4.8032786885245891</v>
      </c>
      <c r="W3272">
        <v>43</v>
      </c>
      <c r="X3272">
        <v>182.86059357405472</v>
      </c>
      <c r="Y3272">
        <v>168.78032786885245</v>
      </c>
      <c r="Z3272">
        <v>168.78032786885245</v>
      </c>
      <c r="AA3272">
        <v>53.320625664033479</v>
      </c>
      <c r="AB3272">
        <v>0</v>
      </c>
    </row>
    <row r="3273" spans="1:28">
      <c r="A3273">
        <v>10</v>
      </c>
      <c r="B3273">
        <v>501</v>
      </c>
      <c r="C3273">
        <v>2009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44</v>
      </c>
      <c r="N3273">
        <v>99</v>
      </c>
      <c r="O3273">
        <v>99</v>
      </c>
      <c r="P3273">
        <v>9999</v>
      </c>
      <c r="Q3273">
        <v>38</v>
      </c>
      <c r="R3273">
        <v>48</v>
      </c>
      <c r="S3273">
        <v>47</v>
      </c>
      <c r="T3273">
        <v>0.21558432109128781</v>
      </c>
      <c r="U3273">
        <v>0.30703043567700045</v>
      </c>
      <c r="V3273">
        <v>6.5833333333333313</v>
      </c>
      <c r="W3273">
        <v>44.936170212765937</v>
      </c>
      <c r="X3273">
        <v>208.34236186348872</v>
      </c>
      <c r="Y3273">
        <v>192.13333333333335</v>
      </c>
      <c r="Z3273">
        <v>196.22127659574477</v>
      </c>
      <c r="AA3273">
        <v>27.544091818663674</v>
      </c>
    </row>
    <row r="3274" spans="1:28">
      <c r="A3274">
        <v>10</v>
      </c>
      <c r="B3274">
        <v>502</v>
      </c>
      <c r="C3274">
        <v>2009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45</v>
      </c>
      <c r="N3274">
        <v>99</v>
      </c>
      <c r="O3274">
        <v>99</v>
      </c>
      <c r="P3274">
        <v>9999</v>
      </c>
      <c r="Q3274">
        <v>54</v>
      </c>
      <c r="R3274">
        <v>70</v>
      </c>
      <c r="S3274">
        <v>70</v>
      </c>
      <c r="T3274">
        <v>0.31439380159146135</v>
      </c>
      <c r="U3274">
        <v>0.4456908456131024</v>
      </c>
      <c r="V3274">
        <v>7.9142857142857119</v>
      </c>
      <c r="W3274">
        <v>45</v>
      </c>
      <c r="X3274">
        <v>207.20321931589527</v>
      </c>
      <c r="Y3274">
        <v>191.24857142857141</v>
      </c>
      <c r="Z3274">
        <v>191.24857142857141</v>
      </c>
      <c r="AA3274">
        <v>25.001318495844</v>
      </c>
      <c r="AB3274">
        <v>0</v>
      </c>
    </row>
    <row r="3275" spans="1:28">
      <c r="A3275">
        <v>10</v>
      </c>
      <c r="B3275">
        <v>503</v>
      </c>
      <c r="C3275">
        <v>2009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46</v>
      </c>
      <c r="N3275">
        <v>99</v>
      </c>
      <c r="O3275">
        <v>99</v>
      </c>
      <c r="P3275">
        <v>9999</v>
      </c>
      <c r="Q3275">
        <v>70</v>
      </c>
      <c r="R3275">
        <v>96</v>
      </c>
      <c r="S3275">
        <v>96</v>
      </c>
      <c r="T3275">
        <v>0.43116864218257561</v>
      </c>
      <c r="U3275">
        <v>0.58190097795705653</v>
      </c>
      <c r="V3275">
        <v>8.03125</v>
      </c>
      <c r="W3275">
        <v>46</v>
      </c>
      <c r="X3275">
        <v>197.25984109786924</v>
      </c>
      <c r="Y3275">
        <v>182.07083333333344</v>
      </c>
      <c r="Z3275">
        <v>182.07083333333344</v>
      </c>
      <c r="AA3275">
        <v>29.917939562056596</v>
      </c>
      <c r="AB3275">
        <v>0</v>
      </c>
    </row>
    <row r="3276" spans="1:28">
      <c r="A3276">
        <v>10</v>
      </c>
      <c r="B3276">
        <v>504</v>
      </c>
      <c r="C3276">
        <v>2009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47</v>
      </c>
      <c r="N3276">
        <v>99</v>
      </c>
      <c r="O3276">
        <v>99</v>
      </c>
      <c r="P3276">
        <v>9999</v>
      </c>
      <c r="Q3276">
        <v>74</v>
      </c>
      <c r="R3276">
        <v>101</v>
      </c>
      <c r="S3276">
        <v>101</v>
      </c>
      <c r="T3276">
        <v>0.45362534229625184</v>
      </c>
      <c r="U3276">
        <v>0.60459933749953765</v>
      </c>
      <c r="V3276">
        <v>7.7623762376237613</v>
      </c>
      <c r="W3276">
        <v>47</v>
      </c>
      <c r="X3276">
        <v>194.80814820376935</v>
      </c>
      <c r="Y3276">
        <v>179.80792079207924</v>
      </c>
      <c r="Z3276">
        <v>179.80792079207924</v>
      </c>
      <c r="AA3276">
        <v>26.835607655708689</v>
      </c>
      <c r="AB3276">
        <v>0</v>
      </c>
    </row>
    <row r="3277" spans="1:28">
      <c r="A3277">
        <v>10</v>
      </c>
      <c r="B3277">
        <v>505</v>
      </c>
      <c r="C3277">
        <v>2009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48</v>
      </c>
      <c r="N3277">
        <v>99</v>
      </c>
      <c r="O3277">
        <v>99</v>
      </c>
      <c r="P3277">
        <v>9999</v>
      </c>
      <c r="Q3277">
        <v>107</v>
      </c>
      <c r="R3277">
        <v>145</v>
      </c>
      <c r="S3277">
        <v>145</v>
      </c>
      <c r="T3277">
        <v>0.65124430329659855</v>
      </c>
      <c r="U3277">
        <v>0.88899799726427819</v>
      </c>
      <c r="V3277">
        <v>8</v>
      </c>
      <c r="W3277">
        <v>48</v>
      </c>
      <c r="X3277">
        <v>199.52329360780064</v>
      </c>
      <c r="Y3277">
        <v>184.16000000000005</v>
      </c>
      <c r="Z3277">
        <v>184.16000000000005</v>
      </c>
      <c r="AA3277">
        <v>30.568366339888577</v>
      </c>
      <c r="AB3277">
        <v>0</v>
      </c>
    </row>
    <row r="3278" spans="1:28">
      <c r="A3278">
        <v>10</v>
      </c>
      <c r="B3278">
        <v>506</v>
      </c>
      <c r="C3278">
        <v>2009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49</v>
      </c>
      <c r="N3278">
        <v>99</v>
      </c>
      <c r="O3278">
        <v>99</v>
      </c>
      <c r="P3278">
        <v>9999</v>
      </c>
      <c r="Q3278">
        <v>148</v>
      </c>
      <c r="R3278">
        <v>233</v>
      </c>
      <c r="S3278">
        <v>233</v>
      </c>
      <c r="T3278">
        <v>1.0464822252972927</v>
      </c>
      <c r="U3278">
        <v>1.3436543286866951</v>
      </c>
      <c r="V3278">
        <v>8.3905579399141654</v>
      </c>
      <c r="W3278">
        <v>49</v>
      </c>
      <c r="X3278">
        <v>187.66896526069564</v>
      </c>
      <c r="Y3278">
        <v>173.21845493562236</v>
      </c>
      <c r="Z3278">
        <v>173.21845493562236</v>
      </c>
      <c r="AA3278">
        <v>27.933948045465581</v>
      </c>
      <c r="AB3278">
        <v>0</v>
      </c>
    </row>
    <row r="3279" spans="1:28">
      <c r="A3279">
        <v>10</v>
      </c>
      <c r="B3279">
        <v>507</v>
      </c>
      <c r="C3279">
        <v>2009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50</v>
      </c>
      <c r="N3279">
        <v>99</v>
      </c>
      <c r="O3279">
        <v>99</v>
      </c>
      <c r="P3279">
        <v>9999</v>
      </c>
      <c r="Q3279">
        <v>223</v>
      </c>
      <c r="R3279">
        <v>386</v>
      </c>
      <c r="S3279">
        <v>386</v>
      </c>
      <c r="T3279">
        <v>1.7336572487757724</v>
      </c>
      <c r="U3279">
        <v>2.1833637936795682</v>
      </c>
      <c r="V3279">
        <v>10.96113989637306</v>
      </c>
      <c r="W3279">
        <v>50</v>
      </c>
      <c r="X3279">
        <v>184.07704096239453</v>
      </c>
      <c r="Y3279">
        <v>169.9031088082902</v>
      </c>
      <c r="Z3279">
        <v>169.9031088082902</v>
      </c>
      <c r="AA3279">
        <v>26.583999057315193</v>
      </c>
      <c r="AB3279">
        <v>0</v>
      </c>
    </row>
    <row r="3280" spans="1:28">
      <c r="A3280">
        <v>10</v>
      </c>
      <c r="B3280">
        <v>508</v>
      </c>
      <c r="C3280">
        <v>2009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51</v>
      </c>
      <c r="N3280">
        <v>99</v>
      </c>
      <c r="O3280">
        <v>99</v>
      </c>
      <c r="P3280">
        <v>9999</v>
      </c>
      <c r="Q3280">
        <v>236</v>
      </c>
      <c r="R3280">
        <v>428</v>
      </c>
      <c r="S3280">
        <v>427</v>
      </c>
      <c r="T3280">
        <v>1.9222935297306505</v>
      </c>
      <c r="U3280">
        <v>2.3625470009684246</v>
      </c>
      <c r="V3280">
        <v>11.411214953271028</v>
      </c>
      <c r="W3280">
        <v>51.119437939110071</v>
      </c>
      <c r="X3280">
        <v>179.65112746934528</v>
      </c>
      <c r="Y3280">
        <v>165.80560747663549</v>
      </c>
      <c r="Z3280">
        <v>166.1939110070258</v>
      </c>
      <c r="AA3280">
        <v>27.680424696920724</v>
      </c>
    </row>
    <row r="3281" spans="1:29">
      <c r="A3281">
        <v>10</v>
      </c>
      <c r="B3281">
        <v>509</v>
      </c>
      <c r="C3281">
        <v>2009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52</v>
      </c>
      <c r="N3281">
        <v>99</v>
      </c>
      <c r="O3281">
        <v>99</v>
      </c>
      <c r="P3281">
        <v>9999</v>
      </c>
      <c r="Q3281">
        <v>280</v>
      </c>
      <c r="R3281">
        <v>598.01</v>
      </c>
      <c r="S3281">
        <v>597.01</v>
      </c>
      <c r="T3281">
        <v>2.6858662469958552</v>
      </c>
      <c r="U3281">
        <v>3.2159094393381951</v>
      </c>
      <c r="V3281">
        <v>12.19544823665156</v>
      </c>
      <c r="W3281">
        <v>52.173330429976062</v>
      </c>
      <c r="X3281">
        <v>175.04535582922816</v>
      </c>
      <c r="Y3281">
        <v>161.53174696075297</v>
      </c>
      <c r="Z3281">
        <v>161.80231486909744</v>
      </c>
      <c r="AA3281">
        <v>28.314075798590896</v>
      </c>
      <c r="AB3281">
        <v>20.852386820018953</v>
      </c>
      <c r="AC3281">
        <v>6.9338398821897451</v>
      </c>
    </row>
    <row r="3282" spans="1:29">
      <c r="A3282">
        <v>10</v>
      </c>
      <c r="B3282">
        <v>510</v>
      </c>
      <c r="C3282">
        <v>2009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53</v>
      </c>
      <c r="N3282">
        <v>99</v>
      </c>
      <c r="O3282">
        <v>99</v>
      </c>
      <c r="P3282">
        <v>9999</v>
      </c>
      <c r="Q3282">
        <v>338</v>
      </c>
      <c r="R3282">
        <v>733</v>
      </c>
      <c r="S3282">
        <v>732</v>
      </c>
      <c r="T3282">
        <v>3.2921522366648754</v>
      </c>
      <c r="U3282">
        <v>3.8382033765690786</v>
      </c>
      <c r="V3282">
        <v>11.840381991814461</v>
      </c>
      <c r="W3282">
        <v>53.072404371584689</v>
      </c>
      <c r="X3282">
        <v>170.4296299361919</v>
      </c>
      <c r="Y3282">
        <v>157.2847203274215</v>
      </c>
      <c r="Z3282">
        <v>157.49959016393436</v>
      </c>
      <c r="AA3282">
        <v>28.181138081133721</v>
      </c>
    </row>
    <row r="3283" spans="1:29">
      <c r="A3283">
        <v>10</v>
      </c>
      <c r="B3283">
        <v>511</v>
      </c>
      <c r="C3283">
        <v>2009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54</v>
      </c>
      <c r="N3283">
        <v>99</v>
      </c>
      <c r="O3283">
        <v>99</v>
      </c>
      <c r="P3283">
        <v>9999</v>
      </c>
      <c r="Q3283">
        <v>435</v>
      </c>
      <c r="R3283">
        <v>1327</v>
      </c>
      <c r="S3283">
        <v>1326</v>
      </c>
      <c r="T3283">
        <v>5.9600082101695619</v>
      </c>
      <c r="U3283">
        <v>6.6500467267271004</v>
      </c>
      <c r="V3283">
        <v>12.061039939713639</v>
      </c>
      <c r="W3283">
        <v>54.040723981900449</v>
      </c>
      <c r="X3283">
        <v>163.09379084780551</v>
      </c>
      <c r="Y3283">
        <v>150.52765636774683</v>
      </c>
      <c r="Z3283">
        <v>150.64117647058828</v>
      </c>
      <c r="AA3283">
        <v>27.472379544400791</v>
      </c>
    </row>
    <row r="3284" spans="1:29">
      <c r="A3284">
        <v>10</v>
      </c>
      <c r="B3284">
        <v>512</v>
      </c>
      <c r="C3284">
        <v>2009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55</v>
      </c>
      <c r="N3284">
        <v>99</v>
      </c>
      <c r="O3284">
        <v>99</v>
      </c>
      <c r="P3284">
        <v>9999</v>
      </c>
      <c r="Q3284">
        <v>517</v>
      </c>
      <c r="R3284">
        <v>1955</v>
      </c>
      <c r="S3284">
        <v>1948</v>
      </c>
      <c r="T3284">
        <v>8.7805697444472486</v>
      </c>
      <c r="U3284">
        <v>9.5058086393791612</v>
      </c>
      <c r="V3284">
        <v>18.601023017902815</v>
      </c>
      <c r="W3284">
        <v>55.197638603696113</v>
      </c>
      <c r="X3284">
        <v>158.2671872272393</v>
      </c>
      <c r="Y3284">
        <v>146.05109974424556</v>
      </c>
      <c r="Z3284">
        <v>146.57592402464064</v>
      </c>
      <c r="AA3284">
        <v>27.327564485643205</v>
      </c>
    </row>
    <row r="3285" spans="1:29">
      <c r="A3285">
        <v>10</v>
      </c>
      <c r="B3285">
        <v>513</v>
      </c>
      <c r="C3285">
        <v>2009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56</v>
      </c>
      <c r="N3285">
        <v>99</v>
      </c>
      <c r="O3285">
        <v>99</v>
      </c>
      <c r="P3285">
        <v>9999</v>
      </c>
      <c r="Q3285">
        <v>498</v>
      </c>
      <c r="R3285">
        <v>1759</v>
      </c>
      <c r="S3285">
        <v>1757</v>
      </c>
      <c r="T3285">
        <v>7.9002670999911508</v>
      </c>
      <c r="U3285">
        <v>8.2242601917814948</v>
      </c>
      <c r="V3285">
        <v>14.869812393405343</v>
      </c>
      <c r="W3285">
        <v>56.063745019920312</v>
      </c>
      <c r="X3285">
        <v>152.18067490085028</v>
      </c>
      <c r="Y3285">
        <v>140.44087549744177</v>
      </c>
      <c r="Z3285">
        <v>140.6007398975527</v>
      </c>
      <c r="AA3285">
        <v>26.083874705600035</v>
      </c>
    </row>
    <row r="3286" spans="1:29">
      <c r="A3286">
        <v>10</v>
      </c>
      <c r="B3286">
        <v>514</v>
      </c>
      <c r="C3286">
        <v>2009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57</v>
      </c>
      <c r="N3286">
        <v>99</v>
      </c>
      <c r="O3286">
        <v>99</v>
      </c>
      <c r="P3286">
        <v>9999</v>
      </c>
      <c r="Q3286">
        <v>471</v>
      </c>
      <c r="R3286">
        <v>2171</v>
      </c>
      <c r="S3286">
        <v>2165</v>
      </c>
      <c r="T3286">
        <v>9.7506991893580448</v>
      </c>
      <c r="U3286">
        <v>9.913999584451556</v>
      </c>
      <c r="V3286">
        <v>15.487793643482267</v>
      </c>
      <c r="W3286">
        <v>57.157967667436495</v>
      </c>
      <c r="X3286">
        <v>148.64641913772269</v>
      </c>
      <c r="Y3286">
        <v>137.16761860893595</v>
      </c>
      <c r="Z3286">
        <v>137.54775981524247</v>
      </c>
      <c r="AA3286">
        <v>25.791985270999316</v>
      </c>
    </row>
    <row r="3287" spans="1:29">
      <c r="A3287">
        <v>10</v>
      </c>
      <c r="B3287">
        <v>515</v>
      </c>
      <c r="C3287">
        <v>2009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58</v>
      </c>
      <c r="N3287">
        <v>99</v>
      </c>
      <c r="O3287">
        <v>99</v>
      </c>
      <c r="P3287">
        <v>9999</v>
      </c>
      <c r="Q3287">
        <v>545</v>
      </c>
      <c r="R3287">
        <v>2703.01</v>
      </c>
      <c r="S3287">
        <v>2701.01</v>
      </c>
      <c r="T3287">
        <v>12.140136994853377</v>
      </c>
      <c r="U3287">
        <v>11.88299405145178</v>
      </c>
      <c r="V3287">
        <v>15.419106847551429</v>
      </c>
      <c r="W3287">
        <v>58.064205611974756</v>
      </c>
      <c r="X3287">
        <v>143.08089096596925</v>
      </c>
      <c r="Y3287">
        <v>132.05071383383731</v>
      </c>
      <c r="Z3287">
        <v>132.14849260091611</v>
      </c>
      <c r="AA3287">
        <v>25.214259605402074</v>
      </c>
      <c r="AB3287">
        <v>10.820423984843684</v>
      </c>
      <c r="AC3287">
        <v>12.863622339941283</v>
      </c>
    </row>
    <row r="3288" spans="1:29">
      <c r="A3288">
        <v>10</v>
      </c>
      <c r="B3288">
        <v>516</v>
      </c>
      <c r="C3288">
        <v>2009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59</v>
      </c>
      <c r="N3288">
        <v>99</v>
      </c>
      <c r="O3288">
        <v>99</v>
      </c>
      <c r="P3288">
        <v>9999</v>
      </c>
      <c r="Q3288">
        <v>499</v>
      </c>
      <c r="R3288">
        <v>2059.02</v>
      </c>
      <c r="S3288">
        <v>2058.02</v>
      </c>
      <c r="T3288">
        <v>9.2477589336121575</v>
      </c>
      <c r="U3288">
        <v>8.7136898240870408</v>
      </c>
      <c r="V3288">
        <v>15.542345387611585</v>
      </c>
      <c r="W3288">
        <v>59.085431628458416</v>
      </c>
      <c r="X3288">
        <v>137.72222031217382</v>
      </c>
      <c r="Y3288">
        <v>127.1171236801973</v>
      </c>
      <c r="Z3288">
        <v>127.1788903897921</v>
      </c>
      <c r="AA3288">
        <v>24.9645583095168</v>
      </c>
      <c r="AB3288">
        <v>18.115304432367456</v>
      </c>
      <c r="AC3288">
        <v>17.993798486920859</v>
      </c>
    </row>
    <row r="3289" spans="1:29">
      <c r="A3289">
        <v>10</v>
      </c>
      <c r="B3289">
        <v>517</v>
      </c>
      <c r="C3289">
        <v>2009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60</v>
      </c>
      <c r="N3289">
        <v>99</v>
      </c>
      <c r="O3289">
        <v>99</v>
      </c>
      <c r="P3289">
        <v>9999</v>
      </c>
      <c r="Q3289">
        <v>538</v>
      </c>
      <c r="R3289">
        <v>2802</v>
      </c>
      <c r="S3289">
        <v>2801</v>
      </c>
      <c r="T3289">
        <v>12.584734743703928</v>
      </c>
      <c r="U3289">
        <v>11.415467104307575</v>
      </c>
      <c r="V3289">
        <v>18.490364025695925</v>
      </c>
      <c r="W3289">
        <v>60.021420921099605</v>
      </c>
      <c r="X3289">
        <v>132.58707795004804</v>
      </c>
      <c r="Y3289">
        <v>122.37369735902956</v>
      </c>
      <c r="Z3289">
        <v>122.41738664762612</v>
      </c>
      <c r="AA3289">
        <v>24.75873675683756</v>
      </c>
    </row>
    <row r="3290" spans="1:29">
      <c r="A3290">
        <v>10</v>
      </c>
      <c r="B3290">
        <v>518</v>
      </c>
      <c r="C3290">
        <v>2009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61</v>
      </c>
      <c r="N3290">
        <v>99</v>
      </c>
      <c r="O3290">
        <v>99</v>
      </c>
      <c r="P3290">
        <v>9999</v>
      </c>
      <c r="Q3290">
        <v>371</v>
      </c>
      <c r="R3290">
        <v>1414</v>
      </c>
      <c r="S3290">
        <v>1411</v>
      </c>
      <c r="T3290">
        <v>6.3507547921475203</v>
      </c>
      <c r="U3290">
        <v>5.7072857772405401</v>
      </c>
      <c r="V3290">
        <v>18.159830268741164</v>
      </c>
      <c r="W3290">
        <v>61.129695251594605</v>
      </c>
      <c r="X3290">
        <v>131.37744977097944</v>
      </c>
      <c r="Y3290">
        <v>121.23910891089125</v>
      </c>
      <c r="Z3290">
        <v>121.49688164422405</v>
      </c>
      <c r="AA3290">
        <v>24.74407096016958</v>
      </c>
    </row>
    <row r="3291" spans="1:29">
      <c r="A3291">
        <v>10</v>
      </c>
      <c r="B3291">
        <v>519</v>
      </c>
      <c r="C3291">
        <v>2009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62</v>
      </c>
      <c r="N3291">
        <v>99</v>
      </c>
      <c r="O3291">
        <v>99</v>
      </c>
      <c r="P3291">
        <v>9999</v>
      </c>
      <c r="Q3291">
        <v>350</v>
      </c>
      <c r="R3291">
        <v>1383.03</v>
      </c>
      <c r="S3291">
        <v>1381.03</v>
      </c>
      <c r="T3291">
        <v>6.2116579916434151</v>
      </c>
      <c r="U3291">
        <v>5.3905074980991126</v>
      </c>
      <c r="V3291">
        <v>17.971410598468587</v>
      </c>
      <c r="W3291">
        <v>62.178229292629403</v>
      </c>
      <c r="X3291">
        <v>126.95945308081961</v>
      </c>
      <c r="Y3291">
        <v>117.07403310123416</v>
      </c>
      <c r="Z3291">
        <v>117.2435790677971</v>
      </c>
      <c r="AA3291">
        <v>25.440367098558351</v>
      </c>
      <c r="AB3291">
        <v>28.509879460019501</v>
      </c>
      <c r="AC3291">
        <v>29.902722050277031</v>
      </c>
    </row>
    <row r="3292" spans="1:29">
      <c r="A3292">
        <v>10</v>
      </c>
      <c r="B3292">
        <v>520</v>
      </c>
      <c r="C3292">
        <v>2009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63</v>
      </c>
      <c r="N3292">
        <v>99</v>
      </c>
      <c r="O3292">
        <v>99</v>
      </c>
      <c r="P3292">
        <v>9999</v>
      </c>
      <c r="Q3292">
        <v>296</v>
      </c>
      <c r="R3292">
        <v>908</v>
      </c>
      <c r="S3292">
        <v>906</v>
      </c>
      <c r="T3292">
        <v>4.0781367406435294</v>
      </c>
      <c r="U3292">
        <v>3.4491518960038259</v>
      </c>
      <c r="V3292">
        <v>17.993392070484578</v>
      </c>
      <c r="W3292">
        <v>63.139072847682129</v>
      </c>
      <c r="X3292">
        <v>123.65180578557758</v>
      </c>
      <c r="Y3292">
        <v>114.10088105726868</v>
      </c>
      <c r="Z3292">
        <v>114.35275938189842</v>
      </c>
      <c r="AA3292">
        <v>23.663975333593299</v>
      </c>
    </row>
    <row r="3293" spans="1:29">
      <c r="A3293">
        <v>10</v>
      </c>
      <c r="B3293">
        <v>521</v>
      </c>
      <c r="C3293">
        <v>2009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64</v>
      </c>
      <c r="N3293">
        <v>99</v>
      </c>
      <c r="O3293">
        <v>99</v>
      </c>
      <c r="P3293">
        <v>9999</v>
      </c>
      <c r="Q3293">
        <v>195</v>
      </c>
      <c r="R3293">
        <v>484</v>
      </c>
      <c r="S3293">
        <v>483</v>
      </c>
      <c r="T3293">
        <v>2.1738085710038186</v>
      </c>
      <c r="U3293">
        <v>1.8252037883555421</v>
      </c>
      <c r="V3293">
        <v>18.863636363636363</v>
      </c>
      <c r="W3293">
        <v>64.132505175983439</v>
      </c>
      <c r="X3293">
        <v>122.72995890153391</v>
      </c>
      <c r="Y3293">
        <v>113.27355371900831</v>
      </c>
      <c r="Z3293">
        <v>113.50807453416157</v>
      </c>
      <c r="AA3293">
        <v>23.702014770058703</v>
      </c>
    </row>
    <row r="3294" spans="1:29">
      <c r="A3294">
        <v>10</v>
      </c>
      <c r="B3294">
        <v>522</v>
      </c>
      <c r="C3294">
        <v>2009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65</v>
      </c>
      <c r="N3294">
        <v>99</v>
      </c>
      <c r="O3294">
        <v>99</v>
      </c>
      <c r="P3294">
        <v>9999</v>
      </c>
      <c r="Q3294">
        <v>71</v>
      </c>
      <c r="R3294">
        <v>137</v>
      </c>
      <c r="S3294">
        <v>137</v>
      </c>
      <c r="T3294">
        <v>0.61531358311471718</v>
      </c>
      <c r="U3294">
        <v>0.60485568447588978</v>
      </c>
      <c r="V3294">
        <v>17.59854014598541</v>
      </c>
      <c r="W3294">
        <v>65</v>
      </c>
      <c r="X3294">
        <v>143.67857905433721</v>
      </c>
      <c r="Y3294">
        <v>132.61532846715323</v>
      </c>
      <c r="Z3294">
        <v>132.61532846715323</v>
      </c>
      <c r="AA3294">
        <v>23.456986229997927</v>
      </c>
      <c r="AB3294">
        <v>0</v>
      </c>
    </row>
    <row r="3295" spans="1:29">
      <c r="A3295">
        <v>10</v>
      </c>
      <c r="B3295">
        <v>523</v>
      </c>
      <c r="C3295">
        <v>2009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66</v>
      </c>
      <c r="N3295">
        <v>99</v>
      </c>
      <c r="O3295">
        <v>99</v>
      </c>
      <c r="P3295">
        <v>9999</v>
      </c>
    </row>
    <row r="3296" spans="1:29">
      <c r="A3296">
        <v>10</v>
      </c>
      <c r="B3296">
        <v>524</v>
      </c>
      <c r="C3296">
        <v>2009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67</v>
      </c>
      <c r="N3296">
        <v>99</v>
      </c>
      <c r="O3296">
        <v>99</v>
      </c>
      <c r="P3296">
        <v>9999</v>
      </c>
      <c r="Q3296">
        <v>1</v>
      </c>
      <c r="R3296">
        <v>1</v>
      </c>
      <c r="S3296">
        <v>1</v>
      </c>
      <c r="T3296">
        <v>4.4913400227351644E-3</v>
      </c>
      <c r="U3296">
        <v>4.3079608753257125E-3</v>
      </c>
      <c r="V3296">
        <v>17</v>
      </c>
      <c r="W3296">
        <v>67</v>
      </c>
      <c r="X3296">
        <v>140.19501625135425</v>
      </c>
      <c r="Y3296">
        <v>129.4</v>
      </c>
      <c r="Z3296">
        <v>129.4</v>
      </c>
      <c r="AA3296">
        <v>0</v>
      </c>
      <c r="AB3296">
        <v>0</v>
      </c>
    </row>
    <row r="3297" spans="1:28">
      <c r="A3297">
        <v>10</v>
      </c>
      <c r="B3297">
        <v>525</v>
      </c>
      <c r="C3297">
        <v>2009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68</v>
      </c>
      <c r="N3297">
        <v>99</v>
      </c>
      <c r="O3297">
        <v>99</v>
      </c>
      <c r="P3297">
        <v>9999</v>
      </c>
    </row>
    <row r="3298" spans="1:28">
      <c r="A3298">
        <v>10</v>
      </c>
      <c r="B3298">
        <v>526</v>
      </c>
      <c r="C3298">
        <v>2008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0</v>
      </c>
      <c r="N3298">
        <v>99</v>
      </c>
      <c r="O3298">
        <v>99</v>
      </c>
      <c r="P3298">
        <v>9999</v>
      </c>
      <c r="Q3298">
        <v>166</v>
      </c>
      <c r="R3298">
        <v>301</v>
      </c>
      <c r="S3298">
        <v>0</v>
      </c>
      <c r="T3298">
        <v>1.2254702385799199</v>
      </c>
      <c r="U3298">
        <v>0</v>
      </c>
      <c r="V3298">
        <v>79.544850498338874</v>
      </c>
      <c r="X3298">
        <v>100.08062687394488</v>
      </c>
      <c r="Y3298">
        <v>0</v>
      </c>
    </row>
    <row r="3299" spans="1:28">
      <c r="A3299">
        <v>10</v>
      </c>
      <c r="B3299">
        <v>527</v>
      </c>
      <c r="C3299">
        <v>2008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35</v>
      </c>
      <c r="N3299">
        <v>99</v>
      </c>
      <c r="O3299">
        <v>99</v>
      </c>
      <c r="P3299">
        <v>9999</v>
      </c>
      <c r="Q3299">
        <v>8</v>
      </c>
      <c r="R3299">
        <v>15</v>
      </c>
      <c r="S3299">
        <v>15</v>
      </c>
      <c r="T3299">
        <v>6.106994544418208E-2</v>
      </c>
      <c r="U3299">
        <v>9.528362820464327E-2</v>
      </c>
      <c r="V3299">
        <v>2</v>
      </c>
      <c r="W3299">
        <v>35</v>
      </c>
      <c r="X3299">
        <v>227.62730227518963</v>
      </c>
      <c r="Y3299">
        <v>210.1</v>
      </c>
      <c r="Z3299">
        <v>210.1</v>
      </c>
      <c r="AA3299">
        <v>46.47093715431199</v>
      </c>
      <c r="AB3299">
        <v>0</v>
      </c>
    </row>
    <row r="3300" spans="1:28">
      <c r="A3300">
        <v>10</v>
      </c>
      <c r="B3300">
        <v>528</v>
      </c>
      <c r="C3300">
        <v>2008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36</v>
      </c>
      <c r="N3300">
        <v>99</v>
      </c>
      <c r="O3300">
        <v>99</v>
      </c>
      <c r="P3300">
        <v>9999</v>
      </c>
      <c r="Q3300">
        <v>4</v>
      </c>
      <c r="R3300">
        <v>4</v>
      </c>
      <c r="S3300">
        <v>4</v>
      </c>
      <c r="T3300">
        <v>1.6285318785115219E-2</v>
      </c>
      <c r="U3300">
        <v>2.5118717535274504E-2</v>
      </c>
      <c r="V3300">
        <v>2</v>
      </c>
      <c r="W3300">
        <v>36</v>
      </c>
      <c r="X3300">
        <v>225.02708559046596</v>
      </c>
      <c r="Y3300">
        <v>207.7</v>
      </c>
      <c r="Z3300">
        <v>207.7</v>
      </c>
      <c r="AA3300">
        <v>18.25390369208699</v>
      </c>
      <c r="AB3300">
        <v>0</v>
      </c>
    </row>
    <row r="3301" spans="1:28">
      <c r="A3301">
        <v>10</v>
      </c>
      <c r="B3301">
        <v>529</v>
      </c>
      <c r="C3301">
        <v>2008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37</v>
      </c>
      <c r="N3301">
        <v>99</v>
      </c>
      <c r="O3301">
        <v>99</v>
      </c>
      <c r="P3301">
        <v>9999</v>
      </c>
      <c r="Q3301">
        <v>4</v>
      </c>
      <c r="R3301">
        <v>5</v>
      </c>
      <c r="S3301">
        <v>5</v>
      </c>
      <c r="T3301">
        <v>2.0356648481394023E-2</v>
      </c>
      <c r="U3301">
        <v>3.0131576667855785E-2</v>
      </c>
      <c r="V3301">
        <v>2</v>
      </c>
      <c r="W3301">
        <v>37</v>
      </c>
      <c r="X3301">
        <v>215.94799566630556</v>
      </c>
      <c r="Y3301">
        <v>199.32</v>
      </c>
      <c r="Z3301">
        <v>199.32</v>
      </c>
      <c r="AA3301">
        <v>56.960842690395694</v>
      </c>
      <c r="AB3301">
        <v>0</v>
      </c>
    </row>
    <row r="3302" spans="1:28">
      <c r="A3302">
        <v>10</v>
      </c>
      <c r="B3302">
        <v>530</v>
      </c>
      <c r="C3302">
        <v>2008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38</v>
      </c>
      <c r="N3302">
        <v>99</v>
      </c>
      <c r="O3302">
        <v>99</v>
      </c>
      <c r="P3302">
        <v>9999</v>
      </c>
      <c r="Q3302">
        <v>10</v>
      </c>
      <c r="R3302">
        <v>12</v>
      </c>
      <c r="S3302">
        <v>12</v>
      </c>
      <c r="T3302">
        <v>4.8855956355345662E-2</v>
      </c>
      <c r="U3302">
        <v>7.3992582359264938E-2</v>
      </c>
      <c r="V3302">
        <v>2</v>
      </c>
      <c r="W3302">
        <v>38</v>
      </c>
      <c r="X3302">
        <v>220.95521849042973</v>
      </c>
      <c r="Y3302">
        <v>203.94166666666663</v>
      </c>
      <c r="Z3302">
        <v>203.94166666666663</v>
      </c>
      <c r="AA3302">
        <v>33.896053318278341</v>
      </c>
      <c r="AB3302">
        <v>0</v>
      </c>
    </row>
    <row r="3303" spans="1:28">
      <c r="A3303">
        <v>10</v>
      </c>
      <c r="B3303">
        <v>531</v>
      </c>
      <c r="C3303">
        <v>2008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39</v>
      </c>
      <c r="N3303">
        <v>99</v>
      </c>
      <c r="O3303">
        <v>99</v>
      </c>
      <c r="P3303">
        <v>9999</v>
      </c>
      <c r="Q3303">
        <v>12</v>
      </c>
      <c r="R3303">
        <v>12</v>
      </c>
      <c r="S3303">
        <v>12</v>
      </c>
      <c r="T3303">
        <v>4.8855956355345662E-2</v>
      </c>
      <c r="U3303">
        <v>7.2719715233320006E-2</v>
      </c>
      <c r="V3303">
        <v>2</v>
      </c>
      <c r="W3303">
        <v>39</v>
      </c>
      <c r="X3303">
        <v>217.15420729505237</v>
      </c>
      <c r="Y3303">
        <v>200.43333333333328</v>
      </c>
      <c r="Z3303">
        <v>200.43333333333328</v>
      </c>
      <c r="AA3303">
        <v>41.371877189973354</v>
      </c>
      <c r="AB3303">
        <v>0</v>
      </c>
    </row>
    <row r="3304" spans="1:28">
      <c r="A3304">
        <v>10</v>
      </c>
      <c r="B3304">
        <v>532</v>
      </c>
      <c r="C3304">
        <v>2008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40</v>
      </c>
      <c r="N3304">
        <v>99</v>
      </c>
      <c r="O3304">
        <v>99</v>
      </c>
      <c r="P3304">
        <v>9999</v>
      </c>
      <c r="Q3304">
        <v>21</v>
      </c>
      <c r="R3304">
        <v>29</v>
      </c>
      <c r="S3304">
        <v>29</v>
      </c>
      <c r="T3304">
        <v>0.11806856119208529</v>
      </c>
      <c r="U3304">
        <v>0.17608801492199361</v>
      </c>
      <c r="V3304">
        <v>5</v>
      </c>
      <c r="W3304">
        <v>40</v>
      </c>
      <c r="X3304">
        <v>217.58508611349797</v>
      </c>
      <c r="Y3304">
        <v>200.83103448275872</v>
      </c>
      <c r="Z3304">
        <v>200.83103448275872</v>
      </c>
      <c r="AA3304">
        <v>35.225882955070411</v>
      </c>
      <c r="AB3304">
        <v>0</v>
      </c>
    </row>
    <row r="3305" spans="1:28">
      <c r="A3305">
        <v>10</v>
      </c>
      <c r="B3305">
        <v>533</v>
      </c>
      <c r="C3305">
        <v>2008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41</v>
      </c>
      <c r="N3305">
        <v>99</v>
      </c>
      <c r="O3305">
        <v>99</v>
      </c>
      <c r="P3305">
        <v>9999</v>
      </c>
      <c r="Q3305">
        <v>22</v>
      </c>
      <c r="R3305">
        <v>24</v>
      </c>
      <c r="S3305">
        <v>24</v>
      </c>
      <c r="T3305">
        <v>9.7711912710691323E-2</v>
      </c>
      <c r="U3305">
        <v>0.14251576654552653</v>
      </c>
      <c r="V3305">
        <v>5</v>
      </c>
      <c r="W3305">
        <v>41</v>
      </c>
      <c r="X3305">
        <v>212.78891296496928</v>
      </c>
      <c r="Y3305">
        <v>196.40416666666673</v>
      </c>
      <c r="Z3305">
        <v>196.40416666666673</v>
      </c>
      <c r="AA3305">
        <v>24.139723126806839</v>
      </c>
      <c r="AB3305">
        <v>0</v>
      </c>
    </row>
    <row r="3306" spans="1:28">
      <c r="A3306">
        <v>10</v>
      </c>
      <c r="B3306">
        <v>534</v>
      </c>
      <c r="C3306">
        <v>2008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42</v>
      </c>
      <c r="N3306">
        <v>99</v>
      </c>
      <c r="O3306">
        <v>99</v>
      </c>
      <c r="P3306">
        <v>9999</v>
      </c>
      <c r="Q3306">
        <v>24</v>
      </c>
      <c r="R3306">
        <v>27</v>
      </c>
      <c r="S3306">
        <v>27</v>
      </c>
      <c r="T3306">
        <v>0.10992590179952771</v>
      </c>
      <c r="U3306">
        <v>0.14929431309272026</v>
      </c>
      <c r="V3306">
        <v>5</v>
      </c>
      <c r="W3306">
        <v>42</v>
      </c>
      <c r="X3306">
        <v>198.14212912804456</v>
      </c>
      <c r="Y3306">
        <v>182.88518518518521</v>
      </c>
      <c r="Z3306">
        <v>182.88518518518521</v>
      </c>
      <c r="AA3306">
        <v>31.966066541739181</v>
      </c>
      <c r="AB3306">
        <v>0</v>
      </c>
    </row>
    <row r="3307" spans="1:28">
      <c r="A3307">
        <v>10</v>
      </c>
      <c r="B3307">
        <v>535</v>
      </c>
      <c r="C3307">
        <v>2008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43</v>
      </c>
      <c r="N3307">
        <v>99</v>
      </c>
      <c r="O3307">
        <v>99</v>
      </c>
      <c r="P3307">
        <v>9999</v>
      </c>
      <c r="Q3307">
        <v>37</v>
      </c>
      <c r="R3307">
        <v>48</v>
      </c>
      <c r="S3307">
        <v>48</v>
      </c>
      <c r="T3307">
        <v>0.19542382542138265</v>
      </c>
      <c r="U3307">
        <v>0.26216225294699724</v>
      </c>
      <c r="V3307">
        <v>5</v>
      </c>
      <c r="W3307">
        <v>43</v>
      </c>
      <c r="X3307">
        <v>195.71596244131447</v>
      </c>
      <c r="Y3307">
        <v>180.6458333333334</v>
      </c>
      <c r="Z3307">
        <v>180.6458333333334</v>
      </c>
      <c r="AA3307">
        <v>41.88913422323504</v>
      </c>
      <c r="AB3307">
        <v>0</v>
      </c>
    </row>
    <row r="3308" spans="1:28">
      <c r="A3308">
        <v>10</v>
      </c>
      <c r="B3308">
        <v>536</v>
      </c>
      <c r="C3308">
        <v>2008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44</v>
      </c>
      <c r="N3308">
        <v>99</v>
      </c>
      <c r="O3308">
        <v>99</v>
      </c>
      <c r="P3308">
        <v>9999</v>
      </c>
      <c r="Q3308">
        <v>62</v>
      </c>
      <c r="R3308">
        <v>72</v>
      </c>
      <c r="S3308">
        <v>72</v>
      </c>
      <c r="T3308">
        <v>0.293135738132074</v>
      </c>
      <c r="U3308">
        <v>0.39803855106360425</v>
      </c>
      <c r="V3308">
        <v>5</v>
      </c>
      <c r="W3308">
        <v>44</v>
      </c>
      <c r="X3308">
        <v>198.10250391236312</v>
      </c>
      <c r="Y3308">
        <v>182.84861111111113</v>
      </c>
      <c r="Z3308">
        <v>182.84861111111113</v>
      </c>
      <c r="AA3308">
        <v>27.491655264500089</v>
      </c>
      <c r="AB3308">
        <v>0</v>
      </c>
    </row>
    <row r="3309" spans="1:28">
      <c r="A3309">
        <v>10</v>
      </c>
      <c r="B3309">
        <v>537</v>
      </c>
      <c r="C3309">
        <v>2008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45</v>
      </c>
      <c r="N3309">
        <v>99</v>
      </c>
      <c r="O3309">
        <v>99</v>
      </c>
      <c r="P3309">
        <v>9999</v>
      </c>
      <c r="Q3309">
        <v>66</v>
      </c>
      <c r="R3309">
        <v>84</v>
      </c>
      <c r="S3309">
        <v>84</v>
      </c>
      <c r="T3309">
        <v>0.34199169448741962</v>
      </c>
      <c r="U3309">
        <v>0.48448467188312383</v>
      </c>
      <c r="V3309">
        <v>8</v>
      </c>
      <c r="W3309">
        <v>45</v>
      </c>
      <c r="X3309">
        <v>206.67982252489296</v>
      </c>
      <c r="Y3309">
        <v>190.76547619047611</v>
      </c>
      <c r="Z3309">
        <v>190.76547619047611</v>
      </c>
      <c r="AA3309">
        <v>24.980504274751471</v>
      </c>
      <c r="AB3309">
        <v>0</v>
      </c>
    </row>
    <row r="3310" spans="1:28">
      <c r="A3310">
        <v>10</v>
      </c>
      <c r="B3310">
        <v>538</v>
      </c>
      <c r="C3310">
        <v>2008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46</v>
      </c>
      <c r="N3310">
        <v>99</v>
      </c>
      <c r="O3310">
        <v>99</v>
      </c>
      <c r="P3310">
        <v>9999</v>
      </c>
      <c r="Q3310">
        <v>94</v>
      </c>
      <c r="R3310">
        <v>130</v>
      </c>
      <c r="S3310">
        <v>130</v>
      </c>
      <c r="T3310">
        <v>0.52927286051624467</v>
      </c>
      <c r="U3310">
        <v>0.69827192716950603</v>
      </c>
      <c r="V3310">
        <v>8.6538461538461586</v>
      </c>
      <c r="W3310">
        <v>46</v>
      </c>
      <c r="X3310">
        <v>192.47687307275601</v>
      </c>
      <c r="Y3310">
        <v>177.65615384615396</v>
      </c>
      <c r="Z3310">
        <v>177.65615384615396</v>
      </c>
      <c r="AA3310">
        <v>29.747372227439449</v>
      </c>
      <c r="AB3310">
        <v>0</v>
      </c>
    </row>
    <row r="3311" spans="1:28">
      <c r="A3311">
        <v>10</v>
      </c>
      <c r="B3311">
        <v>539</v>
      </c>
      <c r="C3311">
        <v>2008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47</v>
      </c>
      <c r="N3311">
        <v>99</v>
      </c>
      <c r="O3311">
        <v>99</v>
      </c>
      <c r="P3311">
        <v>9999</v>
      </c>
      <c r="Q3311">
        <v>114</v>
      </c>
      <c r="R3311">
        <v>159</v>
      </c>
      <c r="S3311">
        <v>159</v>
      </c>
      <c r="T3311">
        <v>0.64734142170833009</v>
      </c>
      <c r="U3311">
        <v>0.86761465335519716</v>
      </c>
      <c r="V3311">
        <v>8</v>
      </c>
      <c r="W3311">
        <v>47</v>
      </c>
      <c r="X3311">
        <v>195.53615841152376</v>
      </c>
      <c r="Y3311">
        <v>180.47987421383641</v>
      </c>
      <c r="Z3311">
        <v>180.47987421383641</v>
      </c>
      <c r="AA3311">
        <v>24.638770848299114</v>
      </c>
      <c r="AB3311">
        <v>0</v>
      </c>
    </row>
    <row r="3312" spans="1:28">
      <c r="A3312">
        <v>10</v>
      </c>
      <c r="B3312">
        <v>540</v>
      </c>
      <c r="C3312">
        <v>2008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48</v>
      </c>
      <c r="N3312">
        <v>99</v>
      </c>
      <c r="O3312">
        <v>99</v>
      </c>
      <c r="P3312">
        <v>9999</v>
      </c>
      <c r="Q3312">
        <v>143</v>
      </c>
      <c r="R3312">
        <v>203</v>
      </c>
      <c r="S3312">
        <v>203</v>
      </c>
      <c r="T3312">
        <v>0.8264799283445976</v>
      </c>
      <c r="U3312">
        <v>1.1099582744481116</v>
      </c>
      <c r="V3312">
        <v>8</v>
      </c>
      <c r="W3312">
        <v>48</v>
      </c>
      <c r="X3312">
        <v>195.93315863349872</v>
      </c>
      <c r="Y3312">
        <v>180.84630541871928</v>
      </c>
      <c r="Z3312">
        <v>180.84630541871928</v>
      </c>
      <c r="AA3312">
        <v>28.81922462567146</v>
      </c>
      <c r="AB3312">
        <v>0</v>
      </c>
    </row>
    <row r="3313" spans="1:28">
      <c r="A3313">
        <v>10</v>
      </c>
      <c r="B3313">
        <v>541</v>
      </c>
      <c r="C3313">
        <v>2008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49</v>
      </c>
      <c r="N3313">
        <v>99</v>
      </c>
      <c r="O3313">
        <v>99</v>
      </c>
      <c r="P3313">
        <v>9999</v>
      </c>
      <c r="Q3313">
        <v>199</v>
      </c>
      <c r="R3313">
        <v>367</v>
      </c>
      <c r="S3313">
        <v>367</v>
      </c>
      <c r="T3313">
        <v>1.494177998534322</v>
      </c>
      <c r="U3313">
        <v>1.8955228848961976</v>
      </c>
      <c r="V3313">
        <v>8.495912806539506</v>
      </c>
      <c r="W3313">
        <v>49</v>
      </c>
      <c r="X3313">
        <v>185.08034161793225</v>
      </c>
      <c r="Y3313">
        <v>170.82915531335141</v>
      </c>
      <c r="Z3313">
        <v>170.82915531335141</v>
      </c>
      <c r="AA3313">
        <v>27.839224970721673</v>
      </c>
      <c r="AB3313">
        <v>0</v>
      </c>
    </row>
    <row r="3314" spans="1:28">
      <c r="A3314">
        <v>10</v>
      </c>
      <c r="B3314">
        <v>542</v>
      </c>
      <c r="C3314">
        <v>2008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50</v>
      </c>
      <c r="N3314">
        <v>99</v>
      </c>
      <c r="O3314">
        <v>99</v>
      </c>
      <c r="P3314">
        <v>9999</v>
      </c>
      <c r="Q3314">
        <v>288</v>
      </c>
      <c r="R3314">
        <v>595</v>
      </c>
      <c r="S3314">
        <v>595</v>
      </c>
      <c r="T3314">
        <v>2.4224411692858889</v>
      </c>
      <c r="U3314">
        <v>3.0003594564669944</v>
      </c>
      <c r="V3314">
        <v>10.994957983193276</v>
      </c>
      <c r="W3314">
        <v>50</v>
      </c>
      <c r="X3314">
        <v>180.69812540400767</v>
      </c>
      <c r="Y3314">
        <v>166.78436974789929</v>
      </c>
      <c r="Z3314">
        <v>166.78436974789929</v>
      </c>
      <c r="AA3314">
        <v>27.569529661914743</v>
      </c>
      <c r="AB3314">
        <v>0</v>
      </c>
    </row>
    <row r="3315" spans="1:28">
      <c r="A3315">
        <v>10</v>
      </c>
      <c r="B3315">
        <v>543</v>
      </c>
      <c r="C3315">
        <v>2008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51</v>
      </c>
      <c r="N3315">
        <v>99</v>
      </c>
      <c r="O3315">
        <v>99</v>
      </c>
      <c r="P3315">
        <v>9999</v>
      </c>
      <c r="Q3315">
        <v>292</v>
      </c>
      <c r="R3315">
        <v>608</v>
      </c>
      <c r="S3315">
        <v>608</v>
      </c>
      <c r="T3315">
        <v>2.4753684553375126</v>
      </c>
      <c r="U3315">
        <v>2.934775053388611</v>
      </c>
      <c r="V3315">
        <v>11.434210526315789</v>
      </c>
      <c r="W3315">
        <v>51</v>
      </c>
      <c r="X3315">
        <v>172.96911529908198</v>
      </c>
      <c r="Y3315">
        <v>159.65049342105252</v>
      </c>
      <c r="Z3315">
        <v>159.65049342105252</v>
      </c>
      <c r="AA3315">
        <v>26.931009562813809</v>
      </c>
      <c r="AB3315">
        <v>0</v>
      </c>
    </row>
    <row r="3316" spans="1:28">
      <c r="A3316">
        <v>10</v>
      </c>
      <c r="B3316">
        <v>544</v>
      </c>
      <c r="C3316">
        <v>2008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52</v>
      </c>
      <c r="N3316">
        <v>99</v>
      </c>
      <c r="O3316">
        <v>99</v>
      </c>
      <c r="P3316">
        <v>9999</v>
      </c>
      <c r="Q3316">
        <v>357</v>
      </c>
      <c r="R3316">
        <v>817</v>
      </c>
      <c r="S3316">
        <v>817</v>
      </c>
      <c r="T3316">
        <v>3.326276361859783</v>
      </c>
      <c r="U3316">
        <v>3.9198895526240927</v>
      </c>
      <c r="V3316">
        <v>11.531211750305998</v>
      </c>
      <c r="W3316">
        <v>52</v>
      </c>
      <c r="X3316">
        <v>171.92898469813323</v>
      </c>
      <c r="Y3316">
        <v>158.69045287637701</v>
      </c>
      <c r="Z3316">
        <v>158.69045287637701</v>
      </c>
      <c r="AA3316">
        <v>26.846057938644751</v>
      </c>
      <c r="AB3316">
        <v>0</v>
      </c>
    </row>
    <row r="3317" spans="1:28">
      <c r="A3317">
        <v>10</v>
      </c>
      <c r="B3317">
        <v>545</v>
      </c>
      <c r="C3317">
        <v>2008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53</v>
      </c>
      <c r="N3317">
        <v>99</v>
      </c>
      <c r="O3317">
        <v>99</v>
      </c>
      <c r="P3317">
        <v>9999</v>
      </c>
      <c r="Q3317">
        <v>408</v>
      </c>
      <c r="R3317">
        <v>1086</v>
      </c>
      <c r="S3317">
        <v>1086</v>
      </c>
      <c r="T3317">
        <v>4.4214640501587823</v>
      </c>
      <c r="U3317">
        <v>5.0491736386376163</v>
      </c>
      <c r="V3317">
        <v>11.567219152854516</v>
      </c>
      <c r="W3317">
        <v>53</v>
      </c>
      <c r="X3317">
        <v>166.60491351565989</v>
      </c>
      <c r="Y3317">
        <v>153.77633517495389</v>
      </c>
      <c r="Z3317">
        <v>153.77633517495389</v>
      </c>
      <c r="AA3317">
        <v>26.608488824906196</v>
      </c>
      <c r="AB3317">
        <v>0</v>
      </c>
    </row>
    <row r="3318" spans="1:28">
      <c r="A3318">
        <v>10</v>
      </c>
      <c r="B3318">
        <v>546</v>
      </c>
      <c r="C3318">
        <v>2008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54</v>
      </c>
      <c r="N3318">
        <v>99</v>
      </c>
      <c r="O3318">
        <v>99</v>
      </c>
      <c r="P3318">
        <v>9999</v>
      </c>
      <c r="Q3318">
        <v>531</v>
      </c>
      <c r="R3318">
        <v>1891</v>
      </c>
      <c r="S3318">
        <v>1891</v>
      </c>
      <c r="T3318">
        <v>7.6988844556632223</v>
      </c>
      <c r="U3318">
        <v>8.3823349383855152</v>
      </c>
      <c r="V3318">
        <v>12.678476996298253</v>
      </c>
      <c r="W3318">
        <v>54</v>
      </c>
      <c r="X3318">
        <v>158.84399673884323</v>
      </c>
      <c r="Y3318">
        <v>146.61300898995236</v>
      </c>
      <c r="Z3318">
        <v>146.61300898995236</v>
      </c>
      <c r="AA3318">
        <v>26.480256157074784</v>
      </c>
      <c r="AB3318">
        <v>0</v>
      </c>
    </row>
    <row r="3319" spans="1:28">
      <c r="A3319">
        <v>10</v>
      </c>
      <c r="B3319">
        <v>547</v>
      </c>
      <c r="C3319">
        <v>2008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55</v>
      </c>
      <c r="N3319">
        <v>99</v>
      </c>
      <c r="O3319">
        <v>99</v>
      </c>
      <c r="P3319">
        <v>9999</v>
      </c>
      <c r="Q3319">
        <v>686</v>
      </c>
      <c r="R3319">
        <v>2930</v>
      </c>
      <c r="S3319">
        <v>2930</v>
      </c>
      <c r="T3319">
        <v>11.928996010096895</v>
      </c>
      <c r="U3319">
        <v>12.270200242558301</v>
      </c>
      <c r="V3319">
        <v>18.205460750853234</v>
      </c>
      <c r="W3319">
        <v>55</v>
      </c>
      <c r="X3319">
        <v>150.06567100159398</v>
      </c>
      <c r="Y3319">
        <v>138.51061433447117</v>
      </c>
      <c r="Z3319">
        <v>138.51061433447117</v>
      </c>
      <c r="AA3319">
        <v>28.675532612530699</v>
      </c>
      <c r="AB3319">
        <v>0</v>
      </c>
    </row>
    <row r="3320" spans="1:28">
      <c r="A3320">
        <v>10</v>
      </c>
      <c r="B3320">
        <v>548</v>
      </c>
      <c r="C3320">
        <v>2008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56</v>
      </c>
      <c r="N3320">
        <v>99</v>
      </c>
      <c r="O3320">
        <v>99</v>
      </c>
      <c r="P3320">
        <v>9999</v>
      </c>
      <c r="Q3320">
        <v>575</v>
      </c>
      <c r="R3320">
        <v>2582</v>
      </c>
      <c r="S3320">
        <v>2582</v>
      </c>
      <c r="T3320">
        <v>10.512173275791874</v>
      </c>
      <c r="U3320">
        <v>10.747052972466737</v>
      </c>
      <c r="V3320">
        <v>14.8559256390395</v>
      </c>
      <c r="W3320">
        <v>56</v>
      </c>
      <c r="X3320">
        <v>149.15247907632912</v>
      </c>
      <c r="Y3320">
        <v>137.66773818745153</v>
      </c>
      <c r="Z3320">
        <v>137.66773818745153</v>
      </c>
      <c r="AA3320">
        <v>25.053183110385206</v>
      </c>
      <c r="AB3320">
        <v>0</v>
      </c>
    </row>
    <row r="3321" spans="1:28">
      <c r="A3321">
        <v>10</v>
      </c>
      <c r="B3321">
        <v>549</v>
      </c>
      <c r="C3321">
        <v>2008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57</v>
      </c>
      <c r="N3321">
        <v>99</v>
      </c>
      <c r="O3321">
        <v>99</v>
      </c>
      <c r="P3321">
        <v>9999</v>
      </c>
      <c r="Q3321">
        <v>550</v>
      </c>
      <c r="R3321">
        <v>2564</v>
      </c>
      <c r="S3321">
        <v>2564</v>
      </c>
      <c r="T3321">
        <v>10.438889341258852</v>
      </c>
      <c r="U3321">
        <v>10.277745956099617</v>
      </c>
      <c r="V3321">
        <v>15.193447737909519</v>
      </c>
      <c r="W3321">
        <v>57</v>
      </c>
      <c r="X3321">
        <v>143.6405906940501</v>
      </c>
      <c r="Y3321">
        <v>132.58026521060827</v>
      </c>
      <c r="Z3321">
        <v>132.58026521060827</v>
      </c>
      <c r="AA3321">
        <v>24.231673531016849</v>
      </c>
      <c r="AB3321">
        <v>0</v>
      </c>
    </row>
    <row r="3322" spans="1:28">
      <c r="A3322">
        <v>10</v>
      </c>
      <c r="B3322">
        <v>550</v>
      </c>
      <c r="C3322">
        <v>2008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58</v>
      </c>
      <c r="N3322">
        <v>99</v>
      </c>
      <c r="O3322">
        <v>99</v>
      </c>
      <c r="P3322">
        <v>9999</v>
      </c>
      <c r="Q3322">
        <v>556</v>
      </c>
      <c r="R3322">
        <v>2652</v>
      </c>
      <c r="S3322">
        <v>2652</v>
      </c>
      <c r="T3322">
        <v>10.797166354531393</v>
      </c>
      <c r="U3322">
        <v>10.291079314829847</v>
      </c>
      <c r="V3322">
        <v>15.314102564102564</v>
      </c>
      <c r="W3322">
        <v>58</v>
      </c>
      <c r="X3322">
        <v>139.05439832404352</v>
      </c>
      <c r="Y3322">
        <v>128.34720965309219</v>
      </c>
      <c r="Z3322">
        <v>128.34720965309219</v>
      </c>
      <c r="AA3322">
        <v>24.698069285922887</v>
      </c>
      <c r="AB3322">
        <v>0</v>
      </c>
    </row>
    <row r="3323" spans="1:28">
      <c r="A3323">
        <v>10</v>
      </c>
      <c r="B3323">
        <v>551</v>
      </c>
      <c r="C3323">
        <v>2008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59</v>
      </c>
      <c r="N3323">
        <v>99</v>
      </c>
      <c r="O3323">
        <v>99</v>
      </c>
      <c r="P3323">
        <v>9999</v>
      </c>
      <c r="Q3323">
        <v>533</v>
      </c>
      <c r="R3323">
        <v>2318</v>
      </c>
      <c r="S3323">
        <v>2318</v>
      </c>
      <c r="T3323">
        <v>9.4373422359742687</v>
      </c>
      <c r="U3323">
        <v>8.7678715759912098</v>
      </c>
      <c r="V3323">
        <v>14.988783433994822</v>
      </c>
      <c r="W3323">
        <v>59</v>
      </c>
      <c r="X3323">
        <v>135.54330562922229</v>
      </c>
      <c r="Y3323">
        <v>125.10647109577218</v>
      </c>
      <c r="Z3323">
        <v>125.10647109577218</v>
      </c>
      <c r="AA3323">
        <v>24.205471316320704</v>
      </c>
      <c r="AB3323">
        <v>0</v>
      </c>
    </row>
    <row r="3324" spans="1:28">
      <c r="A3324">
        <v>10</v>
      </c>
      <c r="B3324">
        <v>552</v>
      </c>
      <c r="C3324">
        <v>2008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60</v>
      </c>
      <c r="N3324">
        <v>99</v>
      </c>
      <c r="O3324">
        <v>99</v>
      </c>
      <c r="P3324">
        <v>9999</v>
      </c>
      <c r="Q3324">
        <v>521</v>
      </c>
      <c r="R3324">
        <v>2369</v>
      </c>
      <c r="S3324">
        <v>2369</v>
      </c>
      <c r="T3324">
        <v>9.6449800504844898</v>
      </c>
      <c r="U3324">
        <v>8.534543845087299</v>
      </c>
      <c r="V3324">
        <v>18.623047699451245</v>
      </c>
      <c r="W3324">
        <v>60</v>
      </c>
      <c r="X3324">
        <v>129.09593809896441</v>
      </c>
      <c r="Y3324">
        <v>119.15555086534413</v>
      </c>
      <c r="Z3324">
        <v>119.15555086534413</v>
      </c>
      <c r="AA3324">
        <v>23.686480671744967</v>
      </c>
      <c r="AB3324">
        <v>0</v>
      </c>
    </row>
    <row r="3325" spans="1:28">
      <c r="A3325">
        <v>10</v>
      </c>
      <c r="B3325">
        <v>553</v>
      </c>
      <c r="C3325">
        <v>2008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61</v>
      </c>
      <c r="N3325">
        <v>99</v>
      </c>
      <c r="O3325">
        <v>99</v>
      </c>
      <c r="P3325">
        <v>9999</v>
      </c>
      <c r="Q3325">
        <v>327</v>
      </c>
      <c r="R3325">
        <v>1010</v>
      </c>
      <c r="S3325">
        <v>1010</v>
      </c>
      <c r="T3325">
        <v>4.1120429932415927</v>
      </c>
      <c r="U3325">
        <v>3.6101958410381849</v>
      </c>
      <c r="V3325">
        <v>18.21782178217822</v>
      </c>
      <c r="W3325">
        <v>61</v>
      </c>
      <c r="X3325">
        <v>128.08748913894669</v>
      </c>
      <c r="Y3325">
        <v>118.22475247524751</v>
      </c>
      <c r="Z3325">
        <v>118.22475247524751</v>
      </c>
      <c r="AA3325">
        <v>24.472898754614</v>
      </c>
      <c r="AB3325">
        <v>0</v>
      </c>
    </row>
    <row r="3326" spans="1:28">
      <c r="A3326">
        <v>10</v>
      </c>
      <c r="B3326">
        <v>554</v>
      </c>
      <c r="C3326">
        <v>2008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62</v>
      </c>
      <c r="N3326">
        <v>99</v>
      </c>
      <c r="O3326">
        <v>99</v>
      </c>
      <c r="P3326">
        <v>9999</v>
      </c>
      <c r="Q3326">
        <v>324</v>
      </c>
      <c r="R3326">
        <v>1161</v>
      </c>
      <c r="S3326">
        <v>1161</v>
      </c>
      <c r="T3326">
        <v>4.7268137773796921</v>
      </c>
      <c r="U3326">
        <v>3.9474784184774072</v>
      </c>
      <c r="V3326">
        <v>18.412575366063745</v>
      </c>
      <c r="W3326">
        <v>62</v>
      </c>
      <c r="X3326">
        <v>121.8385913439959</v>
      </c>
      <c r="Y3326">
        <v>112.45701981050811</v>
      </c>
      <c r="Z3326">
        <v>112.45701981050811</v>
      </c>
      <c r="AA3326">
        <v>22.473712565865664</v>
      </c>
      <c r="AB3326">
        <v>0</v>
      </c>
    </row>
    <row r="3327" spans="1:28">
      <c r="A3327">
        <v>10</v>
      </c>
      <c r="B3327">
        <v>555</v>
      </c>
      <c r="C3327">
        <v>2008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63</v>
      </c>
      <c r="N3327">
        <v>99</v>
      </c>
      <c r="O3327">
        <v>99</v>
      </c>
      <c r="P3327">
        <v>9999</v>
      </c>
      <c r="Q3327">
        <v>117</v>
      </c>
      <c r="R3327">
        <v>321</v>
      </c>
      <c r="S3327">
        <v>321</v>
      </c>
      <c r="T3327">
        <v>1.3068968325054964</v>
      </c>
      <c r="U3327">
        <v>1.1676847638439944</v>
      </c>
      <c r="V3327">
        <v>17.510903426791277</v>
      </c>
      <c r="W3327">
        <v>63</v>
      </c>
      <c r="X3327">
        <v>130.3520620487844</v>
      </c>
      <c r="Y3327">
        <v>120.31495327102805</v>
      </c>
      <c r="Z3327">
        <v>120.31495327102805</v>
      </c>
      <c r="AA3327">
        <v>22.903775976239743</v>
      </c>
      <c r="AB3327">
        <v>0</v>
      </c>
    </row>
    <row r="3328" spans="1:28">
      <c r="A3328">
        <v>10</v>
      </c>
      <c r="B3328">
        <v>556</v>
      </c>
      <c r="C3328">
        <v>2008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64</v>
      </c>
      <c r="N3328">
        <v>99</v>
      </c>
      <c r="O3328">
        <v>99</v>
      </c>
      <c r="P3328">
        <v>9999</v>
      </c>
      <c r="Q3328">
        <v>63</v>
      </c>
      <c r="R3328">
        <v>109</v>
      </c>
      <c r="S3328">
        <v>109</v>
      </c>
      <c r="T3328">
        <v>0.44377493689438974</v>
      </c>
      <c r="U3328">
        <v>0.4076379646618829</v>
      </c>
      <c r="V3328">
        <v>17</v>
      </c>
      <c r="W3328">
        <v>64</v>
      </c>
      <c r="X3328">
        <v>134.01254385877724</v>
      </c>
      <c r="Y3328">
        <v>123.6935779816514</v>
      </c>
      <c r="Z3328">
        <v>123.6935779816514</v>
      </c>
      <c r="AA3328">
        <v>20.785290649435872</v>
      </c>
      <c r="AB3328">
        <v>0</v>
      </c>
    </row>
    <row r="3329" spans="1:28">
      <c r="A3329">
        <v>10</v>
      </c>
      <c r="B3329">
        <v>557</v>
      </c>
      <c r="C3329">
        <v>2008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65</v>
      </c>
      <c r="N3329">
        <v>99</v>
      </c>
      <c r="O3329">
        <v>99</v>
      </c>
      <c r="P3329">
        <v>9999</v>
      </c>
      <c r="Q3329">
        <v>28</v>
      </c>
      <c r="R3329">
        <v>57</v>
      </c>
      <c r="S3329">
        <v>57</v>
      </c>
      <c r="T3329">
        <v>0.23206579268789185</v>
      </c>
      <c r="U3329">
        <v>0.21077893511936244</v>
      </c>
      <c r="V3329">
        <v>18.438596491228072</v>
      </c>
      <c r="W3329">
        <v>65</v>
      </c>
      <c r="X3329">
        <v>132.51031153180895</v>
      </c>
      <c r="Y3329">
        <v>122.30701754385964</v>
      </c>
      <c r="Z3329">
        <v>122.30701754385964</v>
      </c>
      <c r="AA3329">
        <v>24.092008281477526</v>
      </c>
      <c r="AB3329">
        <v>0</v>
      </c>
    </row>
    <row r="3330" spans="1:28">
      <c r="A3330">
        <v>10</v>
      </c>
      <c r="B3330">
        <v>558</v>
      </c>
      <c r="C3330">
        <v>2008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66</v>
      </c>
      <c r="N3330">
        <v>99</v>
      </c>
      <c r="O3330">
        <v>99</v>
      </c>
      <c r="P3330">
        <v>9999</v>
      </c>
    </row>
    <row r="3331" spans="1:28">
      <c r="A3331">
        <v>10</v>
      </c>
      <c r="B3331">
        <v>559</v>
      </c>
      <c r="C3331">
        <v>2008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67</v>
      </c>
      <c r="N3331">
        <v>99</v>
      </c>
      <c r="O3331">
        <v>99</v>
      </c>
      <c r="P3331">
        <v>9999</v>
      </c>
    </row>
    <row r="3332" spans="1:28">
      <c r="A3332">
        <v>10</v>
      </c>
      <c r="B3332">
        <v>560</v>
      </c>
      <c r="C3332">
        <v>2008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68</v>
      </c>
      <c r="N3332">
        <v>99</v>
      </c>
      <c r="O3332">
        <v>99</v>
      </c>
      <c r="P3332">
        <v>9999</v>
      </c>
    </row>
    <row r="3333" spans="1:28">
      <c r="A3333">
        <v>10</v>
      </c>
      <c r="B3333">
        <v>561</v>
      </c>
      <c r="C3333">
        <v>2007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0</v>
      </c>
      <c r="N3333">
        <v>99</v>
      </c>
      <c r="O3333">
        <v>99</v>
      </c>
      <c r="P3333">
        <v>9999</v>
      </c>
      <c r="Q3333">
        <v>124</v>
      </c>
      <c r="R3333">
        <v>213</v>
      </c>
      <c r="S3333">
        <v>0</v>
      </c>
      <c r="T3333">
        <v>0.97340279681930386</v>
      </c>
      <c r="U3333">
        <v>0</v>
      </c>
      <c r="V3333">
        <v>89.661971830985905</v>
      </c>
      <c r="X3333">
        <v>135.77892054384824</v>
      </c>
      <c r="Y3333">
        <v>0</v>
      </c>
    </row>
    <row r="3334" spans="1:28">
      <c r="A3334">
        <v>10</v>
      </c>
      <c r="B3334">
        <v>562</v>
      </c>
      <c r="C3334">
        <v>2007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35</v>
      </c>
      <c r="N3334">
        <v>99</v>
      </c>
      <c r="O3334">
        <v>99</v>
      </c>
      <c r="P3334">
        <v>9999</v>
      </c>
      <c r="Q3334">
        <v>7</v>
      </c>
      <c r="R3334">
        <v>7</v>
      </c>
      <c r="S3334">
        <v>7</v>
      </c>
      <c r="T3334">
        <v>3.1989763275751759E-2</v>
      </c>
      <c r="U3334">
        <v>4.1831808464235155E-2</v>
      </c>
      <c r="V3334">
        <v>2</v>
      </c>
      <c r="W3334">
        <v>35</v>
      </c>
      <c r="X3334">
        <v>192.3696022287572</v>
      </c>
      <c r="Y3334">
        <v>177.55714285714279</v>
      </c>
      <c r="Z3334">
        <v>177.55714285714279</v>
      </c>
      <c r="AA3334">
        <v>54.538973146152394</v>
      </c>
      <c r="AB3334">
        <v>0</v>
      </c>
    </row>
    <row r="3335" spans="1:28">
      <c r="A3335">
        <v>10</v>
      </c>
      <c r="B3335">
        <v>563</v>
      </c>
      <c r="C3335">
        <v>2007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36</v>
      </c>
      <c r="N3335">
        <v>99</v>
      </c>
      <c r="O3335">
        <v>99</v>
      </c>
      <c r="P3335">
        <v>9999</v>
      </c>
      <c r="Q3335">
        <v>2</v>
      </c>
      <c r="R3335">
        <v>2</v>
      </c>
      <c r="S3335">
        <v>2</v>
      </c>
      <c r="T3335">
        <v>9.1399323645005026E-3</v>
      </c>
      <c r="U3335">
        <v>1.4118950559776857E-2</v>
      </c>
      <c r="V3335">
        <v>2</v>
      </c>
      <c r="W3335">
        <v>36</v>
      </c>
      <c r="X3335">
        <v>227.24810400866741</v>
      </c>
      <c r="Y3335">
        <v>209.75</v>
      </c>
      <c r="Z3335">
        <v>209.75</v>
      </c>
      <c r="AA3335">
        <v>2.5500000000004559</v>
      </c>
      <c r="AB3335">
        <v>0</v>
      </c>
    </row>
    <row r="3336" spans="1:28">
      <c r="A3336">
        <v>10</v>
      </c>
      <c r="B3336">
        <v>564</v>
      </c>
      <c r="C3336">
        <v>2007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37</v>
      </c>
      <c r="N3336">
        <v>99</v>
      </c>
      <c r="O3336">
        <v>99</v>
      </c>
      <c r="P3336">
        <v>9999</v>
      </c>
      <c r="Q3336">
        <v>10</v>
      </c>
      <c r="R3336">
        <v>14</v>
      </c>
      <c r="S3336">
        <v>14</v>
      </c>
      <c r="T3336">
        <v>6.3979526551503518E-2</v>
      </c>
      <c r="U3336">
        <v>8.9819412059300247E-2</v>
      </c>
      <c r="V3336">
        <v>8.9285714285714306</v>
      </c>
      <c r="W3336">
        <v>37</v>
      </c>
      <c r="X3336">
        <v>206.52375793220861</v>
      </c>
      <c r="Y3336">
        <v>190.62142857142859</v>
      </c>
      <c r="Z3336">
        <v>190.62142857142859</v>
      </c>
      <c r="AA3336">
        <v>41.697382216075198</v>
      </c>
      <c r="AB3336">
        <v>0</v>
      </c>
    </row>
    <row r="3337" spans="1:28">
      <c r="A3337">
        <v>10</v>
      </c>
      <c r="B3337">
        <v>565</v>
      </c>
      <c r="C3337">
        <v>2007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38</v>
      </c>
      <c r="N3337">
        <v>99</v>
      </c>
      <c r="O3337">
        <v>99</v>
      </c>
      <c r="P3337">
        <v>9999</v>
      </c>
      <c r="Q3337">
        <v>12</v>
      </c>
      <c r="R3337">
        <v>13</v>
      </c>
      <c r="S3337">
        <v>13</v>
      </c>
      <c r="T3337">
        <v>5.9409560369253274E-2</v>
      </c>
      <c r="U3337">
        <v>8.6447019100802908E-2</v>
      </c>
      <c r="V3337">
        <v>2</v>
      </c>
      <c r="W3337">
        <v>38</v>
      </c>
      <c r="X3337">
        <v>214.05950495874657</v>
      </c>
      <c r="Y3337">
        <v>197.57692307692312</v>
      </c>
      <c r="Z3337">
        <v>197.57692307692312</v>
      </c>
      <c r="AA3337">
        <v>22.051099879986953</v>
      </c>
      <c r="AB3337">
        <v>0</v>
      </c>
    </row>
    <row r="3338" spans="1:28">
      <c r="A3338">
        <v>10</v>
      </c>
      <c r="B3338">
        <v>566</v>
      </c>
      <c r="C3338">
        <v>2007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39</v>
      </c>
      <c r="N3338">
        <v>99</v>
      </c>
      <c r="O3338">
        <v>99</v>
      </c>
      <c r="P3338">
        <v>9999</v>
      </c>
      <c r="Q3338">
        <v>13</v>
      </c>
      <c r="R3338">
        <v>15</v>
      </c>
      <c r="S3338">
        <v>15</v>
      </c>
      <c r="T3338">
        <v>6.8549492733753756E-2</v>
      </c>
      <c r="U3338">
        <v>0.10423790650461232</v>
      </c>
      <c r="V3338">
        <v>2</v>
      </c>
      <c r="W3338">
        <v>39</v>
      </c>
      <c r="X3338">
        <v>223.69808595160703</v>
      </c>
      <c r="Y3338">
        <v>206.47333333333327</v>
      </c>
      <c r="Z3338">
        <v>206.47333333333327</v>
      </c>
      <c r="AA3338">
        <v>25.367130087751129</v>
      </c>
      <c r="AB3338">
        <v>0</v>
      </c>
    </row>
    <row r="3339" spans="1:28">
      <c r="A3339">
        <v>10</v>
      </c>
      <c r="B3339">
        <v>567</v>
      </c>
      <c r="C3339">
        <v>2007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40</v>
      </c>
      <c r="N3339">
        <v>99</v>
      </c>
      <c r="O3339">
        <v>99</v>
      </c>
      <c r="P3339">
        <v>9999</v>
      </c>
      <c r="Q3339">
        <v>25</v>
      </c>
      <c r="R3339">
        <v>34</v>
      </c>
      <c r="S3339">
        <v>34</v>
      </c>
      <c r="T3339">
        <v>0.15537885019650852</v>
      </c>
      <c r="U3339">
        <v>0.23423658716525139</v>
      </c>
      <c r="V3339">
        <v>5</v>
      </c>
      <c r="W3339">
        <v>40</v>
      </c>
      <c r="X3339">
        <v>221.77044165445164</v>
      </c>
      <c r="Y3339">
        <v>204.69411764705876</v>
      </c>
      <c r="Z3339">
        <v>204.69411764705876</v>
      </c>
      <c r="AA3339">
        <v>33.39113074540527</v>
      </c>
      <c r="AB3339">
        <v>0</v>
      </c>
    </row>
    <row r="3340" spans="1:28">
      <c r="A3340">
        <v>10</v>
      </c>
      <c r="B3340">
        <v>568</v>
      </c>
      <c r="C3340">
        <v>2007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41</v>
      </c>
      <c r="N3340">
        <v>99</v>
      </c>
      <c r="O3340">
        <v>99</v>
      </c>
      <c r="P3340">
        <v>9999</v>
      </c>
      <c r="Q3340">
        <v>32</v>
      </c>
      <c r="R3340">
        <v>37</v>
      </c>
      <c r="S3340">
        <v>37</v>
      </c>
      <c r="T3340">
        <v>0.1690887487432593</v>
      </c>
      <c r="U3340">
        <v>0.24679387072628289</v>
      </c>
      <c r="V3340">
        <v>5</v>
      </c>
      <c r="W3340">
        <v>41</v>
      </c>
      <c r="X3340">
        <v>214.71406400983864</v>
      </c>
      <c r="Y3340">
        <v>198.18108108108103</v>
      </c>
      <c r="Z3340">
        <v>198.18108108108103</v>
      </c>
      <c r="AA3340">
        <v>26.079657992263321</v>
      </c>
      <c r="AB3340">
        <v>0</v>
      </c>
    </row>
    <row r="3341" spans="1:28">
      <c r="A3341">
        <v>10</v>
      </c>
      <c r="B3341">
        <v>569</v>
      </c>
      <c r="C3341">
        <v>2007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42</v>
      </c>
      <c r="N3341">
        <v>99</v>
      </c>
      <c r="O3341">
        <v>99</v>
      </c>
      <c r="P3341">
        <v>9999</v>
      </c>
      <c r="Q3341">
        <v>34</v>
      </c>
      <c r="R3341">
        <v>44</v>
      </c>
      <c r="S3341">
        <v>44</v>
      </c>
      <c r="T3341">
        <v>0.20107851201901095</v>
      </c>
      <c r="U3341">
        <v>0.27989178724710417</v>
      </c>
      <c r="V3341">
        <v>5</v>
      </c>
      <c r="W3341">
        <v>42</v>
      </c>
      <c r="X3341">
        <v>204.76952624839953</v>
      </c>
      <c r="Y3341">
        <v>189.00227272727273</v>
      </c>
      <c r="Z3341">
        <v>189.00227272727273</v>
      </c>
      <c r="AA3341">
        <v>28.908613757497495</v>
      </c>
      <c r="AB3341">
        <v>0</v>
      </c>
    </row>
    <row r="3342" spans="1:28">
      <c r="A3342">
        <v>10</v>
      </c>
      <c r="B3342">
        <v>570</v>
      </c>
      <c r="C3342">
        <v>2007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43</v>
      </c>
      <c r="N3342">
        <v>99</v>
      </c>
      <c r="O3342">
        <v>99</v>
      </c>
      <c r="P3342">
        <v>9999</v>
      </c>
      <c r="Q3342">
        <v>62</v>
      </c>
      <c r="R3342">
        <v>80</v>
      </c>
      <c r="S3342">
        <v>80</v>
      </c>
      <c r="T3342">
        <v>0.3655972945800201</v>
      </c>
      <c r="U3342">
        <v>0.51430338881738757</v>
      </c>
      <c r="V3342">
        <v>5</v>
      </c>
      <c r="W3342">
        <v>43</v>
      </c>
      <c r="X3342">
        <v>206.94609967497288</v>
      </c>
      <c r="Y3342">
        <v>191.01124999999999</v>
      </c>
      <c r="Z3342">
        <v>191.01124999999999</v>
      </c>
      <c r="AA3342">
        <v>26.509884919356047</v>
      </c>
      <c r="AB3342">
        <v>0</v>
      </c>
    </row>
    <row r="3343" spans="1:28">
      <c r="A3343">
        <v>10</v>
      </c>
      <c r="B3343">
        <v>571</v>
      </c>
      <c r="C3343">
        <v>2007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44</v>
      </c>
      <c r="N3343">
        <v>99</v>
      </c>
      <c r="O3343">
        <v>99</v>
      </c>
      <c r="P3343">
        <v>9999</v>
      </c>
      <c r="Q3343">
        <v>80</v>
      </c>
      <c r="R3343">
        <v>96</v>
      </c>
      <c r="S3343">
        <v>96</v>
      </c>
      <c r="T3343">
        <v>0.43871675349602407</v>
      </c>
      <c r="U3343">
        <v>0.61053102063015985</v>
      </c>
      <c r="V3343">
        <v>5</v>
      </c>
      <c r="W3343">
        <v>44</v>
      </c>
      <c r="X3343">
        <v>204.72192127121704</v>
      </c>
      <c r="Y3343">
        <v>188.95833333333337</v>
      </c>
      <c r="Z3343">
        <v>188.95833333333337</v>
      </c>
      <c r="AA3343">
        <v>27.197631892419192</v>
      </c>
      <c r="AB3343">
        <v>0</v>
      </c>
    </row>
    <row r="3344" spans="1:28">
      <c r="A3344">
        <v>10</v>
      </c>
      <c r="B3344">
        <v>572</v>
      </c>
      <c r="C3344">
        <v>2007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45</v>
      </c>
      <c r="N3344">
        <v>99</v>
      </c>
      <c r="O3344">
        <v>99</v>
      </c>
      <c r="P3344">
        <v>9999</v>
      </c>
      <c r="Q3344">
        <v>84</v>
      </c>
      <c r="R3344">
        <v>110</v>
      </c>
      <c r="S3344">
        <v>110</v>
      </c>
      <c r="T3344">
        <v>0.50269628004752731</v>
      </c>
      <c r="U3344">
        <v>0.64784947684155558</v>
      </c>
      <c r="V3344">
        <v>8</v>
      </c>
      <c r="W3344">
        <v>45</v>
      </c>
      <c r="X3344">
        <v>189.5873140943564</v>
      </c>
      <c r="Y3344">
        <v>174.98909090909089</v>
      </c>
      <c r="Z3344">
        <v>174.98909090909089</v>
      </c>
      <c r="AA3344">
        <v>33.956216047499609</v>
      </c>
      <c r="AB3344">
        <v>0</v>
      </c>
    </row>
    <row r="3345" spans="1:28">
      <c r="A3345">
        <v>10</v>
      </c>
      <c r="B3345">
        <v>573</v>
      </c>
      <c r="C3345">
        <v>2007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46</v>
      </c>
      <c r="N3345">
        <v>99</v>
      </c>
      <c r="O3345">
        <v>99</v>
      </c>
      <c r="P3345">
        <v>9999</v>
      </c>
      <c r="Q3345">
        <v>134</v>
      </c>
      <c r="R3345">
        <v>196</v>
      </c>
      <c r="S3345">
        <v>196</v>
      </c>
      <c r="T3345">
        <v>0.89571337172104926</v>
      </c>
      <c r="U3345">
        <v>1.1656094001583213</v>
      </c>
      <c r="V3345">
        <v>8.9591836734693882</v>
      </c>
      <c r="W3345">
        <v>46</v>
      </c>
      <c r="X3345">
        <v>191.43653127556547</v>
      </c>
      <c r="Y3345">
        <v>176.69591836734688</v>
      </c>
      <c r="Z3345">
        <v>176.69591836734688</v>
      </c>
      <c r="AA3345">
        <v>29.658873189156779</v>
      </c>
      <c r="AB3345">
        <v>0</v>
      </c>
    </row>
    <row r="3346" spans="1:28">
      <c r="A3346">
        <v>10</v>
      </c>
      <c r="B3346">
        <v>574</v>
      </c>
      <c r="C3346">
        <v>2007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47</v>
      </c>
      <c r="N3346">
        <v>99</v>
      </c>
      <c r="O3346">
        <v>99</v>
      </c>
      <c r="P3346">
        <v>9999</v>
      </c>
      <c r="Q3346">
        <v>139</v>
      </c>
      <c r="R3346">
        <v>184</v>
      </c>
      <c r="S3346">
        <v>184</v>
      </c>
      <c r="T3346">
        <v>0.84087377753404613</v>
      </c>
      <c r="U3346">
        <v>1.0925610800273562</v>
      </c>
      <c r="V3346">
        <v>8.0163043478260878</v>
      </c>
      <c r="W3346">
        <v>47</v>
      </c>
      <c r="X3346">
        <v>191.14183428329176</v>
      </c>
      <c r="Y3346">
        <v>176.42391304347825</v>
      </c>
      <c r="Z3346">
        <v>176.42391304347825</v>
      </c>
      <c r="AA3346">
        <v>30.731062990306249</v>
      </c>
      <c r="AB3346">
        <v>0</v>
      </c>
    </row>
    <row r="3347" spans="1:28">
      <c r="A3347">
        <v>10</v>
      </c>
      <c r="B3347">
        <v>575</v>
      </c>
      <c r="C3347">
        <v>2007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48</v>
      </c>
      <c r="N3347">
        <v>99</v>
      </c>
      <c r="O3347">
        <v>99</v>
      </c>
      <c r="P3347">
        <v>9999</v>
      </c>
      <c r="Q3347">
        <v>156</v>
      </c>
      <c r="R3347">
        <v>228</v>
      </c>
      <c r="S3347">
        <v>228</v>
      </c>
      <c r="T3347">
        <v>1.0419522895530575</v>
      </c>
      <c r="U3347">
        <v>1.3157784909988748</v>
      </c>
      <c r="V3347">
        <v>8.3991228070175445</v>
      </c>
      <c r="W3347">
        <v>48</v>
      </c>
      <c r="X3347">
        <v>185.77008610366644</v>
      </c>
      <c r="Y3347">
        <v>171.46578947368411</v>
      </c>
      <c r="Z3347">
        <v>171.46578947368411</v>
      </c>
      <c r="AA3347">
        <v>30.02591812858444</v>
      </c>
      <c r="AB3347">
        <v>0</v>
      </c>
    </row>
    <row r="3348" spans="1:28">
      <c r="A3348">
        <v>10</v>
      </c>
      <c r="B3348">
        <v>576</v>
      </c>
      <c r="C3348">
        <v>2007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49</v>
      </c>
      <c r="N3348">
        <v>99</v>
      </c>
      <c r="O3348">
        <v>99</v>
      </c>
      <c r="P3348">
        <v>9999</v>
      </c>
      <c r="Q3348">
        <v>253</v>
      </c>
      <c r="R3348">
        <v>476</v>
      </c>
      <c r="S3348">
        <v>476</v>
      </c>
      <c r="T3348">
        <v>2.1753039027511196</v>
      </c>
      <c r="U3348">
        <v>2.6861682076909421</v>
      </c>
      <c r="V3348">
        <v>8.382352941176471</v>
      </c>
      <c r="W3348">
        <v>49</v>
      </c>
      <c r="X3348">
        <v>181.65782022451464</v>
      </c>
      <c r="Y3348">
        <v>167.67016806722691</v>
      </c>
      <c r="Z3348">
        <v>167.67016806722691</v>
      </c>
      <c r="AA3348">
        <v>26.846132390746781</v>
      </c>
      <c r="AB3348">
        <v>0</v>
      </c>
    </row>
    <row r="3349" spans="1:28">
      <c r="A3349">
        <v>10</v>
      </c>
      <c r="B3349">
        <v>577</v>
      </c>
      <c r="C3349">
        <v>2007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50</v>
      </c>
      <c r="N3349">
        <v>99</v>
      </c>
      <c r="O3349">
        <v>99</v>
      </c>
      <c r="P3349">
        <v>9999</v>
      </c>
      <c r="Q3349">
        <v>295</v>
      </c>
      <c r="R3349">
        <v>609</v>
      </c>
      <c r="S3349">
        <v>609</v>
      </c>
      <c r="T3349">
        <v>2.783109404990403</v>
      </c>
      <c r="U3349">
        <v>3.3638408122822399</v>
      </c>
      <c r="V3349">
        <v>11.288998357963878</v>
      </c>
      <c r="W3349">
        <v>50</v>
      </c>
      <c r="X3349">
        <v>177.80582700446689</v>
      </c>
      <c r="Y3349">
        <v>164.11477832512301</v>
      </c>
      <c r="Z3349">
        <v>164.11477832512301</v>
      </c>
      <c r="AA3349">
        <v>27.111409961012406</v>
      </c>
      <c r="AB3349">
        <v>0</v>
      </c>
    </row>
    <row r="3350" spans="1:28">
      <c r="A3350">
        <v>10</v>
      </c>
      <c r="B3350">
        <v>578</v>
      </c>
      <c r="C3350">
        <v>2007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51</v>
      </c>
      <c r="N3350">
        <v>99</v>
      </c>
      <c r="O3350">
        <v>99</v>
      </c>
      <c r="P3350">
        <v>9999</v>
      </c>
      <c r="Q3350">
        <v>308</v>
      </c>
      <c r="R3350">
        <v>642</v>
      </c>
      <c r="S3350">
        <v>642</v>
      </c>
      <c r="T3350">
        <v>2.9339182890046618</v>
      </c>
      <c r="U3350">
        <v>3.4256276285817382</v>
      </c>
      <c r="V3350">
        <v>11.137071651090348</v>
      </c>
      <c r="W3350">
        <v>51</v>
      </c>
      <c r="X3350">
        <v>171.76432667415935</v>
      </c>
      <c r="Y3350">
        <v>158.53847352024923</v>
      </c>
      <c r="Z3350">
        <v>158.53847352024923</v>
      </c>
      <c r="AA3350">
        <v>26.481795889964328</v>
      </c>
      <c r="AB3350">
        <v>0</v>
      </c>
    </row>
    <row r="3351" spans="1:28">
      <c r="A3351">
        <v>10</v>
      </c>
      <c r="B3351">
        <v>579</v>
      </c>
      <c r="C3351">
        <v>2007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52</v>
      </c>
      <c r="N3351">
        <v>99</v>
      </c>
      <c r="O3351">
        <v>99</v>
      </c>
      <c r="P3351">
        <v>9999</v>
      </c>
      <c r="Q3351">
        <v>356</v>
      </c>
      <c r="R3351">
        <v>749</v>
      </c>
      <c r="S3351">
        <v>749</v>
      </c>
      <c r="T3351">
        <v>3.4229046705054378</v>
      </c>
      <c r="U3351">
        <v>3.9028885454418174</v>
      </c>
      <c r="V3351">
        <v>11.93991989319092</v>
      </c>
      <c r="W3351">
        <v>52</v>
      </c>
      <c r="X3351">
        <v>167.73827725519183</v>
      </c>
      <c r="Y3351">
        <v>154.82242990654203</v>
      </c>
      <c r="Z3351">
        <v>154.82242990654203</v>
      </c>
      <c r="AA3351">
        <v>26.824144793362919</v>
      </c>
      <c r="AB3351">
        <v>0</v>
      </c>
    </row>
    <row r="3352" spans="1:28">
      <c r="A3352">
        <v>10</v>
      </c>
      <c r="B3352">
        <v>580</v>
      </c>
      <c r="C3352">
        <v>2007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53</v>
      </c>
      <c r="N3352">
        <v>99</v>
      </c>
      <c r="O3352">
        <v>99</v>
      </c>
      <c r="P3352">
        <v>9999</v>
      </c>
      <c r="Q3352">
        <v>403</v>
      </c>
      <c r="R3352">
        <v>1043</v>
      </c>
      <c r="S3352">
        <v>1043</v>
      </c>
      <c r="T3352">
        <v>4.7664747280870117</v>
      </c>
      <c r="U3352">
        <v>5.3925640418096004</v>
      </c>
      <c r="V3352">
        <v>11.250239693192713</v>
      </c>
      <c r="W3352">
        <v>53</v>
      </c>
      <c r="X3352">
        <v>166.43277320089891</v>
      </c>
      <c r="Y3352">
        <v>153.61744966442973</v>
      </c>
      <c r="Z3352">
        <v>153.61744966442973</v>
      </c>
      <c r="AA3352">
        <v>26.859583784020906</v>
      </c>
      <c r="AB3352">
        <v>0</v>
      </c>
    </row>
    <row r="3353" spans="1:28">
      <c r="A3353">
        <v>10</v>
      </c>
      <c r="B3353">
        <v>581</v>
      </c>
      <c r="C3353">
        <v>2007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54</v>
      </c>
      <c r="N3353">
        <v>99</v>
      </c>
      <c r="O3353">
        <v>99</v>
      </c>
      <c r="P3353">
        <v>9999</v>
      </c>
      <c r="Q3353">
        <v>528</v>
      </c>
      <c r="R3353">
        <v>1482</v>
      </c>
      <c r="S3353">
        <v>1482</v>
      </c>
      <c r="T3353">
        <v>6.7726898820948724</v>
      </c>
      <c r="U3353">
        <v>7.2977977802788478</v>
      </c>
      <c r="V3353">
        <v>11.950067476383264</v>
      </c>
      <c r="W3353">
        <v>54</v>
      </c>
      <c r="X3353">
        <v>158.51540259933955</v>
      </c>
      <c r="Y3353">
        <v>146.30971659919044</v>
      </c>
      <c r="Z3353">
        <v>146.30971659919044</v>
      </c>
      <c r="AA3353">
        <v>27.409211687765939</v>
      </c>
      <c r="AB3353">
        <v>0</v>
      </c>
    </row>
    <row r="3354" spans="1:28">
      <c r="A3354">
        <v>10</v>
      </c>
      <c r="B3354">
        <v>582</v>
      </c>
      <c r="C3354">
        <v>2007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55</v>
      </c>
      <c r="N3354">
        <v>99</v>
      </c>
      <c r="O3354">
        <v>99</v>
      </c>
      <c r="P3354">
        <v>9999</v>
      </c>
      <c r="Q3354">
        <v>711</v>
      </c>
      <c r="R3354">
        <v>2480</v>
      </c>
      <c r="S3354">
        <v>2480</v>
      </c>
      <c r="T3354">
        <v>11.333516131980621</v>
      </c>
      <c r="U3354">
        <v>11.397978045116016</v>
      </c>
      <c r="V3354">
        <v>18.247580645161289</v>
      </c>
      <c r="W3354">
        <v>55</v>
      </c>
      <c r="X3354">
        <v>147.94625694614342</v>
      </c>
      <c r="Y3354">
        <v>136.55439516129022</v>
      </c>
      <c r="Z3354">
        <v>136.55439516129022</v>
      </c>
      <c r="AA3354">
        <v>28.819639025946259</v>
      </c>
      <c r="AB3354">
        <v>0</v>
      </c>
    </row>
    <row r="3355" spans="1:28">
      <c r="A3355">
        <v>10</v>
      </c>
      <c r="B3355">
        <v>583</v>
      </c>
      <c r="C3355">
        <v>2007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56</v>
      </c>
      <c r="N3355">
        <v>99</v>
      </c>
      <c r="O3355">
        <v>99</v>
      </c>
      <c r="P3355">
        <v>9999</v>
      </c>
      <c r="Q3355">
        <v>556</v>
      </c>
      <c r="R3355">
        <v>2066</v>
      </c>
      <c r="S3355">
        <v>2066</v>
      </c>
      <c r="T3355">
        <v>9.4415501325290183</v>
      </c>
      <c r="U3355">
        <v>9.6886157168320555</v>
      </c>
      <c r="V3355">
        <v>15.06969990319458</v>
      </c>
      <c r="W3355">
        <v>56</v>
      </c>
      <c r="X3355">
        <v>150.95908686162693</v>
      </c>
      <c r="Y3355">
        <v>139.33523717328129</v>
      </c>
      <c r="Z3355">
        <v>139.33523717328129</v>
      </c>
      <c r="AA3355">
        <v>24.961848282288159</v>
      </c>
      <c r="AB3355">
        <v>0</v>
      </c>
    </row>
    <row r="3356" spans="1:28">
      <c r="A3356">
        <v>10</v>
      </c>
      <c r="B3356">
        <v>584</v>
      </c>
      <c r="C3356">
        <v>2007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57</v>
      </c>
      <c r="N3356">
        <v>99</v>
      </c>
      <c r="O3356">
        <v>99</v>
      </c>
      <c r="P3356">
        <v>9999</v>
      </c>
      <c r="Q3356">
        <v>561</v>
      </c>
      <c r="R3356">
        <v>2150</v>
      </c>
      <c r="S3356">
        <v>2150</v>
      </c>
      <c r="T3356">
        <v>9.8254272918380448</v>
      </c>
      <c r="U3356">
        <v>9.5959590520142797</v>
      </c>
      <c r="V3356">
        <v>15.186046511627911</v>
      </c>
      <c r="W3356">
        <v>57</v>
      </c>
      <c r="X3356">
        <v>143.67386429489289</v>
      </c>
      <c r="Y3356">
        <v>132.61097674418602</v>
      </c>
      <c r="Z3356">
        <v>132.61097674418602</v>
      </c>
      <c r="AA3356">
        <v>24.464467835778738</v>
      </c>
      <c r="AB3356">
        <v>0</v>
      </c>
    </row>
    <row r="3357" spans="1:28">
      <c r="A3357">
        <v>10</v>
      </c>
      <c r="B3357">
        <v>585</v>
      </c>
      <c r="C3357">
        <v>2007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58</v>
      </c>
      <c r="N3357">
        <v>99</v>
      </c>
      <c r="O3357">
        <v>99</v>
      </c>
      <c r="P3357">
        <v>9999</v>
      </c>
      <c r="Q3357">
        <v>573</v>
      </c>
      <c r="R3357">
        <v>2297</v>
      </c>
      <c r="S3357">
        <v>2297</v>
      </c>
      <c r="T3357">
        <v>10.497212320628828</v>
      </c>
      <c r="U3357">
        <v>9.9593966580326097</v>
      </c>
      <c r="V3357">
        <v>15.148454505877227</v>
      </c>
      <c r="W3357">
        <v>58</v>
      </c>
      <c r="X3357">
        <v>139.57250754788282</v>
      </c>
      <c r="Y3357">
        <v>128.82542446669552</v>
      </c>
      <c r="Z3357">
        <v>128.82542446669552</v>
      </c>
      <c r="AA3357">
        <v>24.208010518719167</v>
      </c>
      <c r="AB3357">
        <v>0</v>
      </c>
    </row>
    <row r="3358" spans="1:28">
      <c r="A3358">
        <v>10</v>
      </c>
      <c r="B3358">
        <v>586</v>
      </c>
      <c r="C3358">
        <v>2007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59</v>
      </c>
      <c r="N3358">
        <v>99</v>
      </c>
      <c r="O3358">
        <v>99</v>
      </c>
      <c r="P3358">
        <v>9999</v>
      </c>
      <c r="Q3358">
        <v>531</v>
      </c>
      <c r="R3358">
        <v>2073</v>
      </c>
      <c r="S3358">
        <v>2073</v>
      </c>
      <c r="T3358">
        <v>9.4735398958047714</v>
      </c>
      <c r="U3358">
        <v>8.7371835604930457</v>
      </c>
      <c r="V3358">
        <v>14.78051133622769</v>
      </c>
      <c r="W3358">
        <v>59</v>
      </c>
      <c r="X3358">
        <v>135.67505444556448</v>
      </c>
      <c r="Y3358">
        <v>125.22807525325597</v>
      </c>
      <c r="Z3358">
        <v>125.22807525325597</v>
      </c>
      <c r="AA3358">
        <v>23.629007760126441</v>
      </c>
      <c r="AB3358">
        <v>0</v>
      </c>
    </row>
    <row r="3359" spans="1:28">
      <c r="A3359">
        <v>10</v>
      </c>
      <c r="B3359">
        <v>587</v>
      </c>
      <c r="C3359">
        <v>2007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60</v>
      </c>
      <c r="N3359">
        <v>99</v>
      </c>
      <c r="O3359">
        <v>99</v>
      </c>
      <c r="P3359">
        <v>9999</v>
      </c>
      <c r="Q3359">
        <v>492</v>
      </c>
      <c r="R3359">
        <v>1990</v>
      </c>
      <c r="S3359">
        <v>1990</v>
      </c>
      <c r="T3359">
        <v>9.0942327026779992</v>
      </c>
      <c r="U3359">
        <v>8.1318053678264377</v>
      </c>
      <c r="V3359">
        <v>18.149246231155775</v>
      </c>
      <c r="W3359">
        <v>60</v>
      </c>
      <c r="X3359">
        <v>131.54118370835761</v>
      </c>
      <c r="Y3359">
        <v>121.41251256281416</v>
      </c>
      <c r="Z3359">
        <v>121.41251256281416</v>
      </c>
      <c r="AA3359">
        <v>22.975664626813352</v>
      </c>
      <c r="AB3359">
        <v>0</v>
      </c>
    </row>
    <row r="3360" spans="1:28">
      <c r="A3360">
        <v>10</v>
      </c>
      <c r="B3360">
        <v>588</v>
      </c>
      <c r="C3360">
        <v>2007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61</v>
      </c>
      <c r="N3360">
        <v>99</v>
      </c>
      <c r="O3360">
        <v>99</v>
      </c>
      <c r="P3360">
        <v>9999</v>
      </c>
      <c r="Q3360">
        <v>285</v>
      </c>
      <c r="R3360">
        <v>894</v>
      </c>
      <c r="S3360">
        <v>894</v>
      </c>
      <c r="T3360">
        <v>4.0855497669317247</v>
      </c>
      <c r="U3360">
        <v>3.5956810483632098</v>
      </c>
      <c r="V3360">
        <v>17.6420581655481</v>
      </c>
      <c r="W3360">
        <v>61</v>
      </c>
      <c r="X3360">
        <v>129.47069787508377</v>
      </c>
      <c r="Y3360">
        <v>119.50145413870236</v>
      </c>
      <c r="Z3360">
        <v>119.50145413870236</v>
      </c>
      <c r="AA3360">
        <v>23.199457779998777</v>
      </c>
      <c r="AB3360">
        <v>0</v>
      </c>
    </row>
    <row r="3361" spans="1:28">
      <c r="A3361">
        <v>10</v>
      </c>
      <c r="B3361">
        <v>589</v>
      </c>
      <c r="C3361">
        <v>2007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62</v>
      </c>
      <c r="N3361">
        <v>99</v>
      </c>
      <c r="O3361">
        <v>99</v>
      </c>
      <c r="P3361">
        <v>9999</v>
      </c>
      <c r="Q3361">
        <v>347</v>
      </c>
      <c r="R3361">
        <v>1170</v>
      </c>
      <c r="S3361">
        <v>1170</v>
      </c>
      <c r="T3361">
        <v>5.3468604332327949</v>
      </c>
      <c r="U3361">
        <v>4.4429493427535975</v>
      </c>
      <c r="V3361">
        <v>17.978632478632477</v>
      </c>
      <c r="W3361">
        <v>62</v>
      </c>
      <c r="X3361">
        <v>122.24000148160501</v>
      </c>
      <c r="Y3361">
        <v>112.8275213675214</v>
      </c>
      <c r="Z3361">
        <v>112.8275213675214</v>
      </c>
      <c r="AA3361">
        <v>21.917903422489683</v>
      </c>
      <c r="AB3361">
        <v>0</v>
      </c>
    </row>
    <row r="3362" spans="1:28">
      <c r="A3362">
        <v>10</v>
      </c>
      <c r="B3362">
        <v>590</v>
      </c>
      <c r="C3362">
        <v>2007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63</v>
      </c>
      <c r="N3362">
        <v>99</v>
      </c>
      <c r="O3362">
        <v>99</v>
      </c>
      <c r="P3362">
        <v>9999</v>
      </c>
      <c r="Q3362">
        <v>162</v>
      </c>
      <c r="R3362">
        <v>344</v>
      </c>
      <c r="S3362">
        <v>344</v>
      </c>
      <c r="T3362">
        <v>1.572068366694086</v>
      </c>
      <c r="U3362">
        <v>1.3445313383486188</v>
      </c>
      <c r="V3362">
        <v>20.32848837209302</v>
      </c>
      <c r="W3362">
        <v>63</v>
      </c>
      <c r="X3362">
        <v>125.81729194487131</v>
      </c>
      <c r="Y3362">
        <v>116.12936046511631</v>
      </c>
      <c r="Z3362">
        <v>116.12936046511631</v>
      </c>
      <c r="AA3362">
        <v>23.862677232600419</v>
      </c>
      <c r="AB3362">
        <v>0</v>
      </c>
    </row>
    <row r="3363" spans="1:28">
      <c r="A3363">
        <v>10</v>
      </c>
      <c r="B3363">
        <v>591</v>
      </c>
      <c r="C3363">
        <v>2007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64</v>
      </c>
      <c r="N3363">
        <v>99</v>
      </c>
      <c r="O3363">
        <v>99</v>
      </c>
      <c r="P3363">
        <v>9999</v>
      </c>
      <c r="Q3363">
        <v>56</v>
      </c>
      <c r="R3363">
        <v>102</v>
      </c>
      <c r="S3363">
        <v>102</v>
      </c>
      <c r="T3363">
        <v>0.46613655058952569</v>
      </c>
      <c r="U3363">
        <v>0.41699537961970712</v>
      </c>
      <c r="V3363">
        <v>17</v>
      </c>
      <c r="W3363">
        <v>64</v>
      </c>
      <c r="X3363">
        <v>131.60091772353579</v>
      </c>
      <c r="Y3363">
        <v>121.46764705882352</v>
      </c>
      <c r="Z3363">
        <v>121.46764705882352</v>
      </c>
      <c r="AA3363">
        <v>20.352998342320337</v>
      </c>
      <c r="AB3363">
        <v>0</v>
      </c>
    </row>
    <row r="3364" spans="1:28">
      <c r="A3364">
        <v>10</v>
      </c>
      <c r="B3364">
        <v>592</v>
      </c>
      <c r="C3364">
        <v>2007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65</v>
      </c>
      <c r="N3364">
        <v>99</v>
      </c>
      <c r="O3364">
        <v>99</v>
      </c>
      <c r="P3364">
        <v>9999</v>
      </c>
      <c r="Q3364">
        <v>27</v>
      </c>
      <c r="R3364">
        <v>42</v>
      </c>
      <c r="S3364">
        <v>42</v>
      </c>
      <c r="T3364">
        <v>0.19193857965451055</v>
      </c>
      <c r="U3364">
        <v>0.17600727521419068</v>
      </c>
      <c r="V3364">
        <v>17</v>
      </c>
      <c r="W3364">
        <v>65</v>
      </c>
      <c r="X3364">
        <v>134.89913842026519</v>
      </c>
      <c r="Y3364">
        <v>124.51190476190477</v>
      </c>
      <c r="Z3364">
        <v>124.51190476190477</v>
      </c>
      <c r="AA3364">
        <v>18.715287898768555</v>
      </c>
      <c r="AB3364">
        <v>0</v>
      </c>
    </row>
    <row r="3365" spans="1:28">
      <c r="A3365">
        <v>10</v>
      </c>
      <c r="B3365">
        <v>593</v>
      </c>
      <c r="C3365">
        <v>2007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66</v>
      </c>
      <c r="N3365">
        <v>99</v>
      </c>
      <c r="O3365">
        <v>99</v>
      </c>
      <c r="P3365">
        <v>9999</v>
      </c>
    </row>
    <row r="3366" spans="1:28">
      <c r="A3366">
        <v>10</v>
      </c>
      <c r="B3366">
        <v>594</v>
      </c>
      <c r="C3366">
        <v>2007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67</v>
      </c>
      <c r="N3366">
        <v>99</v>
      </c>
      <c r="O3366">
        <v>99</v>
      </c>
      <c r="P3366">
        <v>9999</v>
      </c>
    </row>
    <row r="3367" spans="1:28">
      <c r="A3367">
        <v>10</v>
      </c>
      <c r="B3367">
        <v>595</v>
      </c>
      <c r="C3367">
        <v>2007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68</v>
      </c>
      <c r="N3367">
        <v>99</v>
      </c>
      <c r="O3367">
        <v>99</v>
      </c>
      <c r="P3367">
        <v>9999</v>
      </c>
    </row>
    <row r="3368" spans="1:28">
      <c r="A3368">
        <v>10</v>
      </c>
      <c r="B3368">
        <v>596</v>
      </c>
      <c r="C3368">
        <v>2006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0</v>
      </c>
      <c r="N3368">
        <v>99</v>
      </c>
      <c r="O3368">
        <v>99</v>
      </c>
      <c r="P3368">
        <v>9999</v>
      </c>
      <c r="Q3368">
        <v>187</v>
      </c>
      <c r="R3368">
        <v>391</v>
      </c>
      <c r="S3368">
        <v>0</v>
      </c>
      <c r="T3368">
        <v>1.8395671606680779</v>
      </c>
      <c r="U3368">
        <v>0</v>
      </c>
      <c r="V3368">
        <v>66.882352941176492</v>
      </c>
      <c r="X3368">
        <v>143.50403028044315</v>
      </c>
      <c r="Y3368">
        <v>0</v>
      </c>
    </row>
    <row r="3369" spans="1:28">
      <c r="A3369">
        <v>10</v>
      </c>
      <c r="B3369">
        <v>597</v>
      </c>
      <c r="C3369">
        <v>2006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35</v>
      </c>
      <c r="N3369">
        <v>99</v>
      </c>
      <c r="O3369">
        <v>99</v>
      </c>
      <c r="P3369">
        <v>9999</v>
      </c>
      <c r="Q3369">
        <v>6</v>
      </c>
      <c r="R3369">
        <v>8</v>
      </c>
      <c r="S3369">
        <v>8</v>
      </c>
      <c r="T3369">
        <v>3.7638202775817441E-2</v>
      </c>
      <c r="U3369">
        <v>5.8476259747848147E-2</v>
      </c>
      <c r="V3369">
        <v>2</v>
      </c>
      <c r="W3369">
        <v>35</v>
      </c>
      <c r="X3369">
        <v>224.87811484290361</v>
      </c>
      <c r="Y3369">
        <v>207.5625</v>
      </c>
      <c r="Z3369">
        <v>207.5625</v>
      </c>
      <c r="AA3369">
        <v>31.269871182177848</v>
      </c>
      <c r="AB3369">
        <v>0</v>
      </c>
    </row>
    <row r="3370" spans="1:28">
      <c r="A3370">
        <v>10</v>
      </c>
      <c r="B3370">
        <v>598</v>
      </c>
      <c r="C3370">
        <v>2006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36</v>
      </c>
      <c r="N3370">
        <v>99</v>
      </c>
      <c r="O3370">
        <v>99</v>
      </c>
      <c r="P3370">
        <v>9999</v>
      </c>
      <c r="Q3370">
        <v>2</v>
      </c>
      <c r="R3370">
        <v>2</v>
      </c>
      <c r="S3370">
        <v>2</v>
      </c>
      <c r="T3370">
        <v>9.4095506939543602E-3</v>
      </c>
      <c r="U3370">
        <v>1.3051070076815732E-2</v>
      </c>
      <c r="V3370">
        <v>2</v>
      </c>
      <c r="W3370">
        <v>36</v>
      </c>
      <c r="X3370">
        <v>200.75839653304436</v>
      </c>
      <c r="Y3370">
        <v>185.3</v>
      </c>
      <c r="Z3370">
        <v>185.3</v>
      </c>
      <c r="AA3370">
        <v>15.599999999999781</v>
      </c>
      <c r="AB3370">
        <v>0</v>
      </c>
    </row>
    <row r="3371" spans="1:28">
      <c r="A3371">
        <v>10</v>
      </c>
      <c r="B3371">
        <v>599</v>
      </c>
      <c r="C3371">
        <v>2006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37</v>
      </c>
      <c r="N3371">
        <v>99</v>
      </c>
      <c r="O3371">
        <v>99</v>
      </c>
      <c r="P3371">
        <v>9999</v>
      </c>
      <c r="Q3371">
        <v>8</v>
      </c>
      <c r="R3371">
        <v>8</v>
      </c>
      <c r="S3371">
        <v>8</v>
      </c>
      <c r="T3371">
        <v>3.7638202775817441E-2</v>
      </c>
      <c r="U3371">
        <v>5.1566869707181003E-2</v>
      </c>
      <c r="V3371">
        <v>2</v>
      </c>
      <c r="W3371">
        <v>37</v>
      </c>
      <c r="X3371">
        <v>198.30715059588297</v>
      </c>
      <c r="Y3371">
        <v>183.03750000000005</v>
      </c>
      <c r="Z3371">
        <v>183.03750000000005</v>
      </c>
      <c r="AA3371">
        <v>62.432762583037992</v>
      </c>
      <c r="AB3371">
        <v>0</v>
      </c>
    </row>
    <row r="3372" spans="1:28">
      <c r="A3372">
        <v>10</v>
      </c>
      <c r="B3372">
        <v>600</v>
      </c>
      <c r="C3372">
        <v>2006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38</v>
      </c>
      <c r="N3372">
        <v>99</v>
      </c>
      <c r="O3372">
        <v>99</v>
      </c>
      <c r="P3372">
        <v>9999</v>
      </c>
      <c r="Q3372">
        <v>21</v>
      </c>
      <c r="R3372">
        <v>22</v>
      </c>
      <c r="S3372">
        <v>22</v>
      </c>
      <c r="T3372">
        <v>0.103505057633498</v>
      </c>
      <c r="U3372">
        <v>0.14808351233947695</v>
      </c>
      <c r="V3372">
        <v>2</v>
      </c>
      <c r="W3372">
        <v>38</v>
      </c>
      <c r="X3372">
        <v>207.08165074362256</v>
      </c>
      <c r="Y3372">
        <v>191.13636363636363</v>
      </c>
      <c r="Z3372">
        <v>191.13636363636363</v>
      </c>
      <c r="AA3372">
        <v>27.256801410666391</v>
      </c>
      <c r="AB3372">
        <v>0</v>
      </c>
    </row>
    <row r="3373" spans="1:28">
      <c r="A3373">
        <v>10</v>
      </c>
      <c r="B3373">
        <v>601</v>
      </c>
      <c r="C3373">
        <v>2006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39</v>
      </c>
      <c r="N3373">
        <v>99</v>
      </c>
      <c r="O3373">
        <v>99</v>
      </c>
      <c r="P3373">
        <v>9999</v>
      </c>
      <c r="Q3373">
        <v>10</v>
      </c>
      <c r="R3373">
        <v>10</v>
      </c>
      <c r="S3373">
        <v>10</v>
      </c>
      <c r="T3373">
        <v>4.7047753469771803E-2</v>
      </c>
      <c r="U3373">
        <v>6.258245179036491E-2</v>
      </c>
      <c r="V3373">
        <v>2</v>
      </c>
      <c r="W3373">
        <v>39</v>
      </c>
      <c r="X3373">
        <v>192.53521126760563</v>
      </c>
      <c r="Y3373">
        <v>177.71</v>
      </c>
      <c r="Z3373">
        <v>177.71</v>
      </c>
      <c r="AA3373">
        <v>35.843087199626211</v>
      </c>
      <c r="AB3373">
        <v>0</v>
      </c>
    </row>
    <row r="3374" spans="1:28">
      <c r="A3374">
        <v>10</v>
      </c>
      <c r="B3374">
        <v>602</v>
      </c>
      <c r="C3374">
        <v>2006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40</v>
      </c>
      <c r="N3374">
        <v>99</v>
      </c>
      <c r="O3374">
        <v>99</v>
      </c>
      <c r="P3374">
        <v>9999</v>
      </c>
      <c r="Q3374">
        <v>28</v>
      </c>
      <c r="R3374">
        <v>31</v>
      </c>
      <c r="S3374">
        <v>31</v>
      </c>
      <c r="T3374">
        <v>0.1458480357562926</v>
      </c>
      <c r="U3374">
        <v>0.19094497318808032</v>
      </c>
      <c r="V3374">
        <v>5</v>
      </c>
      <c r="W3374">
        <v>40</v>
      </c>
      <c r="X3374">
        <v>189.49778072903919</v>
      </c>
      <c r="Y3374">
        <v>174.90645161290317</v>
      </c>
      <c r="Z3374">
        <v>174.90645161290317</v>
      </c>
      <c r="AA3374">
        <v>43.903713822511257</v>
      </c>
      <c r="AB3374">
        <v>0</v>
      </c>
    </row>
    <row r="3375" spans="1:28">
      <c r="A3375">
        <v>10</v>
      </c>
      <c r="B3375">
        <v>603</v>
      </c>
      <c r="C3375">
        <v>2006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41</v>
      </c>
      <c r="N3375">
        <v>99</v>
      </c>
      <c r="O3375">
        <v>99</v>
      </c>
      <c r="P3375">
        <v>9999</v>
      </c>
      <c r="Q3375">
        <v>42</v>
      </c>
      <c r="R3375">
        <v>44</v>
      </c>
      <c r="S3375">
        <v>44</v>
      </c>
      <c r="T3375">
        <v>0.207010115266996</v>
      </c>
      <c r="U3375">
        <v>0.28754965595850901</v>
      </c>
      <c r="V3375">
        <v>5</v>
      </c>
      <c r="W3375">
        <v>41</v>
      </c>
      <c r="X3375">
        <v>201.05633802816899</v>
      </c>
      <c r="Y3375">
        <v>185.57499999999996</v>
      </c>
      <c r="Z3375">
        <v>185.57499999999996</v>
      </c>
      <c r="AA3375">
        <v>28.455564442254541</v>
      </c>
      <c r="AB3375">
        <v>0</v>
      </c>
    </row>
    <row r="3376" spans="1:28">
      <c r="A3376">
        <v>10</v>
      </c>
      <c r="B3376">
        <v>604</v>
      </c>
      <c r="C3376">
        <v>2006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42</v>
      </c>
      <c r="N3376">
        <v>99</v>
      </c>
      <c r="O3376">
        <v>99</v>
      </c>
      <c r="P3376">
        <v>9999</v>
      </c>
      <c r="Q3376">
        <v>34</v>
      </c>
      <c r="R3376">
        <v>37</v>
      </c>
      <c r="S3376">
        <v>37</v>
      </c>
      <c r="T3376">
        <v>0.17407668783815577</v>
      </c>
      <c r="U3376">
        <v>0.24511430937846873</v>
      </c>
      <c r="V3376">
        <v>5</v>
      </c>
      <c r="W3376">
        <v>42</v>
      </c>
      <c r="X3376">
        <v>203.80955169687567</v>
      </c>
      <c r="Y3376">
        <v>188.11621621621609</v>
      </c>
      <c r="Z3376">
        <v>188.11621621621609</v>
      </c>
      <c r="AA3376">
        <v>31.667576678837047</v>
      </c>
      <c r="AB3376">
        <v>0</v>
      </c>
    </row>
    <row r="3377" spans="1:28">
      <c r="A3377">
        <v>10</v>
      </c>
      <c r="B3377">
        <v>605</v>
      </c>
      <c r="C3377">
        <v>2006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43</v>
      </c>
      <c r="N3377">
        <v>99</v>
      </c>
      <c r="O3377">
        <v>99</v>
      </c>
      <c r="P3377">
        <v>9999</v>
      </c>
      <c r="Q3377">
        <v>70</v>
      </c>
      <c r="R3377">
        <v>84</v>
      </c>
      <c r="S3377">
        <v>84</v>
      </c>
      <c r="T3377">
        <v>0.3952011291460833</v>
      </c>
      <c r="U3377">
        <v>0.52096871338740813</v>
      </c>
      <c r="V3377">
        <v>5</v>
      </c>
      <c r="W3377">
        <v>43</v>
      </c>
      <c r="X3377">
        <v>190.80508693184748</v>
      </c>
      <c r="Y3377">
        <v>176.11309523809516</v>
      </c>
      <c r="Z3377">
        <v>176.11309523809516</v>
      </c>
      <c r="AA3377">
        <v>32.993573615832105</v>
      </c>
      <c r="AB3377">
        <v>0</v>
      </c>
    </row>
    <row r="3378" spans="1:28">
      <c r="A3378">
        <v>10</v>
      </c>
      <c r="B3378">
        <v>606</v>
      </c>
      <c r="C3378">
        <v>2006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44</v>
      </c>
      <c r="N3378">
        <v>99</v>
      </c>
      <c r="O3378">
        <v>99</v>
      </c>
      <c r="P3378">
        <v>9999</v>
      </c>
      <c r="Q3378">
        <v>94</v>
      </c>
      <c r="R3378">
        <v>118</v>
      </c>
      <c r="S3378">
        <v>118</v>
      </c>
      <c r="T3378">
        <v>0.55516349094330741</v>
      </c>
      <c r="U3378">
        <v>0.74254461143467509</v>
      </c>
      <c r="V3378">
        <v>5.7966101694915251</v>
      </c>
      <c r="W3378">
        <v>44</v>
      </c>
      <c r="X3378">
        <v>193.59678278274595</v>
      </c>
      <c r="Y3378">
        <v>178.68983050847456</v>
      </c>
      <c r="Z3378">
        <v>178.68983050847456</v>
      </c>
      <c r="AA3378">
        <v>30.203208354188405</v>
      </c>
      <c r="AB3378">
        <v>0</v>
      </c>
    </row>
    <row r="3379" spans="1:28">
      <c r="A3379">
        <v>10</v>
      </c>
      <c r="B3379">
        <v>607</v>
      </c>
      <c r="C3379">
        <v>2006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45</v>
      </c>
      <c r="N3379">
        <v>99</v>
      </c>
      <c r="O3379">
        <v>99</v>
      </c>
      <c r="P3379">
        <v>9999</v>
      </c>
      <c r="Q3379">
        <v>104</v>
      </c>
      <c r="R3379">
        <v>121</v>
      </c>
      <c r="S3379">
        <v>121</v>
      </c>
      <c r="T3379">
        <v>0.56927781698423907</v>
      </c>
      <c r="U3379">
        <v>0.74213962679926304</v>
      </c>
      <c r="V3379">
        <v>9.5041322314049612</v>
      </c>
      <c r="W3379">
        <v>45</v>
      </c>
      <c r="X3379">
        <v>188.69389253512173</v>
      </c>
      <c r="Y3379">
        <v>174.16446280991727</v>
      </c>
      <c r="Z3379">
        <v>174.16446280991727</v>
      </c>
      <c r="AA3379">
        <v>32.912430416958301</v>
      </c>
      <c r="AB3379">
        <v>0</v>
      </c>
    </row>
    <row r="3380" spans="1:28">
      <c r="A3380">
        <v>10</v>
      </c>
      <c r="B3380">
        <v>608</v>
      </c>
      <c r="C3380">
        <v>2006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46</v>
      </c>
      <c r="N3380">
        <v>99</v>
      </c>
      <c r="O3380">
        <v>99</v>
      </c>
      <c r="P3380">
        <v>9999</v>
      </c>
      <c r="Q3380">
        <v>157</v>
      </c>
      <c r="R3380">
        <v>224</v>
      </c>
      <c r="S3380">
        <v>224</v>
      </c>
      <c r="T3380">
        <v>1.0538696777228884</v>
      </c>
      <c r="U3380">
        <v>1.3492714625745439</v>
      </c>
      <c r="V3380">
        <v>8.40625</v>
      </c>
      <c r="W3380">
        <v>46</v>
      </c>
      <c r="X3380">
        <v>185.31428958365575</v>
      </c>
      <c r="Y3380">
        <v>171.04508928571445</v>
      </c>
      <c r="Z3380">
        <v>171.04508928571445</v>
      </c>
      <c r="AA3380">
        <v>28.568915315661059</v>
      </c>
      <c r="AB3380">
        <v>0</v>
      </c>
    </row>
    <row r="3381" spans="1:28">
      <c r="A3381">
        <v>10</v>
      </c>
      <c r="B3381">
        <v>609</v>
      </c>
      <c r="C3381">
        <v>2006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47</v>
      </c>
      <c r="N3381">
        <v>99</v>
      </c>
      <c r="O3381">
        <v>99</v>
      </c>
      <c r="P3381">
        <v>9999</v>
      </c>
      <c r="Q3381">
        <v>188</v>
      </c>
      <c r="R3381">
        <v>280</v>
      </c>
      <c r="S3381">
        <v>280</v>
      </c>
      <c r="T3381">
        <v>1.3173370971536111</v>
      </c>
      <c r="U3381">
        <v>1.6565773255300662</v>
      </c>
      <c r="V3381">
        <v>8.65</v>
      </c>
      <c r="W3381">
        <v>47</v>
      </c>
      <c r="X3381">
        <v>182.01671567868752</v>
      </c>
      <c r="Y3381">
        <v>168.00142857142859</v>
      </c>
      <c r="Z3381">
        <v>168.00142857142859</v>
      </c>
      <c r="AA3381">
        <v>28.130936162661687</v>
      </c>
      <c r="AB3381">
        <v>0</v>
      </c>
    </row>
    <row r="3382" spans="1:28">
      <c r="A3382">
        <v>10</v>
      </c>
      <c r="B3382">
        <v>610</v>
      </c>
      <c r="C3382">
        <v>2006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48</v>
      </c>
      <c r="N3382">
        <v>99</v>
      </c>
      <c r="O3382">
        <v>99</v>
      </c>
      <c r="P3382">
        <v>9999</v>
      </c>
      <c r="Q3382">
        <v>189</v>
      </c>
      <c r="R3382">
        <v>284</v>
      </c>
      <c r="S3382">
        <v>284</v>
      </c>
      <c r="T3382">
        <v>1.33615619854152</v>
      </c>
      <c r="U3382">
        <v>1.6459350336325651</v>
      </c>
      <c r="V3382">
        <v>8.320422535211268</v>
      </c>
      <c r="W3382">
        <v>48</v>
      </c>
      <c r="X3382">
        <v>178.30024567775001</v>
      </c>
      <c r="Y3382">
        <v>164.57112676056329</v>
      </c>
      <c r="Z3382">
        <v>164.57112676056329</v>
      </c>
      <c r="AA3382">
        <v>30.895099846174368</v>
      </c>
      <c r="AB3382">
        <v>0</v>
      </c>
    </row>
    <row r="3383" spans="1:28">
      <c r="A3383">
        <v>10</v>
      </c>
      <c r="B3383">
        <v>611</v>
      </c>
      <c r="C3383">
        <v>2006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49</v>
      </c>
      <c r="N3383">
        <v>99</v>
      </c>
      <c r="O3383">
        <v>99</v>
      </c>
      <c r="P3383">
        <v>9999</v>
      </c>
      <c r="Q3383">
        <v>259</v>
      </c>
      <c r="R3383">
        <v>471</v>
      </c>
      <c r="S3383">
        <v>471</v>
      </c>
      <c r="T3383">
        <v>2.215949188426253</v>
      </c>
      <c r="U3383">
        <v>2.6319247134267121</v>
      </c>
      <c r="V3383">
        <v>8.1932059447983026</v>
      </c>
      <c r="W3383">
        <v>49</v>
      </c>
      <c r="X3383">
        <v>171.91356533780501</v>
      </c>
      <c r="Y3383">
        <v>158.67622080679419</v>
      </c>
      <c r="Z3383">
        <v>158.67622080679419</v>
      </c>
      <c r="AA3383">
        <v>29.359677190681644</v>
      </c>
      <c r="AB3383">
        <v>0</v>
      </c>
    </row>
    <row r="3384" spans="1:28">
      <c r="A3384">
        <v>10</v>
      </c>
      <c r="B3384">
        <v>612</v>
      </c>
      <c r="C3384">
        <v>2006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50</v>
      </c>
      <c r="N3384">
        <v>99</v>
      </c>
      <c r="O3384">
        <v>99</v>
      </c>
      <c r="P3384">
        <v>9999</v>
      </c>
      <c r="Q3384">
        <v>366</v>
      </c>
      <c r="R3384">
        <v>753</v>
      </c>
      <c r="S3384">
        <v>753</v>
      </c>
      <c r="T3384">
        <v>3.5426958362738188</v>
      </c>
      <c r="U3384">
        <v>4.2395552437604289</v>
      </c>
      <c r="V3384">
        <v>11.584329349269584</v>
      </c>
      <c r="W3384">
        <v>50</v>
      </c>
      <c r="X3384">
        <v>173.21396969003737</v>
      </c>
      <c r="Y3384">
        <v>159.87649402390429</v>
      </c>
      <c r="Z3384">
        <v>159.87649402390429</v>
      </c>
      <c r="AA3384">
        <v>28.973882408329697</v>
      </c>
      <c r="AB3384">
        <v>0</v>
      </c>
    </row>
    <row r="3385" spans="1:28">
      <c r="A3385">
        <v>10</v>
      </c>
      <c r="B3385">
        <v>613</v>
      </c>
      <c r="C3385">
        <v>2006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51</v>
      </c>
      <c r="N3385">
        <v>99</v>
      </c>
      <c r="O3385">
        <v>99</v>
      </c>
      <c r="P3385">
        <v>9999</v>
      </c>
      <c r="Q3385">
        <v>322</v>
      </c>
      <c r="R3385">
        <v>644</v>
      </c>
      <c r="S3385">
        <v>644</v>
      </c>
      <c r="T3385">
        <v>3.0298753234533047</v>
      </c>
      <c r="U3385">
        <v>3.5396889696870399</v>
      </c>
      <c r="V3385">
        <v>11.14130434782609</v>
      </c>
      <c r="W3385">
        <v>51</v>
      </c>
      <c r="X3385">
        <v>169.0973600802138</v>
      </c>
      <c r="Y3385">
        <v>156.07686335403716</v>
      </c>
      <c r="Z3385">
        <v>156.07686335403716</v>
      </c>
      <c r="AA3385">
        <v>27.015347756138262</v>
      </c>
      <c r="AB3385">
        <v>0</v>
      </c>
    </row>
    <row r="3386" spans="1:28">
      <c r="A3386">
        <v>10</v>
      </c>
      <c r="B3386">
        <v>614</v>
      </c>
      <c r="C3386">
        <v>2006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52</v>
      </c>
      <c r="N3386">
        <v>99</v>
      </c>
      <c r="O3386">
        <v>99</v>
      </c>
      <c r="P3386">
        <v>9999</v>
      </c>
      <c r="Q3386">
        <v>428</v>
      </c>
      <c r="R3386">
        <v>890</v>
      </c>
      <c r="S3386">
        <v>890</v>
      </c>
      <c r="T3386">
        <v>4.1872500588096928</v>
      </c>
      <c r="U3386">
        <v>4.8393480536209488</v>
      </c>
      <c r="V3386">
        <v>11.395505617977529</v>
      </c>
      <c r="W3386">
        <v>52</v>
      </c>
      <c r="X3386">
        <v>167.28401524097049</v>
      </c>
      <c r="Y3386">
        <v>154.40314606741563</v>
      </c>
      <c r="Z3386">
        <v>154.40314606741563</v>
      </c>
      <c r="AA3386">
        <v>26.867817330029258</v>
      </c>
      <c r="AB3386">
        <v>0</v>
      </c>
    </row>
    <row r="3387" spans="1:28">
      <c r="A3387">
        <v>10</v>
      </c>
      <c r="B3387">
        <v>615</v>
      </c>
      <c r="C3387">
        <v>2006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53</v>
      </c>
      <c r="N3387">
        <v>99</v>
      </c>
      <c r="O3387">
        <v>99</v>
      </c>
      <c r="P3387">
        <v>9999</v>
      </c>
      <c r="Q3387">
        <v>479</v>
      </c>
      <c r="R3387">
        <v>1211</v>
      </c>
      <c r="S3387">
        <v>1211</v>
      </c>
      <c r="T3387">
        <v>5.6974829451893676</v>
      </c>
      <c r="U3387">
        <v>6.3416931435643438</v>
      </c>
      <c r="V3387">
        <v>11.436003303055328</v>
      </c>
      <c r="W3387">
        <v>53</v>
      </c>
      <c r="X3387">
        <v>161.10858123395764</v>
      </c>
      <c r="Y3387">
        <v>148.70322047894305</v>
      </c>
      <c r="Z3387">
        <v>148.70322047894305</v>
      </c>
      <c r="AA3387">
        <v>25.839051757740471</v>
      </c>
      <c r="AB3387">
        <v>0</v>
      </c>
    </row>
    <row r="3388" spans="1:28">
      <c r="A3388">
        <v>10</v>
      </c>
      <c r="B3388">
        <v>616</v>
      </c>
      <c r="C3388">
        <v>2006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54</v>
      </c>
      <c r="N3388">
        <v>99</v>
      </c>
      <c r="O3388">
        <v>99</v>
      </c>
      <c r="P3388">
        <v>9999</v>
      </c>
      <c r="Q3388">
        <v>565</v>
      </c>
      <c r="R3388">
        <v>1578</v>
      </c>
      <c r="S3388">
        <v>1578</v>
      </c>
      <c r="T3388">
        <v>7.424135497529992</v>
      </c>
      <c r="U3388">
        <v>7.9246231327435011</v>
      </c>
      <c r="V3388">
        <v>12.067173637515848</v>
      </c>
      <c r="W3388">
        <v>54</v>
      </c>
      <c r="X3388">
        <v>154.50025884075021</v>
      </c>
      <c r="Y3388">
        <v>142.60373891001259</v>
      </c>
      <c r="Z3388">
        <v>142.60373891001259</v>
      </c>
      <c r="AA3388">
        <v>26.743799820885791</v>
      </c>
      <c r="AB3388">
        <v>0</v>
      </c>
    </row>
    <row r="3389" spans="1:28">
      <c r="A3389">
        <v>10</v>
      </c>
      <c r="B3389">
        <v>617</v>
      </c>
      <c r="C3389">
        <v>2006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55</v>
      </c>
      <c r="N3389">
        <v>99</v>
      </c>
      <c r="O3389">
        <v>99</v>
      </c>
      <c r="P3389">
        <v>9999</v>
      </c>
      <c r="Q3389">
        <v>764</v>
      </c>
      <c r="R3389">
        <v>2560</v>
      </c>
      <c r="S3389">
        <v>2560</v>
      </c>
      <c r="T3389">
        <v>12.04422488826158</v>
      </c>
      <c r="U3389">
        <v>11.984597624346049</v>
      </c>
      <c r="V3389">
        <v>19.478515625</v>
      </c>
      <c r="W3389">
        <v>55</v>
      </c>
      <c r="X3389">
        <v>144.02606141657651</v>
      </c>
      <c r="Y3389">
        <v>132.93605468750002</v>
      </c>
      <c r="Z3389">
        <v>132.93605468750002</v>
      </c>
      <c r="AA3389">
        <v>28.610461524645434</v>
      </c>
      <c r="AB3389">
        <v>0</v>
      </c>
    </row>
    <row r="3390" spans="1:28">
      <c r="A3390">
        <v>10</v>
      </c>
      <c r="B3390">
        <v>618</v>
      </c>
      <c r="C3390">
        <v>2006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56</v>
      </c>
      <c r="N3390">
        <v>99</v>
      </c>
      <c r="O3390">
        <v>99</v>
      </c>
      <c r="P3390">
        <v>9999</v>
      </c>
      <c r="Q3390">
        <v>574</v>
      </c>
      <c r="R3390">
        <v>1912</v>
      </c>
      <c r="S3390">
        <v>1912</v>
      </c>
      <c r="T3390">
        <v>8.9955304634203745</v>
      </c>
      <c r="U3390">
        <v>9.192027831671048</v>
      </c>
      <c r="V3390">
        <v>14.801778242677829</v>
      </c>
      <c r="W3390">
        <v>56</v>
      </c>
      <c r="X3390">
        <v>147.90437993263745</v>
      </c>
      <c r="Y3390">
        <v>136.51574267782402</v>
      </c>
      <c r="Z3390">
        <v>136.51574267782402</v>
      </c>
      <c r="AA3390">
        <v>24.739864753589703</v>
      </c>
      <c r="AB3390">
        <v>0</v>
      </c>
    </row>
    <row r="3391" spans="1:28">
      <c r="A3391">
        <v>10</v>
      </c>
      <c r="B3391">
        <v>619</v>
      </c>
      <c r="C3391">
        <v>2006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57</v>
      </c>
      <c r="N3391">
        <v>99</v>
      </c>
      <c r="O3391">
        <v>99</v>
      </c>
      <c r="P3391">
        <v>9999</v>
      </c>
      <c r="Q3391">
        <v>567</v>
      </c>
      <c r="R3391">
        <v>1872</v>
      </c>
      <c r="S3391">
        <v>1872</v>
      </c>
      <c r="T3391">
        <v>8.8073394495412849</v>
      </c>
      <c r="U3391">
        <v>8.6957138785663712</v>
      </c>
      <c r="V3391">
        <v>15.498397435897436</v>
      </c>
      <c r="W3391">
        <v>57</v>
      </c>
      <c r="X3391">
        <v>142.9081474382123</v>
      </c>
      <c r="Y3391">
        <v>131.90422008547</v>
      </c>
      <c r="Z3391">
        <v>131.90422008547</v>
      </c>
      <c r="AA3391">
        <v>25.297673078246248</v>
      </c>
      <c r="AB3391">
        <v>0</v>
      </c>
    </row>
    <row r="3392" spans="1:28">
      <c r="A3392">
        <v>10</v>
      </c>
      <c r="B3392">
        <v>620</v>
      </c>
      <c r="C3392">
        <v>2006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58</v>
      </c>
      <c r="N3392">
        <v>99</v>
      </c>
      <c r="O3392">
        <v>99</v>
      </c>
      <c r="P3392">
        <v>9999</v>
      </c>
      <c r="Q3392">
        <v>584</v>
      </c>
      <c r="R3392">
        <v>2055</v>
      </c>
      <c r="S3392">
        <v>2055</v>
      </c>
      <c r="T3392">
        <v>9.6683133380381108</v>
      </c>
      <c r="U3392">
        <v>9.1953099680206485</v>
      </c>
      <c r="V3392">
        <v>15.075425790754259</v>
      </c>
      <c r="W3392">
        <v>58</v>
      </c>
      <c r="X3392">
        <v>137.66138662406783</v>
      </c>
      <c r="Y3392">
        <v>127.06145985401444</v>
      </c>
      <c r="Z3392">
        <v>127.06145985401444</v>
      </c>
      <c r="AA3392">
        <v>24.48047682952134</v>
      </c>
      <c r="AB3392">
        <v>0</v>
      </c>
    </row>
    <row r="3393" spans="1:28">
      <c r="A3393">
        <v>10</v>
      </c>
      <c r="B3393">
        <v>621</v>
      </c>
      <c r="C3393">
        <v>2006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59</v>
      </c>
      <c r="N3393">
        <v>99</v>
      </c>
      <c r="O3393">
        <v>99</v>
      </c>
      <c r="P3393">
        <v>9999</v>
      </c>
      <c r="Q3393">
        <v>523</v>
      </c>
      <c r="R3393">
        <v>1826</v>
      </c>
      <c r="S3393">
        <v>1826</v>
      </c>
      <c r="T3393">
        <v>8.5909197835803379</v>
      </c>
      <c r="U3393">
        <v>7.9331665477479216</v>
      </c>
      <c r="V3393">
        <v>15.25684556407448</v>
      </c>
      <c r="W3393">
        <v>59</v>
      </c>
      <c r="X3393">
        <v>133.66059530152515</v>
      </c>
      <c r="Y3393">
        <v>123.3687294633078</v>
      </c>
      <c r="Z3393">
        <v>123.3687294633078</v>
      </c>
      <c r="AA3393">
        <v>23.178951725552139</v>
      </c>
      <c r="AB3393">
        <v>0</v>
      </c>
    </row>
    <row r="3394" spans="1:28">
      <c r="A3394">
        <v>10</v>
      </c>
      <c r="B3394">
        <v>622</v>
      </c>
      <c r="C3394">
        <v>2006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60</v>
      </c>
      <c r="N3394">
        <v>99</v>
      </c>
      <c r="O3394">
        <v>99</v>
      </c>
      <c r="P3394">
        <v>9999</v>
      </c>
      <c r="Q3394">
        <v>446</v>
      </c>
      <c r="R3394">
        <v>1505</v>
      </c>
      <c r="S3394">
        <v>1505</v>
      </c>
      <c r="T3394">
        <v>7.0806868972006551</v>
      </c>
      <c r="U3394">
        <v>6.3120377034356716</v>
      </c>
      <c r="V3394">
        <v>18.410631229235879</v>
      </c>
      <c r="W3394">
        <v>60</v>
      </c>
      <c r="X3394">
        <v>129.02999391699032</v>
      </c>
      <c r="Y3394">
        <v>119.09468438538204</v>
      </c>
      <c r="Z3394">
        <v>119.09468438538204</v>
      </c>
      <c r="AA3394">
        <v>24.533936053064554</v>
      </c>
      <c r="AB3394">
        <v>0</v>
      </c>
    </row>
    <row r="3395" spans="1:28">
      <c r="A3395">
        <v>10</v>
      </c>
      <c r="B3395">
        <v>623</v>
      </c>
      <c r="C3395">
        <v>2006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61</v>
      </c>
      <c r="N3395">
        <v>99</v>
      </c>
      <c r="O3395">
        <v>99</v>
      </c>
      <c r="P3395">
        <v>9999</v>
      </c>
      <c r="Q3395">
        <v>321</v>
      </c>
      <c r="R3395">
        <v>854</v>
      </c>
      <c r="S3395">
        <v>854</v>
      </c>
      <c r="T3395">
        <v>4.0178781463185125</v>
      </c>
      <c r="U3395">
        <v>3.5750282811335752</v>
      </c>
      <c r="V3395">
        <v>17.960187353629976</v>
      </c>
      <c r="W3395">
        <v>61</v>
      </c>
      <c r="X3395">
        <v>128.78912821189422</v>
      </c>
      <c r="Y3395">
        <v>118.87236533957848</v>
      </c>
      <c r="Z3395">
        <v>118.87236533957848</v>
      </c>
      <c r="AA3395">
        <v>22.829904784838558</v>
      </c>
      <c r="AB3395">
        <v>0</v>
      </c>
    </row>
    <row r="3396" spans="1:28">
      <c r="A3396">
        <v>10</v>
      </c>
      <c r="B3396">
        <v>624</v>
      </c>
      <c r="C3396">
        <v>2006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62</v>
      </c>
      <c r="N3396">
        <v>99</v>
      </c>
      <c r="O3396">
        <v>99</v>
      </c>
      <c r="P3396">
        <v>9999</v>
      </c>
      <c r="Q3396">
        <v>333</v>
      </c>
      <c r="R3396">
        <v>940</v>
      </c>
      <c r="S3396">
        <v>940</v>
      </c>
      <c r="T3396">
        <v>4.42248882615855</v>
      </c>
      <c r="U3396">
        <v>3.731644643660891</v>
      </c>
      <c r="V3396">
        <v>19.093617021276597</v>
      </c>
      <c r="W3396">
        <v>62</v>
      </c>
      <c r="X3396">
        <v>122.13215462990722</v>
      </c>
      <c r="Y3396">
        <v>112.72797872340436</v>
      </c>
      <c r="Z3396">
        <v>112.72797872340436</v>
      </c>
      <c r="AA3396">
        <v>21.639551902770503</v>
      </c>
      <c r="AB3396">
        <v>0</v>
      </c>
    </row>
    <row r="3397" spans="1:28">
      <c r="A3397">
        <v>10</v>
      </c>
      <c r="B3397">
        <v>625</v>
      </c>
      <c r="C3397">
        <v>2006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63</v>
      </c>
      <c r="N3397">
        <v>99</v>
      </c>
      <c r="O3397">
        <v>99</v>
      </c>
      <c r="P3397">
        <v>9999</v>
      </c>
      <c r="Q3397">
        <v>175</v>
      </c>
      <c r="R3397">
        <v>362</v>
      </c>
      <c r="S3397">
        <v>362</v>
      </c>
      <c r="T3397">
        <v>1.7031286756057402</v>
      </c>
      <c r="U3397">
        <v>1.4722987516014061</v>
      </c>
      <c r="V3397">
        <v>19.038674033149171</v>
      </c>
      <c r="W3397">
        <v>63</v>
      </c>
      <c r="X3397">
        <v>125.12525215038642</v>
      </c>
      <c r="Y3397">
        <v>115.49060773480656</v>
      </c>
      <c r="Z3397">
        <v>115.49060773480656</v>
      </c>
      <c r="AA3397">
        <v>21.748417613505652</v>
      </c>
      <c r="AB3397">
        <v>0</v>
      </c>
    </row>
    <row r="3398" spans="1:28">
      <c r="A3398">
        <v>10</v>
      </c>
      <c r="B3398">
        <v>626</v>
      </c>
      <c r="C3398">
        <v>2006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64</v>
      </c>
      <c r="N3398">
        <v>99</v>
      </c>
      <c r="O3398">
        <v>99</v>
      </c>
      <c r="P3398">
        <v>9999</v>
      </c>
      <c r="Q3398">
        <v>58</v>
      </c>
      <c r="R3398">
        <v>109</v>
      </c>
      <c r="S3398">
        <v>109</v>
      </c>
      <c r="T3398">
        <v>0.51282051282051277</v>
      </c>
      <c r="U3398">
        <v>0.45750938182124007</v>
      </c>
      <c r="V3398">
        <v>17.752293577981654</v>
      </c>
      <c r="W3398">
        <v>64</v>
      </c>
      <c r="X3398">
        <v>129.13117377518461</v>
      </c>
      <c r="Y3398">
        <v>119.1880733944954</v>
      </c>
      <c r="Z3398">
        <v>119.1880733944954</v>
      </c>
      <c r="AA3398">
        <v>20.958686862582589</v>
      </c>
      <c r="AB3398">
        <v>0</v>
      </c>
    </row>
    <row r="3399" spans="1:28">
      <c r="A3399">
        <v>10</v>
      </c>
      <c r="B3399">
        <v>627</v>
      </c>
      <c r="C3399">
        <v>2006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65</v>
      </c>
      <c r="N3399">
        <v>99</v>
      </c>
      <c r="O3399">
        <v>99</v>
      </c>
      <c r="P3399">
        <v>9999</v>
      </c>
      <c r="Q3399">
        <v>29</v>
      </c>
      <c r="R3399">
        <v>49</v>
      </c>
      <c r="S3399">
        <v>49</v>
      </c>
      <c r="T3399">
        <v>0.23053399200188193</v>
      </c>
      <c r="U3399">
        <v>0.21902625564693848</v>
      </c>
      <c r="V3399">
        <v>17</v>
      </c>
      <c r="W3399">
        <v>65</v>
      </c>
      <c r="X3399">
        <v>137.51741216529953</v>
      </c>
      <c r="Y3399">
        <v>126.92857142857147</v>
      </c>
      <c r="Z3399">
        <v>126.92857142857147</v>
      </c>
      <c r="AA3399">
        <v>18.985547672062577</v>
      </c>
      <c r="AB3399">
        <v>0</v>
      </c>
    </row>
    <row r="3400" spans="1:28">
      <c r="A3400">
        <v>10</v>
      </c>
      <c r="B3400">
        <v>628</v>
      </c>
      <c r="C3400">
        <v>2006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66</v>
      </c>
      <c r="N3400">
        <v>99</v>
      </c>
      <c r="O3400">
        <v>99</v>
      </c>
      <c r="P3400">
        <v>9999</v>
      </c>
    </row>
    <row r="3401" spans="1:28">
      <c r="A3401">
        <v>10</v>
      </c>
      <c r="B3401">
        <v>629</v>
      </c>
      <c r="C3401">
        <v>2006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67</v>
      </c>
      <c r="N3401">
        <v>99</v>
      </c>
      <c r="O3401">
        <v>99</v>
      </c>
      <c r="P3401">
        <v>9999</v>
      </c>
    </row>
    <row r="3402" spans="1:28">
      <c r="A3402">
        <v>10</v>
      </c>
      <c r="B3402">
        <v>630</v>
      </c>
      <c r="C3402">
        <v>2006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68</v>
      </c>
      <c r="N3402">
        <v>99</v>
      </c>
      <c r="O3402">
        <v>99</v>
      </c>
      <c r="P3402">
        <v>9999</v>
      </c>
    </row>
    <row r="3403" spans="1:28">
      <c r="A3403">
        <v>10</v>
      </c>
      <c r="B3403">
        <v>631</v>
      </c>
      <c r="C3403">
        <v>2005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0</v>
      </c>
      <c r="N3403">
        <v>99</v>
      </c>
      <c r="O3403">
        <v>99</v>
      </c>
      <c r="P3403">
        <v>9999</v>
      </c>
      <c r="Q3403">
        <v>189</v>
      </c>
      <c r="R3403">
        <v>354</v>
      </c>
      <c r="S3403">
        <v>0</v>
      </c>
      <c r="T3403">
        <v>1.4102461955222696</v>
      </c>
      <c r="U3403">
        <v>0</v>
      </c>
      <c r="V3403">
        <v>66.505649717514117</v>
      </c>
      <c r="X3403">
        <v>134.54285032227264</v>
      </c>
      <c r="Y3403">
        <v>0</v>
      </c>
    </row>
    <row r="3404" spans="1:28">
      <c r="A3404">
        <v>10</v>
      </c>
      <c r="B3404">
        <v>632</v>
      </c>
      <c r="C3404">
        <v>2005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35</v>
      </c>
      <c r="N3404">
        <v>99</v>
      </c>
      <c r="O3404">
        <v>99</v>
      </c>
      <c r="P3404">
        <v>9999</v>
      </c>
      <c r="Q3404">
        <v>12</v>
      </c>
      <c r="R3404">
        <v>14</v>
      </c>
      <c r="S3404">
        <v>14</v>
      </c>
      <c r="T3404">
        <v>5.5772448410485218E-2</v>
      </c>
      <c r="U3404">
        <v>8.5625449682524654E-2</v>
      </c>
      <c r="V3404">
        <v>2</v>
      </c>
      <c r="W3404">
        <v>35</v>
      </c>
      <c r="X3404">
        <v>222.48877882680699</v>
      </c>
      <c r="Y3404">
        <v>205.3571428571428</v>
      </c>
      <c r="Z3404">
        <v>205.3571428571428</v>
      </c>
      <c r="AA3404">
        <v>33.324695139227636</v>
      </c>
      <c r="AB3404">
        <v>0</v>
      </c>
    </row>
    <row r="3405" spans="1:28">
      <c r="A3405">
        <v>10</v>
      </c>
      <c r="B3405">
        <v>633</v>
      </c>
      <c r="C3405">
        <v>2005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36</v>
      </c>
      <c r="N3405">
        <v>99</v>
      </c>
      <c r="O3405">
        <v>99</v>
      </c>
      <c r="P3405">
        <v>9999</v>
      </c>
      <c r="Q3405">
        <v>7</v>
      </c>
      <c r="R3405">
        <v>7</v>
      </c>
      <c r="S3405">
        <v>7</v>
      </c>
      <c r="T3405">
        <v>2.7886224205242609E-2</v>
      </c>
      <c r="U3405">
        <v>3.9337076153279506E-2</v>
      </c>
      <c r="V3405">
        <v>2</v>
      </c>
      <c r="W3405">
        <v>36</v>
      </c>
      <c r="X3405">
        <v>204.42655935613675</v>
      </c>
      <c r="Y3405">
        <v>188.68571428571423</v>
      </c>
      <c r="Z3405">
        <v>188.68571428571423</v>
      </c>
      <c r="AA3405">
        <v>44.621853344727498</v>
      </c>
      <c r="AB3405">
        <v>0</v>
      </c>
    </row>
    <row r="3406" spans="1:28">
      <c r="A3406">
        <v>10</v>
      </c>
      <c r="B3406">
        <v>634</v>
      </c>
      <c r="C3406">
        <v>2005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37</v>
      </c>
      <c r="N3406">
        <v>99</v>
      </c>
      <c r="O3406">
        <v>99</v>
      </c>
      <c r="P3406">
        <v>9999</v>
      </c>
      <c r="Q3406">
        <v>11</v>
      </c>
      <c r="R3406">
        <v>11</v>
      </c>
      <c r="S3406">
        <v>11</v>
      </c>
      <c r="T3406">
        <v>4.3821209465381247E-2</v>
      </c>
      <c r="U3406">
        <v>6.8732665313854052E-2</v>
      </c>
      <c r="V3406">
        <v>2</v>
      </c>
      <c r="W3406">
        <v>37</v>
      </c>
      <c r="X3406">
        <v>227.30227518959904</v>
      </c>
      <c r="Y3406">
        <v>209.8</v>
      </c>
      <c r="Z3406">
        <v>209.8</v>
      </c>
      <c r="AA3406">
        <v>30.783348509454775</v>
      </c>
      <c r="AB3406">
        <v>0</v>
      </c>
    </row>
    <row r="3407" spans="1:28">
      <c r="A3407">
        <v>10</v>
      </c>
      <c r="B3407">
        <v>635</v>
      </c>
      <c r="C3407">
        <v>2005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38</v>
      </c>
      <c r="N3407">
        <v>99</v>
      </c>
      <c r="O3407">
        <v>99</v>
      </c>
      <c r="P3407">
        <v>9999</v>
      </c>
      <c r="Q3407">
        <v>19</v>
      </c>
      <c r="R3407">
        <v>19</v>
      </c>
      <c r="S3407">
        <v>19</v>
      </c>
      <c r="T3407">
        <v>7.5691179985658497E-2</v>
      </c>
      <c r="U3407">
        <v>0.11205765371495623</v>
      </c>
      <c r="V3407">
        <v>2</v>
      </c>
      <c r="W3407">
        <v>38</v>
      </c>
      <c r="X3407">
        <v>214.54638763756623</v>
      </c>
      <c r="Y3407">
        <v>198.02631578947364</v>
      </c>
      <c r="Z3407">
        <v>198.02631578947364</v>
      </c>
      <c r="AA3407">
        <v>24.603633495145257</v>
      </c>
      <c r="AB3407">
        <v>0</v>
      </c>
    </row>
    <row r="3408" spans="1:28">
      <c r="A3408">
        <v>10</v>
      </c>
      <c r="B3408">
        <v>636</v>
      </c>
      <c r="C3408">
        <v>2005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39</v>
      </c>
      <c r="N3408">
        <v>99</v>
      </c>
      <c r="O3408">
        <v>99</v>
      </c>
      <c r="P3408">
        <v>9999</v>
      </c>
      <c r="Q3408">
        <v>16</v>
      </c>
      <c r="R3408">
        <v>16</v>
      </c>
      <c r="S3408">
        <v>16</v>
      </c>
      <c r="T3408">
        <v>6.373994104055454E-2</v>
      </c>
      <c r="U3408">
        <v>9.2374224255762971E-2</v>
      </c>
      <c r="V3408">
        <v>2</v>
      </c>
      <c r="W3408">
        <v>39</v>
      </c>
      <c r="X3408">
        <v>210.02166847237277</v>
      </c>
      <c r="Y3408">
        <v>193.85000000000005</v>
      </c>
      <c r="Z3408">
        <v>193.85000000000005</v>
      </c>
      <c r="AA3408">
        <v>22.88288115600816</v>
      </c>
      <c r="AB3408">
        <v>0</v>
      </c>
    </row>
    <row r="3409" spans="1:28">
      <c r="A3409">
        <v>10</v>
      </c>
      <c r="B3409">
        <v>637</v>
      </c>
      <c r="C3409">
        <v>2005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40</v>
      </c>
      <c r="N3409">
        <v>99</v>
      </c>
      <c r="O3409">
        <v>99</v>
      </c>
      <c r="P3409">
        <v>9999</v>
      </c>
      <c r="Q3409">
        <v>44</v>
      </c>
      <c r="R3409">
        <v>49</v>
      </c>
      <c r="S3409">
        <v>49</v>
      </c>
      <c r="T3409">
        <v>0.19520356943669823</v>
      </c>
      <c r="U3409">
        <v>0.2657039606252784</v>
      </c>
      <c r="V3409">
        <v>6.9183673469387754</v>
      </c>
      <c r="W3409">
        <v>40</v>
      </c>
      <c r="X3409">
        <v>197.25827492427089</v>
      </c>
      <c r="Y3409">
        <v>182.06938775510204</v>
      </c>
      <c r="Z3409">
        <v>182.06938775510204</v>
      </c>
      <c r="AA3409">
        <v>39.348496349051032</v>
      </c>
      <c r="AB3409">
        <v>0</v>
      </c>
    </row>
    <row r="3410" spans="1:28">
      <c r="A3410">
        <v>10</v>
      </c>
      <c r="B3410">
        <v>638</v>
      </c>
      <c r="C3410">
        <v>2005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41</v>
      </c>
      <c r="N3410">
        <v>99</v>
      </c>
      <c r="O3410">
        <v>99</v>
      </c>
      <c r="P3410">
        <v>9999</v>
      </c>
      <c r="Q3410">
        <v>36</v>
      </c>
      <c r="R3410">
        <v>38</v>
      </c>
      <c r="S3410">
        <v>38</v>
      </c>
      <c r="T3410">
        <v>0.15138235997131699</v>
      </c>
      <c r="U3410">
        <v>0.21319098918867763</v>
      </c>
      <c r="V3410">
        <v>7.4736842105263186</v>
      </c>
      <c r="W3410">
        <v>41</v>
      </c>
      <c r="X3410">
        <v>204.08849860295376</v>
      </c>
      <c r="Y3410">
        <v>188.37368421052636</v>
      </c>
      <c r="Z3410">
        <v>188.37368421052636</v>
      </c>
      <c r="AA3410">
        <v>24.559526870662346</v>
      </c>
      <c r="AB3410">
        <v>0</v>
      </c>
    </row>
    <row r="3411" spans="1:28">
      <c r="A3411">
        <v>10</v>
      </c>
      <c r="B3411">
        <v>639</v>
      </c>
      <c r="C3411">
        <v>2005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42</v>
      </c>
      <c r="N3411">
        <v>99</v>
      </c>
      <c r="O3411">
        <v>99</v>
      </c>
      <c r="P3411">
        <v>9999</v>
      </c>
      <c r="Q3411">
        <v>32</v>
      </c>
      <c r="R3411">
        <v>39</v>
      </c>
      <c r="S3411">
        <v>39</v>
      </c>
      <c r="T3411">
        <v>0.15536610628635172</v>
      </c>
      <c r="U3411">
        <v>0.22133061889241112</v>
      </c>
      <c r="V3411">
        <v>5</v>
      </c>
      <c r="W3411">
        <v>42</v>
      </c>
      <c r="X3411">
        <v>206.44775953551684</v>
      </c>
      <c r="Y3411">
        <v>190.55128205128204</v>
      </c>
      <c r="Z3411">
        <v>190.55128205128204</v>
      </c>
      <c r="AA3411">
        <v>29.23291849948178</v>
      </c>
      <c r="AB3411">
        <v>0</v>
      </c>
    </row>
    <row r="3412" spans="1:28">
      <c r="A3412">
        <v>10</v>
      </c>
      <c r="B3412">
        <v>640</v>
      </c>
      <c r="C3412">
        <v>2005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43</v>
      </c>
      <c r="N3412">
        <v>99</v>
      </c>
      <c r="O3412">
        <v>99</v>
      </c>
      <c r="P3412">
        <v>9999</v>
      </c>
      <c r="Q3412">
        <v>103</v>
      </c>
      <c r="R3412">
        <v>126</v>
      </c>
      <c r="S3412">
        <v>126</v>
      </c>
      <c r="T3412">
        <v>0.50195203569436675</v>
      </c>
      <c r="U3412">
        <v>0.69912658467392019</v>
      </c>
      <c r="V3412">
        <v>5</v>
      </c>
      <c r="W3412">
        <v>43</v>
      </c>
      <c r="X3412">
        <v>201.84525959173843</v>
      </c>
      <c r="Y3412">
        <v>186.30317460317457</v>
      </c>
      <c r="Z3412">
        <v>186.30317460317457</v>
      </c>
      <c r="AA3412">
        <v>26.466780425892178</v>
      </c>
      <c r="AB3412">
        <v>0</v>
      </c>
    </row>
    <row r="3413" spans="1:28">
      <c r="A3413">
        <v>10</v>
      </c>
      <c r="B3413">
        <v>641</v>
      </c>
      <c r="C3413">
        <v>2005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44</v>
      </c>
      <c r="N3413">
        <v>99</v>
      </c>
      <c r="O3413">
        <v>99</v>
      </c>
      <c r="P3413">
        <v>9999</v>
      </c>
      <c r="Q3413">
        <v>95</v>
      </c>
      <c r="R3413">
        <v>120</v>
      </c>
      <c r="S3413">
        <v>120</v>
      </c>
      <c r="T3413">
        <v>0.47804955780415903</v>
      </c>
      <c r="U3413">
        <v>0.64075236506426869</v>
      </c>
      <c r="V3413">
        <v>5</v>
      </c>
      <c r="W3413">
        <v>44</v>
      </c>
      <c r="X3413">
        <v>194.24160346695555</v>
      </c>
      <c r="Y3413">
        <v>179.28499999999997</v>
      </c>
      <c r="Z3413">
        <v>179.28499999999997</v>
      </c>
      <c r="AA3413">
        <v>26.329462742968481</v>
      </c>
      <c r="AB3413">
        <v>0</v>
      </c>
    </row>
    <row r="3414" spans="1:28">
      <c r="A3414">
        <v>10</v>
      </c>
      <c r="B3414">
        <v>642</v>
      </c>
      <c r="C3414">
        <v>2005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45</v>
      </c>
      <c r="N3414">
        <v>99</v>
      </c>
      <c r="O3414">
        <v>99</v>
      </c>
      <c r="P3414">
        <v>9999</v>
      </c>
      <c r="Q3414">
        <v>103</v>
      </c>
      <c r="R3414">
        <v>122</v>
      </c>
      <c r="S3414">
        <v>122</v>
      </c>
      <c r="T3414">
        <v>0.48601705043422838</v>
      </c>
      <c r="U3414">
        <v>0.62639707228271124</v>
      </c>
      <c r="V3414">
        <v>8.6967213114754092</v>
      </c>
      <c r="W3414">
        <v>45</v>
      </c>
      <c r="X3414">
        <v>186.77690353977587</v>
      </c>
      <c r="Y3414">
        <v>172.39508196721312</v>
      </c>
      <c r="Z3414">
        <v>172.39508196721312</v>
      </c>
      <c r="AA3414">
        <v>28.381637600077323</v>
      </c>
      <c r="AB3414">
        <v>0</v>
      </c>
    </row>
    <row r="3415" spans="1:28">
      <c r="A3415">
        <v>10</v>
      </c>
      <c r="B3415">
        <v>643</v>
      </c>
      <c r="C3415">
        <v>2005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46</v>
      </c>
      <c r="N3415">
        <v>99</v>
      </c>
      <c r="O3415">
        <v>99</v>
      </c>
      <c r="P3415">
        <v>9999</v>
      </c>
      <c r="Q3415">
        <v>167</v>
      </c>
      <c r="R3415">
        <v>225</v>
      </c>
      <c r="S3415">
        <v>225</v>
      </c>
      <c r="T3415">
        <v>0.89634292088279854</v>
      </c>
      <c r="U3415">
        <v>1.1415465820613768</v>
      </c>
      <c r="V3415">
        <v>8</v>
      </c>
      <c r="W3415">
        <v>46</v>
      </c>
      <c r="X3415">
        <v>184.56289876008179</v>
      </c>
      <c r="Y3415">
        <v>170.35155555555565</v>
      </c>
      <c r="Z3415">
        <v>170.35155555555565</v>
      </c>
      <c r="AA3415">
        <v>29.860271782312072</v>
      </c>
      <c r="AB3415">
        <v>0</v>
      </c>
    </row>
    <row r="3416" spans="1:28">
      <c r="A3416">
        <v>10</v>
      </c>
      <c r="B3416">
        <v>644</v>
      </c>
      <c r="C3416">
        <v>2005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47</v>
      </c>
      <c r="N3416">
        <v>99</v>
      </c>
      <c r="O3416">
        <v>99</v>
      </c>
      <c r="P3416">
        <v>9999</v>
      </c>
      <c r="Q3416">
        <v>251</v>
      </c>
      <c r="R3416">
        <v>365</v>
      </c>
      <c r="S3416">
        <v>365</v>
      </c>
      <c r="T3416">
        <v>1.4540674049876503</v>
      </c>
      <c r="U3416">
        <v>1.8795724362415027</v>
      </c>
      <c r="V3416">
        <v>8</v>
      </c>
      <c r="W3416">
        <v>47</v>
      </c>
      <c r="X3416">
        <v>187.32661511746983</v>
      </c>
      <c r="Y3416">
        <v>172.90246575342459</v>
      </c>
      <c r="Z3416">
        <v>172.90246575342459</v>
      </c>
      <c r="AA3416">
        <v>26.854606389427406</v>
      </c>
      <c r="AB3416">
        <v>0</v>
      </c>
    </row>
    <row r="3417" spans="1:28">
      <c r="A3417">
        <v>10</v>
      </c>
      <c r="B3417">
        <v>645</v>
      </c>
      <c r="C3417">
        <v>2005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48</v>
      </c>
      <c r="N3417">
        <v>99</v>
      </c>
      <c r="O3417">
        <v>99</v>
      </c>
      <c r="P3417">
        <v>9999</v>
      </c>
      <c r="Q3417">
        <v>209</v>
      </c>
      <c r="R3417">
        <v>281</v>
      </c>
      <c r="S3417">
        <v>281</v>
      </c>
      <c r="T3417">
        <v>1.1194327145247391</v>
      </c>
      <c r="U3417">
        <v>1.3923412904741077</v>
      </c>
      <c r="V3417">
        <v>8</v>
      </c>
      <c r="W3417">
        <v>48</v>
      </c>
      <c r="X3417">
        <v>180.24891754028127</v>
      </c>
      <c r="Y3417">
        <v>166.36975088967964</v>
      </c>
      <c r="Z3417">
        <v>166.36975088967964</v>
      </c>
      <c r="AA3417">
        <v>28.463685603916819</v>
      </c>
      <c r="AB3417">
        <v>0</v>
      </c>
    </row>
    <row r="3418" spans="1:28">
      <c r="A3418">
        <v>10</v>
      </c>
      <c r="B3418">
        <v>646</v>
      </c>
      <c r="C3418">
        <v>2005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49</v>
      </c>
      <c r="N3418">
        <v>99</v>
      </c>
      <c r="O3418">
        <v>99</v>
      </c>
      <c r="P3418">
        <v>9999</v>
      </c>
      <c r="Q3418">
        <v>372</v>
      </c>
      <c r="R3418">
        <v>659</v>
      </c>
      <c r="S3418">
        <v>659</v>
      </c>
      <c r="T3418">
        <v>2.6252888216078398</v>
      </c>
      <c r="U3418">
        <v>3.2142394020859744</v>
      </c>
      <c r="V3418">
        <v>8.1380880121396064</v>
      </c>
      <c r="W3418">
        <v>49</v>
      </c>
      <c r="X3418">
        <v>177.42960623552202</v>
      </c>
      <c r="Y3418">
        <v>163.76752655538695</v>
      </c>
      <c r="Z3418">
        <v>163.76752655538695</v>
      </c>
      <c r="AA3418">
        <v>26.214664925567838</v>
      </c>
      <c r="AB3418">
        <v>0</v>
      </c>
    </row>
    <row r="3419" spans="1:28">
      <c r="A3419">
        <v>10</v>
      </c>
      <c r="B3419">
        <v>647</v>
      </c>
      <c r="C3419">
        <v>2005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50</v>
      </c>
      <c r="N3419">
        <v>99</v>
      </c>
      <c r="O3419">
        <v>99</v>
      </c>
      <c r="P3419">
        <v>9999</v>
      </c>
      <c r="Q3419">
        <v>404</v>
      </c>
      <c r="R3419">
        <v>732</v>
      </c>
      <c r="S3419">
        <v>732</v>
      </c>
      <c r="T3419">
        <v>2.9161023026053705</v>
      </c>
      <c r="U3419">
        <v>3.4992634424361375</v>
      </c>
      <c r="V3419">
        <v>11.35655737704918</v>
      </c>
      <c r="W3419">
        <v>50</v>
      </c>
      <c r="X3419">
        <v>173.89970339058311</v>
      </c>
      <c r="Y3419">
        <v>160.50942622950805</v>
      </c>
      <c r="Z3419">
        <v>160.50942622950805</v>
      </c>
      <c r="AA3419">
        <v>27.254219730409432</v>
      </c>
      <c r="AB3419">
        <v>0</v>
      </c>
    </row>
    <row r="3420" spans="1:28">
      <c r="A3420">
        <v>10</v>
      </c>
      <c r="B3420">
        <v>648</v>
      </c>
      <c r="C3420">
        <v>2005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51</v>
      </c>
      <c r="N3420">
        <v>99</v>
      </c>
      <c r="O3420">
        <v>99</v>
      </c>
      <c r="P3420">
        <v>9999</v>
      </c>
      <c r="Q3420">
        <v>354</v>
      </c>
      <c r="R3420">
        <v>592</v>
      </c>
      <c r="S3420">
        <v>592</v>
      </c>
      <c r="T3420">
        <v>2.3583778185005193</v>
      </c>
      <c r="U3420">
        <v>2.7564068237556634</v>
      </c>
      <c r="V3420">
        <v>11.743243243243242</v>
      </c>
      <c r="W3420">
        <v>51</v>
      </c>
      <c r="X3420">
        <v>169.37717782788212</v>
      </c>
      <c r="Y3420">
        <v>156.33513513513515</v>
      </c>
      <c r="Z3420">
        <v>156.33513513513515</v>
      </c>
      <c r="AA3420">
        <v>27.517618716862312</v>
      </c>
      <c r="AB3420">
        <v>0</v>
      </c>
    </row>
    <row r="3421" spans="1:28">
      <c r="A3421">
        <v>10</v>
      </c>
      <c r="B3421">
        <v>649</v>
      </c>
      <c r="C3421">
        <v>2005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52</v>
      </c>
      <c r="N3421">
        <v>99</v>
      </c>
      <c r="O3421">
        <v>99</v>
      </c>
      <c r="P3421">
        <v>9999</v>
      </c>
      <c r="Q3421">
        <v>532</v>
      </c>
      <c r="R3421">
        <v>1073</v>
      </c>
      <c r="S3421">
        <v>1073</v>
      </c>
      <c r="T3421">
        <v>4.2745597960321904</v>
      </c>
      <c r="U3421">
        <v>4.8406523783652657</v>
      </c>
      <c r="V3421">
        <v>11.740913327120223</v>
      </c>
      <c r="W3421">
        <v>52</v>
      </c>
      <c r="X3421">
        <v>164.11091107545701</v>
      </c>
      <c r="Y3421">
        <v>151.47437092264724</v>
      </c>
      <c r="Z3421">
        <v>151.47437092264724</v>
      </c>
      <c r="AA3421">
        <v>26.305167391611757</v>
      </c>
      <c r="AB3421">
        <v>0</v>
      </c>
    </row>
    <row r="3422" spans="1:28">
      <c r="A3422">
        <v>10</v>
      </c>
      <c r="B3422">
        <v>650</v>
      </c>
      <c r="C3422">
        <v>2005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53</v>
      </c>
      <c r="N3422">
        <v>99</v>
      </c>
      <c r="O3422">
        <v>99</v>
      </c>
      <c r="P3422">
        <v>9999</v>
      </c>
      <c r="Q3422">
        <v>610</v>
      </c>
      <c r="R3422">
        <v>1416</v>
      </c>
      <c r="S3422">
        <v>1416</v>
      </c>
      <c r="T3422">
        <v>5.6409847820890784</v>
      </c>
      <c r="U3422">
        <v>6.2948733199020994</v>
      </c>
      <c r="V3422">
        <v>11.49505649717514</v>
      </c>
      <c r="W3422">
        <v>53</v>
      </c>
      <c r="X3422">
        <v>161.71750188221873</v>
      </c>
      <c r="Y3422">
        <v>149.26525423728805</v>
      </c>
      <c r="Z3422">
        <v>149.26525423728805</v>
      </c>
      <c r="AA3422">
        <v>25.02342476725083</v>
      </c>
      <c r="AB3422">
        <v>0</v>
      </c>
    </row>
    <row r="3423" spans="1:28">
      <c r="A3423">
        <v>10</v>
      </c>
      <c r="B3423">
        <v>651</v>
      </c>
      <c r="C3423">
        <v>2005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54</v>
      </c>
      <c r="N3423">
        <v>99</v>
      </c>
      <c r="O3423">
        <v>99</v>
      </c>
      <c r="P3423">
        <v>9999</v>
      </c>
      <c r="Q3423">
        <v>663</v>
      </c>
      <c r="R3423">
        <v>1485</v>
      </c>
      <c r="S3423">
        <v>1485</v>
      </c>
      <c r="T3423">
        <v>5.9158632778264657</v>
      </c>
      <c r="U3423">
        <v>6.3661017809319116</v>
      </c>
      <c r="V3423">
        <v>11.782491582491584</v>
      </c>
      <c r="W3423">
        <v>54</v>
      </c>
      <c r="X3423">
        <v>155.9482145397638</v>
      </c>
      <c r="Y3423">
        <v>143.94020202020187</v>
      </c>
      <c r="Z3423">
        <v>143.94020202020187</v>
      </c>
      <c r="AA3423">
        <v>26.757593842534433</v>
      </c>
      <c r="AB3423">
        <v>0</v>
      </c>
    </row>
    <row r="3424" spans="1:28">
      <c r="A3424">
        <v>10</v>
      </c>
      <c r="B3424">
        <v>652</v>
      </c>
      <c r="C3424">
        <v>2005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55</v>
      </c>
      <c r="N3424">
        <v>99</v>
      </c>
      <c r="O3424">
        <v>99</v>
      </c>
      <c r="P3424">
        <v>9999</v>
      </c>
      <c r="Q3424">
        <v>948</v>
      </c>
      <c r="R3424">
        <v>2992</v>
      </c>
      <c r="S3424">
        <v>2992</v>
      </c>
      <c r="T3424">
        <v>11.919368974583696</v>
      </c>
      <c r="U3424">
        <v>12.095975198819303</v>
      </c>
      <c r="V3424">
        <v>18.916778074866311</v>
      </c>
      <c r="W3424">
        <v>55</v>
      </c>
      <c r="X3424">
        <v>147.06610187658279</v>
      </c>
      <c r="Y3424">
        <v>135.74201203208543</v>
      </c>
      <c r="Z3424">
        <v>135.74201203208543</v>
      </c>
      <c r="AA3424">
        <v>27.879165530632985</v>
      </c>
      <c r="AB3424">
        <v>0</v>
      </c>
    </row>
    <row r="3425" spans="1:29">
      <c r="A3425">
        <v>10</v>
      </c>
      <c r="B3425">
        <v>653</v>
      </c>
      <c r="C3425">
        <v>2005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56</v>
      </c>
      <c r="N3425">
        <v>99</v>
      </c>
      <c r="O3425">
        <v>99</v>
      </c>
      <c r="P3425">
        <v>9999</v>
      </c>
      <c r="Q3425">
        <v>787</v>
      </c>
      <c r="R3425">
        <v>2535</v>
      </c>
      <c r="S3425">
        <v>2535</v>
      </c>
      <c r="T3425">
        <v>10.09879690861286</v>
      </c>
      <c r="U3425">
        <v>10.189413620837875</v>
      </c>
      <c r="V3425">
        <v>15.543589743589749</v>
      </c>
      <c r="W3425">
        <v>56</v>
      </c>
      <c r="X3425">
        <v>146.21923621840267</v>
      </c>
      <c r="Y3425">
        <v>134.96035502958571</v>
      </c>
      <c r="Z3425">
        <v>134.96035502958571</v>
      </c>
      <c r="AA3425">
        <v>24.378490905075839</v>
      </c>
      <c r="AB3425">
        <v>0</v>
      </c>
    </row>
    <row r="3426" spans="1:29">
      <c r="A3426">
        <v>10</v>
      </c>
      <c r="B3426">
        <v>654</v>
      </c>
      <c r="C3426">
        <v>2005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57</v>
      </c>
      <c r="N3426">
        <v>99</v>
      </c>
      <c r="O3426">
        <v>99</v>
      </c>
      <c r="P3426">
        <v>9999</v>
      </c>
      <c r="Q3426">
        <v>665</v>
      </c>
      <c r="R3426">
        <v>1895</v>
      </c>
      <c r="S3426">
        <v>1895</v>
      </c>
      <c r="T3426">
        <v>7.5491992669906756</v>
      </c>
      <c r="U3426">
        <v>7.4570861626711986</v>
      </c>
      <c r="V3426">
        <v>14.719261213720316</v>
      </c>
      <c r="W3426">
        <v>57</v>
      </c>
      <c r="X3426">
        <v>143.15061875209028</v>
      </c>
      <c r="Y3426">
        <v>132.12802110817941</v>
      </c>
      <c r="Z3426">
        <v>132.12802110817941</v>
      </c>
      <c r="AA3426">
        <v>23.661726909893726</v>
      </c>
      <c r="AB3426">
        <v>0</v>
      </c>
    </row>
    <row r="3427" spans="1:29">
      <c r="A3427">
        <v>10</v>
      </c>
      <c r="B3427">
        <v>655</v>
      </c>
      <c r="C3427">
        <v>2005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58</v>
      </c>
      <c r="N3427">
        <v>99</v>
      </c>
      <c r="O3427">
        <v>99</v>
      </c>
      <c r="P3427">
        <v>9999</v>
      </c>
      <c r="Q3427">
        <v>770</v>
      </c>
      <c r="R3427">
        <v>2888</v>
      </c>
      <c r="S3427">
        <v>2888</v>
      </c>
      <c r="T3427">
        <v>11.505059357820096</v>
      </c>
      <c r="U3427">
        <v>10.851430880188538</v>
      </c>
      <c r="V3427">
        <v>15.614958448753463</v>
      </c>
      <c r="W3427">
        <v>57.979916897506946</v>
      </c>
      <c r="X3427">
        <v>136.62407001137461</v>
      </c>
      <c r="Y3427">
        <v>126.16090720221624</v>
      </c>
      <c r="Z3427">
        <v>126.16090720221624</v>
      </c>
      <c r="AA3427">
        <v>23.573840468622993</v>
      </c>
      <c r="AB3427">
        <v>1.5261836580801511</v>
      </c>
      <c r="AC3427">
        <v>7.0423640001560921</v>
      </c>
    </row>
    <row r="3428" spans="1:29">
      <c r="A3428">
        <v>10</v>
      </c>
      <c r="B3428">
        <v>656</v>
      </c>
      <c r="C3428">
        <v>2005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59</v>
      </c>
      <c r="N3428">
        <v>99</v>
      </c>
      <c r="O3428">
        <v>99</v>
      </c>
      <c r="P3428">
        <v>9999</v>
      </c>
      <c r="Q3428">
        <v>724</v>
      </c>
      <c r="R3428">
        <v>2506</v>
      </c>
      <c r="S3428">
        <v>2506</v>
      </c>
      <c r="T3428">
        <v>9.9832682654768519</v>
      </c>
      <c r="U3428">
        <v>9.1656876575396584</v>
      </c>
      <c r="V3428">
        <v>15.496009577015162</v>
      </c>
      <c r="W3428">
        <v>59</v>
      </c>
      <c r="X3428">
        <v>133.05073241338877</v>
      </c>
      <c r="Y3428">
        <v>122.80582601755782</v>
      </c>
      <c r="Z3428">
        <v>122.80582601755782</v>
      </c>
      <c r="AA3428">
        <v>22.6224868083407</v>
      </c>
      <c r="AB3428">
        <v>0</v>
      </c>
    </row>
    <row r="3429" spans="1:29">
      <c r="A3429">
        <v>10</v>
      </c>
      <c r="B3429">
        <v>657</v>
      </c>
      <c r="C3429">
        <v>2005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60</v>
      </c>
      <c r="N3429">
        <v>99</v>
      </c>
      <c r="O3429">
        <v>99</v>
      </c>
      <c r="P3429">
        <v>9999</v>
      </c>
      <c r="Q3429">
        <v>651</v>
      </c>
      <c r="R3429">
        <v>2116</v>
      </c>
      <c r="S3429">
        <v>2116</v>
      </c>
      <c r="T3429">
        <v>8.4296072026133402</v>
      </c>
      <c r="U3429">
        <v>7.470658168730445</v>
      </c>
      <c r="V3429">
        <v>18.544423440453688</v>
      </c>
      <c r="W3429">
        <v>60</v>
      </c>
      <c r="X3429">
        <v>128.43295778744024</v>
      </c>
      <c r="Y3429">
        <v>118.5436200378072</v>
      </c>
      <c r="Z3429">
        <v>118.5436200378072</v>
      </c>
      <c r="AA3429">
        <v>21.932554761150971</v>
      </c>
      <c r="AB3429">
        <v>0</v>
      </c>
    </row>
    <row r="3430" spans="1:29">
      <c r="A3430">
        <v>10</v>
      </c>
      <c r="B3430">
        <v>658</v>
      </c>
      <c r="C3430">
        <v>2005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61</v>
      </c>
      <c r="N3430">
        <v>99</v>
      </c>
      <c r="O3430">
        <v>99</v>
      </c>
      <c r="P3430">
        <v>9999</v>
      </c>
      <c r="Q3430">
        <v>482</v>
      </c>
      <c r="R3430">
        <v>1139</v>
      </c>
      <c r="S3430">
        <v>1139</v>
      </c>
      <c r="T3430">
        <v>4.537487052824476</v>
      </c>
      <c r="U3430">
        <v>3.9297465075687255</v>
      </c>
      <c r="V3430">
        <v>18.583845478489906</v>
      </c>
      <c r="W3430">
        <v>61</v>
      </c>
      <c r="X3430">
        <v>125.50877630203452</v>
      </c>
      <c r="Y3430">
        <v>115.84460052677797</v>
      </c>
      <c r="Z3430">
        <v>115.84460052677797</v>
      </c>
      <c r="AA3430">
        <v>22.617583389835502</v>
      </c>
      <c r="AB3430">
        <v>0</v>
      </c>
    </row>
    <row r="3431" spans="1:29">
      <c r="A3431">
        <v>10</v>
      </c>
      <c r="B3431">
        <v>659</v>
      </c>
      <c r="C3431">
        <v>2005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62</v>
      </c>
      <c r="N3431">
        <v>99</v>
      </c>
      <c r="O3431">
        <v>99</v>
      </c>
      <c r="P3431">
        <v>9999</v>
      </c>
      <c r="Q3431">
        <v>341</v>
      </c>
      <c r="R3431">
        <v>868</v>
      </c>
      <c r="S3431">
        <v>868</v>
      </c>
      <c r="T3431">
        <v>3.4578918014500823</v>
      </c>
      <c r="U3431">
        <v>2.887004248749705</v>
      </c>
      <c r="V3431">
        <v>18.035714285714281</v>
      </c>
      <c r="W3431">
        <v>62</v>
      </c>
      <c r="X3431">
        <v>120.99320488688949</v>
      </c>
      <c r="Y3431">
        <v>111.67672811059906</v>
      </c>
      <c r="Z3431">
        <v>111.67672811059906</v>
      </c>
      <c r="AA3431">
        <v>22.184204481234804</v>
      </c>
      <c r="AB3431">
        <v>0</v>
      </c>
    </row>
    <row r="3432" spans="1:29">
      <c r="A3432">
        <v>10</v>
      </c>
      <c r="B3432">
        <v>660</v>
      </c>
      <c r="C3432">
        <v>2005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63</v>
      </c>
      <c r="N3432">
        <v>99</v>
      </c>
      <c r="O3432">
        <v>99</v>
      </c>
      <c r="P3432">
        <v>9999</v>
      </c>
      <c r="Q3432">
        <v>139</v>
      </c>
      <c r="R3432">
        <v>280</v>
      </c>
      <c r="S3432">
        <v>280</v>
      </c>
      <c r="T3432">
        <v>1.1154489682097044</v>
      </c>
      <c r="U3432">
        <v>0.97419424664882814</v>
      </c>
      <c r="V3432">
        <v>19.342857142857142</v>
      </c>
      <c r="W3432">
        <v>63</v>
      </c>
      <c r="X3432">
        <v>126.5670948769539</v>
      </c>
      <c r="Y3432">
        <v>116.8214285714286</v>
      </c>
      <c r="Z3432">
        <v>116.8214285714286</v>
      </c>
      <c r="AA3432">
        <v>24.138001413640303</v>
      </c>
      <c r="AB3432">
        <v>0</v>
      </c>
    </row>
    <row r="3433" spans="1:29">
      <c r="A3433">
        <v>10</v>
      </c>
      <c r="B3433">
        <v>661</v>
      </c>
      <c r="C3433">
        <v>2005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64</v>
      </c>
      <c r="N3433">
        <v>99</v>
      </c>
      <c r="O3433">
        <v>99</v>
      </c>
      <c r="P3433">
        <v>9999</v>
      </c>
      <c r="Q3433">
        <v>49</v>
      </c>
      <c r="R3433">
        <v>91</v>
      </c>
      <c r="S3433">
        <v>91</v>
      </c>
      <c r="T3433">
        <v>0.362520914668154</v>
      </c>
      <c r="U3433">
        <v>0.34053613623303913</v>
      </c>
      <c r="V3433">
        <v>17</v>
      </c>
      <c r="W3433">
        <v>64</v>
      </c>
      <c r="X3433">
        <v>136.13039181836584</v>
      </c>
      <c r="Y3433">
        <v>125.64835164835171</v>
      </c>
      <c r="Z3433">
        <v>125.64835164835171</v>
      </c>
      <c r="AA3433">
        <v>19.673027011327495</v>
      </c>
      <c r="AB3433">
        <v>0</v>
      </c>
    </row>
    <row r="3434" spans="1:29">
      <c r="A3434">
        <v>10</v>
      </c>
      <c r="B3434">
        <v>662</v>
      </c>
      <c r="C3434">
        <v>2005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65</v>
      </c>
      <c r="N3434">
        <v>99</v>
      </c>
      <c r="O3434">
        <v>99</v>
      </c>
      <c r="P3434">
        <v>9999</v>
      </c>
      <c r="Q3434">
        <v>20</v>
      </c>
      <c r="R3434">
        <v>49</v>
      </c>
      <c r="S3434">
        <v>49</v>
      </c>
      <c r="T3434">
        <v>0.19520356943669823</v>
      </c>
      <c r="U3434">
        <v>0.18864105591100633</v>
      </c>
      <c r="V3434">
        <v>17</v>
      </c>
      <c r="W3434">
        <v>65</v>
      </c>
      <c r="X3434">
        <v>140.04687465452051</v>
      </c>
      <c r="Y3434">
        <v>129.26326530612241</v>
      </c>
      <c r="Z3434">
        <v>129.26326530612241</v>
      </c>
      <c r="AA3434">
        <v>17.026674077872709</v>
      </c>
      <c r="AB3434">
        <v>0</v>
      </c>
    </row>
    <row r="3435" spans="1:29">
      <c r="A3435">
        <v>10</v>
      </c>
      <c r="B3435">
        <v>663</v>
      </c>
      <c r="C3435">
        <v>2005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66</v>
      </c>
      <c r="N3435">
        <v>99</v>
      </c>
      <c r="O3435">
        <v>99</v>
      </c>
      <c r="P3435">
        <v>9999</v>
      </c>
    </row>
    <row r="3436" spans="1:29">
      <c r="A3436">
        <v>10</v>
      </c>
      <c r="B3436">
        <v>664</v>
      </c>
      <c r="C3436">
        <v>2005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67</v>
      </c>
      <c r="N3436">
        <v>99</v>
      </c>
      <c r="O3436">
        <v>99</v>
      </c>
      <c r="P3436">
        <v>9999</v>
      </c>
    </row>
    <row r="3437" spans="1:29">
      <c r="A3437">
        <v>10</v>
      </c>
      <c r="B3437">
        <v>665</v>
      </c>
      <c r="C3437">
        <v>2005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68</v>
      </c>
      <c r="N3437">
        <v>99</v>
      </c>
      <c r="O3437">
        <v>99</v>
      </c>
      <c r="P3437">
        <v>9999</v>
      </c>
    </row>
    <row r="3438" spans="1:29">
      <c r="A3438">
        <v>10</v>
      </c>
      <c r="B3438">
        <v>666</v>
      </c>
      <c r="C3438">
        <v>2004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0</v>
      </c>
      <c r="N3438">
        <v>99</v>
      </c>
      <c r="O3438">
        <v>99</v>
      </c>
      <c r="P3438">
        <v>9999</v>
      </c>
      <c r="Q3438">
        <v>206</v>
      </c>
      <c r="R3438">
        <v>386</v>
      </c>
      <c r="S3438">
        <v>0</v>
      </c>
      <c r="T3438">
        <v>1.5776996648410038</v>
      </c>
      <c r="U3438">
        <v>0</v>
      </c>
      <c r="V3438">
        <v>62.891191709844584</v>
      </c>
      <c r="X3438">
        <v>123.80304144516361</v>
      </c>
      <c r="Y3438">
        <v>0</v>
      </c>
    </row>
    <row r="3439" spans="1:29">
      <c r="A3439">
        <v>10</v>
      </c>
      <c r="B3439">
        <v>667</v>
      </c>
      <c r="C3439">
        <v>2004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35</v>
      </c>
      <c r="N3439">
        <v>99</v>
      </c>
      <c r="O3439">
        <v>99</v>
      </c>
      <c r="P3439">
        <v>9999</v>
      </c>
      <c r="Q3439">
        <v>12</v>
      </c>
      <c r="R3439">
        <v>13</v>
      </c>
      <c r="S3439">
        <v>13</v>
      </c>
      <c r="T3439">
        <v>5.3134962805526029E-2</v>
      </c>
      <c r="U3439">
        <v>6.2984735046193674E-2</v>
      </c>
      <c r="V3439">
        <v>16.923076923076923</v>
      </c>
      <c r="W3439">
        <v>35</v>
      </c>
      <c r="X3439">
        <v>170.63088590715887</v>
      </c>
      <c r="Y3439">
        <v>157.49230769230772</v>
      </c>
      <c r="Z3439">
        <v>157.49230769230772</v>
      </c>
      <c r="AA3439">
        <v>67.679021423395298</v>
      </c>
      <c r="AB3439">
        <v>0</v>
      </c>
    </row>
    <row r="3440" spans="1:29">
      <c r="A3440">
        <v>10</v>
      </c>
      <c r="B3440">
        <v>668</v>
      </c>
      <c r="C3440">
        <v>2004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36</v>
      </c>
      <c r="N3440">
        <v>99</v>
      </c>
      <c r="O3440">
        <v>99</v>
      </c>
      <c r="P3440">
        <v>9999</v>
      </c>
      <c r="Q3440">
        <v>3</v>
      </c>
      <c r="R3440">
        <v>3</v>
      </c>
      <c r="S3440">
        <v>3</v>
      </c>
      <c r="T3440">
        <v>1.2261914493582935E-2</v>
      </c>
      <c r="U3440">
        <v>1.8768675809164189E-2</v>
      </c>
      <c r="V3440">
        <v>2</v>
      </c>
      <c r="W3440">
        <v>36</v>
      </c>
      <c r="X3440">
        <v>220.33224990971473</v>
      </c>
      <c r="Y3440">
        <v>203.36666666666673</v>
      </c>
      <c r="Z3440">
        <v>203.36666666666673</v>
      </c>
      <c r="AA3440">
        <v>19.687108020789001</v>
      </c>
      <c r="AB3440">
        <v>0</v>
      </c>
    </row>
    <row r="3441" spans="1:28">
      <c r="A3441">
        <v>10</v>
      </c>
      <c r="B3441">
        <v>669</v>
      </c>
      <c r="C3441">
        <v>2004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37</v>
      </c>
      <c r="N3441">
        <v>99</v>
      </c>
      <c r="O3441">
        <v>99</v>
      </c>
      <c r="P3441">
        <v>9999</v>
      </c>
      <c r="Q3441">
        <v>9</v>
      </c>
      <c r="R3441">
        <v>13</v>
      </c>
      <c r="S3441">
        <v>13</v>
      </c>
      <c r="T3441">
        <v>5.3134962805526029E-2</v>
      </c>
      <c r="U3441">
        <v>8.4199091443504986E-2</v>
      </c>
      <c r="V3441">
        <v>2</v>
      </c>
      <c r="W3441">
        <v>37</v>
      </c>
      <c r="X3441">
        <v>228.10234186182169</v>
      </c>
      <c r="Y3441">
        <v>210.53846153846152</v>
      </c>
      <c r="Z3441">
        <v>210.53846153846152</v>
      </c>
      <c r="AA3441">
        <v>19.789217672628965</v>
      </c>
      <c r="AB3441">
        <v>0</v>
      </c>
    </row>
    <row r="3442" spans="1:28">
      <c r="A3442">
        <v>10</v>
      </c>
      <c r="B3442">
        <v>670</v>
      </c>
      <c r="C3442">
        <v>2004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38</v>
      </c>
      <c r="N3442">
        <v>99</v>
      </c>
      <c r="O3442">
        <v>99</v>
      </c>
      <c r="P3442">
        <v>9999</v>
      </c>
      <c r="Q3442">
        <v>15</v>
      </c>
      <c r="R3442">
        <v>15</v>
      </c>
      <c r="S3442">
        <v>15</v>
      </c>
      <c r="T3442">
        <v>6.1309572467914672E-2</v>
      </c>
      <c r="U3442">
        <v>9.4698598169726478E-2</v>
      </c>
      <c r="V3442">
        <v>2</v>
      </c>
      <c r="W3442">
        <v>38</v>
      </c>
      <c r="X3442">
        <v>222.34019501625136</v>
      </c>
      <c r="Y3442">
        <v>205.22</v>
      </c>
      <c r="Z3442">
        <v>205.22</v>
      </c>
      <c r="AA3442">
        <v>15.753695862664795</v>
      </c>
      <c r="AB3442">
        <v>0</v>
      </c>
    </row>
    <row r="3443" spans="1:28">
      <c r="A3443">
        <v>10</v>
      </c>
      <c r="B3443">
        <v>671</v>
      </c>
      <c r="C3443">
        <v>2004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39</v>
      </c>
      <c r="N3443">
        <v>99</v>
      </c>
      <c r="O3443">
        <v>99</v>
      </c>
      <c r="P3443">
        <v>9999</v>
      </c>
      <c r="Q3443">
        <v>14</v>
      </c>
      <c r="R3443">
        <v>16</v>
      </c>
      <c r="S3443">
        <v>16</v>
      </c>
      <c r="T3443">
        <v>6.539687729910898E-2</v>
      </c>
      <c r="U3443">
        <v>9.718734734684728E-2</v>
      </c>
      <c r="V3443">
        <v>2</v>
      </c>
      <c r="W3443">
        <v>39</v>
      </c>
      <c r="X3443">
        <v>213.92199349945827</v>
      </c>
      <c r="Y3443">
        <v>197.45000000000005</v>
      </c>
      <c r="Z3443">
        <v>197.45000000000005</v>
      </c>
      <c r="AA3443">
        <v>42.691495054635809</v>
      </c>
      <c r="AB3443">
        <v>0</v>
      </c>
    </row>
    <row r="3444" spans="1:28">
      <c r="A3444">
        <v>10</v>
      </c>
      <c r="B3444">
        <v>672</v>
      </c>
      <c r="C3444">
        <v>2004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40</v>
      </c>
      <c r="N3444">
        <v>99</v>
      </c>
      <c r="O3444">
        <v>99</v>
      </c>
      <c r="P3444">
        <v>9999</v>
      </c>
      <c r="Q3444">
        <v>46</v>
      </c>
      <c r="R3444">
        <v>51</v>
      </c>
      <c r="S3444">
        <v>51</v>
      </c>
      <c r="T3444">
        <v>0.20845254639090979</v>
      </c>
      <c r="U3444">
        <v>0.27733710236809861</v>
      </c>
      <c r="V3444">
        <v>8.6862745098039191</v>
      </c>
      <c r="W3444">
        <v>40</v>
      </c>
      <c r="X3444">
        <v>191.51530601406324</v>
      </c>
      <c r="Y3444">
        <v>176.76862745098043</v>
      </c>
      <c r="Z3444">
        <v>176.76862745098043</v>
      </c>
      <c r="AA3444">
        <v>39.556093158440866</v>
      </c>
      <c r="AB3444">
        <v>0</v>
      </c>
    </row>
    <row r="3445" spans="1:28">
      <c r="A3445">
        <v>10</v>
      </c>
      <c r="B3445">
        <v>673</v>
      </c>
      <c r="C3445">
        <v>2004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41</v>
      </c>
      <c r="N3445">
        <v>99</v>
      </c>
      <c r="O3445">
        <v>99</v>
      </c>
      <c r="P3445">
        <v>9999</v>
      </c>
      <c r="Q3445">
        <v>31</v>
      </c>
      <c r="R3445">
        <v>34</v>
      </c>
      <c r="S3445">
        <v>34</v>
      </c>
      <c r="T3445">
        <v>0.13896836426060655</v>
      </c>
      <c r="U3445">
        <v>0.19978595526545648</v>
      </c>
      <c r="V3445">
        <v>5</v>
      </c>
      <c r="W3445">
        <v>41</v>
      </c>
      <c r="X3445">
        <v>206.94347077942763</v>
      </c>
      <c r="Y3445">
        <v>191.00882352941176</v>
      </c>
      <c r="Z3445">
        <v>191.00882352941176</v>
      </c>
      <c r="AA3445">
        <v>34.962529249999882</v>
      </c>
      <c r="AB3445">
        <v>0</v>
      </c>
    </row>
    <row r="3446" spans="1:28">
      <c r="A3446">
        <v>10</v>
      </c>
      <c r="B3446">
        <v>674</v>
      </c>
      <c r="C3446">
        <v>2004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42</v>
      </c>
      <c r="N3446">
        <v>99</v>
      </c>
      <c r="O3446">
        <v>99</v>
      </c>
      <c r="P3446">
        <v>9999</v>
      </c>
      <c r="Q3446">
        <v>21</v>
      </c>
      <c r="R3446">
        <v>21</v>
      </c>
      <c r="S3446">
        <v>21</v>
      </c>
      <c r="T3446">
        <v>8.5833401455080519E-2</v>
      </c>
      <c r="U3446">
        <v>0.12004446278072529</v>
      </c>
      <c r="V3446">
        <v>5</v>
      </c>
      <c r="W3446">
        <v>42</v>
      </c>
      <c r="X3446">
        <v>201.3207449827168</v>
      </c>
      <c r="Y3446">
        <v>185.81904761904755</v>
      </c>
      <c r="Z3446">
        <v>185.81904761904755</v>
      </c>
      <c r="AA3446">
        <v>25.447492514655625</v>
      </c>
      <c r="AB3446">
        <v>0</v>
      </c>
    </row>
    <row r="3447" spans="1:28">
      <c r="A3447">
        <v>10</v>
      </c>
      <c r="B3447">
        <v>675</v>
      </c>
      <c r="C3447">
        <v>2004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43</v>
      </c>
      <c r="N3447">
        <v>99</v>
      </c>
      <c r="O3447">
        <v>99</v>
      </c>
      <c r="P3447">
        <v>9999</v>
      </c>
      <c r="Q3447">
        <v>63</v>
      </c>
      <c r="R3447">
        <v>76</v>
      </c>
      <c r="S3447">
        <v>76</v>
      </c>
      <c r="T3447">
        <v>0.31063516717076761</v>
      </c>
      <c r="U3447">
        <v>0.43926884425349222</v>
      </c>
      <c r="V3447">
        <v>5</v>
      </c>
      <c r="W3447">
        <v>43</v>
      </c>
      <c r="X3447">
        <v>203.55534013799391</v>
      </c>
      <c r="Y3447">
        <v>187.88157894736841</v>
      </c>
      <c r="Z3447">
        <v>187.88157894736841</v>
      </c>
      <c r="AA3447">
        <v>28.163165148667677</v>
      </c>
      <c r="AB3447">
        <v>0</v>
      </c>
    </row>
    <row r="3448" spans="1:28">
      <c r="A3448">
        <v>10</v>
      </c>
      <c r="B3448">
        <v>676</v>
      </c>
      <c r="C3448">
        <v>2004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44</v>
      </c>
      <c r="N3448">
        <v>99</v>
      </c>
      <c r="O3448">
        <v>99</v>
      </c>
      <c r="P3448">
        <v>9999</v>
      </c>
      <c r="Q3448">
        <v>80</v>
      </c>
      <c r="R3448">
        <v>87</v>
      </c>
      <c r="S3448">
        <v>87</v>
      </c>
      <c r="T3448">
        <v>0.35559552031390507</v>
      </c>
      <c r="U3448">
        <v>0.50010937883435436</v>
      </c>
      <c r="V3448">
        <v>5</v>
      </c>
      <c r="W3448">
        <v>44</v>
      </c>
      <c r="X3448">
        <v>202.44704300070984</v>
      </c>
      <c r="Y3448">
        <v>186.85862068965525</v>
      </c>
      <c r="Z3448">
        <v>186.85862068965525</v>
      </c>
      <c r="AA3448">
        <v>24.595965241142185</v>
      </c>
      <c r="AB3448">
        <v>0</v>
      </c>
    </row>
    <row r="3449" spans="1:28">
      <c r="A3449">
        <v>10</v>
      </c>
      <c r="B3449">
        <v>677</v>
      </c>
      <c r="C3449">
        <v>2004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45</v>
      </c>
      <c r="N3449">
        <v>99</v>
      </c>
      <c r="O3449">
        <v>99</v>
      </c>
      <c r="P3449">
        <v>9999</v>
      </c>
      <c r="Q3449">
        <v>59</v>
      </c>
      <c r="R3449">
        <v>66</v>
      </c>
      <c r="S3449">
        <v>66</v>
      </c>
      <c r="T3449">
        <v>0.26976211885882456</v>
      </c>
      <c r="U3449">
        <v>0.35748159379251193</v>
      </c>
      <c r="V3449">
        <v>8</v>
      </c>
      <c r="W3449">
        <v>45</v>
      </c>
      <c r="X3449">
        <v>190.75478512098235</v>
      </c>
      <c r="Y3449">
        <v>176.06666666666661</v>
      </c>
      <c r="Z3449">
        <v>176.06666666666661</v>
      </c>
      <c r="AA3449">
        <v>32.928289087382517</v>
      </c>
      <c r="AB3449">
        <v>0</v>
      </c>
    </row>
    <row r="3450" spans="1:28">
      <c r="A3450">
        <v>10</v>
      </c>
      <c r="B3450">
        <v>678</v>
      </c>
      <c r="C3450">
        <v>2004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46</v>
      </c>
      <c r="N3450">
        <v>99</v>
      </c>
      <c r="O3450">
        <v>99</v>
      </c>
      <c r="P3450">
        <v>9999</v>
      </c>
      <c r="Q3450">
        <v>177</v>
      </c>
      <c r="R3450">
        <v>233</v>
      </c>
      <c r="S3450">
        <v>233</v>
      </c>
      <c r="T3450">
        <v>0.95234202566827397</v>
      </c>
      <c r="U3450">
        <v>1.278783314822556</v>
      </c>
      <c r="V3450">
        <v>8</v>
      </c>
      <c r="W3450">
        <v>46</v>
      </c>
      <c r="X3450">
        <v>193.28881841727139</v>
      </c>
      <c r="Y3450">
        <v>178.40557939914149</v>
      </c>
      <c r="Z3450">
        <v>178.40557939914149</v>
      </c>
      <c r="AA3450">
        <v>25.69248673152839</v>
      </c>
      <c r="AB3450">
        <v>0</v>
      </c>
    </row>
    <row r="3451" spans="1:28">
      <c r="A3451">
        <v>10</v>
      </c>
      <c r="B3451">
        <v>679</v>
      </c>
      <c r="C3451">
        <v>2004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47</v>
      </c>
      <c r="N3451">
        <v>99</v>
      </c>
      <c r="O3451">
        <v>99</v>
      </c>
      <c r="P3451">
        <v>9999</v>
      </c>
      <c r="Q3451">
        <v>202</v>
      </c>
      <c r="R3451">
        <v>261</v>
      </c>
      <c r="S3451">
        <v>261</v>
      </c>
      <c r="T3451">
        <v>1.0667865609417149</v>
      </c>
      <c r="U3451">
        <v>1.3955330305467968</v>
      </c>
      <c r="V3451">
        <v>8.3486590038314183</v>
      </c>
      <c r="W3451">
        <v>47</v>
      </c>
      <c r="X3451">
        <v>188.30649680576829</v>
      </c>
      <c r="Y3451">
        <v>173.80689655172409</v>
      </c>
      <c r="Z3451">
        <v>173.80689655172409</v>
      </c>
      <c r="AA3451">
        <v>26.368783615716129</v>
      </c>
      <c r="AB3451">
        <v>0</v>
      </c>
    </row>
    <row r="3452" spans="1:28">
      <c r="A3452">
        <v>10</v>
      </c>
      <c r="B3452">
        <v>680</v>
      </c>
      <c r="C3452">
        <v>2004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48</v>
      </c>
      <c r="N3452">
        <v>99</v>
      </c>
      <c r="O3452">
        <v>99</v>
      </c>
      <c r="P3452">
        <v>9999</v>
      </c>
      <c r="Q3452">
        <v>168</v>
      </c>
      <c r="R3452">
        <v>204</v>
      </c>
      <c r="S3452">
        <v>204</v>
      </c>
      <c r="T3452">
        <v>0.83381018556363917</v>
      </c>
      <c r="U3452">
        <v>1.0749366068824409</v>
      </c>
      <c r="V3452">
        <v>8</v>
      </c>
      <c r="W3452">
        <v>48</v>
      </c>
      <c r="X3452">
        <v>185.57453317188197</v>
      </c>
      <c r="Y3452">
        <v>171.28529411764703</v>
      </c>
      <c r="Z3452">
        <v>171.28529411764703</v>
      </c>
      <c r="AA3452">
        <v>25.410218328493993</v>
      </c>
      <c r="AB3452">
        <v>0</v>
      </c>
    </row>
    <row r="3453" spans="1:28">
      <c r="A3453">
        <v>10</v>
      </c>
      <c r="B3453">
        <v>681</v>
      </c>
      <c r="C3453">
        <v>2004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49</v>
      </c>
      <c r="N3453">
        <v>99</v>
      </c>
      <c r="O3453">
        <v>99</v>
      </c>
      <c r="P3453">
        <v>9999</v>
      </c>
      <c r="Q3453">
        <v>353</v>
      </c>
      <c r="R3453">
        <v>547</v>
      </c>
      <c r="S3453">
        <v>547</v>
      </c>
      <c r="T3453">
        <v>2.2357557426632879</v>
      </c>
      <c r="U3453">
        <v>2.8422561554165759</v>
      </c>
      <c r="V3453">
        <v>8.1663619744058504</v>
      </c>
      <c r="W3453">
        <v>49</v>
      </c>
      <c r="X3453">
        <v>182.99599311520927</v>
      </c>
      <c r="Y3453">
        <v>168.90530164533851</v>
      </c>
      <c r="Z3453">
        <v>168.90530164533851</v>
      </c>
      <c r="AA3453">
        <v>24.71140684379532</v>
      </c>
      <c r="AB3453">
        <v>0</v>
      </c>
    </row>
    <row r="3454" spans="1:28">
      <c r="A3454">
        <v>10</v>
      </c>
      <c r="B3454">
        <v>682</v>
      </c>
      <c r="C3454">
        <v>2004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50</v>
      </c>
      <c r="N3454">
        <v>99</v>
      </c>
      <c r="O3454">
        <v>99</v>
      </c>
      <c r="P3454">
        <v>9999</v>
      </c>
      <c r="Q3454">
        <v>403</v>
      </c>
      <c r="R3454">
        <v>668</v>
      </c>
      <c r="S3454">
        <v>668</v>
      </c>
      <c r="T3454">
        <v>2.7303196272378001</v>
      </c>
      <c r="U3454">
        <v>3.3836560057655318</v>
      </c>
      <c r="V3454">
        <v>11.263473053892216</v>
      </c>
      <c r="W3454">
        <v>50</v>
      </c>
      <c r="X3454">
        <v>178.39202418564827</v>
      </c>
      <c r="Y3454">
        <v>164.65583832335332</v>
      </c>
      <c r="Z3454">
        <v>164.65583832335332</v>
      </c>
      <c r="AA3454">
        <v>27.39295790090414</v>
      </c>
      <c r="AB3454">
        <v>0</v>
      </c>
    </row>
    <row r="3455" spans="1:28">
      <c r="A3455">
        <v>10</v>
      </c>
      <c r="B3455">
        <v>683</v>
      </c>
      <c r="C3455">
        <v>2004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51</v>
      </c>
      <c r="N3455">
        <v>99</v>
      </c>
      <c r="O3455">
        <v>99</v>
      </c>
      <c r="P3455">
        <v>9999</v>
      </c>
      <c r="Q3455">
        <v>324</v>
      </c>
      <c r="R3455">
        <v>470</v>
      </c>
      <c r="S3455">
        <v>470</v>
      </c>
      <c r="T3455">
        <v>1.9210332706613256</v>
      </c>
      <c r="U3455">
        <v>2.3261714064007766</v>
      </c>
      <c r="V3455">
        <v>11.561702127659572</v>
      </c>
      <c r="W3455">
        <v>51</v>
      </c>
      <c r="X3455">
        <v>174.30488001659697</v>
      </c>
      <c r="Y3455">
        <v>160.88340425531931</v>
      </c>
      <c r="Z3455">
        <v>160.88340425531931</v>
      </c>
      <c r="AA3455">
        <v>26.174204068581957</v>
      </c>
      <c r="AB3455">
        <v>0</v>
      </c>
    </row>
    <row r="3456" spans="1:28">
      <c r="A3456">
        <v>10</v>
      </c>
      <c r="B3456">
        <v>684</v>
      </c>
      <c r="C3456">
        <v>2004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52</v>
      </c>
      <c r="N3456">
        <v>99</v>
      </c>
      <c r="O3456">
        <v>99</v>
      </c>
      <c r="P3456">
        <v>9999</v>
      </c>
      <c r="Q3456">
        <v>531</v>
      </c>
      <c r="R3456">
        <v>969</v>
      </c>
      <c r="S3456">
        <v>969</v>
      </c>
      <c r="T3456">
        <v>3.9605983814272872</v>
      </c>
      <c r="U3456">
        <v>4.6202597903439537</v>
      </c>
      <c r="V3456">
        <v>11.45407636738906</v>
      </c>
      <c r="W3456">
        <v>52</v>
      </c>
      <c r="X3456">
        <v>167.9222752566842</v>
      </c>
      <c r="Y3456">
        <v>154.99226006191947</v>
      </c>
      <c r="Z3456">
        <v>154.99226006191947</v>
      </c>
      <c r="AA3456">
        <v>25.428030979507689</v>
      </c>
      <c r="AB3456">
        <v>0</v>
      </c>
    </row>
    <row r="3457" spans="1:28">
      <c r="A3457">
        <v>10</v>
      </c>
      <c r="B3457">
        <v>685</v>
      </c>
      <c r="C3457">
        <v>2004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53</v>
      </c>
      <c r="N3457">
        <v>99</v>
      </c>
      <c r="O3457">
        <v>99</v>
      </c>
      <c r="P3457">
        <v>9999</v>
      </c>
      <c r="Q3457">
        <v>617</v>
      </c>
      <c r="R3457">
        <v>1241</v>
      </c>
      <c r="S3457">
        <v>1241</v>
      </c>
      <c r="T3457">
        <v>5.0723452955121404</v>
      </c>
      <c r="U3457">
        <v>5.8096173328182701</v>
      </c>
      <c r="V3457">
        <v>11.283642224012892</v>
      </c>
      <c r="W3457">
        <v>53</v>
      </c>
      <c r="X3457">
        <v>164.86992368891347</v>
      </c>
      <c r="Y3457">
        <v>152.17493956486692</v>
      </c>
      <c r="Z3457">
        <v>152.17493956486692</v>
      </c>
      <c r="AA3457">
        <v>23.704465159747457</v>
      </c>
      <c r="AB3457">
        <v>0</v>
      </c>
    </row>
    <row r="3458" spans="1:28">
      <c r="A3458">
        <v>10</v>
      </c>
      <c r="B3458">
        <v>686</v>
      </c>
      <c r="C3458">
        <v>2004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54</v>
      </c>
      <c r="N3458">
        <v>99</v>
      </c>
      <c r="O3458">
        <v>99</v>
      </c>
      <c r="P3458">
        <v>9999</v>
      </c>
      <c r="Q3458">
        <v>693</v>
      </c>
      <c r="R3458">
        <v>1466</v>
      </c>
      <c r="S3458">
        <v>1466</v>
      </c>
      <c r="T3458">
        <v>5.9919888825308592</v>
      </c>
      <c r="U3458">
        <v>6.458381022822989</v>
      </c>
      <c r="V3458">
        <v>11.960436562073671</v>
      </c>
      <c r="W3458">
        <v>54</v>
      </c>
      <c r="X3458">
        <v>155.15128761867041</v>
      </c>
      <c r="Y3458">
        <v>143.20463847203251</v>
      </c>
      <c r="Z3458">
        <v>143.20463847203251</v>
      </c>
      <c r="AA3458">
        <v>26.619907213722058</v>
      </c>
      <c r="AB3458">
        <v>0</v>
      </c>
    </row>
    <row r="3459" spans="1:28">
      <c r="A3459">
        <v>10</v>
      </c>
      <c r="B3459">
        <v>687</v>
      </c>
      <c r="C3459">
        <v>2004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55</v>
      </c>
      <c r="N3459">
        <v>99</v>
      </c>
      <c r="O3459">
        <v>99</v>
      </c>
      <c r="P3459">
        <v>9999</v>
      </c>
      <c r="Q3459">
        <v>1019</v>
      </c>
      <c r="R3459">
        <v>2885</v>
      </c>
      <c r="S3459">
        <v>2885</v>
      </c>
      <c r="T3459">
        <v>11.791874437995585</v>
      </c>
      <c r="U3459">
        <v>12.053735201825081</v>
      </c>
      <c r="V3459">
        <v>16.531715771230502</v>
      </c>
      <c r="W3459">
        <v>55</v>
      </c>
      <c r="X3459">
        <v>147.14364845250694</v>
      </c>
      <c r="Y3459">
        <v>135.81358752166352</v>
      </c>
      <c r="Z3459">
        <v>135.81358752166352</v>
      </c>
      <c r="AA3459">
        <v>27.811332474242111</v>
      </c>
      <c r="AB3459">
        <v>0</v>
      </c>
    </row>
    <row r="3460" spans="1:28">
      <c r="A3460">
        <v>10</v>
      </c>
      <c r="B3460">
        <v>688</v>
      </c>
      <c r="C3460">
        <v>2004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56</v>
      </c>
      <c r="N3460">
        <v>99</v>
      </c>
      <c r="O3460">
        <v>99</v>
      </c>
      <c r="P3460">
        <v>9999</v>
      </c>
      <c r="Q3460">
        <v>819</v>
      </c>
      <c r="R3460">
        <v>2447</v>
      </c>
      <c r="S3460">
        <v>2447</v>
      </c>
      <c r="T3460">
        <v>10.001634921932476</v>
      </c>
      <c r="U3460">
        <v>10.296306047116001</v>
      </c>
      <c r="V3460">
        <v>14.483857785042908</v>
      </c>
      <c r="W3460">
        <v>56</v>
      </c>
      <c r="X3460">
        <v>148.18804373188317</v>
      </c>
      <c r="Y3460">
        <v>136.77756436452816</v>
      </c>
      <c r="Z3460">
        <v>136.77756436452816</v>
      </c>
      <c r="AA3460">
        <v>23.41667241321468</v>
      </c>
      <c r="AB3460">
        <v>0</v>
      </c>
    </row>
    <row r="3461" spans="1:28">
      <c r="A3461">
        <v>10</v>
      </c>
      <c r="B3461">
        <v>689</v>
      </c>
      <c r="C3461">
        <v>2004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57</v>
      </c>
      <c r="N3461">
        <v>99</v>
      </c>
      <c r="O3461">
        <v>99</v>
      </c>
      <c r="P3461">
        <v>9999</v>
      </c>
      <c r="Q3461">
        <v>610</v>
      </c>
      <c r="R3461">
        <v>1797</v>
      </c>
      <c r="S3461">
        <v>1797</v>
      </c>
      <c r="T3461">
        <v>7.3448867816561743</v>
      </c>
      <c r="U3461">
        <v>7.3355989667107186</v>
      </c>
      <c r="V3461">
        <v>14.513633834168058</v>
      </c>
      <c r="W3461">
        <v>57</v>
      </c>
      <c r="X3461">
        <v>143.76500861252421</v>
      </c>
      <c r="Y3461">
        <v>132.69510294936001</v>
      </c>
      <c r="Z3461">
        <v>132.69510294936001</v>
      </c>
      <c r="AA3461">
        <v>23.581171064506297</v>
      </c>
      <c r="AB3461">
        <v>0</v>
      </c>
    </row>
    <row r="3462" spans="1:28">
      <c r="A3462">
        <v>10</v>
      </c>
      <c r="B3462">
        <v>690</v>
      </c>
      <c r="C3462">
        <v>2004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58</v>
      </c>
      <c r="N3462">
        <v>99</v>
      </c>
      <c r="O3462">
        <v>99</v>
      </c>
      <c r="P3462">
        <v>9999</v>
      </c>
      <c r="Q3462">
        <v>825</v>
      </c>
      <c r="R3462">
        <v>2776</v>
      </c>
      <c r="S3462">
        <v>2776</v>
      </c>
      <c r="T3462">
        <v>11.346358211395405</v>
      </c>
      <c r="U3462">
        <v>10.904822140724836</v>
      </c>
      <c r="V3462">
        <v>14.85626801152738</v>
      </c>
      <c r="W3462">
        <v>58</v>
      </c>
      <c r="X3462">
        <v>138.34542948223569</v>
      </c>
      <c r="Y3462">
        <v>127.69283141210376</v>
      </c>
      <c r="Z3462">
        <v>127.69283141210376</v>
      </c>
      <c r="AA3462">
        <v>22.828058025016023</v>
      </c>
      <c r="AB3462">
        <v>0</v>
      </c>
    </row>
    <row r="3463" spans="1:28">
      <c r="A3463">
        <v>10</v>
      </c>
      <c r="B3463">
        <v>691</v>
      </c>
      <c r="C3463">
        <v>2004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59</v>
      </c>
      <c r="N3463">
        <v>99</v>
      </c>
      <c r="O3463">
        <v>99</v>
      </c>
      <c r="P3463">
        <v>9999</v>
      </c>
      <c r="Q3463">
        <v>774</v>
      </c>
      <c r="R3463">
        <v>2711</v>
      </c>
      <c r="S3463">
        <v>2711</v>
      </c>
      <c r="T3463">
        <v>11.080683397367778</v>
      </c>
      <c r="U3463">
        <v>10.140247014969944</v>
      </c>
      <c r="V3463">
        <v>14.816303946883068</v>
      </c>
      <c r="W3463">
        <v>59</v>
      </c>
      <c r="X3463">
        <v>131.7300049195662</v>
      </c>
      <c r="Y3463">
        <v>121.58679454075998</v>
      </c>
      <c r="Z3463">
        <v>121.58679454075998</v>
      </c>
      <c r="AA3463">
        <v>22.444785707947862</v>
      </c>
      <c r="AB3463">
        <v>0</v>
      </c>
    </row>
    <row r="3464" spans="1:28">
      <c r="A3464">
        <v>10</v>
      </c>
      <c r="B3464">
        <v>692</v>
      </c>
      <c r="C3464">
        <v>2004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60</v>
      </c>
      <c r="N3464">
        <v>99</v>
      </c>
      <c r="O3464">
        <v>99</v>
      </c>
      <c r="P3464">
        <v>9999</v>
      </c>
      <c r="Q3464">
        <v>724</v>
      </c>
      <c r="R3464">
        <v>2360</v>
      </c>
      <c r="S3464">
        <v>2360</v>
      </c>
      <c r="T3464">
        <v>9.6460394016185766</v>
      </c>
      <c r="U3464">
        <v>8.6237589286184004</v>
      </c>
      <c r="V3464">
        <v>18.181355932203381</v>
      </c>
      <c r="W3464">
        <v>60</v>
      </c>
      <c r="X3464">
        <v>128.69162825715711</v>
      </c>
      <c r="Y3464">
        <v>118.78237288135595</v>
      </c>
      <c r="Z3464">
        <v>118.78237288135595</v>
      </c>
      <c r="AA3464">
        <v>21.787448247766381</v>
      </c>
      <c r="AB3464">
        <v>0</v>
      </c>
    </row>
    <row r="3465" spans="1:28">
      <c r="A3465">
        <v>10</v>
      </c>
      <c r="B3465">
        <v>693</v>
      </c>
      <c r="C3465">
        <v>2004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61</v>
      </c>
      <c r="N3465">
        <v>99</v>
      </c>
      <c r="O3465">
        <v>99</v>
      </c>
      <c r="P3465">
        <v>9999</v>
      </c>
      <c r="Q3465">
        <v>498</v>
      </c>
      <c r="R3465">
        <v>1257</v>
      </c>
      <c r="S3465">
        <v>1257</v>
      </c>
      <c r="T3465">
        <v>5.1377421728112491</v>
      </c>
      <c r="U3465">
        <v>4.3982689011347871</v>
      </c>
      <c r="V3465">
        <v>18.369928400954652</v>
      </c>
      <c r="W3465">
        <v>61</v>
      </c>
      <c r="X3465">
        <v>123.22879200421312</v>
      </c>
      <c r="Y3465">
        <v>113.74017501988848</v>
      </c>
      <c r="Z3465">
        <v>113.74017501988848</v>
      </c>
      <c r="AA3465">
        <v>20.438135326534123</v>
      </c>
      <c r="AB3465">
        <v>0</v>
      </c>
    </row>
    <row r="3466" spans="1:28">
      <c r="A3466">
        <v>10</v>
      </c>
      <c r="B3466">
        <v>694</v>
      </c>
      <c r="C3466">
        <v>2004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62</v>
      </c>
      <c r="N3466">
        <v>99</v>
      </c>
      <c r="O3466">
        <v>99</v>
      </c>
      <c r="P3466">
        <v>9999</v>
      </c>
      <c r="Q3466">
        <v>403</v>
      </c>
      <c r="R3466">
        <v>995</v>
      </c>
      <c r="S3466">
        <v>995</v>
      </c>
      <c r="T3466">
        <v>4.06686830703834</v>
      </c>
      <c r="U3466">
        <v>3.3865446775545558</v>
      </c>
      <c r="V3466">
        <v>18.236180904522609</v>
      </c>
      <c r="W3466">
        <v>62</v>
      </c>
      <c r="X3466">
        <v>119.86694033548029</v>
      </c>
      <c r="Y3466">
        <v>110.63718592964842</v>
      </c>
      <c r="Z3466">
        <v>110.63718592964842</v>
      </c>
      <c r="AA3466">
        <v>19.817931683239546</v>
      </c>
      <c r="AB3466">
        <v>0</v>
      </c>
    </row>
    <row r="3467" spans="1:28">
      <c r="A3467">
        <v>10</v>
      </c>
      <c r="B3467">
        <v>695</v>
      </c>
      <c r="C3467">
        <v>2004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63</v>
      </c>
      <c r="N3467">
        <v>99</v>
      </c>
      <c r="O3467">
        <v>99</v>
      </c>
      <c r="P3467">
        <v>9999</v>
      </c>
      <c r="Q3467">
        <v>137</v>
      </c>
      <c r="R3467">
        <v>237</v>
      </c>
      <c r="S3467">
        <v>237</v>
      </c>
      <c r="T3467">
        <v>0.96869124499305181</v>
      </c>
      <c r="U3467">
        <v>0.82444354075606818</v>
      </c>
      <c r="V3467">
        <v>18.383966244725737</v>
      </c>
      <c r="W3467">
        <v>63</v>
      </c>
      <c r="X3467">
        <v>122.51189708847048</v>
      </c>
      <c r="Y3467">
        <v>113.0784810126583</v>
      </c>
      <c r="Z3467">
        <v>113.0784810126583</v>
      </c>
      <c r="AA3467">
        <v>21.020970065693596</v>
      </c>
      <c r="AB3467">
        <v>0</v>
      </c>
    </row>
    <row r="3468" spans="1:28">
      <c r="A3468">
        <v>10</v>
      </c>
      <c r="B3468">
        <v>696</v>
      </c>
      <c r="C3468">
        <v>2004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64</v>
      </c>
      <c r="N3468">
        <v>99</v>
      </c>
      <c r="O3468">
        <v>99</v>
      </c>
      <c r="P3468">
        <v>9999</v>
      </c>
      <c r="Q3468">
        <v>55</v>
      </c>
      <c r="R3468">
        <v>113</v>
      </c>
      <c r="S3468">
        <v>113</v>
      </c>
      <c r="T3468">
        <v>0.4618654459249571</v>
      </c>
      <c r="U3468">
        <v>0.4201094748157812</v>
      </c>
      <c r="V3468">
        <v>17.725663716814161</v>
      </c>
      <c r="W3468">
        <v>64</v>
      </c>
      <c r="X3468">
        <v>130.93318248497107</v>
      </c>
      <c r="Y3468">
        <v>120.8513274336283</v>
      </c>
      <c r="Z3468">
        <v>120.8513274336283</v>
      </c>
      <c r="AA3468">
        <v>20.171460234014344</v>
      </c>
      <c r="AB3468">
        <v>0</v>
      </c>
    </row>
    <row r="3469" spans="1:28">
      <c r="A3469">
        <v>10</v>
      </c>
      <c r="B3469">
        <v>697</v>
      </c>
      <c r="C3469">
        <v>2004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65</v>
      </c>
      <c r="N3469">
        <v>99</v>
      </c>
      <c r="O3469">
        <v>99</v>
      </c>
      <c r="P3469">
        <v>9999</v>
      </c>
      <c r="Q3469">
        <v>35</v>
      </c>
      <c r="R3469">
        <v>48</v>
      </c>
      <c r="S3469">
        <v>48</v>
      </c>
      <c r="T3469">
        <v>0.19619063189732697</v>
      </c>
      <c r="U3469">
        <v>0.17470465484386735</v>
      </c>
      <c r="V3469">
        <v>17</v>
      </c>
      <c r="W3469">
        <v>65</v>
      </c>
      <c r="X3469">
        <v>128.18255687973999</v>
      </c>
      <c r="Y3469">
        <v>118.31250000000001</v>
      </c>
      <c r="Z3469">
        <v>118.31250000000001</v>
      </c>
      <c r="AA3469">
        <v>23.454464971159059</v>
      </c>
      <c r="AB3469">
        <v>0</v>
      </c>
    </row>
    <row r="3470" spans="1:28">
      <c r="A3470">
        <v>10</v>
      </c>
      <c r="B3470">
        <v>698</v>
      </c>
      <c r="C3470">
        <v>2004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66</v>
      </c>
      <c r="N3470">
        <v>99</v>
      </c>
      <c r="O3470">
        <v>99</v>
      </c>
      <c r="P3470">
        <v>9999</v>
      </c>
    </row>
    <row r="3471" spans="1:28">
      <c r="A3471">
        <v>10</v>
      </c>
      <c r="B3471">
        <v>699</v>
      </c>
      <c r="C3471">
        <v>2004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67</v>
      </c>
      <c r="N3471">
        <v>99</v>
      </c>
      <c r="O3471">
        <v>99</v>
      </c>
      <c r="P3471">
        <v>9999</v>
      </c>
    </row>
    <row r="3472" spans="1:28">
      <c r="A3472">
        <v>10</v>
      </c>
      <c r="B3472">
        <v>700</v>
      </c>
      <c r="C3472">
        <v>2004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68</v>
      </c>
      <c r="N3472">
        <v>99</v>
      </c>
      <c r="O3472">
        <v>99</v>
      </c>
      <c r="P3472">
        <v>9999</v>
      </c>
    </row>
    <row r="3473" spans="1:28">
      <c r="A3473">
        <v>10</v>
      </c>
      <c r="B3473">
        <v>701</v>
      </c>
      <c r="C3473">
        <v>2003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0</v>
      </c>
      <c r="N3473">
        <v>99</v>
      </c>
      <c r="O3473">
        <v>99</v>
      </c>
      <c r="P3473">
        <v>9999</v>
      </c>
      <c r="Q3473">
        <v>170</v>
      </c>
      <c r="R3473">
        <v>318</v>
      </c>
      <c r="S3473">
        <v>0</v>
      </c>
      <c r="T3473">
        <v>1.3480859722752128</v>
      </c>
      <c r="U3473">
        <v>0</v>
      </c>
      <c r="V3473">
        <v>46.279874213836486</v>
      </c>
      <c r="X3473">
        <v>119.9680424102427</v>
      </c>
      <c r="Y3473">
        <v>0</v>
      </c>
    </row>
    <row r="3474" spans="1:28">
      <c r="A3474">
        <v>10</v>
      </c>
      <c r="B3474">
        <v>702</v>
      </c>
      <c r="C3474">
        <v>2003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35</v>
      </c>
      <c r="N3474">
        <v>99</v>
      </c>
      <c r="O3474">
        <v>99</v>
      </c>
      <c r="P3474">
        <v>9999</v>
      </c>
      <c r="Q3474">
        <v>10</v>
      </c>
      <c r="R3474">
        <v>10</v>
      </c>
      <c r="S3474">
        <v>10</v>
      </c>
      <c r="T3474">
        <v>4.2392640637585313E-2</v>
      </c>
      <c r="U3474">
        <v>5.9445450511318797E-2</v>
      </c>
      <c r="V3474">
        <v>2</v>
      </c>
      <c r="W3474">
        <v>35</v>
      </c>
      <c r="X3474">
        <v>201.4626218851572</v>
      </c>
      <c r="Y3474">
        <v>185.95000000000005</v>
      </c>
      <c r="Z3474">
        <v>185.95000000000005</v>
      </c>
      <c r="AA3474">
        <v>57.424372003531722</v>
      </c>
      <c r="AB3474">
        <v>0</v>
      </c>
    </row>
    <row r="3475" spans="1:28">
      <c r="A3475">
        <v>10</v>
      </c>
      <c r="B3475">
        <v>703</v>
      </c>
      <c r="C3475">
        <v>2003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36</v>
      </c>
      <c r="N3475">
        <v>99</v>
      </c>
      <c r="O3475">
        <v>99</v>
      </c>
      <c r="P3475">
        <v>9999</v>
      </c>
      <c r="Q3475">
        <v>4</v>
      </c>
      <c r="R3475">
        <v>4</v>
      </c>
      <c r="S3475">
        <v>4</v>
      </c>
      <c r="T3475">
        <v>1.6957056255034124E-2</v>
      </c>
      <c r="U3475">
        <v>2.5488495666939743E-2</v>
      </c>
      <c r="V3475">
        <v>2</v>
      </c>
      <c r="W3475">
        <v>36</v>
      </c>
      <c r="X3475">
        <v>215.95341278439872</v>
      </c>
      <c r="Y3475">
        <v>199.32499999999999</v>
      </c>
      <c r="Z3475">
        <v>199.32499999999999</v>
      </c>
      <c r="AA3475">
        <v>12.11370608030453</v>
      </c>
      <c r="AB3475">
        <v>0</v>
      </c>
    </row>
    <row r="3476" spans="1:28">
      <c r="A3476">
        <v>10</v>
      </c>
      <c r="B3476">
        <v>704</v>
      </c>
      <c r="C3476">
        <v>2003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37</v>
      </c>
      <c r="N3476">
        <v>99</v>
      </c>
      <c r="O3476">
        <v>99</v>
      </c>
      <c r="P3476">
        <v>9999</v>
      </c>
      <c r="Q3476">
        <v>11</v>
      </c>
      <c r="R3476">
        <v>13</v>
      </c>
      <c r="S3476">
        <v>13</v>
      </c>
      <c r="T3476">
        <v>5.5110432828860946E-2</v>
      </c>
      <c r="U3476">
        <v>8.2996654271301859E-2</v>
      </c>
      <c r="V3476">
        <v>2</v>
      </c>
      <c r="W3476">
        <v>37</v>
      </c>
      <c r="X3476">
        <v>216.36803066922243</v>
      </c>
      <c r="Y3476">
        <v>199.70769230769235</v>
      </c>
      <c r="Z3476">
        <v>199.70769230769235</v>
      </c>
      <c r="AA3476">
        <v>20.702599670961195</v>
      </c>
      <c r="AB3476">
        <v>0</v>
      </c>
    </row>
    <row r="3477" spans="1:28">
      <c r="A3477">
        <v>10</v>
      </c>
      <c r="B3477">
        <v>705</v>
      </c>
      <c r="C3477">
        <v>2003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38</v>
      </c>
      <c r="N3477">
        <v>99</v>
      </c>
      <c r="O3477">
        <v>99</v>
      </c>
      <c r="P3477">
        <v>9999</v>
      </c>
      <c r="Q3477">
        <v>13</v>
      </c>
      <c r="R3477">
        <v>13</v>
      </c>
      <c r="S3477">
        <v>13</v>
      </c>
      <c r="T3477">
        <v>5.5110432828860946E-2</v>
      </c>
      <c r="U3477">
        <v>8.0714102420531106E-2</v>
      </c>
      <c r="V3477">
        <v>2</v>
      </c>
      <c r="W3477">
        <v>38</v>
      </c>
      <c r="X3477">
        <v>210.41753479456619</v>
      </c>
      <c r="Y3477">
        <v>194.21538461538464</v>
      </c>
      <c r="Z3477">
        <v>194.21538461538464</v>
      </c>
      <c r="AA3477">
        <v>33.715799678029207</v>
      </c>
      <c r="AB3477">
        <v>0</v>
      </c>
    </row>
    <row r="3478" spans="1:28">
      <c r="A3478">
        <v>10</v>
      </c>
      <c r="B3478">
        <v>706</v>
      </c>
      <c r="C3478">
        <v>2003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39</v>
      </c>
      <c r="N3478">
        <v>99</v>
      </c>
      <c r="O3478">
        <v>99</v>
      </c>
      <c r="P3478">
        <v>9999</v>
      </c>
      <c r="Q3478">
        <v>16</v>
      </c>
      <c r="R3478">
        <v>17</v>
      </c>
      <c r="S3478">
        <v>17</v>
      </c>
      <c r="T3478">
        <v>7.2067489083895028E-2</v>
      </c>
      <c r="U3478">
        <v>0.10999406376676225</v>
      </c>
      <c r="V3478">
        <v>2</v>
      </c>
      <c r="W3478">
        <v>39</v>
      </c>
      <c r="X3478">
        <v>219.27856733159129</v>
      </c>
      <c r="Y3478">
        <v>202.39411764705881</v>
      </c>
      <c r="Z3478">
        <v>202.39411764705881</v>
      </c>
      <c r="AA3478">
        <v>26.313102765782528</v>
      </c>
      <c r="AB3478">
        <v>0</v>
      </c>
    </row>
    <row r="3479" spans="1:28">
      <c r="A3479">
        <v>10</v>
      </c>
      <c r="B3479">
        <v>707</v>
      </c>
      <c r="C3479">
        <v>2003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40</v>
      </c>
      <c r="N3479">
        <v>99</v>
      </c>
      <c r="O3479">
        <v>99</v>
      </c>
      <c r="P3479">
        <v>9999</v>
      </c>
      <c r="Q3479">
        <v>42</v>
      </c>
      <c r="R3479">
        <v>45</v>
      </c>
      <c r="S3479">
        <v>45</v>
      </c>
      <c r="T3479">
        <v>0.19076688286913393</v>
      </c>
      <c r="U3479">
        <v>0.27247083584459314</v>
      </c>
      <c r="V3479">
        <v>5</v>
      </c>
      <c r="W3479">
        <v>40</v>
      </c>
      <c r="X3479">
        <v>205.20284097748876</v>
      </c>
      <c r="Y3479">
        <v>189.40222222222224</v>
      </c>
      <c r="Z3479">
        <v>189.40222222222224</v>
      </c>
      <c r="AA3479">
        <v>31.947286366338872</v>
      </c>
      <c r="AB3479">
        <v>0</v>
      </c>
    </row>
    <row r="3480" spans="1:28">
      <c r="A3480">
        <v>10</v>
      </c>
      <c r="B3480">
        <v>708</v>
      </c>
      <c r="C3480">
        <v>2003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41</v>
      </c>
      <c r="N3480">
        <v>99</v>
      </c>
      <c r="O3480">
        <v>99</v>
      </c>
      <c r="P3480">
        <v>9999</v>
      </c>
      <c r="Q3480">
        <v>26</v>
      </c>
      <c r="R3480">
        <v>28</v>
      </c>
      <c r="S3480">
        <v>28</v>
      </c>
      <c r="T3480">
        <v>0.11869939378523887</v>
      </c>
      <c r="U3480">
        <v>0.17181477481746854</v>
      </c>
      <c r="V3480">
        <v>5</v>
      </c>
      <c r="W3480">
        <v>41</v>
      </c>
      <c r="X3480">
        <v>207.95929422689989</v>
      </c>
      <c r="Y3480">
        <v>191.94642857142861</v>
      </c>
      <c r="Z3480">
        <v>191.94642857142861</v>
      </c>
      <c r="AA3480">
        <v>17.299039654246151</v>
      </c>
      <c r="AB3480">
        <v>0</v>
      </c>
    </row>
    <row r="3481" spans="1:28">
      <c r="A3481">
        <v>10</v>
      </c>
      <c r="B3481">
        <v>709</v>
      </c>
      <c r="C3481">
        <v>2003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42</v>
      </c>
      <c r="N3481">
        <v>99</v>
      </c>
      <c r="O3481">
        <v>99</v>
      </c>
      <c r="P3481">
        <v>9999</v>
      </c>
      <c r="Q3481">
        <v>26</v>
      </c>
      <c r="R3481">
        <v>27</v>
      </c>
      <c r="S3481">
        <v>27</v>
      </c>
      <c r="T3481">
        <v>0.1144601297214804</v>
      </c>
      <c r="U3481">
        <v>0.15496097459721189</v>
      </c>
      <c r="V3481">
        <v>5</v>
      </c>
      <c r="W3481">
        <v>42</v>
      </c>
      <c r="X3481">
        <v>194.50664098551425</v>
      </c>
      <c r="Y3481">
        <v>179.52962962962965</v>
      </c>
      <c r="Z3481">
        <v>179.52962962962965</v>
      </c>
      <c r="AA3481">
        <v>35.335312468835447</v>
      </c>
      <c r="AB3481">
        <v>0</v>
      </c>
    </row>
    <row r="3482" spans="1:28">
      <c r="A3482">
        <v>10</v>
      </c>
      <c r="B3482">
        <v>710</v>
      </c>
      <c r="C3482">
        <v>2003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43</v>
      </c>
      <c r="N3482">
        <v>99</v>
      </c>
      <c r="O3482">
        <v>99</v>
      </c>
      <c r="P3482">
        <v>9999</v>
      </c>
      <c r="Q3482">
        <v>72</v>
      </c>
      <c r="R3482">
        <v>81</v>
      </c>
      <c r="S3482">
        <v>81</v>
      </c>
      <c r="T3482">
        <v>0.34338038916444108</v>
      </c>
      <c r="U3482">
        <v>0.48770204859667959</v>
      </c>
      <c r="V3482">
        <v>5</v>
      </c>
      <c r="W3482">
        <v>43</v>
      </c>
      <c r="X3482">
        <v>204.05414442973128</v>
      </c>
      <c r="Y3482">
        <v>188.34197530864188</v>
      </c>
      <c r="Z3482">
        <v>188.34197530864188</v>
      </c>
      <c r="AA3482">
        <v>26.975685733443729</v>
      </c>
      <c r="AB3482">
        <v>0</v>
      </c>
    </row>
    <row r="3483" spans="1:28">
      <c r="A3483">
        <v>10</v>
      </c>
      <c r="B3483">
        <v>711</v>
      </c>
      <c r="C3483">
        <v>2003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44</v>
      </c>
      <c r="N3483">
        <v>99</v>
      </c>
      <c r="O3483">
        <v>99</v>
      </c>
      <c r="P3483">
        <v>9999</v>
      </c>
      <c r="Q3483">
        <v>74</v>
      </c>
      <c r="R3483">
        <v>87</v>
      </c>
      <c r="S3483">
        <v>87</v>
      </c>
      <c r="T3483">
        <v>0.36881597354699225</v>
      </c>
      <c r="U3483">
        <v>0.51089520500752195</v>
      </c>
      <c r="V3483">
        <v>5.1034482758620685</v>
      </c>
      <c r="W3483">
        <v>44</v>
      </c>
      <c r="X3483">
        <v>199.01620154169936</v>
      </c>
      <c r="Y3483">
        <v>183.69195402298843</v>
      </c>
      <c r="Z3483">
        <v>183.69195402298843</v>
      </c>
      <c r="AA3483">
        <v>28.014077817267847</v>
      </c>
      <c r="AB3483">
        <v>0</v>
      </c>
    </row>
    <row r="3484" spans="1:28">
      <c r="A3484">
        <v>10</v>
      </c>
      <c r="B3484">
        <v>712</v>
      </c>
      <c r="C3484">
        <v>2003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45</v>
      </c>
      <c r="N3484">
        <v>99</v>
      </c>
      <c r="O3484">
        <v>99</v>
      </c>
      <c r="P3484">
        <v>9999</v>
      </c>
      <c r="Q3484">
        <v>63</v>
      </c>
      <c r="R3484">
        <v>70</v>
      </c>
      <c r="S3484">
        <v>70</v>
      </c>
      <c r="T3484">
        <v>0.29674848446309721</v>
      </c>
      <c r="U3484">
        <v>0.39152477628514287</v>
      </c>
      <c r="V3484">
        <v>8</v>
      </c>
      <c r="W3484">
        <v>45</v>
      </c>
      <c r="X3484">
        <v>189.55579631635979</v>
      </c>
      <c r="Y3484">
        <v>174.96</v>
      </c>
      <c r="Z3484">
        <v>174.96</v>
      </c>
      <c r="AA3484">
        <v>29.562908227323245</v>
      </c>
      <c r="AB3484">
        <v>0</v>
      </c>
    </row>
    <row r="3485" spans="1:28">
      <c r="A3485">
        <v>10</v>
      </c>
      <c r="B3485">
        <v>713</v>
      </c>
      <c r="C3485">
        <v>2003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46</v>
      </c>
      <c r="N3485">
        <v>99</v>
      </c>
      <c r="O3485">
        <v>99</v>
      </c>
      <c r="P3485">
        <v>9999</v>
      </c>
      <c r="Q3485">
        <v>149</v>
      </c>
      <c r="R3485">
        <v>190</v>
      </c>
      <c r="S3485">
        <v>190</v>
      </c>
      <c r="T3485">
        <v>0.80546017211412091</v>
      </c>
      <c r="U3485">
        <v>1.088147453105307</v>
      </c>
      <c r="V3485">
        <v>8</v>
      </c>
      <c r="W3485">
        <v>46</v>
      </c>
      <c r="X3485">
        <v>194.09306038661123</v>
      </c>
      <c r="Y3485">
        <v>179.14789473684203</v>
      </c>
      <c r="Z3485">
        <v>179.14789473684203</v>
      </c>
      <c r="AA3485">
        <v>28.649075869903079</v>
      </c>
      <c r="AB3485">
        <v>0</v>
      </c>
    </row>
    <row r="3486" spans="1:28">
      <c r="A3486">
        <v>10</v>
      </c>
      <c r="B3486">
        <v>714</v>
      </c>
      <c r="C3486">
        <v>2003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47</v>
      </c>
      <c r="N3486">
        <v>99</v>
      </c>
      <c r="O3486">
        <v>99</v>
      </c>
      <c r="P3486">
        <v>9999</v>
      </c>
      <c r="Q3486">
        <v>184</v>
      </c>
      <c r="R3486">
        <v>228</v>
      </c>
      <c r="S3486">
        <v>228</v>
      </c>
      <c r="T3486">
        <v>0.96655220653694529</v>
      </c>
      <c r="U3486">
        <v>1.2969785694915079</v>
      </c>
      <c r="V3486">
        <v>8</v>
      </c>
      <c r="W3486">
        <v>47</v>
      </c>
      <c r="X3486">
        <v>192.78525403432735</v>
      </c>
      <c r="Y3486">
        <v>177.94078947368428</v>
      </c>
      <c r="Z3486">
        <v>177.94078947368428</v>
      </c>
      <c r="AA3486">
        <v>26.025750630249554</v>
      </c>
      <c r="AB3486">
        <v>0</v>
      </c>
    </row>
    <row r="3487" spans="1:28">
      <c r="A3487">
        <v>10</v>
      </c>
      <c r="B3487">
        <v>715</v>
      </c>
      <c r="C3487">
        <v>2003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48</v>
      </c>
      <c r="N3487">
        <v>99</v>
      </c>
      <c r="O3487">
        <v>99</v>
      </c>
      <c r="P3487">
        <v>9999</v>
      </c>
      <c r="Q3487">
        <v>152</v>
      </c>
      <c r="R3487">
        <v>199</v>
      </c>
      <c r="S3487">
        <v>199</v>
      </c>
      <c r="T3487">
        <v>0.8436135486879478</v>
      </c>
      <c r="U3487">
        <v>1.1064142616141364</v>
      </c>
      <c r="V3487">
        <v>8</v>
      </c>
      <c r="W3487">
        <v>48</v>
      </c>
      <c r="X3487">
        <v>188.42587803589996</v>
      </c>
      <c r="Y3487">
        <v>173.91708542713573</v>
      </c>
      <c r="Z3487">
        <v>173.91708542713573</v>
      </c>
      <c r="AA3487">
        <v>25.392532625031095</v>
      </c>
      <c r="AB3487">
        <v>0</v>
      </c>
    </row>
    <row r="3488" spans="1:28">
      <c r="A3488">
        <v>10</v>
      </c>
      <c r="B3488">
        <v>716</v>
      </c>
      <c r="C3488">
        <v>2003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49</v>
      </c>
      <c r="N3488">
        <v>99</v>
      </c>
      <c r="O3488">
        <v>99</v>
      </c>
      <c r="P3488">
        <v>9999</v>
      </c>
      <c r="Q3488">
        <v>305</v>
      </c>
      <c r="R3488">
        <v>455</v>
      </c>
      <c r="S3488">
        <v>455</v>
      </c>
      <c r="T3488">
        <v>1.9288651490101321</v>
      </c>
      <c r="U3488">
        <v>2.4458693947487657</v>
      </c>
      <c r="V3488">
        <v>8</v>
      </c>
      <c r="W3488">
        <v>49</v>
      </c>
      <c r="X3488">
        <v>182.17875299132055</v>
      </c>
      <c r="Y3488">
        <v>168.15098901098889</v>
      </c>
      <c r="Z3488">
        <v>168.15098901098889</v>
      </c>
      <c r="AA3488">
        <v>24.309094624018591</v>
      </c>
      <c r="AB3488">
        <v>0</v>
      </c>
    </row>
    <row r="3489" spans="1:29">
      <c r="A3489">
        <v>10</v>
      </c>
      <c r="B3489">
        <v>717</v>
      </c>
      <c r="C3489">
        <v>2003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50</v>
      </c>
      <c r="N3489">
        <v>99</v>
      </c>
      <c r="O3489">
        <v>99</v>
      </c>
      <c r="P3489">
        <v>9999</v>
      </c>
      <c r="Q3489">
        <v>351</v>
      </c>
      <c r="R3489">
        <v>555</v>
      </c>
      <c r="S3489">
        <v>555</v>
      </c>
      <c r="T3489">
        <v>2.3527915553859846</v>
      </c>
      <c r="U3489">
        <v>2.9347255066761608</v>
      </c>
      <c r="V3489">
        <v>11.010810810810812</v>
      </c>
      <c r="W3489">
        <v>50</v>
      </c>
      <c r="X3489">
        <v>179.2050989234088</v>
      </c>
      <c r="Y3489">
        <v>165.40630630630636</v>
      </c>
      <c r="Z3489">
        <v>165.40630630630636</v>
      </c>
      <c r="AA3489">
        <v>25.364614208069057</v>
      </c>
      <c r="AB3489">
        <v>0</v>
      </c>
    </row>
    <row r="3490" spans="1:29">
      <c r="A3490">
        <v>10</v>
      </c>
      <c r="B3490">
        <v>718</v>
      </c>
      <c r="C3490">
        <v>2003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51</v>
      </c>
      <c r="N3490">
        <v>99</v>
      </c>
      <c r="O3490">
        <v>99</v>
      </c>
      <c r="P3490">
        <v>9999</v>
      </c>
      <c r="Q3490">
        <v>304</v>
      </c>
      <c r="R3490">
        <v>457</v>
      </c>
      <c r="S3490">
        <v>457</v>
      </c>
      <c r="T3490">
        <v>1.9373436771376495</v>
      </c>
      <c r="U3490">
        <v>2.3378573788076058</v>
      </c>
      <c r="V3490">
        <v>11</v>
      </c>
      <c r="W3490">
        <v>51</v>
      </c>
      <c r="X3490">
        <v>173.37148628177076</v>
      </c>
      <c r="Y3490">
        <v>160.02188183807439</v>
      </c>
      <c r="Z3490">
        <v>160.02188183807439</v>
      </c>
      <c r="AA3490">
        <v>24.249444992706959</v>
      </c>
      <c r="AB3490">
        <v>0</v>
      </c>
    </row>
    <row r="3491" spans="1:29">
      <c r="A3491">
        <v>10</v>
      </c>
      <c r="B3491">
        <v>719</v>
      </c>
      <c r="C3491">
        <v>2003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52</v>
      </c>
      <c r="N3491">
        <v>99</v>
      </c>
      <c r="O3491">
        <v>99</v>
      </c>
      <c r="P3491">
        <v>9999</v>
      </c>
      <c r="Q3491">
        <v>498</v>
      </c>
      <c r="R3491">
        <v>879</v>
      </c>
      <c r="S3491">
        <v>879</v>
      </c>
      <c r="T3491">
        <v>3.7263131120437505</v>
      </c>
      <c r="U3491">
        <v>4.4458419657643473</v>
      </c>
      <c r="V3491">
        <v>11.30716723549488</v>
      </c>
      <c r="W3491">
        <v>52</v>
      </c>
      <c r="X3491">
        <v>171.4119142086262</v>
      </c>
      <c r="Y3491">
        <v>158.2131968145622</v>
      </c>
      <c r="Z3491">
        <v>158.2131968145622</v>
      </c>
      <c r="AA3491">
        <v>25.72091633047442</v>
      </c>
      <c r="AB3491">
        <v>0</v>
      </c>
    </row>
    <row r="3492" spans="1:29">
      <c r="A3492">
        <v>10</v>
      </c>
      <c r="B3492">
        <v>720</v>
      </c>
      <c r="C3492">
        <v>2003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53</v>
      </c>
      <c r="N3492">
        <v>99</v>
      </c>
      <c r="O3492">
        <v>99</v>
      </c>
      <c r="P3492">
        <v>9999</v>
      </c>
      <c r="Q3492">
        <v>607</v>
      </c>
      <c r="R3492">
        <v>1170</v>
      </c>
      <c r="S3492">
        <v>1170</v>
      </c>
      <c r="T3492">
        <v>4.9599389545974812</v>
      </c>
      <c r="U3492">
        <v>5.7446075751502228</v>
      </c>
      <c r="V3492">
        <v>11.002564102564103</v>
      </c>
      <c r="W3492">
        <v>53</v>
      </c>
      <c r="X3492">
        <v>166.39886657221436</v>
      </c>
      <c r="Y3492">
        <v>153.58615384615388</v>
      </c>
      <c r="Z3492">
        <v>153.58615384615388</v>
      </c>
      <c r="AA3492">
        <v>23.774206300254662</v>
      </c>
      <c r="AB3492">
        <v>0</v>
      </c>
    </row>
    <row r="3493" spans="1:29">
      <c r="A3493">
        <v>10</v>
      </c>
      <c r="B3493">
        <v>721</v>
      </c>
      <c r="C3493">
        <v>2003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54</v>
      </c>
      <c r="N3493">
        <v>99</v>
      </c>
      <c r="O3493">
        <v>99</v>
      </c>
      <c r="P3493">
        <v>9999</v>
      </c>
      <c r="Q3493">
        <v>668</v>
      </c>
      <c r="R3493">
        <v>1405</v>
      </c>
      <c r="S3493">
        <v>1405</v>
      </c>
      <c r="T3493">
        <v>5.9561660095807376</v>
      </c>
      <c r="U3493">
        <v>6.5385583907613078</v>
      </c>
      <c r="V3493">
        <v>11.129537366548044</v>
      </c>
      <c r="W3493">
        <v>54</v>
      </c>
      <c r="X3493">
        <v>157.71810165675123</v>
      </c>
      <c r="Y3493">
        <v>145.5738078291815</v>
      </c>
      <c r="Z3493">
        <v>145.5738078291815</v>
      </c>
      <c r="AA3493">
        <v>25.363732284378727</v>
      </c>
      <c r="AB3493">
        <v>0</v>
      </c>
    </row>
    <row r="3494" spans="1:29">
      <c r="A3494">
        <v>10</v>
      </c>
      <c r="B3494">
        <v>722</v>
      </c>
      <c r="C3494">
        <v>2003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55</v>
      </c>
      <c r="N3494">
        <v>99</v>
      </c>
      <c r="O3494">
        <v>99</v>
      </c>
      <c r="P3494">
        <v>9999</v>
      </c>
      <c r="Q3494">
        <v>1076</v>
      </c>
      <c r="R3494">
        <v>2919</v>
      </c>
      <c r="S3494">
        <v>2919</v>
      </c>
      <c r="T3494">
        <v>12.374411802111153</v>
      </c>
      <c r="U3494">
        <v>12.667849480347</v>
      </c>
      <c r="V3494">
        <v>15.569373072970196</v>
      </c>
      <c r="W3494">
        <v>55</v>
      </c>
      <c r="X3494">
        <v>147.07696464713376</v>
      </c>
      <c r="Y3494">
        <v>135.75203836930439</v>
      </c>
      <c r="Z3494">
        <v>135.75203836930439</v>
      </c>
      <c r="AA3494">
        <v>28.027342552996391</v>
      </c>
      <c r="AB3494">
        <v>0</v>
      </c>
    </row>
    <row r="3495" spans="1:29">
      <c r="A3495">
        <v>10</v>
      </c>
      <c r="B3495">
        <v>723</v>
      </c>
      <c r="C3495">
        <v>2003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56</v>
      </c>
      <c r="N3495">
        <v>99</v>
      </c>
      <c r="O3495">
        <v>99</v>
      </c>
      <c r="P3495">
        <v>9999</v>
      </c>
      <c r="Q3495">
        <v>833</v>
      </c>
      <c r="R3495">
        <v>2473</v>
      </c>
      <c r="S3495">
        <v>2473</v>
      </c>
      <c r="T3495">
        <v>10.483700029674848</v>
      </c>
      <c r="U3495">
        <v>10.814558038979785</v>
      </c>
      <c r="V3495">
        <v>14.104326728669628</v>
      </c>
      <c r="W3495">
        <v>56</v>
      </c>
      <c r="X3495">
        <v>148.20420235181339</v>
      </c>
      <c r="Y3495">
        <v>136.79247877072385</v>
      </c>
      <c r="Z3495">
        <v>136.79247877072385</v>
      </c>
      <c r="AA3495">
        <v>23.632706918036209</v>
      </c>
      <c r="AB3495">
        <v>0</v>
      </c>
    </row>
    <row r="3496" spans="1:29">
      <c r="A3496">
        <v>10</v>
      </c>
      <c r="B3496">
        <v>724</v>
      </c>
      <c r="C3496">
        <v>2003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57</v>
      </c>
      <c r="N3496">
        <v>99</v>
      </c>
      <c r="O3496">
        <v>99</v>
      </c>
      <c r="P3496">
        <v>9999</v>
      </c>
      <c r="Q3496">
        <v>670</v>
      </c>
      <c r="R3496">
        <v>1863</v>
      </c>
      <c r="S3496">
        <v>1863</v>
      </c>
      <c r="T3496">
        <v>7.8977489507821437</v>
      </c>
      <c r="U3496">
        <v>7.8696473639611231</v>
      </c>
      <c r="V3496">
        <v>14.09125067096082</v>
      </c>
      <c r="W3496">
        <v>57</v>
      </c>
      <c r="X3496">
        <v>143.15887479798496</v>
      </c>
      <c r="Y3496">
        <v>132.13564143854023</v>
      </c>
      <c r="Z3496">
        <v>132.13564143854023</v>
      </c>
      <c r="AA3496">
        <v>23.14339339338045</v>
      </c>
      <c r="AB3496">
        <v>0</v>
      </c>
    </row>
    <row r="3497" spans="1:29">
      <c r="A3497">
        <v>10</v>
      </c>
      <c r="B3497">
        <v>725</v>
      </c>
      <c r="C3497">
        <v>2003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58</v>
      </c>
      <c r="N3497">
        <v>99</v>
      </c>
      <c r="O3497">
        <v>99</v>
      </c>
      <c r="P3497">
        <v>9999</v>
      </c>
      <c r="Q3497">
        <v>846</v>
      </c>
      <c r="R3497">
        <v>2711</v>
      </c>
      <c r="S3497">
        <v>2712</v>
      </c>
      <c r="T3497">
        <v>11.492644876849383</v>
      </c>
      <c r="U3497">
        <v>10.903344191012621</v>
      </c>
      <c r="V3497">
        <v>14.001106602729619</v>
      </c>
      <c r="W3497">
        <v>57.978613569321517</v>
      </c>
      <c r="X3497">
        <v>136.3016849215486</v>
      </c>
      <c r="Y3497">
        <v>125.8078568793802</v>
      </c>
      <c r="Z3497">
        <v>125.76146755162236</v>
      </c>
      <c r="AA3497">
        <v>23.051870483803757</v>
      </c>
      <c r="AB3497">
        <v>1.5749185944947222</v>
      </c>
      <c r="AC3497">
        <v>7.4083522452833375</v>
      </c>
    </row>
    <row r="3498" spans="1:29">
      <c r="A3498">
        <v>10</v>
      </c>
      <c r="B3498">
        <v>726</v>
      </c>
      <c r="C3498">
        <v>2003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59</v>
      </c>
      <c r="N3498">
        <v>99</v>
      </c>
      <c r="O3498">
        <v>99</v>
      </c>
      <c r="P3498">
        <v>9999</v>
      </c>
      <c r="Q3498">
        <v>768</v>
      </c>
      <c r="R3498">
        <v>2525</v>
      </c>
      <c r="S3498">
        <v>2525</v>
      </c>
      <c r="T3498">
        <v>10.704141760990296</v>
      </c>
      <c r="U3498">
        <v>9.6931825131337117</v>
      </c>
      <c r="V3498">
        <v>14.16950495049505</v>
      </c>
      <c r="W3498">
        <v>59</v>
      </c>
      <c r="X3498">
        <v>130.10106947856221</v>
      </c>
      <c r="Y3498">
        <v>120.08328712871298</v>
      </c>
      <c r="Z3498">
        <v>120.08328712871298</v>
      </c>
      <c r="AA3498">
        <v>22.746332832208008</v>
      </c>
      <c r="AB3498">
        <v>0</v>
      </c>
    </row>
    <row r="3499" spans="1:29">
      <c r="A3499">
        <v>10</v>
      </c>
      <c r="B3499">
        <v>727</v>
      </c>
      <c r="C3499">
        <v>2003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60</v>
      </c>
      <c r="N3499">
        <v>99</v>
      </c>
      <c r="O3499">
        <v>99</v>
      </c>
      <c r="P3499">
        <v>9999</v>
      </c>
      <c r="Q3499">
        <v>746</v>
      </c>
      <c r="R3499">
        <v>2341</v>
      </c>
      <c r="S3499">
        <v>2341</v>
      </c>
      <c r="T3499">
        <v>9.9241171732587219</v>
      </c>
      <c r="U3499">
        <v>8.752227685889796</v>
      </c>
      <c r="V3499">
        <v>17.092268261426739</v>
      </c>
      <c r="W3499">
        <v>60</v>
      </c>
      <c r="X3499">
        <v>126.70479552635352</v>
      </c>
      <c r="Y3499">
        <v>116.94852627082452</v>
      </c>
      <c r="Z3499">
        <v>116.94852627082452</v>
      </c>
      <c r="AA3499">
        <v>21.044953689334619</v>
      </c>
      <c r="AB3499">
        <v>0</v>
      </c>
    </row>
    <row r="3500" spans="1:29">
      <c r="A3500">
        <v>10</v>
      </c>
      <c r="B3500">
        <v>728</v>
      </c>
      <c r="C3500">
        <v>2003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61</v>
      </c>
      <c r="N3500">
        <v>99</v>
      </c>
      <c r="O3500">
        <v>99</v>
      </c>
      <c r="P3500">
        <v>9999</v>
      </c>
      <c r="Q3500">
        <v>519</v>
      </c>
      <c r="R3500">
        <v>1272</v>
      </c>
      <c r="S3500">
        <v>1272</v>
      </c>
      <c r="T3500">
        <v>5.3923438891008511</v>
      </c>
      <c r="U3500">
        <v>4.6317580518055452</v>
      </c>
      <c r="V3500">
        <v>17.193396226415096</v>
      </c>
      <c r="W3500">
        <v>61</v>
      </c>
      <c r="X3500">
        <v>123.40552750465048</v>
      </c>
      <c r="Y3500">
        <v>113.90330188679236</v>
      </c>
      <c r="Z3500">
        <v>113.90330188679236</v>
      </c>
      <c r="AA3500">
        <v>20.529313413344937</v>
      </c>
      <c r="AB3500">
        <v>0</v>
      </c>
    </row>
    <row r="3501" spans="1:29">
      <c r="A3501">
        <v>10</v>
      </c>
      <c r="B3501">
        <v>729</v>
      </c>
      <c r="C3501">
        <v>2003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62</v>
      </c>
      <c r="N3501">
        <v>99</v>
      </c>
      <c r="O3501">
        <v>99</v>
      </c>
      <c r="P3501">
        <v>9999</v>
      </c>
      <c r="Q3501">
        <v>398</v>
      </c>
      <c r="R3501">
        <v>910</v>
      </c>
      <c r="S3501">
        <v>910</v>
      </c>
      <c r="T3501">
        <v>3.8577302980202641</v>
      </c>
      <c r="U3501">
        <v>3.2060966256626804</v>
      </c>
      <c r="V3501">
        <v>17.18021978021978</v>
      </c>
      <c r="W3501">
        <v>62</v>
      </c>
      <c r="X3501">
        <v>119.4018549164811</v>
      </c>
      <c r="Y3501">
        <v>110.20791208791212</v>
      </c>
      <c r="Z3501">
        <v>110.20791208791212</v>
      </c>
      <c r="AA3501">
        <v>18.895468467535821</v>
      </c>
      <c r="AB3501">
        <v>0</v>
      </c>
    </row>
    <row r="3502" spans="1:29">
      <c r="A3502">
        <v>10</v>
      </c>
      <c r="B3502">
        <v>730</v>
      </c>
      <c r="C3502">
        <v>2003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63</v>
      </c>
      <c r="N3502">
        <v>99</v>
      </c>
      <c r="O3502">
        <v>99</v>
      </c>
      <c r="P3502">
        <v>9999</v>
      </c>
      <c r="Q3502">
        <v>143</v>
      </c>
      <c r="R3502">
        <v>223</v>
      </c>
      <c r="S3502">
        <v>223</v>
      </c>
      <c r="T3502">
        <v>0.94535588621815236</v>
      </c>
      <c r="U3502">
        <v>0.80549144891819979</v>
      </c>
      <c r="V3502">
        <v>17</v>
      </c>
      <c r="W3502">
        <v>63</v>
      </c>
      <c r="X3502">
        <v>122.41423706086118</v>
      </c>
      <c r="Y3502">
        <v>112.98834080717489</v>
      </c>
      <c r="Z3502">
        <v>112.98834080717489</v>
      </c>
      <c r="AA3502">
        <v>22.150916296234126</v>
      </c>
      <c r="AB3502">
        <v>0</v>
      </c>
    </row>
    <row r="3503" spans="1:29">
      <c r="A3503">
        <v>10</v>
      </c>
      <c r="B3503">
        <v>731</v>
      </c>
      <c r="C3503">
        <v>2003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64</v>
      </c>
      <c r="N3503">
        <v>99</v>
      </c>
      <c r="O3503">
        <v>99</v>
      </c>
      <c r="P3503">
        <v>9999</v>
      </c>
      <c r="Q3503">
        <v>49</v>
      </c>
      <c r="R3503">
        <v>67</v>
      </c>
      <c r="S3503">
        <v>67</v>
      </c>
      <c r="T3503">
        <v>0.28403069227182154</v>
      </c>
      <c r="U3503">
        <v>0.23884635353870176</v>
      </c>
      <c r="V3503">
        <v>18.223880597014922</v>
      </c>
      <c r="W3503">
        <v>64</v>
      </c>
      <c r="X3503">
        <v>120.81466987920638</v>
      </c>
      <c r="Y3503">
        <v>111.51194029850748</v>
      </c>
      <c r="Z3503">
        <v>111.51194029850748</v>
      </c>
      <c r="AA3503">
        <v>19.563280578203379</v>
      </c>
      <c r="AB3503">
        <v>0</v>
      </c>
    </row>
    <row r="3504" spans="1:29">
      <c r="A3504">
        <v>10</v>
      </c>
      <c r="B3504">
        <v>732</v>
      </c>
      <c r="C3504">
        <v>2003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65</v>
      </c>
      <c r="N3504">
        <v>99</v>
      </c>
      <c r="O3504">
        <v>99</v>
      </c>
      <c r="P3504">
        <v>9999</v>
      </c>
      <c r="Q3504">
        <v>29</v>
      </c>
      <c r="R3504">
        <v>34</v>
      </c>
      <c r="S3504">
        <v>34</v>
      </c>
      <c r="T3504">
        <v>0.14413497816779003</v>
      </c>
      <c r="U3504">
        <v>0.12999036884599319</v>
      </c>
      <c r="V3504">
        <v>17</v>
      </c>
      <c r="W3504">
        <v>65</v>
      </c>
      <c r="X3504">
        <v>129.57109170862282</v>
      </c>
      <c r="Y3504">
        <v>119.59411764705888</v>
      </c>
      <c r="Z3504">
        <v>119.59411764705888</v>
      </c>
      <c r="AA3504">
        <v>17.779878600400412</v>
      </c>
      <c r="AB3504">
        <v>0</v>
      </c>
    </row>
    <row r="3505" spans="1:28">
      <c r="A3505">
        <v>10</v>
      </c>
      <c r="B3505">
        <v>733</v>
      </c>
      <c r="C3505">
        <v>2003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66</v>
      </c>
      <c r="N3505">
        <v>99</v>
      </c>
      <c r="O3505">
        <v>99</v>
      </c>
      <c r="P3505">
        <v>9999</v>
      </c>
    </row>
    <row r="3506" spans="1:28">
      <c r="A3506">
        <v>10</v>
      </c>
      <c r="B3506">
        <v>734</v>
      </c>
      <c r="C3506">
        <v>2003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67</v>
      </c>
      <c r="N3506">
        <v>99</v>
      </c>
      <c r="O3506">
        <v>99</v>
      </c>
      <c r="P3506">
        <v>9999</v>
      </c>
    </row>
    <row r="3507" spans="1:28">
      <c r="A3507">
        <v>10</v>
      </c>
      <c r="B3507">
        <v>735</v>
      </c>
      <c r="C3507">
        <v>2003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68</v>
      </c>
      <c r="N3507">
        <v>99</v>
      </c>
      <c r="O3507">
        <v>99</v>
      </c>
      <c r="P3507">
        <v>9999</v>
      </c>
    </row>
    <row r="3508" spans="1:28">
      <c r="A3508">
        <v>10</v>
      </c>
      <c r="B3508">
        <v>736</v>
      </c>
      <c r="C3508">
        <v>2002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0</v>
      </c>
      <c r="N3508">
        <v>99</v>
      </c>
      <c r="O3508">
        <v>99</v>
      </c>
      <c r="P3508">
        <v>9999</v>
      </c>
      <c r="Q3508">
        <v>190</v>
      </c>
      <c r="R3508">
        <v>385</v>
      </c>
      <c r="S3508">
        <v>0</v>
      </c>
      <c r="T3508">
        <v>1.5414181046562843</v>
      </c>
      <c r="U3508">
        <v>0</v>
      </c>
      <c r="V3508">
        <v>44.324675324675326</v>
      </c>
      <c r="X3508">
        <v>120.46995258262868</v>
      </c>
      <c r="Y3508">
        <v>0</v>
      </c>
    </row>
    <row r="3509" spans="1:28">
      <c r="A3509">
        <v>10</v>
      </c>
      <c r="B3509">
        <v>737</v>
      </c>
      <c r="C3509">
        <v>2002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35</v>
      </c>
      <c r="N3509">
        <v>99</v>
      </c>
      <c r="O3509">
        <v>99</v>
      </c>
      <c r="P3509">
        <v>9999</v>
      </c>
      <c r="Q3509">
        <v>19</v>
      </c>
      <c r="R3509">
        <v>21</v>
      </c>
      <c r="S3509">
        <v>21</v>
      </c>
      <c r="T3509">
        <v>8.407735116307001E-2</v>
      </c>
      <c r="U3509">
        <v>0.12386390710559804</v>
      </c>
      <c r="V3509">
        <v>2</v>
      </c>
      <c r="W3509">
        <v>35</v>
      </c>
      <c r="X3509">
        <v>208.27013362224625</v>
      </c>
      <c r="Y3509">
        <v>192.23333333333329</v>
      </c>
      <c r="Z3509">
        <v>192.23333333333329</v>
      </c>
      <c r="AA3509">
        <v>52.432435738389245</v>
      </c>
      <c r="AB3509">
        <v>0</v>
      </c>
    </row>
    <row r="3510" spans="1:28">
      <c r="A3510">
        <v>10</v>
      </c>
      <c r="B3510">
        <v>738</v>
      </c>
      <c r="C3510">
        <v>2002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36</v>
      </c>
      <c r="N3510">
        <v>99</v>
      </c>
      <c r="O3510">
        <v>99</v>
      </c>
      <c r="P3510">
        <v>9999</v>
      </c>
      <c r="Q3510">
        <v>4</v>
      </c>
      <c r="R3510">
        <v>5</v>
      </c>
      <c r="S3510">
        <v>5</v>
      </c>
      <c r="T3510">
        <v>2.0018416943588104E-2</v>
      </c>
      <c r="U3510">
        <v>2.9250034096402356E-2</v>
      </c>
      <c r="V3510">
        <v>2</v>
      </c>
      <c r="W3510">
        <v>36</v>
      </c>
      <c r="X3510">
        <v>206.56554712892745</v>
      </c>
      <c r="Y3510">
        <v>190.66</v>
      </c>
      <c r="Z3510">
        <v>190.66</v>
      </c>
      <c r="AA3510">
        <v>24.923129819506929</v>
      </c>
      <c r="AB3510">
        <v>0</v>
      </c>
    </row>
    <row r="3511" spans="1:28">
      <c r="A3511">
        <v>10</v>
      </c>
      <c r="B3511">
        <v>739</v>
      </c>
      <c r="C3511">
        <v>2002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37</v>
      </c>
      <c r="N3511">
        <v>99</v>
      </c>
      <c r="O3511">
        <v>99</v>
      </c>
      <c r="P3511">
        <v>9999</v>
      </c>
      <c r="Q3511">
        <v>8</v>
      </c>
      <c r="R3511">
        <v>8</v>
      </c>
      <c r="S3511">
        <v>8</v>
      </c>
      <c r="T3511">
        <v>3.2029467109740965E-2</v>
      </c>
      <c r="U3511">
        <v>4.3318156023603123E-2</v>
      </c>
      <c r="V3511">
        <v>2</v>
      </c>
      <c r="W3511">
        <v>37</v>
      </c>
      <c r="X3511">
        <v>191.19718309859155</v>
      </c>
      <c r="Y3511">
        <v>176.47500000000005</v>
      </c>
      <c r="Z3511">
        <v>176.47500000000005</v>
      </c>
      <c r="AA3511">
        <v>28.965744854914188</v>
      </c>
      <c r="AB3511">
        <v>0</v>
      </c>
    </row>
    <row r="3512" spans="1:28">
      <c r="A3512">
        <v>10</v>
      </c>
      <c r="B3512">
        <v>740</v>
      </c>
      <c r="C3512">
        <v>2002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38</v>
      </c>
      <c r="N3512">
        <v>99</v>
      </c>
      <c r="O3512">
        <v>99</v>
      </c>
      <c r="P3512">
        <v>9999</v>
      </c>
      <c r="Q3512">
        <v>12</v>
      </c>
      <c r="R3512">
        <v>15</v>
      </c>
      <c r="S3512">
        <v>15</v>
      </c>
      <c r="T3512">
        <v>6.0055250830764302E-2</v>
      </c>
      <c r="U3512">
        <v>8.9296521798761949E-2</v>
      </c>
      <c r="V3512">
        <v>2</v>
      </c>
      <c r="W3512">
        <v>38</v>
      </c>
      <c r="X3512">
        <v>210.20585048754063</v>
      </c>
      <c r="Y3512">
        <v>194.02000000000004</v>
      </c>
      <c r="Z3512">
        <v>194.02000000000004</v>
      </c>
      <c r="AA3512">
        <v>37.558029767281376</v>
      </c>
      <c r="AB3512">
        <v>0</v>
      </c>
    </row>
    <row r="3513" spans="1:28">
      <c r="A3513">
        <v>10</v>
      </c>
      <c r="B3513">
        <v>741</v>
      </c>
      <c r="C3513">
        <v>2002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39</v>
      </c>
      <c r="N3513">
        <v>99</v>
      </c>
      <c r="O3513">
        <v>99</v>
      </c>
      <c r="P3513">
        <v>9999</v>
      </c>
      <c r="Q3513">
        <v>14</v>
      </c>
      <c r="R3513">
        <v>17</v>
      </c>
      <c r="S3513">
        <v>17</v>
      </c>
      <c r="T3513">
        <v>6.8062617608199524E-2</v>
      </c>
      <c r="U3513">
        <v>0.10128740958316775</v>
      </c>
      <c r="V3513">
        <v>2</v>
      </c>
      <c r="W3513">
        <v>39</v>
      </c>
      <c r="X3513">
        <v>210.38174749856603</v>
      </c>
      <c r="Y3513">
        <v>194.18235294117648</v>
      </c>
      <c r="Z3513">
        <v>194.18235294117648</v>
      </c>
      <c r="AA3513">
        <v>24.911590387611831</v>
      </c>
      <c r="AB3513">
        <v>0</v>
      </c>
    </row>
    <row r="3514" spans="1:28">
      <c r="A3514">
        <v>10</v>
      </c>
      <c r="B3514">
        <v>742</v>
      </c>
      <c r="C3514">
        <v>2002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40</v>
      </c>
      <c r="N3514">
        <v>99</v>
      </c>
      <c r="O3514">
        <v>99</v>
      </c>
      <c r="P3514">
        <v>9999</v>
      </c>
      <c r="Q3514">
        <v>32</v>
      </c>
      <c r="R3514">
        <v>37</v>
      </c>
      <c r="S3514">
        <v>37</v>
      </c>
      <c r="T3514">
        <v>0.14813628538255197</v>
      </c>
      <c r="U3514">
        <v>0.21231664841799588</v>
      </c>
      <c r="V3514">
        <v>5</v>
      </c>
      <c r="W3514">
        <v>40</v>
      </c>
      <c r="X3514">
        <v>202.62071388831944</v>
      </c>
      <c r="Y3514">
        <v>187.01891891891896</v>
      </c>
      <c r="Z3514">
        <v>187.01891891891896</v>
      </c>
      <c r="AA3514">
        <v>41.429828905699821</v>
      </c>
      <c r="AB3514">
        <v>0</v>
      </c>
    </row>
    <row r="3515" spans="1:28">
      <c r="A3515">
        <v>10</v>
      </c>
      <c r="B3515">
        <v>743</v>
      </c>
      <c r="C3515">
        <v>2002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41</v>
      </c>
      <c r="N3515">
        <v>99</v>
      </c>
      <c r="O3515">
        <v>99</v>
      </c>
      <c r="P3515">
        <v>9999</v>
      </c>
      <c r="Q3515">
        <v>34</v>
      </c>
      <c r="R3515">
        <v>41</v>
      </c>
      <c r="S3515">
        <v>41</v>
      </c>
      <c r="T3515">
        <v>0.16415101893742245</v>
      </c>
      <c r="U3515">
        <v>0.23986991666363641</v>
      </c>
      <c r="V3515">
        <v>5</v>
      </c>
      <c r="W3515">
        <v>41</v>
      </c>
      <c r="X3515">
        <v>206.58245910736451</v>
      </c>
      <c r="Y3515">
        <v>190.67560975609749</v>
      </c>
      <c r="Z3515">
        <v>190.67560975609749</v>
      </c>
      <c r="AA3515">
        <v>28.047005670253522</v>
      </c>
      <c r="AB3515">
        <v>0</v>
      </c>
    </row>
    <row r="3516" spans="1:28">
      <c r="A3516">
        <v>10</v>
      </c>
      <c r="B3516">
        <v>744</v>
      </c>
      <c r="C3516">
        <v>2002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42</v>
      </c>
      <c r="N3516">
        <v>99</v>
      </c>
      <c r="O3516">
        <v>99</v>
      </c>
      <c r="P3516">
        <v>9999</v>
      </c>
      <c r="Q3516">
        <v>34</v>
      </c>
      <c r="R3516">
        <v>38</v>
      </c>
      <c r="S3516">
        <v>38</v>
      </c>
      <c r="T3516">
        <v>0.15213996877126956</v>
      </c>
      <c r="U3516">
        <v>0.21832129718823179</v>
      </c>
      <c r="V3516">
        <v>5</v>
      </c>
      <c r="W3516">
        <v>42</v>
      </c>
      <c r="X3516">
        <v>202.86822147459657</v>
      </c>
      <c r="Y3516">
        <v>187.24736842105273</v>
      </c>
      <c r="Z3516">
        <v>187.24736842105273</v>
      </c>
      <c r="AA3516">
        <v>40.027732076399658</v>
      </c>
      <c r="AB3516">
        <v>0</v>
      </c>
    </row>
    <row r="3517" spans="1:28">
      <c r="A3517">
        <v>10</v>
      </c>
      <c r="B3517">
        <v>745</v>
      </c>
      <c r="C3517">
        <v>2002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43</v>
      </c>
      <c r="N3517">
        <v>99</v>
      </c>
      <c r="O3517">
        <v>99</v>
      </c>
      <c r="P3517">
        <v>9999</v>
      </c>
      <c r="Q3517">
        <v>62</v>
      </c>
      <c r="R3517">
        <v>75</v>
      </c>
      <c r="S3517">
        <v>75</v>
      </c>
      <c r="T3517">
        <v>0.30027625415382153</v>
      </c>
      <c r="U3517">
        <v>0.42784579926953126</v>
      </c>
      <c r="V3517">
        <v>5</v>
      </c>
      <c r="W3517">
        <v>43</v>
      </c>
      <c r="X3517">
        <v>201.43156374142288</v>
      </c>
      <c r="Y3517">
        <v>185.92133333333345</v>
      </c>
      <c r="Z3517">
        <v>185.92133333333345</v>
      </c>
      <c r="AA3517">
        <v>25.269946805553648</v>
      </c>
      <c r="AB3517">
        <v>0</v>
      </c>
    </row>
    <row r="3518" spans="1:28">
      <c r="A3518">
        <v>10</v>
      </c>
      <c r="B3518">
        <v>746</v>
      </c>
      <c r="C3518">
        <v>2002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44</v>
      </c>
      <c r="N3518">
        <v>99</v>
      </c>
      <c r="O3518">
        <v>99</v>
      </c>
      <c r="P3518">
        <v>9999</v>
      </c>
      <c r="Q3518">
        <v>81</v>
      </c>
      <c r="R3518">
        <v>99</v>
      </c>
      <c r="S3518">
        <v>99</v>
      </c>
      <c r="T3518">
        <v>0.39636465548304439</v>
      </c>
      <c r="U3518">
        <v>0.53670268688855594</v>
      </c>
      <c r="V3518">
        <v>5</v>
      </c>
      <c r="W3518">
        <v>44</v>
      </c>
      <c r="X3518">
        <v>191.42563227070275</v>
      </c>
      <c r="Y3518">
        <v>176.68585858585863</v>
      </c>
      <c r="Z3518">
        <v>176.68585858585863</v>
      </c>
      <c r="AA3518">
        <v>30.731801743539926</v>
      </c>
      <c r="AB3518">
        <v>0</v>
      </c>
    </row>
    <row r="3519" spans="1:28">
      <c r="A3519">
        <v>10</v>
      </c>
      <c r="B3519">
        <v>747</v>
      </c>
      <c r="C3519">
        <v>2002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45</v>
      </c>
      <c r="N3519">
        <v>99</v>
      </c>
      <c r="O3519">
        <v>99</v>
      </c>
      <c r="P3519">
        <v>9999</v>
      </c>
      <c r="Q3519">
        <v>69</v>
      </c>
      <c r="R3519">
        <v>93</v>
      </c>
      <c r="S3519">
        <v>93</v>
      </c>
      <c r="T3519">
        <v>0.37234255515073872</v>
      </c>
      <c r="U3519">
        <v>0.4964558918353188</v>
      </c>
      <c r="V3519">
        <v>8</v>
      </c>
      <c r="W3519">
        <v>45</v>
      </c>
      <c r="X3519">
        <v>188.49474015307723</v>
      </c>
      <c r="Y3519">
        <v>173.98064516129031</v>
      </c>
      <c r="Z3519">
        <v>173.98064516129031</v>
      </c>
      <c r="AA3519">
        <v>27.120314403546757</v>
      </c>
      <c r="AB3519">
        <v>0</v>
      </c>
    </row>
    <row r="3520" spans="1:28">
      <c r="A3520">
        <v>10</v>
      </c>
      <c r="B3520">
        <v>748</v>
      </c>
      <c r="C3520">
        <v>2002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46</v>
      </c>
      <c r="N3520">
        <v>99</v>
      </c>
      <c r="O3520">
        <v>99</v>
      </c>
      <c r="P3520">
        <v>9999</v>
      </c>
      <c r="Q3520">
        <v>156</v>
      </c>
      <c r="R3520">
        <v>206</v>
      </c>
      <c r="S3520">
        <v>206</v>
      </c>
      <c r="T3520">
        <v>0.82475877807582942</v>
      </c>
      <c r="U3520">
        <v>1.0877864615574373</v>
      </c>
      <c r="V3520">
        <v>8</v>
      </c>
      <c r="W3520">
        <v>46</v>
      </c>
      <c r="X3520">
        <v>186.45667883326848</v>
      </c>
      <c r="Y3520">
        <v>172.09951456310677</v>
      </c>
      <c r="Z3520">
        <v>172.09951456310677</v>
      </c>
      <c r="AA3520">
        <v>30.814527367002377</v>
      </c>
      <c r="AB3520">
        <v>0</v>
      </c>
    </row>
    <row r="3521" spans="1:28">
      <c r="A3521">
        <v>10</v>
      </c>
      <c r="B3521">
        <v>749</v>
      </c>
      <c r="C3521">
        <v>2002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47</v>
      </c>
      <c r="N3521">
        <v>99</v>
      </c>
      <c r="O3521">
        <v>99</v>
      </c>
      <c r="P3521">
        <v>9999</v>
      </c>
      <c r="Q3521">
        <v>187</v>
      </c>
      <c r="R3521">
        <v>258</v>
      </c>
      <c r="S3521">
        <v>258</v>
      </c>
      <c r="T3521">
        <v>1.0329503142891463</v>
      </c>
      <c r="U3521">
        <v>1.3876905927527221</v>
      </c>
      <c r="V3521">
        <v>8</v>
      </c>
      <c r="W3521">
        <v>47</v>
      </c>
      <c r="X3521">
        <v>189.92164075688481</v>
      </c>
      <c r="Y3521">
        <v>175.2976744186046</v>
      </c>
      <c r="Z3521">
        <v>175.2976744186046</v>
      </c>
      <c r="AA3521">
        <v>25.17073471443668</v>
      </c>
      <c r="AB3521">
        <v>0</v>
      </c>
    </row>
    <row r="3522" spans="1:28">
      <c r="A3522">
        <v>10</v>
      </c>
      <c r="B3522">
        <v>750</v>
      </c>
      <c r="C3522">
        <v>2002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48</v>
      </c>
      <c r="N3522">
        <v>99</v>
      </c>
      <c r="O3522">
        <v>99</v>
      </c>
      <c r="P3522">
        <v>9999</v>
      </c>
      <c r="Q3522">
        <v>155</v>
      </c>
      <c r="R3522">
        <v>215</v>
      </c>
      <c r="S3522">
        <v>215</v>
      </c>
      <c r="T3522">
        <v>0.86079192857428821</v>
      </c>
      <c r="U3522">
        <v>1.1175519688236906</v>
      </c>
      <c r="V3522">
        <v>8.4232558139534888</v>
      </c>
      <c r="W3522">
        <v>48</v>
      </c>
      <c r="X3522">
        <v>183.54002368414424</v>
      </c>
      <c r="Y3522">
        <v>169.40744186046501</v>
      </c>
      <c r="Z3522">
        <v>169.40744186046501</v>
      </c>
      <c r="AA3522">
        <v>25.938715617287581</v>
      </c>
      <c r="AB3522">
        <v>0</v>
      </c>
    </row>
    <row r="3523" spans="1:28">
      <c r="A3523">
        <v>10</v>
      </c>
      <c r="B3523">
        <v>751</v>
      </c>
      <c r="C3523">
        <v>2002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49</v>
      </c>
      <c r="N3523">
        <v>99</v>
      </c>
      <c r="O3523">
        <v>99</v>
      </c>
      <c r="P3523">
        <v>9999</v>
      </c>
      <c r="Q3523">
        <v>399</v>
      </c>
      <c r="R3523">
        <v>638</v>
      </c>
      <c r="S3523">
        <v>638</v>
      </c>
      <c r="T3523">
        <v>2.5543500020018421</v>
      </c>
      <c r="U3523">
        <v>3.0361216289627175</v>
      </c>
      <c r="V3523">
        <v>8</v>
      </c>
      <c r="W3523">
        <v>49</v>
      </c>
      <c r="X3523">
        <v>168.035097491144</v>
      </c>
      <c r="Y3523">
        <v>155.09639498432605</v>
      </c>
      <c r="Z3523">
        <v>155.09639498432605</v>
      </c>
      <c r="AA3523">
        <v>32.417913739234763</v>
      </c>
      <c r="AB3523">
        <v>0</v>
      </c>
    </row>
    <row r="3524" spans="1:28">
      <c r="A3524">
        <v>10</v>
      </c>
      <c r="B3524">
        <v>752</v>
      </c>
      <c r="C3524">
        <v>2002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50</v>
      </c>
      <c r="N3524">
        <v>99</v>
      </c>
      <c r="O3524">
        <v>99</v>
      </c>
      <c r="P3524">
        <v>9999</v>
      </c>
      <c r="Q3524">
        <v>434</v>
      </c>
      <c r="R3524">
        <v>741</v>
      </c>
      <c r="S3524">
        <v>741</v>
      </c>
      <c r="T3524">
        <v>2.966729391039757</v>
      </c>
      <c r="U3524">
        <v>3.6515628425461055</v>
      </c>
      <c r="V3524">
        <v>11.11875843454791</v>
      </c>
      <c r="W3524">
        <v>50</v>
      </c>
      <c r="X3524">
        <v>174.00514370349589</v>
      </c>
      <c r="Y3524">
        <v>160.60674763832651</v>
      </c>
      <c r="Z3524">
        <v>160.60674763832651</v>
      </c>
      <c r="AA3524">
        <v>25.593278002160801</v>
      </c>
      <c r="AB3524">
        <v>0</v>
      </c>
    </row>
    <row r="3525" spans="1:28">
      <c r="A3525">
        <v>10</v>
      </c>
      <c r="B3525">
        <v>753</v>
      </c>
      <c r="C3525">
        <v>2002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51</v>
      </c>
      <c r="N3525">
        <v>99</v>
      </c>
      <c r="O3525">
        <v>99</v>
      </c>
      <c r="P3525">
        <v>9999</v>
      </c>
      <c r="Q3525">
        <v>306</v>
      </c>
      <c r="R3525">
        <v>457</v>
      </c>
      <c r="S3525">
        <v>457</v>
      </c>
      <c r="T3525">
        <v>1.8296833086439523</v>
      </c>
      <c r="U3525">
        <v>2.2083422889125854</v>
      </c>
      <c r="V3525">
        <v>11</v>
      </c>
      <c r="W3525">
        <v>51</v>
      </c>
      <c r="X3525">
        <v>170.62855164990947</v>
      </c>
      <c r="Y3525">
        <v>157.49015317286643</v>
      </c>
      <c r="Z3525">
        <v>157.49015317286643</v>
      </c>
      <c r="AA3525">
        <v>24.425390602884004</v>
      </c>
      <c r="AB3525">
        <v>0</v>
      </c>
    </row>
    <row r="3526" spans="1:28">
      <c r="A3526">
        <v>10</v>
      </c>
      <c r="B3526">
        <v>754</v>
      </c>
      <c r="C3526">
        <v>2002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52</v>
      </c>
      <c r="N3526">
        <v>99</v>
      </c>
      <c r="O3526">
        <v>99</v>
      </c>
      <c r="P3526">
        <v>9999</v>
      </c>
      <c r="Q3526">
        <v>577</v>
      </c>
      <c r="R3526">
        <v>1137</v>
      </c>
      <c r="S3526">
        <v>1137</v>
      </c>
      <c r="T3526">
        <v>4.5521880129719348</v>
      </c>
      <c r="U3526">
        <v>5.368631585955991</v>
      </c>
      <c r="V3526">
        <v>11.074758135444149</v>
      </c>
      <c r="W3526">
        <v>52</v>
      </c>
      <c r="X3526">
        <v>166.72650747867212</v>
      </c>
      <c r="Y3526">
        <v>153.88856640281435</v>
      </c>
      <c r="Z3526">
        <v>153.88856640281435</v>
      </c>
      <c r="AA3526">
        <v>24.659037626053795</v>
      </c>
      <c r="AB3526">
        <v>0</v>
      </c>
    </row>
    <row r="3527" spans="1:28">
      <c r="A3527">
        <v>10</v>
      </c>
      <c r="B3527">
        <v>755</v>
      </c>
      <c r="C3527">
        <v>2002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53</v>
      </c>
      <c r="N3527">
        <v>99</v>
      </c>
      <c r="O3527">
        <v>99</v>
      </c>
      <c r="P3527">
        <v>9999</v>
      </c>
      <c r="Q3527">
        <v>666</v>
      </c>
      <c r="R3527">
        <v>1472</v>
      </c>
      <c r="S3527">
        <v>1472</v>
      </c>
      <c r="T3527">
        <v>5.8934219481923353</v>
      </c>
      <c r="U3527">
        <v>6.7543001738341122</v>
      </c>
      <c r="V3527">
        <v>11.059782608695652</v>
      </c>
      <c r="W3527">
        <v>53</v>
      </c>
      <c r="X3527">
        <v>162.02202765085511</v>
      </c>
      <c r="Y3527">
        <v>149.54633152173901</v>
      </c>
      <c r="Z3527">
        <v>149.54633152173901</v>
      </c>
      <c r="AA3527">
        <v>23.899888578030556</v>
      </c>
      <c r="AB3527">
        <v>0</v>
      </c>
    </row>
    <row r="3528" spans="1:28">
      <c r="A3528">
        <v>10</v>
      </c>
      <c r="B3528">
        <v>756</v>
      </c>
      <c r="C3528">
        <v>2002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54</v>
      </c>
      <c r="N3528">
        <v>99</v>
      </c>
      <c r="O3528">
        <v>99</v>
      </c>
      <c r="P3528">
        <v>9999</v>
      </c>
      <c r="Q3528">
        <v>669</v>
      </c>
      <c r="R3528">
        <v>1480</v>
      </c>
      <c r="S3528">
        <v>1480</v>
      </c>
      <c r="T3528">
        <v>5.9254514153020788</v>
      </c>
      <c r="U3528">
        <v>6.3939077207908781</v>
      </c>
      <c r="V3528">
        <v>11.418243243243239</v>
      </c>
      <c r="W3528">
        <v>54</v>
      </c>
      <c r="X3528">
        <v>152.54787561125588</v>
      </c>
      <c r="Y3528">
        <v>140.80168918918909</v>
      </c>
      <c r="Z3528">
        <v>140.80168918918909</v>
      </c>
      <c r="AA3528">
        <v>25.638344195610809</v>
      </c>
      <c r="AB3528">
        <v>0</v>
      </c>
    </row>
    <row r="3529" spans="1:28">
      <c r="A3529">
        <v>10</v>
      </c>
      <c r="B3529">
        <v>757</v>
      </c>
      <c r="C3529">
        <v>2002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55</v>
      </c>
      <c r="N3529">
        <v>99</v>
      </c>
      <c r="O3529">
        <v>99</v>
      </c>
      <c r="P3529">
        <v>9999</v>
      </c>
      <c r="Q3529">
        <v>1090</v>
      </c>
      <c r="R3529">
        <v>3051</v>
      </c>
      <c r="S3529">
        <v>3051</v>
      </c>
      <c r="T3529">
        <v>12.215238018977455</v>
      </c>
      <c r="U3529">
        <v>12.628782763804541</v>
      </c>
      <c r="V3529">
        <v>15.633890527695836</v>
      </c>
      <c r="W3529">
        <v>55</v>
      </c>
      <c r="X3529">
        <v>146.15739719815488</v>
      </c>
      <c r="Y3529">
        <v>134.90327761389744</v>
      </c>
      <c r="Z3529">
        <v>134.90327761389744</v>
      </c>
      <c r="AA3529">
        <v>25.501035430058042</v>
      </c>
      <c r="AB3529">
        <v>0</v>
      </c>
    </row>
    <row r="3530" spans="1:28">
      <c r="A3530">
        <v>10</v>
      </c>
      <c r="B3530">
        <v>758</v>
      </c>
      <c r="C3530">
        <v>2002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56</v>
      </c>
      <c r="N3530">
        <v>99</v>
      </c>
      <c r="O3530">
        <v>99</v>
      </c>
      <c r="P3530">
        <v>9999</v>
      </c>
      <c r="Q3530">
        <v>872</v>
      </c>
      <c r="R3530">
        <v>2789</v>
      </c>
      <c r="S3530">
        <v>2789</v>
      </c>
      <c r="T3530">
        <v>11.16627297113344</v>
      </c>
      <c r="U3530">
        <v>11.312997609953404</v>
      </c>
      <c r="V3530">
        <v>14.06202940121908</v>
      </c>
      <c r="W3530">
        <v>56</v>
      </c>
      <c r="X3530">
        <v>143.22891315402148</v>
      </c>
      <c r="Y3530">
        <v>132.2002868411617</v>
      </c>
      <c r="Z3530">
        <v>132.2002868411617</v>
      </c>
      <c r="AA3530">
        <v>22.094738805573989</v>
      </c>
      <c r="AB3530">
        <v>0</v>
      </c>
    </row>
    <row r="3531" spans="1:28">
      <c r="A3531">
        <v>10</v>
      </c>
      <c r="B3531">
        <v>759</v>
      </c>
      <c r="C3531">
        <v>2002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57</v>
      </c>
      <c r="N3531">
        <v>99</v>
      </c>
      <c r="O3531">
        <v>99</v>
      </c>
      <c r="P3531">
        <v>9999</v>
      </c>
      <c r="Q3531">
        <v>676</v>
      </c>
      <c r="R3531">
        <v>1593</v>
      </c>
      <c r="S3531">
        <v>1593</v>
      </c>
      <c r="T3531">
        <v>6.3778676382271717</v>
      </c>
      <c r="U3531">
        <v>6.2751433161156047</v>
      </c>
      <c r="V3531">
        <v>14</v>
      </c>
      <c r="W3531">
        <v>57</v>
      </c>
      <c r="X3531">
        <v>139.09431770496477</v>
      </c>
      <c r="Y3531">
        <v>128.3840552416824</v>
      </c>
      <c r="Z3531">
        <v>128.3840552416824</v>
      </c>
      <c r="AA3531">
        <v>22.817425074000475</v>
      </c>
      <c r="AB3531">
        <v>0</v>
      </c>
    </row>
    <row r="3532" spans="1:28">
      <c r="A3532">
        <v>10</v>
      </c>
      <c r="B3532">
        <v>760</v>
      </c>
      <c r="C3532">
        <v>2002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58</v>
      </c>
      <c r="N3532">
        <v>99</v>
      </c>
      <c r="O3532">
        <v>99</v>
      </c>
      <c r="P3532">
        <v>9999</v>
      </c>
      <c r="Q3532">
        <v>906</v>
      </c>
      <c r="R3532">
        <v>3432</v>
      </c>
      <c r="S3532">
        <v>3432</v>
      </c>
      <c r="T3532">
        <v>13.740641390078872</v>
      </c>
      <c r="U3532">
        <v>12.771415417219565</v>
      </c>
      <c r="V3532">
        <v>14.001748251748248</v>
      </c>
      <c r="W3532">
        <v>58</v>
      </c>
      <c r="X3532">
        <v>131.39936535115302</v>
      </c>
      <c r="Y3532">
        <v>121.2816142191146</v>
      </c>
      <c r="Z3532">
        <v>121.2816142191146</v>
      </c>
      <c r="AA3532">
        <v>21.709823769286597</v>
      </c>
      <c r="AB3532">
        <v>0</v>
      </c>
    </row>
    <row r="3533" spans="1:28">
      <c r="A3533">
        <v>10</v>
      </c>
      <c r="B3533">
        <v>761</v>
      </c>
      <c r="C3533">
        <v>2002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59</v>
      </c>
      <c r="N3533">
        <v>99</v>
      </c>
      <c r="O3533">
        <v>99</v>
      </c>
      <c r="P3533">
        <v>9999</v>
      </c>
      <c r="Q3533">
        <v>779</v>
      </c>
      <c r="R3533">
        <v>2423</v>
      </c>
      <c r="S3533">
        <v>2423</v>
      </c>
      <c r="T3533">
        <v>9.7009248508627941</v>
      </c>
      <c r="U3533">
        <v>8.8204915312820891</v>
      </c>
      <c r="V3533">
        <v>14</v>
      </c>
      <c r="W3533">
        <v>59</v>
      </c>
      <c r="X3533">
        <v>128.5407674466752</v>
      </c>
      <c r="Y3533">
        <v>118.64312835328118</v>
      </c>
      <c r="Z3533">
        <v>118.64312835328118</v>
      </c>
      <c r="AA3533">
        <v>21.575376924384152</v>
      </c>
      <c r="AB3533">
        <v>0</v>
      </c>
    </row>
    <row r="3534" spans="1:28">
      <c r="A3534">
        <v>10</v>
      </c>
      <c r="B3534">
        <v>762</v>
      </c>
      <c r="C3534">
        <v>2002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60</v>
      </c>
      <c r="N3534">
        <v>99</v>
      </c>
      <c r="O3534">
        <v>99</v>
      </c>
      <c r="P3534">
        <v>9999</v>
      </c>
      <c r="Q3534">
        <v>686</v>
      </c>
      <c r="R3534">
        <v>1813</v>
      </c>
      <c r="S3534">
        <v>1813</v>
      </c>
      <c r="T3534">
        <v>7.258677983745045</v>
      </c>
      <c r="U3534">
        <v>6.4007684232181932</v>
      </c>
      <c r="V3534">
        <v>17.045228902371765</v>
      </c>
      <c r="W3534">
        <v>60</v>
      </c>
      <c r="X3534">
        <v>124.6624983043493</v>
      </c>
      <c r="Y3534">
        <v>115.0634859349145</v>
      </c>
      <c r="Z3534">
        <v>115.0634859349145</v>
      </c>
      <c r="AA3534">
        <v>20.897420552600888</v>
      </c>
      <c r="AB3534">
        <v>0</v>
      </c>
    </row>
    <row r="3535" spans="1:28">
      <c r="A3535">
        <v>10</v>
      </c>
      <c r="B3535">
        <v>763</v>
      </c>
      <c r="C3535">
        <v>2002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61</v>
      </c>
      <c r="N3535">
        <v>99</v>
      </c>
      <c r="O3535">
        <v>99</v>
      </c>
      <c r="P3535">
        <v>9999</v>
      </c>
      <c r="Q3535">
        <v>544</v>
      </c>
      <c r="R3535">
        <v>1275</v>
      </c>
      <c r="S3535">
        <v>1275</v>
      </c>
      <c r="T3535">
        <v>5.1046963206149663</v>
      </c>
      <c r="U3535">
        <v>4.4057277046731373</v>
      </c>
      <c r="V3535">
        <v>17.064313725490187</v>
      </c>
      <c r="W3535">
        <v>61</v>
      </c>
      <c r="X3535">
        <v>122.0138083402374</v>
      </c>
      <c r="Y3535">
        <v>112.61874509803904</v>
      </c>
      <c r="Z3535">
        <v>112.61874509803904</v>
      </c>
      <c r="AA3535">
        <v>20.364382247139627</v>
      </c>
      <c r="AB3535">
        <v>0</v>
      </c>
    </row>
    <row r="3536" spans="1:28">
      <c r="A3536">
        <v>10</v>
      </c>
      <c r="B3536">
        <v>764</v>
      </c>
      <c r="C3536">
        <v>2002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62</v>
      </c>
      <c r="N3536">
        <v>99</v>
      </c>
      <c r="O3536">
        <v>99</v>
      </c>
      <c r="P3536">
        <v>9999</v>
      </c>
      <c r="Q3536">
        <v>416</v>
      </c>
      <c r="R3536">
        <v>902</v>
      </c>
      <c r="S3536">
        <v>902</v>
      </c>
      <c r="T3536">
        <v>3.6113224166232945</v>
      </c>
      <c r="U3536">
        <v>3.006978985110035</v>
      </c>
      <c r="V3536">
        <v>17.087583148558757</v>
      </c>
      <c r="W3536">
        <v>62</v>
      </c>
      <c r="X3536">
        <v>117.71325548378115</v>
      </c>
      <c r="Y3536">
        <v>108.64933481153</v>
      </c>
      <c r="Z3536">
        <v>108.64933481153</v>
      </c>
      <c r="AA3536">
        <v>19.109817266669197</v>
      </c>
      <c r="AB3536">
        <v>0</v>
      </c>
    </row>
    <row r="3537" spans="1:28">
      <c r="A3537">
        <v>10</v>
      </c>
      <c r="B3537">
        <v>765</v>
      </c>
      <c r="C3537">
        <v>2002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63</v>
      </c>
      <c r="N3537">
        <v>99</v>
      </c>
      <c r="O3537">
        <v>99</v>
      </c>
      <c r="P3537">
        <v>9999</v>
      </c>
      <c r="Q3537">
        <v>144</v>
      </c>
      <c r="R3537">
        <v>193</v>
      </c>
      <c r="S3537">
        <v>193</v>
      </c>
      <c r="T3537">
        <v>0.77271089402250059</v>
      </c>
      <c r="U3537">
        <v>0.61903111601628757</v>
      </c>
      <c r="V3537">
        <v>17</v>
      </c>
      <c r="W3537">
        <v>63</v>
      </c>
      <c r="X3537">
        <v>113.25481786694657</v>
      </c>
      <c r="Y3537">
        <v>104.53419689119168</v>
      </c>
      <c r="Z3537">
        <v>104.53419689119168</v>
      </c>
      <c r="AA3537">
        <v>19.457294049084275</v>
      </c>
      <c r="AB3537">
        <v>0</v>
      </c>
    </row>
    <row r="3538" spans="1:28">
      <c r="A3538">
        <v>10</v>
      </c>
      <c r="B3538">
        <v>766</v>
      </c>
      <c r="C3538">
        <v>2002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64</v>
      </c>
      <c r="N3538">
        <v>99</v>
      </c>
      <c r="O3538">
        <v>99</v>
      </c>
      <c r="P3538">
        <v>9999</v>
      </c>
      <c r="Q3538">
        <v>46</v>
      </c>
      <c r="R3538">
        <v>50</v>
      </c>
      <c r="S3538">
        <v>50</v>
      </c>
      <c r="T3538">
        <v>0.20018416943588105</v>
      </c>
      <c r="U3538">
        <v>0.17038229239203004</v>
      </c>
      <c r="V3538">
        <v>17</v>
      </c>
      <c r="W3538">
        <v>64</v>
      </c>
      <c r="X3538">
        <v>120.32502708559043</v>
      </c>
      <c r="Y3538">
        <v>111.06</v>
      </c>
      <c r="Z3538">
        <v>111.06</v>
      </c>
      <c r="AA3538">
        <v>24.020566188164764</v>
      </c>
      <c r="AB3538">
        <v>0</v>
      </c>
    </row>
    <row r="3539" spans="1:28">
      <c r="A3539">
        <v>10</v>
      </c>
      <c r="B3539">
        <v>767</v>
      </c>
      <c r="C3539">
        <v>2002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65</v>
      </c>
      <c r="N3539">
        <v>99</v>
      </c>
      <c r="O3539">
        <v>99</v>
      </c>
      <c r="P3539">
        <v>9999</v>
      </c>
      <c r="Q3539">
        <v>18</v>
      </c>
      <c r="R3539">
        <v>18</v>
      </c>
      <c r="S3539">
        <v>18</v>
      </c>
      <c r="T3539">
        <v>7.2066300996917132E-2</v>
      </c>
      <c r="U3539">
        <v>6.3857307208048428E-2</v>
      </c>
      <c r="V3539">
        <v>17</v>
      </c>
      <c r="W3539">
        <v>65</v>
      </c>
      <c r="X3539">
        <v>125.26784639460696</v>
      </c>
      <c r="Y3539">
        <v>115.62222222222222</v>
      </c>
      <c r="Z3539">
        <v>115.62222222222222</v>
      </c>
      <c r="AA3539">
        <v>21.352115574485211</v>
      </c>
      <c r="AB3539">
        <v>0</v>
      </c>
    </row>
    <row r="3540" spans="1:28">
      <c r="A3540">
        <v>10</v>
      </c>
      <c r="B3540">
        <v>768</v>
      </c>
      <c r="C3540">
        <v>2002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66</v>
      </c>
      <c r="N3540">
        <v>99</v>
      </c>
      <c r="O3540">
        <v>99</v>
      </c>
      <c r="P3540">
        <v>9999</v>
      </c>
    </row>
    <row r="3541" spans="1:28">
      <c r="A3541">
        <v>10</v>
      </c>
      <c r="B3541">
        <v>769</v>
      </c>
      <c r="C3541">
        <v>2002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67</v>
      </c>
      <c r="N3541">
        <v>99</v>
      </c>
      <c r="O3541">
        <v>99</v>
      </c>
      <c r="P3541">
        <v>9999</v>
      </c>
    </row>
    <row r="3542" spans="1:28">
      <c r="A3542">
        <v>10</v>
      </c>
      <c r="B3542">
        <v>770</v>
      </c>
      <c r="C3542">
        <v>2002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68</v>
      </c>
      <c r="N3542">
        <v>99</v>
      </c>
      <c r="O3542">
        <v>99</v>
      </c>
      <c r="P3542">
        <v>9999</v>
      </c>
    </row>
    <row r="3543" spans="1:28">
      <c r="A3543">
        <v>10</v>
      </c>
      <c r="B3543">
        <v>771</v>
      </c>
      <c r="C3543">
        <v>2001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0</v>
      </c>
      <c r="N3543">
        <v>99</v>
      </c>
      <c r="O3543">
        <v>99</v>
      </c>
      <c r="P3543">
        <v>9999</v>
      </c>
      <c r="Q3543">
        <v>166</v>
      </c>
      <c r="R3543">
        <v>362</v>
      </c>
      <c r="S3543">
        <v>0</v>
      </c>
      <c r="T3543">
        <v>1.699690111747582</v>
      </c>
      <c r="U3543">
        <v>0</v>
      </c>
      <c r="V3543">
        <v>50.024861878453045</v>
      </c>
      <c r="X3543">
        <v>126.13355440761867</v>
      </c>
      <c r="Y3543">
        <v>0</v>
      </c>
    </row>
    <row r="3544" spans="1:28">
      <c r="A3544">
        <v>10</v>
      </c>
      <c r="B3544">
        <v>772</v>
      </c>
      <c r="C3544">
        <v>2001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35</v>
      </c>
      <c r="N3544">
        <v>99</v>
      </c>
      <c r="O3544">
        <v>99</v>
      </c>
      <c r="P3544">
        <v>9999</v>
      </c>
      <c r="Q3544">
        <v>15</v>
      </c>
      <c r="R3544">
        <v>17</v>
      </c>
      <c r="S3544">
        <v>17</v>
      </c>
      <c r="T3544">
        <v>7.9819701380411279E-2</v>
      </c>
      <c r="U3544">
        <v>0.10087226015071632</v>
      </c>
      <c r="V3544">
        <v>2</v>
      </c>
      <c r="W3544">
        <v>35</v>
      </c>
      <c r="X3544">
        <v>173.29679434070479</v>
      </c>
      <c r="Y3544">
        <v>159.9529411764706</v>
      </c>
      <c r="Z3544">
        <v>159.9529411764706</v>
      </c>
      <c r="AA3544">
        <v>63.708990201744243</v>
      </c>
      <c r="AB3544">
        <v>0</v>
      </c>
    </row>
    <row r="3545" spans="1:28">
      <c r="A3545">
        <v>10</v>
      </c>
      <c r="B3545">
        <v>773</v>
      </c>
      <c r="C3545">
        <v>2001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36</v>
      </c>
      <c r="N3545">
        <v>99</v>
      </c>
      <c r="O3545">
        <v>99</v>
      </c>
      <c r="P3545">
        <v>9999</v>
      </c>
      <c r="Q3545">
        <v>6</v>
      </c>
      <c r="R3545">
        <v>6</v>
      </c>
      <c r="S3545">
        <v>6</v>
      </c>
      <c r="T3545">
        <v>2.8171659310733402E-2</v>
      </c>
      <c r="U3545">
        <v>4.6314731096708334E-2</v>
      </c>
      <c r="V3545">
        <v>2</v>
      </c>
      <c r="W3545">
        <v>36</v>
      </c>
      <c r="X3545">
        <v>225.4423979776092</v>
      </c>
      <c r="Y3545">
        <v>208.08333333333337</v>
      </c>
      <c r="Z3545">
        <v>208.08333333333337</v>
      </c>
      <c r="AA3545">
        <v>24.178049043617101</v>
      </c>
      <c r="AB3545">
        <v>0</v>
      </c>
    </row>
    <row r="3546" spans="1:28">
      <c r="A3546">
        <v>10</v>
      </c>
      <c r="B3546">
        <v>774</v>
      </c>
      <c r="C3546">
        <v>2001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37</v>
      </c>
      <c r="N3546">
        <v>99</v>
      </c>
      <c r="O3546">
        <v>99</v>
      </c>
      <c r="P3546">
        <v>9999</v>
      </c>
      <c r="Q3546">
        <v>7</v>
      </c>
      <c r="R3546">
        <v>7</v>
      </c>
      <c r="S3546">
        <v>7</v>
      </c>
      <c r="T3546">
        <v>3.2866935862522303E-2</v>
      </c>
      <c r="U3546">
        <v>5.6334441844983006E-2</v>
      </c>
      <c r="V3546">
        <v>2</v>
      </c>
      <c r="W3546">
        <v>37</v>
      </c>
      <c r="X3546">
        <v>235.04101532270545</v>
      </c>
      <c r="Y3546">
        <v>216.94285714285704</v>
      </c>
      <c r="Z3546">
        <v>216.94285714285704</v>
      </c>
      <c r="AA3546">
        <v>18.557621240947437</v>
      </c>
      <c r="AB3546">
        <v>0</v>
      </c>
    </row>
    <row r="3547" spans="1:28">
      <c r="A3547">
        <v>10</v>
      </c>
      <c r="B3547">
        <v>775</v>
      </c>
      <c r="C3547">
        <v>2001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38</v>
      </c>
      <c r="N3547">
        <v>99</v>
      </c>
      <c r="O3547">
        <v>99</v>
      </c>
      <c r="P3547">
        <v>9999</v>
      </c>
      <c r="Q3547">
        <v>8</v>
      </c>
      <c r="R3547">
        <v>9</v>
      </c>
      <c r="S3547">
        <v>9</v>
      </c>
      <c r="T3547">
        <v>4.2257488966100099E-2</v>
      </c>
      <c r="U3547">
        <v>6.5289488770690199E-2</v>
      </c>
      <c r="V3547">
        <v>2</v>
      </c>
      <c r="W3547">
        <v>38</v>
      </c>
      <c r="X3547">
        <v>211.86950764415556</v>
      </c>
      <c r="Y3547">
        <v>195.55555555555557</v>
      </c>
      <c r="Z3547">
        <v>195.55555555555557</v>
      </c>
      <c r="AA3547">
        <v>44.862310613478691</v>
      </c>
      <c r="AB3547">
        <v>0</v>
      </c>
    </row>
    <row r="3548" spans="1:28">
      <c r="A3548">
        <v>10</v>
      </c>
      <c r="B3548">
        <v>776</v>
      </c>
      <c r="C3548">
        <v>2001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39</v>
      </c>
      <c r="N3548">
        <v>99</v>
      </c>
      <c r="O3548">
        <v>99</v>
      </c>
      <c r="P3548">
        <v>9999</v>
      </c>
      <c r="Q3548">
        <v>15</v>
      </c>
      <c r="R3548">
        <v>15</v>
      </c>
      <c r="S3548">
        <v>15</v>
      </c>
      <c r="T3548">
        <v>7.0429148276833511E-2</v>
      </c>
      <c r="U3548">
        <v>0.10273820406274232</v>
      </c>
      <c r="V3548">
        <v>2</v>
      </c>
      <c r="W3548">
        <v>39</v>
      </c>
      <c r="X3548">
        <v>200.03611412062111</v>
      </c>
      <c r="Y3548">
        <v>184.63333333333327</v>
      </c>
      <c r="Z3548">
        <v>184.63333333333327</v>
      </c>
      <c r="AA3548">
        <v>40.566285947268511</v>
      </c>
      <c r="AB3548">
        <v>0</v>
      </c>
    </row>
    <row r="3549" spans="1:28">
      <c r="A3549">
        <v>10</v>
      </c>
      <c r="B3549">
        <v>777</v>
      </c>
      <c r="C3549">
        <v>2001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40</v>
      </c>
      <c r="N3549">
        <v>99</v>
      </c>
      <c r="O3549">
        <v>99</v>
      </c>
      <c r="P3549">
        <v>9999</v>
      </c>
      <c r="Q3549">
        <v>31</v>
      </c>
      <c r="R3549">
        <v>34</v>
      </c>
      <c r="S3549">
        <v>34</v>
      </c>
      <c r="T3549">
        <v>0.15963940276082256</v>
      </c>
      <c r="U3549">
        <v>0.22762289948690623</v>
      </c>
      <c r="V3549">
        <v>5</v>
      </c>
      <c r="W3549">
        <v>40</v>
      </c>
      <c r="X3549">
        <v>195.52609776304888</v>
      </c>
      <c r="Y3549">
        <v>180.47058823529412</v>
      </c>
      <c r="Z3549">
        <v>180.47058823529412</v>
      </c>
      <c r="AA3549">
        <v>41.029405017920489</v>
      </c>
      <c r="AB3549">
        <v>0</v>
      </c>
    </row>
    <row r="3550" spans="1:28">
      <c r="A3550">
        <v>10</v>
      </c>
      <c r="B3550">
        <v>778</v>
      </c>
      <c r="C3550">
        <v>2001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41</v>
      </c>
      <c r="N3550">
        <v>99</v>
      </c>
      <c r="O3550">
        <v>99</v>
      </c>
      <c r="P3550">
        <v>9999</v>
      </c>
      <c r="Q3550">
        <v>28</v>
      </c>
      <c r="R3550">
        <v>28</v>
      </c>
      <c r="S3550">
        <v>28</v>
      </c>
      <c r="T3550">
        <v>0.13146774345008921</v>
      </c>
      <c r="U3550">
        <v>0.19386897571846817</v>
      </c>
      <c r="V3550">
        <v>5</v>
      </c>
      <c r="W3550">
        <v>41</v>
      </c>
      <c r="X3550">
        <v>202.21714904813496</v>
      </c>
      <c r="Y3550">
        <v>186.6464285714286</v>
      </c>
      <c r="Z3550">
        <v>186.6464285714286</v>
      </c>
      <c r="AA3550">
        <v>33.630571573908107</v>
      </c>
      <c r="AB3550">
        <v>0</v>
      </c>
    </row>
    <row r="3551" spans="1:28">
      <c r="A3551">
        <v>10</v>
      </c>
      <c r="B3551">
        <v>779</v>
      </c>
      <c r="C3551">
        <v>2001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42</v>
      </c>
      <c r="N3551">
        <v>99</v>
      </c>
      <c r="O3551">
        <v>99</v>
      </c>
      <c r="P3551">
        <v>9999</v>
      </c>
      <c r="Q3551">
        <v>26</v>
      </c>
      <c r="R3551">
        <v>26</v>
      </c>
      <c r="S3551">
        <v>26</v>
      </c>
      <c r="T3551">
        <v>0.12207719034651142</v>
      </c>
      <c r="U3551">
        <v>0.17414116314559713</v>
      </c>
      <c r="V3551">
        <v>5</v>
      </c>
      <c r="W3551">
        <v>42</v>
      </c>
      <c r="X3551">
        <v>195.61213434452873</v>
      </c>
      <c r="Y3551">
        <v>180.55</v>
      </c>
      <c r="Z3551">
        <v>180.55</v>
      </c>
      <c r="AA3551">
        <v>28.896982142138551</v>
      </c>
      <c r="AB3551">
        <v>0</v>
      </c>
    </row>
    <row r="3552" spans="1:28">
      <c r="A3552">
        <v>10</v>
      </c>
      <c r="B3552">
        <v>780</v>
      </c>
      <c r="C3552">
        <v>2001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43</v>
      </c>
      <c r="N3552">
        <v>99</v>
      </c>
      <c r="O3552">
        <v>99</v>
      </c>
      <c r="P3552">
        <v>9999</v>
      </c>
      <c r="Q3552">
        <v>65</v>
      </c>
      <c r="R3552">
        <v>69</v>
      </c>
      <c r="S3552">
        <v>69</v>
      </c>
      <c r="T3552">
        <v>0.32397408207343403</v>
      </c>
      <c r="U3552">
        <v>0.47985177505426641</v>
      </c>
      <c r="V3552">
        <v>5</v>
      </c>
      <c r="W3552">
        <v>43</v>
      </c>
      <c r="X3552">
        <v>203.10738455257751</v>
      </c>
      <c r="Y3552">
        <v>187.46811594202899</v>
      </c>
      <c r="Z3552">
        <v>187.46811594202899</v>
      </c>
      <c r="AA3552">
        <v>23.845605390728128</v>
      </c>
      <c r="AB3552">
        <v>0</v>
      </c>
    </row>
    <row r="3553" spans="1:28">
      <c r="A3553">
        <v>10</v>
      </c>
      <c r="B3553">
        <v>781</v>
      </c>
      <c r="C3553">
        <v>2001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44</v>
      </c>
      <c r="N3553">
        <v>99</v>
      </c>
      <c r="O3553">
        <v>99</v>
      </c>
      <c r="P3553">
        <v>9999</v>
      </c>
      <c r="Q3553">
        <v>72</v>
      </c>
      <c r="R3553">
        <v>80</v>
      </c>
      <c r="S3553">
        <v>80</v>
      </c>
      <c r="T3553">
        <v>0.37562212414311208</v>
      </c>
      <c r="U3553">
        <v>0.52744261888603805</v>
      </c>
      <c r="V3553">
        <v>5</v>
      </c>
      <c r="W3553">
        <v>44</v>
      </c>
      <c r="X3553">
        <v>192.55417118093169</v>
      </c>
      <c r="Y3553">
        <v>177.72749999999999</v>
      </c>
      <c r="Z3553">
        <v>177.72749999999999</v>
      </c>
      <c r="AA3553">
        <v>33.906658545925801</v>
      </c>
      <c r="AB3553">
        <v>0</v>
      </c>
    </row>
    <row r="3554" spans="1:28">
      <c r="A3554">
        <v>10</v>
      </c>
      <c r="B3554">
        <v>782</v>
      </c>
      <c r="C3554">
        <v>2001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45</v>
      </c>
      <c r="N3554">
        <v>99</v>
      </c>
      <c r="O3554">
        <v>99</v>
      </c>
      <c r="P3554">
        <v>9999</v>
      </c>
      <c r="Q3554">
        <v>56</v>
      </c>
      <c r="R3554">
        <v>63</v>
      </c>
      <c r="S3554">
        <v>63</v>
      </c>
      <c r="T3554">
        <v>0.29580242276270075</v>
      </c>
      <c r="U3554">
        <v>0.37273249790980878</v>
      </c>
      <c r="V3554">
        <v>10.888888888888888</v>
      </c>
      <c r="W3554">
        <v>45</v>
      </c>
      <c r="X3554">
        <v>172.79230941202772</v>
      </c>
      <c r="Y3554">
        <v>159.48730158730149</v>
      </c>
      <c r="Z3554">
        <v>159.48730158730149</v>
      </c>
      <c r="AA3554">
        <v>39.943541473146944</v>
      </c>
      <c r="AB3554">
        <v>0</v>
      </c>
    </row>
    <row r="3555" spans="1:28">
      <c r="A3555">
        <v>10</v>
      </c>
      <c r="B3555">
        <v>783</v>
      </c>
      <c r="C3555">
        <v>2001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46</v>
      </c>
      <c r="N3555">
        <v>99</v>
      </c>
      <c r="O3555">
        <v>99</v>
      </c>
      <c r="P3555">
        <v>9999</v>
      </c>
      <c r="Q3555">
        <v>123</v>
      </c>
      <c r="R3555">
        <v>149</v>
      </c>
      <c r="S3555">
        <v>149</v>
      </c>
      <c r="T3555">
        <v>0.69959620621654639</v>
      </c>
      <c r="U3555">
        <v>0.9469312938677672</v>
      </c>
      <c r="V3555">
        <v>8</v>
      </c>
      <c r="W3555">
        <v>46</v>
      </c>
      <c r="X3555">
        <v>185.60937125073625</v>
      </c>
      <c r="Y3555">
        <v>171.31744966442963</v>
      </c>
      <c r="Z3555">
        <v>171.31744966442963</v>
      </c>
      <c r="AA3555">
        <v>28.865861333809686</v>
      </c>
      <c r="AB3555">
        <v>0</v>
      </c>
    </row>
    <row r="3556" spans="1:28">
      <c r="A3556">
        <v>10</v>
      </c>
      <c r="B3556">
        <v>784</v>
      </c>
      <c r="C3556">
        <v>2001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47</v>
      </c>
      <c r="N3556">
        <v>99</v>
      </c>
      <c r="O3556">
        <v>99</v>
      </c>
      <c r="P3556">
        <v>9999</v>
      </c>
      <c r="Q3556">
        <v>168</v>
      </c>
      <c r="R3556">
        <v>213</v>
      </c>
      <c r="S3556">
        <v>213</v>
      </c>
      <c r="T3556">
        <v>1.0000939055310356</v>
      </c>
      <c r="U3556">
        <v>1.3810173630718043</v>
      </c>
      <c r="V3556">
        <v>7.9718309859154948</v>
      </c>
      <c r="W3556">
        <v>47</v>
      </c>
      <c r="X3556">
        <v>189.35955930599872</v>
      </c>
      <c r="Y3556">
        <v>174.77887323943651</v>
      </c>
      <c r="Z3556">
        <v>174.77887323943651</v>
      </c>
      <c r="AA3556">
        <v>24.916008667768125</v>
      </c>
      <c r="AB3556">
        <v>0</v>
      </c>
    </row>
    <row r="3557" spans="1:28">
      <c r="A3557">
        <v>10</v>
      </c>
      <c r="B3557">
        <v>785</v>
      </c>
      <c r="C3557">
        <v>2001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48</v>
      </c>
      <c r="N3557">
        <v>99</v>
      </c>
      <c r="O3557">
        <v>99</v>
      </c>
      <c r="P3557">
        <v>9999</v>
      </c>
      <c r="Q3557">
        <v>169</v>
      </c>
      <c r="R3557">
        <v>207</v>
      </c>
      <c r="S3557">
        <v>207</v>
      </c>
      <c r="T3557">
        <v>0.97192224622030243</v>
      </c>
      <c r="U3557">
        <v>1.2576461967055079</v>
      </c>
      <c r="V3557">
        <v>8.0144927536231876</v>
      </c>
      <c r="W3557">
        <v>48</v>
      </c>
      <c r="X3557">
        <v>177.44175943808517</v>
      </c>
      <c r="Y3557">
        <v>163.77874396135277</v>
      </c>
      <c r="Z3557">
        <v>163.77874396135277</v>
      </c>
      <c r="AA3557">
        <v>29.280567369425594</v>
      </c>
      <c r="AB3557">
        <v>0</v>
      </c>
    </row>
    <row r="3558" spans="1:28">
      <c r="A3558">
        <v>10</v>
      </c>
      <c r="B3558">
        <v>786</v>
      </c>
      <c r="C3558">
        <v>2001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49</v>
      </c>
      <c r="N3558">
        <v>99</v>
      </c>
      <c r="O3558">
        <v>99</v>
      </c>
      <c r="P3558">
        <v>9999</v>
      </c>
      <c r="Q3558">
        <v>345</v>
      </c>
      <c r="R3558">
        <v>485</v>
      </c>
      <c r="S3558">
        <v>485</v>
      </c>
      <c r="T3558">
        <v>2.2772091276176161</v>
      </c>
      <c r="U3558">
        <v>2.7028030632344295</v>
      </c>
      <c r="V3558">
        <v>8</v>
      </c>
      <c r="W3558">
        <v>49</v>
      </c>
      <c r="X3558">
        <v>162.75725726284742</v>
      </c>
      <c r="Y3558">
        <v>150.22494845360839</v>
      </c>
      <c r="Z3558">
        <v>150.22494845360839</v>
      </c>
      <c r="AA3558">
        <v>33.868578879347979</v>
      </c>
      <c r="AB3558">
        <v>0</v>
      </c>
    </row>
    <row r="3559" spans="1:28">
      <c r="A3559">
        <v>10</v>
      </c>
      <c r="B3559">
        <v>787</v>
      </c>
      <c r="C3559">
        <v>2001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50</v>
      </c>
      <c r="N3559">
        <v>99</v>
      </c>
      <c r="O3559">
        <v>99</v>
      </c>
      <c r="P3559">
        <v>9999</v>
      </c>
      <c r="Q3559">
        <v>332</v>
      </c>
      <c r="R3559">
        <v>495</v>
      </c>
      <c r="S3559">
        <v>495</v>
      </c>
      <c r="T3559">
        <v>2.3241618931355061</v>
      </c>
      <c r="U3559">
        <v>2.914708260225801</v>
      </c>
      <c r="V3559">
        <v>11.177777777777777</v>
      </c>
      <c r="W3559">
        <v>50</v>
      </c>
      <c r="X3559">
        <v>171.97194042264451</v>
      </c>
      <c r="Y3559">
        <v>158.73010101010112</v>
      </c>
      <c r="Z3559">
        <v>158.73010101010112</v>
      </c>
      <c r="AA3559">
        <v>26.739681158806015</v>
      </c>
      <c r="AB3559">
        <v>0</v>
      </c>
    </row>
    <row r="3560" spans="1:28">
      <c r="A3560">
        <v>10</v>
      </c>
      <c r="B3560">
        <v>788</v>
      </c>
      <c r="C3560">
        <v>2001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51</v>
      </c>
      <c r="N3560">
        <v>99</v>
      </c>
      <c r="O3560">
        <v>99</v>
      </c>
      <c r="P3560">
        <v>9999</v>
      </c>
      <c r="Q3560">
        <v>221</v>
      </c>
      <c r="R3560">
        <v>279</v>
      </c>
      <c r="S3560">
        <v>279</v>
      </c>
      <c r="T3560">
        <v>1.3099821579491036</v>
      </c>
      <c r="U3560">
        <v>1.6077276935679381</v>
      </c>
      <c r="V3560">
        <v>11</v>
      </c>
      <c r="W3560">
        <v>51</v>
      </c>
      <c r="X3560">
        <v>168.29685030502844</v>
      </c>
      <c r="Y3560">
        <v>155.33799283154113</v>
      </c>
      <c r="Z3560">
        <v>155.33799283154113</v>
      </c>
      <c r="AA3560">
        <v>24.495005509205711</v>
      </c>
      <c r="AB3560">
        <v>0</v>
      </c>
    </row>
    <row r="3561" spans="1:28">
      <c r="A3561">
        <v>10</v>
      </c>
      <c r="B3561">
        <v>789</v>
      </c>
      <c r="C3561">
        <v>2001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52</v>
      </c>
      <c r="N3561">
        <v>99</v>
      </c>
      <c r="O3561">
        <v>99</v>
      </c>
      <c r="P3561">
        <v>9999</v>
      </c>
      <c r="Q3561">
        <v>549</v>
      </c>
      <c r="R3561">
        <v>927</v>
      </c>
      <c r="S3561">
        <v>927</v>
      </c>
      <c r="T3561">
        <v>4.3525213635083118</v>
      </c>
      <c r="U3561">
        <v>5.1390024344818164</v>
      </c>
      <c r="V3561">
        <v>11.003236245954691</v>
      </c>
      <c r="W3561">
        <v>52</v>
      </c>
      <c r="X3561">
        <v>161.9074333145166</v>
      </c>
      <c r="Y3561">
        <v>149.44056094929888</v>
      </c>
      <c r="Z3561">
        <v>149.44056094929888</v>
      </c>
      <c r="AA3561">
        <v>24.901022080552728</v>
      </c>
      <c r="AB3561">
        <v>0</v>
      </c>
    </row>
    <row r="3562" spans="1:28">
      <c r="A3562">
        <v>10</v>
      </c>
      <c r="B3562">
        <v>790</v>
      </c>
      <c r="C3562">
        <v>2001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53</v>
      </c>
      <c r="N3562">
        <v>99</v>
      </c>
      <c r="O3562">
        <v>99</v>
      </c>
      <c r="P3562">
        <v>9999</v>
      </c>
      <c r="Q3562">
        <v>650</v>
      </c>
      <c r="R3562">
        <v>1252</v>
      </c>
      <c r="S3562">
        <v>1252</v>
      </c>
      <c r="T3562">
        <v>5.8784862428397036</v>
      </c>
      <c r="U3562">
        <v>6.6948175652169617</v>
      </c>
      <c r="V3562">
        <v>11.140575079872207</v>
      </c>
      <c r="W3562">
        <v>53</v>
      </c>
      <c r="X3562">
        <v>156.17162053174303</v>
      </c>
      <c r="Y3562">
        <v>144.14640575079861</v>
      </c>
      <c r="Z3562">
        <v>144.14640575079861</v>
      </c>
      <c r="AA3562">
        <v>24.992968561111599</v>
      </c>
      <c r="AB3562">
        <v>0</v>
      </c>
    </row>
    <row r="3563" spans="1:28">
      <c r="A3563">
        <v>10</v>
      </c>
      <c r="B3563">
        <v>791</v>
      </c>
      <c r="C3563">
        <v>2001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54</v>
      </c>
      <c r="N3563">
        <v>99</v>
      </c>
      <c r="O3563">
        <v>99</v>
      </c>
      <c r="P3563">
        <v>9999</v>
      </c>
      <c r="Q3563">
        <v>616</v>
      </c>
      <c r="R3563">
        <v>1246</v>
      </c>
      <c r="S3563">
        <v>1246</v>
      </c>
      <c r="T3563">
        <v>5.8503145835289709</v>
      </c>
      <c r="U3563">
        <v>6.364107756443202</v>
      </c>
      <c r="V3563">
        <v>11.282504012841091</v>
      </c>
      <c r="W3563">
        <v>54</v>
      </c>
      <c r="X3563">
        <v>149.17195480575751</v>
      </c>
      <c r="Y3563">
        <v>137.68571428571437</v>
      </c>
      <c r="Z3563">
        <v>137.68571428571437</v>
      </c>
      <c r="AA3563">
        <v>24.626304720782848</v>
      </c>
      <c r="AB3563">
        <v>0</v>
      </c>
    </row>
    <row r="3564" spans="1:28">
      <c r="A3564">
        <v>10</v>
      </c>
      <c r="B3564">
        <v>792</v>
      </c>
      <c r="C3564">
        <v>2001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55</v>
      </c>
      <c r="N3564">
        <v>99</v>
      </c>
      <c r="O3564">
        <v>99</v>
      </c>
      <c r="P3564">
        <v>9999</v>
      </c>
      <c r="Q3564">
        <v>1079</v>
      </c>
      <c r="R3564">
        <v>3034</v>
      </c>
      <c r="S3564">
        <v>3034</v>
      </c>
      <c r="T3564">
        <v>14.245469058127528</v>
      </c>
      <c r="U3564">
        <v>14.630306060059068</v>
      </c>
      <c r="V3564">
        <v>14.951549110085701</v>
      </c>
      <c r="W3564">
        <v>55</v>
      </c>
      <c r="X3564">
        <v>140.83335773476637</v>
      </c>
      <c r="Y3564">
        <v>129.98918918918923</v>
      </c>
      <c r="Z3564">
        <v>129.98918918918923</v>
      </c>
      <c r="AA3564">
        <v>24.908822165836455</v>
      </c>
      <c r="AB3564">
        <v>0</v>
      </c>
    </row>
    <row r="3565" spans="1:28">
      <c r="A3565">
        <v>10</v>
      </c>
      <c r="B3565">
        <v>793</v>
      </c>
      <c r="C3565">
        <v>2001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56</v>
      </c>
      <c r="N3565">
        <v>99</v>
      </c>
      <c r="O3565">
        <v>99</v>
      </c>
      <c r="P3565">
        <v>9999</v>
      </c>
      <c r="Q3565">
        <v>851</v>
      </c>
      <c r="R3565">
        <v>2269</v>
      </c>
      <c r="S3565">
        <v>2269</v>
      </c>
      <c r="T3565">
        <v>10.653582496009015</v>
      </c>
      <c r="U3565">
        <v>10.918973296079757</v>
      </c>
      <c r="V3565">
        <v>14</v>
      </c>
      <c r="W3565">
        <v>56</v>
      </c>
      <c r="X3565">
        <v>140.54487278964123</v>
      </c>
      <c r="Y3565">
        <v>129.72291758483925</v>
      </c>
      <c r="Z3565">
        <v>129.72291758483925</v>
      </c>
      <c r="AA3565">
        <v>22.059703717678119</v>
      </c>
      <c r="AB3565">
        <v>0</v>
      </c>
    </row>
    <row r="3566" spans="1:28">
      <c r="A3566">
        <v>10</v>
      </c>
      <c r="B3566">
        <v>794</v>
      </c>
      <c r="C3566">
        <v>2001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57</v>
      </c>
      <c r="N3566">
        <v>99</v>
      </c>
      <c r="O3566">
        <v>99</v>
      </c>
      <c r="P3566">
        <v>9999</v>
      </c>
      <c r="Q3566">
        <v>607</v>
      </c>
      <c r="R3566">
        <v>1168</v>
      </c>
      <c r="S3566">
        <v>1168</v>
      </c>
      <c r="T3566">
        <v>5.4840830124894335</v>
      </c>
      <c r="U3566">
        <v>5.4274447185366403</v>
      </c>
      <c r="V3566">
        <v>14</v>
      </c>
      <c r="W3566">
        <v>57</v>
      </c>
      <c r="X3566">
        <v>135.71262930586661</v>
      </c>
      <c r="Y3566">
        <v>125.26275684931502</v>
      </c>
      <c r="Z3566">
        <v>125.26275684931502</v>
      </c>
      <c r="AA3566">
        <v>22.49833802695488</v>
      </c>
      <c r="AB3566">
        <v>0</v>
      </c>
    </row>
    <row r="3567" spans="1:28">
      <c r="A3567">
        <v>10</v>
      </c>
      <c r="B3567">
        <v>795</v>
      </c>
      <c r="C3567">
        <v>2001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58</v>
      </c>
      <c r="N3567">
        <v>99</v>
      </c>
      <c r="O3567">
        <v>99</v>
      </c>
      <c r="P3567">
        <v>9999</v>
      </c>
      <c r="Q3567">
        <v>913</v>
      </c>
      <c r="R3567">
        <v>3024</v>
      </c>
      <c r="S3567">
        <v>3024</v>
      </c>
      <c r="T3567">
        <v>14.19851629260963</v>
      </c>
      <c r="U3567">
        <v>13.344908120995944</v>
      </c>
      <c r="V3567">
        <v>14.028108465608469</v>
      </c>
      <c r="W3567">
        <v>58</v>
      </c>
      <c r="X3567">
        <v>128.88474006431761</v>
      </c>
      <c r="Y3567">
        <v>118.96061507936496</v>
      </c>
      <c r="Z3567">
        <v>118.96061507936496</v>
      </c>
      <c r="AA3567">
        <v>21.171165464104114</v>
      </c>
      <c r="AB3567">
        <v>0</v>
      </c>
    </row>
    <row r="3568" spans="1:28">
      <c r="A3568">
        <v>10</v>
      </c>
      <c r="B3568">
        <v>796</v>
      </c>
      <c r="C3568">
        <v>2001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59</v>
      </c>
      <c r="N3568">
        <v>99</v>
      </c>
      <c r="O3568">
        <v>99</v>
      </c>
      <c r="P3568">
        <v>9999</v>
      </c>
      <c r="Q3568">
        <v>779</v>
      </c>
      <c r="R3568">
        <v>2161</v>
      </c>
      <c r="S3568">
        <v>2161</v>
      </c>
      <c r="T3568">
        <v>10.146492628415814</v>
      </c>
      <c r="U3568">
        <v>9.3191767915454395</v>
      </c>
      <c r="V3568">
        <v>14.03933364183249</v>
      </c>
      <c r="W3568">
        <v>59</v>
      </c>
      <c r="X3568">
        <v>125.94777005750048</v>
      </c>
      <c r="Y3568">
        <v>116.24979176307281</v>
      </c>
      <c r="Z3568">
        <v>116.24979176307281</v>
      </c>
      <c r="AA3568">
        <v>21.4459203030057</v>
      </c>
      <c r="AB3568">
        <v>0</v>
      </c>
    </row>
    <row r="3569" spans="1:28">
      <c r="A3569">
        <v>10</v>
      </c>
      <c r="B3569">
        <v>797</v>
      </c>
      <c r="C3569">
        <v>2001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60</v>
      </c>
      <c r="N3569">
        <v>99</v>
      </c>
      <c r="O3569">
        <v>99</v>
      </c>
      <c r="P3569">
        <v>9999</v>
      </c>
      <c r="Q3569">
        <v>609</v>
      </c>
      <c r="R3569">
        <v>1372</v>
      </c>
      <c r="S3569">
        <v>1372</v>
      </c>
      <c r="T3569">
        <v>6.441919429054372</v>
      </c>
      <c r="U3569">
        <v>5.75105800503664</v>
      </c>
      <c r="V3569">
        <v>17.239067055393591</v>
      </c>
      <c r="W3569">
        <v>60</v>
      </c>
      <c r="X3569">
        <v>122.42252573525924</v>
      </c>
      <c r="Y3569">
        <v>112.99599125364438</v>
      </c>
      <c r="Z3569">
        <v>112.99599125364438</v>
      </c>
      <c r="AA3569">
        <v>20.109552868798463</v>
      </c>
      <c r="AB3569">
        <v>0</v>
      </c>
    </row>
    <row r="3570" spans="1:28">
      <c r="A3570">
        <v>10</v>
      </c>
      <c r="B3570">
        <v>798</v>
      </c>
      <c r="C3570">
        <v>2001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61</v>
      </c>
      <c r="N3570">
        <v>99</v>
      </c>
      <c r="O3570">
        <v>99</v>
      </c>
      <c r="P3570">
        <v>9999</v>
      </c>
      <c r="Q3570">
        <v>549</v>
      </c>
      <c r="R3570">
        <v>1211</v>
      </c>
      <c r="S3570">
        <v>1211</v>
      </c>
      <c r="T3570">
        <v>5.6859799042163592</v>
      </c>
      <c r="U3570">
        <v>4.9692200866376703</v>
      </c>
      <c r="V3570">
        <v>16.997522708505372</v>
      </c>
      <c r="W3570">
        <v>61</v>
      </c>
      <c r="X3570">
        <v>119.8427559577115</v>
      </c>
      <c r="Y3570">
        <v>110.61486374896778</v>
      </c>
      <c r="Z3570">
        <v>110.61486374896778</v>
      </c>
      <c r="AA3570">
        <v>19.043344718773319</v>
      </c>
      <c r="AB3570">
        <v>0</v>
      </c>
    </row>
    <row r="3571" spans="1:28">
      <c r="A3571">
        <v>10</v>
      </c>
      <c r="B3571">
        <v>799</v>
      </c>
      <c r="C3571">
        <v>2001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62</v>
      </c>
      <c r="N3571">
        <v>99</v>
      </c>
      <c r="O3571">
        <v>99</v>
      </c>
      <c r="P3571">
        <v>9999</v>
      </c>
      <c r="Q3571">
        <v>390</v>
      </c>
      <c r="R3571">
        <v>876</v>
      </c>
      <c r="S3571">
        <v>876</v>
      </c>
      <c r="T3571">
        <v>4.1130622593670756</v>
      </c>
      <c r="U3571">
        <v>3.440340579650468</v>
      </c>
      <c r="V3571">
        <v>16.996575342465754</v>
      </c>
      <c r="W3571">
        <v>62</v>
      </c>
      <c r="X3571">
        <v>114.70042594873772</v>
      </c>
      <c r="Y3571">
        <v>105.86849315068494</v>
      </c>
      <c r="Z3571">
        <v>105.86849315068494</v>
      </c>
      <c r="AA3571">
        <v>17.903392781030899</v>
      </c>
      <c r="AB3571">
        <v>0</v>
      </c>
    </row>
    <row r="3572" spans="1:28">
      <c r="A3572">
        <v>10</v>
      </c>
      <c r="B3572">
        <v>800</v>
      </c>
      <c r="C3572">
        <v>2001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63</v>
      </c>
      <c r="N3572">
        <v>99</v>
      </c>
      <c r="O3572">
        <v>99</v>
      </c>
      <c r="P3572">
        <v>9999</v>
      </c>
      <c r="Q3572">
        <v>115</v>
      </c>
      <c r="R3572">
        <v>165</v>
      </c>
      <c r="S3572">
        <v>165</v>
      </c>
      <c r="T3572">
        <v>0.77472063104516853</v>
      </c>
      <c r="U3572">
        <v>0.63676912590654999</v>
      </c>
      <c r="V3572">
        <v>17.4969696969697</v>
      </c>
      <c r="W3572">
        <v>63</v>
      </c>
      <c r="X3572">
        <v>112.71085721789952</v>
      </c>
      <c r="Y3572">
        <v>104.03212121212123</v>
      </c>
      <c r="Z3572">
        <v>104.03212121212123</v>
      </c>
      <c r="AA3572">
        <v>21.444812858375951</v>
      </c>
      <c r="AB3572">
        <v>0</v>
      </c>
    </row>
    <row r="3573" spans="1:28">
      <c r="A3573">
        <v>10</v>
      </c>
      <c r="B3573">
        <v>801</v>
      </c>
      <c r="C3573">
        <v>2001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64</v>
      </c>
      <c r="N3573">
        <v>99</v>
      </c>
      <c r="O3573">
        <v>99</v>
      </c>
      <c r="P3573">
        <v>9999</v>
      </c>
      <c r="Q3573">
        <v>36</v>
      </c>
      <c r="R3573">
        <v>41</v>
      </c>
      <c r="S3573">
        <v>41</v>
      </c>
      <c r="T3573">
        <v>0.19250633862334487</v>
      </c>
      <c r="U3573">
        <v>0.16736737868563797</v>
      </c>
      <c r="V3573">
        <v>17</v>
      </c>
      <c r="W3573">
        <v>64</v>
      </c>
      <c r="X3573">
        <v>119.22152049256135</v>
      </c>
      <c r="Y3573">
        <v>110.04146341463414</v>
      </c>
      <c r="Z3573">
        <v>110.04146341463414</v>
      </c>
      <c r="AA3573">
        <v>23.276681261325564</v>
      </c>
      <c r="AB3573">
        <v>0</v>
      </c>
    </row>
    <row r="3574" spans="1:28">
      <c r="A3574">
        <v>10</v>
      </c>
      <c r="B3574">
        <v>802</v>
      </c>
      <c r="C3574">
        <v>2001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65</v>
      </c>
      <c r="N3574">
        <v>99</v>
      </c>
      <c r="O3574">
        <v>99</v>
      </c>
      <c r="P3574">
        <v>9999</v>
      </c>
      <c r="Q3574">
        <v>8</v>
      </c>
      <c r="R3574">
        <v>8</v>
      </c>
      <c r="S3574">
        <v>8</v>
      </c>
      <c r="T3574">
        <v>3.7562212414311208E-2</v>
      </c>
      <c r="U3574">
        <v>3.8465153924050359E-2</v>
      </c>
      <c r="V3574">
        <v>17</v>
      </c>
      <c r="W3574">
        <v>65</v>
      </c>
      <c r="X3574">
        <v>140.42524377031421</v>
      </c>
      <c r="Y3574">
        <v>129.61250000000001</v>
      </c>
      <c r="Z3574">
        <v>129.61250000000001</v>
      </c>
      <c r="AA3574">
        <v>13.204870076982877</v>
      </c>
      <c r="AB3574">
        <v>0</v>
      </c>
    </row>
    <row r="3575" spans="1:28">
      <c r="A3575">
        <v>10</v>
      </c>
      <c r="B3575">
        <v>803</v>
      </c>
      <c r="C3575">
        <v>2001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66</v>
      </c>
      <c r="N3575">
        <v>99</v>
      </c>
      <c r="O3575">
        <v>99</v>
      </c>
      <c r="P3575">
        <v>9999</v>
      </c>
    </row>
    <row r="3576" spans="1:28">
      <c r="A3576">
        <v>10</v>
      </c>
      <c r="B3576">
        <v>804</v>
      </c>
      <c r="C3576">
        <v>2001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67</v>
      </c>
      <c r="N3576">
        <v>99</v>
      </c>
      <c r="O3576">
        <v>99</v>
      </c>
      <c r="P3576">
        <v>9999</v>
      </c>
    </row>
    <row r="3577" spans="1:28">
      <c r="A3577">
        <v>10</v>
      </c>
      <c r="B3577">
        <v>805</v>
      </c>
      <c r="C3577">
        <v>2001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68</v>
      </c>
      <c r="N3577">
        <v>99</v>
      </c>
      <c r="O3577">
        <v>99</v>
      </c>
      <c r="P3577">
        <v>9999</v>
      </c>
    </row>
    <row r="3578" spans="1:28">
      <c r="A3578">
        <v>10</v>
      </c>
      <c r="B3578">
        <v>806</v>
      </c>
      <c r="C3578">
        <v>2000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0</v>
      </c>
      <c r="N3578">
        <v>99</v>
      </c>
      <c r="O3578">
        <v>99</v>
      </c>
      <c r="P3578">
        <v>9999</v>
      </c>
      <c r="Q3578">
        <v>207</v>
      </c>
      <c r="R3578">
        <v>394.25</v>
      </c>
      <c r="S3578">
        <v>0</v>
      </c>
      <c r="T3578">
        <v>1.9679291196106563</v>
      </c>
      <c r="U3578">
        <v>0</v>
      </c>
      <c r="V3578">
        <v>49.920101458465439</v>
      </c>
      <c r="X3578">
        <v>127.94429127813071</v>
      </c>
      <c r="Y3578">
        <v>0</v>
      </c>
    </row>
    <row r="3579" spans="1:28">
      <c r="A3579">
        <v>10</v>
      </c>
      <c r="B3579">
        <v>807</v>
      </c>
      <c r="C3579">
        <v>2000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35</v>
      </c>
      <c r="N3579">
        <v>99</v>
      </c>
      <c r="O3579">
        <v>99</v>
      </c>
      <c r="P3579">
        <v>9999</v>
      </c>
      <c r="Q3579">
        <v>17</v>
      </c>
      <c r="R3579">
        <v>19</v>
      </c>
      <c r="S3579">
        <v>19</v>
      </c>
      <c r="T3579">
        <v>9.483995757159791E-2</v>
      </c>
      <c r="U3579">
        <v>0.12385503101880252</v>
      </c>
      <c r="V3579">
        <v>2</v>
      </c>
      <c r="W3579">
        <v>35</v>
      </c>
      <c r="X3579">
        <v>177.05993043279923</v>
      </c>
      <c r="Y3579">
        <v>163.42631578947365</v>
      </c>
      <c r="Z3579">
        <v>163.42631578947365</v>
      </c>
      <c r="AA3579">
        <v>45.230402468684957</v>
      </c>
      <c r="AB3579">
        <v>0</v>
      </c>
    </row>
    <row r="3580" spans="1:28">
      <c r="A3580">
        <v>10</v>
      </c>
      <c r="B3580">
        <v>808</v>
      </c>
      <c r="C3580">
        <v>2000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36</v>
      </c>
      <c r="N3580">
        <v>99</v>
      </c>
      <c r="O3580">
        <v>99</v>
      </c>
      <c r="P3580">
        <v>9999</v>
      </c>
      <c r="Q3580">
        <v>3</v>
      </c>
      <c r="R3580">
        <v>3</v>
      </c>
      <c r="S3580">
        <v>3</v>
      </c>
      <c r="T3580">
        <v>1.4974730142883884E-2</v>
      </c>
      <c r="U3580">
        <v>2.5033466705549096E-2</v>
      </c>
      <c r="V3580">
        <v>2</v>
      </c>
      <c r="W3580">
        <v>36</v>
      </c>
      <c r="X3580">
        <v>226.6522210184182</v>
      </c>
      <c r="Y3580">
        <v>209.2</v>
      </c>
      <c r="Z3580">
        <v>209.2</v>
      </c>
      <c r="AA3580">
        <v>30.665615924027925</v>
      </c>
      <c r="AB3580">
        <v>0</v>
      </c>
    </row>
    <row r="3581" spans="1:28">
      <c r="A3581">
        <v>10</v>
      </c>
      <c r="B3581">
        <v>809</v>
      </c>
      <c r="C3581">
        <v>2000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37</v>
      </c>
      <c r="N3581">
        <v>99</v>
      </c>
      <c r="O3581">
        <v>99</v>
      </c>
      <c r="P3581">
        <v>9999</v>
      </c>
      <c r="Q3581">
        <v>6</v>
      </c>
      <c r="R3581">
        <v>6</v>
      </c>
      <c r="S3581">
        <v>6</v>
      </c>
      <c r="T3581">
        <v>2.9949460285767768E-2</v>
      </c>
      <c r="U3581">
        <v>4.6696430006670384E-2</v>
      </c>
      <c r="V3581">
        <v>2</v>
      </c>
      <c r="W3581">
        <v>37</v>
      </c>
      <c r="X3581">
        <v>211.39400505597689</v>
      </c>
      <c r="Y3581">
        <v>195.11666666666673</v>
      </c>
      <c r="Z3581">
        <v>195.11666666666673</v>
      </c>
      <c r="AA3581">
        <v>17.938173138743835</v>
      </c>
      <c r="AB3581">
        <v>0</v>
      </c>
    </row>
    <row r="3582" spans="1:28">
      <c r="A3582">
        <v>10</v>
      </c>
      <c r="B3582">
        <v>810</v>
      </c>
      <c r="C3582">
        <v>2000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38</v>
      </c>
      <c r="N3582">
        <v>99</v>
      </c>
      <c r="O3582">
        <v>99</v>
      </c>
      <c r="P3582">
        <v>9999</v>
      </c>
      <c r="Q3582">
        <v>8</v>
      </c>
      <c r="R3582">
        <v>8</v>
      </c>
      <c r="S3582">
        <v>8</v>
      </c>
      <c r="T3582">
        <v>3.9932613714357024E-2</v>
      </c>
      <c r="U3582">
        <v>5.4542323730350277E-2</v>
      </c>
      <c r="V3582">
        <v>2</v>
      </c>
      <c r="W3582">
        <v>38</v>
      </c>
      <c r="X3582">
        <v>185.18418201516795</v>
      </c>
      <c r="Y3582">
        <v>170.92500000000001</v>
      </c>
      <c r="Z3582">
        <v>170.92500000000001</v>
      </c>
      <c r="AA3582">
        <v>32.627892592075277</v>
      </c>
      <c r="AB3582">
        <v>0</v>
      </c>
    </row>
    <row r="3583" spans="1:28">
      <c r="A3583">
        <v>10</v>
      </c>
      <c r="B3583">
        <v>811</v>
      </c>
      <c r="C3583">
        <v>2000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39</v>
      </c>
      <c r="N3583">
        <v>99</v>
      </c>
      <c r="O3583">
        <v>99</v>
      </c>
      <c r="P3583">
        <v>9999</v>
      </c>
      <c r="Q3583">
        <v>10</v>
      </c>
      <c r="R3583">
        <v>10</v>
      </c>
      <c r="S3583">
        <v>10</v>
      </c>
      <c r="T3583">
        <v>4.991576714294628E-2</v>
      </c>
      <c r="U3583">
        <v>7.7318151469146543E-2</v>
      </c>
      <c r="V3583">
        <v>2</v>
      </c>
      <c r="W3583">
        <v>39</v>
      </c>
      <c r="X3583">
        <v>210.01083423618635</v>
      </c>
      <c r="Y3583">
        <v>193.84</v>
      </c>
      <c r="Z3583">
        <v>193.84</v>
      </c>
      <c r="AA3583">
        <v>15.454138604270389</v>
      </c>
      <c r="AB3583">
        <v>0</v>
      </c>
    </row>
    <row r="3584" spans="1:28">
      <c r="A3584">
        <v>10</v>
      </c>
      <c r="B3584">
        <v>812</v>
      </c>
      <c r="C3584">
        <v>2000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40</v>
      </c>
      <c r="N3584">
        <v>99</v>
      </c>
      <c r="O3584">
        <v>99</v>
      </c>
      <c r="P3584">
        <v>9999</v>
      </c>
      <c r="Q3584">
        <v>30</v>
      </c>
      <c r="R3584">
        <v>33</v>
      </c>
      <c r="S3584">
        <v>32</v>
      </c>
      <c r="T3584">
        <v>0.16472203157172269</v>
      </c>
      <c r="U3584">
        <v>0.23161939844770957</v>
      </c>
      <c r="V3584">
        <v>4.6969696969696964</v>
      </c>
      <c r="W3584">
        <v>40</v>
      </c>
      <c r="X3584">
        <v>193.41409763944972</v>
      </c>
      <c r="Y3584">
        <v>175.96363636363637</v>
      </c>
      <c r="Z3584">
        <v>181.46250000000001</v>
      </c>
      <c r="AA3584">
        <v>35.062647058514955</v>
      </c>
      <c r="AB3584">
        <v>0</v>
      </c>
    </row>
    <row r="3585" spans="1:28">
      <c r="A3585">
        <v>10</v>
      </c>
      <c r="B3585">
        <v>813</v>
      </c>
      <c r="C3585">
        <v>2000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41</v>
      </c>
      <c r="N3585">
        <v>99</v>
      </c>
      <c r="O3585">
        <v>99</v>
      </c>
      <c r="P3585">
        <v>9999</v>
      </c>
      <c r="Q3585">
        <v>21</v>
      </c>
      <c r="R3585">
        <v>21</v>
      </c>
      <c r="S3585">
        <v>21</v>
      </c>
      <c r="T3585">
        <v>0.10482311100018722</v>
      </c>
      <c r="U3585">
        <v>0.14795911631224315</v>
      </c>
      <c r="V3585">
        <v>5</v>
      </c>
      <c r="W3585">
        <v>41</v>
      </c>
      <c r="X3585">
        <v>191.37388433163076</v>
      </c>
      <c r="Y3585">
        <v>176.63809523809525</v>
      </c>
      <c r="Z3585">
        <v>176.63809523809525</v>
      </c>
      <c r="AA3585">
        <v>38.167007395324227</v>
      </c>
      <c r="AB3585">
        <v>0</v>
      </c>
    </row>
    <row r="3586" spans="1:28">
      <c r="A3586">
        <v>10</v>
      </c>
      <c r="B3586">
        <v>814</v>
      </c>
      <c r="C3586">
        <v>2000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42</v>
      </c>
      <c r="N3586">
        <v>99</v>
      </c>
      <c r="O3586">
        <v>99</v>
      </c>
      <c r="P3586">
        <v>9999</v>
      </c>
      <c r="Q3586">
        <v>35</v>
      </c>
      <c r="R3586">
        <v>38</v>
      </c>
      <c r="S3586">
        <v>38</v>
      </c>
      <c r="T3586">
        <v>0.18967991514319579</v>
      </c>
      <c r="U3586">
        <v>0.26564752216744181</v>
      </c>
      <c r="V3586">
        <v>5</v>
      </c>
      <c r="W3586">
        <v>42</v>
      </c>
      <c r="X3586">
        <v>189.88139362490725</v>
      </c>
      <c r="Y3586">
        <v>175.26052631578955</v>
      </c>
      <c r="Z3586">
        <v>175.26052631578955</v>
      </c>
      <c r="AA3586">
        <v>38.534922913293798</v>
      </c>
      <c r="AB3586">
        <v>0</v>
      </c>
    </row>
    <row r="3587" spans="1:28">
      <c r="A3587">
        <v>10</v>
      </c>
      <c r="B3587">
        <v>815</v>
      </c>
      <c r="C3587">
        <v>2000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43</v>
      </c>
      <c r="N3587">
        <v>99</v>
      </c>
      <c r="O3587">
        <v>99</v>
      </c>
      <c r="P3587">
        <v>9999</v>
      </c>
      <c r="Q3587">
        <v>57</v>
      </c>
      <c r="R3587">
        <v>64</v>
      </c>
      <c r="S3587">
        <v>64</v>
      </c>
      <c r="T3587">
        <v>0.31946090971485619</v>
      </c>
      <c r="U3587">
        <v>0.45413644332275088</v>
      </c>
      <c r="V3587">
        <v>5</v>
      </c>
      <c r="W3587">
        <v>43</v>
      </c>
      <c r="X3587">
        <v>192.73767605633796</v>
      </c>
      <c r="Y3587">
        <v>177.89687499999997</v>
      </c>
      <c r="Z3587">
        <v>177.89687499999997</v>
      </c>
      <c r="AA3587">
        <v>31.981942994983847</v>
      </c>
      <c r="AB3587">
        <v>0</v>
      </c>
    </row>
    <row r="3588" spans="1:28">
      <c r="A3588">
        <v>10</v>
      </c>
      <c r="B3588">
        <v>816</v>
      </c>
      <c r="C3588">
        <v>2000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44</v>
      </c>
      <c r="N3588">
        <v>99</v>
      </c>
      <c r="O3588">
        <v>99</v>
      </c>
      <c r="P3588">
        <v>9999</v>
      </c>
      <c r="Q3588">
        <v>64</v>
      </c>
      <c r="R3588">
        <v>73</v>
      </c>
      <c r="S3588">
        <v>73</v>
      </c>
      <c r="T3588">
        <v>0.36438510014350778</v>
      </c>
      <c r="U3588">
        <v>0.49317844015415901</v>
      </c>
      <c r="V3588">
        <v>4.9178082191780819</v>
      </c>
      <c r="W3588">
        <v>44</v>
      </c>
      <c r="X3588">
        <v>183.50227815788313</v>
      </c>
      <c r="Y3588">
        <v>169.37260273972603</v>
      </c>
      <c r="Z3588">
        <v>169.37260273972603</v>
      </c>
      <c r="AA3588">
        <v>29.496032982739944</v>
      </c>
      <c r="AB3588">
        <v>0</v>
      </c>
    </row>
    <row r="3589" spans="1:28">
      <c r="A3589">
        <v>10</v>
      </c>
      <c r="B3589">
        <v>817</v>
      </c>
      <c r="C3589">
        <v>2000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45</v>
      </c>
      <c r="N3589">
        <v>99</v>
      </c>
      <c r="O3589">
        <v>99</v>
      </c>
      <c r="P3589">
        <v>9999</v>
      </c>
      <c r="Q3589">
        <v>51</v>
      </c>
      <c r="R3589">
        <v>58</v>
      </c>
      <c r="S3589">
        <v>58</v>
      </c>
      <c r="T3589">
        <v>0.28951144942908841</v>
      </c>
      <c r="U3589">
        <v>0.38196778285374239</v>
      </c>
      <c r="V3589">
        <v>7.8965517241379297</v>
      </c>
      <c r="W3589">
        <v>45</v>
      </c>
      <c r="X3589">
        <v>178.87884335188849</v>
      </c>
      <c r="Y3589">
        <v>165.10517241379307</v>
      </c>
      <c r="Z3589">
        <v>165.10517241379307</v>
      </c>
      <c r="AA3589">
        <v>33.279181762227246</v>
      </c>
      <c r="AB3589">
        <v>0</v>
      </c>
    </row>
    <row r="3590" spans="1:28">
      <c r="A3590">
        <v>10</v>
      </c>
      <c r="B3590">
        <v>818</v>
      </c>
      <c r="C3590">
        <v>2000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46</v>
      </c>
      <c r="N3590">
        <v>99</v>
      </c>
      <c r="O3590">
        <v>99</v>
      </c>
      <c r="P3590">
        <v>9999</v>
      </c>
      <c r="Q3590">
        <v>121</v>
      </c>
      <c r="R3590">
        <v>144</v>
      </c>
      <c r="S3590">
        <v>144</v>
      </c>
      <c r="T3590">
        <v>0.7187870468584262</v>
      </c>
      <c r="U3590">
        <v>0.95312252011223131</v>
      </c>
      <c r="V3590">
        <v>8.6319444444444446</v>
      </c>
      <c r="W3590">
        <v>46</v>
      </c>
      <c r="X3590">
        <v>179.78211147225227</v>
      </c>
      <c r="Y3590">
        <v>165.9388888888889</v>
      </c>
      <c r="Z3590">
        <v>165.9388888888889</v>
      </c>
      <c r="AA3590">
        <v>26.754488489242167</v>
      </c>
      <c r="AB3590">
        <v>0</v>
      </c>
    </row>
    <row r="3591" spans="1:28">
      <c r="A3591">
        <v>10</v>
      </c>
      <c r="B3591">
        <v>819</v>
      </c>
      <c r="C3591">
        <v>2000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47</v>
      </c>
      <c r="N3591">
        <v>99</v>
      </c>
      <c r="O3591">
        <v>99</v>
      </c>
      <c r="P3591">
        <v>9999</v>
      </c>
      <c r="Q3591">
        <v>146</v>
      </c>
      <c r="R3591">
        <v>171</v>
      </c>
      <c r="S3591">
        <v>171</v>
      </c>
      <c r="T3591">
        <v>0.85355961814438142</v>
      </c>
      <c r="U3591">
        <v>1.1166697160747758</v>
      </c>
      <c r="V3591">
        <v>8.0526315789473699</v>
      </c>
      <c r="W3591">
        <v>47</v>
      </c>
      <c r="X3591">
        <v>177.37355305924621</v>
      </c>
      <c r="Y3591">
        <v>163.71578947368428</v>
      </c>
      <c r="Z3591">
        <v>163.71578947368428</v>
      </c>
      <c r="AA3591">
        <v>32.901626132373622</v>
      </c>
      <c r="AB3591">
        <v>0</v>
      </c>
    </row>
    <row r="3592" spans="1:28">
      <c r="A3592">
        <v>10</v>
      </c>
      <c r="B3592">
        <v>820</v>
      </c>
      <c r="C3592">
        <v>2000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48</v>
      </c>
      <c r="N3592">
        <v>99</v>
      </c>
      <c r="O3592">
        <v>99</v>
      </c>
      <c r="P3592">
        <v>9999</v>
      </c>
      <c r="Q3592">
        <v>190</v>
      </c>
      <c r="R3592">
        <v>237</v>
      </c>
      <c r="S3592">
        <v>237</v>
      </c>
      <c r="T3592">
        <v>1.1830036812878271</v>
      </c>
      <c r="U3592">
        <v>1.5042097986397425</v>
      </c>
      <c r="V3592">
        <v>8</v>
      </c>
      <c r="W3592">
        <v>48</v>
      </c>
      <c r="X3592">
        <v>172.39326905934143</v>
      </c>
      <c r="Y3592">
        <v>159.11898734177203</v>
      </c>
      <c r="Z3592">
        <v>159.11898734177203</v>
      </c>
      <c r="AA3592">
        <v>32.542656495768057</v>
      </c>
      <c r="AB3592">
        <v>0</v>
      </c>
    </row>
    <row r="3593" spans="1:28">
      <c r="A3593">
        <v>10</v>
      </c>
      <c r="B3593">
        <v>821</v>
      </c>
      <c r="C3593">
        <v>2000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49</v>
      </c>
      <c r="N3593">
        <v>99</v>
      </c>
      <c r="O3593">
        <v>99</v>
      </c>
      <c r="P3593">
        <v>9999</v>
      </c>
      <c r="Q3593">
        <v>322</v>
      </c>
      <c r="R3593">
        <v>445</v>
      </c>
      <c r="S3593">
        <v>445</v>
      </c>
      <c r="T3593">
        <v>2.2212516378611089</v>
      </c>
      <c r="U3593">
        <v>2.6649832497947066</v>
      </c>
      <c r="V3593">
        <v>8.0067415730337057</v>
      </c>
      <c r="W3593">
        <v>49</v>
      </c>
      <c r="X3593">
        <v>162.66522210184189</v>
      </c>
      <c r="Y3593">
        <v>150.14000000000004</v>
      </c>
      <c r="Z3593">
        <v>150.14000000000004</v>
      </c>
      <c r="AA3593">
        <v>31.113545877618073</v>
      </c>
      <c r="AB3593">
        <v>0</v>
      </c>
    </row>
    <row r="3594" spans="1:28">
      <c r="A3594">
        <v>10</v>
      </c>
      <c r="B3594">
        <v>822</v>
      </c>
      <c r="C3594">
        <v>2000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50</v>
      </c>
      <c r="N3594">
        <v>99</v>
      </c>
      <c r="O3594">
        <v>99</v>
      </c>
      <c r="P3594">
        <v>9999</v>
      </c>
      <c r="Q3594">
        <v>425</v>
      </c>
      <c r="R3594">
        <v>622</v>
      </c>
      <c r="S3594">
        <v>622</v>
      </c>
      <c r="T3594">
        <v>3.1047607162912589</v>
      </c>
      <c r="U3594">
        <v>3.8203997943554127</v>
      </c>
      <c r="V3594">
        <v>11.254019292604502</v>
      </c>
      <c r="W3594">
        <v>50</v>
      </c>
      <c r="X3594">
        <v>166.83173490609744</v>
      </c>
      <c r="Y3594">
        <v>153.98569131832801</v>
      </c>
      <c r="Z3594">
        <v>153.98569131832801</v>
      </c>
      <c r="AA3594">
        <v>26.977930799924803</v>
      </c>
      <c r="AB3594">
        <v>0</v>
      </c>
    </row>
    <row r="3595" spans="1:28">
      <c r="A3595">
        <v>10</v>
      </c>
      <c r="B3595">
        <v>823</v>
      </c>
      <c r="C3595">
        <v>2000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51</v>
      </c>
      <c r="N3595">
        <v>99</v>
      </c>
      <c r="O3595">
        <v>99</v>
      </c>
      <c r="P3595">
        <v>9999</v>
      </c>
      <c r="Q3595">
        <v>280</v>
      </c>
      <c r="R3595">
        <v>360</v>
      </c>
      <c r="S3595">
        <v>360</v>
      </c>
      <c r="T3595">
        <v>1.7969676171460656</v>
      </c>
      <c r="U3595">
        <v>2.1584504363884478</v>
      </c>
      <c r="V3595">
        <v>11.252777777777778</v>
      </c>
      <c r="W3595">
        <v>51</v>
      </c>
      <c r="X3595">
        <v>162.85452028409779</v>
      </c>
      <c r="Y3595">
        <v>150.3147222222222</v>
      </c>
      <c r="Z3595">
        <v>150.3147222222222</v>
      </c>
      <c r="AA3595">
        <v>28.405481277202725</v>
      </c>
      <c r="AB3595">
        <v>0</v>
      </c>
    </row>
    <row r="3596" spans="1:28">
      <c r="A3596">
        <v>10</v>
      </c>
      <c r="B3596">
        <v>824</v>
      </c>
      <c r="C3596">
        <v>2000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52</v>
      </c>
      <c r="N3596">
        <v>99</v>
      </c>
      <c r="O3596">
        <v>99</v>
      </c>
      <c r="P3596">
        <v>9999</v>
      </c>
      <c r="Q3596">
        <v>683</v>
      </c>
      <c r="R3596">
        <v>1090</v>
      </c>
      <c r="S3596">
        <v>1090</v>
      </c>
      <c r="T3596">
        <v>5.4408186185811438</v>
      </c>
      <c r="U3596">
        <v>6.2178488378284884</v>
      </c>
      <c r="V3596">
        <v>11.325688073394492</v>
      </c>
      <c r="W3596">
        <v>52</v>
      </c>
      <c r="X3596">
        <v>154.94369179082989</v>
      </c>
      <c r="Y3596">
        <v>143.01302752293589</v>
      </c>
      <c r="Z3596">
        <v>143.01302752293589</v>
      </c>
      <c r="AA3596">
        <v>27.250693703974033</v>
      </c>
      <c r="AB3596">
        <v>0</v>
      </c>
    </row>
    <row r="3597" spans="1:28">
      <c r="A3597">
        <v>10</v>
      </c>
      <c r="B3597">
        <v>825</v>
      </c>
      <c r="C3597">
        <v>2000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53</v>
      </c>
      <c r="N3597">
        <v>99</v>
      </c>
      <c r="O3597">
        <v>99</v>
      </c>
      <c r="P3597">
        <v>9999</v>
      </c>
      <c r="Q3597">
        <v>717</v>
      </c>
      <c r="R3597">
        <v>1336</v>
      </c>
      <c r="S3597">
        <v>1336</v>
      </c>
      <c r="T3597">
        <v>6.6687464902976235</v>
      </c>
      <c r="U3597">
        <v>7.4241978770295907</v>
      </c>
      <c r="V3597">
        <v>11.133982035928144</v>
      </c>
      <c r="W3597">
        <v>53</v>
      </c>
      <c r="X3597">
        <v>150.93964292433543</v>
      </c>
      <c r="Y3597">
        <v>139.31729041916171</v>
      </c>
      <c r="Z3597">
        <v>139.31729041916171</v>
      </c>
      <c r="AA3597">
        <v>25.815274377026647</v>
      </c>
      <c r="AB3597">
        <v>0</v>
      </c>
    </row>
    <row r="3598" spans="1:28">
      <c r="A3598">
        <v>10</v>
      </c>
      <c r="B3598">
        <v>826</v>
      </c>
      <c r="C3598">
        <v>2000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54</v>
      </c>
      <c r="N3598">
        <v>99</v>
      </c>
      <c r="O3598">
        <v>99</v>
      </c>
      <c r="P3598">
        <v>9999</v>
      </c>
      <c r="Q3598">
        <v>716</v>
      </c>
      <c r="R3598">
        <v>1511</v>
      </c>
      <c r="S3598">
        <v>1511</v>
      </c>
      <c r="T3598">
        <v>7.5422724152991805</v>
      </c>
      <c r="U3598">
        <v>8.0654590851001888</v>
      </c>
      <c r="V3598">
        <v>11.128391793514233</v>
      </c>
      <c r="W3598">
        <v>54</v>
      </c>
      <c r="X3598">
        <v>144.98559856824588</v>
      </c>
      <c r="Y3598">
        <v>133.82170747849119</v>
      </c>
      <c r="Z3598">
        <v>133.82170747849119</v>
      </c>
      <c r="AA3598">
        <v>25.311614617466425</v>
      </c>
      <c r="AB3598">
        <v>0</v>
      </c>
    </row>
    <row r="3599" spans="1:28">
      <c r="A3599">
        <v>10</v>
      </c>
      <c r="B3599">
        <v>827</v>
      </c>
      <c r="C3599">
        <v>2000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55</v>
      </c>
      <c r="N3599">
        <v>99</v>
      </c>
      <c r="O3599">
        <v>99</v>
      </c>
      <c r="P3599">
        <v>9999</v>
      </c>
      <c r="Q3599">
        <v>1196</v>
      </c>
      <c r="R3599">
        <v>3045</v>
      </c>
      <c r="S3599">
        <v>3045</v>
      </c>
      <c r="T3599">
        <v>15.199351095027142</v>
      </c>
      <c r="U3599">
        <v>15.279576875378996</v>
      </c>
      <c r="V3599">
        <v>15.726765188834156</v>
      </c>
      <c r="W3599">
        <v>55</v>
      </c>
      <c r="X3599">
        <v>136.29636350374557</v>
      </c>
      <c r="Y3599">
        <v>125.8015435139573</v>
      </c>
      <c r="Z3599">
        <v>125.8015435139573</v>
      </c>
      <c r="AA3599">
        <v>25.400184649171088</v>
      </c>
      <c r="AB3599">
        <v>0</v>
      </c>
    </row>
    <row r="3600" spans="1:28">
      <c r="A3600">
        <v>10</v>
      </c>
      <c r="B3600">
        <v>828</v>
      </c>
      <c r="C3600">
        <v>2000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56</v>
      </c>
      <c r="N3600">
        <v>99</v>
      </c>
      <c r="O3600">
        <v>99</v>
      </c>
      <c r="P3600">
        <v>9999</v>
      </c>
      <c r="Q3600">
        <v>949</v>
      </c>
      <c r="R3600">
        <v>2380</v>
      </c>
      <c r="S3600">
        <v>2380</v>
      </c>
      <c r="T3600">
        <v>11.879952580021213</v>
      </c>
      <c r="U3600">
        <v>11.993806729910078</v>
      </c>
      <c r="V3600">
        <v>14</v>
      </c>
      <c r="W3600">
        <v>56</v>
      </c>
      <c r="X3600">
        <v>136.88010415433811</v>
      </c>
      <c r="Y3600">
        <v>126.34033613445391</v>
      </c>
      <c r="Z3600">
        <v>126.34033613445391</v>
      </c>
      <c r="AA3600">
        <v>22.828443555816374</v>
      </c>
      <c r="AB3600">
        <v>0</v>
      </c>
    </row>
    <row r="3601" spans="1:29">
      <c r="A3601">
        <v>10</v>
      </c>
      <c r="B3601">
        <v>829</v>
      </c>
      <c r="C3601">
        <v>2000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57</v>
      </c>
      <c r="N3601">
        <v>99</v>
      </c>
      <c r="O3601">
        <v>99</v>
      </c>
      <c r="P3601">
        <v>9999</v>
      </c>
      <c r="Q3601">
        <v>614</v>
      </c>
      <c r="R3601">
        <v>1196</v>
      </c>
      <c r="S3601">
        <v>1196</v>
      </c>
      <c r="T3601">
        <v>5.9699257502963761</v>
      </c>
      <c r="U3601">
        <v>5.8156021918882201</v>
      </c>
      <c r="V3601">
        <v>14</v>
      </c>
      <c r="W3601">
        <v>57</v>
      </c>
      <c r="X3601">
        <v>132.07595198150565</v>
      </c>
      <c r="Y3601">
        <v>121.9061036789298</v>
      </c>
      <c r="Z3601">
        <v>121.9061036789298</v>
      </c>
      <c r="AA3601">
        <v>22.811529778573821</v>
      </c>
      <c r="AB3601">
        <v>0</v>
      </c>
    </row>
    <row r="3602" spans="1:29">
      <c r="A3602">
        <v>10</v>
      </c>
      <c r="B3602">
        <v>830</v>
      </c>
      <c r="C3602">
        <v>2000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58</v>
      </c>
      <c r="N3602">
        <v>99</v>
      </c>
      <c r="O3602">
        <v>99</v>
      </c>
      <c r="P3602">
        <v>9999</v>
      </c>
      <c r="Q3602">
        <v>911</v>
      </c>
      <c r="R3602">
        <v>2537.5</v>
      </c>
      <c r="S3602">
        <v>2537.5</v>
      </c>
      <c r="T3602">
        <v>12.666125912522622</v>
      </c>
      <c r="U3602">
        <v>11.946803165273669</v>
      </c>
      <c r="V3602">
        <v>14.033891625615764</v>
      </c>
      <c r="W3602">
        <v>58.011428571428596</v>
      </c>
      <c r="X3602">
        <v>127.88096216556642</v>
      </c>
      <c r="Y3602">
        <v>118.03412807881804</v>
      </c>
      <c r="Z3602">
        <v>118.03412807881804</v>
      </c>
      <c r="AA3602">
        <v>21.57875898227368</v>
      </c>
      <c r="AB3602">
        <v>0.81408017456010351</v>
      </c>
      <c r="AC3602">
        <v>-0.39256613171343313</v>
      </c>
    </row>
    <row r="3603" spans="1:29">
      <c r="A3603">
        <v>10</v>
      </c>
      <c r="B3603">
        <v>831</v>
      </c>
      <c r="C3603">
        <v>2000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59</v>
      </c>
      <c r="N3603">
        <v>99</v>
      </c>
      <c r="O3603">
        <v>99</v>
      </c>
      <c r="P3603">
        <v>9999</v>
      </c>
      <c r="Q3603">
        <v>718</v>
      </c>
      <c r="R3603">
        <v>1692</v>
      </c>
      <c r="S3603">
        <v>1692</v>
      </c>
      <c r="T3603">
        <v>8.4457478005865099</v>
      </c>
      <c r="U3603">
        <v>7.6237675774245508</v>
      </c>
      <c r="V3603">
        <v>14</v>
      </c>
      <c r="W3603">
        <v>59</v>
      </c>
      <c r="X3603">
        <v>122.38537608630511</v>
      </c>
      <c r="Y3603">
        <v>112.96170212765963</v>
      </c>
      <c r="Z3603">
        <v>112.96170212765963</v>
      </c>
      <c r="AA3603">
        <v>21.872340207062106</v>
      </c>
      <c r="AB3603">
        <v>0</v>
      </c>
    </row>
    <row r="3604" spans="1:29">
      <c r="A3604">
        <v>10</v>
      </c>
      <c r="B3604">
        <v>832</v>
      </c>
      <c r="C3604">
        <v>2000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60</v>
      </c>
      <c r="N3604">
        <v>99</v>
      </c>
      <c r="O3604">
        <v>99</v>
      </c>
      <c r="P3604">
        <v>9999</v>
      </c>
      <c r="Q3604">
        <v>542</v>
      </c>
      <c r="R3604">
        <v>1022</v>
      </c>
      <c r="S3604">
        <v>1022</v>
      </c>
      <c r="T3604">
        <v>5.1013914020091109</v>
      </c>
      <c r="U3604">
        <v>4.5295098342713525</v>
      </c>
      <c r="V3604">
        <v>17</v>
      </c>
      <c r="W3604">
        <v>60</v>
      </c>
      <c r="X3604">
        <v>120.3817213078259</v>
      </c>
      <c r="Y3604">
        <v>111.11232876712344</v>
      </c>
      <c r="Z3604">
        <v>111.11232876712344</v>
      </c>
      <c r="AA3604">
        <v>20.856724095072821</v>
      </c>
      <c r="AB3604">
        <v>0</v>
      </c>
    </row>
    <row r="3605" spans="1:29">
      <c r="A3605">
        <v>10</v>
      </c>
      <c r="B3605">
        <v>833</v>
      </c>
      <c r="C3605">
        <v>2000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61</v>
      </c>
      <c r="N3605">
        <v>99</v>
      </c>
      <c r="O3605">
        <v>99</v>
      </c>
      <c r="P3605">
        <v>9999</v>
      </c>
      <c r="Q3605">
        <v>453</v>
      </c>
      <c r="R3605">
        <v>791</v>
      </c>
      <c r="S3605">
        <v>790</v>
      </c>
      <c r="T3605">
        <v>3.9483371810070502</v>
      </c>
      <c r="U3605">
        <v>3.5035605080549224</v>
      </c>
      <c r="V3605">
        <v>17.096080910240197</v>
      </c>
      <c r="W3605">
        <v>61.077215189873421</v>
      </c>
      <c r="X3605">
        <v>120.34822960910461</v>
      </c>
      <c r="Y3605">
        <v>111.04399494311006</v>
      </c>
      <c r="Z3605">
        <v>111.18455696202538</v>
      </c>
      <c r="AA3605">
        <v>19.873509229814225</v>
      </c>
    </row>
    <row r="3606" spans="1:29">
      <c r="A3606">
        <v>10</v>
      </c>
      <c r="B3606">
        <v>834</v>
      </c>
      <c r="C3606">
        <v>2000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62</v>
      </c>
      <c r="N3606">
        <v>99</v>
      </c>
      <c r="O3606">
        <v>99</v>
      </c>
      <c r="P3606">
        <v>9999</v>
      </c>
      <c r="Q3606">
        <v>344</v>
      </c>
      <c r="R3606">
        <v>589</v>
      </c>
      <c r="S3606">
        <v>589</v>
      </c>
      <c r="T3606">
        <v>2.9400386847195361</v>
      </c>
      <c r="U3606">
        <v>2.4862428615629737</v>
      </c>
      <c r="V3606">
        <v>16.984719864176572</v>
      </c>
      <c r="W3606">
        <v>62</v>
      </c>
      <c r="X3606">
        <v>114.6538102849827</v>
      </c>
      <c r="Y3606">
        <v>105.82546689303908</v>
      </c>
      <c r="Z3606">
        <v>105.82546689303908</v>
      </c>
      <c r="AA3606">
        <v>18.104489120381448</v>
      </c>
      <c r="AB3606">
        <v>0</v>
      </c>
    </row>
    <row r="3607" spans="1:29">
      <c r="A3607">
        <v>10</v>
      </c>
      <c r="B3607">
        <v>835</v>
      </c>
      <c r="C3607">
        <v>2000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63</v>
      </c>
      <c r="N3607">
        <v>99</v>
      </c>
      <c r="O3607">
        <v>99</v>
      </c>
      <c r="P3607">
        <v>9999</v>
      </c>
      <c r="Q3607">
        <v>94</v>
      </c>
      <c r="R3607">
        <v>113</v>
      </c>
      <c r="S3607">
        <v>113</v>
      </c>
      <c r="T3607">
        <v>0.56404816871529295</v>
      </c>
      <c r="U3607">
        <v>0.48045030244584008</v>
      </c>
      <c r="V3607">
        <v>17.725663716814161</v>
      </c>
      <c r="W3607">
        <v>63</v>
      </c>
      <c r="X3607">
        <v>115.48624627273516</v>
      </c>
      <c r="Y3607">
        <v>106.59380530973452</v>
      </c>
      <c r="Z3607">
        <v>106.59380530973452</v>
      </c>
      <c r="AA3607">
        <v>19.61951026057363</v>
      </c>
      <c r="AB3607">
        <v>0</v>
      </c>
    </row>
    <row r="3608" spans="1:29">
      <c r="A3608">
        <v>10</v>
      </c>
      <c r="B3608">
        <v>836</v>
      </c>
      <c r="C3608">
        <v>2000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64</v>
      </c>
      <c r="N3608">
        <v>99</v>
      </c>
      <c r="O3608">
        <v>99</v>
      </c>
      <c r="P3608">
        <v>9999</v>
      </c>
      <c r="Q3608">
        <v>20</v>
      </c>
      <c r="R3608">
        <v>21</v>
      </c>
      <c r="S3608">
        <v>21</v>
      </c>
      <c r="T3608">
        <v>0.10482311100018722</v>
      </c>
      <c r="U3608">
        <v>9.4433926745359234E-2</v>
      </c>
      <c r="V3608">
        <v>17</v>
      </c>
      <c r="W3608">
        <v>64</v>
      </c>
      <c r="X3608">
        <v>122.14311510086156</v>
      </c>
      <c r="Y3608">
        <v>112.73809523809523</v>
      </c>
      <c r="Z3608">
        <v>112.73809523809523</v>
      </c>
      <c r="AA3608">
        <v>21.612903469267636</v>
      </c>
      <c r="AB3608">
        <v>0</v>
      </c>
    </row>
    <row r="3609" spans="1:29">
      <c r="A3609">
        <v>10</v>
      </c>
      <c r="B3609">
        <v>837</v>
      </c>
      <c r="C3609">
        <v>2000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65</v>
      </c>
      <c r="N3609">
        <v>99</v>
      </c>
      <c r="O3609">
        <v>99</v>
      </c>
      <c r="P3609">
        <v>9999</v>
      </c>
      <c r="Q3609">
        <v>4</v>
      </c>
      <c r="R3609">
        <v>4</v>
      </c>
      <c r="S3609">
        <v>4</v>
      </c>
      <c r="T3609">
        <v>1.9966306857178512E-2</v>
      </c>
      <c r="U3609">
        <v>1.8950605531877589E-2</v>
      </c>
      <c r="V3609">
        <v>17</v>
      </c>
      <c r="W3609">
        <v>65</v>
      </c>
      <c r="X3609">
        <v>128.6836403033586</v>
      </c>
      <c r="Y3609">
        <v>118.77500000000001</v>
      </c>
      <c r="Z3609">
        <v>118.77500000000001</v>
      </c>
      <c r="AA3609">
        <v>16.131704032742466</v>
      </c>
      <c r="AB3609">
        <v>0</v>
      </c>
    </row>
    <row r="3610" spans="1:29">
      <c r="A3610">
        <v>10</v>
      </c>
      <c r="B3610">
        <v>838</v>
      </c>
      <c r="C3610">
        <v>2000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66</v>
      </c>
      <c r="N3610">
        <v>99</v>
      </c>
      <c r="O3610">
        <v>99</v>
      </c>
      <c r="P3610">
        <v>9999</v>
      </c>
    </row>
    <row r="3611" spans="1:29">
      <c r="A3611">
        <v>10</v>
      </c>
      <c r="B3611">
        <v>839</v>
      </c>
      <c r="C3611">
        <v>2000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67</v>
      </c>
      <c r="N3611">
        <v>99</v>
      </c>
      <c r="O3611">
        <v>99</v>
      </c>
      <c r="P3611">
        <v>9999</v>
      </c>
    </row>
    <row r="3612" spans="1:29">
      <c r="A3612">
        <v>10</v>
      </c>
      <c r="B3612">
        <v>840</v>
      </c>
      <c r="C3612">
        <v>2000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68</v>
      </c>
      <c r="N3612">
        <v>99</v>
      </c>
      <c r="O3612">
        <v>99</v>
      </c>
      <c r="P3612">
        <v>9999</v>
      </c>
    </row>
    <row r="3613" spans="1:29">
      <c r="A3613">
        <v>10</v>
      </c>
      <c r="B3613">
        <v>841</v>
      </c>
      <c r="C3613">
        <v>1999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0</v>
      </c>
      <c r="N3613">
        <v>99</v>
      </c>
      <c r="O3613">
        <v>99</v>
      </c>
      <c r="P3613">
        <v>9999</v>
      </c>
      <c r="Q3613">
        <v>662</v>
      </c>
      <c r="R3613">
        <v>4396.75</v>
      </c>
      <c r="S3613">
        <v>0</v>
      </c>
      <c r="T3613">
        <v>19.44969753270739</v>
      </c>
      <c r="U3613">
        <v>0</v>
      </c>
      <c r="V3613">
        <v>20.876556547449823</v>
      </c>
      <c r="X3613">
        <v>144.5842649090566</v>
      </c>
      <c r="Y3613">
        <v>0</v>
      </c>
    </row>
    <row r="3614" spans="1:29">
      <c r="A3614">
        <v>10</v>
      </c>
      <c r="B3614">
        <v>842</v>
      </c>
      <c r="C3614">
        <v>1999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35</v>
      </c>
      <c r="N3614">
        <v>99</v>
      </c>
      <c r="O3614">
        <v>99</v>
      </c>
      <c r="P3614">
        <v>9999</v>
      </c>
      <c r="Q3614">
        <v>8</v>
      </c>
      <c r="R3614">
        <v>8</v>
      </c>
      <c r="S3614">
        <v>8</v>
      </c>
      <c r="T3614">
        <v>3.538922619245103E-2</v>
      </c>
      <c r="U3614">
        <v>6.6868729475271102E-2</v>
      </c>
      <c r="V3614">
        <v>2.75</v>
      </c>
      <c r="W3614">
        <v>35</v>
      </c>
      <c r="X3614">
        <v>211.17280606717225</v>
      </c>
      <c r="Y3614">
        <v>194.91249999999999</v>
      </c>
      <c r="Z3614">
        <v>194.91249999999999</v>
      </c>
      <c r="AA3614">
        <v>35.075576884065676</v>
      </c>
      <c r="AB3614">
        <v>0</v>
      </c>
    </row>
    <row r="3615" spans="1:29">
      <c r="A3615">
        <v>10</v>
      </c>
      <c r="B3615">
        <v>843</v>
      </c>
      <c r="C3615">
        <v>1999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36</v>
      </c>
      <c r="N3615">
        <v>99</v>
      </c>
      <c r="O3615">
        <v>99</v>
      </c>
      <c r="P3615">
        <v>9999</v>
      </c>
      <c r="Q3615">
        <v>3</v>
      </c>
      <c r="R3615">
        <v>3</v>
      </c>
      <c r="S3615">
        <v>3</v>
      </c>
      <c r="T3615">
        <v>1.3270959822169142E-2</v>
      </c>
      <c r="U3615">
        <v>2.2578327498704694E-2</v>
      </c>
      <c r="V3615">
        <v>34.333333333333343</v>
      </c>
      <c r="W3615">
        <v>36</v>
      </c>
      <c r="X3615">
        <v>190.14084507042247</v>
      </c>
      <c r="Y3615">
        <v>175.5</v>
      </c>
      <c r="Z3615">
        <v>175.5</v>
      </c>
      <c r="AA3615">
        <v>61.349979625098449</v>
      </c>
      <c r="AB3615">
        <v>0</v>
      </c>
    </row>
    <row r="3616" spans="1:29">
      <c r="A3616">
        <v>10</v>
      </c>
      <c r="B3616">
        <v>844</v>
      </c>
      <c r="C3616">
        <v>1999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37</v>
      </c>
      <c r="N3616">
        <v>99</v>
      </c>
      <c r="O3616">
        <v>99</v>
      </c>
      <c r="P3616">
        <v>9999</v>
      </c>
      <c r="Q3616">
        <v>10</v>
      </c>
      <c r="R3616">
        <v>10</v>
      </c>
      <c r="S3616">
        <v>10</v>
      </c>
      <c r="T3616">
        <v>4.4236532740563779E-2</v>
      </c>
      <c r="U3616">
        <v>9.3268004704525773E-2</v>
      </c>
      <c r="V3616">
        <v>2</v>
      </c>
      <c r="W3616">
        <v>37</v>
      </c>
      <c r="X3616">
        <v>235.63380281690141</v>
      </c>
      <c r="Y3616">
        <v>217.49</v>
      </c>
      <c r="Z3616">
        <v>217.49</v>
      </c>
      <c r="AA3616">
        <v>31.802466885447711</v>
      </c>
      <c r="AB3616">
        <v>0</v>
      </c>
    </row>
    <row r="3617" spans="1:29">
      <c r="A3617">
        <v>10</v>
      </c>
      <c r="B3617">
        <v>845</v>
      </c>
      <c r="C3617">
        <v>1999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38</v>
      </c>
      <c r="N3617">
        <v>99</v>
      </c>
      <c r="O3617">
        <v>99</v>
      </c>
      <c r="P3617">
        <v>9999</v>
      </c>
      <c r="Q3617">
        <v>12</v>
      </c>
      <c r="R3617">
        <v>15</v>
      </c>
      <c r="S3617">
        <v>15</v>
      </c>
      <c r="T3617">
        <v>6.6354799110845686E-2</v>
      </c>
      <c r="U3617">
        <v>0.12253620701766156</v>
      </c>
      <c r="V3617">
        <v>2</v>
      </c>
      <c r="W3617">
        <v>38</v>
      </c>
      <c r="X3617">
        <v>206.38497652582157</v>
      </c>
      <c r="Y3617">
        <v>190.49333333333337</v>
      </c>
      <c r="Z3617">
        <v>190.49333333333337</v>
      </c>
      <c r="AA3617">
        <v>46.247024649039609</v>
      </c>
      <c r="AB3617">
        <v>0</v>
      </c>
    </row>
    <row r="3618" spans="1:29">
      <c r="A3618">
        <v>10</v>
      </c>
      <c r="B3618">
        <v>846</v>
      </c>
      <c r="C3618">
        <v>1999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39</v>
      </c>
      <c r="N3618">
        <v>99</v>
      </c>
      <c r="O3618">
        <v>99</v>
      </c>
      <c r="P3618">
        <v>9999</v>
      </c>
      <c r="Q3618">
        <v>14</v>
      </c>
      <c r="R3618">
        <v>14</v>
      </c>
      <c r="S3618">
        <v>14</v>
      </c>
      <c r="T3618">
        <v>6.1931145836789298E-2</v>
      </c>
      <c r="U3618">
        <v>0.1133762245794406</v>
      </c>
      <c r="V3618">
        <v>2</v>
      </c>
      <c r="W3618">
        <v>39</v>
      </c>
      <c r="X3618">
        <v>204.59681163906515</v>
      </c>
      <c r="Y3618">
        <v>188.84285714285721</v>
      </c>
      <c r="Z3618">
        <v>188.84285714285721</v>
      </c>
      <c r="AA3618">
        <v>36.789511593187775</v>
      </c>
      <c r="AB3618">
        <v>0</v>
      </c>
    </row>
    <row r="3619" spans="1:29">
      <c r="A3619">
        <v>10</v>
      </c>
      <c r="B3619">
        <v>847</v>
      </c>
      <c r="C3619">
        <v>1999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40</v>
      </c>
      <c r="N3619">
        <v>99</v>
      </c>
      <c r="O3619">
        <v>99</v>
      </c>
      <c r="P3619">
        <v>9999</v>
      </c>
      <c r="Q3619">
        <v>32</v>
      </c>
      <c r="R3619">
        <v>32</v>
      </c>
      <c r="S3619">
        <v>32</v>
      </c>
      <c r="T3619">
        <v>0.14155690476980412</v>
      </c>
      <c r="U3619">
        <v>0.22499850121073872</v>
      </c>
      <c r="V3619">
        <v>10.875</v>
      </c>
      <c r="W3619">
        <v>40</v>
      </c>
      <c r="X3619">
        <v>177.6374593716142</v>
      </c>
      <c r="Y3619">
        <v>163.95937499999999</v>
      </c>
      <c r="Z3619">
        <v>163.95937499999999</v>
      </c>
      <c r="AA3619">
        <v>49.915997306568734</v>
      </c>
      <c r="AB3619">
        <v>0</v>
      </c>
    </row>
    <row r="3620" spans="1:29">
      <c r="A3620">
        <v>10</v>
      </c>
      <c r="B3620">
        <v>848</v>
      </c>
      <c r="C3620">
        <v>1999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41</v>
      </c>
      <c r="N3620">
        <v>99</v>
      </c>
      <c r="O3620">
        <v>99</v>
      </c>
      <c r="P3620">
        <v>9999</v>
      </c>
      <c r="Q3620">
        <v>36</v>
      </c>
      <c r="R3620">
        <v>40</v>
      </c>
      <c r="S3620">
        <v>40</v>
      </c>
      <c r="T3620">
        <v>0.17694613096225509</v>
      </c>
      <c r="U3620">
        <v>0.30448793682631142</v>
      </c>
      <c r="V3620">
        <v>5</v>
      </c>
      <c r="W3620">
        <v>41</v>
      </c>
      <c r="X3620">
        <v>192.31581798483205</v>
      </c>
      <c r="Y3620">
        <v>177.50750000000005</v>
      </c>
      <c r="Z3620">
        <v>177.50750000000005</v>
      </c>
      <c r="AA3620">
        <v>39.682133180437688</v>
      </c>
      <c r="AB3620">
        <v>0</v>
      </c>
    </row>
    <row r="3621" spans="1:29">
      <c r="A3621">
        <v>10</v>
      </c>
      <c r="B3621">
        <v>849</v>
      </c>
      <c r="C3621">
        <v>1999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42</v>
      </c>
      <c r="N3621">
        <v>99</v>
      </c>
      <c r="O3621">
        <v>99</v>
      </c>
      <c r="P3621">
        <v>9999</v>
      </c>
      <c r="Q3621">
        <v>30</v>
      </c>
      <c r="R3621">
        <v>34</v>
      </c>
      <c r="S3621">
        <v>34</v>
      </c>
      <c r="T3621">
        <v>0.15040421131791687</v>
      </c>
      <c r="U3621">
        <v>0.25184376809428871</v>
      </c>
      <c r="V3621">
        <v>5</v>
      </c>
      <c r="W3621">
        <v>42</v>
      </c>
      <c r="X3621">
        <v>187.13593779873813</v>
      </c>
      <c r="Y3621">
        <v>172.72647058823523</v>
      </c>
      <c r="Z3621">
        <v>172.72647058823523</v>
      </c>
      <c r="AA3621">
        <v>38.227648670005493</v>
      </c>
      <c r="AB3621">
        <v>0</v>
      </c>
    </row>
    <row r="3622" spans="1:29">
      <c r="A3622">
        <v>10</v>
      </c>
      <c r="B3622">
        <v>850</v>
      </c>
      <c r="C3622">
        <v>1999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43</v>
      </c>
      <c r="N3622">
        <v>99</v>
      </c>
      <c r="O3622">
        <v>99</v>
      </c>
      <c r="P3622">
        <v>9999</v>
      </c>
      <c r="Q3622">
        <v>55</v>
      </c>
      <c r="R3622">
        <v>59</v>
      </c>
      <c r="S3622">
        <v>59</v>
      </c>
      <c r="T3622">
        <v>0.26099554316932638</v>
      </c>
      <c r="U3622">
        <v>0.42366205291159242</v>
      </c>
      <c r="V3622">
        <v>5</v>
      </c>
      <c r="W3622">
        <v>43</v>
      </c>
      <c r="X3622">
        <v>181.41469416236671</v>
      </c>
      <c r="Y3622">
        <v>167.44576271186449</v>
      </c>
      <c r="Z3622">
        <v>167.44576271186449</v>
      </c>
      <c r="AA3622">
        <v>34.17806473696276</v>
      </c>
      <c r="AB3622">
        <v>0</v>
      </c>
    </row>
    <row r="3623" spans="1:29">
      <c r="A3623">
        <v>10</v>
      </c>
      <c r="B3623">
        <v>851</v>
      </c>
      <c r="C3623">
        <v>1999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44</v>
      </c>
      <c r="N3623">
        <v>99</v>
      </c>
      <c r="O3623">
        <v>99</v>
      </c>
      <c r="P3623">
        <v>9999</v>
      </c>
      <c r="Q3623">
        <v>100</v>
      </c>
      <c r="R3623">
        <v>117</v>
      </c>
      <c r="S3623">
        <v>117</v>
      </c>
      <c r="T3623">
        <v>0.51756743306459618</v>
      </c>
      <c r="U3623">
        <v>0.82893552684608141</v>
      </c>
      <c r="V3623">
        <v>7.435897435897437</v>
      </c>
      <c r="W3623">
        <v>44</v>
      </c>
      <c r="X3623">
        <v>178.99454584178309</v>
      </c>
      <c r="Y3623">
        <v>165.2119658119658</v>
      </c>
      <c r="Z3623">
        <v>165.2119658119658</v>
      </c>
      <c r="AA3623">
        <v>31.603589438010996</v>
      </c>
      <c r="AB3623">
        <v>0</v>
      </c>
    </row>
    <row r="3624" spans="1:29">
      <c r="A3624">
        <v>10</v>
      </c>
      <c r="B3624">
        <v>852</v>
      </c>
      <c r="C3624">
        <v>1999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45</v>
      </c>
      <c r="N3624">
        <v>99</v>
      </c>
      <c r="O3624">
        <v>99</v>
      </c>
      <c r="P3624">
        <v>9999</v>
      </c>
      <c r="Q3624">
        <v>88</v>
      </c>
      <c r="R3624">
        <v>101</v>
      </c>
      <c r="S3624">
        <v>101</v>
      </c>
      <c r="T3624">
        <v>0.44678898067969441</v>
      </c>
      <c r="U3624">
        <v>0.64757559365563133</v>
      </c>
      <c r="V3624">
        <v>16.108910891089113</v>
      </c>
      <c r="W3624">
        <v>45</v>
      </c>
      <c r="X3624">
        <v>161.98470334574077</v>
      </c>
      <c r="Y3624">
        <v>149.51188118811885</v>
      </c>
      <c r="Z3624">
        <v>149.51188118811885</v>
      </c>
      <c r="AA3624">
        <v>33.789477204130407</v>
      </c>
      <c r="AB3624">
        <v>0</v>
      </c>
    </row>
    <row r="3625" spans="1:29">
      <c r="A3625">
        <v>10</v>
      </c>
      <c r="B3625">
        <v>853</v>
      </c>
      <c r="C3625">
        <v>1999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46</v>
      </c>
      <c r="N3625">
        <v>99</v>
      </c>
      <c r="O3625">
        <v>99</v>
      </c>
      <c r="P3625">
        <v>9999</v>
      </c>
      <c r="Q3625">
        <v>149</v>
      </c>
      <c r="R3625">
        <v>176</v>
      </c>
      <c r="S3625">
        <v>176</v>
      </c>
      <c r="T3625">
        <v>0.7785629762339229</v>
      </c>
      <c r="U3625">
        <v>1.2242942632350811</v>
      </c>
      <c r="V3625">
        <v>9.5511363636363615</v>
      </c>
      <c r="W3625">
        <v>46</v>
      </c>
      <c r="X3625">
        <v>175.74300699300699</v>
      </c>
      <c r="Y3625">
        <v>162.2107954545454</v>
      </c>
      <c r="Z3625">
        <v>162.2107954545454</v>
      </c>
      <c r="AA3625">
        <v>31.594221412150475</v>
      </c>
      <c r="AB3625">
        <v>0</v>
      </c>
    </row>
    <row r="3626" spans="1:29">
      <c r="A3626">
        <v>10</v>
      </c>
      <c r="B3626">
        <v>854</v>
      </c>
      <c r="C3626">
        <v>1999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47</v>
      </c>
      <c r="N3626">
        <v>99</v>
      </c>
      <c r="O3626">
        <v>99</v>
      </c>
      <c r="P3626">
        <v>9999</v>
      </c>
      <c r="Q3626">
        <v>205</v>
      </c>
      <c r="R3626">
        <v>259</v>
      </c>
      <c r="S3626">
        <v>259</v>
      </c>
      <c r="T3626">
        <v>1.1457261979806022</v>
      </c>
      <c r="U3626">
        <v>1.81089336330969</v>
      </c>
      <c r="V3626">
        <v>9.405405405405407</v>
      </c>
      <c r="W3626">
        <v>47</v>
      </c>
      <c r="X3626">
        <v>176.64364565773005</v>
      </c>
      <c r="Y3626">
        <v>163.04208494208495</v>
      </c>
      <c r="Z3626">
        <v>163.04208494208495</v>
      </c>
      <c r="AA3626">
        <v>26.759947544122817</v>
      </c>
      <c r="AB3626">
        <v>0</v>
      </c>
    </row>
    <row r="3627" spans="1:29">
      <c r="A3627">
        <v>10</v>
      </c>
      <c r="B3627">
        <v>855</v>
      </c>
      <c r="C3627">
        <v>1999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48</v>
      </c>
      <c r="N3627">
        <v>99</v>
      </c>
      <c r="O3627">
        <v>99</v>
      </c>
      <c r="P3627">
        <v>9999</v>
      </c>
      <c r="Q3627">
        <v>187</v>
      </c>
      <c r="R3627">
        <v>229</v>
      </c>
      <c r="S3627">
        <v>229</v>
      </c>
      <c r="T3627">
        <v>1.0130165997589109</v>
      </c>
      <c r="U3627">
        <v>1.5115043118387363</v>
      </c>
      <c r="V3627">
        <v>8.7947598253275103</v>
      </c>
      <c r="W3627">
        <v>48</v>
      </c>
      <c r="X3627">
        <v>166.75498067342579</v>
      </c>
      <c r="Y3627">
        <v>153.914847161572</v>
      </c>
      <c r="Z3627">
        <v>153.914847161572</v>
      </c>
      <c r="AA3627">
        <v>31.866060405432524</v>
      </c>
      <c r="AB3627">
        <v>0</v>
      </c>
    </row>
    <row r="3628" spans="1:29">
      <c r="A3628">
        <v>10</v>
      </c>
      <c r="B3628">
        <v>856</v>
      </c>
      <c r="C3628">
        <v>1999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49</v>
      </c>
      <c r="N3628">
        <v>99</v>
      </c>
      <c r="O3628">
        <v>99</v>
      </c>
      <c r="P3628">
        <v>9999</v>
      </c>
      <c r="Q3628">
        <v>503</v>
      </c>
      <c r="R3628">
        <v>722</v>
      </c>
      <c r="S3628">
        <v>722</v>
      </c>
      <c r="T3628">
        <v>3.1938776638687059</v>
      </c>
      <c r="U3628">
        <v>4.4161793421640221</v>
      </c>
      <c r="V3628">
        <v>8.504155124653737</v>
      </c>
      <c r="W3628">
        <v>49</v>
      </c>
      <c r="X3628">
        <v>154.53057145343823</v>
      </c>
      <c r="Y3628">
        <v>142.63171745152349</v>
      </c>
      <c r="Z3628">
        <v>142.63171745152349</v>
      </c>
      <c r="AA3628">
        <v>32.383202950580007</v>
      </c>
      <c r="AB3628">
        <v>0</v>
      </c>
    </row>
    <row r="3629" spans="1:29">
      <c r="A3629">
        <v>10</v>
      </c>
      <c r="B3629">
        <v>857</v>
      </c>
      <c r="C3629">
        <v>1999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50</v>
      </c>
      <c r="N3629">
        <v>99</v>
      </c>
      <c r="O3629">
        <v>99</v>
      </c>
      <c r="P3629">
        <v>9999</v>
      </c>
      <c r="Q3629">
        <v>463</v>
      </c>
      <c r="R3629">
        <v>718</v>
      </c>
      <c r="S3629">
        <v>719</v>
      </c>
      <c r="T3629">
        <v>3.1761830507724809</v>
      </c>
      <c r="U3629">
        <v>4.463141405685076</v>
      </c>
      <c r="V3629">
        <v>11.371866295264624</v>
      </c>
      <c r="W3629">
        <v>49.930458970792785</v>
      </c>
      <c r="X3629">
        <v>157.04391336232518</v>
      </c>
      <c r="Y3629">
        <v>144.95153203342628</v>
      </c>
      <c r="Z3629">
        <v>144.74993045897091</v>
      </c>
      <c r="AA3629">
        <v>27.303106689618993</v>
      </c>
      <c r="AB3629">
        <v>2.6361462338003845</v>
      </c>
      <c r="AC3629">
        <v>13.985497293828004</v>
      </c>
    </row>
    <row r="3630" spans="1:29">
      <c r="A3630">
        <v>10</v>
      </c>
      <c r="B3630">
        <v>858</v>
      </c>
      <c r="C3630">
        <v>1999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51</v>
      </c>
      <c r="N3630">
        <v>99</v>
      </c>
      <c r="O3630">
        <v>99</v>
      </c>
      <c r="P3630">
        <v>9999</v>
      </c>
      <c r="Q3630">
        <v>272</v>
      </c>
      <c r="R3630">
        <v>364</v>
      </c>
      <c r="S3630">
        <v>364</v>
      </c>
      <c r="T3630">
        <v>1.6102097917565221</v>
      </c>
      <c r="U3630">
        <v>2.3166350341368016</v>
      </c>
      <c r="V3630">
        <v>13.175824175824175</v>
      </c>
      <c r="W3630">
        <v>51</v>
      </c>
      <c r="X3630">
        <v>160.79078018406287</v>
      </c>
      <c r="Y3630">
        <v>148.40989010989017</v>
      </c>
      <c r="Z3630">
        <v>148.40989010989017</v>
      </c>
      <c r="AA3630">
        <v>26.040141476569751</v>
      </c>
      <c r="AB3630">
        <v>0</v>
      </c>
    </row>
    <row r="3631" spans="1:29">
      <c r="A3631">
        <v>10</v>
      </c>
      <c r="B3631">
        <v>859</v>
      </c>
      <c r="C3631">
        <v>1999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52</v>
      </c>
      <c r="N3631">
        <v>99</v>
      </c>
      <c r="O3631">
        <v>99</v>
      </c>
      <c r="P3631">
        <v>9999</v>
      </c>
      <c r="Q3631">
        <v>697</v>
      </c>
      <c r="R3631">
        <v>1055</v>
      </c>
      <c r="S3631">
        <v>1055</v>
      </c>
      <c r="T3631">
        <v>4.6669542041294809</v>
      </c>
      <c r="U3631">
        <v>6.3806181976087846</v>
      </c>
      <c r="V3631">
        <v>12.084360189573456</v>
      </c>
      <c r="W3631">
        <v>52</v>
      </c>
      <c r="X3631">
        <v>152.79713277844249</v>
      </c>
      <c r="Y3631">
        <v>141.03175355450247</v>
      </c>
      <c r="Z3631">
        <v>141.03175355450247</v>
      </c>
      <c r="AA3631">
        <v>25.960787898279445</v>
      </c>
      <c r="AB3631">
        <v>0</v>
      </c>
    </row>
    <row r="3632" spans="1:29">
      <c r="A3632">
        <v>10</v>
      </c>
      <c r="B3632">
        <v>860</v>
      </c>
      <c r="C3632">
        <v>1999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53</v>
      </c>
      <c r="N3632">
        <v>99</v>
      </c>
      <c r="O3632">
        <v>99</v>
      </c>
      <c r="P3632">
        <v>9999</v>
      </c>
      <c r="Q3632">
        <v>803</v>
      </c>
      <c r="R3632">
        <v>1377</v>
      </c>
      <c r="S3632">
        <v>1377</v>
      </c>
      <c r="T3632">
        <v>6.0913705583756332</v>
      </c>
      <c r="U3632">
        <v>7.9896445883930092</v>
      </c>
      <c r="V3632">
        <v>14.259259259259256</v>
      </c>
      <c r="W3632">
        <v>53</v>
      </c>
      <c r="X3632">
        <v>146.58800240131379</v>
      </c>
      <c r="Y3632">
        <v>135.30072621641241</v>
      </c>
      <c r="Z3632">
        <v>135.30072621641241</v>
      </c>
      <c r="AA3632">
        <v>27.134318247900723</v>
      </c>
      <c r="AB3632">
        <v>0</v>
      </c>
    </row>
    <row r="3633" spans="1:29">
      <c r="A3633">
        <v>10</v>
      </c>
      <c r="B3633">
        <v>861</v>
      </c>
      <c r="C3633">
        <v>1999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54</v>
      </c>
      <c r="N3633">
        <v>99</v>
      </c>
      <c r="O3633">
        <v>99</v>
      </c>
      <c r="P3633">
        <v>9999</v>
      </c>
      <c r="Q3633">
        <v>767</v>
      </c>
      <c r="R3633">
        <v>1316</v>
      </c>
      <c r="S3633">
        <v>1317</v>
      </c>
      <c r="T3633">
        <v>5.8215277086581949</v>
      </c>
      <c r="U3633">
        <v>7.2106043778712285</v>
      </c>
      <c r="V3633">
        <v>15.145896656534957</v>
      </c>
      <c r="W3633">
        <v>53.958997722095681</v>
      </c>
      <c r="X3633">
        <v>138.4269611120076</v>
      </c>
      <c r="Y3633">
        <v>127.7680851063829</v>
      </c>
      <c r="Z3633">
        <v>127.67107061503408</v>
      </c>
      <c r="AA3633">
        <v>27.100639623930313</v>
      </c>
      <c r="AB3633">
        <v>2.1039403097221343</v>
      </c>
      <c r="AC3633">
        <v>9.1809480421959488</v>
      </c>
    </row>
    <row r="3634" spans="1:29">
      <c r="A3634">
        <v>10</v>
      </c>
      <c r="B3634">
        <v>862</v>
      </c>
      <c r="C3634">
        <v>1999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55</v>
      </c>
      <c r="N3634">
        <v>99</v>
      </c>
      <c r="O3634">
        <v>99</v>
      </c>
      <c r="P3634">
        <v>9999</v>
      </c>
      <c r="Q3634">
        <v>1052</v>
      </c>
      <c r="R3634">
        <v>2078</v>
      </c>
      <c r="S3634">
        <v>2078</v>
      </c>
      <c r="T3634">
        <v>9.1923515034891583</v>
      </c>
      <c r="U3634">
        <v>11.789892302449941</v>
      </c>
      <c r="V3634">
        <v>15.51203079884505</v>
      </c>
      <c r="W3634">
        <v>55</v>
      </c>
      <c r="X3634">
        <v>143.34059439184929</v>
      </c>
      <c r="Y3634">
        <v>132.30336862367673</v>
      </c>
      <c r="Z3634">
        <v>132.30336862367673</v>
      </c>
      <c r="AA3634">
        <v>24.305039901032409</v>
      </c>
      <c r="AB3634">
        <v>0</v>
      </c>
    </row>
    <row r="3635" spans="1:29">
      <c r="A3635">
        <v>10</v>
      </c>
      <c r="B3635">
        <v>863</v>
      </c>
      <c r="C3635">
        <v>1999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56</v>
      </c>
      <c r="N3635">
        <v>99</v>
      </c>
      <c r="O3635">
        <v>99</v>
      </c>
      <c r="P3635">
        <v>9999</v>
      </c>
      <c r="Q3635">
        <v>1017</v>
      </c>
      <c r="R3635">
        <v>2230</v>
      </c>
      <c r="S3635">
        <v>2230</v>
      </c>
      <c r="T3635">
        <v>9.8647468011457242</v>
      </c>
      <c r="U3635">
        <v>12.056766846970213</v>
      </c>
      <c r="V3635">
        <v>14.952914798206276</v>
      </c>
      <c r="W3635">
        <v>56</v>
      </c>
      <c r="X3635">
        <v>136.59377444383429</v>
      </c>
      <c r="Y3635">
        <v>126.07605381165899</v>
      </c>
      <c r="Z3635">
        <v>126.07605381165899</v>
      </c>
      <c r="AA3635">
        <v>22.84169837003434</v>
      </c>
      <c r="AB3635">
        <v>0</v>
      </c>
    </row>
    <row r="3636" spans="1:29">
      <c r="A3636">
        <v>10</v>
      </c>
      <c r="B3636">
        <v>864</v>
      </c>
      <c r="C3636">
        <v>1999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57</v>
      </c>
      <c r="N3636">
        <v>99</v>
      </c>
      <c r="O3636">
        <v>99</v>
      </c>
      <c r="P3636">
        <v>9999</v>
      </c>
      <c r="Q3636">
        <v>577</v>
      </c>
      <c r="R3636">
        <v>955</v>
      </c>
      <c r="S3636">
        <v>956</v>
      </c>
      <c r="T3636">
        <v>4.2245888767238435</v>
      </c>
      <c r="U3636">
        <v>5.0009730337149989</v>
      </c>
      <c r="V3636">
        <v>14.893193717277493</v>
      </c>
      <c r="W3636">
        <v>56.940376569037682</v>
      </c>
      <c r="X3636">
        <v>132.29884340274441</v>
      </c>
      <c r="Y3636">
        <v>122.111832460733</v>
      </c>
      <c r="Z3636">
        <v>121.98410041841012</v>
      </c>
      <c r="AA3636">
        <v>23.137825592409001</v>
      </c>
      <c r="AB3636">
        <v>2.6064374491223141</v>
      </c>
      <c r="AC3636">
        <v>12.060084233414011</v>
      </c>
    </row>
    <row r="3637" spans="1:29">
      <c r="A3637">
        <v>10</v>
      </c>
      <c r="B3637">
        <v>865</v>
      </c>
      <c r="C3637">
        <v>1999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58</v>
      </c>
      <c r="N3637">
        <v>99</v>
      </c>
      <c r="O3637">
        <v>99</v>
      </c>
      <c r="P3637">
        <v>9999</v>
      </c>
      <c r="Q3637">
        <v>1034</v>
      </c>
      <c r="R3637">
        <v>2495</v>
      </c>
      <c r="S3637">
        <v>2495</v>
      </c>
      <c r="T3637">
        <v>11.037014918770664</v>
      </c>
      <c r="U3637">
        <v>12.621070652711358</v>
      </c>
      <c r="V3637">
        <v>14.852905811623248</v>
      </c>
      <c r="W3637">
        <v>58</v>
      </c>
      <c r="X3637">
        <v>127.7999118497016</v>
      </c>
      <c r="Y3637">
        <v>117.95931863727456</v>
      </c>
      <c r="Z3637">
        <v>117.95931863727456</v>
      </c>
      <c r="AA3637">
        <v>21.498023219387832</v>
      </c>
      <c r="AB3637">
        <v>0</v>
      </c>
    </row>
    <row r="3638" spans="1:29">
      <c r="A3638">
        <v>10</v>
      </c>
      <c r="B3638">
        <v>866</v>
      </c>
      <c r="C3638">
        <v>1999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59</v>
      </c>
      <c r="N3638">
        <v>99</v>
      </c>
      <c r="O3638">
        <v>99</v>
      </c>
      <c r="P3638">
        <v>9999</v>
      </c>
      <c r="Q3638">
        <v>819</v>
      </c>
      <c r="R3638">
        <v>1760</v>
      </c>
      <c r="S3638">
        <v>1760</v>
      </c>
      <c r="T3638">
        <v>7.7856297623392292</v>
      </c>
      <c r="U3638">
        <v>8.5544458463639508</v>
      </c>
      <c r="V3638">
        <v>14.434659090909092</v>
      </c>
      <c r="W3638">
        <v>59</v>
      </c>
      <c r="X3638">
        <v>122.7959716339998</v>
      </c>
      <c r="Y3638">
        <v>113.34068181818202</v>
      </c>
      <c r="Z3638">
        <v>113.34068181818202</v>
      </c>
      <c r="AA3638">
        <v>20.818461092558049</v>
      </c>
      <c r="AB3638">
        <v>0</v>
      </c>
    </row>
    <row r="3639" spans="1:29">
      <c r="A3639">
        <v>10</v>
      </c>
      <c r="B3639">
        <v>867</v>
      </c>
      <c r="C3639">
        <v>1999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60</v>
      </c>
      <c r="N3639">
        <v>99</v>
      </c>
      <c r="O3639">
        <v>99</v>
      </c>
      <c r="P3639">
        <v>9999</v>
      </c>
      <c r="Q3639">
        <v>533</v>
      </c>
      <c r="R3639">
        <v>855</v>
      </c>
      <c r="S3639">
        <v>855</v>
      </c>
      <c r="T3639">
        <v>3.7822235493182039</v>
      </c>
      <c r="U3639">
        <v>4.039646599643838</v>
      </c>
      <c r="V3639">
        <v>17.959064327485379</v>
      </c>
      <c r="W3639">
        <v>60</v>
      </c>
      <c r="X3639">
        <v>119.36641893647072</v>
      </c>
      <c r="Y3639">
        <v>110.17520467836248</v>
      </c>
      <c r="Z3639">
        <v>110.17520467836248</v>
      </c>
      <c r="AA3639">
        <v>19.945718570300297</v>
      </c>
      <c r="AB3639">
        <v>0</v>
      </c>
    </row>
    <row r="3640" spans="1:29">
      <c r="A3640">
        <v>10</v>
      </c>
      <c r="B3640">
        <v>868</v>
      </c>
      <c r="C3640">
        <v>1999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61</v>
      </c>
      <c r="N3640">
        <v>99</v>
      </c>
      <c r="O3640">
        <v>99</v>
      </c>
      <c r="P3640">
        <v>9999</v>
      </c>
      <c r="Q3640">
        <v>451</v>
      </c>
      <c r="R3640">
        <v>764</v>
      </c>
      <c r="S3640">
        <v>764</v>
      </c>
      <c r="T3640">
        <v>3.3796711013790746</v>
      </c>
      <c r="U3640">
        <v>3.5730449848624404</v>
      </c>
      <c r="V3640">
        <v>18.609947643979059</v>
      </c>
      <c r="W3640">
        <v>61</v>
      </c>
      <c r="X3640">
        <v>118.15443608084259</v>
      </c>
      <c r="Y3640">
        <v>109.05654450261768</v>
      </c>
      <c r="Z3640">
        <v>109.05654450261768</v>
      </c>
      <c r="AA3640">
        <v>21.049556874292172</v>
      </c>
      <c r="AB3640">
        <v>0</v>
      </c>
    </row>
    <row r="3641" spans="1:29">
      <c r="A3641">
        <v>10</v>
      </c>
      <c r="B3641">
        <v>869</v>
      </c>
      <c r="C3641">
        <v>1999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62</v>
      </c>
      <c r="N3641">
        <v>99</v>
      </c>
      <c r="O3641">
        <v>99</v>
      </c>
      <c r="P3641">
        <v>9999</v>
      </c>
      <c r="Q3641">
        <v>231</v>
      </c>
      <c r="R3641">
        <v>322</v>
      </c>
      <c r="S3641">
        <v>322</v>
      </c>
      <c r="T3641">
        <v>1.4244163542461543</v>
      </c>
      <c r="U3641">
        <v>1.4843202628331729</v>
      </c>
      <c r="V3641">
        <v>18.009316770186331</v>
      </c>
      <c r="W3641">
        <v>62</v>
      </c>
      <c r="X3641">
        <v>116.45996379615478</v>
      </c>
      <c r="Y3641">
        <v>107.49254658385084</v>
      </c>
      <c r="Z3641">
        <v>107.49254658385084</v>
      </c>
      <c r="AA3641">
        <v>19.594895877411471</v>
      </c>
      <c r="AB3641">
        <v>0</v>
      </c>
    </row>
    <row r="3642" spans="1:29">
      <c r="A3642">
        <v>10</v>
      </c>
      <c r="B3642">
        <v>870</v>
      </c>
      <c r="C3642">
        <v>1999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63</v>
      </c>
      <c r="N3642">
        <v>99</v>
      </c>
      <c r="O3642">
        <v>99</v>
      </c>
      <c r="P3642">
        <v>9999</v>
      </c>
      <c r="Q3642">
        <v>68</v>
      </c>
      <c r="R3642">
        <v>83</v>
      </c>
      <c r="S3642">
        <v>83</v>
      </c>
      <c r="T3642">
        <v>0.36716322174667937</v>
      </c>
      <c r="U3642">
        <v>0.37496319496756719</v>
      </c>
      <c r="V3642">
        <v>18.975903614457831</v>
      </c>
      <c r="W3642">
        <v>63</v>
      </c>
      <c r="X3642">
        <v>114.13410956937177</v>
      </c>
      <c r="Y3642">
        <v>105.34578313253002</v>
      </c>
      <c r="Z3642">
        <v>105.34578313253002</v>
      </c>
      <c r="AA3642">
        <v>23.027449838691744</v>
      </c>
      <c r="AB3642">
        <v>0</v>
      </c>
    </row>
    <row r="3643" spans="1:29">
      <c r="A3643">
        <v>10</v>
      </c>
      <c r="B3643">
        <v>871</v>
      </c>
      <c r="C3643">
        <v>1999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64</v>
      </c>
      <c r="N3643">
        <v>99</v>
      </c>
      <c r="O3643">
        <v>99</v>
      </c>
      <c r="P3643">
        <v>9999</v>
      </c>
      <c r="Q3643">
        <v>11</v>
      </c>
      <c r="R3643">
        <v>12</v>
      </c>
      <c r="S3643">
        <v>12</v>
      </c>
      <c r="T3643">
        <v>5.3083839288676569E-2</v>
      </c>
      <c r="U3643">
        <v>5.628929282962921E-2</v>
      </c>
      <c r="V3643">
        <v>17</v>
      </c>
      <c r="W3643">
        <v>64</v>
      </c>
      <c r="X3643">
        <v>118.50848681834599</v>
      </c>
      <c r="Y3643">
        <v>109.3833333333333</v>
      </c>
      <c r="Z3643">
        <v>109.3833333333333</v>
      </c>
      <c r="AA3643">
        <v>19.950515170179457</v>
      </c>
      <c r="AB3643">
        <v>0</v>
      </c>
    </row>
    <row r="3644" spans="1:29">
      <c r="A3644">
        <v>10</v>
      </c>
      <c r="B3644">
        <v>872</v>
      </c>
      <c r="C3644">
        <v>1999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65</v>
      </c>
      <c r="N3644">
        <v>99</v>
      </c>
      <c r="O3644">
        <v>99</v>
      </c>
      <c r="P3644">
        <v>9999</v>
      </c>
      <c r="Q3644">
        <v>5</v>
      </c>
      <c r="R3644">
        <v>6</v>
      </c>
      <c r="S3644">
        <v>6</v>
      </c>
      <c r="T3644">
        <v>2.6541919644338285E-2</v>
      </c>
      <c r="U3644">
        <v>2.4941225590212064E-2</v>
      </c>
      <c r="V3644">
        <v>30.666666666666675</v>
      </c>
      <c r="W3644">
        <v>65</v>
      </c>
      <c r="X3644">
        <v>105.01986276634162</v>
      </c>
      <c r="Y3644">
        <v>96.933333333333366</v>
      </c>
      <c r="Z3644">
        <v>96.933333333333366</v>
      </c>
      <c r="AA3644">
        <v>11.580970982127861</v>
      </c>
      <c r="AB3644">
        <v>0</v>
      </c>
    </row>
    <row r="3645" spans="1:29">
      <c r="A3645">
        <v>10</v>
      </c>
      <c r="B3645">
        <v>873</v>
      </c>
      <c r="C3645">
        <v>1999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66</v>
      </c>
      <c r="N3645">
        <v>99</v>
      </c>
      <c r="O3645">
        <v>99</v>
      </c>
      <c r="P3645">
        <v>9999</v>
      </c>
    </row>
    <row r="3646" spans="1:29">
      <c r="A3646">
        <v>10</v>
      </c>
      <c r="B3646">
        <v>874</v>
      </c>
      <c r="C3646">
        <v>1999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67</v>
      </c>
      <c r="N3646">
        <v>99</v>
      </c>
      <c r="O3646">
        <v>99</v>
      </c>
      <c r="P3646">
        <v>9999</v>
      </c>
    </row>
    <row r="3647" spans="1:29">
      <c r="A3647">
        <v>10</v>
      </c>
      <c r="B3647">
        <v>875</v>
      </c>
      <c r="C3647">
        <v>1999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68</v>
      </c>
      <c r="N3647">
        <v>99</v>
      </c>
      <c r="O3647">
        <v>99</v>
      </c>
      <c r="P3647">
        <v>9999</v>
      </c>
    </row>
    <row r="3648" spans="1:29">
      <c r="A3648">
        <v>10</v>
      </c>
      <c r="B3648">
        <v>876</v>
      </c>
      <c r="C3648">
        <v>1998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0</v>
      </c>
      <c r="N3648">
        <v>99</v>
      </c>
      <c r="O3648">
        <v>99</v>
      </c>
      <c r="P3648">
        <v>9999</v>
      </c>
      <c r="Q3648">
        <v>811</v>
      </c>
      <c r="R3648">
        <v>4323</v>
      </c>
      <c r="S3648">
        <v>0</v>
      </c>
      <c r="T3648">
        <v>24.77009024495058</v>
      </c>
      <c r="U3648">
        <v>0</v>
      </c>
      <c r="V3648">
        <v>24.227157066851721</v>
      </c>
      <c r="X3648">
        <v>139.74184794526715</v>
      </c>
      <c r="Y3648">
        <v>0</v>
      </c>
    </row>
    <row r="3649" spans="1:29">
      <c r="A3649">
        <v>10</v>
      </c>
      <c r="B3649">
        <v>877</v>
      </c>
      <c r="C3649">
        <v>1998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35</v>
      </c>
      <c r="N3649">
        <v>99</v>
      </c>
      <c r="O3649">
        <v>99</v>
      </c>
      <c r="P3649">
        <v>9999</v>
      </c>
      <c r="Q3649">
        <v>17</v>
      </c>
      <c r="R3649">
        <v>18</v>
      </c>
      <c r="S3649">
        <v>18</v>
      </c>
      <c r="T3649">
        <v>0.10313708637730983</v>
      </c>
      <c r="U3649">
        <v>0.18397199084447496</v>
      </c>
      <c r="V3649">
        <v>7.7222222222222223</v>
      </c>
      <c r="W3649">
        <v>35</v>
      </c>
      <c r="X3649">
        <v>182.77958348380881</v>
      </c>
      <c r="Y3649">
        <v>168.70555555555555</v>
      </c>
      <c r="Z3649">
        <v>168.70555555555555</v>
      </c>
      <c r="AA3649">
        <v>54.311442136198067</v>
      </c>
      <c r="AB3649">
        <v>0</v>
      </c>
    </row>
    <row r="3650" spans="1:29">
      <c r="A3650">
        <v>10</v>
      </c>
      <c r="B3650">
        <v>878</v>
      </c>
      <c r="C3650">
        <v>1998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36</v>
      </c>
      <c r="N3650">
        <v>99</v>
      </c>
      <c r="O3650">
        <v>99</v>
      </c>
      <c r="P3650">
        <v>9999</v>
      </c>
      <c r="Q3650">
        <v>4</v>
      </c>
      <c r="R3650">
        <v>4</v>
      </c>
      <c r="S3650">
        <v>4</v>
      </c>
      <c r="T3650">
        <v>2.2919352528291075E-2</v>
      </c>
      <c r="U3650">
        <v>4.67578564012796E-2</v>
      </c>
      <c r="V3650">
        <v>2</v>
      </c>
      <c r="W3650">
        <v>36</v>
      </c>
      <c r="X3650">
        <v>209.04658721560125</v>
      </c>
      <c r="Y3650">
        <v>192.95</v>
      </c>
      <c r="Z3650">
        <v>192.95</v>
      </c>
      <c r="AA3650">
        <v>23.017656266440486</v>
      </c>
      <c r="AB3650">
        <v>0</v>
      </c>
    </row>
    <row r="3651" spans="1:29">
      <c r="A3651">
        <v>10</v>
      </c>
      <c r="B3651">
        <v>879</v>
      </c>
      <c r="C3651">
        <v>1998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37</v>
      </c>
      <c r="N3651">
        <v>99</v>
      </c>
      <c r="O3651">
        <v>99</v>
      </c>
      <c r="P3651">
        <v>9999</v>
      </c>
      <c r="Q3651">
        <v>9</v>
      </c>
      <c r="R3651">
        <v>9</v>
      </c>
      <c r="S3651">
        <v>9</v>
      </c>
      <c r="T3651">
        <v>5.1568543188654913E-2</v>
      </c>
      <c r="U3651">
        <v>0.10058573332864022</v>
      </c>
      <c r="V3651">
        <v>2</v>
      </c>
      <c r="W3651">
        <v>37</v>
      </c>
      <c r="X3651">
        <v>199.86758155772236</v>
      </c>
      <c r="Y3651">
        <v>184.47777777777776</v>
      </c>
      <c r="Z3651">
        <v>184.47777777777776</v>
      </c>
      <c r="AA3651">
        <v>43.241281145009246</v>
      </c>
      <c r="AB3651">
        <v>0</v>
      </c>
    </row>
    <row r="3652" spans="1:29">
      <c r="A3652">
        <v>10</v>
      </c>
      <c r="B3652">
        <v>880</v>
      </c>
      <c r="C3652">
        <v>1998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38</v>
      </c>
      <c r="N3652">
        <v>99</v>
      </c>
      <c r="O3652">
        <v>99</v>
      </c>
      <c r="P3652">
        <v>9999</v>
      </c>
      <c r="Q3652">
        <v>7</v>
      </c>
      <c r="R3652">
        <v>7</v>
      </c>
      <c r="S3652">
        <v>7</v>
      </c>
      <c r="T3652">
        <v>4.0108866924509379E-2</v>
      </c>
      <c r="U3652">
        <v>7.4068612640845341E-2</v>
      </c>
      <c r="V3652">
        <v>2</v>
      </c>
      <c r="W3652">
        <v>38</v>
      </c>
      <c r="X3652">
        <v>189.22767373471595</v>
      </c>
      <c r="Y3652">
        <v>174.65714285714279</v>
      </c>
      <c r="Z3652">
        <v>174.65714285714279</v>
      </c>
      <c r="AA3652">
        <v>47.27040321816775</v>
      </c>
      <c r="AB3652">
        <v>0</v>
      </c>
    </row>
    <row r="3653" spans="1:29">
      <c r="A3653">
        <v>10</v>
      </c>
      <c r="B3653">
        <v>881</v>
      </c>
      <c r="C3653">
        <v>1998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39</v>
      </c>
      <c r="N3653">
        <v>99</v>
      </c>
      <c r="O3653">
        <v>99</v>
      </c>
      <c r="P3653">
        <v>9999</v>
      </c>
      <c r="Q3653">
        <v>10</v>
      </c>
      <c r="R3653">
        <v>11</v>
      </c>
      <c r="S3653">
        <v>11</v>
      </c>
      <c r="T3653">
        <v>6.3028219452800488E-2</v>
      </c>
      <c r="U3653">
        <v>9.2982583576942113E-2</v>
      </c>
      <c r="V3653">
        <v>2</v>
      </c>
      <c r="W3653">
        <v>39</v>
      </c>
      <c r="X3653">
        <v>151.16714271643849</v>
      </c>
      <c r="Y3653">
        <v>139.5272727272727</v>
      </c>
      <c r="Z3653">
        <v>139.5272727272727</v>
      </c>
      <c r="AA3653">
        <v>50.54740512913849</v>
      </c>
      <c r="AB3653">
        <v>0</v>
      </c>
    </row>
    <row r="3654" spans="1:29">
      <c r="A3654">
        <v>10</v>
      </c>
      <c r="B3654">
        <v>882</v>
      </c>
      <c r="C3654">
        <v>1998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40</v>
      </c>
      <c r="N3654">
        <v>99</v>
      </c>
      <c r="O3654">
        <v>99</v>
      </c>
      <c r="P3654">
        <v>9999</v>
      </c>
      <c r="Q3654">
        <v>22</v>
      </c>
      <c r="R3654">
        <v>27</v>
      </c>
      <c r="S3654">
        <v>27</v>
      </c>
      <c r="T3654">
        <v>0.15470562956596473</v>
      </c>
      <c r="U3654">
        <v>0.272162469677518</v>
      </c>
      <c r="V3654">
        <v>5</v>
      </c>
      <c r="W3654">
        <v>40</v>
      </c>
      <c r="X3654">
        <v>180.26563942056887</v>
      </c>
      <c r="Y3654">
        <v>166.38518518518515</v>
      </c>
      <c r="Z3654">
        <v>166.38518518518515</v>
      </c>
      <c r="AA3654">
        <v>43.720303815349489</v>
      </c>
      <c r="AB3654">
        <v>0</v>
      </c>
    </row>
    <row r="3655" spans="1:29">
      <c r="A3655">
        <v>10</v>
      </c>
      <c r="B3655">
        <v>883</v>
      </c>
      <c r="C3655">
        <v>1998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41</v>
      </c>
      <c r="N3655">
        <v>99</v>
      </c>
      <c r="O3655">
        <v>99</v>
      </c>
      <c r="P3655">
        <v>9999</v>
      </c>
      <c r="Q3655">
        <v>28</v>
      </c>
      <c r="R3655">
        <v>29</v>
      </c>
      <c r="S3655">
        <v>29</v>
      </c>
      <c r="T3655">
        <v>0.1661653058301103</v>
      </c>
      <c r="U3655">
        <v>0.29654101517618997</v>
      </c>
      <c r="V3655">
        <v>5</v>
      </c>
      <c r="W3655">
        <v>41</v>
      </c>
      <c r="X3655">
        <v>182.86696305151872</v>
      </c>
      <c r="Y3655">
        <v>168.78620689655173</v>
      </c>
      <c r="Z3655">
        <v>168.78620689655173</v>
      </c>
      <c r="AA3655">
        <v>38.76662912723036</v>
      </c>
      <c r="AB3655">
        <v>0</v>
      </c>
    </row>
    <row r="3656" spans="1:29">
      <c r="A3656">
        <v>10</v>
      </c>
      <c r="B3656">
        <v>884</v>
      </c>
      <c r="C3656">
        <v>1998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42</v>
      </c>
      <c r="N3656">
        <v>99</v>
      </c>
      <c r="O3656">
        <v>99</v>
      </c>
      <c r="P3656">
        <v>9999</v>
      </c>
      <c r="Q3656">
        <v>22</v>
      </c>
      <c r="R3656">
        <v>28</v>
      </c>
      <c r="S3656">
        <v>28</v>
      </c>
      <c r="T3656">
        <v>0.16043546769803749</v>
      </c>
      <c r="U3656">
        <v>0.27095687063322493</v>
      </c>
      <c r="V3656">
        <v>11.714285714285712</v>
      </c>
      <c r="W3656">
        <v>42</v>
      </c>
      <c r="X3656">
        <v>173.0575762265903</v>
      </c>
      <c r="Y3656">
        <v>159.73214285714289</v>
      </c>
      <c r="Z3656">
        <v>159.73214285714289</v>
      </c>
      <c r="AA3656">
        <v>30.662203974127756</v>
      </c>
      <c r="AB3656">
        <v>0</v>
      </c>
    </row>
    <row r="3657" spans="1:29">
      <c r="A3657">
        <v>10</v>
      </c>
      <c r="B3657">
        <v>885</v>
      </c>
      <c r="C3657">
        <v>1998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43</v>
      </c>
      <c r="N3657">
        <v>99</v>
      </c>
      <c r="O3657">
        <v>99</v>
      </c>
      <c r="P3657">
        <v>9999</v>
      </c>
      <c r="Q3657">
        <v>49</v>
      </c>
      <c r="R3657">
        <v>51</v>
      </c>
      <c r="S3657">
        <v>51</v>
      </c>
      <c r="T3657">
        <v>0.29222174473571122</v>
      </c>
      <c r="U3657">
        <v>0.49851823395855072</v>
      </c>
      <c r="V3657">
        <v>8.6862745098039191</v>
      </c>
      <c r="W3657">
        <v>43</v>
      </c>
      <c r="X3657">
        <v>174.80721432668403</v>
      </c>
      <c r="Y3657">
        <v>161.34705882352935</v>
      </c>
      <c r="Z3657">
        <v>161.34705882352935</v>
      </c>
      <c r="AA3657">
        <v>39.117246349119853</v>
      </c>
      <c r="AB3657">
        <v>0</v>
      </c>
    </row>
    <row r="3658" spans="1:29">
      <c r="A3658">
        <v>10</v>
      </c>
      <c r="B3658">
        <v>886</v>
      </c>
      <c r="C3658">
        <v>1998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44</v>
      </c>
      <c r="N3658">
        <v>99</v>
      </c>
      <c r="O3658">
        <v>99</v>
      </c>
      <c r="P3658">
        <v>9999</v>
      </c>
      <c r="Q3658">
        <v>68</v>
      </c>
      <c r="R3658">
        <v>74</v>
      </c>
      <c r="S3658">
        <v>74</v>
      </c>
      <c r="T3658">
        <v>0.42400802177338487</v>
      </c>
      <c r="U3658">
        <v>0.74547217286569756</v>
      </c>
      <c r="V3658">
        <v>5</v>
      </c>
      <c r="W3658">
        <v>44</v>
      </c>
      <c r="X3658">
        <v>180.15577874732804</v>
      </c>
      <c r="Y3658">
        <v>166.28378378378372</v>
      </c>
      <c r="Z3658">
        <v>166.28378378378372</v>
      </c>
      <c r="AA3658">
        <v>31.988646748778358</v>
      </c>
      <c r="AB3658">
        <v>0</v>
      </c>
    </row>
    <row r="3659" spans="1:29">
      <c r="A3659">
        <v>10</v>
      </c>
      <c r="B3659">
        <v>887</v>
      </c>
      <c r="C3659">
        <v>1998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45</v>
      </c>
      <c r="N3659">
        <v>99</v>
      </c>
      <c r="O3659">
        <v>99</v>
      </c>
      <c r="P3659">
        <v>9999</v>
      </c>
      <c r="Q3659">
        <v>51</v>
      </c>
      <c r="R3659">
        <v>66</v>
      </c>
      <c r="S3659">
        <v>66</v>
      </c>
      <c r="T3659">
        <v>0.37816931671680282</v>
      </c>
      <c r="U3659">
        <v>0.58967121496576114</v>
      </c>
      <c r="V3659">
        <v>12.136363636363638</v>
      </c>
      <c r="W3659">
        <v>45</v>
      </c>
      <c r="X3659">
        <v>159.77707738271116</v>
      </c>
      <c r="Y3659">
        <v>147.47424242424236</v>
      </c>
      <c r="Z3659">
        <v>147.47424242424236</v>
      </c>
      <c r="AA3659">
        <v>35.700727055690088</v>
      </c>
      <c r="AB3659">
        <v>0</v>
      </c>
    </row>
    <row r="3660" spans="1:29">
      <c r="A3660">
        <v>10</v>
      </c>
      <c r="B3660">
        <v>888</v>
      </c>
      <c r="C3660">
        <v>1998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46</v>
      </c>
      <c r="N3660">
        <v>99</v>
      </c>
      <c r="O3660">
        <v>99</v>
      </c>
      <c r="P3660">
        <v>9999</v>
      </c>
      <c r="Q3660">
        <v>84</v>
      </c>
      <c r="R3660">
        <v>96</v>
      </c>
      <c r="S3660">
        <v>96</v>
      </c>
      <c r="T3660">
        <v>0.55006446067898573</v>
      </c>
      <c r="U3660">
        <v>0.90807658667890645</v>
      </c>
      <c r="V3660">
        <v>10.84375</v>
      </c>
      <c r="W3660">
        <v>46</v>
      </c>
      <c r="X3660">
        <v>169.16079812206564</v>
      </c>
      <c r="Y3660">
        <v>156.13541666666663</v>
      </c>
      <c r="Z3660">
        <v>156.13541666666663</v>
      </c>
      <c r="AA3660">
        <v>32.686302492935944</v>
      </c>
      <c r="AB3660">
        <v>0</v>
      </c>
    </row>
    <row r="3661" spans="1:29">
      <c r="A3661">
        <v>10</v>
      </c>
      <c r="B3661">
        <v>889</v>
      </c>
      <c r="C3661">
        <v>1998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47</v>
      </c>
      <c r="N3661">
        <v>99</v>
      </c>
      <c r="O3661">
        <v>99</v>
      </c>
      <c r="P3661">
        <v>9999</v>
      </c>
      <c r="Q3661">
        <v>149</v>
      </c>
      <c r="R3661">
        <v>188.5</v>
      </c>
      <c r="S3661">
        <v>188.5</v>
      </c>
      <c r="T3661">
        <v>1.0800744878957165</v>
      </c>
      <c r="U3661">
        <v>1.8447119366482547</v>
      </c>
      <c r="V3661">
        <v>8.0371352785145884</v>
      </c>
      <c r="W3661">
        <v>47.124668435013277</v>
      </c>
      <c r="X3661">
        <v>175.01113598547013</v>
      </c>
      <c r="Y3661">
        <v>161.53527851458887</v>
      </c>
      <c r="Z3661">
        <v>161.53527851458887</v>
      </c>
      <c r="AA3661">
        <v>29.347649163000462</v>
      </c>
      <c r="AB3661">
        <v>2.417410645077652</v>
      </c>
      <c r="AC3661">
        <v>0.22224277716353535</v>
      </c>
    </row>
    <row r="3662" spans="1:29">
      <c r="A3662">
        <v>10</v>
      </c>
      <c r="B3662">
        <v>890</v>
      </c>
      <c r="C3662">
        <v>1998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48</v>
      </c>
      <c r="N3662">
        <v>99</v>
      </c>
      <c r="O3662">
        <v>99</v>
      </c>
      <c r="P3662">
        <v>9999</v>
      </c>
      <c r="Q3662">
        <v>128</v>
      </c>
      <c r="R3662">
        <v>155</v>
      </c>
      <c r="S3662">
        <v>155</v>
      </c>
      <c r="T3662">
        <v>0.88812491047127906</v>
      </c>
      <c r="U3662">
        <v>1.4555639516677172</v>
      </c>
      <c r="V3662">
        <v>8</v>
      </c>
      <c r="W3662">
        <v>48</v>
      </c>
      <c r="X3662">
        <v>167.93765071820499</v>
      </c>
      <c r="Y3662">
        <v>155.00645161290319</v>
      </c>
      <c r="Z3662">
        <v>155.00645161290319</v>
      </c>
      <c r="AA3662">
        <v>30.668354347383978</v>
      </c>
      <c r="AB3662">
        <v>0</v>
      </c>
    </row>
    <row r="3663" spans="1:29">
      <c r="A3663">
        <v>10</v>
      </c>
      <c r="B3663">
        <v>891</v>
      </c>
      <c r="C3663">
        <v>1998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49</v>
      </c>
      <c r="N3663">
        <v>99</v>
      </c>
      <c r="O3663">
        <v>99</v>
      </c>
      <c r="P3663">
        <v>9999</v>
      </c>
      <c r="Q3663">
        <v>350</v>
      </c>
      <c r="R3663">
        <v>575</v>
      </c>
      <c r="S3663">
        <v>575</v>
      </c>
      <c r="T3663">
        <v>3.2946569259418408</v>
      </c>
      <c r="U3663">
        <v>4.7437414415341683</v>
      </c>
      <c r="V3663">
        <v>8.005217391304349</v>
      </c>
      <c r="W3663">
        <v>49</v>
      </c>
      <c r="X3663">
        <v>147.5372367987186</v>
      </c>
      <c r="Y3663">
        <v>136.17686956521723</v>
      </c>
      <c r="Z3663">
        <v>136.17686956521723</v>
      </c>
      <c r="AA3663">
        <v>32.42302998917102</v>
      </c>
      <c r="AB3663">
        <v>0</v>
      </c>
    </row>
    <row r="3664" spans="1:29">
      <c r="A3664">
        <v>10</v>
      </c>
      <c r="B3664">
        <v>892</v>
      </c>
      <c r="C3664">
        <v>1998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50</v>
      </c>
      <c r="N3664">
        <v>99</v>
      </c>
      <c r="O3664">
        <v>99</v>
      </c>
      <c r="P3664">
        <v>9999</v>
      </c>
      <c r="Q3664">
        <v>396</v>
      </c>
      <c r="R3664">
        <v>617.5</v>
      </c>
      <c r="S3664">
        <v>617.5</v>
      </c>
      <c r="T3664">
        <v>3.5381750465549344</v>
      </c>
      <c r="U3664">
        <v>5.3784560177779204</v>
      </c>
      <c r="V3664">
        <v>11.873684210526312</v>
      </c>
      <c r="W3664">
        <v>50.040485829959501</v>
      </c>
      <c r="X3664">
        <v>155.76473478052995</v>
      </c>
      <c r="Y3664">
        <v>143.77085020242905</v>
      </c>
      <c r="Z3664">
        <v>143.77085020242905</v>
      </c>
      <c r="AA3664">
        <v>28.520625828647727</v>
      </c>
      <c r="AB3664">
        <v>1.4221998437449219</v>
      </c>
      <c r="AC3664">
        <v>-3.3507784161434242</v>
      </c>
    </row>
    <row r="3665" spans="1:29">
      <c r="A3665">
        <v>10</v>
      </c>
      <c r="B3665">
        <v>893</v>
      </c>
      <c r="C3665">
        <v>1998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51</v>
      </c>
      <c r="N3665">
        <v>99</v>
      </c>
      <c r="O3665">
        <v>99</v>
      </c>
      <c r="P3665">
        <v>9999</v>
      </c>
      <c r="Q3665">
        <v>229</v>
      </c>
      <c r="R3665">
        <v>308</v>
      </c>
      <c r="S3665">
        <v>308</v>
      </c>
      <c r="T3665">
        <v>1.7647901446784131</v>
      </c>
      <c r="U3665">
        <v>2.646562525122961</v>
      </c>
      <c r="V3665">
        <v>11.571428571428569</v>
      </c>
      <c r="W3665">
        <v>51</v>
      </c>
      <c r="X3665">
        <v>153.6667557794319</v>
      </c>
      <c r="Y3665">
        <v>141.83441558441578</v>
      </c>
      <c r="Z3665">
        <v>141.83441558441578</v>
      </c>
      <c r="AA3665">
        <v>26.721512030158259</v>
      </c>
      <c r="AB3665">
        <v>0</v>
      </c>
    </row>
    <row r="3666" spans="1:29">
      <c r="A3666">
        <v>10</v>
      </c>
      <c r="B3666">
        <v>894</v>
      </c>
      <c r="C3666">
        <v>1998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52</v>
      </c>
      <c r="N3666">
        <v>99</v>
      </c>
      <c r="O3666">
        <v>99</v>
      </c>
      <c r="P3666">
        <v>9999</v>
      </c>
      <c r="Q3666">
        <v>501</v>
      </c>
      <c r="R3666">
        <v>871</v>
      </c>
      <c r="S3666">
        <v>871</v>
      </c>
      <c r="T3666">
        <v>4.9906890130353823</v>
      </c>
      <c r="U3666">
        <v>7.243947877651939</v>
      </c>
      <c r="V3666">
        <v>11.808266360505163</v>
      </c>
      <c r="W3666">
        <v>52</v>
      </c>
      <c r="X3666">
        <v>148.7324192438922</v>
      </c>
      <c r="Y3666">
        <v>137.28002296211264</v>
      </c>
      <c r="Z3666">
        <v>137.28002296211264</v>
      </c>
      <c r="AA3666">
        <v>26.560405611889841</v>
      </c>
      <c r="AB3666">
        <v>0</v>
      </c>
    </row>
    <row r="3667" spans="1:29">
      <c r="A3667">
        <v>10</v>
      </c>
      <c r="B3667">
        <v>895</v>
      </c>
      <c r="C3667">
        <v>1998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53</v>
      </c>
      <c r="N3667">
        <v>99</v>
      </c>
      <c r="O3667">
        <v>99</v>
      </c>
      <c r="P3667">
        <v>9999</v>
      </c>
      <c r="Q3667">
        <v>557</v>
      </c>
      <c r="R3667">
        <v>1037</v>
      </c>
      <c r="S3667">
        <v>1038</v>
      </c>
      <c r="T3667">
        <v>5.9418421429594606</v>
      </c>
      <c r="U3667">
        <v>8.2341384816491772</v>
      </c>
      <c r="V3667">
        <v>15.66730954676953</v>
      </c>
      <c r="W3667">
        <v>52.948940269749521</v>
      </c>
      <c r="X3667">
        <v>141.99985164305315</v>
      </c>
      <c r="Y3667">
        <v>131.06586306653804</v>
      </c>
      <c r="Z3667">
        <v>130.93959537572249</v>
      </c>
      <c r="AA3667">
        <v>26.900397577304055</v>
      </c>
      <c r="AB3667">
        <v>2.3258814050801506</v>
      </c>
      <c r="AC3667">
        <v>10.685706594817239</v>
      </c>
    </row>
    <row r="3668" spans="1:29">
      <c r="A3668">
        <v>10</v>
      </c>
      <c r="B3668">
        <v>896</v>
      </c>
      <c r="C3668">
        <v>1998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54</v>
      </c>
      <c r="N3668">
        <v>99</v>
      </c>
      <c r="O3668">
        <v>99</v>
      </c>
      <c r="P3668">
        <v>9999</v>
      </c>
      <c r="Q3668">
        <v>652</v>
      </c>
      <c r="R3668">
        <v>1232</v>
      </c>
      <c r="S3668">
        <v>1232</v>
      </c>
      <c r="T3668">
        <v>7.0591605787136524</v>
      </c>
      <c r="U3668">
        <v>9.1537742792653134</v>
      </c>
      <c r="V3668">
        <v>12.64042207792208</v>
      </c>
      <c r="W3668">
        <v>54</v>
      </c>
      <c r="X3668">
        <v>132.87337662337677</v>
      </c>
      <c r="Y3668">
        <v>122.64212662337648</v>
      </c>
      <c r="Z3668">
        <v>122.64212662337648</v>
      </c>
      <c r="AA3668">
        <v>27.190133267435559</v>
      </c>
      <c r="AB3668">
        <v>0</v>
      </c>
    </row>
    <row r="3669" spans="1:29">
      <c r="A3669">
        <v>10</v>
      </c>
      <c r="B3669">
        <v>897</v>
      </c>
      <c r="C3669">
        <v>1998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55</v>
      </c>
      <c r="N3669">
        <v>99</v>
      </c>
      <c r="O3669">
        <v>99</v>
      </c>
      <c r="P3669">
        <v>9999</v>
      </c>
      <c r="Q3669">
        <v>721</v>
      </c>
      <c r="R3669">
        <v>1514</v>
      </c>
      <c r="S3669">
        <v>1514</v>
      </c>
      <c r="T3669">
        <v>8.6749749319581753</v>
      </c>
      <c r="U3669">
        <v>11.787559877833452</v>
      </c>
      <c r="V3669">
        <v>16.021136063408189</v>
      </c>
      <c r="W3669">
        <v>55</v>
      </c>
      <c r="X3669">
        <v>139.23439018421078</v>
      </c>
      <c r="Y3669">
        <v>128.51334214002657</v>
      </c>
      <c r="Z3669">
        <v>128.51334214002657</v>
      </c>
      <c r="AA3669">
        <v>23.808767388296602</v>
      </c>
      <c r="AB3669">
        <v>0</v>
      </c>
    </row>
    <row r="3670" spans="1:29">
      <c r="A3670">
        <v>10</v>
      </c>
      <c r="B3670">
        <v>898</v>
      </c>
      <c r="C3670">
        <v>1998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56</v>
      </c>
      <c r="N3670">
        <v>99</v>
      </c>
      <c r="O3670">
        <v>99</v>
      </c>
      <c r="P3670">
        <v>9999</v>
      </c>
      <c r="Q3670">
        <v>679</v>
      </c>
      <c r="R3670">
        <v>1495</v>
      </c>
      <c r="S3670">
        <v>1495</v>
      </c>
      <c r="T3670">
        <v>8.5661080074487899</v>
      </c>
      <c r="U3670">
        <v>11.06057759583801</v>
      </c>
      <c r="V3670">
        <v>15.023411371237456</v>
      </c>
      <c r="W3670">
        <v>56</v>
      </c>
      <c r="X3670">
        <v>132.30769230769229</v>
      </c>
      <c r="Y3670">
        <v>122.11999999999998</v>
      </c>
      <c r="Z3670">
        <v>122.11999999999998</v>
      </c>
      <c r="AA3670">
        <v>22.828204874510821</v>
      </c>
      <c r="AB3670">
        <v>0</v>
      </c>
    </row>
    <row r="3671" spans="1:29">
      <c r="A3671">
        <v>10</v>
      </c>
      <c r="B3671">
        <v>899</v>
      </c>
      <c r="C3671">
        <v>1998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57</v>
      </c>
      <c r="N3671">
        <v>99</v>
      </c>
      <c r="O3671">
        <v>99</v>
      </c>
      <c r="P3671">
        <v>9999</v>
      </c>
      <c r="Q3671">
        <v>412</v>
      </c>
      <c r="R3671">
        <v>726</v>
      </c>
      <c r="S3671">
        <v>728</v>
      </c>
      <c r="T3671">
        <v>4.1598624838848304</v>
      </c>
      <c r="U3671">
        <v>5.3023699956810466</v>
      </c>
      <c r="V3671">
        <v>15.170798898071627</v>
      </c>
      <c r="W3671">
        <v>56.843406593406598</v>
      </c>
      <c r="X3671">
        <v>130.61164187924757</v>
      </c>
      <c r="Y3671">
        <v>120.5545454545454</v>
      </c>
      <c r="Z3671">
        <v>120.22335164835158</v>
      </c>
      <c r="AA3671">
        <v>22.226091705532337</v>
      </c>
      <c r="AB3671">
        <v>4.222218238871581</v>
      </c>
      <c r="AC3671">
        <v>20.061274660898498</v>
      </c>
    </row>
    <row r="3672" spans="1:29">
      <c r="A3672">
        <v>10</v>
      </c>
      <c r="B3672">
        <v>900</v>
      </c>
      <c r="C3672">
        <v>1998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58</v>
      </c>
      <c r="N3672">
        <v>99</v>
      </c>
      <c r="O3672">
        <v>99</v>
      </c>
      <c r="P3672">
        <v>9999</v>
      </c>
      <c r="Q3672">
        <v>663</v>
      </c>
      <c r="R3672">
        <v>1501.5</v>
      </c>
      <c r="S3672">
        <v>1501.5</v>
      </c>
      <c r="T3672">
        <v>8.6033519553072644</v>
      </c>
      <c r="U3672">
        <v>10.582742352518721</v>
      </c>
      <c r="V3672">
        <v>15.646353646353653</v>
      </c>
      <c r="W3672">
        <v>58.01931401931401</v>
      </c>
      <c r="X3672">
        <v>126.04376483033047</v>
      </c>
      <c r="Y3672">
        <v>116.33839493839479</v>
      </c>
      <c r="Z3672">
        <v>116.33839493839479</v>
      </c>
      <c r="AA3672">
        <v>20.885915498768703</v>
      </c>
      <c r="AB3672">
        <v>1.0582249708220639</v>
      </c>
      <c r="AC3672">
        <v>-0.7286577703805126</v>
      </c>
    </row>
    <row r="3673" spans="1:29">
      <c r="A3673">
        <v>10</v>
      </c>
      <c r="B3673">
        <v>901</v>
      </c>
      <c r="C3673">
        <v>1998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59</v>
      </c>
      <c r="N3673">
        <v>99</v>
      </c>
      <c r="O3673">
        <v>99</v>
      </c>
      <c r="P3673">
        <v>9999</v>
      </c>
      <c r="Q3673">
        <v>576</v>
      </c>
      <c r="R3673">
        <v>1283</v>
      </c>
      <c r="S3673">
        <v>1283</v>
      </c>
      <c r="T3673">
        <v>7.3513823234493616</v>
      </c>
      <c r="U3673">
        <v>8.6078136025135112</v>
      </c>
      <c r="V3673">
        <v>15.062353858144972</v>
      </c>
      <c r="W3673">
        <v>59</v>
      </c>
      <c r="X3673">
        <v>119.98160797629488</v>
      </c>
      <c r="Y3673">
        <v>110.74302416211998</v>
      </c>
      <c r="Z3673">
        <v>110.74302416211998</v>
      </c>
      <c r="AA3673">
        <v>20.714922930293238</v>
      </c>
      <c r="AB3673">
        <v>0</v>
      </c>
    </row>
    <row r="3674" spans="1:29">
      <c r="A3674">
        <v>10</v>
      </c>
      <c r="B3674">
        <v>902</v>
      </c>
      <c r="C3674">
        <v>1998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60</v>
      </c>
      <c r="N3674">
        <v>99</v>
      </c>
      <c r="O3674">
        <v>99</v>
      </c>
      <c r="P3674">
        <v>9999</v>
      </c>
      <c r="Q3674">
        <v>304</v>
      </c>
      <c r="R3674">
        <v>501</v>
      </c>
      <c r="S3674">
        <v>501</v>
      </c>
      <c r="T3674">
        <v>2.8706489041684566</v>
      </c>
      <c r="U3674">
        <v>3.2961623116774006</v>
      </c>
      <c r="V3674">
        <v>18.309381237524946</v>
      </c>
      <c r="W3674">
        <v>60</v>
      </c>
      <c r="X3674">
        <v>117.65742620933642</v>
      </c>
      <c r="Y3674">
        <v>108.59780439121752</v>
      </c>
      <c r="Z3674">
        <v>108.59780439121752</v>
      </c>
      <c r="AA3674">
        <v>22.004735816930904</v>
      </c>
      <c r="AB3674">
        <v>0</v>
      </c>
    </row>
    <row r="3675" spans="1:29">
      <c r="A3675">
        <v>10</v>
      </c>
      <c r="B3675">
        <v>903</v>
      </c>
      <c r="C3675">
        <v>1998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61</v>
      </c>
      <c r="N3675">
        <v>99</v>
      </c>
      <c r="O3675">
        <v>99</v>
      </c>
      <c r="P3675">
        <v>9999</v>
      </c>
      <c r="Q3675">
        <v>257</v>
      </c>
      <c r="R3675">
        <v>427</v>
      </c>
      <c r="S3675">
        <v>427</v>
      </c>
      <c r="T3675">
        <v>2.4466408823950725</v>
      </c>
      <c r="U3675">
        <v>2.7672799450052969</v>
      </c>
      <c r="V3675">
        <v>18.728337236533953</v>
      </c>
      <c r="W3675">
        <v>61</v>
      </c>
      <c r="X3675">
        <v>115.89740206687782</v>
      </c>
      <c r="Y3675">
        <v>106.9733021077283</v>
      </c>
      <c r="Z3675">
        <v>106.9733021077283</v>
      </c>
      <c r="AA3675">
        <v>19.807181511951161</v>
      </c>
      <c r="AB3675">
        <v>0</v>
      </c>
    </row>
    <row r="3676" spans="1:29">
      <c r="A3676">
        <v>10</v>
      </c>
      <c r="B3676">
        <v>904</v>
      </c>
      <c r="C3676">
        <v>1998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62</v>
      </c>
      <c r="N3676">
        <v>99</v>
      </c>
      <c r="O3676">
        <v>99</v>
      </c>
      <c r="P3676">
        <v>9999</v>
      </c>
      <c r="Q3676">
        <v>138</v>
      </c>
      <c r="R3676">
        <v>192</v>
      </c>
      <c r="S3676">
        <v>192</v>
      </c>
      <c r="T3676">
        <v>1.1001289213579717</v>
      </c>
      <c r="U3676">
        <v>1.2453474630349093</v>
      </c>
      <c r="V3676">
        <v>18.28125</v>
      </c>
      <c r="W3676">
        <v>62</v>
      </c>
      <c r="X3676">
        <v>115.99460545323228</v>
      </c>
      <c r="Y3676">
        <v>107.06302083333324</v>
      </c>
      <c r="Z3676">
        <v>107.06302083333324</v>
      </c>
      <c r="AA3676">
        <v>20.036485918391801</v>
      </c>
      <c r="AB3676">
        <v>0</v>
      </c>
    </row>
    <row r="3677" spans="1:29">
      <c r="A3677">
        <v>10</v>
      </c>
      <c r="B3677">
        <v>905</v>
      </c>
      <c r="C3677">
        <v>1998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63</v>
      </c>
      <c r="N3677">
        <v>99</v>
      </c>
      <c r="O3677">
        <v>99</v>
      </c>
      <c r="P3677">
        <v>9999</v>
      </c>
      <c r="Q3677">
        <v>56</v>
      </c>
      <c r="R3677">
        <v>63</v>
      </c>
      <c r="S3677">
        <v>61</v>
      </c>
      <c r="T3677">
        <v>0.36097980232058446</v>
      </c>
      <c r="U3677">
        <v>0.39931984827384576</v>
      </c>
      <c r="V3677">
        <v>18.301587301587301</v>
      </c>
      <c r="W3677">
        <v>65.065573770491795</v>
      </c>
      <c r="X3677">
        <v>113.3519063096528</v>
      </c>
      <c r="Y3677">
        <v>104.6238095238095</v>
      </c>
      <c r="Z3677">
        <v>108.05409836065576</v>
      </c>
      <c r="AA3677">
        <v>25.475359832851929</v>
      </c>
    </row>
    <row r="3678" spans="1:29">
      <c r="A3678">
        <v>10</v>
      </c>
      <c r="B3678">
        <v>906</v>
      </c>
      <c r="C3678">
        <v>1998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64</v>
      </c>
      <c r="N3678">
        <v>99</v>
      </c>
      <c r="O3678">
        <v>99</v>
      </c>
      <c r="P3678">
        <v>9999</v>
      </c>
      <c r="Q3678">
        <v>12</v>
      </c>
      <c r="R3678">
        <v>15</v>
      </c>
      <c r="S3678">
        <v>15</v>
      </c>
      <c r="T3678">
        <v>8.5947571981091514E-2</v>
      </c>
      <c r="U3678">
        <v>0.11407147942209039</v>
      </c>
      <c r="V3678">
        <v>17</v>
      </c>
      <c r="W3678">
        <v>64</v>
      </c>
      <c r="X3678">
        <v>135.99855543517515</v>
      </c>
      <c r="Y3678">
        <v>125.5266666666667</v>
      </c>
      <c r="Z3678">
        <v>125.5266666666667</v>
      </c>
      <c r="AA3678">
        <v>16.657509484380213</v>
      </c>
      <c r="AB3678">
        <v>0</v>
      </c>
    </row>
    <row r="3679" spans="1:29">
      <c r="A3679">
        <v>10</v>
      </c>
      <c r="B3679">
        <v>907</v>
      </c>
      <c r="C3679">
        <v>1998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65</v>
      </c>
      <c r="N3679">
        <v>99</v>
      </c>
      <c r="O3679">
        <v>99</v>
      </c>
      <c r="P3679">
        <v>9999</v>
      </c>
      <c r="Q3679">
        <v>8</v>
      </c>
      <c r="R3679">
        <v>8</v>
      </c>
      <c r="S3679">
        <v>8</v>
      </c>
      <c r="T3679">
        <v>4.5838705056582149E-2</v>
      </c>
      <c r="U3679">
        <v>5.60936761362332E-2</v>
      </c>
      <c r="V3679">
        <v>17</v>
      </c>
      <c r="W3679">
        <v>65</v>
      </c>
      <c r="X3679">
        <v>125.39274106175516</v>
      </c>
      <c r="Y3679">
        <v>115.7375</v>
      </c>
      <c r="Z3679">
        <v>115.7375</v>
      </c>
      <c r="AA3679">
        <v>15.576499727153148</v>
      </c>
      <c r="AB3679">
        <v>0</v>
      </c>
    </row>
    <row r="3680" spans="1:29">
      <c r="A3680">
        <v>10</v>
      </c>
      <c r="B3680">
        <v>908</v>
      </c>
      <c r="C3680">
        <v>1998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66</v>
      </c>
      <c r="N3680">
        <v>99</v>
      </c>
      <c r="O3680">
        <v>99</v>
      </c>
      <c r="P3680">
        <v>9999</v>
      </c>
    </row>
    <row r="3681" spans="1:28">
      <c r="A3681">
        <v>10</v>
      </c>
      <c r="B3681">
        <v>909</v>
      </c>
      <c r="C3681">
        <v>1998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67</v>
      </c>
      <c r="N3681">
        <v>99</v>
      </c>
      <c r="O3681">
        <v>99</v>
      </c>
      <c r="P3681">
        <v>9999</v>
      </c>
    </row>
    <row r="3682" spans="1:28">
      <c r="A3682">
        <v>10</v>
      </c>
      <c r="B3682">
        <v>910</v>
      </c>
      <c r="C3682">
        <v>1998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68</v>
      </c>
      <c r="N3682">
        <v>99</v>
      </c>
      <c r="O3682">
        <v>99</v>
      </c>
      <c r="P3682">
        <v>9999</v>
      </c>
    </row>
    <row r="3683" spans="1:28">
      <c r="A3683">
        <v>10</v>
      </c>
      <c r="B3683">
        <v>911</v>
      </c>
      <c r="C3683">
        <v>1997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0</v>
      </c>
      <c r="N3683">
        <v>99</v>
      </c>
      <c r="O3683">
        <v>99</v>
      </c>
      <c r="P3683">
        <v>9999</v>
      </c>
      <c r="Q3683">
        <v>851</v>
      </c>
      <c r="R3683">
        <v>3870</v>
      </c>
      <c r="S3683">
        <v>0</v>
      </c>
      <c r="T3683">
        <v>20.934195223541504</v>
      </c>
      <c r="U3683">
        <v>0</v>
      </c>
      <c r="V3683">
        <v>27.46847545219638</v>
      </c>
      <c r="X3683">
        <v>139.70151259374981</v>
      </c>
      <c r="Y3683">
        <v>0</v>
      </c>
    </row>
    <row r="3684" spans="1:28">
      <c r="A3684">
        <v>10</v>
      </c>
      <c r="B3684">
        <v>912</v>
      </c>
      <c r="C3684">
        <v>1997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35</v>
      </c>
      <c r="N3684">
        <v>99</v>
      </c>
      <c r="O3684">
        <v>99</v>
      </c>
      <c r="P3684">
        <v>9999</v>
      </c>
      <c r="Q3684">
        <v>14</v>
      </c>
      <c r="R3684">
        <v>16</v>
      </c>
      <c r="S3684">
        <v>16</v>
      </c>
      <c r="T3684">
        <v>8.6549644335055326E-2</v>
      </c>
      <c r="U3684">
        <v>0.15526818130392636</v>
      </c>
      <c r="V3684">
        <v>2</v>
      </c>
      <c r="W3684">
        <v>35</v>
      </c>
      <c r="X3684">
        <v>193.94637053087757</v>
      </c>
      <c r="Y3684">
        <v>179.01249999999999</v>
      </c>
      <c r="Z3684">
        <v>179.01249999999999</v>
      </c>
      <c r="AA3684">
        <v>56.037262993029969</v>
      </c>
      <c r="AB3684">
        <v>0</v>
      </c>
    </row>
    <row r="3685" spans="1:28">
      <c r="A3685">
        <v>10</v>
      </c>
      <c r="B3685">
        <v>913</v>
      </c>
      <c r="C3685">
        <v>1997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36</v>
      </c>
      <c r="N3685">
        <v>99</v>
      </c>
      <c r="O3685">
        <v>99</v>
      </c>
      <c r="P3685">
        <v>9999</v>
      </c>
      <c r="Q3685">
        <v>2</v>
      </c>
      <c r="R3685">
        <v>2</v>
      </c>
      <c r="S3685">
        <v>2</v>
      </c>
      <c r="T3685">
        <v>1.0818705541881916E-2</v>
      </c>
      <c r="U3685">
        <v>1.9190327554496865E-2</v>
      </c>
      <c r="V3685">
        <v>2</v>
      </c>
      <c r="W3685">
        <v>36</v>
      </c>
      <c r="X3685">
        <v>191.76598049837489</v>
      </c>
      <c r="Y3685">
        <v>177</v>
      </c>
      <c r="Z3685">
        <v>177</v>
      </c>
      <c r="AA3685">
        <v>30</v>
      </c>
      <c r="AB3685">
        <v>0</v>
      </c>
    </row>
    <row r="3686" spans="1:28">
      <c r="A3686">
        <v>10</v>
      </c>
      <c r="B3686">
        <v>914</v>
      </c>
      <c r="C3686">
        <v>1997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37</v>
      </c>
      <c r="N3686">
        <v>99</v>
      </c>
      <c r="O3686">
        <v>99</v>
      </c>
      <c r="P3686">
        <v>9999</v>
      </c>
      <c r="Q3686">
        <v>12</v>
      </c>
      <c r="R3686">
        <v>13</v>
      </c>
      <c r="S3686">
        <v>13</v>
      </c>
      <c r="T3686">
        <v>7.032158602223243E-2</v>
      </c>
      <c r="U3686">
        <v>0.12015096607849392</v>
      </c>
      <c r="V3686">
        <v>2</v>
      </c>
      <c r="W3686">
        <v>37</v>
      </c>
      <c r="X3686">
        <v>184.71539294941249</v>
      </c>
      <c r="Y3686">
        <v>170.49230769230763</v>
      </c>
      <c r="Z3686">
        <v>170.49230769230763</v>
      </c>
      <c r="AA3686">
        <v>39.492052979311126</v>
      </c>
      <c r="AB3686">
        <v>0</v>
      </c>
    </row>
    <row r="3687" spans="1:28">
      <c r="A3687">
        <v>10</v>
      </c>
      <c r="B3687">
        <v>915</v>
      </c>
      <c r="C3687">
        <v>1997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38</v>
      </c>
      <c r="N3687">
        <v>99</v>
      </c>
      <c r="O3687">
        <v>99</v>
      </c>
      <c r="P3687">
        <v>9999</v>
      </c>
      <c r="Q3687">
        <v>9</v>
      </c>
      <c r="R3687">
        <v>11</v>
      </c>
      <c r="S3687">
        <v>11</v>
      </c>
      <c r="T3687">
        <v>5.9502880480350545E-2</v>
      </c>
      <c r="U3687">
        <v>0.10084137660134201</v>
      </c>
      <c r="V3687">
        <v>2</v>
      </c>
      <c r="W3687">
        <v>38</v>
      </c>
      <c r="X3687">
        <v>183.21678321678317</v>
      </c>
      <c r="Y3687">
        <v>169.10909090909095</v>
      </c>
      <c r="Z3687">
        <v>169.10909090909095</v>
      </c>
      <c r="AA3687">
        <v>31.586747927384032</v>
      </c>
      <c r="AB3687">
        <v>0</v>
      </c>
    </row>
    <row r="3688" spans="1:28">
      <c r="A3688">
        <v>10</v>
      </c>
      <c r="B3688">
        <v>916</v>
      </c>
      <c r="C3688">
        <v>1997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39</v>
      </c>
      <c r="N3688">
        <v>99</v>
      </c>
      <c r="O3688">
        <v>99</v>
      </c>
      <c r="P3688">
        <v>9999</v>
      </c>
      <c r="Q3688">
        <v>11</v>
      </c>
      <c r="R3688">
        <v>11</v>
      </c>
      <c r="S3688">
        <v>11</v>
      </c>
      <c r="T3688">
        <v>5.9502880480350545E-2</v>
      </c>
      <c r="U3688">
        <v>9.3018878674466621E-2</v>
      </c>
      <c r="V3688">
        <v>2</v>
      </c>
      <c r="W3688">
        <v>39</v>
      </c>
      <c r="X3688">
        <v>169.00423520141825</v>
      </c>
      <c r="Y3688">
        <v>155.99090909090907</v>
      </c>
      <c r="Z3688">
        <v>155.99090909090907</v>
      </c>
      <c r="AA3688">
        <v>38.234764156231549</v>
      </c>
      <c r="AB3688">
        <v>0</v>
      </c>
    </row>
    <row r="3689" spans="1:28">
      <c r="A3689">
        <v>10</v>
      </c>
      <c r="B3689">
        <v>917</v>
      </c>
      <c r="C3689">
        <v>1997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40</v>
      </c>
      <c r="N3689">
        <v>99</v>
      </c>
      <c r="O3689">
        <v>99</v>
      </c>
      <c r="P3689">
        <v>9999</v>
      </c>
      <c r="Q3689">
        <v>26</v>
      </c>
      <c r="R3689">
        <v>29</v>
      </c>
      <c r="S3689">
        <v>29</v>
      </c>
      <c r="T3689">
        <v>0.15687123035728778</v>
      </c>
      <c r="U3689">
        <v>0.28595756454794058</v>
      </c>
      <c r="V3689">
        <v>5</v>
      </c>
      <c r="W3689">
        <v>40</v>
      </c>
      <c r="X3689">
        <v>197.07102028617319</v>
      </c>
      <c r="Y3689">
        <v>181.89655172413796</v>
      </c>
      <c r="Z3689">
        <v>181.89655172413796</v>
      </c>
      <c r="AA3689">
        <v>42.909788954379422</v>
      </c>
      <c r="AB3689">
        <v>0</v>
      </c>
    </row>
    <row r="3690" spans="1:28">
      <c r="A3690">
        <v>10</v>
      </c>
      <c r="B3690">
        <v>918</v>
      </c>
      <c r="C3690">
        <v>1997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41</v>
      </c>
      <c r="N3690">
        <v>99</v>
      </c>
      <c r="O3690">
        <v>99</v>
      </c>
      <c r="P3690">
        <v>9999</v>
      </c>
      <c r="Q3690">
        <v>28</v>
      </c>
      <c r="R3690">
        <v>30</v>
      </c>
      <c r="S3690">
        <v>30</v>
      </c>
      <c r="T3690">
        <v>0.16228058312822874</v>
      </c>
      <c r="U3690">
        <v>0.26846400889303634</v>
      </c>
      <c r="V3690">
        <v>5</v>
      </c>
      <c r="W3690">
        <v>41</v>
      </c>
      <c r="X3690">
        <v>178.84795955218496</v>
      </c>
      <c r="Y3690">
        <v>165.07666666666668</v>
      </c>
      <c r="Z3690">
        <v>165.07666666666668</v>
      </c>
      <c r="AA3690">
        <v>37.92547677866267</v>
      </c>
      <c r="AB3690">
        <v>0</v>
      </c>
    </row>
    <row r="3691" spans="1:28">
      <c r="A3691">
        <v>10</v>
      </c>
      <c r="B3691">
        <v>919</v>
      </c>
      <c r="C3691">
        <v>1997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42</v>
      </c>
      <c r="N3691">
        <v>99</v>
      </c>
      <c r="O3691">
        <v>99</v>
      </c>
      <c r="P3691">
        <v>9999</v>
      </c>
      <c r="Q3691">
        <v>30</v>
      </c>
      <c r="R3691">
        <v>33</v>
      </c>
      <c r="S3691">
        <v>33</v>
      </c>
      <c r="T3691">
        <v>0.17850864144105158</v>
      </c>
      <c r="U3691">
        <v>0.31173982382737192</v>
      </c>
      <c r="V3691">
        <v>5.3636363636363633</v>
      </c>
      <c r="W3691">
        <v>42</v>
      </c>
      <c r="X3691">
        <v>188.7980564036902</v>
      </c>
      <c r="Y3691">
        <v>174.26060606060605</v>
      </c>
      <c r="Z3691">
        <v>174.26060606060605</v>
      </c>
      <c r="AA3691">
        <v>34.026441940759177</v>
      </c>
      <c r="AB3691">
        <v>0</v>
      </c>
    </row>
    <row r="3692" spans="1:28">
      <c r="A3692">
        <v>10</v>
      </c>
      <c r="B3692">
        <v>920</v>
      </c>
      <c r="C3692">
        <v>1997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43</v>
      </c>
      <c r="N3692">
        <v>99</v>
      </c>
      <c r="O3692">
        <v>99</v>
      </c>
      <c r="P3692">
        <v>9999</v>
      </c>
      <c r="Q3692">
        <v>63</v>
      </c>
      <c r="R3692">
        <v>69</v>
      </c>
      <c r="S3692">
        <v>69</v>
      </c>
      <c r="T3692">
        <v>0.37324534119492592</v>
      </c>
      <c r="U3692">
        <v>0.59475920828081053</v>
      </c>
      <c r="V3692">
        <v>5</v>
      </c>
      <c r="W3692">
        <v>43</v>
      </c>
      <c r="X3692">
        <v>172.27063607957663</v>
      </c>
      <c r="Y3692">
        <v>159.00579710144925</v>
      </c>
      <c r="Z3692">
        <v>159.00579710144925</v>
      </c>
      <c r="AA3692">
        <v>32.719886627040246</v>
      </c>
      <c r="AB3692">
        <v>0</v>
      </c>
    </row>
    <row r="3693" spans="1:28">
      <c r="A3693">
        <v>10</v>
      </c>
      <c r="B3693">
        <v>921</v>
      </c>
      <c r="C3693">
        <v>1997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44</v>
      </c>
      <c r="N3693">
        <v>99</v>
      </c>
      <c r="O3693">
        <v>99</v>
      </c>
      <c r="P3693">
        <v>9999</v>
      </c>
      <c r="Q3693">
        <v>69</v>
      </c>
      <c r="R3693">
        <v>76</v>
      </c>
      <c r="S3693">
        <v>76</v>
      </c>
      <c r="T3693">
        <v>0.41111081059151272</v>
      </c>
      <c r="U3693">
        <v>0.6774944566245199</v>
      </c>
      <c r="V3693">
        <v>7.4736842105263186</v>
      </c>
      <c r="W3693">
        <v>44</v>
      </c>
      <c r="X3693">
        <v>178.16046074014943</v>
      </c>
      <c r="Y3693">
        <v>164.44210526315797</v>
      </c>
      <c r="Z3693">
        <v>164.44210526315797</v>
      </c>
      <c r="AA3693">
        <v>31.411250344413844</v>
      </c>
      <c r="AB3693">
        <v>0</v>
      </c>
    </row>
    <row r="3694" spans="1:28">
      <c r="A3694">
        <v>10</v>
      </c>
      <c r="B3694">
        <v>922</v>
      </c>
      <c r="C3694">
        <v>1997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45</v>
      </c>
      <c r="N3694">
        <v>99</v>
      </c>
      <c r="O3694">
        <v>99</v>
      </c>
      <c r="P3694">
        <v>9999</v>
      </c>
      <c r="Q3694">
        <v>83</v>
      </c>
      <c r="R3694">
        <v>103</v>
      </c>
      <c r="S3694">
        <v>103</v>
      </c>
      <c r="T3694">
        <v>0.55716333540691843</v>
      </c>
      <c r="U3694">
        <v>0.87224375532375698</v>
      </c>
      <c r="V3694">
        <v>8.0582524271844669</v>
      </c>
      <c r="W3694">
        <v>45</v>
      </c>
      <c r="X3694">
        <v>169.24654724463281</v>
      </c>
      <c r="Y3694">
        <v>156.21456310679611</v>
      </c>
      <c r="Z3694">
        <v>156.21456310679611</v>
      </c>
      <c r="AA3694">
        <v>34.600424846617095</v>
      </c>
      <c r="AB3694">
        <v>0</v>
      </c>
    </row>
    <row r="3695" spans="1:28">
      <c r="A3695">
        <v>10</v>
      </c>
      <c r="B3695">
        <v>923</v>
      </c>
      <c r="C3695">
        <v>1997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46</v>
      </c>
      <c r="N3695">
        <v>99</v>
      </c>
      <c r="O3695">
        <v>99</v>
      </c>
      <c r="P3695">
        <v>9999</v>
      </c>
      <c r="Q3695">
        <v>108</v>
      </c>
      <c r="R3695">
        <v>125</v>
      </c>
      <c r="S3695">
        <v>125</v>
      </c>
      <c r="T3695">
        <v>0.67616909636761979</v>
      </c>
      <c r="U3695">
        <v>1.0673562607874438</v>
      </c>
      <c r="V3695">
        <v>9.4559999999999995</v>
      </c>
      <c r="W3695">
        <v>46</v>
      </c>
      <c r="X3695">
        <v>170.65482123510287</v>
      </c>
      <c r="Y3695">
        <v>157.51439999999999</v>
      </c>
      <c r="Z3695">
        <v>157.51439999999999</v>
      </c>
      <c r="AA3695">
        <v>30.815068272519156</v>
      </c>
      <c r="AB3695">
        <v>0</v>
      </c>
    </row>
    <row r="3696" spans="1:28">
      <c r="A3696">
        <v>10</v>
      </c>
      <c r="B3696">
        <v>924</v>
      </c>
      <c r="C3696">
        <v>1997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47</v>
      </c>
      <c r="N3696">
        <v>99</v>
      </c>
      <c r="O3696">
        <v>99</v>
      </c>
      <c r="P3696">
        <v>9999</v>
      </c>
      <c r="Q3696">
        <v>149</v>
      </c>
      <c r="R3696">
        <v>188</v>
      </c>
      <c r="S3696">
        <v>188</v>
      </c>
      <c r="T3696">
        <v>1.0169583209369002</v>
      </c>
      <c r="U3696">
        <v>1.5857553125901067</v>
      </c>
      <c r="V3696">
        <v>9.4521276595744705</v>
      </c>
      <c r="W3696">
        <v>47</v>
      </c>
      <c r="X3696">
        <v>168.57668103547635</v>
      </c>
      <c r="Y3696">
        <v>155.59627659574463</v>
      </c>
      <c r="Z3696">
        <v>155.59627659574463</v>
      </c>
      <c r="AA3696">
        <v>29.951239397650902</v>
      </c>
      <c r="AB3696">
        <v>0</v>
      </c>
    </row>
    <row r="3697" spans="1:29">
      <c r="A3697">
        <v>10</v>
      </c>
      <c r="B3697">
        <v>925</v>
      </c>
      <c r="C3697">
        <v>1997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48</v>
      </c>
      <c r="N3697">
        <v>99</v>
      </c>
      <c r="O3697">
        <v>99</v>
      </c>
      <c r="P3697">
        <v>9999</v>
      </c>
      <c r="Q3697">
        <v>167</v>
      </c>
      <c r="R3697">
        <v>212</v>
      </c>
      <c r="S3697">
        <v>212</v>
      </c>
      <c r="T3697">
        <v>1.1467827874394836</v>
      </c>
      <c r="U3697">
        <v>1.754803666957178</v>
      </c>
      <c r="V3697">
        <v>9.2877358490566024</v>
      </c>
      <c r="W3697">
        <v>48</v>
      </c>
      <c r="X3697">
        <v>165.4290766368897</v>
      </c>
      <c r="Y3697">
        <v>152.69103773584911</v>
      </c>
      <c r="Z3697">
        <v>152.69103773584911</v>
      </c>
      <c r="AA3697">
        <v>31.164570244842601</v>
      </c>
      <c r="AB3697">
        <v>0</v>
      </c>
    </row>
    <row r="3698" spans="1:29">
      <c r="A3698">
        <v>10</v>
      </c>
      <c r="B3698">
        <v>926</v>
      </c>
      <c r="C3698">
        <v>1997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49</v>
      </c>
      <c r="N3698">
        <v>99</v>
      </c>
      <c r="O3698">
        <v>99</v>
      </c>
      <c r="P3698">
        <v>9999</v>
      </c>
      <c r="Q3698">
        <v>369</v>
      </c>
      <c r="R3698">
        <v>538</v>
      </c>
      <c r="S3698">
        <v>539</v>
      </c>
      <c r="T3698">
        <v>2.9102317907662347</v>
      </c>
      <c r="U3698">
        <v>4.0803677907590723</v>
      </c>
      <c r="V3698">
        <v>8.1691449814126376</v>
      </c>
      <c r="W3698">
        <v>48.909090909090914</v>
      </c>
      <c r="X3698">
        <v>151.57801254193728</v>
      </c>
      <c r="Y3698">
        <v>139.90650557620805</v>
      </c>
      <c r="Z3698">
        <v>139.64693877551005</v>
      </c>
      <c r="AA3698">
        <v>33.213988895448026</v>
      </c>
      <c r="AB3698">
        <v>2.9834252875313223</v>
      </c>
      <c r="AC3698">
        <v>12.81157525941879</v>
      </c>
    </row>
    <row r="3699" spans="1:29">
      <c r="A3699">
        <v>10</v>
      </c>
      <c r="B3699">
        <v>927</v>
      </c>
      <c r="C3699">
        <v>1997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50</v>
      </c>
      <c r="N3699">
        <v>99</v>
      </c>
      <c r="O3699">
        <v>99</v>
      </c>
      <c r="P3699">
        <v>9999</v>
      </c>
      <c r="Q3699">
        <v>477</v>
      </c>
      <c r="R3699">
        <v>702</v>
      </c>
      <c r="S3699">
        <v>702</v>
      </c>
      <c r="T3699">
        <v>3.7973656452005526</v>
      </c>
      <c r="U3699">
        <v>5.3740777597493512</v>
      </c>
      <c r="V3699">
        <v>13.126780626780628</v>
      </c>
      <c r="W3699">
        <v>50</v>
      </c>
      <c r="X3699">
        <v>152.99808934695184</v>
      </c>
      <c r="Y3699">
        <v>141.21723646723652</v>
      </c>
      <c r="Z3699">
        <v>141.21723646723652</v>
      </c>
      <c r="AA3699">
        <v>28.396332209656041</v>
      </c>
      <c r="AB3699">
        <v>0</v>
      </c>
    </row>
    <row r="3700" spans="1:29">
      <c r="A3700">
        <v>10</v>
      </c>
      <c r="B3700">
        <v>928</v>
      </c>
      <c r="C3700">
        <v>1997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51</v>
      </c>
      <c r="N3700">
        <v>99</v>
      </c>
      <c r="O3700">
        <v>99</v>
      </c>
      <c r="P3700">
        <v>9999</v>
      </c>
      <c r="Q3700">
        <v>270</v>
      </c>
      <c r="R3700">
        <v>391</v>
      </c>
      <c r="S3700">
        <v>390</v>
      </c>
      <c r="T3700">
        <v>2.1150569334379137</v>
      </c>
      <c r="U3700">
        <v>2.9227898854830761</v>
      </c>
      <c r="V3700">
        <v>12.583120204603578</v>
      </c>
      <c r="W3700">
        <v>51.130769230769218</v>
      </c>
      <c r="X3700">
        <v>149.49749648787861</v>
      </c>
      <c r="Y3700">
        <v>137.89283887468039</v>
      </c>
      <c r="Z3700">
        <v>138.24641025641029</v>
      </c>
      <c r="AA3700">
        <v>28.388305192967824</v>
      </c>
    </row>
    <row r="3701" spans="1:29">
      <c r="A3701">
        <v>10</v>
      </c>
      <c r="B3701">
        <v>929</v>
      </c>
      <c r="C3701">
        <v>1997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52</v>
      </c>
      <c r="N3701">
        <v>99</v>
      </c>
      <c r="O3701">
        <v>99</v>
      </c>
      <c r="P3701">
        <v>9999</v>
      </c>
      <c r="Q3701">
        <v>523</v>
      </c>
      <c r="R3701">
        <v>817</v>
      </c>
      <c r="S3701">
        <v>817</v>
      </c>
      <c r="T3701">
        <v>4.4194412138587618</v>
      </c>
      <c r="U3701">
        <v>6.1007027075112701</v>
      </c>
      <c r="V3701">
        <v>13.477356181150549</v>
      </c>
      <c r="W3701">
        <v>52</v>
      </c>
      <c r="X3701">
        <v>149.23716103228932</v>
      </c>
      <c r="Y3701">
        <v>137.74589963280297</v>
      </c>
      <c r="Z3701">
        <v>137.74589963280297</v>
      </c>
      <c r="AA3701">
        <v>27.402359625630162</v>
      </c>
      <c r="AB3701">
        <v>0</v>
      </c>
    </row>
    <row r="3702" spans="1:29">
      <c r="A3702">
        <v>10</v>
      </c>
      <c r="B3702">
        <v>930</v>
      </c>
      <c r="C3702">
        <v>1997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53</v>
      </c>
      <c r="N3702">
        <v>99</v>
      </c>
      <c r="O3702">
        <v>99</v>
      </c>
      <c r="P3702">
        <v>9999</v>
      </c>
      <c r="Q3702">
        <v>646</v>
      </c>
      <c r="R3702">
        <v>1174</v>
      </c>
      <c r="S3702">
        <v>1174</v>
      </c>
      <c r="T3702">
        <v>6.3505801530846862</v>
      </c>
      <c r="U3702">
        <v>8.5185376124728052</v>
      </c>
      <c r="V3702">
        <v>13.176320272572402</v>
      </c>
      <c r="W3702">
        <v>53</v>
      </c>
      <c r="X3702">
        <v>145.016066784668</v>
      </c>
      <c r="Y3702">
        <v>133.84982964224875</v>
      </c>
      <c r="Z3702">
        <v>133.84982964224875</v>
      </c>
      <c r="AA3702">
        <v>25.692282280783843</v>
      </c>
      <c r="AB3702">
        <v>0</v>
      </c>
    </row>
    <row r="3703" spans="1:29">
      <c r="A3703">
        <v>10</v>
      </c>
      <c r="B3703">
        <v>931</v>
      </c>
      <c r="C3703">
        <v>1997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54</v>
      </c>
      <c r="N3703">
        <v>99</v>
      </c>
      <c r="O3703">
        <v>99</v>
      </c>
      <c r="P3703">
        <v>9999</v>
      </c>
      <c r="Q3703">
        <v>773</v>
      </c>
      <c r="R3703">
        <v>1405.5</v>
      </c>
      <c r="S3703">
        <v>1405.5</v>
      </c>
      <c r="T3703">
        <v>7.6028453195575132</v>
      </c>
      <c r="U3703">
        <v>9.4293192318035963</v>
      </c>
      <c r="V3703">
        <v>12.761294912842404</v>
      </c>
      <c r="W3703">
        <v>54.019210245464251</v>
      </c>
      <c r="X3703">
        <v>134.08143907640337</v>
      </c>
      <c r="Y3703">
        <v>123.75716826752048</v>
      </c>
      <c r="Z3703">
        <v>123.75716826752048</v>
      </c>
      <c r="AA3703">
        <v>26.35452490456516</v>
      </c>
      <c r="AB3703">
        <v>1.0183242222093702</v>
      </c>
      <c r="AC3703">
        <v>0.23212187105748025</v>
      </c>
    </row>
    <row r="3704" spans="1:29">
      <c r="A3704">
        <v>10</v>
      </c>
      <c r="B3704">
        <v>932</v>
      </c>
      <c r="C3704">
        <v>1997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55</v>
      </c>
      <c r="N3704">
        <v>99</v>
      </c>
      <c r="O3704">
        <v>99</v>
      </c>
      <c r="P3704">
        <v>9999</v>
      </c>
      <c r="Q3704">
        <v>805</v>
      </c>
      <c r="R3704">
        <v>1722</v>
      </c>
      <c r="S3704">
        <v>1722</v>
      </c>
      <c r="T3704">
        <v>9.3149054715603263</v>
      </c>
      <c r="U3704">
        <v>11.681331275306237</v>
      </c>
      <c r="V3704">
        <v>16.168408826945413</v>
      </c>
      <c r="W3704">
        <v>55</v>
      </c>
      <c r="X3704">
        <v>135.57461089237091</v>
      </c>
      <c r="Y3704">
        <v>125.13536585365868</v>
      </c>
      <c r="Z3704">
        <v>125.13536585365868</v>
      </c>
      <c r="AA3704">
        <v>24.56557126648892</v>
      </c>
      <c r="AB3704">
        <v>0</v>
      </c>
    </row>
    <row r="3705" spans="1:29">
      <c r="A3705">
        <v>10</v>
      </c>
      <c r="B3705">
        <v>933</v>
      </c>
      <c r="C3705">
        <v>1997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56</v>
      </c>
      <c r="N3705">
        <v>99</v>
      </c>
      <c r="O3705">
        <v>99</v>
      </c>
      <c r="P3705">
        <v>9999</v>
      </c>
      <c r="Q3705">
        <v>739</v>
      </c>
      <c r="R3705">
        <v>1546</v>
      </c>
      <c r="S3705">
        <v>1546</v>
      </c>
      <c r="T3705">
        <v>8.3628593838747189</v>
      </c>
      <c r="U3705">
        <v>10.326282731095874</v>
      </c>
      <c r="V3705">
        <v>15.154592496765851</v>
      </c>
      <c r="W3705">
        <v>56</v>
      </c>
      <c r="X3705">
        <v>133.49152532870627</v>
      </c>
      <c r="Y3705">
        <v>123.21267787839602</v>
      </c>
      <c r="Z3705">
        <v>123.21267787839602</v>
      </c>
      <c r="AA3705">
        <v>23.215474323567996</v>
      </c>
      <c r="AB3705">
        <v>0</v>
      </c>
    </row>
    <row r="3706" spans="1:29">
      <c r="A3706">
        <v>10</v>
      </c>
      <c r="B3706">
        <v>934</v>
      </c>
      <c r="C3706">
        <v>1997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57</v>
      </c>
      <c r="N3706">
        <v>99</v>
      </c>
      <c r="O3706">
        <v>99</v>
      </c>
      <c r="P3706">
        <v>9999</v>
      </c>
      <c r="Q3706">
        <v>506</v>
      </c>
      <c r="R3706">
        <v>845</v>
      </c>
      <c r="S3706">
        <v>845</v>
      </c>
      <c r="T3706">
        <v>4.5709030914451079</v>
      </c>
      <c r="U3706">
        <v>5.543760370705086</v>
      </c>
      <c r="V3706">
        <v>14.90532544378698</v>
      </c>
      <c r="W3706">
        <v>57</v>
      </c>
      <c r="X3706">
        <v>131.11938815414103</v>
      </c>
      <c r="Y3706">
        <v>121.0231952662722</v>
      </c>
      <c r="Z3706">
        <v>121.0231952662722</v>
      </c>
      <c r="AA3706">
        <v>23.830883581509841</v>
      </c>
      <c r="AB3706">
        <v>0</v>
      </c>
    </row>
    <row r="3707" spans="1:29">
      <c r="A3707">
        <v>10</v>
      </c>
      <c r="B3707">
        <v>935</v>
      </c>
      <c r="C3707">
        <v>1997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58</v>
      </c>
      <c r="N3707">
        <v>99</v>
      </c>
      <c r="O3707">
        <v>99</v>
      </c>
      <c r="P3707">
        <v>9999</v>
      </c>
      <c r="Q3707">
        <v>720</v>
      </c>
      <c r="R3707">
        <v>1548</v>
      </c>
      <c r="S3707">
        <v>1548</v>
      </c>
      <c r="T3707">
        <v>8.3736780894166021</v>
      </c>
      <c r="U3707">
        <v>9.8246996103875688</v>
      </c>
      <c r="V3707">
        <v>15.102067183462529</v>
      </c>
      <c r="W3707">
        <v>58</v>
      </c>
      <c r="X3707">
        <v>126.84328991240211</v>
      </c>
      <c r="Y3707">
        <v>117.07635658914742</v>
      </c>
      <c r="Z3707">
        <v>117.07635658914742</v>
      </c>
      <c r="AA3707">
        <v>22.001037305988064</v>
      </c>
      <c r="AB3707">
        <v>0</v>
      </c>
    </row>
    <row r="3708" spans="1:29">
      <c r="A3708">
        <v>10</v>
      </c>
      <c r="B3708">
        <v>936</v>
      </c>
      <c r="C3708">
        <v>1997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59</v>
      </c>
      <c r="N3708">
        <v>99</v>
      </c>
      <c r="O3708">
        <v>99</v>
      </c>
      <c r="P3708">
        <v>9999</v>
      </c>
      <c r="Q3708">
        <v>591</v>
      </c>
      <c r="R3708">
        <v>1217</v>
      </c>
      <c r="S3708">
        <v>1217</v>
      </c>
      <c r="T3708">
        <v>6.5831823222351451</v>
      </c>
      <c r="U3708">
        <v>7.4463295598318879</v>
      </c>
      <c r="V3708">
        <v>15.04765817584223</v>
      </c>
      <c r="W3708">
        <v>59</v>
      </c>
      <c r="X3708">
        <v>122.28434127933004</v>
      </c>
      <c r="Y3708">
        <v>112.8684470008217</v>
      </c>
      <c r="Z3708">
        <v>112.8684470008217</v>
      </c>
      <c r="AA3708">
        <v>20.481823682670104</v>
      </c>
      <c r="AB3708">
        <v>0</v>
      </c>
    </row>
    <row r="3709" spans="1:29">
      <c r="A3709">
        <v>10</v>
      </c>
      <c r="B3709">
        <v>937</v>
      </c>
      <c r="C3709">
        <v>1997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60</v>
      </c>
      <c r="N3709">
        <v>99</v>
      </c>
      <c r="O3709">
        <v>99</v>
      </c>
      <c r="P3709">
        <v>9999</v>
      </c>
      <c r="Q3709">
        <v>441</v>
      </c>
      <c r="R3709">
        <v>789</v>
      </c>
      <c r="S3709">
        <v>789</v>
      </c>
      <c r="T3709">
        <v>4.2679793362724148</v>
      </c>
      <c r="U3709">
        <v>4.7409216333700996</v>
      </c>
      <c r="V3709">
        <v>18.247148288973392</v>
      </c>
      <c r="W3709">
        <v>60</v>
      </c>
      <c r="X3709">
        <v>120.08947513686964</v>
      </c>
      <c r="Y3709">
        <v>110.84258555133096</v>
      </c>
      <c r="Z3709">
        <v>110.84258555133096</v>
      </c>
      <c r="AA3709">
        <v>20.926394305104875</v>
      </c>
      <c r="AB3709">
        <v>0</v>
      </c>
    </row>
    <row r="3710" spans="1:29">
      <c r="A3710">
        <v>10</v>
      </c>
      <c r="B3710">
        <v>938</v>
      </c>
      <c r="C3710">
        <v>1997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61</v>
      </c>
      <c r="N3710">
        <v>99</v>
      </c>
      <c r="O3710">
        <v>99</v>
      </c>
      <c r="P3710">
        <v>9999</v>
      </c>
      <c r="Q3710">
        <v>335</v>
      </c>
      <c r="R3710">
        <v>591</v>
      </c>
      <c r="S3710">
        <v>591</v>
      </c>
      <c r="T3710">
        <v>3.1969274876261058</v>
      </c>
      <c r="U3710">
        <v>3.5587161410658208</v>
      </c>
      <c r="V3710">
        <v>17.832487309644673</v>
      </c>
      <c r="W3710">
        <v>61</v>
      </c>
      <c r="X3710">
        <v>120.3441657363157</v>
      </c>
      <c r="Y3710">
        <v>111.07766497461937</v>
      </c>
      <c r="Z3710">
        <v>111.07766497461937</v>
      </c>
      <c r="AA3710">
        <v>19.68830229703747</v>
      </c>
      <c r="AB3710">
        <v>0</v>
      </c>
    </row>
    <row r="3711" spans="1:29">
      <c r="A3711">
        <v>10</v>
      </c>
      <c r="B3711">
        <v>939</v>
      </c>
      <c r="C3711">
        <v>1997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62</v>
      </c>
      <c r="N3711">
        <v>99</v>
      </c>
      <c r="O3711">
        <v>99</v>
      </c>
      <c r="P3711">
        <v>9999</v>
      </c>
      <c r="Q3711">
        <v>167</v>
      </c>
      <c r="R3711">
        <v>234</v>
      </c>
      <c r="S3711">
        <v>234</v>
      </c>
      <c r="T3711">
        <v>1.2657885484001836</v>
      </c>
      <c r="U3711">
        <v>1.4374693747579863</v>
      </c>
      <c r="V3711">
        <v>18.051282051282048</v>
      </c>
      <c r="W3711">
        <v>62</v>
      </c>
      <c r="X3711">
        <v>122.7727310609217</v>
      </c>
      <c r="Y3711">
        <v>113.3192307692308</v>
      </c>
      <c r="Z3711">
        <v>113.3192307692308</v>
      </c>
      <c r="AA3711">
        <v>20.866945547978663</v>
      </c>
      <c r="AB3711">
        <v>0</v>
      </c>
    </row>
    <row r="3712" spans="1:29">
      <c r="A3712">
        <v>10</v>
      </c>
      <c r="B3712">
        <v>940</v>
      </c>
      <c r="C3712">
        <v>1997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63</v>
      </c>
      <c r="N3712">
        <v>99</v>
      </c>
      <c r="O3712">
        <v>99</v>
      </c>
      <c r="P3712">
        <v>9999</v>
      </c>
      <c r="Q3712">
        <v>72</v>
      </c>
      <c r="R3712">
        <v>87</v>
      </c>
      <c r="S3712">
        <v>87</v>
      </c>
      <c r="T3712">
        <v>0.47061369107186318</v>
      </c>
      <c r="U3712">
        <v>0.54389941926490981</v>
      </c>
      <c r="V3712">
        <v>17.94252873563218</v>
      </c>
      <c r="W3712">
        <v>63</v>
      </c>
      <c r="X3712">
        <v>124.94489483319008</v>
      </c>
      <c r="Y3712">
        <v>115.32413793103449</v>
      </c>
      <c r="Z3712">
        <v>115.32413793103449</v>
      </c>
      <c r="AA3712">
        <v>20.240178350477365</v>
      </c>
      <c r="AB3712">
        <v>0</v>
      </c>
    </row>
    <row r="3713" spans="1:28">
      <c r="A3713">
        <v>10</v>
      </c>
      <c r="B3713">
        <v>941</v>
      </c>
      <c r="C3713">
        <v>1997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64</v>
      </c>
      <c r="N3713">
        <v>99</v>
      </c>
      <c r="O3713">
        <v>99</v>
      </c>
      <c r="P3713">
        <v>9999</v>
      </c>
      <c r="Q3713">
        <v>44</v>
      </c>
      <c r="R3713">
        <v>46</v>
      </c>
      <c r="S3713">
        <v>45</v>
      </c>
      <c r="T3713">
        <v>0.24883022746328404</v>
      </c>
      <c r="U3713">
        <v>0.28854337987096179</v>
      </c>
      <c r="V3713">
        <v>16.652173913043477</v>
      </c>
      <c r="W3713">
        <v>64</v>
      </c>
      <c r="X3713">
        <v>128.03711903528196</v>
      </c>
      <c r="Y3713">
        <v>115.71086956521737</v>
      </c>
      <c r="Z3713">
        <v>118.28222222222222</v>
      </c>
      <c r="AA3713">
        <v>18.06008845664191</v>
      </c>
      <c r="AB3713">
        <v>0</v>
      </c>
    </row>
    <row r="3714" spans="1:28">
      <c r="A3714">
        <v>10</v>
      </c>
      <c r="B3714">
        <v>942</v>
      </c>
      <c r="C3714">
        <v>1997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65</v>
      </c>
      <c r="N3714">
        <v>99</v>
      </c>
      <c r="O3714">
        <v>99</v>
      </c>
      <c r="P3714">
        <v>9999</v>
      </c>
      <c r="Q3714">
        <v>33</v>
      </c>
      <c r="R3714">
        <v>46</v>
      </c>
      <c r="S3714">
        <v>46</v>
      </c>
      <c r="T3714">
        <v>0.24883022746328404</v>
      </c>
      <c r="U3714">
        <v>0.27520772851953179</v>
      </c>
      <c r="V3714">
        <v>17</v>
      </c>
      <c r="W3714">
        <v>65</v>
      </c>
      <c r="X3714">
        <v>119.56992792877664</v>
      </c>
      <c r="Y3714">
        <v>110.36304347826083</v>
      </c>
      <c r="Z3714">
        <v>110.36304347826083</v>
      </c>
      <c r="AA3714">
        <v>21.304973482383609</v>
      </c>
      <c r="AB3714">
        <v>0</v>
      </c>
    </row>
    <row r="3715" spans="1:28">
      <c r="A3715">
        <v>10</v>
      </c>
      <c r="B3715">
        <v>943</v>
      </c>
      <c r="C3715">
        <v>1997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66</v>
      </c>
      <c r="N3715">
        <v>99</v>
      </c>
      <c r="O3715">
        <v>99</v>
      </c>
      <c r="P3715">
        <v>9999</v>
      </c>
    </row>
    <row r="3716" spans="1:28">
      <c r="A3716">
        <v>10</v>
      </c>
      <c r="B3716">
        <v>944</v>
      </c>
      <c r="C3716">
        <v>1997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67</v>
      </c>
      <c r="N3716">
        <v>99</v>
      </c>
      <c r="O3716">
        <v>99</v>
      </c>
      <c r="P3716">
        <v>9999</v>
      </c>
    </row>
    <row r="3717" spans="1:28">
      <c r="A3717">
        <v>10</v>
      </c>
      <c r="B3717">
        <v>945</v>
      </c>
      <c r="C3717">
        <v>1997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68</v>
      </c>
      <c r="N3717">
        <v>99</v>
      </c>
      <c r="O3717">
        <v>99</v>
      </c>
      <c r="P3717">
        <v>9999</v>
      </c>
    </row>
    <row r="3718" spans="1:28">
      <c r="A3718">
        <v>10</v>
      </c>
      <c r="B3718">
        <v>946</v>
      </c>
      <c r="C3718">
        <v>1996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0</v>
      </c>
      <c r="N3718">
        <v>99</v>
      </c>
      <c r="O3718">
        <v>99</v>
      </c>
      <c r="P3718">
        <v>9999</v>
      </c>
      <c r="Q3718">
        <v>993</v>
      </c>
      <c r="R3718">
        <v>4634.5</v>
      </c>
      <c r="S3718">
        <v>0</v>
      </c>
      <c r="T3718">
        <v>23.690734824281154</v>
      </c>
      <c r="U3718">
        <v>0</v>
      </c>
      <c r="V3718">
        <v>26.736433272197655</v>
      </c>
      <c r="X3718">
        <v>139.71636486303748</v>
      </c>
      <c r="Y3718">
        <v>0</v>
      </c>
    </row>
    <row r="3719" spans="1:28">
      <c r="A3719">
        <v>10</v>
      </c>
      <c r="B3719">
        <v>947</v>
      </c>
      <c r="C3719">
        <v>1996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35</v>
      </c>
      <c r="N3719">
        <v>99</v>
      </c>
      <c r="O3719">
        <v>99</v>
      </c>
      <c r="P3719">
        <v>9999</v>
      </c>
      <c r="Q3719">
        <v>21</v>
      </c>
      <c r="R3719">
        <v>26</v>
      </c>
      <c r="S3719">
        <v>26</v>
      </c>
      <c r="T3719">
        <v>0.1329073482428115</v>
      </c>
      <c r="U3719">
        <v>0.21145444550685</v>
      </c>
      <c r="V3719">
        <v>2</v>
      </c>
      <c r="W3719">
        <v>35</v>
      </c>
      <c r="X3719">
        <v>165.45128760730063</v>
      </c>
      <c r="Y3719">
        <v>152.71153846153851</v>
      </c>
      <c r="Z3719">
        <v>152.71153846153851</v>
      </c>
      <c r="AA3719">
        <v>56.476886537925857</v>
      </c>
      <c r="AB3719">
        <v>0</v>
      </c>
    </row>
    <row r="3720" spans="1:28">
      <c r="A3720">
        <v>10</v>
      </c>
      <c r="B3720">
        <v>948</v>
      </c>
      <c r="C3720">
        <v>1996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36</v>
      </c>
      <c r="N3720">
        <v>99</v>
      </c>
      <c r="O3720">
        <v>99</v>
      </c>
      <c r="P3720">
        <v>9999</v>
      </c>
      <c r="Q3720">
        <v>9</v>
      </c>
      <c r="R3720">
        <v>9</v>
      </c>
      <c r="S3720">
        <v>9</v>
      </c>
      <c r="T3720">
        <v>4.6006389776357827E-2</v>
      </c>
      <c r="U3720">
        <v>7.4942373937095894E-2</v>
      </c>
      <c r="V3720">
        <v>2.6666666666666661</v>
      </c>
      <c r="W3720">
        <v>36</v>
      </c>
      <c r="X3720">
        <v>169.39930179366797</v>
      </c>
      <c r="Y3720">
        <v>156.35555555555547</v>
      </c>
      <c r="Z3720">
        <v>156.35555555555547</v>
      </c>
      <c r="AA3720">
        <v>54.433651991537488</v>
      </c>
      <c r="AB3720">
        <v>0</v>
      </c>
    </row>
    <row r="3721" spans="1:28">
      <c r="A3721">
        <v>10</v>
      </c>
      <c r="B3721">
        <v>949</v>
      </c>
      <c r="C3721">
        <v>1996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37</v>
      </c>
      <c r="N3721">
        <v>99</v>
      </c>
      <c r="O3721">
        <v>99</v>
      </c>
      <c r="P3721">
        <v>9999</v>
      </c>
      <c r="Q3721">
        <v>11</v>
      </c>
      <c r="R3721">
        <v>12</v>
      </c>
      <c r="S3721">
        <v>12</v>
      </c>
      <c r="T3721">
        <v>6.1341853035143758E-2</v>
      </c>
      <c r="U3721">
        <v>0.1139526702055174</v>
      </c>
      <c r="V3721">
        <v>2</v>
      </c>
      <c r="W3721">
        <v>37</v>
      </c>
      <c r="X3721">
        <v>193.18345973275547</v>
      </c>
      <c r="Y3721">
        <v>178.30833333333328</v>
      </c>
      <c r="Z3721">
        <v>178.30833333333328</v>
      </c>
      <c r="AA3721">
        <v>39.544562591531665</v>
      </c>
      <c r="AB3721">
        <v>0</v>
      </c>
    </row>
    <row r="3722" spans="1:28">
      <c r="A3722">
        <v>10</v>
      </c>
      <c r="B3722">
        <v>950</v>
      </c>
      <c r="C3722">
        <v>1996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38</v>
      </c>
      <c r="N3722">
        <v>99</v>
      </c>
      <c r="O3722">
        <v>99</v>
      </c>
      <c r="P3722">
        <v>9999</v>
      </c>
      <c r="Q3722">
        <v>12</v>
      </c>
      <c r="R3722">
        <v>13</v>
      </c>
      <c r="S3722">
        <v>13</v>
      </c>
      <c r="T3722">
        <v>6.6453674121405751E-2</v>
      </c>
      <c r="U3722">
        <v>0.1140591829598339</v>
      </c>
      <c r="V3722">
        <v>2</v>
      </c>
      <c r="W3722">
        <v>38</v>
      </c>
      <c r="X3722">
        <v>178.48987415617964</v>
      </c>
      <c r="Y3722">
        <v>164.74615384615387</v>
      </c>
      <c r="Z3722">
        <v>164.74615384615387</v>
      </c>
      <c r="AA3722">
        <v>39.891229330703595</v>
      </c>
      <c r="AB3722">
        <v>0</v>
      </c>
    </row>
    <row r="3723" spans="1:28">
      <c r="A3723">
        <v>10</v>
      </c>
      <c r="B3723">
        <v>951</v>
      </c>
      <c r="C3723">
        <v>1996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39</v>
      </c>
      <c r="N3723">
        <v>99</v>
      </c>
      <c r="O3723">
        <v>99</v>
      </c>
      <c r="P3723">
        <v>9999</v>
      </c>
      <c r="Q3723">
        <v>22</v>
      </c>
      <c r="R3723">
        <v>23</v>
      </c>
      <c r="S3723">
        <v>23</v>
      </c>
      <c r="T3723">
        <v>0.11757188498402556</v>
      </c>
      <c r="U3723">
        <v>0.21219470914934979</v>
      </c>
      <c r="V3723">
        <v>6.2173913043478253</v>
      </c>
      <c r="W3723">
        <v>39</v>
      </c>
      <c r="X3723">
        <v>187.68665504734088</v>
      </c>
      <c r="Y3723">
        <v>173.23478260869564</v>
      </c>
      <c r="Z3723">
        <v>173.23478260869564</v>
      </c>
      <c r="AA3723">
        <v>40.39265547419587</v>
      </c>
      <c r="AB3723">
        <v>0</v>
      </c>
    </row>
    <row r="3724" spans="1:28">
      <c r="A3724">
        <v>10</v>
      </c>
      <c r="B3724">
        <v>952</v>
      </c>
      <c r="C3724">
        <v>1996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40</v>
      </c>
      <c r="N3724">
        <v>99</v>
      </c>
      <c r="O3724">
        <v>99</v>
      </c>
      <c r="P3724">
        <v>9999</v>
      </c>
      <c r="Q3724">
        <v>32</v>
      </c>
      <c r="R3724">
        <v>33</v>
      </c>
      <c r="S3724">
        <v>33</v>
      </c>
      <c r="T3724">
        <v>0.16869009584664538</v>
      </c>
      <c r="U3724">
        <v>0.27915927778813909</v>
      </c>
      <c r="V3724">
        <v>7.8484848484848495</v>
      </c>
      <c r="W3724">
        <v>40</v>
      </c>
      <c r="X3724">
        <v>172.09363406546501</v>
      </c>
      <c r="Y3724">
        <v>158.84242424242427</v>
      </c>
      <c r="Z3724">
        <v>158.84242424242427</v>
      </c>
      <c r="AA3724">
        <v>38.678778382380969</v>
      </c>
      <c r="AB3724">
        <v>0</v>
      </c>
    </row>
    <row r="3725" spans="1:28">
      <c r="A3725">
        <v>10</v>
      </c>
      <c r="B3725">
        <v>953</v>
      </c>
      <c r="C3725">
        <v>1996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41</v>
      </c>
      <c r="N3725">
        <v>99</v>
      </c>
      <c r="O3725">
        <v>99</v>
      </c>
      <c r="P3725">
        <v>9999</v>
      </c>
      <c r="Q3725">
        <v>30</v>
      </c>
      <c r="R3725">
        <v>31</v>
      </c>
      <c r="S3725">
        <v>31</v>
      </c>
      <c r="T3725">
        <v>0.15846645367412138</v>
      </c>
      <c r="U3725">
        <v>0.26435933057586003</v>
      </c>
      <c r="V3725">
        <v>5.1935483870967749</v>
      </c>
      <c r="W3725">
        <v>41</v>
      </c>
      <c r="X3725">
        <v>173.48408066263588</v>
      </c>
      <c r="Y3725">
        <v>160.12580645161287</v>
      </c>
      <c r="Z3725">
        <v>160.12580645161287</v>
      </c>
      <c r="AA3725">
        <v>27.140363557385498</v>
      </c>
      <c r="AB3725">
        <v>0</v>
      </c>
    </row>
    <row r="3726" spans="1:28">
      <c r="A3726">
        <v>10</v>
      </c>
      <c r="B3726">
        <v>954</v>
      </c>
      <c r="C3726">
        <v>1996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42</v>
      </c>
      <c r="N3726">
        <v>99</v>
      </c>
      <c r="O3726">
        <v>99</v>
      </c>
      <c r="P3726">
        <v>9999</v>
      </c>
      <c r="Q3726">
        <v>48</v>
      </c>
      <c r="R3726">
        <v>49</v>
      </c>
      <c r="S3726">
        <v>49</v>
      </c>
      <c r="T3726">
        <v>0.25047923322683713</v>
      </c>
      <c r="U3726">
        <v>0.41812114270717282</v>
      </c>
      <c r="V3726">
        <v>10.755102040816327</v>
      </c>
      <c r="W3726">
        <v>42</v>
      </c>
      <c r="X3726">
        <v>173.59320759723173</v>
      </c>
      <c r="Y3726">
        <v>160.22653061224497</v>
      </c>
      <c r="Z3726">
        <v>160.22653061224497</v>
      </c>
      <c r="AA3726">
        <v>36.475162225710754</v>
      </c>
      <c r="AB3726">
        <v>0</v>
      </c>
    </row>
    <row r="3727" spans="1:28">
      <c r="A3727">
        <v>10</v>
      </c>
      <c r="B3727">
        <v>955</v>
      </c>
      <c r="C3727">
        <v>1996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43</v>
      </c>
      <c r="N3727">
        <v>99</v>
      </c>
      <c r="O3727">
        <v>99</v>
      </c>
      <c r="P3727">
        <v>9999</v>
      </c>
      <c r="Q3727">
        <v>56</v>
      </c>
      <c r="R3727">
        <v>61</v>
      </c>
      <c r="S3727">
        <v>61</v>
      </c>
      <c r="T3727">
        <v>0.31182108626198074</v>
      </c>
      <c r="U3727">
        <v>0.51976093851370198</v>
      </c>
      <c r="V3727">
        <v>8.0819672131147495</v>
      </c>
      <c r="W3727">
        <v>43</v>
      </c>
      <c r="X3727">
        <v>173.34067456441036</v>
      </c>
      <c r="Y3727">
        <v>159.99344262295077</v>
      </c>
      <c r="Z3727">
        <v>159.99344262295077</v>
      </c>
      <c r="AA3727">
        <v>40.161003305557401</v>
      </c>
      <c r="AB3727">
        <v>0</v>
      </c>
    </row>
    <row r="3728" spans="1:28">
      <c r="A3728">
        <v>10</v>
      </c>
      <c r="B3728">
        <v>956</v>
      </c>
      <c r="C3728">
        <v>1996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44</v>
      </c>
      <c r="N3728">
        <v>99</v>
      </c>
      <c r="O3728">
        <v>99</v>
      </c>
      <c r="P3728">
        <v>9999</v>
      </c>
      <c r="Q3728">
        <v>98</v>
      </c>
      <c r="R3728">
        <v>111</v>
      </c>
      <c r="S3728">
        <v>111</v>
      </c>
      <c r="T3728">
        <v>0.56741214057507983</v>
      </c>
      <c r="U3728">
        <v>0.93243395383758476</v>
      </c>
      <c r="V3728">
        <v>10.954954954954957</v>
      </c>
      <c r="W3728">
        <v>44</v>
      </c>
      <c r="X3728">
        <v>170.89201877934275</v>
      </c>
      <c r="Y3728">
        <v>157.73333333333321</v>
      </c>
      <c r="Z3728">
        <v>157.73333333333321</v>
      </c>
      <c r="AA3728">
        <v>37.84182426447876</v>
      </c>
      <c r="AB3728">
        <v>0</v>
      </c>
    </row>
    <row r="3729" spans="1:28">
      <c r="A3729">
        <v>10</v>
      </c>
      <c r="B3729">
        <v>957</v>
      </c>
      <c r="C3729">
        <v>1996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45</v>
      </c>
      <c r="N3729">
        <v>99</v>
      </c>
      <c r="O3729">
        <v>99</v>
      </c>
      <c r="P3729">
        <v>9999</v>
      </c>
      <c r="Q3729">
        <v>117</v>
      </c>
      <c r="R3729">
        <v>146</v>
      </c>
      <c r="S3729">
        <v>146</v>
      </c>
      <c r="T3729">
        <v>0.74632587859424893</v>
      </c>
      <c r="U3729">
        <v>1.1751498927363311</v>
      </c>
      <c r="V3729">
        <v>9.8698630136986321</v>
      </c>
      <c r="W3729">
        <v>45</v>
      </c>
      <c r="X3729">
        <v>163.74463853722963</v>
      </c>
      <c r="Y3729">
        <v>151.13630136986305</v>
      </c>
      <c r="Z3729">
        <v>151.13630136986305</v>
      </c>
      <c r="AA3729">
        <v>36.158965769200194</v>
      </c>
      <c r="AB3729">
        <v>0</v>
      </c>
    </row>
    <row r="3730" spans="1:28">
      <c r="A3730">
        <v>10</v>
      </c>
      <c r="B3730">
        <v>958</v>
      </c>
      <c r="C3730">
        <v>1996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46</v>
      </c>
      <c r="N3730">
        <v>99</v>
      </c>
      <c r="O3730">
        <v>99</v>
      </c>
      <c r="P3730">
        <v>9999</v>
      </c>
      <c r="Q3730">
        <v>124</v>
      </c>
      <c r="R3730">
        <v>158</v>
      </c>
      <c r="S3730">
        <v>158</v>
      </c>
      <c r="T3730">
        <v>0.80766773162939309</v>
      </c>
      <c r="U3730">
        <v>1.2880853661381253</v>
      </c>
      <c r="V3730">
        <v>10.322784810126587</v>
      </c>
      <c r="W3730">
        <v>46</v>
      </c>
      <c r="X3730">
        <v>165.84952754501703</v>
      </c>
      <c r="Y3730">
        <v>153.0791139240506</v>
      </c>
      <c r="Z3730">
        <v>153.0791139240506</v>
      </c>
      <c r="AA3730">
        <v>29.787628163718324</v>
      </c>
      <c r="AB3730">
        <v>0</v>
      </c>
    </row>
    <row r="3731" spans="1:28">
      <c r="A3731">
        <v>10</v>
      </c>
      <c r="B3731">
        <v>959</v>
      </c>
      <c r="C3731">
        <v>1996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47</v>
      </c>
      <c r="N3731">
        <v>99</v>
      </c>
      <c r="O3731">
        <v>99</v>
      </c>
      <c r="P3731">
        <v>9999</v>
      </c>
      <c r="Q3731">
        <v>171</v>
      </c>
      <c r="R3731">
        <v>208</v>
      </c>
      <c r="S3731">
        <v>208</v>
      </c>
      <c r="T3731">
        <v>1.063258785942492</v>
      </c>
      <c r="U3731">
        <v>1.6971902041924063</v>
      </c>
      <c r="V3731">
        <v>9.3413461538461569</v>
      </c>
      <c r="W3731">
        <v>47</v>
      </c>
      <c r="X3731">
        <v>165.99456204683727</v>
      </c>
      <c r="Y3731">
        <v>153.21298076923077</v>
      </c>
      <c r="Z3731">
        <v>153.21298076923077</v>
      </c>
      <c r="AA3731">
        <v>28.384493917650889</v>
      </c>
      <c r="AB3731">
        <v>0</v>
      </c>
    </row>
    <row r="3732" spans="1:28">
      <c r="A3732">
        <v>10</v>
      </c>
      <c r="B3732">
        <v>960</v>
      </c>
      <c r="C3732">
        <v>1996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48</v>
      </c>
      <c r="N3732">
        <v>99</v>
      </c>
      <c r="O3732">
        <v>99</v>
      </c>
      <c r="P3732">
        <v>9999</v>
      </c>
      <c r="Q3732">
        <v>206</v>
      </c>
      <c r="R3732">
        <v>258</v>
      </c>
      <c r="S3732">
        <v>258</v>
      </c>
      <c r="T3732">
        <v>1.318849840255591</v>
      </c>
      <c r="U3732">
        <v>2.000985882053953</v>
      </c>
      <c r="V3732">
        <v>12.713178294573641</v>
      </c>
      <c r="W3732">
        <v>48</v>
      </c>
      <c r="X3732">
        <v>157.77965347241476</v>
      </c>
      <c r="Y3732">
        <v>145.63062015503871</v>
      </c>
      <c r="Z3732">
        <v>145.63062015503871</v>
      </c>
      <c r="AA3732">
        <v>28.578632725388339</v>
      </c>
      <c r="AB3732">
        <v>0</v>
      </c>
    </row>
    <row r="3733" spans="1:28">
      <c r="A3733">
        <v>10</v>
      </c>
      <c r="B3733">
        <v>961</v>
      </c>
      <c r="C3733">
        <v>1996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49</v>
      </c>
      <c r="N3733">
        <v>99</v>
      </c>
      <c r="O3733">
        <v>99</v>
      </c>
      <c r="P3733">
        <v>9999</v>
      </c>
      <c r="Q3733">
        <v>279</v>
      </c>
      <c r="R3733">
        <v>381</v>
      </c>
      <c r="S3733">
        <v>381</v>
      </c>
      <c r="T3733">
        <v>1.9476038338658139</v>
      </c>
      <c r="U3733">
        <v>3.024450961368145</v>
      </c>
      <c r="V3733">
        <v>9.2257217847769031</v>
      </c>
      <c r="W3733">
        <v>49</v>
      </c>
      <c r="X3733">
        <v>161.49097289166045</v>
      </c>
      <c r="Y3733">
        <v>149.05616797900277</v>
      </c>
      <c r="Z3733">
        <v>149.05616797900277</v>
      </c>
      <c r="AA3733">
        <v>30.508485889991672</v>
      </c>
      <c r="AB3733">
        <v>0</v>
      </c>
    </row>
    <row r="3734" spans="1:28">
      <c r="A3734">
        <v>10</v>
      </c>
      <c r="B3734">
        <v>962</v>
      </c>
      <c r="C3734">
        <v>1996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50</v>
      </c>
      <c r="N3734">
        <v>99</v>
      </c>
      <c r="O3734">
        <v>99</v>
      </c>
      <c r="P3734">
        <v>9999</v>
      </c>
      <c r="Q3734">
        <v>483</v>
      </c>
      <c r="R3734">
        <v>656</v>
      </c>
      <c r="S3734">
        <v>656</v>
      </c>
      <c r="T3734">
        <v>3.3533546325878598</v>
      </c>
      <c r="U3734">
        <v>4.8601343743605909</v>
      </c>
      <c r="V3734">
        <v>12.887195121951221</v>
      </c>
      <c r="W3734">
        <v>50</v>
      </c>
      <c r="X3734">
        <v>150.72008033189755</v>
      </c>
      <c r="Y3734">
        <v>139.11463414634142</v>
      </c>
      <c r="Z3734">
        <v>139.11463414634142</v>
      </c>
      <c r="AA3734">
        <v>28.212542064553496</v>
      </c>
      <c r="AB3734">
        <v>0</v>
      </c>
    </row>
    <row r="3735" spans="1:28">
      <c r="A3735">
        <v>10</v>
      </c>
      <c r="B3735">
        <v>963</v>
      </c>
      <c r="C3735">
        <v>1996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51</v>
      </c>
      <c r="N3735">
        <v>99</v>
      </c>
      <c r="O3735">
        <v>99</v>
      </c>
      <c r="P3735">
        <v>9999</v>
      </c>
      <c r="Q3735">
        <v>348</v>
      </c>
      <c r="R3735">
        <v>446</v>
      </c>
      <c r="S3735">
        <v>446</v>
      </c>
      <c r="T3735">
        <v>2.2798722044728432</v>
      </c>
      <c r="U3735">
        <v>3.2150395583043898</v>
      </c>
      <c r="V3735">
        <v>13.966367713004482</v>
      </c>
      <c r="W3735">
        <v>51</v>
      </c>
      <c r="X3735">
        <v>146.6486743850478</v>
      </c>
      <c r="Y3735">
        <v>135.35672645739913</v>
      </c>
      <c r="Z3735">
        <v>135.35672645739913</v>
      </c>
      <c r="AA3735">
        <v>27.593901435983877</v>
      </c>
      <c r="AB3735">
        <v>0</v>
      </c>
    </row>
    <row r="3736" spans="1:28">
      <c r="A3736">
        <v>10</v>
      </c>
      <c r="B3736">
        <v>964</v>
      </c>
      <c r="C3736">
        <v>1996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52</v>
      </c>
      <c r="N3736">
        <v>99</v>
      </c>
      <c r="O3736">
        <v>99</v>
      </c>
      <c r="P3736">
        <v>9999</v>
      </c>
      <c r="Q3736">
        <v>603</v>
      </c>
      <c r="R3736">
        <v>848</v>
      </c>
      <c r="S3736">
        <v>848</v>
      </c>
      <c r="T3736">
        <v>4.3348242811501594</v>
      </c>
      <c r="U3736">
        <v>6.1057903848167348</v>
      </c>
      <c r="V3736">
        <v>13.80188679245283</v>
      </c>
      <c r="W3736">
        <v>52</v>
      </c>
      <c r="X3736">
        <v>146.4781066661217</v>
      </c>
      <c r="Y3736">
        <v>135.19929245283012</v>
      </c>
      <c r="Z3736">
        <v>135.19929245283012</v>
      </c>
      <c r="AA3736">
        <v>26.324987671687033</v>
      </c>
      <c r="AB3736">
        <v>0</v>
      </c>
    </row>
    <row r="3737" spans="1:28">
      <c r="A3737">
        <v>10</v>
      </c>
      <c r="B3737">
        <v>965</v>
      </c>
      <c r="C3737">
        <v>1996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53</v>
      </c>
      <c r="N3737">
        <v>99</v>
      </c>
      <c r="O3737">
        <v>99</v>
      </c>
      <c r="P3737">
        <v>9999</v>
      </c>
      <c r="Q3737">
        <v>621</v>
      </c>
      <c r="R3737">
        <v>987</v>
      </c>
      <c r="S3737">
        <v>987</v>
      </c>
      <c r="T3737">
        <v>5.0453674121405756</v>
      </c>
      <c r="U3737">
        <v>6.910014936283539</v>
      </c>
      <c r="V3737">
        <v>12.607902735562311</v>
      </c>
      <c r="W3737">
        <v>53</v>
      </c>
      <c r="X3737">
        <v>142.42574925823345</v>
      </c>
      <c r="Y3737">
        <v>131.45896656534956</v>
      </c>
      <c r="Z3737">
        <v>131.45896656534956</v>
      </c>
      <c r="AA3737">
        <v>25.471558490620659</v>
      </c>
      <c r="AB3737">
        <v>0</v>
      </c>
    </row>
    <row r="3738" spans="1:28">
      <c r="A3738">
        <v>10</v>
      </c>
      <c r="B3738">
        <v>966</v>
      </c>
      <c r="C3738">
        <v>1996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54</v>
      </c>
      <c r="N3738">
        <v>99</v>
      </c>
      <c r="O3738">
        <v>99</v>
      </c>
      <c r="P3738">
        <v>9999</v>
      </c>
      <c r="Q3738">
        <v>802</v>
      </c>
      <c r="R3738">
        <v>1293</v>
      </c>
      <c r="S3738">
        <v>1293</v>
      </c>
      <c r="T3738">
        <v>6.609584664536742</v>
      </c>
      <c r="U3738">
        <v>8.5968467751186619</v>
      </c>
      <c r="V3738">
        <v>12.023201856148487</v>
      </c>
      <c r="W3738">
        <v>54</v>
      </c>
      <c r="X3738">
        <v>135.25936390548671</v>
      </c>
      <c r="Y3738">
        <v>124.84439288476408</v>
      </c>
      <c r="Z3738">
        <v>124.84439288476408</v>
      </c>
      <c r="AA3738">
        <v>26.254284102932047</v>
      </c>
      <c r="AB3738">
        <v>0</v>
      </c>
    </row>
    <row r="3739" spans="1:28">
      <c r="A3739">
        <v>10</v>
      </c>
      <c r="B3739">
        <v>967</v>
      </c>
      <c r="C3739">
        <v>1996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55</v>
      </c>
      <c r="N3739">
        <v>99</v>
      </c>
      <c r="O3739">
        <v>99</v>
      </c>
      <c r="P3739">
        <v>9999</v>
      </c>
      <c r="Q3739">
        <v>950</v>
      </c>
      <c r="R3739">
        <v>1743</v>
      </c>
      <c r="S3739">
        <v>1743</v>
      </c>
      <c r="T3739">
        <v>8.9099041533546313</v>
      </c>
      <c r="U3739">
        <v>11.539810153796951</v>
      </c>
      <c r="V3739">
        <v>15.267928858290309</v>
      </c>
      <c r="W3739">
        <v>55</v>
      </c>
      <c r="X3739">
        <v>134.68770609445997</v>
      </c>
      <c r="Y3739">
        <v>124.31675272518632</v>
      </c>
      <c r="Z3739">
        <v>124.31675272518632</v>
      </c>
      <c r="AA3739">
        <v>25.432979105357955</v>
      </c>
      <c r="AB3739">
        <v>0</v>
      </c>
    </row>
    <row r="3740" spans="1:28">
      <c r="A3740">
        <v>10</v>
      </c>
      <c r="B3740">
        <v>968</v>
      </c>
      <c r="C3740">
        <v>1996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56</v>
      </c>
      <c r="N3740">
        <v>99</v>
      </c>
      <c r="O3740">
        <v>99</v>
      </c>
      <c r="P3740">
        <v>9999</v>
      </c>
      <c r="Q3740">
        <v>736</v>
      </c>
      <c r="R3740">
        <v>1417</v>
      </c>
      <c r="S3740">
        <v>1417</v>
      </c>
      <c r="T3740">
        <v>7.2434504792332284</v>
      </c>
      <c r="U3740">
        <v>9.2767017090078152</v>
      </c>
      <c r="V3740">
        <v>14.36414961185603</v>
      </c>
      <c r="W3740">
        <v>56</v>
      </c>
      <c r="X3740">
        <v>133.18349923655728</v>
      </c>
      <c r="Y3740">
        <v>122.92836979534248</v>
      </c>
      <c r="Z3740">
        <v>122.92836979534248</v>
      </c>
      <c r="AA3740">
        <v>23.252019278292725</v>
      </c>
      <c r="AB3740">
        <v>0</v>
      </c>
    </row>
    <row r="3741" spans="1:28">
      <c r="A3741">
        <v>10</v>
      </c>
      <c r="B3741">
        <v>969</v>
      </c>
      <c r="C3741">
        <v>1996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57</v>
      </c>
      <c r="N3741">
        <v>99</v>
      </c>
      <c r="O3741">
        <v>99</v>
      </c>
      <c r="P3741">
        <v>9999</v>
      </c>
      <c r="Q3741">
        <v>616</v>
      </c>
      <c r="R3741">
        <v>984</v>
      </c>
      <c r="S3741">
        <v>983</v>
      </c>
      <c r="T3741">
        <v>5.0300319488817884</v>
      </c>
      <c r="U3741">
        <v>6.3930446319329359</v>
      </c>
      <c r="V3741">
        <v>14.691056910569101</v>
      </c>
      <c r="W3741">
        <v>57.057985757884019</v>
      </c>
      <c r="X3741">
        <v>132.20917122497329</v>
      </c>
      <c r="Y3741">
        <v>121.9947154471546</v>
      </c>
      <c r="Z3741">
        <v>122.11881993896247</v>
      </c>
      <c r="AA3741">
        <v>23.200377137441844</v>
      </c>
    </row>
    <row r="3742" spans="1:28">
      <c r="A3742">
        <v>10</v>
      </c>
      <c r="B3742">
        <v>970</v>
      </c>
      <c r="C3742">
        <v>1996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58</v>
      </c>
      <c r="N3742">
        <v>99</v>
      </c>
      <c r="O3742">
        <v>99</v>
      </c>
      <c r="P3742">
        <v>9999</v>
      </c>
      <c r="Q3742">
        <v>799</v>
      </c>
      <c r="R3742">
        <v>1605</v>
      </c>
      <c r="S3742">
        <v>1605</v>
      </c>
      <c r="T3742">
        <v>8.2044728434504819</v>
      </c>
      <c r="U3742">
        <v>10.040376854906311</v>
      </c>
      <c r="V3742">
        <v>15.382554517133956</v>
      </c>
      <c r="W3742">
        <v>58</v>
      </c>
      <c r="X3742">
        <v>127.2628534205472</v>
      </c>
      <c r="Y3742">
        <v>117.46361370716522</v>
      </c>
      <c r="Z3742">
        <v>117.46361370716522</v>
      </c>
      <c r="AA3742">
        <v>22.68659168744394</v>
      </c>
      <c r="AB3742">
        <v>0</v>
      </c>
    </row>
    <row r="3743" spans="1:28">
      <c r="A3743">
        <v>10</v>
      </c>
      <c r="B3743">
        <v>971</v>
      </c>
      <c r="C3743">
        <v>1996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59</v>
      </c>
      <c r="N3743">
        <v>99</v>
      </c>
      <c r="O3743">
        <v>99</v>
      </c>
      <c r="P3743">
        <v>9999</v>
      </c>
      <c r="Q3743">
        <v>620</v>
      </c>
      <c r="R3743">
        <v>1121</v>
      </c>
      <c r="S3743">
        <v>1121</v>
      </c>
      <c r="T3743">
        <v>5.7303514376996807</v>
      </c>
      <c r="U3743">
        <v>6.8400413823353023</v>
      </c>
      <c r="V3743">
        <v>14.381801962533448</v>
      </c>
      <c r="W3743">
        <v>59</v>
      </c>
      <c r="X3743">
        <v>124.13086906811095</v>
      </c>
      <c r="Y3743">
        <v>114.57279214986617</v>
      </c>
      <c r="Z3743">
        <v>114.57279214986617</v>
      </c>
      <c r="AA3743">
        <v>22.599219239246597</v>
      </c>
      <c r="AB3743">
        <v>0</v>
      </c>
    </row>
    <row r="3744" spans="1:28">
      <c r="A3744">
        <v>10</v>
      </c>
      <c r="B3744">
        <v>972</v>
      </c>
      <c r="C3744">
        <v>1996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60</v>
      </c>
      <c r="N3744">
        <v>99</v>
      </c>
      <c r="O3744">
        <v>99</v>
      </c>
      <c r="P3744">
        <v>9999</v>
      </c>
      <c r="Q3744">
        <v>592</v>
      </c>
      <c r="R3744">
        <v>997</v>
      </c>
      <c r="S3744">
        <v>997</v>
      </c>
      <c r="T3744">
        <v>5.0964856230031952</v>
      </c>
      <c r="U3744">
        <v>6.0079477687015821</v>
      </c>
      <c r="V3744">
        <v>17.740220661985962</v>
      </c>
      <c r="W3744">
        <v>60</v>
      </c>
      <c r="X3744">
        <v>122.5907408031244</v>
      </c>
      <c r="Y3744">
        <v>113.15125376128373</v>
      </c>
      <c r="Z3744">
        <v>113.15125376128373</v>
      </c>
      <c r="AA3744">
        <v>22.439819237128887</v>
      </c>
      <c r="AB3744">
        <v>0</v>
      </c>
    </row>
    <row r="3745" spans="1:39">
      <c r="A3745">
        <v>10</v>
      </c>
      <c r="B3745">
        <v>973</v>
      </c>
      <c r="C3745">
        <v>1996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61</v>
      </c>
      <c r="N3745">
        <v>99</v>
      </c>
      <c r="O3745">
        <v>99</v>
      </c>
      <c r="P3745">
        <v>9999</v>
      </c>
      <c r="Q3745">
        <v>458</v>
      </c>
      <c r="R3745">
        <v>750</v>
      </c>
      <c r="S3745">
        <v>750</v>
      </c>
      <c r="T3745">
        <v>3.8338658146964848</v>
      </c>
      <c r="U3745">
        <v>4.4351804384640188</v>
      </c>
      <c r="V3745">
        <v>17.98</v>
      </c>
      <c r="W3745">
        <v>61</v>
      </c>
      <c r="X3745">
        <v>120.30306970025271</v>
      </c>
      <c r="Y3745">
        <v>111.03973333333344</v>
      </c>
      <c r="Z3745">
        <v>111.03973333333344</v>
      </c>
      <c r="AA3745">
        <v>21.432841962640399</v>
      </c>
      <c r="AB3745">
        <v>0</v>
      </c>
    </row>
    <row r="3746" spans="1:39">
      <c r="A3746">
        <v>10</v>
      </c>
      <c r="B3746">
        <v>974</v>
      </c>
      <c r="C3746">
        <v>1996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62</v>
      </c>
      <c r="N3746">
        <v>99</v>
      </c>
      <c r="O3746">
        <v>99</v>
      </c>
      <c r="P3746">
        <v>9999</v>
      </c>
      <c r="Q3746">
        <v>241</v>
      </c>
      <c r="R3746">
        <v>323</v>
      </c>
      <c r="S3746">
        <v>323</v>
      </c>
      <c r="T3746">
        <v>1.6511182108626197</v>
      </c>
      <c r="U3746">
        <v>1.9624708700931035</v>
      </c>
      <c r="V3746">
        <v>18.523219814241482</v>
      </c>
      <c r="W3746">
        <v>62</v>
      </c>
      <c r="X3746">
        <v>123.602534473332</v>
      </c>
      <c r="Y3746">
        <v>114.08513931888548</v>
      </c>
      <c r="Z3746">
        <v>114.08513931888548</v>
      </c>
      <c r="AA3746">
        <v>20.835611087195591</v>
      </c>
      <c r="AB3746">
        <v>0</v>
      </c>
    </row>
    <row r="3747" spans="1:39">
      <c r="A3747">
        <v>10</v>
      </c>
      <c r="B3747">
        <v>975</v>
      </c>
      <c r="C3747">
        <v>1996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63</v>
      </c>
      <c r="N3747">
        <v>99</v>
      </c>
      <c r="O3747">
        <v>99</v>
      </c>
      <c r="P3747">
        <v>9999</v>
      </c>
      <c r="Q3747">
        <v>113</v>
      </c>
      <c r="R3747">
        <v>125</v>
      </c>
      <c r="S3747">
        <v>125</v>
      </c>
      <c r="T3747">
        <v>0.63897763578274769</v>
      </c>
      <c r="U3747">
        <v>0.80247241665829649</v>
      </c>
      <c r="V3747">
        <v>17.655999999999999</v>
      </c>
      <c r="W3747">
        <v>63</v>
      </c>
      <c r="X3747">
        <v>130.60108342361869</v>
      </c>
      <c r="Y3747">
        <v>120.5448</v>
      </c>
      <c r="Z3747">
        <v>120.5448</v>
      </c>
      <c r="AA3747">
        <v>21.560038797738951</v>
      </c>
      <c r="AB3747">
        <v>0</v>
      </c>
    </row>
    <row r="3748" spans="1:39">
      <c r="A3748">
        <v>10</v>
      </c>
      <c r="B3748">
        <v>976</v>
      </c>
      <c r="C3748">
        <v>1996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64</v>
      </c>
      <c r="N3748">
        <v>99</v>
      </c>
      <c r="O3748">
        <v>99</v>
      </c>
      <c r="P3748">
        <v>9999</v>
      </c>
      <c r="Q3748">
        <v>63</v>
      </c>
      <c r="R3748">
        <v>74</v>
      </c>
      <c r="S3748">
        <v>74</v>
      </c>
      <c r="T3748">
        <v>0.37827476038338653</v>
      </c>
      <c r="U3748">
        <v>0.45278039296176514</v>
      </c>
      <c r="V3748">
        <v>18.108108108108105</v>
      </c>
      <c r="W3748">
        <v>64</v>
      </c>
      <c r="X3748">
        <v>124.4751251793505</v>
      </c>
      <c r="Y3748">
        <v>114.8905405405406</v>
      </c>
      <c r="Z3748">
        <v>114.8905405405406</v>
      </c>
      <c r="AA3748">
        <v>21.865925416098996</v>
      </c>
      <c r="AB3748">
        <v>0</v>
      </c>
    </row>
    <row r="3749" spans="1:39">
      <c r="A3749">
        <v>10</v>
      </c>
      <c r="B3749">
        <v>977</v>
      </c>
      <c r="C3749">
        <v>1996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65</v>
      </c>
      <c r="N3749">
        <v>99</v>
      </c>
      <c r="O3749">
        <v>99</v>
      </c>
      <c r="P3749">
        <v>9999</v>
      </c>
      <c r="Q3749">
        <v>34</v>
      </c>
      <c r="R3749">
        <v>40</v>
      </c>
      <c r="S3749">
        <v>40</v>
      </c>
      <c r="T3749">
        <v>0.20447284345047925</v>
      </c>
      <c r="U3749">
        <v>0.23504702058795696</v>
      </c>
      <c r="V3749">
        <v>17</v>
      </c>
      <c r="W3749">
        <v>65</v>
      </c>
      <c r="X3749">
        <v>119.54225352112675</v>
      </c>
      <c r="Y3749">
        <v>110.33750000000002</v>
      </c>
      <c r="Z3749">
        <v>110.33750000000002</v>
      </c>
      <c r="AA3749">
        <v>16.808415860811973</v>
      </c>
      <c r="AB3749">
        <v>0</v>
      </c>
    </row>
    <row r="3750" spans="1:39">
      <c r="A3750">
        <v>10</v>
      </c>
      <c r="B3750">
        <v>978</v>
      </c>
      <c r="C3750">
        <v>1996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66</v>
      </c>
      <c r="N3750">
        <v>99</v>
      </c>
      <c r="O3750">
        <v>99</v>
      </c>
      <c r="P3750">
        <v>9999</v>
      </c>
    </row>
    <row r="3751" spans="1:39">
      <c r="A3751">
        <v>10</v>
      </c>
      <c r="B3751">
        <v>979</v>
      </c>
      <c r="C3751">
        <v>1996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67</v>
      </c>
      <c r="N3751">
        <v>99</v>
      </c>
      <c r="O3751">
        <v>99</v>
      </c>
      <c r="P3751">
        <v>9999</v>
      </c>
    </row>
    <row r="3752" spans="1:39">
      <c r="A3752">
        <v>10</v>
      </c>
      <c r="B3752">
        <v>980</v>
      </c>
      <c r="C3752">
        <v>1996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68</v>
      </c>
      <c r="N3752">
        <v>99</v>
      </c>
      <c r="O3752">
        <v>99</v>
      </c>
      <c r="P3752">
        <v>9999</v>
      </c>
    </row>
    <row r="3753" spans="1:39">
      <c r="A3753">
        <v>11</v>
      </c>
      <c r="B3753">
        <v>1</v>
      </c>
      <c r="C3753">
        <v>2023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99</v>
      </c>
      <c r="N3753">
        <v>60</v>
      </c>
      <c r="O3753">
        <v>99</v>
      </c>
      <c r="P3753">
        <v>9999</v>
      </c>
      <c r="Q3753">
        <v>29</v>
      </c>
      <c r="R3753">
        <v>38</v>
      </c>
      <c r="S3753">
        <v>38</v>
      </c>
      <c r="T3753">
        <v>0.21108765692700812</v>
      </c>
      <c r="U3753">
        <v>9.4240069523212899E-2</v>
      </c>
      <c r="V3753">
        <v>1.0263157894736841</v>
      </c>
      <c r="W3753">
        <v>62.684210526315802</v>
      </c>
      <c r="X3753">
        <v>66.659063693904301</v>
      </c>
      <c r="Y3753">
        <v>61.526315789473678</v>
      </c>
      <c r="Z3753">
        <v>61.526315789473678</v>
      </c>
      <c r="AA3753">
        <v>6.6285143294758191</v>
      </c>
      <c r="AB3753">
        <v>2.7155038609505326</v>
      </c>
      <c r="AC3753">
        <v>-11.796096947599873</v>
      </c>
      <c r="AD3753">
        <v>5</v>
      </c>
      <c r="AE3753">
        <v>0</v>
      </c>
      <c r="AF3753">
        <v>0</v>
      </c>
      <c r="AG3753">
        <v>0</v>
      </c>
      <c r="AH3753">
        <v>1</v>
      </c>
      <c r="AI3753">
        <v>0</v>
      </c>
      <c r="AJ3753">
        <v>0</v>
      </c>
      <c r="AK3753">
        <v>0</v>
      </c>
      <c r="AL3753">
        <v>0</v>
      </c>
      <c r="AM3753">
        <v>0</v>
      </c>
    </row>
    <row r="3754" spans="1:39">
      <c r="A3754">
        <v>11</v>
      </c>
      <c r="B3754">
        <v>2</v>
      </c>
      <c r="C3754">
        <v>2023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99</v>
      </c>
      <c r="N3754">
        <v>70</v>
      </c>
      <c r="O3754">
        <v>99</v>
      </c>
      <c r="P3754">
        <v>9999</v>
      </c>
      <c r="Q3754">
        <v>43</v>
      </c>
      <c r="R3754">
        <v>117</v>
      </c>
      <c r="S3754">
        <v>116</v>
      </c>
      <c r="T3754">
        <v>0.64992778580157762</v>
      </c>
      <c r="U3754">
        <v>0.35650800637511082</v>
      </c>
      <c r="V3754">
        <v>0.70085470085470092</v>
      </c>
      <c r="W3754">
        <v>63.620689655172413</v>
      </c>
      <c r="X3754">
        <v>82.638368012149115</v>
      </c>
      <c r="Y3754">
        <v>75.594871794871807</v>
      </c>
      <c r="Z3754">
        <v>76.246551724137959</v>
      </c>
      <c r="AA3754">
        <v>2.7147880794436254</v>
      </c>
      <c r="AB3754">
        <v>2.0242289822674899</v>
      </c>
      <c r="AC3754">
        <v>-3.3181209478321119</v>
      </c>
      <c r="AD3754">
        <v>5</v>
      </c>
      <c r="AE3754">
        <v>0</v>
      </c>
      <c r="AF3754">
        <v>0</v>
      </c>
      <c r="AG3754">
        <v>1</v>
      </c>
      <c r="AH3754">
        <v>5</v>
      </c>
      <c r="AI3754">
        <v>2</v>
      </c>
      <c r="AJ3754">
        <v>0</v>
      </c>
      <c r="AK3754">
        <v>2</v>
      </c>
      <c r="AL3754">
        <v>0</v>
      </c>
      <c r="AM3754">
        <v>0</v>
      </c>
    </row>
    <row r="3755" spans="1:39">
      <c r="A3755">
        <v>11</v>
      </c>
      <c r="B3755">
        <v>3</v>
      </c>
      <c r="C3755">
        <v>2023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99</v>
      </c>
      <c r="N3755">
        <v>80</v>
      </c>
      <c r="O3755">
        <v>99</v>
      </c>
      <c r="P3755">
        <v>9999</v>
      </c>
      <c r="Q3755">
        <v>79</v>
      </c>
      <c r="R3755">
        <v>391</v>
      </c>
      <c r="S3755">
        <v>390</v>
      </c>
      <c r="T3755">
        <v>2.1719808910121094</v>
      </c>
      <c r="U3755">
        <v>1.3512002508769001</v>
      </c>
      <c r="V3755">
        <v>1.2378516624040921</v>
      </c>
      <c r="W3755">
        <v>63.133333333333354</v>
      </c>
      <c r="X3755">
        <v>93.124832013920994</v>
      </c>
      <c r="Y3755">
        <v>85.733759590792801</v>
      </c>
      <c r="Z3755">
        <v>85.953589743589703</v>
      </c>
      <c r="AA3755">
        <v>2.637913887497418</v>
      </c>
      <c r="AB3755">
        <v>2.2662895613906744</v>
      </c>
      <c r="AC3755">
        <v>-5.8582471066737298</v>
      </c>
      <c r="AD3755">
        <v>10</v>
      </c>
      <c r="AE3755">
        <v>0</v>
      </c>
      <c r="AF3755">
        <v>0</v>
      </c>
      <c r="AG3755">
        <v>1</v>
      </c>
      <c r="AH3755">
        <v>10</v>
      </c>
      <c r="AI3755">
        <v>3</v>
      </c>
      <c r="AJ3755">
        <v>2</v>
      </c>
      <c r="AK3755">
        <v>5</v>
      </c>
      <c r="AL3755">
        <v>0</v>
      </c>
      <c r="AM3755">
        <v>0</v>
      </c>
    </row>
    <row r="3756" spans="1:39">
      <c r="A3756">
        <v>11</v>
      </c>
      <c r="B3756">
        <v>4</v>
      </c>
      <c r="C3756">
        <v>2023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99</v>
      </c>
      <c r="N3756">
        <v>90</v>
      </c>
      <c r="O3756">
        <v>99</v>
      </c>
      <c r="P3756">
        <v>9999</v>
      </c>
      <c r="Q3756">
        <v>132</v>
      </c>
      <c r="R3756">
        <v>1039</v>
      </c>
      <c r="S3756">
        <v>1038</v>
      </c>
      <c r="T3756">
        <v>5.7715809354516159</v>
      </c>
      <c r="U3756">
        <v>4.0066298574145378</v>
      </c>
      <c r="V3756">
        <v>1.6053897978825797</v>
      </c>
      <c r="W3756">
        <v>62.772639691714843</v>
      </c>
      <c r="X3756">
        <v>103.74902111268324</v>
      </c>
      <c r="Y3756">
        <v>95.669297401347521</v>
      </c>
      <c r="Z3756">
        <v>95.761464354528016</v>
      </c>
      <c r="AA3756">
        <v>2.7641488486632442</v>
      </c>
      <c r="AB3756">
        <v>2.3186316988594808</v>
      </c>
      <c r="AC3756">
        <v>-6.8619084187528356</v>
      </c>
      <c r="AD3756">
        <v>26</v>
      </c>
      <c r="AE3756">
        <v>2</v>
      </c>
      <c r="AF3756">
        <v>0</v>
      </c>
      <c r="AG3756">
        <v>2</v>
      </c>
      <c r="AH3756">
        <v>35</v>
      </c>
      <c r="AI3756">
        <v>13</v>
      </c>
      <c r="AJ3756">
        <v>13</v>
      </c>
      <c r="AK3756">
        <v>17</v>
      </c>
      <c r="AL3756">
        <v>0</v>
      </c>
      <c r="AM3756">
        <v>1</v>
      </c>
    </row>
    <row r="3757" spans="1:39">
      <c r="A3757">
        <v>11</v>
      </c>
      <c r="B3757">
        <v>5</v>
      </c>
      <c r="C3757">
        <v>2023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99</v>
      </c>
      <c r="N3757">
        <v>100</v>
      </c>
      <c r="O3757">
        <v>99</v>
      </c>
      <c r="P3757">
        <v>9999</v>
      </c>
      <c r="Q3757">
        <v>172</v>
      </c>
      <c r="R3757">
        <v>1726</v>
      </c>
      <c r="S3757">
        <v>1722</v>
      </c>
      <c r="T3757">
        <v>9.5878235751583123</v>
      </c>
      <c r="U3757">
        <v>7.3125013603944975</v>
      </c>
      <c r="V3757">
        <v>2.3070683661645419</v>
      </c>
      <c r="W3757">
        <v>62.153310104529616</v>
      </c>
      <c r="X3757">
        <v>114.14062411728584</v>
      </c>
      <c r="Y3757">
        <v>105.10758980301269</v>
      </c>
      <c r="Z3757">
        <v>105.35174216027868</v>
      </c>
      <c r="AA3757">
        <v>2.8387991046040177</v>
      </c>
      <c r="AB3757">
        <v>2.5520739365666119</v>
      </c>
      <c r="AC3757">
        <v>-5.5849862482800781</v>
      </c>
      <c r="AD3757">
        <v>37</v>
      </c>
      <c r="AE3757">
        <v>0</v>
      </c>
      <c r="AF3757">
        <v>0</v>
      </c>
      <c r="AG3757">
        <v>4</v>
      </c>
      <c r="AH3757">
        <v>46</v>
      </c>
      <c r="AI3757">
        <v>19</v>
      </c>
      <c r="AJ3757">
        <v>5</v>
      </c>
      <c r="AK3757">
        <v>18</v>
      </c>
      <c r="AL3757">
        <v>1</v>
      </c>
      <c r="AM3757">
        <v>0</v>
      </c>
    </row>
    <row r="3758" spans="1:39">
      <c r="A3758">
        <v>11</v>
      </c>
      <c r="B3758">
        <v>6</v>
      </c>
      <c r="C3758">
        <v>2023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99</v>
      </c>
      <c r="N3758">
        <v>110</v>
      </c>
      <c r="O3758">
        <v>99</v>
      </c>
      <c r="P3758">
        <v>9999</v>
      </c>
      <c r="Q3758">
        <v>192</v>
      </c>
      <c r="R3758">
        <v>2192</v>
      </c>
      <c r="S3758">
        <v>2191</v>
      </c>
      <c r="T3758">
        <v>12.176424841684256</v>
      </c>
      <c r="U3758">
        <v>10.170498746824732</v>
      </c>
      <c r="V3758">
        <v>3.011861313868613</v>
      </c>
      <c r="W3758">
        <v>61.682336832496574</v>
      </c>
      <c r="X3758">
        <v>124.76769657812179</v>
      </c>
      <c r="Y3758">
        <v>115.10935218978098</v>
      </c>
      <c r="Z3758">
        <v>115.16188954815148</v>
      </c>
      <c r="AA3758">
        <v>2.906961990353278</v>
      </c>
      <c r="AB3758">
        <v>2.7881953052892872</v>
      </c>
      <c r="AC3758">
        <v>-6.9354321785311717</v>
      </c>
      <c r="AD3758">
        <v>45</v>
      </c>
      <c r="AE3758">
        <v>0</v>
      </c>
      <c r="AF3758">
        <v>1</v>
      </c>
      <c r="AG3758">
        <v>4</v>
      </c>
      <c r="AH3758">
        <v>89</v>
      </c>
      <c r="AI3758">
        <v>24</v>
      </c>
      <c r="AJ3758">
        <v>11</v>
      </c>
      <c r="AK3758">
        <v>15</v>
      </c>
      <c r="AL3758">
        <v>0</v>
      </c>
      <c r="AM3758">
        <v>0</v>
      </c>
    </row>
    <row r="3759" spans="1:39">
      <c r="A3759">
        <v>11</v>
      </c>
      <c r="B3759">
        <v>7</v>
      </c>
      <c r="C3759">
        <v>2023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99</v>
      </c>
      <c r="N3759">
        <v>120</v>
      </c>
      <c r="O3759">
        <v>99</v>
      </c>
      <c r="P3759">
        <v>9999</v>
      </c>
      <c r="Q3759">
        <v>219</v>
      </c>
      <c r="R3759">
        <v>2311</v>
      </c>
      <c r="S3759">
        <v>2306</v>
      </c>
      <c r="T3759">
        <v>12.837462504166204</v>
      </c>
      <c r="U3759">
        <v>11.624331189754653</v>
      </c>
      <c r="V3759">
        <v>4.0108178277801807</v>
      </c>
      <c r="W3759">
        <v>61.02905464006939</v>
      </c>
      <c r="X3759">
        <v>135.49771149615108</v>
      </c>
      <c r="Y3759">
        <v>124.78918217221963</v>
      </c>
      <c r="Z3759">
        <v>125.05975715524696</v>
      </c>
      <c r="AA3759">
        <v>2.863104219086182</v>
      </c>
      <c r="AB3759">
        <v>3.1120344797671242</v>
      </c>
      <c r="AC3759">
        <v>-5.782471475510607</v>
      </c>
      <c r="AD3759">
        <v>51</v>
      </c>
      <c r="AE3759">
        <v>1</v>
      </c>
      <c r="AF3759">
        <v>0</v>
      </c>
      <c r="AG3759">
        <v>3</v>
      </c>
      <c r="AH3759">
        <v>68</v>
      </c>
      <c r="AI3759">
        <v>20</v>
      </c>
      <c r="AJ3759">
        <v>10</v>
      </c>
      <c r="AK3759">
        <v>15</v>
      </c>
      <c r="AL3759">
        <v>0</v>
      </c>
      <c r="AM3759">
        <v>0</v>
      </c>
    </row>
    <row r="3760" spans="1:39">
      <c r="A3760">
        <v>11</v>
      </c>
      <c r="B3760">
        <v>8</v>
      </c>
      <c r="C3760">
        <v>2023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99</v>
      </c>
      <c r="N3760">
        <v>130</v>
      </c>
      <c r="O3760">
        <v>99</v>
      </c>
      <c r="P3760">
        <v>9999</v>
      </c>
      <c r="Q3760">
        <v>226</v>
      </c>
      <c r="R3760">
        <v>2291</v>
      </c>
      <c r="S3760">
        <v>2291</v>
      </c>
      <c r="T3760">
        <v>12.726363737362519</v>
      </c>
      <c r="U3760">
        <v>12.467130853424861</v>
      </c>
      <c r="V3760">
        <v>4.4862505456132702</v>
      </c>
      <c r="W3760">
        <v>60.534264513312976</v>
      </c>
      <c r="X3760">
        <v>146.26776878576601</v>
      </c>
      <c r="Y3760">
        <v>135.00515058926248</v>
      </c>
      <c r="Z3760">
        <v>135.00515058926248</v>
      </c>
      <c r="AA3760">
        <v>2.852610987661484</v>
      </c>
      <c r="AB3760">
        <v>3.2992770814916756</v>
      </c>
      <c r="AC3760">
        <v>-5.2180274886349389</v>
      </c>
      <c r="AD3760">
        <v>38</v>
      </c>
      <c r="AE3760">
        <v>3</v>
      </c>
      <c r="AF3760">
        <v>0</v>
      </c>
      <c r="AG3760">
        <v>2</v>
      </c>
      <c r="AH3760">
        <v>74</v>
      </c>
      <c r="AI3760">
        <v>11</v>
      </c>
      <c r="AJ3760">
        <v>12</v>
      </c>
      <c r="AK3760">
        <v>18</v>
      </c>
      <c r="AL3760">
        <v>0</v>
      </c>
      <c r="AM3760">
        <v>1</v>
      </c>
    </row>
    <row r="3761" spans="1:39">
      <c r="A3761">
        <v>11</v>
      </c>
      <c r="B3761">
        <v>9</v>
      </c>
      <c r="C3761">
        <v>2023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99</v>
      </c>
      <c r="N3761">
        <v>140</v>
      </c>
      <c r="O3761">
        <v>99</v>
      </c>
      <c r="P3761">
        <v>9999</v>
      </c>
      <c r="Q3761">
        <v>241</v>
      </c>
      <c r="R3761">
        <v>2077</v>
      </c>
      <c r="S3761">
        <v>2076</v>
      </c>
      <c r="T3761">
        <v>11.537606932563049</v>
      </c>
      <c r="U3761">
        <v>12.130321359443222</v>
      </c>
      <c r="V3761">
        <v>5.2118440057775643</v>
      </c>
      <c r="W3761">
        <v>60.009633911368013</v>
      </c>
      <c r="X3761">
        <v>157.05751117199111</v>
      </c>
      <c r="Y3761">
        <v>144.89210399614817</v>
      </c>
      <c r="Z3761">
        <v>144.96189788053945</v>
      </c>
      <c r="AA3761">
        <v>2.8631937887003245</v>
      </c>
      <c r="AB3761">
        <v>3.5572531213901741</v>
      </c>
      <c r="AC3761">
        <v>-8.2913114935889904</v>
      </c>
      <c r="AD3761">
        <v>40</v>
      </c>
      <c r="AE3761">
        <v>3</v>
      </c>
      <c r="AF3761">
        <v>0</v>
      </c>
      <c r="AG3761">
        <v>2</v>
      </c>
      <c r="AH3761">
        <v>82</v>
      </c>
      <c r="AI3761">
        <v>9</v>
      </c>
      <c r="AJ3761">
        <v>9</v>
      </c>
      <c r="AK3761">
        <v>13</v>
      </c>
      <c r="AL3761">
        <v>0</v>
      </c>
      <c r="AM3761">
        <v>0</v>
      </c>
    </row>
    <row r="3762" spans="1:39">
      <c r="A3762">
        <v>11</v>
      </c>
      <c r="B3762">
        <v>10</v>
      </c>
      <c r="C3762">
        <v>2023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99</v>
      </c>
      <c r="N3762">
        <v>150</v>
      </c>
      <c r="O3762">
        <v>99</v>
      </c>
      <c r="P3762">
        <v>9999</v>
      </c>
      <c r="Q3762">
        <v>234</v>
      </c>
      <c r="R3762">
        <v>1716</v>
      </c>
      <c r="S3762">
        <v>1712</v>
      </c>
      <c r="T3762">
        <v>9.5322741917564677</v>
      </c>
      <c r="U3762">
        <v>10.691072345578101</v>
      </c>
      <c r="V3762">
        <v>6.6054778554778544</v>
      </c>
      <c r="W3762">
        <v>59.268107476635507</v>
      </c>
      <c r="X3762">
        <v>167.84687865402927</v>
      </c>
      <c r="Y3762">
        <v>154.56561771561789</v>
      </c>
      <c r="Z3762">
        <v>154.92675233644869</v>
      </c>
      <c r="AA3762">
        <v>2.8700246204141324</v>
      </c>
      <c r="AB3762">
        <v>3.567599741238189</v>
      </c>
      <c r="AC3762">
        <v>-2.5390538501870226</v>
      </c>
      <c r="AD3762">
        <v>22</v>
      </c>
      <c r="AE3762">
        <v>3</v>
      </c>
      <c r="AF3762">
        <v>1</v>
      </c>
      <c r="AG3762">
        <v>2</v>
      </c>
      <c r="AH3762">
        <v>65</v>
      </c>
      <c r="AI3762">
        <v>10</v>
      </c>
      <c r="AJ3762">
        <v>5</v>
      </c>
      <c r="AK3762">
        <v>9</v>
      </c>
      <c r="AL3762">
        <v>0</v>
      </c>
      <c r="AM3762">
        <v>0</v>
      </c>
    </row>
    <row r="3763" spans="1:39">
      <c r="A3763">
        <v>11</v>
      </c>
      <c r="B3763">
        <v>11</v>
      </c>
      <c r="C3763">
        <v>2023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99</v>
      </c>
      <c r="N3763">
        <v>160</v>
      </c>
      <c r="O3763">
        <v>99</v>
      </c>
      <c r="P3763">
        <v>9999</v>
      </c>
      <c r="Q3763">
        <v>227</v>
      </c>
      <c r="R3763">
        <v>1393</v>
      </c>
      <c r="S3763">
        <v>1392</v>
      </c>
      <c r="T3763">
        <v>7.7380291078769021</v>
      </c>
      <c r="U3763">
        <v>9.2457892263204879</v>
      </c>
      <c r="V3763">
        <v>7.6590093323761677</v>
      </c>
      <c r="W3763">
        <v>58.164511494252878</v>
      </c>
      <c r="X3763">
        <v>178.53047935856321</v>
      </c>
      <c r="Y3763">
        <v>164.66518305814822</v>
      </c>
      <c r="Z3763">
        <v>164.78347701149463</v>
      </c>
      <c r="AA3763">
        <v>2.9385272685448203</v>
      </c>
      <c r="AB3763">
        <v>3.7076465398971128</v>
      </c>
      <c r="AC3763">
        <v>-10.540881571039476</v>
      </c>
      <c r="AD3763">
        <v>19</v>
      </c>
      <c r="AE3763">
        <v>7</v>
      </c>
      <c r="AF3763">
        <v>0</v>
      </c>
      <c r="AG3763">
        <v>1</v>
      </c>
      <c r="AH3763">
        <v>61</v>
      </c>
      <c r="AI3763">
        <v>12</v>
      </c>
      <c r="AJ3763">
        <v>5</v>
      </c>
      <c r="AK3763">
        <v>4</v>
      </c>
      <c r="AL3763">
        <v>0</v>
      </c>
      <c r="AM3763">
        <v>0</v>
      </c>
    </row>
    <row r="3764" spans="1:39">
      <c r="A3764">
        <v>11</v>
      </c>
      <c r="B3764">
        <v>12</v>
      </c>
      <c r="C3764">
        <v>2023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99</v>
      </c>
      <c r="N3764">
        <v>170</v>
      </c>
      <c r="O3764">
        <v>99</v>
      </c>
      <c r="P3764">
        <v>9999</v>
      </c>
      <c r="Q3764">
        <v>210</v>
      </c>
      <c r="R3764">
        <v>1032</v>
      </c>
      <c r="S3764">
        <v>1030</v>
      </c>
      <c r="T3764">
        <v>5.7326963670703268</v>
      </c>
      <c r="U3764">
        <v>7.2568360327591117</v>
      </c>
      <c r="V3764">
        <v>8.9186046511627932</v>
      </c>
      <c r="W3764">
        <v>57.346601941747586</v>
      </c>
      <c r="X3764">
        <v>189.36491639161181</v>
      </c>
      <c r="Y3764">
        <v>174.45222868217076</v>
      </c>
      <c r="Z3764">
        <v>174.79097087378659</v>
      </c>
      <c r="AA3764">
        <v>2.8727555238891402</v>
      </c>
      <c r="AB3764">
        <v>3.6777028376335448</v>
      </c>
      <c r="AC3764">
        <v>-4.7084369712459448</v>
      </c>
      <c r="AD3764">
        <v>23</v>
      </c>
      <c r="AE3764">
        <v>2</v>
      </c>
      <c r="AF3764">
        <v>0</v>
      </c>
      <c r="AG3764">
        <v>0</v>
      </c>
      <c r="AH3764">
        <v>36</v>
      </c>
      <c r="AI3764">
        <v>7</v>
      </c>
      <c r="AJ3764">
        <v>3</v>
      </c>
      <c r="AK3764">
        <v>4</v>
      </c>
      <c r="AL3764">
        <v>0</v>
      </c>
      <c r="AM3764">
        <v>0</v>
      </c>
    </row>
    <row r="3765" spans="1:39">
      <c r="A3765">
        <v>11</v>
      </c>
      <c r="B3765">
        <v>13</v>
      </c>
      <c r="C3765">
        <v>2023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99</v>
      </c>
      <c r="N3765">
        <v>180</v>
      </c>
      <c r="O3765">
        <v>99</v>
      </c>
      <c r="P3765">
        <v>9999</v>
      </c>
      <c r="Q3765">
        <v>185</v>
      </c>
      <c r="R3765">
        <v>707</v>
      </c>
      <c r="S3765">
        <v>706</v>
      </c>
      <c r="T3765">
        <v>3.9273414065103873</v>
      </c>
      <c r="U3765">
        <v>5.2529164842730385</v>
      </c>
      <c r="V3765">
        <v>9.6803394625176775</v>
      </c>
      <c r="W3765">
        <v>56.109065155807357</v>
      </c>
      <c r="X3765">
        <v>199.99034573013111</v>
      </c>
      <c r="Y3765">
        <v>184.32743988684595</v>
      </c>
      <c r="Z3765">
        <v>184.58852691218141</v>
      </c>
      <c r="AA3765">
        <v>2.8875274100530741</v>
      </c>
      <c r="AB3765">
        <v>4.0511254658013378</v>
      </c>
      <c r="AC3765">
        <v>-6.4165412602255509</v>
      </c>
      <c r="AD3765">
        <v>14</v>
      </c>
      <c r="AE3765">
        <v>4</v>
      </c>
      <c r="AF3765">
        <v>0</v>
      </c>
      <c r="AG3765">
        <v>1</v>
      </c>
      <c r="AH3765">
        <v>40</v>
      </c>
      <c r="AI3765">
        <v>4</v>
      </c>
      <c r="AJ3765">
        <v>4</v>
      </c>
      <c r="AK3765">
        <v>4</v>
      </c>
      <c r="AL3765">
        <v>0</v>
      </c>
      <c r="AM3765">
        <v>0</v>
      </c>
    </row>
    <row r="3766" spans="1:39">
      <c r="A3766">
        <v>11</v>
      </c>
      <c r="B3766">
        <v>14</v>
      </c>
      <c r="C3766">
        <v>2023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99</v>
      </c>
      <c r="N3766">
        <v>190</v>
      </c>
      <c r="O3766">
        <v>99</v>
      </c>
      <c r="P3766">
        <v>9999</v>
      </c>
      <c r="Q3766">
        <v>161</v>
      </c>
      <c r="R3766">
        <v>436</v>
      </c>
      <c r="S3766">
        <v>436</v>
      </c>
      <c r="T3766">
        <v>2.4219531163204087</v>
      </c>
      <c r="U3766">
        <v>3.4207170145648882</v>
      </c>
      <c r="V3766">
        <v>10.422018348623851</v>
      </c>
      <c r="W3766">
        <v>54.928899082568819</v>
      </c>
      <c r="X3766">
        <v>210.88120110926687</v>
      </c>
      <c r="Y3766">
        <v>194.64334862385329</v>
      </c>
      <c r="Z3766">
        <v>194.64334862385329</v>
      </c>
      <c r="AA3766">
        <v>2.9729710184549898</v>
      </c>
      <c r="AB3766">
        <v>4.1449637484608362</v>
      </c>
      <c r="AC3766">
        <v>-13.197229006894371</v>
      </c>
      <c r="AD3766">
        <v>7</v>
      </c>
      <c r="AE3766">
        <v>2</v>
      </c>
      <c r="AF3766">
        <v>0</v>
      </c>
      <c r="AG3766">
        <v>0</v>
      </c>
      <c r="AH3766">
        <v>16</v>
      </c>
      <c r="AI3766">
        <v>1</v>
      </c>
      <c r="AJ3766">
        <v>0</v>
      </c>
      <c r="AK3766">
        <v>0</v>
      </c>
      <c r="AL3766">
        <v>0</v>
      </c>
      <c r="AM3766">
        <v>0</v>
      </c>
    </row>
    <row r="3767" spans="1:39">
      <c r="A3767">
        <v>11</v>
      </c>
      <c r="B3767">
        <v>15</v>
      </c>
      <c r="C3767">
        <v>2023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99</v>
      </c>
      <c r="N3767">
        <v>200</v>
      </c>
      <c r="O3767">
        <v>99</v>
      </c>
      <c r="P3767">
        <v>9999</v>
      </c>
      <c r="Q3767">
        <v>113</v>
      </c>
      <c r="R3767">
        <v>237</v>
      </c>
      <c r="S3767">
        <v>237</v>
      </c>
      <c r="T3767">
        <v>1.3165203866237081</v>
      </c>
      <c r="U3767">
        <v>1.9523253273613013</v>
      </c>
      <c r="V3767">
        <v>9.9198312236286945</v>
      </c>
      <c r="W3767">
        <v>53.337552742616019</v>
      </c>
      <c r="X3767">
        <v>221.41704495065176</v>
      </c>
      <c r="Y3767">
        <v>204.36793248945136</v>
      </c>
      <c r="Z3767">
        <v>204.36793248945136</v>
      </c>
      <c r="AA3767">
        <v>2.9479995984800693</v>
      </c>
      <c r="AB3767">
        <v>4.4070311009630085</v>
      </c>
      <c r="AC3767">
        <v>-2.3459750323232038</v>
      </c>
      <c r="AD3767">
        <v>2</v>
      </c>
      <c r="AE3767">
        <v>0</v>
      </c>
      <c r="AF3767">
        <v>0</v>
      </c>
      <c r="AG3767">
        <v>0</v>
      </c>
      <c r="AH3767">
        <v>14</v>
      </c>
      <c r="AI3767">
        <v>1</v>
      </c>
      <c r="AJ3767">
        <v>1</v>
      </c>
      <c r="AK3767">
        <v>0</v>
      </c>
      <c r="AL3767">
        <v>1</v>
      </c>
      <c r="AM3767">
        <v>0</v>
      </c>
    </row>
    <row r="3768" spans="1:39">
      <c r="A3768">
        <v>11</v>
      </c>
      <c r="B3768">
        <v>16</v>
      </c>
      <c r="C3768">
        <v>2023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99</v>
      </c>
      <c r="N3768">
        <v>210</v>
      </c>
      <c r="O3768">
        <v>99</v>
      </c>
      <c r="P3768">
        <v>9999</v>
      </c>
      <c r="Q3768">
        <v>73</v>
      </c>
      <c r="R3768">
        <v>129</v>
      </c>
      <c r="S3768">
        <v>128</v>
      </c>
      <c r="T3768">
        <v>0.71658704588379085</v>
      </c>
      <c r="U3768">
        <v>1.1050232617382889</v>
      </c>
      <c r="V3768">
        <v>9.7984496124031022</v>
      </c>
      <c r="W3768">
        <v>53.03125</v>
      </c>
      <c r="X3768">
        <v>232.01222840921497</v>
      </c>
      <c r="Y3768">
        <v>212.51550387596888</v>
      </c>
      <c r="Z3768">
        <v>214.17578124999997</v>
      </c>
      <c r="AA3768">
        <v>2.6071939565750393</v>
      </c>
      <c r="AB3768">
        <v>4.5516780902761553</v>
      </c>
      <c r="AC3768">
        <v>-10.066106277894432</v>
      </c>
      <c r="AD3768">
        <v>1</v>
      </c>
      <c r="AE3768">
        <v>0</v>
      </c>
      <c r="AF3768">
        <v>0</v>
      </c>
      <c r="AG3768">
        <v>0</v>
      </c>
      <c r="AH3768">
        <v>6</v>
      </c>
      <c r="AI3768">
        <v>0</v>
      </c>
      <c r="AJ3768">
        <v>1</v>
      </c>
      <c r="AK3768">
        <v>0</v>
      </c>
      <c r="AL3768">
        <v>0</v>
      </c>
      <c r="AM3768">
        <v>0</v>
      </c>
    </row>
    <row r="3769" spans="1:39">
      <c r="A3769">
        <v>11</v>
      </c>
      <c r="B3769">
        <v>17</v>
      </c>
      <c r="C3769">
        <v>2023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99</v>
      </c>
      <c r="N3769">
        <v>220</v>
      </c>
      <c r="O3769">
        <v>99</v>
      </c>
      <c r="P3769">
        <v>9999</v>
      </c>
      <c r="Q3769">
        <v>50</v>
      </c>
      <c r="R3769">
        <v>84</v>
      </c>
      <c r="S3769">
        <v>83</v>
      </c>
      <c r="T3769">
        <v>0.46661482057549136</v>
      </c>
      <c r="U3769">
        <v>0.75047422344651005</v>
      </c>
      <c r="V3769">
        <v>9.6190476190476168</v>
      </c>
      <c r="W3769">
        <v>50.831325301204814</v>
      </c>
      <c r="X3769">
        <v>243.04416241035941</v>
      </c>
      <c r="Y3769">
        <v>221.64880952380963</v>
      </c>
      <c r="Z3769">
        <v>224.31927710843379</v>
      </c>
      <c r="AA3769">
        <v>2.7501788695936447</v>
      </c>
      <c r="AB3769">
        <v>4.8191867461407849</v>
      </c>
      <c r="AC3769">
        <v>-9.4113934616738497</v>
      </c>
      <c r="AD3769">
        <v>1</v>
      </c>
      <c r="AE3769">
        <v>0</v>
      </c>
      <c r="AF3769">
        <v>0</v>
      </c>
      <c r="AG3769">
        <v>0</v>
      </c>
      <c r="AH3769">
        <v>7</v>
      </c>
      <c r="AI3769">
        <v>0</v>
      </c>
      <c r="AJ3769">
        <v>1</v>
      </c>
      <c r="AK3769">
        <v>0</v>
      </c>
      <c r="AL3769">
        <v>0</v>
      </c>
      <c r="AM3769">
        <v>0</v>
      </c>
    </row>
    <row r="3770" spans="1:39">
      <c r="A3770">
        <v>11</v>
      </c>
      <c r="B3770">
        <v>18</v>
      </c>
      <c r="C3770">
        <v>2023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99</v>
      </c>
      <c r="N3770">
        <v>230</v>
      </c>
      <c r="O3770">
        <v>99</v>
      </c>
      <c r="P3770">
        <v>9999</v>
      </c>
      <c r="Q3770">
        <v>39</v>
      </c>
      <c r="R3770">
        <v>86</v>
      </c>
      <c r="S3770">
        <v>83</v>
      </c>
      <c r="T3770">
        <v>0.47772469725586064</v>
      </c>
      <c r="U3770">
        <v>0.81148438992655059</v>
      </c>
      <c r="V3770">
        <v>8.9418604651162799</v>
      </c>
      <c r="W3770">
        <v>49.650602409638559</v>
      </c>
      <c r="X3770">
        <v>263.1106855803875</v>
      </c>
      <c r="Y3770">
        <v>234.09418604651168</v>
      </c>
      <c r="Z3770">
        <v>242.55542168674697</v>
      </c>
      <c r="AA3770">
        <v>12.165775152580759</v>
      </c>
      <c r="AB3770">
        <v>5.7170928136171186</v>
      </c>
      <c r="AC3770">
        <v>-20.149235542689528</v>
      </c>
      <c r="AD3770">
        <v>4</v>
      </c>
      <c r="AE3770">
        <v>0</v>
      </c>
      <c r="AF3770">
        <v>0</v>
      </c>
      <c r="AG3770">
        <v>0</v>
      </c>
      <c r="AH3770">
        <v>4</v>
      </c>
      <c r="AI3770">
        <v>1</v>
      </c>
      <c r="AJ3770">
        <v>0</v>
      </c>
      <c r="AK3770">
        <v>0</v>
      </c>
      <c r="AL3770">
        <v>0</v>
      </c>
      <c r="AM3770">
        <v>0</v>
      </c>
    </row>
    <row r="3771" spans="1:39">
      <c r="A3771">
        <v>11</v>
      </c>
      <c r="B3771">
        <v>19</v>
      </c>
      <c r="C3771">
        <v>2022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99</v>
      </c>
      <c r="N3771">
        <v>60</v>
      </c>
      <c r="O3771">
        <v>99</v>
      </c>
      <c r="P3771">
        <v>9999</v>
      </c>
      <c r="Q3771">
        <v>20</v>
      </c>
      <c r="R3771">
        <v>22</v>
      </c>
      <c r="S3771">
        <v>22</v>
      </c>
      <c r="T3771">
        <v>0.1217689710521946</v>
      </c>
      <c r="U3771">
        <v>5.5269152770349182E-2</v>
      </c>
      <c r="V3771">
        <v>16.045454545454547</v>
      </c>
      <c r="W3771">
        <v>61.72727272727272</v>
      </c>
      <c r="X3771">
        <v>68.014379986210955</v>
      </c>
      <c r="Y3771">
        <v>62.777272727272717</v>
      </c>
      <c r="Z3771">
        <v>62.777272727272717</v>
      </c>
      <c r="AA3771">
        <v>6.3655987234067188</v>
      </c>
      <c r="AB3771">
        <v>3.0027535572570137</v>
      </c>
      <c r="AC3771">
        <v>-14.371983062145137</v>
      </c>
      <c r="AD3771">
        <v>6</v>
      </c>
      <c r="AE3771">
        <v>0</v>
      </c>
      <c r="AF3771">
        <v>0</v>
      </c>
      <c r="AG3771">
        <v>0</v>
      </c>
      <c r="AH3771">
        <v>3</v>
      </c>
      <c r="AI3771">
        <v>1</v>
      </c>
      <c r="AJ3771">
        <v>0</v>
      </c>
      <c r="AK3771">
        <v>1</v>
      </c>
      <c r="AL3771">
        <v>0</v>
      </c>
      <c r="AM3771">
        <v>0</v>
      </c>
    </row>
    <row r="3772" spans="1:39">
      <c r="A3772">
        <v>11</v>
      </c>
      <c r="B3772">
        <v>20</v>
      </c>
      <c r="C3772">
        <v>2022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99</v>
      </c>
      <c r="N3772">
        <v>70</v>
      </c>
      <c r="O3772">
        <v>99</v>
      </c>
      <c r="P3772">
        <v>9999</v>
      </c>
      <c r="Q3772">
        <v>44</v>
      </c>
      <c r="R3772">
        <v>98</v>
      </c>
      <c r="S3772">
        <v>98</v>
      </c>
      <c r="T3772">
        <v>0.54242541650523057</v>
      </c>
      <c r="U3772">
        <v>0.30143758303829049</v>
      </c>
      <c r="V3772">
        <v>16.632653061224485</v>
      </c>
      <c r="W3772">
        <v>62.918367346938773</v>
      </c>
      <c r="X3772">
        <v>83.274482057178218</v>
      </c>
      <c r="Y3772">
        <v>76.862346938775516</v>
      </c>
      <c r="Z3772">
        <v>76.862346938775516</v>
      </c>
      <c r="AA3772">
        <v>2.6198519201876578</v>
      </c>
      <c r="AB3772">
        <v>2.5341482866095539</v>
      </c>
      <c r="AC3772">
        <v>4.1865158119400592</v>
      </c>
      <c r="AD3772">
        <v>9</v>
      </c>
      <c r="AE3772">
        <v>1</v>
      </c>
      <c r="AF3772">
        <v>0</v>
      </c>
      <c r="AG3772">
        <v>1</v>
      </c>
      <c r="AH3772">
        <v>12</v>
      </c>
      <c r="AI3772">
        <v>2</v>
      </c>
      <c r="AJ3772">
        <v>0</v>
      </c>
      <c r="AK3772">
        <v>5</v>
      </c>
      <c r="AL3772">
        <v>0</v>
      </c>
      <c r="AM3772">
        <v>0</v>
      </c>
    </row>
    <row r="3773" spans="1:39">
      <c r="A3773">
        <v>11</v>
      </c>
      <c r="B3773">
        <v>21</v>
      </c>
      <c r="C3773">
        <v>2022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99</v>
      </c>
      <c r="N3773">
        <v>80</v>
      </c>
      <c r="O3773">
        <v>99</v>
      </c>
      <c r="P3773">
        <v>9999</v>
      </c>
      <c r="Q3773">
        <v>77</v>
      </c>
      <c r="R3773">
        <v>381</v>
      </c>
      <c r="S3773">
        <v>381</v>
      </c>
      <c r="T3773">
        <v>2.1088171804948246</v>
      </c>
      <c r="U3773">
        <v>1.3110574570044529</v>
      </c>
      <c r="V3773">
        <v>16.732283464566937</v>
      </c>
      <c r="W3773">
        <v>63.052493438320234</v>
      </c>
      <c r="X3773">
        <v>93.161691733278758</v>
      </c>
      <c r="Y3773">
        <v>85.988241469816259</v>
      </c>
      <c r="Z3773">
        <v>85.988241469816259</v>
      </c>
      <c r="AA3773">
        <v>2.759065954099285</v>
      </c>
      <c r="AB3773">
        <v>2.3471377169980112</v>
      </c>
      <c r="AC3773">
        <v>4.1301953194300873</v>
      </c>
      <c r="AD3773">
        <v>23</v>
      </c>
      <c r="AE3773">
        <v>0</v>
      </c>
      <c r="AF3773">
        <v>0</v>
      </c>
      <c r="AG3773">
        <v>1</v>
      </c>
      <c r="AH3773">
        <v>24</v>
      </c>
      <c r="AI3773">
        <v>12</v>
      </c>
      <c r="AJ3773">
        <v>2</v>
      </c>
      <c r="AK3773">
        <v>13</v>
      </c>
      <c r="AL3773">
        <v>0</v>
      </c>
      <c r="AM3773">
        <v>0</v>
      </c>
    </row>
    <row r="3774" spans="1:39">
      <c r="A3774">
        <v>11</v>
      </c>
      <c r="B3774">
        <v>22</v>
      </c>
      <c r="C3774">
        <v>2022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99</v>
      </c>
      <c r="N3774">
        <v>90</v>
      </c>
      <c r="O3774">
        <v>99</v>
      </c>
      <c r="P3774">
        <v>9999</v>
      </c>
      <c r="Q3774">
        <v>117</v>
      </c>
      <c r="R3774">
        <v>950</v>
      </c>
      <c r="S3774">
        <v>950</v>
      </c>
      <c r="T3774">
        <v>5.2582055681629489</v>
      </c>
      <c r="U3774">
        <v>3.640118603415937</v>
      </c>
      <c r="V3774">
        <v>16.598947368421051</v>
      </c>
      <c r="W3774">
        <v>62.632631578947375</v>
      </c>
      <c r="X3774">
        <v>103.7367280606716</v>
      </c>
      <c r="Y3774">
        <v>95.748999999999938</v>
      </c>
      <c r="Z3774">
        <v>95.748999999999938</v>
      </c>
      <c r="AA3774">
        <v>2.809742514894936</v>
      </c>
      <c r="AB3774">
        <v>2.4655069770211502</v>
      </c>
      <c r="AC3774">
        <v>-8.7327622012284625</v>
      </c>
      <c r="AD3774">
        <v>32</v>
      </c>
      <c r="AE3774">
        <v>0</v>
      </c>
      <c r="AF3774">
        <v>0</v>
      </c>
      <c r="AG3774">
        <v>5</v>
      </c>
      <c r="AH3774">
        <v>42</v>
      </c>
      <c r="AI3774">
        <v>18</v>
      </c>
      <c r="AJ3774">
        <v>7</v>
      </c>
      <c r="AK3774">
        <v>16</v>
      </c>
      <c r="AL3774">
        <v>0</v>
      </c>
      <c r="AM3774">
        <v>1</v>
      </c>
    </row>
    <row r="3775" spans="1:39">
      <c r="A3775">
        <v>11</v>
      </c>
      <c r="B3775">
        <v>23</v>
      </c>
      <c r="C3775">
        <v>2022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99</v>
      </c>
      <c r="N3775">
        <v>100</v>
      </c>
      <c r="O3775">
        <v>99</v>
      </c>
      <c r="P3775">
        <v>9999</v>
      </c>
      <c r="Q3775">
        <v>157</v>
      </c>
      <c r="R3775">
        <v>1704</v>
      </c>
      <c r="S3775">
        <v>1704</v>
      </c>
      <c r="T3775">
        <v>9.4315603033154378</v>
      </c>
      <c r="U3775">
        <v>7.1811349057710636</v>
      </c>
      <c r="V3775">
        <v>16.424295774647888</v>
      </c>
      <c r="W3775">
        <v>62.007629107981209</v>
      </c>
      <c r="X3775">
        <v>114.09434305362684</v>
      </c>
      <c r="Y3775">
        <v>105.30907863849752</v>
      </c>
      <c r="Z3775">
        <v>105.30907863849752</v>
      </c>
      <c r="AA3775">
        <v>2.8374753885655366</v>
      </c>
      <c r="AB3775">
        <v>2.701818725565972</v>
      </c>
      <c r="AC3775">
        <v>-2.5610999524932621</v>
      </c>
      <c r="AD3775">
        <v>50</v>
      </c>
      <c r="AE3775">
        <v>2</v>
      </c>
      <c r="AF3775">
        <v>0</v>
      </c>
      <c r="AG3775">
        <v>5</v>
      </c>
      <c r="AH3775">
        <v>77</v>
      </c>
      <c r="AI3775">
        <v>25</v>
      </c>
      <c r="AJ3775">
        <v>7</v>
      </c>
      <c r="AK3775">
        <v>21</v>
      </c>
      <c r="AL3775">
        <v>1</v>
      </c>
      <c r="AM3775">
        <v>1</v>
      </c>
    </row>
    <row r="3776" spans="1:39">
      <c r="A3776">
        <v>11</v>
      </c>
      <c r="B3776">
        <v>24</v>
      </c>
      <c r="C3776">
        <v>2022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99</v>
      </c>
      <c r="N3776">
        <v>110</v>
      </c>
      <c r="O3776">
        <v>99</v>
      </c>
      <c r="P3776">
        <v>9999</v>
      </c>
      <c r="Q3776">
        <v>201</v>
      </c>
      <c r="R3776">
        <v>2240</v>
      </c>
      <c r="S3776">
        <v>2240</v>
      </c>
      <c r="T3776">
        <v>12.398295234405269</v>
      </c>
      <c r="U3776">
        <v>10.325637956531487</v>
      </c>
      <c r="V3776">
        <v>16.212499999999999</v>
      </c>
      <c r="W3776">
        <v>61.443750000000001</v>
      </c>
      <c r="X3776">
        <v>124.7985364107727</v>
      </c>
      <c r="Y3776">
        <v>115.18904910714312</v>
      </c>
      <c r="Z3776">
        <v>115.18904910714312</v>
      </c>
      <c r="AA3776">
        <v>2.8791841349962697</v>
      </c>
      <c r="AB3776">
        <v>2.9467682434078495</v>
      </c>
      <c r="AC3776">
        <v>-3.327762534313774</v>
      </c>
      <c r="AD3776">
        <v>47</v>
      </c>
      <c r="AE3776">
        <v>1</v>
      </c>
      <c r="AF3776">
        <v>0</v>
      </c>
      <c r="AG3776">
        <v>6</v>
      </c>
      <c r="AH3776">
        <v>76</v>
      </c>
      <c r="AI3776">
        <v>20</v>
      </c>
      <c r="AJ3776">
        <v>13</v>
      </c>
      <c r="AK3776">
        <v>36</v>
      </c>
      <c r="AL3776">
        <v>0</v>
      </c>
      <c r="AM3776">
        <v>0</v>
      </c>
    </row>
    <row r="3777" spans="1:39">
      <c r="A3777">
        <v>11</v>
      </c>
      <c r="B3777">
        <v>25</v>
      </c>
      <c r="C3777">
        <v>2022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99</v>
      </c>
      <c r="N3777">
        <v>120</v>
      </c>
      <c r="O3777">
        <v>99</v>
      </c>
      <c r="P3777">
        <v>9999</v>
      </c>
      <c r="Q3777">
        <v>219</v>
      </c>
      <c r="R3777">
        <v>2355</v>
      </c>
      <c r="S3777">
        <v>2355</v>
      </c>
      <c r="T3777">
        <v>13.034814855814471</v>
      </c>
      <c r="U3777">
        <v>11.791971278961162</v>
      </c>
      <c r="V3777">
        <v>15.99872611464968</v>
      </c>
      <c r="W3777">
        <v>61.002123142250547</v>
      </c>
      <c r="X3777">
        <v>135.56142275833636</v>
      </c>
      <c r="Y3777">
        <v>125.12319320594472</v>
      </c>
      <c r="Z3777">
        <v>125.12319320594472</v>
      </c>
      <c r="AA3777">
        <v>2.8880060479403342</v>
      </c>
      <c r="AB3777">
        <v>3.214153240730651</v>
      </c>
      <c r="AC3777">
        <v>-7.7507537882124451</v>
      </c>
      <c r="AD3777">
        <v>63</v>
      </c>
      <c r="AE3777">
        <v>1</v>
      </c>
      <c r="AF3777">
        <v>0</v>
      </c>
      <c r="AG3777">
        <v>10</v>
      </c>
      <c r="AH3777">
        <v>90</v>
      </c>
      <c r="AI3777">
        <v>17</v>
      </c>
      <c r="AJ3777">
        <v>5</v>
      </c>
      <c r="AK3777">
        <v>17</v>
      </c>
      <c r="AL3777">
        <v>0</v>
      </c>
      <c r="AM3777">
        <v>1</v>
      </c>
    </row>
    <row r="3778" spans="1:39">
      <c r="A3778">
        <v>11</v>
      </c>
      <c r="B3778">
        <v>26</v>
      </c>
      <c r="C3778">
        <v>2022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99</v>
      </c>
      <c r="N3778">
        <v>130</v>
      </c>
      <c r="O3778">
        <v>99</v>
      </c>
      <c r="P3778">
        <v>9999</v>
      </c>
      <c r="Q3778">
        <v>238</v>
      </c>
      <c r="R3778">
        <v>2244</v>
      </c>
      <c r="S3778">
        <v>2244</v>
      </c>
      <c r="T3778">
        <v>12.420435047323853</v>
      </c>
      <c r="U3778">
        <v>12.112900132398671</v>
      </c>
      <c r="V3778">
        <v>15.728609625668453</v>
      </c>
      <c r="W3778">
        <v>60.369429590017809</v>
      </c>
      <c r="X3778">
        <v>146.1389225245895</v>
      </c>
      <c r="Y3778">
        <v>134.88622549019627</v>
      </c>
      <c r="Z3778">
        <v>134.88622549019627</v>
      </c>
      <c r="AA3778">
        <v>2.888045596285902</v>
      </c>
      <c r="AB3778">
        <v>3.4647925443188794</v>
      </c>
      <c r="AC3778">
        <v>-3.7317664308063994</v>
      </c>
      <c r="AD3778">
        <v>65</v>
      </c>
      <c r="AE3778">
        <v>0</v>
      </c>
      <c r="AF3778">
        <v>0</v>
      </c>
      <c r="AG3778">
        <v>6</v>
      </c>
      <c r="AH3778">
        <v>97</v>
      </c>
      <c r="AI3778">
        <v>23</v>
      </c>
      <c r="AJ3778">
        <v>11</v>
      </c>
      <c r="AK3778">
        <v>16</v>
      </c>
      <c r="AL3778">
        <v>0</v>
      </c>
      <c r="AM3778">
        <v>0</v>
      </c>
    </row>
    <row r="3779" spans="1:39">
      <c r="A3779">
        <v>11</v>
      </c>
      <c r="B3779">
        <v>27</v>
      </c>
      <c r="C3779">
        <v>2022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99</v>
      </c>
      <c r="N3779">
        <v>140</v>
      </c>
      <c r="O3779">
        <v>99</v>
      </c>
      <c r="P3779">
        <v>9999</v>
      </c>
      <c r="Q3779">
        <v>246</v>
      </c>
      <c r="R3779">
        <v>2149</v>
      </c>
      <c r="S3779">
        <v>2149</v>
      </c>
      <c r="T3779">
        <v>11.894614490507555</v>
      </c>
      <c r="U3779">
        <v>12.459467053618223</v>
      </c>
      <c r="V3779">
        <v>15.384830153559802</v>
      </c>
      <c r="W3779">
        <v>59.631921824104218</v>
      </c>
      <c r="X3779">
        <v>156.96530473242871</v>
      </c>
      <c r="Y3779">
        <v>144.87897626803149</v>
      </c>
      <c r="Z3779">
        <v>144.87897626803149</v>
      </c>
      <c r="AA3779">
        <v>2.8736110487852855</v>
      </c>
      <c r="AB3779">
        <v>3.7689092148195424</v>
      </c>
      <c r="AC3779">
        <v>-7.9313023955527395</v>
      </c>
      <c r="AD3779">
        <v>52</v>
      </c>
      <c r="AE3779">
        <v>4</v>
      </c>
      <c r="AF3779">
        <v>0</v>
      </c>
      <c r="AG3779">
        <v>3</v>
      </c>
      <c r="AH3779">
        <v>89</v>
      </c>
      <c r="AI3779">
        <v>18</v>
      </c>
      <c r="AJ3779">
        <v>5</v>
      </c>
      <c r="AK3779">
        <v>13</v>
      </c>
      <c r="AL3779">
        <v>0</v>
      </c>
      <c r="AM3779">
        <v>0</v>
      </c>
    </row>
    <row r="3780" spans="1:39">
      <c r="A3780">
        <v>11</v>
      </c>
      <c r="B3780">
        <v>28</v>
      </c>
      <c r="C3780">
        <v>2022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99</v>
      </c>
      <c r="N3780">
        <v>150</v>
      </c>
      <c r="O3780">
        <v>99</v>
      </c>
      <c r="P3780">
        <v>9999</v>
      </c>
      <c r="Q3780">
        <v>237</v>
      </c>
      <c r="R3780">
        <v>1823</v>
      </c>
      <c r="S3780">
        <v>1823</v>
      </c>
      <c r="T3780">
        <v>10.090219737643219</v>
      </c>
      <c r="U3780">
        <v>11.307498397290622</v>
      </c>
      <c r="V3780">
        <v>14.890290729566649</v>
      </c>
      <c r="W3780">
        <v>58.652221612726258</v>
      </c>
      <c r="X3780">
        <v>167.92698212143077</v>
      </c>
      <c r="Y3780">
        <v>154.99660449808027</v>
      </c>
      <c r="Z3780">
        <v>154.99660449808027</v>
      </c>
      <c r="AA3780">
        <v>2.9171676464005238</v>
      </c>
      <c r="AB3780">
        <v>3.7711196105530593</v>
      </c>
      <c r="AC3780">
        <v>-7.2310501791536348</v>
      </c>
      <c r="AD3780">
        <v>33</v>
      </c>
      <c r="AE3780">
        <v>3</v>
      </c>
      <c r="AF3780">
        <v>0</v>
      </c>
      <c r="AG3780">
        <v>3</v>
      </c>
      <c r="AH3780">
        <v>70</v>
      </c>
      <c r="AI3780">
        <v>18</v>
      </c>
      <c r="AJ3780">
        <v>6</v>
      </c>
      <c r="AK3780">
        <v>5</v>
      </c>
      <c r="AL3780">
        <v>0</v>
      </c>
      <c r="AM3780">
        <v>0</v>
      </c>
    </row>
    <row r="3781" spans="1:39">
      <c r="A3781">
        <v>11</v>
      </c>
      <c r="B3781">
        <v>29</v>
      </c>
      <c r="C3781">
        <v>2022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99</v>
      </c>
      <c r="N3781">
        <v>160</v>
      </c>
      <c r="O3781">
        <v>99</v>
      </c>
      <c r="P3781">
        <v>9999</v>
      </c>
      <c r="Q3781">
        <v>233</v>
      </c>
      <c r="R3781">
        <v>1425</v>
      </c>
      <c r="S3781">
        <v>1425</v>
      </c>
      <c r="T3781">
        <v>7.8873083522444238</v>
      </c>
      <c r="U3781">
        <v>9.399098292036312</v>
      </c>
      <c r="V3781">
        <v>14.530526315789473</v>
      </c>
      <c r="W3781">
        <v>57.95228070175439</v>
      </c>
      <c r="X3781">
        <v>178.57141662389924</v>
      </c>
      <c r="Y3781">
        <v>164.82141754385972</v>
      </c>
      <c r="Z3781">
        <v>164.82141754385972</v>
      </c>
      <c r="AA3781">
        <v>2.8565085959913792</v>
      </c>
      <c r="AB3781">
        <v>3.6311281015172447</v>
      </c>
      <c r="AC3781">
        <v>-8.6886451471587645</v>
      </c>
      <c r="AD3781">
        <v>33</v>
      </c>
      <c r="AE3781">
        <v>2</v>
      </c>
      <c r="AF3781">
        <v>0</v>
      </c>
      <c r="AG3781">
        <v>1</v>
      </c>
      <c r="AH3781">
        <v>61</v>
      </c>
      <c r="AI3781">
        <v>10</v>
      </c>
      <c r="AJ3781">
        <v>8</v>
      </c>
      <c r="AK3781">
        <v>2</v>
      </c>
      <c r="AL3781">
        <v>0</v>
      </c>
      <c r="AM3781">
        <v>0</v>
      </c>
    </row>
    <row r="3782" spans="1:39">
      <c r="A3782">
        <v>11</v>
      </c>
      <c r="B3782">
        <v>30</v>
      </c>
      <c r="C3782">
        <v>2022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99</v>
      </c>
      <c r="N3782">
        <v>170</v>
      </c>
      <c r="O3782">
        <v>99</v>
      </c>
      <c r="P3782">
        <v>9999</v>
      </c>
      <c r="Q3782">
        <v>217</v>
      </c>
      <c r="R3782">
        <v>1049</v>
      </c>
      <c r="S3782">
        <v>1049</v>
      </c>
      <c r="T3782">
        <v>5.8061659378978243</v>
      </c>
      <c r="U3782">
        <v>7.3374352374268064</v>
      </c>
      <c r="V3782">
        <v>13.905624404194471</v>
      </c>
      <c r="W3782">
        <v>56.865586272640606</v>
      </c>
      <c r="X3782">
        <v>189.3692284970364</v>
      </c>
      <c r="Y3782">
        <v>174.78779790276445</v>
      </c>
      <c r="Z3782">
        <v>174.78779790276445</v>
      </c>
      <c r="AA3782">
        <v>2.8567892830637498</v>
      </c>
      <c r="AB3782">
        <v>3.8851539266529151</v>
      </c>
      <c r="AC3782">
        <v>-14.183816839133357</v>
      </c>
      <c r="AD3782">
        <v>15</v>
      </c>
      <c r="AE3782">
        <v>4</v>
      </c>
      <c r="AF3782">
        <v>0</v>
      </c>
      <c r="AG3782">
        <v>3</v>
      </c>
      <c r="AH3782">
        <v>32</v>
      </c>
      <c r="AI3782">
        <v>4</v>
      </c>
      <c r="AJ3782">
        <v>2</v>
      </c>
      <c r="AK3782">
        <v>6</v>
      </c>
      <c r="AL3782">
        <v>0</v>
      </c>
      <c r="AM3782">
        <v>0</v>
      </c>
    </row>
    <row r="3783" spans="1:39">
      <c r="A3783">
        <v>11</v>
      </c>
      <c r="B3783">
        <v>31</v>
      </c>
      <c r="C3783">
        <v>2022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99</v>
      </c>
      <c r="N3783">
        <v>180</v>
      </c>
      <c r="O3783">
        <v>99</v>
      </c>
      <c r="P3783">
        <v>9999</v>
      </c>
      <c r="Q3783">
        <v>196</v>
      </c>
      <c r="R3783">
        <v>697</v>
      </c>
      <c r="S3783">
        <v>696</v>
      </c>
      <c r="T3783">
        <v>3.8578624010627105</v>
      </c>
      <c r="U3783">
        <v>5.1450626974533629</v>
      </c>
      <c r="V3783">
        <v>13.16499282639885</v>
      </c>
      <c r="W3783">
        <v>55.670977011494251</v>
      </c>
      <c r="X3783">
        <v>200.13046161307329</v>
      </c>
      <c r="Y3783">
        <v>184.45915351506471</v>
      </c>
      <c r="Z3783">
        <v>184.72418103448288</v>
      </c>
      <c r="AA3783">
        <v>2.9019740440367277</v>
      </c>
      <c r="AB3783">
        <v>3.9995785941154511</v>
      </c>
      <c r="AC3783">
        <v>-10.28741496290869</v>
      </c>
      <c r="AD3783">
        <v>16</v>
      </c>
      <c r="AE3783">
        <v>3</v>
      </c>
      <c r="AF3783">
        <v>0</v>
      </c>
      <c r="AG3783">
        <v>1</v>
      </c>
      <c r="AH3783">
        <v>28</v>
      </c>
      <c r="AI3783">
        <v>2</v>
      </c>
      <c r="AJ3783">
        <v>4</v>
      </c>
      <c r="AK3783">
        <v>1</v>
      </c>
      <c r="AL3783">
        <v>1</v>
      </c>
      <c r="AM3783">
        <v>1</v>
      </c>
    </row>
    <row r="3784" spans="1:39">
      <c r="A3784">
        <v>11</v>
      </c>
      <c r="B3784">
        <v>32</v>
      </c>
      <c r="C3784">
        <v>2022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99</v>
      </c>
      <c r="N3784">
        <v>190</v>
      </c>
      <c r="O3784">
        <v>99</v>
      </c>
      <c r="P3784">
        <v>9999</v>
      </c>
      <c r="Q3784">
        <v>159</v>
      </c>
      <c r="R3784">
        <v>412</v>
      </c>
      <c r="S3784">
        <v>412</v>
      </c>
      <c r="T3784">
        <v>2.2804007306138261</v>
      </c>
      <c r="U3784">
        <v>3.2054816018550758</v>
      </c>
      <c r="V3784">
        <v>12.55097087378641</v>
      </c>
      <c r="W3784">
        <v>54.696601941747581</v>
      </c>
      <c r="X3784">
        <v>210.63798399057544</v>
      </c>
      <c r="Y3784">
        <v>194.41885922330081</v>
      </c>
      <c r="Z3784">
        <v>194.41885922330081</v>
      </c>
      <c r="AA3784">
        <v>2.8599799560791461</v>
      </c>
      <c r="AB3784">
        <v>4.3228550556132337</v>
      </c>
      <c r="AC3784">
        <v>-1.014250790813072</v>
      </c>
      <c r="AD3784">
        <v>9</v>
      </c>
      <c r="AE3784">
        <v>6</v>
      </c>
      <c r="AF3784">
        <v>0</v>
      </c>
      <c r="AG3784">
        <v>0</v>
      </c>
      <c r="AH3784">
        <v>13</v>
      </c>
      <c r="AI3784">
        <v>1</v>
      </c>
      <c r="AJ3784">
        <v>1</v>
      </c>
      <c r="AK3784">
        <v>0</v>
      </c>
      <c r="AL3784">
        <v>0</v>
      </c>
      <c r="AM3784">
        <v>0</v>
      </c>
    </row>
    <row r="3785" spans="1:39">
      <c r="A3785">
        <v>11</v>
      </c>
      <c r="B3785">
        <v>33</v>
      </c>
      <c r="C3785">
        <v>2022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99</v>
      </c>
      <c r="N3785">
        <v>200</v>
      </c>
      <c r="O3785">
        <v>99</v>
      </c>
      <c r="P3785">
        <v>9999</v>
      </c>
      <c r="Q3785">
        <v>121</v>
      </c>
      <c r="R3785">
        <v>250</v>
      </c>
      <c r="S3785">
        <v>250</v>
      </c>
      <c r="T3785">
        <v>1.3837383074113023</v>
      </c>
      <c r="U3785">
        <v>2.0481653118407563</v>
      </c>
      <c r="V3785">
        <v>11.215999999999999</v>
      </c>
      <c r="W3785">
        <v>52.411999999999999</v>
      </c>
      <c r="X3785">
        <v>221.80208017334775</v>
      </c>
      <c r="Y3785">
        <v>204.72331999999997</v>
      </c>
      <c r="Z3785">
        <v>204.72331999999997</v>
      </c>
      <c r="AA3785">
        <v>3.0101955713242847</v>
      </c>
      <c r="AB3785">
        <v>4.8631528867597877</v>
      </c>
      <c r="AC3785">
        <v>-4.4517111976430748</v>
      </c>
      <c r="AD3785">
        <v>1</v>
      </c>
      <c r="AE3785">
        <v>0</v>
      </c>
      <c r="AF3785">
        <v>0</v>
      </c>
      <c r="AG3785">
        <v>0</v>
      </c>
      <c r="AH3785">
        <v>9</v>
      </c>
      <c r="AI3785">
        <v>0</v>
      </c>
      <c r="AJ3785">
        <v>0</v>
      </c>
      <c r="AK3785">
        <v>0</v>
      </c>
      <c r="AL3785">
        <v>0</v>
      </c>
      <c r="AM3785">
        <v>0</v>
      </c>
    </row>
    <row r="3786" spans="1:39">
      <c r="A3786">
        <v>11</v>
      </c>
      <c r="B3786">
        <v>34</v>
      </c>
      <c r="C3786">
        <v>2022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99</v>
      </c>
      <c r="N3786">
        <v>210</v>
      </c>
      <c r="O3786">
        <v>99</v>
      </c>
      <c r="P3786">
        <v>9999</v>
      </c>
      <c r="Q3786">
        <v>64</v>
      </c>
      <c r="R3786">
        <v>125</v>
      </c>
      <c r="S3786">
        <v>124</v>
      </c>
      <c r="T3786">
        <v>0.69186915370565116</v>
      </c>
      <c r="U3786">
        <v>1.0663701007673783</v>
      </c>
      <c r="V3786">
        <v>10.903999999999998</v>
      </c>
      <c r="W3786">
        <v>51.79032258064516</v>
      </c>
      <c r="X3786">
        <v>232.83484290357529</v>
      </c>
      <c r="Y3786">
        <v>213.17695999999995</v>
      </c>
      <c r="Z3786">
        <v>214.89612903225796</v>
      </c>
      <c r="AA3786">
        <v>2.6652152094005004</v>
      </c>
      <c r="AB3786">
        <v>4.316648553525237</v>
      </c>
      <c r="AC3786">
        <v>-16.050852921481251</v>
      </c>
      <c r="AD3786">
        <v>1</v>
      </c>
      <c r="AE3786">
        <v>0</v>
      </c>
      <c r="AF3786">
        <v>0</v>
      </c>
      <c r="AG3786">
        <v>0</v>
      </c>
      <c r="AH3786">
        <v>3</v>
      </c>
      <c r="AI3786">
        <v>0</v>
      </c>
      <c r="AJ3786">
        <v>0</v>
      </c>
      <c r="AK3786">
        <v>0</v>
      </c>
      <c r="AL3786">
        <v>0</v>
      </c>
      <c r="AM3786">
        <v>0</v>
      </c>
    </row>
    <row r="3787" spans="1:39">
      <c r="A3787">
        <v>11</v>
      </c>
      <c r="B3787">
        <v>35</v>
      </c>
      <c r="C3787">
        <v>2022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99</v>
      </c>
      <c r="N3787">
        <v>220</v>
      </c>
      <c r="O3787">
        <v>99</v>
      </c>
      <c r="P3787">
        <v>9999</v>
      </c>
      <c r="Q3787">
        <v>48</v>
      </c>
      <c r="R3787">
        <v>70</v>
      </c>
      <c r="S3787">
        <v>69</v>
      </c>
      <c r="T3787">
        <v>0.38744672607516473</v>
      </c>
      <c r="U3787">
        <v>0.61887764874243201</v>
      </c>
      <c r="V3787">
        <v>10.1</v>
      </c>
      <c r="W3787">
        <v>50.347826086956523</v>
      </c>
      <c r="X3787">
        <v>242.897384305835</v>
      </c>
      <c r="Y3787">
        <v>220.92714285714288</v>
      </c>
      <c r="Z3787">
        <v>224.1289855072464</v>
      </c>
      <c r="AA3787">
        <v>2.540232869005786</v>
      </c>
      <c r="AB3787">
        <v>4.7390639537950738</v>
      </c>
      <c r="AC3787">
        <v>-23.944738479359003</v>
      </c>
      <c r="AD3787">
        <v>1</v>
      </c>
      <c r="AE3787">
        <v>0</v>
      </c>
      <c r="AF3787">
        <v>0</v>
      </c>
      <c r="AG3787">
        <v>0</v>
      </c>
      <c r="AH3787">
        <v>6</v>
      </c>
      <c r="AI3787">
        <v>0</v>
      </c>
      <c r="AJ3787">
        <v>1</v>
      </c>
      <c r="AK3787">
        <v>0</v>
      </c>
      <c r="AL3787">
        <v>0</v>
      </c>
      <c r="AM3787">
        <v>0</v>
      </c>
    </row>
    <row r="3788" spans="1:39">
      <c r="A3788">
        <v>11</v>
      </c>
      <c r="B3788">
        <v>36</v>
      </c>
      <c r="C3788">
        <v>2022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99</v>
      </c>
      <c r="N3788">
        <v>230</v>
      </c>
      <c r="O3788">
        <v>99</v>
      </c>
      <c r="P3788">
        <v>9999</v>
      </c>
      <c r="Q3788">
        <v>36</v>
      </c>
      <c r="R3788">
        <v>73</v>
      </c>
      <c r="S3788">
        <v>71</v>
      </c>
      <c r="T3788">
        <v>0.40405158576410033</v>
      </c>
      <c r="U3788">
        <v>0.69301658907762254</v>
      </c>
      <c r="V3788">
        <v>8.616438356164382</v>
      </c>
      <c r="W3788">
        <v>48.056338028169009</v>
      </c>
      <c r="X3788">
        <v>264.34690333783504</v>
      </c>
      <c r="Y3788">
        <v>237.22643835616441</v>
      </c>
      <c r="Z3788">
        <v>243.90887323943656</v>
      </c>
      <c r="AA3788">
        <v>11.433226172093056</v>
      </c>
      <c r="AB3788">
        <v>5.8835826106583475</v>
      </c>
      <c r="AC3788">
        <v>-24.37841170855144</v>
      </c>
      <c r="AD3788">
        <v>1</v>
      </c>
      <c r="AE3788">
        <v>0</v>
      </c>
      <c r="AF3788">
        <v>0</v>
      </c>
      <c r="AG3788">
        <v>0</v>
      </c>
      <c r="AH3788">
        <v>1</v>
      </c>
      <c r="AI3788">
        <v>0</v>
      </c>
      <c r="AJ3788">
        <v>0</v>
      </c>
      <c r="AK3788">
        <v>1</v>
      </c>
      <c r="AL3788">
        <v>0</v>
      </c>
      <c r="AM3788">
        <v>0</v>
      </c>
    </row>
    <row r="3789" spans="1:39">
      <c r="A3789">
        <v>11</v>
      </c>
      <c r="B3789">
        <v>37</v>
      </c>
      <c r="C3789">
        <v>2021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99</v>
      </c>
      <c r="N3789">
        <v>60</v>
      </c>
      <c r="O3789">
        <v>99</v>
      </c>
      <c r="P3789">
        <v>9999</v>
      </c>
      <c r="Q3789">
        <v>28</v>
      </c>
      <c r="R3789">
        <v>38</v>
      </c>
      <c r="S3789">
        <v>38</v>
      </c>
      <c r="T3789">
        <v>0.19351816015155524</v>
      </c>
      <c r="U3789">
        <v>8.9784685131014855E-2</v>
      </c>
      <c r="V3789">
        <v>16.447368421052627</v>
      </c>
      <c r="W3789">
        <v>62.105263157894761</v>
      </c>
      <c r="X3789">
        <v>68.855847636425878</v>
      </c>
      <c r="Y3789">
        <v>63.553947368421042</v>
      </c>
      <c r="Z3789">
        <v>63.553947368421042</v>
      </c>
      <c r="AA3789">
        <v>6.3934512298763755</v>
      </c>
      <c r="AB3789">
        <v>2.826467701494114</v>
      </c>
      <c r="AC3789">
        <v>11.671029715531944</v>
      </c>
      <c r="AD3789">
        <v>4</v>
      </c>
      <c r="AE3789">
        <v>0</v>
      </c>
      <c r="AF3789">
        <v>0</v>
      </c>
      <c r="AG3789">
        <v>0</v>
      </c>
      <c r="AH3789">
        <v>6</v>
      </c>
      <c r="AI3789">
        <v>1</v>
      </c>
      <c r="AJ3789">
        <v>0</v>
      </c>
      <c r="AK3789">
        <v>0</v>
      </c>
      <c r="AL3789">
        <v>0</v>
      </c>
      <c r="AM3789">
        <v>0</v>
      </c>
    </row>
    <row r="3790" spans="1:39">
      <c r="A3790">
        <v>11</v>
      </c>
      <c r="B3790">
        <v>38</v>
      </c>
      <c r="C3790">
        <v>2021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99</v>
      </c>
      <c r="N3790">
        <v>70</v>
      </c>
      <c r="O3790">
        <v>99</v>
      </c>
      <c r="P3790">
        <v>9999</v>
      </c>
      <c r="Q3790">
        <v>50</v>
      </c>
      <c r="R3790">
        <v>143</v>
      </c>
      <c r="S3790">
        <v>141</v>
      </c>
      <c r="T3790">
        <v>0.7282393921492738</v>
      </c>
      <c r="U3790">
        <v>0.40105858376257514</v>
      </c>
      <c r="V3790">
        <v>16.503496503496503</v>
      </c>
      <c r="W3790">
        <v>62.418439716312065</v>
      </c>
      <c r="X3790">
        <v>82.872815158838989</v>
      </c>
      <c r="Y3790">
        <v>75.438951048951012</v>
      </c>
      <c r="Z3790">
        <v>76.509007092198544</v>
      </c>
      <c r="AA3790">
        <v>2.554461069299836</v>
      </c>
      <c r="AB3790">
        <v>2.2975658669628261</v>
      </c>
      <c r="AC3790">
        <v>-4.8785149127809486</v>
      </c>
      <c r="AD3790">
        <v>7</v>
      </c>
      <c r="AE3790">
        <v>0</v>
      </c>
      <c r="AF3790">
        <v>0</v>
      </c>
      <c r="AG3790">
        <v>3</v>
      </c>
      <c r="AH3790">
        <v>8</v>
      </c>
      <c r="AI3790">
        <v>2</v>
      </c>
      <c r="AJ3790">
        <v>1</v>
      </c>
      <c r="AK3790">
        <v>4</v>
      </c>
      <c r="AL3790">
        <v>0</v>
      </c>
      <c r="AM3790">
        <v>0</v>
      </c>
    </row>
    <row r="3791" spans="1:39">
      <c r="A3791">
        <v>11</v>
      </c>
      <c r="B3791">
        <v>39</v>
      </c>
      <c r="C3791">
        <v>2021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99</v>
      </c>
      <c r="N3791">
        <v>80</v>
      </c>
      <c r="O3791">
        <v>99</v>
      </c>
      <c r="P3791">
        <v>9999</v>
      </c>
      <c r="Q3791">
        <v>88</v>
      </c>
      <c r="R3791">
        <v>445</v>
      </c>
      <c r="S3791">
        <v>443</v>
      </c>
      <c r="T3791">
        <v>2.2661995070379501</v>
      </c>
      <c r="U3791">
        <v>1.4154755159277173</v>
      </c>
      <c r="V3791">
        <v>16.611235955056181</v>
      </c>
      <c r="W3791">
        <v>62.297968397291186</v>
      </c>
      <c r="X3791">
        <v>93.10380172130445</v>
      </c>
      <c r="Y3791">
        <v>85.559101123595511</v>
      </c>
      <c r="Z3791">
        <v>85.945372460496614</v>
      </c>
      <c r="AA3791">
        <v>2.75737771424531</v>
      </c>
      <c r="AB3791">
        <v>2.4818383976316798</v>
      </c>
      <c r="AC3791">
        <v>-3.8398449336454878</v>
      </c>
      <c r="AD3791">
        <v>31</v>
      </c>
      <c r="AE3791">
        <v>0</v>
      </c>
      <c r="AF3791">
        <v>0</v>
      </c>
      <c r="AG3791">
        <v>1</v>
      </c>
      <c r="AH3791">
        <v>32</v>
      </c>
      <c r="AI3791">
        <v>10</v>
      </c>
      <c r="AJ3791">
        <v>2</v>
      </c>
      <c r="AK3791">
        <v>13</v>
      </c>
      <c r="AL3791">
        <v>0</v>
      </c>
      <c r="AM3791">
        <v>0</v>
      </c>
    </row>
    <row r="3792" spans="1:39">
      <c r="A3792">
        <v>11</v>
      </c>
      <c r="B3792">
        <v>40</v>
      </c>
      <c r="C3792">
        <v>2021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99</v>
      </c>
      <c r="N3792">
        <v>90</v>
      </c>
      <c r="O3792">
        <v>99</v>
      </c>
      <c r="P3792">
        <v>9999</v>
      </c>
      <c r="Q3792">
        <v>129</v>
      </c>
      <c r="R3792">
        <v>1086</v>
      </c>
      <c r="S3792">
        <v>1083</v>
      </c>
      <c r="T3792">
        <v>5.5305453138049723</v>
      </c>
      <c r="U3792">
        <v>3.8446318563765951</v>
      </c>
      <c r="V3792">
        <v>16.522099447513821</v>
      </c>
      <c r="W3792">
        <v>61.917820867959357</v>
      </c>
      <c r="X3792">
        <v>103.45593179419321</v>
      </c>
      <c r="Y3792">
        <v>95.224521178637218</v>
      </c>
      <c r="Z3792">
        <v>95.488301015697118</v>
      </c>
      <c r="AA3792">
        <v>2.8475771356938342</v>
      </c>
      <c r="AB3792">
        <v>2.3560468278225155</v>
      </c>
      <c r="AC3792">
        <v>-3.5504497320486599</v>
      </c>
      <c r="AD3792">
        <v>39</v>
      </c>
      <c r="AE3792">
        <v>0</v>
      </c>
      <c r="AF3792">
        <v>0</v>
      </c>
      <c r="AG3792">
        <v>13</v>
      </c>
      <c r="AH3792">
        <v>59</v>
      </c>
      <c r="AI3792">
        <v>21</v>
      </c>
      <c r="AJ3792">
        <v>10</v>
      </c>
      <c r="AK3792">
        <v>17</v>
      </c>
      <c r="AL3792">
        <v>0</v>
      </c>
      <c r="AM3792">
        <v>0</v>
      </c>
    </row>
    <row r="3793" spans="1:39">
      <c r="A3793">
        <v>11</v>
      </c>
      <c r="B3793">
        <v>41</v>
      </c>
      <c r="C3793">
        <v>2021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99</v>
      </c>
      <c r="N3793">
        <v>100</v>
      </c>
      <c r="O3793">
        <v>99</v>
      </c>
      <c r="P3793">
        <v>9999</v>
      </c>
      <c r="Q3793">
        <v>185</v>
      </c>
      <c r="R3793">
        <v>1890</v>
      </c>
      <c r="S3793">
        <v>1888</v>
      </c>
      <c r="T3793">
        <v>9.6249821759589356</v>
      </c>
      <c r="U3793">
        <v>7.3993551526023804</v>
      </c>
      <c r="V3793">
        <v>16.141798941798939</v>
      </c>
      <c r="W3793">
        <v>61.145656779661032</v>
      </c>
      <c r="X3793">
        <v>114.2108319432262</v>
      </c>
      <c r="Y3793">
        <v>105.3066825396825</v>
      </c>
      <c r="Z3793">
        <v>105.4182362288135</v>
      </c>
      <c r="AA3793">
        <v>2.8793012617049754</v>
      </c>
      <c r="AB3793">
        <v>2.7371564858375912</v>
      </c>
      <c r="AC3793">
        <v>-9.3461724113948943</v>
      </c>
      <c r="AD3793">
        <v>36</v>
      </c>
      <c r="AE3793">
        <v>1</v>
      </c>
      <c r="AF3793">
        <v>1</v>
      </c>
      <c r="AG3793">
        <v>5</v>
      </c>
      <c r="AH3793">
        <v>66</v>
      </c>
      <c r="AI3793">
        <v>25</v>
      </c>
      <c r="AJ3793">
        <v>12</v>
      </c>
      <c r="AK3793">
        <v>28</v>
      </c>
      <c r="AL3793">
        <v>0</v>
      </c>
      <c r="AM3793">
        <v>0</v>
      </c>
    </row>
    <row r="3794" spans="1:39">
      <c r="A3794">
        <v>11</v>
      </c>
      <c r="B3794">
        <v>42</v>
      </c>
      <c r="C3794">
        <v>2021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99</v>
      </c>
      <c r="N3794">
        <v>110</v>
      </c>
      <c r="O3794">
        <v>99</v>
      </c>
      <c r="P3794">
        <v>9999</v>
      </c>
      <c r="Q3794">
        <v>221</v>
      </c>
      <c r="R3794">
        <v>2484</v>
      </c>
      <c r="S3794">
        <v>2483</v>
      </c>
      <c r="T3794">
        <v>12.649976574117453</v>
      </c>
      <c r="U3794">
        <v>10.630344255350344</v>
      </c>
      <c r="V3794">
        <v>15.881239935587764</v>
      </c>
      <c r="W3794">
        <v>60.515102698348763</v>
      </c>
      <c r="X3794">
        <v>124.76401515746304</v>
      </c>
      <c r="Y3794">
        <v>115.11173510467007</v>
      </c>
      <c r="Z3794">
        <v>115.15809504631515</v>
      </c>
      <c r="AA3794">
        <v>2.875025341918386</v>
      </c>
      <c r="AB3794">
        <v>3.1884168916556979</v>
      </c>
      <c r="AC3794">
        <v>-9.1489970174494388</v>
      </c>
      <c r="AD3794">
        <v>60</v>
      </c>
      <c r="AE3794">
        <v>0</v>
      </c>
      <c r="AF3794">
        <v>0</v>
      </c>
      <c r="AG3794">
        <v>11</v>
      </c>
      <c r="AH3794">
        <v>93</v>
      </c>
      <c r="AI3794">
        <v>36</v>
      </c>
      <c r="AJ3794">
        <v>18</v>
      </c>
      <c r="AK3794">
        <v>16</v>
      </c>
      <c r="AL3794">
        <v>0</v>
      </c>
      <c r="AM3794">
        <v>0</v>
      </c>
    </row>
    <row r="3795" spans="1:39">
      <c r="A3795">
        <v>11</v>
      </c>
      <c r="B3795">
        <v>43</v>
      </c>
      <c r="C3795">
        <v>2021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99</v>
      </c>
      <c r="N3795">
        <v>120</v>
      </c>
      <c r="O3795">
        <v>99</v>
      </c>
      <c r="P3795">
        <v>9999</v>
      </c>
      <c r="Q3795">
        <v>228</v>
      </c>
      <c r="R3795">
        <v>2726</v>
      </c>
      <c r="S3795">
        <v>2726</v>
      </c>
      <c r="T3795">
        <v>13.882381699293152</v>
      </c>
      <c r="U3795">
        <v>12.673477196550705</v>
      </c>
      <c r="V3795">
        <v>15.551724137931036</v>
      </c>
      <c r="W3795">
        <v>59.912692589875306</v>
      </c>
      <c r="X3795">
        <v>135.48527521583</v>
      </c>
      <c r="Y3795">
        <v>125.05290902421144</v>
      </c>
      <c r="Z3795">
        <v>125.05290902421144</v>
      </c>
      <c r="AA3795">
        <v>2.9111693116833126</v>
      </c>
      <c r="AB3795">
        <v>3.222673982821727</v>
      </c>
      <c r="AC3795">
        <v>-6.0794485482413911</v>
      </c>
      <c r="AD3795">
        <v>55</v>
      </c>
      <c r="AE3795">
        <v>3</v>
      </c>
      <c r="AF3795">
        <v>0</v>
      </c>
      <c r="AG3795">
        <v>5</v>
      </c>
      <c r="AH3795">
        <v>98</v>
      </c>
      <c r="AI3795">
        <v>25</v>
      </c>
      <c r="AJ3795">
        <v>19</v>
      </c>
      <c r="AK3795">
        <v>20</v>
      </c>
      <c r="AL3795">
        <v>0</v>
      </c>
      <c r="AM3795">
        <v>0</v>
      </c>
    </row>
    <row r="3796" spans="1:39">
      <c r="A3796">
        <v>11</v>
      </c>
      <c r="B3796">
        <v>44</v>
      </c>
      <c r="C3796">
        <v>2021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99</v>
      </c>
      <c r="N3796">
        <v>130</v>
      </c>
      <c r="O3796">
        <v>99</v>
      </c>
      <c r="P3796">
        <v>9999</v>
      </c>
      <c r="Q3796">
        <v>250</v>
      </c>
      <c r="R3796">
        <v>2436</v>
      </c>
      <c r="S3796">
        <v>2436</v>
      </c>
      <c r="T3796">
        <v>12.405532582347069</v>
      </c>
      <c r="U3796">
        <v>12.232498528649103</v>
      </c>
      <c r="V3796">
        <v>15.288177339901477</v>
      </c>
      <c r="W3796">
        <v>59.424466338259442</v>
      </c>
      <c r="X3796">
        <v>146.33898884020283</v>
      </c>
      <c r="Y3796">
        <v>135.07088669950761</v>
      </c>
      <c r="Z3796">
        <v>135.07088669950761</v>
      </c>
      <c r="AA3796">
        <v>2.9122594254088776</v>
      </c>
      <c r="AB3796">
        <v>3.5975213715809939</v>
      </c>
      <c r="AC3796">
        <v>-6.6309158747248444</v>
      </c>
      <c r="AD3796">
        <v>47</v>
      </c>
      <c r="AE3796">
        <v>3</v>
      </c>
      <c r="AF3796">
        <v>0</v>
      </c>
      <c r="AG3796">
        <v>2</v>
      </c>
      <c r="AH3796">
        <v>101</v>
      </c>
      <c r="AI3796">
        <v>12</v>
      </c>
      <c r="AJ3796">
        <v>16</v>
      </c>
      <c r="AK3796">
        <v>7</v>
      </c>
      <c r="AL3796">
        <v>0</v>
      </c>
      <c r="AM3796">
        <v>0</v>
      </c>
    </row>
    <row r="3797" spans="1:39">
      <c r="A3797">
        <v>11</v>
      </c>
      <c r="B3797">
        <v>45</v>
      </c>
      <c r="C3797">
        <v>2021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99</v>
      </c>
      <c r="N3797">
        <v>140</v>
      </c>
      <c r="O3797">
        <v>99</v>
      </c>
      <c r="P3797">
        <v>9999</v>
      </c>
      <c r="Q3797">
        <v>248</v>
      </c>
      <c r="R3797">
        <v>2256.5299999999997</v>
      </c>
      <c r="S3797">
        <v>2256.5299999999997</v>
      </c>
      <c r="T3797">
        <v>11.491566682283922</v>
      </c>
      <c r="U3797">
        <v>12.15836616878414</v>
      </c>
      <c r="V3797">
        <v>14.836944334885867</v>
      </c>
      <c r="W3797">
        <v>58.649958121540621</v>
      </c>
      <c r="X3797">
        <v>157.02046842562129</v>
      </c>
      <c r="Y3797">
        <v>144.9298923568486</v>
      </c>
      <c r="Z3797">
        <v>144.9298923568486</v>
      </c>
      <c r="AA3797">
        <v>2.182275883251747</v>
      </c>
      <c r="AB3797">
        <v>3.6299537047419839</v>
      </c>
      <c r="AC3797">
        <v>-31.122448895603181</v>
      </c>
      <c r="AD3797">
        <v>48.53</v>
      </c>
      <c r="AE3797">
        <v>5</v>
      </c>
      <c r="AF3797">
        <v>0</v>
      </c>
      <c r="AG3797">
        <v>7</v>
      </c>
      <c r="AH3797">
        <v>108</v>
      </c>
      <c r="AI3797">
        <v>16</v>
      </c>
      <c r="AJ3797">
        <v>8</v>
      </c>
      <c r="AK3797">
        <v>9</v>
      </c>
      <c r="AL3797">
        <v>0</v>
      </c>
      <c r="AM3797">
        <v>0</v>
      </c>
    </row>
    <row r="3798" spans="1:39">
      <c r="A3798">
        <v>11</v>
      </c>
      <c r="B3798">
        <v>46</v>
      </c>
      <c r="C3798">
        <v>2021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99</v>
      </c>
      <c r="N3798">
        <v>150</v>
      </c>
      <c r="O3798">
        <v>99</v>
      </c>
      <c r="P3798">
        <v>9999</v>
      </c>
      <c r="Q3798">
        <v>245</v>
      </c>
      <c r="R3798">
        <v>1978</v>
      </c>
      <c r="S3798">
        <v>1978</v>
      </c>
      <c r="T3798">
        <v>10.07312949420464</v>
      </c>
      <c r="U3798">
        <v>11.385249040031033</v>
      </c>
      <c r="V3798">
        <v>14.389787664307377</v>
      </c>
      <c r="W3798">
        <v>57.848837209302339</v>
      </c>
      <c r="X3798">
        <v>167.74068381667462</v>
      </c>
      <c r="Y3798">
        <v>154.82465116279039</v>
      </c>
      <c r="Z3798">
        <v>154.82465116279039</v>
      </c>
      <c r="AA3798">
        <v>2.8592509828190096</v>
      </c>
      <c r="AB3798">
        <v>3.6727759636081858</v>
      </c>
      <c r="AC3798">
        <v>-5.4852841977126312</v>
      </c>
      <c r="AD3798">
        <v>33</v>
      </c>
      <c r="AE3798">
        <v>6</v>
      </c>
      <c r="AF3798">
        <v>0</v>
      </c>
      <c r="AG3798">
        <v>5</v>
      </c>
      <c r="AH3798">
        <v>98</v>
      </c>
      <c r="AI3798">
        <v>11</v>
      </c>
      <c r="AJ3798">
        <v>8</v>
      </c>
      <c r="AK3798">
        <v>10</v>
      </c>
      <c r="AL3798">
        <v>0</v>
      </c>
      <c r="AM3798">
        <v>0</v>
      </c>
    </row>
    <row r="3799" spans="1:39">
      <c r="A3799">
        <v>11</v>
      </c>
      <c r="B3799">
        <v>47</v>
      </c>
      <c r="C3799">
        <v>2021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99</v>
      </c>
      <c r="N3799">
        <v>160</v>
      </c>
      <c r="O3799">
        <v>99</v>
      </c>
      <c r="P3799">
        <v>9999</v>
      </c>
      <c r="Q3799">
        <v>237</v>
      </c>
      <c r="R3799">
        <v>1426.87</v>
      </c>
      <c r="S3799">
        <v>1426.87</v>
      </c>
      <c r="T3799">
        <v>7.2664541361960451</v>
      </c>
      <c r="U3799">
        <v>8.7437256442939368</v>
      </c>
      <c r="V3799">
        <v>13.766348721327102</v>
      </c>
      <c r="W3799">
        <v>56.696692761078438</v>
      </c>
      <c r="X3799">
        <v>178.5805995699273</v>
      </c>
      <c r="Y3799">
        <v>164.8298934030434</v>
      </c>
      <c r="Z3799">
        <v>164.8298934030434</v>
      </c>
      <c r="AA3799">
        <v>2.1251105612835444</v>
      </c>
      <c r="AB3799">
        <v>3.8655183829403006</v>
      </c>
      <c r="AC3799">
        <v>-23.550514394608655</v>
      </c>
      <c r="AD3799">
        <v>25.87</v>
      </c>
      <c r="AE3799">
        <v>5</v>
      </c>
      <c r="AF3799">
        <v>0</v>
      </c>
      <c r="AG3799">
        <v>5</v>
      </c>
      <c r="AH3799">
        <v>75.87</v>
      </c>
      <c r="AI3799">
        <v>7</v>
      </c>
      <c r="AJ3799">
        <v>4</v>
      </c>
      <c r="AK3799">
        <v>6</v>
      </c>
      <c r="AL3799">
        <v>0</v>
      </c>
      <c r="AM3799">
        <v>0</v>
      </c>
    </row>
    <row r="3800" spans="1:39">
      <c r="A3800">
        <v>11</v>
      </c>
      <c r="B3800">
        <v>48</v>
      </c>
      <c r="C3800">
        <v>2021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99</v>
      </c>
      <c r="N3800">
        <v>170</v>
      </c>
      <c r="O3800">
        <v>99</v>
      </c>
      <c r="P3800">
        <v>9999</v>
      </c>
      <c r="Q3800">
        <v>226</v>
      </c>
      <c r="R3800">
        <v>1047</v>
      </c>
      <c r="S3800">
        <v>1046</v>
      </c>
      <c r="T3800">
        <v>5.331934570491538</v>
      </c>
      <c r="U3800">
        <v>6.7974548029813677</v>
      </c>
      <c r="V3800">
        <v>13.186246418338108</v>
      </c>
      <c r="W3800">
        <v>55.765774378585071</v>
      </c>
      <c r="X3800">
        <v>189.38076183203103</v>
      </c>
      <c r="Y3800">
        <v>174.63187201528186</v>
      </c>
      <c r="Z3800">
        <v>174.79882409177827</v>
      </c>
      <c r="AA3800">
        <v>2.8772775090040925</v>
      </c>
      <c r="AB3800">
        <v>4.1109859255267436</v>
      </c>
      <c r="AC3800">
        <v>-11.259501322110795</v>
      </c>
      <c r="AD3800">
        <v>8</v>
      </c>
      <c r="AE3800">
        <v>5</v>
      </c>
      <c r="AF3800">
        <v>0</v>
      </c>
      <c r="AG3800">
        <v>2</v>
      </c>
      <c r="AH3800">
        <v>39</v>
      </c>
      <c r="AI3800">
        <v>5</v>
      </c>
      <c r="AJ3800">
        <v>1</v>
      </c>
      <c r="AK3800">
        <v>1</v>
      </c>
      <c r="AL3800">
        <v>0</v>
      </c>
      <c r="AM3800">
        <v>0</v>
      </c>
    </row>
    <row r="3801" spans="1:39">
      <c r="A3801">
        <v>11</v>
      </c>
      <c r="B3801">
        <v>49</v>
      </c>
      <c r="C3801">
        <v>2021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99</v>
      </c>
      <c r="N3801">
        <v>180</v>
      </c>
      <c r="O3801">
        <v>99</v>
      </c>
      <c r="P3801">
        <v>9999</v>
      </c>
      <c r="Q3801">
        <v>197</v>
      </c>
      <c r="R3801">
        <v>712</v>
      </c>
      <c r="S3801">
        <v>712</v>
      </c>
      <c r="T3801">
        <v>3.6259192112607201</v>
      </c>
      <c r="U3801">
        <v>4.8852129540267848</v>
      </c>
      <c r="V3801">
        <v>12.394662921348315</v>
      </c>
      <c r="W3801">
        <v>54.580056179775283</v>
      </c>
      <c r="X3801">
        <v>199.95196111848287</v>
      </c>
      <c r="Y3801">
        <v>184.55566011235976</v>
      </c>
      <c r="Z3801">
        <v>184.55566011235976</v>
      </c>
      <c r="AA3801">
        <v>2.8173983660405622</v>
      </c>
      <c r="AB3801">
        <v>4.2332679220921277</v>
      </c>
      <c r="AC3801">
        <v>1.1556020292455251</v>
      </c>
      <c r="AD3801">
        <v>12</v>
      </c>
      <c r="AE3801">
        <v>2</v>
      </c>
      <c r="AF3801">
        <v>0</v>
      </c>
      <c r="AG3801">
        <v>0</v>
      </c>
      <c r="AH3801">
        <v>28</v>
      </c>
      <c r="AI3801">
        <v>5</v>
      </c>
      <c r="AJ3801">
        <v>1</v>
      </c>
      <c r="AK3801">
        <v>2</v>
      </c>
      <c r="AL3801">
        <v>0</v>
      </c>
      <c r="AM3801">
        <v>0</v>
      </c>
    </row>
    <row r="3802" spans="1:39">
      <c r="A3802">
        <v>11</v>
      </c>
      <c r="B3802">
        <v>50</v>
      </c>
      <c r="C3802">
        <v>2021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99</v>
      </c>
      <c r="N3802">
        <v>190</v>
      </c>
      <c r="O3802">
        <v>99</v>
      </c>
      <c r="P3802">
        <v>9999</v>
      </c>
      <c r="Q3802">
        <v>161</v>
      </c>
      <c r="R3802">
        <v>450</v>
      </c>
      <c r="S3802">
        <v>446</v>
      </c>
      <c r="T3802">
        <v>2.2916624228473648</v>
      </c>
      <c r="U3802">
        <v>3.2262382342719778</v>
      </c>
      <c r="V3802">
        <v>11.64</v>
      </c>
      <c r="W3802">
        <v>53.293721973094179</v>
      </c>
      <c r="X3802">
        <v>210.81336222463011</v>
      </c>
      <c r="Y3802">
        <v>192.84473333333344</v>
      </c>
      <c r="Z3802">
        <v>194.57428251121087</v>
      </c>
      <c r="AA3802">
        <v>2.795780741755836</v>
      </c>
      <c r="AB3802">
        <v>4.4657446618211809</v>
      </c>
      <c r="AC3802">
        <v>-12.856631179272812</v>
      </c>
      <c r="AD3802">
        <v>6</v>
      </c>
      <c r="AE3802">
        <v>0</v>
      </c>
      <c r="AF3802">
        <v>0</v>
      </c>
      <c r="AG3802">
        <v>1</v>
      </c>
      <c r="AH3802">
        <v>21</v>
      </c>
      <c r="AI3802">
        <v>1</v>
      </c>
      <c r="AJ3802">
        <v>1</v>
      </c>
      <c r="AK3802">
        <v>1</v>
      </c>
      <c r="AL3802">
        <v>0</v>
      </c>
      <c r="AM3802">
        <v>0</v>
      </c>
    </row>
    <row r="3803" spans="1:39">
      <c r="A3803">
        <v>11</v>
      </c>
      <c r="B3803">
        <v>51</v>
      </c>
      <c r="C3803">
        <v>2021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99</v>
      </c>
      <c r="N3803">
        <v>200</v>
      </c>
      <c r="O3803">
        <v>99</v>
      </c>
      <c r="P3803">
        <v>9999</v>
      </c>
      <c r="Q3803">
        <v>109</v>
      </c>
      <c r="R3803">
        <v>229</v>
      </c>
      <c r="S3803">
        <v>228</v>
      </c>
      <c r="T3803">
        <v>1.1662015440712148</v>
      </c>
      <c r="U3803">
        <v>1.7341666285012203</v>
      </c>
      <c r="V3803">
        <v>10.515283842794762</v>
      </c>
      <c r="W3803">
        <v>51.377192982456123</v>
      </c>
      <c r="X3803">
        <v>221.64117388239424</v>
      </c>
      <c r="Y3803">
        <v>203.69445414847164</v>
      </c>
      <c r="Z3803">
        <v>204.58785087719295</v>
      </c>
      <c r="AA3803">
        <v>2.7734600966311609</v>
      </c>
      <c r="AB3803">
        <v>4.5919272238815374</v>
      </c>
      <c r="AC3803">
        <v>-18.640877145339612</v>
      </c>
      <c r="AD3803">
        <v>3</v>
      </c>
      <c r="AE3803">
        <v>1</v>
      </c>
      <c r="AF3803">
        <v>0</v>
      </c>
      <c r="AG3803">
        <v>0</v>
      </c>
      <c r="AH3803">
        <v>15</v>
      </c>
      <c r="AI3803">
        <v>1</v>
      </c>
      <c r="AJ3803">
        <v>1</v>
      </c>
      <c r="AK3803">
        <v>0</v>
      </c>
      <c r="AL3803">
        <v>0</v>
      </c>
      <c r="AM3803">
        <v>0</v>
      </c>
    </row>
    <row r="3804" spans="1:39">
      <c r="A3804">
        <v>11</v>
      </c>
      <c r="B3804">
        <v>52</v>
      </c>
      <c r="C3804">
        <v>2021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99</v>
      </c>
      <c r="N3804">
        <v>210</v>
      </c>
      <c r="O3804">
        <v>99</v>
      </c>
      <c r="P3804">
        <v>9999</v>
      </c>
      <c r="Q3804">
        <v>67</v>
      </c>
      <c r="R3804">
        <v>140</v>
      </c>
      <c r="S3804">
        <v>140</v>
      </c>
      <c r="T3804">
        <v>0.71296164266362483</v>
      </c>
      <c r="U3804">
        <v>1.1146101050277275</v>
      </c>
      <c r="V3804">
        <v>10.271428571428576</v>
      </c>
      <c r="W3804">
        <v>50.964285714285722</v>
      </c>
      <c r="X3804">
        <v>232.01555486766739</v>
      </c>
      <c r="Y3804">
        <v>214.15035714285713</v>
      </c>
      <c r="Z3804">
        <v>214.15035714285713</v>
      </c>
      <c r="AA3804">
        <v>2.7228486686636715</v>
      </c>
      <c r="AB3804">
        <v>5.565725102658889</v>
      </c>
      <c r="AC3804">
        <v>-10.600167174169524</v>
      </c>
      <c r="AD3804">
        <v>1</v>
      </c>
      <c r="AE3804">
        <v>0</v>
      </c>
      <c r="AF3804">
        <v>0</v>
      </c>
      <c r="AG3804">
        <v>0</v>
      </c>
      <c r="AH3804">
        <v>9</v>
      </c>
      <c r="AI3804">
        <v>0</v>
      </c>
      <c r="AJ3804">
        <v>0</v>
      </c>
      <c r="AK3804">
        <v>0</v>
      </c>
      <c r="AL3804">
        <v>0</v>
      </c>
      <c r="AM3804">
        <v>0</v>
      </c>
    </row>
    <row r="3805" spans="1:39">
      <c r="A3805">
        <v>11</v>
      </c>
      <c r="B3805">
        <v>53</v>
      </c>
      <c r="C3805">
        <v>2021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99</v>
      </c>
      <c r="N3805">
        <v>220</v>
      </c>
      <c r="O3805">
        <v>99</v>
      </c>
      <c r="P3805">
        <v>9999</v>
      </c>
      <c r="Q3805">
        <v>43</v>
      </c>
      <c r="R3805">
        <v>71</v>
      </c>
      <c r="S3805">
        <v>70</v>
      </c>
      <c r="T3805">
        <v>0.36157340449369535</v>
      </c>
      <c r="U3805">
        <v>0.58370547881090151</v>
      </c>
      <c r="V3805">
        <v>9.0985915492957776</v>
      </c>
      <c r="W3805">
        <v>49.185714285714283</v>
      </c>
      <c r="X3805">
        <v>242.99284330032197</v>
      </c>
      <c r="Y3805">
        <v>221.13591549295776</v>
      </c>
      <c r="Z3805">
        <v>224.29499999999999</v>
      </c>
      <c r="AA3805">
        <v>2.6249123794906177</v>
      </c>
      <c r="AB3805">
        <v>4.9346959875757408</v>
      </c>
      <c r="AC3805">
        <v>-7.6809809753991329</v>
      </c>
      <c r="AD3805">
        <v>0</v>
      </c>
      <c r="AE3805">
        <v>0</v>
      </c>
      <c r="AF3805">
        <v>0</v>
      </c>
      <c r="AG3805">
        <v>0</v>
      </c>
      <c r="AH3805">
        <v>5</v>
      </c>
      <c r="AI3805">
        <v>0</v>
      </c>
      <c r="AJ3805">
        <v>0</v>
      </c>
      <c r="AK3805">
        <v>0</v>
      </c>
      <c r="AL3805">
        <v>0</v>
      </c>
      <c r="AM3805">
        <v>0</v>
      </c>
    </row>
    <row r="3806" spans="1:39">
      <c r="A3806">
        <v>11</v>
      </c>
      <c r="B3806">
        <v>54</v>
      </c>
      <c r="C3806">
        <v>2021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99</v>
      </c>
      <c r="N3806">
        <v>230</v>
      </c>
      <c r="O3806">
        <v>99</v>
      </c>
      <c r="P3806">
        <v>9999</v>
      </c>
      <c r="Q3806">
        <v>40</v>
      </c>
      <c r="R3806">
        <v>78</v>
      </c>
      <c r="S3806">
        <v>76</v>
      </c>
      <c r="T3806">
        <v>0.39722148662687656</v>
      </c>
      <c r="U3806">
        <v>0.68464516892051352</v>
      </c>
      <c r="V3806">
        <v>7.8846153846153859</v>
      </c>
      <c r="W3806">
        <v>46.723684210526315</v>
      </c>
      <c r="X3806">
        <v>262.94205072644928</v>
      </c>
      <c r="Y3806">
        <v>236.09935897435901</v>
      </c>
      <c r="Z3806">
        <v>242.3125</v>
      </c>
      <c r="AA3806">
        <v>11.779752826129805</v>
      </c>
      <c r="AB3806">
        <v>5.0721081577027434</v>
      </c>
      <c r="AC3806">
        <v>-3.9571233709455687</v>
      </c>
      <c r="AD3806">
        <v>2</v>
      </c>
      <c r="AE3806">
        <v>0</v>
      </c>
      <c r="AF3806">
        <v>0</v>
      </c>
      <c r="AG3806">
        <v>0</v>
      </c>
      <c r="AH3806">
        <v>2</v>
      </c>
      <c r="AI3806">
        <v>0</v>
      </c>
      <c r="AJ3806">
        <v>0</v>
      </c>
      <c r="AK3806">
        <v>0</v>
      </c>
      <c r="AL3806">
        <v>0</v>
      </c>
      <c r="AM3806">
        <v>0</v>
      </c>
    </row>
    <row r="3807" spans="1:39">
      <c r="A3807">
        <v>11</v>
      </c>
      <c r="B3807">
        <v>55</v>
      </c>
      <c r="C3807">
        <v>2020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99</v>
      </c>
      <c r="N3807">
        <v>60</v>
      </c>
      <c r="O3807">
        <v>99</v>
      </c>
      <c r="P3807">
        <v>9999</v>
      </c>
      <c r="Q3807">
        <v>31</v>
      </c>
      <c r="R3807">
        <v>37</v>
      </c>
      <c r="S3807">
        <v>37</v>
      </c>
      <c r="T3807">
        <v>0.18486135398451156</v>
      </c>
      <c r="U3807">
        <v>8.6347694049712806E-2</v>
      </c>
      <c r="V3807">
        <v>15.86486486486486</v>
      </c>
      <c r="W3807">
        <v>60.378378378378351</v>
      </c>
      <c r="X3807">
        <v>67.843986998916577</v>
      </c>
      <c r="Y3807">
        <v>62.620000000000019</v>
      </c>
      <c r="Z3807">
        <v>62.620000000000019</v>
      </c>
      <c r="AA3807">
        <v>6.4336480341268851</v>
      </c>
      <c r="AB3807">
        <v>2.8697052429045486</v>
      </c>
      <c r="AC3807">
        <v>8.7246888230333752</v>
      </c>
      <c r="AD3807">
        <v>6</v>
      </c>
      <c r="AE3807">
        <v>0</v>
      </c>
      <c r="AF3807">
        <v>0</v>
      </c>
      <c r="AG3807">
        <v>0</v>
      </c>
      <c r="AH3807">
        <v>3</v>
      </c>
      <c r="AI3807">
        <v>2</v>
      </c>
      <c r="AJ3807">
        <v>0</v>
      </c>
      <c r="AK3807">
        <v>2</v>
      </c>
      <c r="AL3807">
        <v>0</v>
      </c>
      <c r="AM3807">
        <v>0</v>
      </c>
    </row>
    <row r="3808" spans="1:39">
      <c r="A3808">
        <v>11</v>
      </c>
      <c r="B3808">
        <v>56</v>
      </c>
      <c r="C3808">
        <v>2020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99</v>
      </c>
      <c r="N3808">
        <v>70</v>
      </c>
      <c r="O3808">
        <v>99</v>
      </c>
      <c r="P3808">
        <v>9999</v>
      </c>
      <c r="Q3808">
        <v>52</v>
      </c>
      <c r="R3808">
        <v>129</v>
      </c>
      <c r="S3808">
        <v>129</v>
      </c>
      <c r="T3808">
        <v>0.64451661254059445</v>
      </c>
      <c r="U3808">
        <v>0.3660841996789771</v>
      </c>
      <c r="V3808">
        <v>16.744186046511629</v>
      </c>
      <c r="W3808">
        <v>61.682170542635667</v>
      </c>
      <c r="X3808">
        <v>82.499937010254754</v>
      </c>
      <c r="Y3808">
        <v>76.147441860465094</v>
      </c>
      <c r="Z3808">
        <v>76.147441860465094</v>
      </c>
      <c r="AA3808">
        <v>2.9031432521926797</v>
      </c>
      <c r="AB3808">
        <v>1.6517995642245964</v>
      </c>
      <c r="AC3808">
        <v>2.0926202914909622</v>
      </c>
      <c r="AD3808">
        <v>11</v>
      </c>
      <c r="AE3808">
        <v>0</v>
      </c>
      <c r="AF3808">
        <v>0</v>
      </c>
      <c r="AG3808">
        <v>0</v>
      </c>
      <c r="AH3808">
        <v>11</v>
      </c>
      <c r="AI3808">
        <v>1</v>
      </c>
      <c r="AJ3808">
        <v>0</v>
      </c>
      <c r="AK3808">
        <v>2</v>
      </c>
      <c r="AL3808">
        <v>0</v>
      </c>
      <c r="AM3808">
        <v>0</v>
      </c>
    </row>
    <row r="3809" spans="1:39">
      <c r="A3809">
        <v>11</v>
      </c>
      <c r="B3809">
        <v>57</v>
      </c>
      <c r="C3809">
        <v>2020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99</v>
      </c>
      <c r="N3809">
        <v>80</v>
      </c>
      <c r="O3809">
        <v>99</v>
      </c>
      <c r="P3809">
        <v>9999</v>
      </c>
      <c r="Q3809">
        <v>110</v>
      </c>
      <c r="R3809">
        <v>503</v>
      </c>
      <c r="S3809">
        <v>503</v>
      </c>
      <c r="T3809">
        <v>2.5131151636272806</v>
      </c>
      <c r="U3809">
        <v>1.6123585421277082</v>
      </c>
      <c r="V3809">
        <v>16.642147117296219</v>
      </c>
      <c r="W3809">
        <v>61.353876739562608</v>
      </c>
      <c r="X3809">
        <v>93.187139352401246</v>
      </c>
      <c r="Y3809">
        <v>86.011729622266415</v>
      </c>
      <c r="Z3809">
        <v>86.011729622266415</v>
      </c>
      <c r="AA3809">
        <v>2.8076336566484219</v>
      </c>
      <c r="AB3809">
        <v>2.0153535622393335</v>
      </c>
      <c r="AC3809">
        <v>1.7926639669990423</v>
      </c>
      <c r="AD3809">
        <v>20</v>
      </c>
      <c r="AE3809">
        <v>0</v>
      </c>
      <c r="AF3809">
        <v>0</v>
      </c>
      <c r="AG3809">
        <v>1</v>
      </c>
      <c r="AH3809">
        <v>21</v>
      </c>
      <c r="AI3809">
        <v>13</v>
      </c>
      <c r="AJ3809">
        <v>2</v>
      </c>
      <c r="AK3809">
        <v>13</v>
      </c>
      <c r="AL3809">
        <v>0</v>
      </c>
      <c r="AM3809">
        <v>0</v>
      </c>
    </row>
    <row r="3810" spans="1:39">
      <c r="A3810">
        <v>11</v>
      </c>
      <c r="B3810">
        <v>58</v>
      </c>
      <c r="C3810">
        <v>2020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99</v>
      </c>
      <c r="N3810">
        <v>90</v>
      </c>
      <c r="O3810">
        <v>99</v>
      </c>
      <c r="P3810">
        <v>9999</v>
      </c>
      <c r="Q3810">
        <v>152</v>
      </c>
      <c r="R3810">
        <v>1265</v>
      </c>
      <c r="S3810">
        <v>1261</v>
      </c>
      <c r="T3810">
        <v>6.3202598051461401</v>
      </c>
      <c r="U3810">
        <v>4.4904441988359753</v>
      </c>
      <c r="V3810">
        <v>16.245059288537547</v>
      </c>
      <c r="W3810">
        <v>60.666137985725605</v>
      </c>
      <c r="X3810">
        <v>103.52241145260102</v>
      </c>
      <c r="Y3810">
        <v>95.249525691699603</v>
      </c>
      <c r="Z3810">
        <v>95.551665344964306</v>
      </c>
      <c r="AA3810">
        <v>2.851268468885463</v>
      </c>
      <c r="AB3810">
        <v>2.1908258162911958</v>
      </c>
      <c r="AC3810">
        <v>-5.1202069540085198</v>
      </c>
      <c r="AD3810">
        <v>50</v>
      </c>
      <c r="AE3810">
        <v>1</v>
      </c>
      <c r="AF3810">
        <v>0</v>
      </c>
      <c r="AG3810">
        <v>4</v>
      </c>
      <c r="AH3810">
        <v>57</v>
      </c>
      <c r="AI3810">
        <v>22</v>
      </c>
      <c r="AJ3810">
        <v>4</v>
      </c>
      <c r="AK3810">
        <v>31</v>
      </c>
      <c r="AL3810">
        <v>0</v>
      </c>
      <c r="AM3810">
        <v>0</v>
      </c>
    </row>
    <row r="3811" spans="1:39">
      <c r="A3811">
        <v>11</v>
      </c>
      <c r="B3811">
        <v>59</v>
      </c>
      <c r="C3811">
        <v>2020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99</v>
      </c>
      <c r="N3811">
        <v>100</v>
      </c>
      <c r="O3811">
        <v>99</v>
      </c>
      <c r="P3811">
        <v>9999</v>
      </c>
      <c r="Q3811">
        <v>192</v>
      </c>
      <c r="R3811">
        <v>2128</v>
      </c>
      <c r="S3811">
        <v>2125</v>
      </c>
      <c r="T3811">
        <v>10.632025980514612</v>
      </c>
      <c r="U3811">
        <v>8.3420215264002948</v>
      </c>
      <c r="V3811">
        <v>15.780545112781956</v>
      </c>
      <c r="W3811">
        <v>59.940235294117649</v>
      </c>
      <c r="X3811">
        <v>114.12497759838388</v>
      </c>
      <c r="Y3811">
        <v>105.1874013157894</v>
      </c>
      <c r="Z3811">
        <v>105.33590117647051</v>
      </c>
      <c r="AA3811">
        <v>2.866009613651781</v>
      </c>
      <c r="AB3811">
        <v>2.5769484810621113</v>
      </c>
      <c r="AC3811">
        <v>-9.8601992812571755</v>
      </c>
      <c r="AD3811">
        <v>54</v>
      </c>
      <c r="AE3811">
        <v>2</v>
      </c>
      <c r="AF3811">
        <v>0</v>
      </c>
      <c r="AG3811">
        <v>9</v>
      </c>
      <c r="AH3811">
        <v>92</v>
      </c>
      <c r="AI3811">
        <v>26</v>
      </c>
      <c r="AJ3811">
        <v>18</v>
      </c>
      <c r="AK3811">
        <v>43</v>
      </c>
      <c r="AL3811">
        <v>1</v>
      </c>
      <c r="AM3811">
        <v>0</v>
      </c>
    </row>
    <row r="3812" spans="1:39">
      <c r="A3812">
        <v>11</v>
      </c>
      <c r="B3812">
        <v>60</v>
      </c>
      <c r="C3812">
        <v>2020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99</v>
      </c>
      <c r="N3812">
        <v>110</v>
      </c>
      <c r="O3812">
        <v>99</v>
      </c>
      <c r="P3812">
        <v>9999</v>
      </c>
      <c r="Q3812">
        <v>221</v>
      </c>
      <c r="R3812">
        <v>2748</v>
      </c>
      <c r="S3812">
        <v>2745</v>
      </c>
      <c r="T3812">
        <v>13.729702722957782</v>
      </c>
      <c r="U3812">
        <v>11.776939384678304</v>
      </c>
      <c r="V3812">
        <v>15.334425036390099</v>
      </c>
      <c r="W3812">
        <v>59.23752276867031</v>
      </c>
      <c r="X3812">
        <v>124.7276932223732</v>
      </c>
      <c r="Y3812">
        <v>114.99521106259103</v>
      </c>
      <c r="Z3812">
        <v>115.1208888888889</v>
      </c>
      <c r="AA3812">
        <v>2.9338209003108302</v>
      </c>
      <c r="AB3812">
        <v>2.8589892844385179</v>
      </c>
      <c r="AC3812">
        <v>-4.6961014175263873</v>
      </c>
      <c r="AD3812">
        <v>73</v>
      </c>
      <c r="AE3812">
        <v>1</v>
      </c>
      <c r="AF3812">
        <v>0</v>
      </c>
      <c r="AG3812">
        <v>6</v>
      </c>
      <c r="AH3812">
        <v>96</v>
      </c>
      <c r="AI3812">
        <v>30</v>
      </c>
      <c r="AJ3812">
        <v>18</v>
      </c>
      <c r="AK3812">
        <v>52</v>
      </c>
      <c r="AL3812">
        <v>0</v>
      </c>
      <c r="AM3812">
        <v>2</v>
      </c>
    </row>
    <row r="3813" spans="1:39">
      <c r="A3813">
        <v>11</v>
      </c>
      <c r="B3813">
        <v>61</v>
      </c>
      <c r="C3813">
        <v>2020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99</v>
      </c>
      <c r="N3813">
        <v>120</v>
      </c>
      <c r="O3813">
        <v>99</v>
      </c>
      <c r="P3813">
        <v>9999</v>
      </c>
      <c r="Q3813">
        <v>245</v>
      </c>
      <c r="R3813">
        <v>2877</v>
      </c>
      <c r="S3813">
        <v>2876</v>
      </c>
      <c r="T3813">
        <v>14.374219335498378</v>
      </c>
      <c r="U3813">
        <v>13.403865238281549</v>
      </c>
      <c r="V3813">
        <v>14.936044490789017</v>
      </c>
      <c r="W3813">
        <v>58.61265646731573</v>
      </c>
      <c r="X3813">
        <v>135.48809985121227</v>
      </c>
      <c r="Y3813">
        <v>125.01272853667008</v>
      </c>
      <c r="Z3813">
        <v>125.0561961057023</v>
      </c>
      <c r="AA3813">
        <v>2.8708773904079381</v>
      </c>
      <c r="AB3813">
        <v>3.1759100250151873</v>
      </c>
      <c r="AC3813">
        <v>-5.535801254400722</v>
      </c>
      <c r="AD3813">
        <v>83</v>
      </c>
      <c r="AE3813">
        <v>2</v>
      </c>
      <c r="AF3813">
        <v>0</v>
      </c>
      <c r="AG3813">
        <v>8</v>
      </c>
      <c r="AH3813">
        <v>132</v>
      </c>
      <c r="AI3813">
        <v>37</v>
      </c>
      <c r="AJ3813">
        <v>14</v>
      </c>
      <c r="AK3813">
        <v>28</v>
      </c>
      <c r="AL3813">
        <v>0</v>
      </c>
      <c r="AM3813">
        <v>2</v>
      </c>
    </row>
    <row r="3814" spans="1:39">
      <c r="A3814">
        <v>11</v>
      </c>
      <c r="B3814">
        <v>62</v>
      </c>
      <c r="C3814">
        <v>2020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99</v>
      </c>
      <c r="N3814">
        <v>130</v>
      </c>
      <c r="O3814">
        <v>99</v>
      </c>
      <c r="P3814">
        <v>9999</v>
      </c>
      <c r="Q3814">
        <v>244</v>
      </c>
      <c r="R3814">
        <v>2623</v>
      </c>
      <c r="S3814">
        <v>2621</v>
      </c>
      <c r="T3814">
        <v>13.105171121658753</v>
      </c>
      <c r="U3814">
        <v>13.183755651387738</v>
      </c>
      <c r="V3814">
        <v>14.554327106366753</v>
      </c>
      <c r="W3814">
        <v>58.070965280427309</v>
      </c>
      <c r="X3814">
        <v>146.23033842221599</v>
      </c>
      <c r="Y3814">
        <v>134.86675181090379</v>
      </c>
      <c r="Z3814">
        <v>134.9696642502864</v>
      </c>
      <c r="AA3814">
        <v>2.8847008659450393</v>
      </c>
      <c r="AB3814">
        <v>3.2365001786301075</v>
      </c>
      <c r="AC3814">
        <v>-3.6580221828523913</v>
      </c>
      <c r="AD3814">
        <v>66</v>
      </c>
      <c r="AE3814">
        <v>4</v>
      </c>
      <c r="AF3814">
        <v>0</v>
      </c>
      <c r="AG3814">
        <v>4</v>
      </c>
      <c r="AH3814">
        <v>106</v>
      </c>
      <c r="AI3814">
        <v>25</v>
      </c>
      <c r="AJ3814">
        <v>9</v>
      </c>
      <c r="AK3814">
        <v>31</v>
      </c>
      <c r="AL3814">
        <v>0</v>
      </c>
      <c r="AM3814">
        <v>1</v>
      </c>
    </row>
    <row r="3815" spans="1:39">
      <c r="A3815">
        <v>11</v>
      </c>
      <c r="B3815">
        <v>63</v>
      </c>
      <c r="C3815">
        <v>2020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99</v>
      </c>
      <c r="N3815">
        <v>140</v>
      </c>
      <c r="O3815">
        <v>99</v>
      </c>
      <c r="P3815">
        <v>9999</v>
      </c>
      <c r="Q3815">
        <v>252</v>
      </c>
      <c r="R3815">
        <v>2286</v>
      </c>
      <c r="S3815">
        <v>2286</v>
      </c>
      <c r="T3815">
        <v>11.421433924556579</v>
      </c>
      <c r="U3815">
        <v>12.341874019700498</v>
      </c>
      <c r="V3815">
        <v>14.14173228346457</v>
      </c>
      <c r="W3815">
        <v>57.425196850393689</v>
      </c>
      <c r="X3815">
        <v>156.95213409808071</v>
      </c>
      <c r="Y3815">
        <v>144.86681977252843</v>
      </c>
      <c r="Z3815">
        <v>144.86681977252843</v>
      </c>
      <c r="AA3815">
        <v>2.898482329798644</v>
      </c>
      <c r="AB3815">
        <v>3.5270922857037301</v>
      </c>
      <c r="AC3815">
        <v>-8.7530821443822209</v>
      </c>
      <c r="AD3815">
        <v>48</v>
      </c>
      <c r="AE3815">
        <v>0</v>
      </c>
      <c r="AF3815">
        <v>0</v>
      </c>
      <c r="AG3815">
        <v>5</v>
      </c>
      <c r="AH3815">
        <v>108</v>
      </c>
      <c r="AI3815">
        <v>17</v>
      </c>
      <c r="AJ3815">
        <v>2</v>
      </c>
      <c r="AK3815">
        <v>21</v>
      </c>
      <c r="AL3815">
        <v>1</v>
      </c>
      <c r="AM3815">
        <v>0</v>
      </c>
    </row>
    <row r="3816" spans="1:39">
      <c r="A3816">
        <v>11</v>
      </c>
      <c r="B3816">
        <v>64</v>
      </c>
      <c r="C3816">
        <v>2020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99</v>
      </c>
      <c r="N3816">
        <v>150</v>
      </c>
      <c r="O3816">
        <v>99</v>
      </c>
      <c r="P3816">
        <v>9999</v>
      </c>
      <c r="Q3816">
        <v>260</v>
      </c>
      <c r="R3816">
        <v>1833</v>
      </c>
      <c r="S3816">
        <v>1831</v>
      </c>
      <c r="T3816">
        <v>9.1581314014489159</v>
      </c>
      <c r="U3816">
        <v>10.562060341383338</v>
      </c>
      <c r="V3816">
        <v>13.684124386252048</v>
      </c>
      <c r="W3816">
        <v>56.749317312943745</v>
      </c>
      <c r="X3816">
        <v>167.69369078628881</v>
      </c>
      <c r="Y3816">
        <v>154.61450081833044</v>
      </c>
      <c r="Z3816">
        <v>154.78338612779879</v>
      </c>
      <c r="AA3816">
        <v>2.8357881020124256</v>
      </c>
      <c r="AB3816">
        <v>3.6039556402709847</v>
      </c>
      <c r="AC3816">
        <v>-8.4880701746496623</v>
      </c>
      <c r="AD3816">
        <v>38</v>
      </c>
      <c r="AE3816">
        <v>6</v>
      </c>
      <c r="AF3816">
        <v>0</v>
      </c>
      <c r="AG3816">
        <v>3</v>
      </c>
      <c r="AH3816">
        <v>75</v>
      </c>
      <c r="AI3816">
        <v>12</v>
      </c>
      <c r="AJ3816">
        <v>5</v>
      </c>
      <c r="AK3816">
        <v>25</v>
      </c>
      <c r="AL3816">
        <v>1</v>
      </c>
      <c r="AM3816">
        <v>1</v>
      </c>
    </row>
    <row r="3817" spans="1:39">
      <c r="A3817">
        <v>11</v>
      </c>
      <c r="B3817">
        <v>65</v>
      </c>
      <c r="C3817">
        <v>2020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99</v>
      </c>
      <c r="N3817">
        <v>160</v>
      </c>
      <c r="O3817">
        <v>99</v>
      </c>
      <c r="P3817">
        <v>9999</v>
      </c>
      <c r="Q3817">
        <v>239</v>
      </c>
      <c r="R3817">
        <v>1396</v>
      </c>
      <c r="S3817">
        <v>1395</v>
      </c>
      <c r="T3817">
        <v>6.9747689233075203</v>
      </c>
      <c r="U3817">
        <v>8.5638066820721246</v>
      </c>
      <c r="V3817">
        <v>13.151146131805159</v>
      </c>
      <c r="W3817">
        <v>55.858064516129026</v>
      </c>
      <c r="X3817">
        <v>178.46919072291311</v>
      </c>
      <c r="Y3817">
        <v>164.60593123209139</v>
      </c>
      <c r="Z3817">
        <v>164.72392831541191</v>
      </c>
      <c r="AA3817">
        <v>2.8289958289101276</v>
      </c>
      <c r="AB3817">
        <v>3.7886736289637311</v>
      </c>
      <c r="AC3817">
        <v>-7.7164059224124317</v>
      </c>
      <c r="AD3817">
        <v>28</v>
      </c>
      <c r="AE3817">
        <v>3</v>
      </c>
      <c r="AF3817">
        <v>0</v>
      </c>
      <c r="AG3817">
        <v>2</v>
      </c>
      <c r="AH3817">
        <v>52</v>
      </c>
      <c r="AI3817">
        <v>7</v>
      </c>
      <c r="AJ3817">
        <v>1</v>
      </c>
      <c r="AK3817">
        <v>21</v>
      </c>
      <c r="AL3817">
        <v>1</v>
      </c>
      <c r="AM3817">
        <v>0</v>
      </c>
    </row>
    <row r="3818" spans="1:39">
      <c r="A3818">
        <v>11</v>
      </c>
      <c r="B3818">
        <v>66</v>
      </c>
      <c r="C3818">
        <v>2020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99</v>
      </c>
      <c r="N3818">
        <v>170</v>
      </c>
      <c r="O3818">
        <v>99</v>
      </c>
      <c r="P3818">
        <v>9999</v>
      </c>
      <c r="Q3818">
        <v>210</v>
      </c>
      <c r="R3818">
        <v>899</v>
      </c>
      <c r="S3818">
        <v>899</v>
      </c>
      <c r="T3818">
        <v>4.4916312765425932</v>
      </c>
      <c r="U3818">
        <v>5.8544261298988012</v>
      </c>
      <c r="V3818">
        <v>12.494994438264742</v>
      </c>
      <c r="W3818">
        <v>54.66852057842047</v>
      </c>
      <c r="X3818">
        <v>189.31585233140945</v>
      </c>
      <c r="Y3818">
        <v>174.73853170189071</v>
      </c>
      <c r="Z3818">
        <v>174.73853170189071</v>
      </c>
      <c r="AA3818">
        <v>2.8318731860425501</v>
      </c>
      <c r="AB3818">
        <v>3.7738075019255346</v>
      </c>
      <c r="AC3818">
        <v>-5.9870287467930137</v>
      </c>
      <c r="AD3818">
        <v>13</v>
      </c>
      <c r="AE3818">
        <v>5</v>
      </c>
      <c r="AF3818">
        <v>0</v>
      </c>
      <c r="AG3818">
        <v>4</v>
      </c>
      <c r="AH3818">
        <v>43</v>
      </c>
      <c r="AI3818">
        <v>5</v>
      </c>
      <c r="AJ3818">
        <v>3</v>
      </c>
      <c r="AK3818">
        <v>9</v>
      </c>
      <c r="AL3818">
        <v>0</v>
      </c>
      <c r="AM3818">
        <v>0</v>
      </c>
    </row>
    <row r="3819" spans="1:39">
      <c r="A3819">
        <v>11</v>
      </c>
      <c r="B3819">
        <v>67</v>
      </c>
      <c r="C3819">
        <v>2020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99</v>
      </c>
      <c r="N3819">
        <v>180</v>
      </c>
      <c r="O3819">
        <v>99</v>
      </c>
      <c r="P3819">
        <v>9999</v>
      </c>
      <c r="Q3819">
        <v>175</v>
      </c>
      <c r="R3819">
        <v>553</v>
      </c>
      <c r="S3819">
        <v>553</v>
      </c>
      <c r="T3819">
        <v>2.7629278041468899</v>
      </c>
      <c r="U3819">
        <v>3.8030626050596239</v>
      </c>
      <c r="V3819">
        <v>11.754068716094032</v>
      </c>
      <c r="W3819">
        <v>53.59312839059676</v>
      </c>
      <c r="X3819">
        <v>199.92664849858664</v>
      </c>
      <c r="Y3819">
        <v>184.53229656419512</v>
      </c>
      <c r="Z3819">
        <v>184.53229656419512</v>
      </c>
      <c r="AA3819">
        <v>2.8501818042304472</v>
      </c>
      <c r="AB3819">
        <v>3.9134981987589375</v>
      </c>
      <c r="AC3819">
        <v>-9.2310159044344395</v>
      </c>
      <c r="AD3819">
        <v>11</v>
      </c>
      <c r="AE3819">
        <v>3</v>
      </c>
      <c r="AF3819">
        <v>0</v>
      </c>
      <c r="AG3819">
        <v>0</v>
      </c>
      <c r="AH3819">
        <v>20</v>
      </c>
      <c r="AI3819">
        <v>7</v>
      </c>
      <c r="AJ3819">
        <v>2</v>
      </c>
      <c r="AK3819">
        <v>2</v>
      </c>
      <c r="AL3819">
        <v>0</v>
      </c>
      <c r="AM3819">
        <v>0</v>
      </c>
    </row>
    <row r="3820" spans="1:39">
      <c r="A3820">
        <v>11</v>
      </c>
      <c r="B3820">
        <v>68</v>
      </c>
      <c r="C3820">
        <v>2020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99</v>
      </c>
      <c r="N3820">
        <v>190</v>
      </c>
      <c r="O3820">
        <v>99</v>
      </c>
      <c r="P3820">
        <v>9999</v>
      </c>
      <c r="Q3820">
        <v>148</v>
      </c>
      <c r="R3820">
        <v>344</v>
      </c>
      <c r="S3820">
        <v>343</v>
      </c>
      <c r="T3820">
        <v>1.718710966774919</v>
      </c>
      <c r="U3820">
        <v>2.4864385981280761</v>
      </c>
      <c r="V3820">
        <v>11.104651162790695</v>
      </c>
      <c r="W3820">
        <v>52.373177842565617</v>
      </c>
      <c r="X3820">
        <v>210.73127944770624</v>
      </c>
      <c r="Y3820">
        <v>193.94712209302313</v>
      </c>
      <c r="Z3820">
        <v>194.51256559766753</v>
      </c>
      <c r="AA3820">
        <v>2.800646084498442</v>
      </c>
      <c r="AB3820">
        <v>4.4617693270875032</v>
      </c>
      <c r="AC3820">
        <v>-3.8839383865848784</v>
      </c>
      <c r="AD3820">
        <v>9</v>
      </c>
      <c r="AE3820">
        <v>1</v>
      </c>
      <c r="AF3820">
        <v>0</v>
      </c>
      <c r="AG3820">
        <v>0</v>
      </c>
      <c r="AH3820">
        <v>12</v>
      </c>
      <c r="AI3820">
        <v>6</v>
      </c>
      <c r="AJ3820">
        <v>0</v>
      </c>
      <c r="AK3820">
        <v>0</v>
      </c>
      <c r="AL3820">
        <v>0</v>
      </c>
      <c r="AM3820">
        <v>0</v>
      </c>
    </row>
    <row r="3821" spans="1:39">
      <c r="A3821">
        <v>11</v>
      </c>
      <c r="B3821">
        <v>69</v>
      </c>
      <c r="C3821">
        <v>2020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99</v>
      </c>
      <c r="N3821">
        <v>200</v>
      </c>
      <c r="O3821">
        <v>99</v>
      </c>
      <c r="P3821">
        <v>9999</v>
      </c>
      <c r="Q3821">
        <v>102</v>
      </c>
      <c r="R3821">
        <v>182</v>
      </c>
      <c r="S3821">
        <v>181</v>
      </c>
      <c r="T3821">
        <v>0.90931801149138158</v>
      </c>
      <c r="U3821">
        <v>1.3816007454641273</v>
      </c>
      <c r="V3821">
        <v>10.208791208791212</v>
      </c>
      <c r="W3821">
        <v>50.906077348066319</v>
      </c>
      <c r="X3821">
        <v>221.91998142702363</v>
      </c>
      <c r="Y3821">
        <v>203.69258241758237</v>
      </c>
      <c r="Z3821">
        <v>204.81795580110489</v>
      </c>
      <c r="AA3821">
        <v>2.8377379362393276</v>
      </c>
      <c r="AB3821">
        <v>5.4078944314642925</v>
      </c>
      <c r="AC3821">
        <v>-14.49510626743113</v>
      </c>
      <c r="AD3821">
        <v>4</v>
      </c>
      <c r="AE3821">
        <v>0</v>
      </c>
      <c r="AF3821">
        <v>0</v>
      </c>
      <c r="AG3821">
        <v>0</v>
      </c>
      <c r="AH3821">
        <v>8</v>
      </c>
      <c r="AI3821">
        <v>0</v>
      </c>
      <c r="AJ3821">
        <v>0</v>
      </c>
      <c r="AK3821">
        <v>1</v>
      </c>
      <c r="AL3821">
        <v>0</v>
      </c>
      <c r="AM3821">
        <v>0</v>
      </c>
    </row>
    <row r="3822" spans="1:39">
      <c r="A3822">
        <v>11</v>
      </c>
      <c r="B3822">
        <v>70</v>
      </c>
      <c r="C3822">
        <v>2020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99</v>
      </c>
      <c r="N3822">
        <v>210</v>
      </c>
      <c r="O3822">
        <v>99</v>
      </c>
      <c r="P3822">
        <v>9999</v>
      </c>
      <c r="Q3822">
        <v>65</v>
      </c>
      <c r="R3822">
        <v>107</v>
      </c>
      <c r="S3822">
        <v>105</v>
      </c>
      <c r="T3822">
        <v>0.53459905071196601</v>
      </c>
      <c r="U3822">
        <v>0.83945138613532788</v>
      </c>
      <c r="V3822">
        <v>10.102803738317759</v>
      </c>
      <c r="W3822">
        <v>50.80952380952381</v>
      </c>
      <c r="X3822">
        <v>232.41188323326003</v>
      </c>
      <c r="Y3822">
        <v>210.51149532710272</v>
      </c>
      <c r="Z3822">
        <v>214.52123809523795</v>
      </c>
      <c r="AA3822">
        <v>2.8610573121417286</v>
      </c>
      <c r="AB3822">
        <v>4.7350672305685917</v>
      </c>
      <c r="AC3822">
        <v>-13.849553339743929</v>
      </c>
      <c r="AD3822">
        <v>1</v>
      </c>
      <c r="AE3822">
        <v>0</v>
      </c>
      <c r="AF3822">
        <v>0</v>
      </c>
      <c r="AG3822">
        <v>0</v>
      </c>
      <c r="AH3822">
        <v>2</v>
      </c>
      <c r="AI3822">
        <v>2</v>
      </c>
      <c r="AJ3822">
        <v>0</v>
      </c>
      <c r="AK3822">
        <v>0</v>
      </c>
      <c r="AL3822">
        <v>0</v>
      </c>
      <c r="AM3822">
        <v>0</v>
      </c>
    </row>
    <row r="3823" spans="1:39">
      <c r="A3823">
        <v>11</v>
      </c>
      <c r="B3823">
        <v>71</v>
      </c>
      <c r="C3823">
        <v>2020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99</v>
      </c>
      <c r="N3823">
        <v>220</v>
      </c>
      <c r="O3823">
        <v>99</v>
      </c>
      <c r="P3823">
        <v>9999</v>
      </c>
      <c r="Q3823">
        <v>39</v>
      </c>
      <c r="R3823">
        <v>51</v>
      </c>
      <c r="S3823">
        <v>51</v>
      </c>
      <c r="T3823">
        <v>0.25480889333000251</v>
      </c>
      <c r="U3823">
        <v>0.42662492950061126</v>
      </c>
      <c r="V3823">
        <v>9.3529411764705888</v>
      </c>
      <c r="W3823">
        <v>49.058823529411761</v>
      </c>
      <c r="X3823">
        <v>243.18590274679755</v>
      </c>
      <c r="Y3823">
        <v>224.46058823529404</v>
      </c>
      <c r="Z3823">
        <v>224.46058823529404</v>
      </c>
      <c r="AA3823">
        <v>2.8645106427851679</v>
      </c>
      <c r="AB3823">
        <v>5.1044454470391756</v>
      </c>
      <c r="AC3823">
        <v>11.598126810097449</v>
      </c>
      <c r="AD3823">
        <v>1</v>
      </c>
      <c r="AE3823">
        <v>0</v>
      </c>
      <c r="AF3823">
        <v>0</v>
      </c>
      <c r="AG3823">
        <v>0</v>
      </c>
      <c r="AH3823">
        <v>7</v>
      </c>
      <c r="AI3823">
        <v>1</v>
      </c>
      <c r="AJ3823">
        <v>0</v>
      </c>
      <c r="AK3823">
        <v>0</v>
      </c>
      <c r="AL3823">
        <v>0</v>
      </c>
      <c r="AM3823">
        <v>0</v>
      </c>
    </row>
    <row r="3824" spans="1:39">
      <c r="A3824">
        <v>11</v>
      </c>
      <c r="B3824">
        <v>72</v>
      </c>
      <c r="C3824">
        <v>2020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99</v>
      </c>
      <c r="N3824">
        <v>230</v>
      </c>
      <c r="O3824">
        <v>99</v>
      </c>
      <c r="P3824">
        <v>9999</v>
      </c>
      <c r="Q3824">
        <v>28</v>
      </c>
      <c r="R3824">
        <v>54</v>
      </c>
      <c r="S3824">
        <v>52</v>
      </c>
      <c r="T3824">
        <v>0.26979765176117904</v>
      </c>
      <c r="U3824">
        <v>0.47883812721722419</v>
      </c>
      <c r="V3824">
        <v>6.166666666666667</v>
      </c>
      <c r="W3824">
        <v>44.40384615384616</v>
      </c>
      <c r="X3824">
        <v>267.17647766943543</v>
      </c>
      <c r="Y3824">
        <v>237.93537037037041</v>
      </c>
      <c r="Z3824">
        <v>247.08673076923071</v>
      </c>
      <c r="AA3824">
        <v>13.840728738200291</v>
      </c>
      <c r="AB3824">
        <v>6.1182564616218542</v>
      </c>
      <c r="AC3824">
        <v>-2.2877985034137569</v>
      </c>
      <c r="AD3824">
        <v>0</v>
      </c>
      <c r="AE3824">
        <v>0</v>
      </c>
      <c r="AF3824">
        <v>0</v>
      </c>
      <c r="AG3824">
        <v>0</v>
      </c>
      <c r="AH3824">
        <v>1</v>
      </c>
      <c r="AI3824">
        <v>0</v>
      </c>
      <c r="AJ3824">
        <v>0</v>
      </c>
      <c r="AK3824">
        <v>0</v>
      </c>
      <c r="AL3824">
        <v>0</v>
      </c>
      <c r="AM3824">
        <v>0</v>
      </c>
    </row>
    <row r="3825" spans="1:39">
      <c r="A3825">
        <v>12</v>
      </c>
      <c r="B3825">
        <v>1</v>
      </c>
      <c r="C3825">
        <v>2023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0</v>
      </c>
      <c r="L3825">
        <v>99</v>
      </c>
      <c r="M3825">
        <v>99</v>
      </c>
      <c r="N3825">
        <v>99</v>
      </c>
      <c r="O3825">
        <v>99</v>
      </c>
      <c r="P3825">
        <v>9999</v>
      </c>
      <c r="Q3825">
        <v>286</v>
      </c>
      <c r="R3825">
        <v>17825</v>
      </c>
      <c r="S3825">
        <v>17820</v>
      </c>
      <c r="T3825">
        <v>99.016775913787356</v>
      </c>
      <c r="U3825">
        <v>99.014848655607778</v>
      </c>
      <c r="V3825">
        <v>5.0453856942496484</v>
      </c>
      <c r="W3825">
        <v>60.021436588103249</v>
      </c>
      <c r="X3825">
        <v>149.36332071618409</v>
      </c>
      <c r="Y3825">
        <v>137.8096718092568</v>
      </c>
      <c r="Z3825">
        <v>137.84833894500579</v>
      </c>
      <c r="AA3825">
        <v>30.020522909867243</v>
      </c>
      <c r="AB3825">
        <v>4.0362263271864345</v>
      </c>
      <c r="AC3825">
        <v>-56.518665379482862</v>
      </c>
      <c r="AD3825">
        <v>349</v>
      </c>
      <c r="AE3825">
        <v>27</v>
      </c>
      <c r="AF3825">
        <v>2</v>
      </c>
      <c r="AG3825">
        <v>23</v>
      </c>
      <c r="AH3825">
        <v>657</v>
      </c>
      <c r="AI3825">
        <v>137</v>
      </c>
      <c r="AJ3825">
        <v>82</v>
      </c>
      <c r="AK3825">
        <v>124</v>
      </c>
      <c r="AL3825">
        <v>2</v>
      </c>
      <c r="AM3825">
        <v>2</v>
      </c>
    </row>
    <row r="3826" spans="1:39">
      <c r="A3826">
        <v>12</v>
      </c>
      <c r="B3826">
        <v>2</v>
      </c>
      <c r="C3826">
        <v>2023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4</v>
      </c>
      <c r="L3826">
        <v>99</v>
      </c>
      <c r="M3826">
        <v>99</v>
      </c>
      <c r="N3826">
        <v>99</v>
      </c>
      <c r="O3826">
        <v>99</v>
      </c>
      <c r="P3826">
        <v>9999</v>
      </c>
      <c r="Q3826">
        <v>10</v>
      </c>
      <c r="R3826">
        <v>82</v>
      </c>
      <c r="S3826">
        <v>79</v>
      </c>
      <c r="T3826">
        <v>0.45550494389512258</v>
      </c>
      <c r="U3826">
        <v>0.57043860731073948</v>
      </c>
      <c r="V3826">
        <v>6.9878048780487791</v>
      </c>
      <c r="W3826">
        <v>56.265822784810119</v>
      </c>
      <c r="X3826">
        <v>195.57778188832816</v>
      </c>
      <c r="Y3826">
        <v>172.58536585365863</v>
      </c>
      <c r="Z3826">
        <v>179.13924050632923</v>
      </c>
      <c r="AA3826">
        <v>33.92636634831932</v>
      </c>
      <c r="AB3826">
        <v>5.676308438376342</v>
      </c>
      <c r="AC3826">
        <v>-61.445402906114801</v>
      </c>
      <c r="AD3826">
        <v>1</v>
      </c>
      <c r="AE3826">
        <v>0</v>
      </c>
      <c r="AF3826">
        <v>0</v>
      </c>
      <c r="AG3826">
        <v>0</v>
      </c>
      <c r="AH3826">
        <v>2</v>
      </c>
      <c r="AI3826">
        <v>0</v>
      </c>
      <c r="AJ3826">
        <v>0</v>
      </c>
      <c r="AK3826">
        <v>0</v>
      </c>
      <c r="AL3826">
        <v>0</v>
      </c>
      <c r="AM3826">
        <v>0</v>
      </c>
    </row>
    <row r="3827" spans="1:39">
      <c r="A3827">
        <v>12</v>
      </c>
      <c r="B3827">
        <v>3</v>
      </c>
      <c r="C3827">
        <v>2023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7</v>
      </c>
      <c r="L3827">
        <v>99</v>
      </c>
      <c r="M3827">
        <v>99</v>
      </c>
      <c r="N3827">
        <v>99</v>
      </c>
      <c r="O3827">
        <v>99</v>
      </c>
      <c r="P3827">
        <v>9999</v>
      </c>
      <c r="Q3827">
        <v>22</v>
      </c>
      <c r="R3827">
        <v>95</v>
      </c>
      <c r="S3827">
        <v>76</v>
      </c>
      <c r="T3827">
        <v>0.52771914231752037</v>
      </c>
      <c r="U3827">
        <v>0.41471273708149187</v>
      </c>
      <c r="V3827">
        <v>5.3684210526315796</v>
      </c>
      <c r="W3827">
        <v>59.421052631578959</v>
      </c>
      <c r="X3827">
        <v>145.68056109938979</v>
      </c>
      <c r="Y3827">
        <v>108.30105263157894</v>
      </c>
      <c r="Z3827">
        <v>135.37631578947369</v>
      </c>
      <c r="AA3827">
        <v>28.163927415742727</v>
      </c>
      <c r="AB3827">
        <v>1.6879071274553017</v>
      </c>
      <c r="AC3827">
        <v>-5.622695869280431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</row>
    <row r="3828" spans="1:39">
      <c r="A3828">
        <v>12</v>
      </c>
      <c r="B3828">
        <v>4</v>
      </c>
      <c r="C3828">
        <v>2022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0</v>
      </c>
      <c r="L3828">
        <v>99</v>
      </c>
      <c r="M3828">
        <v>99</v>
      </c>
      <c r="N3828">
        <v>99</v>
      </c>
      <c r="O3828">
        <v>99</v>
      </c>
      <c r="P3828">
        <v>9999</v>
      </c>
      <c r="Q3828">
        <v>286</v>
      </c>
      <c r="R3828">
        <v>17902</v>
      </c>
      <c r="S3828">
        <v>17898</v>
      </c>
      <c r="T3828">
        <v>99.086732717108561</v>
      </c>
      <c r="U3828">
        <v>98.929476809177984</v>
      </c>
      <c r="V3828">
        <v>15.3302424310133</v>
      </c>
      <c r="W3828">
        <v>59.733098670242477</v>
      </c>
      <c r="X3828">
        <v>149.6682467552663</v>
      </c>
      <c r="Y3828">
        <v>138.09135068707451</v>
      </c>
      <c r="Z3828">
        <v>138.12221253771423</v>
      </c>
      <c r="AA3828">
        <v>29.40948849489364</v>
      </c>
      <c r="AB3828">
        <v>4.1976932585676598</v>
      </c>
      <c r="AC3828">
        <v>-56.347297559715905</v>
      </c>
      <c r="AD3828">
        <v>456</v>
      </c>
      <c r="AE3828">
        <v>27</v>
      </c>
      <c r="AF3828">
        <v>0</v>
      </c>
      <c r="AG3828">
        <v>44</v>
      </c>
      <c r="AH3828">
        <v>729</v>
      </c>
      <c r="AI3828">
        <v>171</v>
      </c>
      <c r="AJ3828">
        <v>66</v>
      </c>
      <c r="AK3828">
        <v>153</v>
      </c>
      <c r="AL3828">
        <v>2</v>
      </c>
      <c r="AM3828">
        <v>4</v>
      </c>
    </row>
    <row r="3829" spans="1:39">
      <c r="A3829">
        <v>12</v>
      </c>
      <c r="B3829">
        <v>5</v>
      </c>
      <c r="C3829">
        <v>2022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4</v>
      </c>
      <c r="L3829">
        <v>99</v>
      </c>
      <c r="M3829">
        <v>99</v>
      </c>
      <c r="N3829">
        <v>99</v>
      </c>
      <c r="O3829">
        <v>99</v>
      </c>
      <c r="P3829">
        <v>9999</v>
      </c>
      <c r="Q3829">
        <v>7</v>
      </c>
      <c r="R3829">
        <v>93</v>
      </c>
      <c r="S3829">
        <v>92</v>
      </c>
      <c r="T3829">
        <v>0.51475065035700474</v>
      </c>
      <c r="U3829">
        <v>0.65502209793668076</v>
      </c>
      <c r="V3829">
        <v>13.32258064516129</v>
      </c>
      <c r="W3829">
        <v>55.760869565217391</v>
      </c>
      <c r="X3829">
        <v>192.80513519495801</v>
      </c>
      <c r="Y3829">
        <v>176.00107526881723</v>
      </c>
      <c r="Z3829">
        <v>177.91413043478275</v>
      </c>
      <c r="AA3829">
        <v>35.980947801282625</v>
      </c>
      <c r="AB3829">
        <v>5.8743539241745841</v>
      </c>
      <c r="AC3829">
        <v>-55.563774565008451</v>
      </c>
      <c r="AD3829">
        <v>1</v>
      </c>
      <c r="AE3829">
        <v>0</v>
      </c>
      <c r="AF3829">
        <v>0</v>
      </c>
      <c r="AG3829">
        <v>1</v>
      </c>
      <c r="AH3829">
        <v>4</v>
      </c>
      <c r="AI3829">
        <v>0</v>
      </c>
      <c r="AJ3829">
        <v>6</v>
      </c>
      <c r="AK3829">
        <v>0</v>
      </c>
      <c r="AL3829">
        <v>0</v>
      </c>
      <c r="AM3829">
        <v>0</v>
      </c>
    </row>
    <row r="3830" spans="1:39">
      <c r="A3830">
        <v>12</v>
      </c>
      <c r="B3830">
        <v>6</v>
      </c>
      <c r="C3830">
        <v>2022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7</v>
      </c>
      <c r="L3830">
        <v>99</v>
      </c>
      <c r="M3830">
        <v>99</v>
      </c>
      <c r="N3830">
        <v>99</v>
      </c>
      <c r="O3830">
        <v>99</v>
      </c>
      <c r="P3830">
        <v>9999</v>
      </c>
      <c r="Q3830">
        <v>24</v>
      </c>
      <c r="R3830">
        <v>72</v>
      </c>
      <c r="S3830">
        <v>72</v>
      </c>
      <c r="T3830">
        <v>0.39851663253445502</v>
      </c>
      <c r="U3830">
        <v>0.4155010928853663</v>
      </c>
      <c r="V3830">
        <v>14.875</v>
      </c>
      <c r="W3830">
        <v>58.861111111111121</v>
      </c>
      <c r="X3830">
        <v>156.23570482725404</v>
      </c>
      <c r="Y3830">
        <v>144.20555555555555</v>
      </c>
      <c r="Z3830">
        <v>144.20555555555555</v>
      </c>
      <c r="AA3830">
        <v>34.126398583016545</v>
      </c>
      <c r="AB3830">
        <v>4.5530989311174626</v>
      </c>
      <c r="AC3830">
        <v>-71.330499947590553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</row>
    <row r="3831" spans="1:39">
      <c r="A3831">
        <v>12</v>
      </c>
      <c r="B3831">
        <v>7</v>
      </c>
      <c r="C3831">
        <v>2021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0</v>
      </c>
      <c r="L3831">
        <v>99</v>
      </c>
      <c r="M3831">
        <v>99</v>
      </c>
      <c r="N3831">
        <v>99</v>
      </c>
      <c r="O3831">
        <v>99</v>
      </c>
      <c r="P3831">
        <v>9999</v>
      </c>
      <c r="Q3831">
        <v>306</v>
      </c>
      <c r="R3831">
        <v>19512.400000000001</v>
      </c>
      <c r="S3831">
        <v>19495.400000000001</v>
      </c>
      <c r="T3831">
        <v>99.368519687926494</v>
      </c>
      <c r="U3831">
        <v>99.293848219414528</v>
      </c>
      <c r="V3831">
        <v>14.89790082204137</v>
      </c>
      <c r="W3831">
        <v>58.83527396206285</v>
      </c>
      <c r="X3831">
        <v>148.42978700457093</v>
      </c>
      <c r="Y3831">
        <v>136.87858746233272</v>
      </c>
      <c r="Z3831">
        <v>136.99794566923589</v>
      </c>
      <c r="AA3831">
        <v>29.403048231343199</v>
      </c>
      <c r="AB3831">
        <v>4.2968278017320012</v>
      </c>
      <c r="AC3831">
        <v>-57.801047809867114</v>
      </c>
      <c r="AD3831">
        <v>418.4</v>
      </c>
      <c r="AE3831">
        <v>31</v>
      </c>
      <c r="AF3831">
        <v>1</v>
      </c>
      <c r="AG3831">
        <v>60</v>
      </c>
      <c r="AH3831">
        <v>862.87</v>
      </c>
      <c r="AI3831">
        <v>178</v>
      </c>
      <c r="AJ3831">
        <v>102</v>
      </c>
      <c r="AK3831">
        <v>134</v>
      </c>
      <c r="AL3831">
        <v>0</v>
      </c>
      <c r="AM3831">
        <v>0</v>
      </c>
    </row>
    <row r="3832" spans="1:39">
      <c r="A3832">
        <v>12</v>
      </c>
      <c r="B3832">
        <v>8</v>
      </c>
      <c r="C3832">
        <v>2021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4</v>
      </c>
      <c r="L3832">
        <v>99</v>
      </c>
      <c r="M3832">
        <v>99</v>
      </c>
      <c r="N3832">
        <v>99</v>
      </c>
      <c r="O3832">
        <v>99</v>
      </c>
      <c r="P3832">
        <v>9999</v>
      </c>
      <c r="Q3832">
        <v>9</v>
      </c>
      <c r="R3832">
        <v>40</v>
      </c>
      <c r="S3832">
        <v>38</v>
      </c>
      <c r="T3832">
        <v>0.20370332647532127</v>
      </c>
      <c r="U3832">
        <v>0.25986830461720822</v>
      </c>
      <c r="V3832">
        <v>14.45</v>
      </c>
      <c r="W3832">
        <v>58.23684210526315</v>
      </c>
      <c r="X3832">
        <v>201.21885157096432</v>
      </c>
      <c r="Y3832">
        <v>174.74999999999997</v>
      </c>
      <c r="Z3832">
        <v>183.94736842105257</v>
      </c>
      <c r="AA3832">
        <v>25.501596821439367</v>
      </c>
      <c r="AB3832">
        <v>3.4749798221778474</v>
      </c>
      <c r="AC3832">
        <v>-41.38501142539404</v>
      </c>
      <c r="AD3832">
        <v>0</v>
      </c>
      <c r="AE3832">
        <v>0</v>
      </c>
      <c r="AF3832">
        <v>0</v>
      </c>
      <c r="AG3832">
        <v>0</v>
      </c>
      <c r="AH3832">
        <v>1</v>
      </c>
      <c r="AI3832">
        <v>0</v>
      </c>
      <c r="AJ3832">
        <v>0</v>
      </c>
      <c r="AK3832">
        <v>0</v>
      </c>
      <c r="AL3832">
        <v>0</v>
      </c>
      <c r="AM3832">
        <v>0</v>
      </c>
    </row>
    <row r="3833" spans="1:39">
      <c r="A3833">
        <v>12</v>
      </c>
      <c r="B3833">
        <v>9</v>
      </c>
      <c r="C3833">
        <v>2021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7</v>
      </c>
      <c r="L3833">
        <v>99</v>
      </c>
      <c r="M3833">
        <v>99</v>
      </c>
      <c r="N3833">
        <v>99</v>
      </c>
      <c r="O3833">
        <v>99</v>
      </c>
      <c r="P3833">
        <v>9999</v>
      </c>
      <c r="Q3833">
        <v>31</v>
      </c>
      <c r="R3833">
        <v>84</v>
      </c>
      <c r="S3833">
        <v>84</v>
      </c>
      <c r="T3833">
        <v>0.4277769855981749</v>
      </c>
      <c r="U3833">
        <v>0.44628347596825113</v>
      </c>
      <c r="V3833">
        <v>14.321428571428577</v>
      </c>
      <c r="W3833">
        <v>57.630952380952394</v>
      </c>
      <c r="X3833">
        <v>154.82948975906723</v>
      </c>
      <c r="Y3833">
        <v>142.90761904761911</v>
      </c>
      <c r="Z3833">
        <v>142.90761904761911</v>
      </c>
      <c r="AA3833">
        <v>36.355426188929137</v>
      </c>
      <c r="AB3833">
        <v>3.872306319989121</v>
      </c>
      <c r="AC3833">
        <v>-23.075995600828168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</row>
    <row r="3834" spans="1:39">
      <c r="A3834">
        <v>12</v>
      </c>
      <c r="B3834">
        <v>10</v>
      </c>
      <c r="C3834">
        <v>2020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0</v>
      </c>
      <c r="L3834">
        <v>99</v>
      </c>
      <c r="M3834">
        <v>99</v>
      </c>
      <c r="N3834">
        <v>99</v>
      </c>
      <c r="O3834">
        <v>99</v>
      </c>
      <c r="P3834">
        <v>9999</v>
      </c>
      <c r="Q3834">
        <v>316</v>
      </c>
      <c r="R3834">
        <v>19939</v>
      </c>
      <c r="S3834">
        <v>19920</v>
      </c>
      <c r="T3834">
        <v>99.620284786410181</v>
      </c>
      <c r="U3834">
        <v>99.635091978048678</v>
      </c>
      <c r="V3834">
        <v>14.470836049952357</v>
      </c>
      <c r="W3834">
        <v>57.898142570281138</v>
      </c>
      <c r="X3834">
        <v>145.41560155005777</v>
      </c>
      <c r="Y3834">
        <v>134.08277696975804</v>
      </c>
      <c r="Z3834">
        <v>134.210667168675</v>
      </c>
      <c r="AA3834">
        <v>28.266163008204497</v>
      </c>
      <c r="AB3834">
        <v>3.9531285667958911</v>
      </c>
      <c r="AC3834">
        <v>-55.617634440847951</v>
      </c>
      <c r="AD3834">
        <v>516</v>
      </c>
      <c r="AE3834">
        <v>28</v>
      </c>
      <c r="AF3834">
        <v>0</v>
      </c>
      <c r="AG3834">
        <v>46</v>
      </c>
      <c r="AH3834">
        <v>845</v>
      </c>
      <c r="AI3834">
        <v>213</v>
      </c>
      <c r="AJ3834">
        <v>78</v>
      </c>
      <c r="AK3834">
        <v>281</v>
      </c>
      <c r="AL3834">
        <v>4</v>
      </c>
      <c r="AM3834">
        <v>6</v>
      </c>
    </row>
    <row r="3835" spans="1:39">
      <c r="A3835">
        <v>12</v>
      </c>
      <c r="B3835">
        <v>11</v>
      </c>
      <c r="C3835">
        <v>2020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4</v>
      </c>
      <c r="L3835">
        <v>99</v>
      </c>
      <c r="M3835">
        <v>99</v>
      </c>
      <c r="N3835">
        <v>99</v>
      </c>
      <c r="O3835">
        <v>99</v>
      </c>
      <c r="P3835">
        <v>9999</v>
      </c>
      <c r="Q3835">
        <v>3</v>
      </c>
      <c r="R3835">
        <v>11</v>
      </c>
      <c r="S3835">
        <v>8</v>
      </c>
      <c r="T3835">
        <v>5.4958780914314255E-2</v>
      </c>
      <c r="U3835">
        <v>4.4906063145873955E-2</v>
      </c>
      <c r="V3835">
        <v>12.090909090909092</v>
      </c>
      <c r="W3835">
        <v>55.25</v>
      </c>
      <c r="X3835">
        <v>169.07810499359795</v>
      </c>
      <c r="Y3835">
        <v>109.5409090909091</v>
      </c>
      <c r="Z3835">
        <v>150.61875000000003</v>
      </c>
      <c r="AA3835">
        <v>45.152934134311757</v>
      </c>
      <c r="AB3835">
        <v>6.1796035471541364</v>
      </c>
      <c r="AC3835">
        <v>-92.644967196190379</v>
      </c>
      <c r="AD3835">
        <v>0</v>
      </c>
      <c r="AE3835">
        <v>0</v>
      </c>
      <c r="AF3835">
        <v>0</v>
      </c>
      <c r="AG3835">
        <v>0</v>
      </c>
      <c r="AH3835">
        <v>1</v>
      </c>
      <c r="AI3835">
        <v>0</v>
      </c>
      <c r="AJ3835">
        <v>0</v>
      </c>
      <c r="AK3835">
        <v>0</v>
      </c>
      <c r="AL3835">
        <v>0</v>
      </c>
      <c r="AM3835">
        <v>0</v>
      </c>
    </row>
    <row r="3836" spans="1:39">
      <c r="A3836">
        <v>12</v>
      </c>
      <c r="B3836">
        <v>12</v>
      </c>
      <c r="C3836">
        <v>2020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7</v>
      </c>
      <c r="L3836">
        <v>99</v>
      </c>
      <c r="M3836">
        <v>99</v>
      </c>
      <c r="N3836">
        <v>99</v>
      </c>
      <c r="O3836">
        <v>99</v>
      </c>
      <c r="P3836">
        <v>9999</v>
      </c>
      <c r="Q3836">
        <v>25</v>
      </c>
      <c r="R3836">
        <v>65</v>
      </c>
      <c r="S3836">
        <v>65</v>
      </c>
      <c r="T3836">
        <v>0.32475643267549337</v>
      </c>
      <c r="U3836">
        <v>0.32000195880549248</v>
      </c>
      <c r="V3836">
        <v>14.461538461538458</v>
      </c>
      <c r="W3836">
        <v>57.615384615384599</v>
      </c>
      <c r="X3836">
        <v>143.12042670222522</v>
      </c>
      <c r="Y3836">
        <v>132.10015384615389</v>
      </c>
      <c r="Z3836">
        <v>132.10015384615389</v>
      </c>
      <c r="AA3836">
        <v>27.342158177848209</v>
      </c>
      <c r="AB3836">
        <v>3.6276388069390344</v>
      </c>
      <c r="AC3836">
        <v>-24.975178320270473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</row>
    <row r="3837" spans="1:39" ht="15" customHeight="1">
      <c r="A3837">
        <v>13</v>
      </c>
      <c r="B3837">
        <v>1</v>
      </c>
      <c r="C3837">
        <v>2023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99</v>
      </c>
      <c r="N3837">
        <v>99</v>
      </c>
      <c r="O3837">
        <v>1</v>
      </c>
      <c r="Q3837">
        <v>30</v>
      </c>
      <c r="R3837">
        <v>2451</v>
      </c>
      <c r="S3837">
        <v>2451</v>
      </c>
      <c r="T3837">
        <v>13.615153871792023</v>
      </c>
      <c r="U3837">
        <v>13.939206690480615</v>
      </c>
      <c r="V3837">
        <v>7.4288045695634484</v>
      </c>
      <c r="W3837">
        <v>58.9155446756426</v>
      </c>
      <c r="X3837">
        <v>152.86285076999988</v>
      </c>
      <c r="Y3837">
        <v>141.09241126070964</v>
      </c>
      <c r="Z3837">
        <v>141.09241126070964</v>
      </c>
      <c r="AA3837">
        <v>30.357078095117995</v>
      </c>
      <c r="AB3837">
        <v>3.0841269666492521</v>
      </c>
      <c r="AC3837">
        <v>-46.369249065720176</v>
      </c>
      <c r="AD3837">
        <v>74</v>
      </c>
      <c r="AE3837">
        <v>15</v>
      </c>
      <c r="AF3837">
        <v>2</v>
      </c>
      <c r="AG3837">
        <v>4</v>
      </c>
      <c r="AH3837">
        <v>168</v>
      </c>
      <c r="AI3837">
        <v>50</v>
      </c>
      <c r="AJ3837">
        <v>25</v>
      </c>
      <c r="AK3837">
        <v>25</v>
      </c>
      <c r="AL3837">
        <v>0</v>
      </c>
      <c r="AM3837">
        <v>0</v>
      </c>
    </row>
    <row r="3838" spans="1:39" ht="15" customHeight="1">
      <c r="A3838">
        <v>13</v>
      </c>
      <c r="B3838">
        <v>2</v>
      </c>
      <c r="C3838">
        <v>2023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99</v>
      </c>
      <c r="N3838">
        <v>99</v>
      </c>
      <c r="O3838">
        <v>4</v>
      </c>
      <c r="Q3838">
        <v>50</v>
      </c>
      <c r="R3838">
        <v>3062</v>
      </c>
      <c r="S3838">
        <v>3062</v>
      </c>
      <c r="T3838">
        <v>17.00922119764471</v>
      </c>
      <c r="U3838">
        <v>17.12568191034055</v>
      </c>
      <c r="V3838">
        <v>6.5963422599608084</v>
      </c>
      <c r="W3838">
        <v>59.177008491182235</v>
      </c>
      <c r="X3838">
        <v>150.33146676875756</v>
      </c>
      <c r="Y3838">
        <v>138.75594382756373</v>
      </c>
      <c r="Z3838">
        <v>138.75594382756373</v>
      </c>
      <c r="AA3838">
        <v>31.80550198481842</v>
      </c>
      <c r="AB3838">
        <v>3.4456715336811796</v>
      </c>
      <c r="AC3838">
        <v>-51.94789430719932</v>
      </c>
      <c r="AD3838">
        <v>82</v>
      </c>
      <c r="AE3838">
        <v>9</v>
      </c>
      <c r="AF3838">
        <v>0</v>
      </c>
      <c r="AG3838">
        <v>9</v>
      </c>
      <c r="AH3838">
        <v>172</v>
      </c>
      <c r="AI3838">
        <v>60</v>
      </c>
      <c r="AJ3838">
        <v>28</v>
      </c>
      <c r="AK3838">
        <v>56</v>
      </c>
      <c r="AL3838">
        <v>0</v>
      </c>
      <c r="AM3838">
        <v>0</v>
      </c>
    </row>
    <row r="3839" spans="1:39" ht="15" customHeight="1">
      <c r="A3839">
        <v>13</v>
      </c>
      <c r="B3839">
        <v>3</v>
      </c>
      <c r="C3839">
        <v>2023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99</v>
      </c>
      <c r="N3839">
        <v>99</v>
      </c>
      <c r="O3839">
        <v>8</v>
      </c>
      <c r="Q3839">
        <v>16</v>
      </c>
      <c r="R3839">
        <v>727</v>
      </c>
      <c r="S3839">
        <v>727</v>
      </c>
      <c r="T3839">
        <v>4.0384401733140756</v>
      </c>
      <c r="U3839">
        <v>4.2260100979564701</v>
      </c>
      <c r="V3839">
        <v>6.0481430536451182</v>
      </c>
      <c r="W3839">
        <v>59.151306740027501</v>
      </c>
      <c r="X3839">
        <v>156.24399236387526</v>
      </c>
      <c r="Y3839">
        <v>144.21320495185697</v>
      </c>
      <c r="Z3839">
        <v>144.21320495185697</v>
      </c>
      <c r="AA3839">
        <v>33.579706102687354</v>
      </c>
      <c r="AB3839">
        <v>4.2886492101347038</v>
      </c>
      <c r="AC3839">
        <v>-67.144276201747189</v>
      </c>
      <c r="AD3839">
        <v>29</v>
      </c>
      <c r="AE3839">
        <v>3</v>
      </c>
      <c r="AF3839">
        <v>0</v>
      </c>
      <c r="AG3839">
        <v>1</v>
      </c>
      <c r="AH3839">
        <v>88</v>
      </c>
      <c r="AI3839">
        <v>14</v>
      </c>
      <c r="AJ3839">
        <v>7</v>
      </c>
      <c r="AK3839">
        <v>10</v>
      </c>
      <c r="AL3839">
        <v>0</v>
      </c>
      <c r="AM3839">
        <v>0</v>
      </c>
    </row>
    <row r="3840" spans="1:39" ht="15" customHeight="1">
      <c r="A3840">
        <v>13</v>
      </c>
      <c r="B3840">
        <v>4</v>
      </c>
      <c r="C3840">
        <v>2023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99</v>
      </c>
      <c r="N3840">
        <v>99</v>
      </c>
      <c r="O3840">
        <v>9</v>
      </c>
      <c r="Q3840">
        <v>8</v>
      </c>
      <c r="R3840">
        <v>79</v>
      </c>
      <c r="S3840">
        <v>79</v>
      </c>
      <c r="T3840">
        <v>0.43884012887456958</v>
      </c>
      <c r="U3840">
        <v>0.46738721221106289</v>
      </c>
      <c r="V3840">
        <v>3.4556962025316462</v>
      </c>
      <c r="W3840">
        <v>60.708860759493646</v>
      </c>
      <c r="X3840">
        <v>159.02190161416405</v>
      </c>
      <c r="Y3840">
        <v>146.77721518987349</v>
      </c>
      <c r="Z3840">
        <v>146.77721518987349</v>
      </c>
      <c r="AA3840">
        <v>21.982944766324252</v>
      </c>
      <c r="AB3840">
        <v>3.6462288433504302</v>
      </c>
      <c r="AC3840">
        <v>-50.200680923290896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</row>
    <row r="3841" spans="1:39" ht="15" customHeight="1">
      <c r="A3841">
        <v>13</v>
      </c>
      <c r="B3841">
        <v>5</v>
      </c>
      <c r="C3841">
        <v>2023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99</v>
      </c>
      <c r="N3841">
        <v>99</v>
      </c>
      <c r="O3841">
        <v>11</v>
      </c>
      <c r="Q3841">
        <v>34</v>
      </c>
      <c r="R3841">
        <v>1871</v>
      </c>
      <c r="S3841">
        <v>1870</v>
      </c>
      <c r="T3841">
        <v>10.393289634485061</v>
      </c>
      <c r="U3841">
        <v>10.207138705420387</v>
      </c>
      <c r="V3841">
        <v>3.2410475681453752</v>
      </c>
      <c r="W3841">
        <v>60.860962566844911</v>
      </c>
      <c r="X3841">
        <v>146.7233529036738</v>
      </c>
      <c r="Y3841">
        <v>135.3440406199893</v>
      </c>
      <c r="Z3841">
        <v>135.41641711229943</v>
      </c>
      <c r="AA3841">
        <v>29.099742781400391</v>
      </c>
      <c r="AB3841">
        <v>3.6975096596345303</v>
      </c>
      <c r="AC3841">
        <v>-63.948134931027603</v>
      </c>
      <c r="AD3841">
        <v>16</v>
      </c>
      <c r="AE3841">
        <v>0</v>
      </c>
      <c r="AF3841">
        <v>0</v>
      </c>
      <c r="AG3841">
        <v>1</v>
      </c>
      <c r="AH3841">
        <v>87</v>
      </c>
      <c r="AI3841">
        <v>3</v>
      </c>
      <c r="AJ3841">
        <v>4</v>
      </c>
      <c r="AK3841">
        <v>4</v>
      </c>
      <c r="AL3841">
        <v>1</v>
      </c>
      <c r="AM3841">
        <v>0</v>
      </c>
    </row>
    <row r="3842" spans="1:39" ht="15" customHeight="1">
      <c r="A3842">
        <v>13</v>
      </c>
      <c r="B3842">
        <v>6</v>
      </c>
      <c r="C3842">
        <v>2023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99</v>
      </c>
      <c r="N3842">
        <v>99</v>
      </c>
      <c r="O3842">
        <v>14</v>
      </c>
      <c r="Q3842">
        <v>15</v>
      </c>
      <c r="R3842">
        <v>275</v>
      </c>
      <c r="S3842">
        <v>275</v>
      </c>
      <c r="T3842">
        <v>1.5276080435507164</v>
      </c>
      <c r="U3842">
        <v>1.7113480683204256</v>
      </c>
      <c r="V3842">
        <v>3.5781818181818177</v>
      </c>
      <c r="W3842">
        <v>60.58909090909092</v>
      </c>
      <c r="X3842">
        <v>167.26799960602796</v>
      </c>
      <c r="Y3842">
        <v>154.38836363636378</v>
      </c>
      <c r="Z3842">
        <v>154.38836363636378</v>
      </c>
      <c r="AA3842">
        <v>27.426465172670714</v>
      </c>
      <c r="AB3842">
        <v>4.158044677151806</v>
      </c>
      <c r="AC3842">
        <v>-63.903678928137921</v>
      </c>
      <c r="AD3842">
        <v>3</v>
      </c>
      <c r="AE3842">
        <v>0</v>
      </c>
      <c r="AF3842">
        <v>0</v>
      </c>
      <c r="AG3842">
        <v>0</v>
      </c>
      <c r="AH3842">
        <v>5</v>
      </c>
      <c r="AI3842">
        <v>1</v>
      </c>
      <c r="AJ3842">
        <v>0</v>
      </c>
      <c r="AK3842">
        <v>0</v>
      </c>
      <c r="AL3842">
        <v>0</v>
      </c>
      <c r="AM3842">
        <v>0</v>
      </c>
    </row>
    <row r="3843" spans="1:39" ht="15" customHeight="1">
      <c r="A3843">
        <v>13</v>
      </c>
      <c r="B3843">
        <v>7</v>
      </c>
      <c r="C3843">
        <v>2023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99</v>
      </c>
      <c r="N3843">
        <v>99</v>
      </c>
      <c r="O3843">
        <v>15</v>
      </c>
      <c r="Q3843">
        <v>6</v>
      </c>
      <c r="R3843">
        <v>88</v>
      </c>
      <c r="S3843">
        <v>88</v>
      </c>
      <c r="T3843">
        <v>0.48883457393622926</v>
      </c>
      <c r="U3843">
        <v>0.56271559733612653</v>
      </c>
      <c r="V3843">
        <v>5.2954545454545459</v>
      </c>
      <c r="W3843">
        <v>59.409090909090899</v>
      </c>
      <c r="X3843">
        <v>171.87530779080075</v>
      </c>
      <c r="Y3843">
        <v>158.64090909090916</v>
      </c>
      <c r="Z3843">
        <v>158.64090909090916</v>
      </c>
      <c r="AA3843">
        <v>25.986187923777983</v>
      </c>
      <c r="AB3843">
        <v>5.3057352408767455</v>
      </c>
      <c r="AC3843">
        <v>-60.387607833538496</v>
      </c>
      <c r="AD3843">
        <v>1</v>
      </c>
      <c r="AE3843">
        <v>0</v>
      </c>
      <c r="AF3843">
        <v>0</v>
      </c>
      <c r="AG3843">
        <v>0</v>
      </c>
      <c r="AH3843">
        <v>1</v>
      </c>
      <c r="AI3843">
        <v>0</v>
      </c>
      <c r="AJ3843">
        <v>0</v>
      </c>
      <c r="AK3843">
        <v>0</v>
      </c>
      <c r="AL3843">
        <v>0</v>
      </c>
      <c r="AM3843">
        <v>0</v>
      </c>
    </row>
    <row r="3844" spans="1:39">
      <c r="A3844">
        <v>13</v>
      </c>
      <c r="B3844">
        <v>8</v>
      </c>
      <c r="C3844">
        <v>2023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99</v>
      </c>
      <c r="N3844">
        <v>99</v>
      </c>
      <c r="O3844">
        <v>16</v>
      </c>
      <c r="Q3844">
        <v>141</v>
      </c>
      <c r="R3844">
        <v>9206</v>
      </c>
      <c r="S3844">
        <v>9180</v>
      </c>
      <c r="T3844">
        <v>51.138762359737797</v>
      </c>
      <c r="U3844">
        <v>50.281353767869511</v>
      </c>
      <c r="V3844">
        <v>4.3683467303932222</v>
      </c>
      <c r="W3844">
        <v>60.372113289760357</v>
      </c>
      <c r="X3844">
        <v>147.26737402640762</v>
      </c>
      <c r="Y3844">
        <v>135.50174885943923</v>
      </c>
      <c r="Z3844">
        <v>135.8855228758168</v>
      </c>
      <c r="AA3844">
        <v>28.862733067570165</v>
      </c>
      <c r="AB3844">
        <v>4.3817414416233804</v>
      </c>
      <c r="AC3844">
        <v>-60.954155490416575</v>
      </c>
      <c r="AD3844">
        <v>139</v>
      </c>
      <c r="AE3844">
        <v>0</v>
      </c>
      <c r="AF3844">
        <v>0</v>
      </c>
      <c r="AG3844">
        <v>8</v>
      </c>
      <c r="AH3844">
        <v>123</v>
      </c>
      <c r="AI3844">
        <v>8</v>
      </c>
      <c r="AJ3844">
        <v>16</v>
      </c>
      <c r="AK3844">
        <v>28</v>
      </c>
      <c r="AL3844">
        <v>0</v>
      </c>
      <c r="AM3844">
        <v>2</v>
      </c>
    </row>
    <row r="3845" spans="1:39">
      <c r="A3845">
        <v>13</v>
      </c>
      <c r="B3845">
        <v>9</v>
      </c>
      <c r="C3845">
        <v>2023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99</v>
      </c>
      <c r="N3845">
        <v>99</v>
      </c>
      <c r="O3845">
        <v>18</v>
      </c>
      <c r="Q3845">
        <v>7</v>
      </c>
      <c r="R3845">
        <v>206</v>
      </c>
      <c r="S3845">
        <v>206</v>
      </c>
      <c r="T3845">
        <v>1.1443172980779912</v>
      </c>
      <c r="U3845">
        <v>1.2025040932759039</v>
      </c>
      <c r="V3845">
        <v>0.6893203883495147</v>
      </c>
      <c r="W3845">
        <v>62.844660194174757</v>
      </c>
      <c r="X3845">
        <v>156.90130326394515</v>
      </c>
      <c r="Y3845">
        <v>144.81990291262139</v>
      </c>
      <c r="Z3845">
        <v>144.81990291262139</v>
      </c>
      <c r="AA3845">
        <v>33.548585865619032</v>
      </c>
      <c r="AB3845">
        <v>2.0983455413124359</v>
      </c>
      <c r="AC3845">
        <v>-38.512513470352808</v>
      </c>
      <c r="AD3845">
        <v>5</v>
      </c>
      <c r="AE3845">
        <v>0</v>
      </c>
      <c r="AF3845">
        <v>0</v>
      </c>
      <c r="AG3845">
        <v>0</v>
      </c>
      <c r="AH3845">
        <v>14</v>
      </c>
      <c r="AI3845">
        <v>1</v>
      </c>
      <c r="AJ3845">
        <v>2</v>
      </c>
      <c r="AK3845">
        <v>1</v>
      </c>
      <c r="AL3845">
        <v>0</v>
      </c>
      <c r="AM3845">
        <v>0</v>
      </c>
    </row>
    <row r="3846" spans="1:39">
      <c r="A3846">
        <v>13</v>
      </c>
      <c r="B3846">
        <v>10</v>
      </c>
      <c r="C3846">
        <v>2023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99</v>
      </c>
      <c r="N3846">
        <v>99</v>
      </c>
      <c r="O3846">
        <v>54</v>
      </c>
      <c r="Q3846">
        <v>2</v>
      </c>
      <c r="R3846">
        <v>37</v>
      </c>
      <c r="S3846">
        <v>37</v>
      </c>
      <c r="T3846">
        <v>0.20553271858682373</v>
      </c>
      <c r="U3846">
        <v>0.27665385678895338</v>
      </c>
      <c r="V3846">
        <v>1.8918918918918923</v>
      </c>
      <c r="W3846">
        <v>61.621621621621649</v>
      </c>
      <c r="X3846">
        <v>200.9750812567714</v>
      </c>
      <c r="Y3846">
        <v>185.50000000000003</v>
      </c>
      <c r="Z3846">
        <v>185.50000000000003</v>
      </c>
      <c r="AA3846">
        <v>48.002280351238483</v>
      </c>
      <c r="AB3846">
        <v>1.5657025251848027</v>
      </c>
      <c r="AC3846">
        <v>-75.211633965656389</v>
      </c>
      <c r="AD3846">
        <v>1</v>
      </c>
      <c r="AE3846">
        <v>0</v>
      </c>
      <c r="AF3846">
        <v>0</v>
      </c>
      <c r="AG3846">
        <v>0</v>
      </c>
      <c r="AH3846">
        <v>1</v>
      </c>
      <c r="AI3846">
        <v>0</v>
      </c>
      <c r="AJ3846">
        <v>0</v>
      </c>
      <c r="AK3846">
        <v>0</v>
      </c>
      <c r="AL3846">
        <v>1</v>
      </c>
      <c r="AM3846">
        <v>0</v>
      </c>
    </row>
    <row r="3847" spans="1:39">
      <c r="A3847">
        <v>13</v>
      </c>
      <c r="B3847">
        <v>11</v>
      </c>
      <c r="C3847">
        <v>2022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99</v>
      </c>
      <c r="N3847">
        <v>99</v>
      </c>
      <c r="O3847">
        <v>1</v>
      </c>
      <c r="Q3847">
        <v>30</v>
      </c>
      <c r="R3847">
        <v>2357</v>
      </c>
      <c r="S3847">
        <v>2357</v>
      </c>
      <c r="T3847">
        <v>13.04588476227376</v>
      </c>
      <c r="U3847">
        <v>13.360564339388624</v>
      </c>
      <c r="V3847">
        <v>15.247348324140859</v>
      </c>
      <c r="W3847">
        <v>59.121340687314387</v>
      </c>
      <c r="X3847">
        <v>153.46376092789228</v>
      </c>
      <c r="Y3847">
        <v>141.6470513364448</v>
      </c>
      <c r="Z3847">
        <v>141.6470513364448</v>
      </c>
      <c r="AA3847">
        <v>28.779624474597608</v>
      </c>
      <c r="AB3847">
        <v>3.1295935480097241</v>
      </c>
      <c r="AC3847">
        <v>-46.031682030040031</v>
      </c>
      <c r="AD3847">
        <v>77</v>
      </c>
      <c r="AE3847">
        <v>10</v>
      </c>
      <c r="AF3847">
        <v>0</v>
      </c>
      <c r="AG3847">
        <v>4</v>
      </c>
      <c r="AH3847">
        <v>190</v>
      </c>
      <c r="AI3847">
        <v>30</v>
      </c>
      <c r="AJ3847">
        <v>38</v>
      </c>
      <c r="AK3847">
        <v>17</v>
      </c>
      <c r="AL3847">
        <v>0</v>
      </c>
      <c r="AM3847">
        <v>0</v>
      </c>
    </row>
    <row r="3848" spans="1:39">
      <c r="A3848">
        <v>13</v>
      </c>
      <c r="B3848">
        <v>12</v>
      </c>
      <c r="C3848">
        <v>2022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99</v>
      </c>
      <c r="N3848">
        <v>99</v>
      </c>
      <c r="O3848">
        <v>4</v>
      </c>
      <c r="Q3848">
        <v>55</v>
      </c>
      <c r="R3848">
        <v>3895</v>
      </c>
      <c r="S3848">
        <v>3895</v>
      </c>
      <c r="T3848">
        <v>21.558642829468095</v>
      </c>
      <c r="U3848">
        <v>21.295147336372203</v>
      </c>
      <c r="V3848">
        <v>15.413350449293963</v>
      </c>
      <c r="W3848">
        <v>59.574326059050087</v>
      </c>
      <c r="X3848">
        <v>148.01775201420844</v>
      </c>
      <c r="Y3848">
        <v>136.62038510911424</v>
      </c>
      <c r="Z3848">
        <v>136.62038510911424</v>
      </c>
      <c r="AA3848">
        <v>29.219824110227819</v>
      </c>
      <c r="AB3848">
        <v>3.2317516763415486</v>
      </c>
      <c r="AC3848">
        <v>-47.48247702501881</v>
      </c>
      <c r="AD3848">
        <v>123</v>
      </c>
      <c r="AE3848">
        <v>13</v>
      </c>
      <c r="AF3848">
        <v>0</v>
      </c>
      <c r="AG3848">
        <v>8</v>
      </c>
      <c r="AH3848">
        <v>224</v>
      </c>
      <c r="AI3848">
        <v>69</v>
      </c>
      <c r="AJ3848">
        <v>22</v>
      </c>
      <c r="AK3848">
        <v>73</v>
      </c>
      <c r="AL3848">
        <v>1</v>
      </c>
      <c r="AM3848">
        <v>0</v>
      </c>
    </row>
    <row r="3849" spans="1:39">
      <c r="A3849">
        <v>13</v>
      </c>
      <c r="B3849">
        <v>13</v>
      </c>
      <c r="C3849">
        <v>2022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99</v>
      </c>
      <c r="N3849">
        <v>99</v>
      </c>
      <c r="O3849">
        <v>8</v>
      </c>
      <c r="Q3849">
        <v>14</v>
      </c>
      <c r="R3849">
        <v>757</v>
      </c>
      <c r="S3849">
        <v>757</v>
      </c>
      <c r="T3849">
        <v>4.1899595948414223</v>
      </c>
      <c r="U3849">
        <v>4.289784263659258</v>
      </c>
      <c r="V3849">
        <v>15.129458388375165</v>
      </c>
      <c r="W3849">
        <v>59.24042272126816</v>
      </c>
      <c r="X3849">
        <v>153.41936795041173</v>
      </c>
      <c r="Y3849">
        <v>141.60607661822988</v>
      </c>
      <c r="Z3849">
        <v>141.60607661822988</v>
      </c>
      <c r="AA3849">
        <v>34.701836071699702</v>
      </c>
      <c r="AB3849">
        <v>4.5654267728080509</v>
      </c>
      <c r="AC3849">
        <v>-65.674030523488014</v>
      </c>
      <c r="AD3849">
        <v>22</v>
      </c>
      <c r="AE3849">
        <v>3</v>
      </c>
      <c r="AF3849">
        <v>0</v>
      </c>
      <c r="AG3849">
        <v>1</v>
      </c>
      <c r="AH3849">
        <v>102</v>
      </c>
      <c r="AI3849">
        <v>47</v>
      </c>
      <c r="AJ3849">
        <v>7</v>
      </c>
      <c r="AK3849">
        <v>15</v>
      </c>
      <c r="AL3849">
        <v>0</v>
      </c>
      <c r="AM3849">
        <v>0</v>
      </c>
    </row>
    <row r="3850" spans="1:39">
      <c r="A3850">
        <v>13</v>
      </c>
      <c r="B3850">
        <v>14</v>
      </c>
      <c r="C3850">
        <v>2022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99</v>
      </c>
      <c r="N3850">
        <v>99</v>
      </c>
      <c r="O3850">
        <v>9</v>
      </c>
      <c r="Q3850">
        <v>5</v>
      </c>
      <c r="R3850">
        <v>66</v>
      </c>
      <c r="S3850">
        <v>66</v>
      </c>
      <c r="T3850">
        <v>0.36530691315658392</v>
      </c>
      <c r="U3850">
        <v>0.40101049827372254</v>
      </c>
      <c r="V3850">
        <v>16.272727272727277</v>
      </c>
      <c r="W3850">
        <v>61.060606060606062</v>
      </c>
      <c r="X3850">
        <v>164.49489477658497</v>
      </c>
      <c r="Y3850">
        <v>151.82878787878789</v>
      </c>
      <c r="Z3850">
        <v>151.82878787878789</v>
      </c>
      <c r="AA3850">
        <v>20.511126065385696</v>
      </c>
      <c r="AB3850">
        <v>3.88422913797922</v>
      </c>
      <c r="AC3850">
        <v>-54.657626941135526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</row>
    <row r="3851" spans="1:39">
      <c r="A3851">
        <v>13</v>
      </c>
      <c r="B3851">
        <v>15</v>
      </c>
      <c r="C3851">
        <v>2022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99</v>
      </c>
      <c r="N3851">
        <v>99</v>
      </c>
      <c r="O3851">
        <v>11</v>
      </c>
      <c r="Q3851">
        <v>31</v>
      </c>
      <c r="R3851">
        <v>1742</v>
      </c>
      <c r="S3851">
        <v>1742</v>
      </c>
      <c r="T3851">
        <v>9.6418885260419547</v>
      </c>
      <c r="U3851">
        <v>9.2574450262016494</v>
      </c>
      <c r="V3851">
        <v>15.921928817451205</v>
      </c>
      <c r="W3851">
        <v>60.831802525832401</v>
      </c>
      <c r="X3851">
        <v>143.87442734655741</v>
      </c>
      <c r="Y3851">
        <v>132.79609644087259</v>
      </c>
      <c r="Z3851">
        <v>132.79609644087259</v>
      </c>
      <c r="AA3851">
        <v>27.001776671737815</v>
      </c>
      <c r="AB3851">
        <v>3.6978069446374762</v>
      </c>
      <c r="AC3851">
        <v>-57.99118506758299</v>
      </c>
      <c r="AD3851">
        <v>21</v>
      </c>
      <c r="AE3851">
        <v>0</v>
      </c>
      <c r="AF3851">
        <v>0</v>
      </c>
      <c r="AG3851">
        <v>2</v>
      </c>
      <c r="AH3851">
        <v>69</v>
      </c>
      <c r="AI3851">
        <v>4</v>
      </c>
      <c r="AJ3851">
        <v>1</v>
      </c>
      <c r="AK3851">
        <v>4</v>
      </c>
      <c r="AL3851">
        <v>0</v>
      </c>
      <c r="AM3851">
        <v>0</v>
      </c>
    </row>
    <row r="3852" spans="1:39">
      <c r="A3852">
        <v>13</v>
      </c>
      <c r="B3852">
        <v>16</v>
      </c>
      <c r="C3852">
        <v>2022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99</v>
      </c>
      <c r="N3852">
        <v>99</v>
      </c>
      <c r="O3852">
        <v>14</v>
      </c>
      <c r="Q3852">
        <v>16</v>
      </c>
      <c r="R3852">
        <v>321</v>
      </c>
      <c r="S3852">
        <v>321</v>
      </c>
      <c r="T3852">
        <v>1.7767199867161125</v>
      </c>
      <c r="U3852">
        <v>2.10925991575062</v>
      </c>
      <c r="V3852">
        <v>14.61682242990654</v>
      </c>
      <c r="W3852">
        <v>58.305295950155774</v>
      </c>
      <c r="X3852">
        <v>177.89579557382643</v>
      </c>
      <c r="Y3852">
        <v>164.19781931464175</v>
      </c>
      <c r="Z3852">
        <v>164.19781931464175</v>
      </c>
      <c r="AA3852">
        <v>32.609889392795111</v>
      </c>
      <c r="AB3852">
        <v>5.0344857452639928</v>
      </c>
      <c r="AC3852">
        <v>-70.500918312333283</v>
      </c>
      <c r="AD3852">
        <v>6</v>
      </c>
      <c r="AE3852">
        <v>0</v>
      </c>
      <c r="AF3852">
        <v>0</v>
      </c>
      <c r="AG3852">
        <v>0</v>
      </c>
      <c r="AH3852">
        <v>4</v>
      </c>
      <c r="AI3852">
        <v>0</v>
      </c>
      <c r="AJ3852">
        <v>0</v>
      </c>
      <c r="AK3852">
        <v>0</v>
      </c>
      <c r="AL3852">
        <v>0</v>
      </c>
      <c r="AM3852">
        <v>0</v>
      </c>
    </row>
    <row r="3853" spans="1:39">
      <c r="A3853">
        <v>13</v>
      </c>
      <c r="B3853">
        <v>17</v>
      </c>
      <c r="C3853">
        <v>2022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99</v>
      </c>
      <c r="N3853">
        <v>99</v>
      </c>
      <c r="O3853">
        <v>15</v>
      </c>
      <c r="Q3853">
        <v>5</v>
      </c>
      <c r="R3853">
        <v>84</v>
      </c>
      <c r="S3853">
        <v>84</v>
      </c>
      <c r="T3853">
        <v>0.46493607129019759</v>
      </c>
      <c r="U3853">
        <v>0.50467447533502741</v>
      </c>
      <c r="V3853">
        <v>15.142857142857141</v>
      </c>
      <c r="W3853">
        <v>59.940476190476176</v>
      </c>
      <c r="X3853">
        <v>162.65696744569979</v>
      </c>
      <c r="Y3853">
        <v>150.132380952381</v>
      </c>
      <c r="Z3853">
        <v>150.132380952381</v>
      </c>
      <c r="AA3853">
        <v>27.10755173374622</v>
      </c>
      <c r="AB3853">
        <v>5.2152505086986238</v>
      </c>
      <c r="AC3853">
        <v>-70.672866320719123</v>
      </c>
      <c r="AD3853">
        <v>1</v>
      </c>
      <c r="AE3853">
        <v>0</v>
      </c>
      <c r="AF3853">
        <v>0</v>
      </c>
      <c r="AG3853">
        <v>0</v>
      </c>
      <c r="AH3853">
        <v>1</v>
      </c>
      <c r="AI3853">
        <v>1</v>
      </c>
      <c r="AJ3853">
        <v>0</v>
      </c>
      <c r="AK3853">
        <v>1</v>
      </c>
      <c r="AL3853">
        <v>0</v>
      </c>
      <c r="AM3853">
        <v>0</v>
      </c>
    </row>
    <row r="3854" spans="1:39">
      <c r="A3854">
        <v>13</v>
      </c>
      <c r="B3854">
        <v>18</v>
      </c>
      <c r="C3854">
        <v>2022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99</v>
      </c>
      <c r="N3854">
        <v>99</v>
      </c>
      <c r="O3854">
        <v>16</v>
      </c>
      <c r="Q3854">
        <v>146</v>
      </c>
      <c r="R3854">
        <v>8646</v>
      </c>
      <c r="S3854">
        <v>8641</v>
      </c>
      <c r="T3854">
        <v>47.855205623512489</v>
      </c>
      <c r="U3854">
        <v>47.567109201128922</v>
      </c>
      <c r="V3854">
        <v>15.174184594031924</v>
      </c>
      <c r="W3854">
        <v>59.715773637310491</v>
      </c>
      <c r="X3854">
        <v>149.08759090244945</v>
      </c>
      <c r="Y3854">
        <v>137.47820263705731</v>
      </c>
      <c r="Z3854">
        <v>137.55775257493315</v>
      </c>
      <c r="AA3854">
        <v>29.082288683564641</v>
      </c>
      <c r="AB3854">
        <v>4.8163824228124312</v>
      </c>
      <c r="AC3854">
        <v>-62.322907256320754</v>
      </c>
      <c r="AD3854">
        <v>205</v>
      </c>
      <c r="AE3854">
        <v>1</v>
      </c>
      <c r="AF3854">
        <v>0</v>
      </c>
      <c r="AG3854">
        <v>30</v>
      </c>
      <c r="AH3854">
        <v>132</v>
      </c>
      <c r="AI3854">
        <v>18</v>
      </c>
      <c r="AJ3854">
        <v>4</v>
      </c>
      <c r="AK3854">
        <v>42</v>
      </c>
      <c r="AL3854">
        <v>0</v>
      </c>
      <c r="AM3854">
        <v>4</v>
      </c>
    </row>
    <row r="3855" spans="1:39">
      <c r="A3855">
        <v>13</v>
      </c>
      <c r="B3855">
        <v>19</v>
      </c>
      <c r="C3855">
        <v>2022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99</v>
      </c>
      <c r="N3855">
        <v>99</v>
      </c>
      <c r="O3855">
        <v>18</v>
      </c>
      <c r="Q3855">
        <v>4</v>
      </c>
      <c r="R3855">
        <v>160</v>
      </c>
      <c r="S3855">
        <v>160</v>
      </c>
      <c r="T3855">
        <v>0.88559251674323358</v>
      </c>
      <c r="U3855">
        <v>0.92702988759372495</v>
      </c>
      <c r="V3855">
        <v>16.925000000000001</v>
      </c>
      <c r="W3855">
        <v>62.95</v>
      </c>
      <c r="X3855">
        <v>156.86078006500543</v>
      </c>
      <c r="Y3855">
        <v>144.7825</v>
      </c>
      <c r="Z3855">
        <v>144.7825</v>
      </c>
      <c r="AA3855">
        <v>31.364393725210121</v>
      </c>
      <c r="AB3855">
        <v>1.4908051515875087</v>
      </c>
      <c r="AC3855">
        <v>-49.765870218292783</v>
      </c>
      <c r="AD3855">
        <v>1</v>
      </c>
      <c r="AE3855">
        <v>0</v>
      </c>
      <c r="AF3855">
        <v>0</v>
      </c>
      <c r="AG3855">
        <v>0</v>
      </c>
      <c r="AH3855">
        <v>8</v>
      </c>
      <c r="AI3855">
        <v>2</v>
      </c>
      <c r="AJ3855">
        <v>0</v>
      </c>
      <c r="AK3855">
        <v>1</v>
      </c>
      <c r="AL3855">
        <v>0</v>
      </c>
      <c r="AM3855">
        <v>0</v>
      </c>
    </row>
    <row r="3856" spans="1:39">
      <c r="A3856">
        <v>13</v>
      </c>
      <c r="B3856">
        <v>20</v>
      </c>
      <c r="C3856">
        <v>2022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99</v>
      </c>
      <c r="N3856">
        <v>99</v>
      </c>
      <c r="O3856">
        <v>54</v>
      </c>
      <c r="Q3856">
        <v>2</v>
      </c>
      <c r="R3856">
        <v>39</v>
      </c>
      <c r="S3856">
        <v>39</v>
      </c>
      <c r="T3856">
        <v>0.21586317595616311</v>
      </c>
      <c r="U3856">
        <v>0.28797505629622039</v>
      </c>
      <c r="V3856">
        <v>16.61538461538462</v>
      </c>
      <c r="W3856">
        <v>61.769230769230759</v>
      </c>
      <c r="X3856">
        <v>199.9083256938078</v>
      </c>
      <c r="Y3856">
        <v>184.51538461538473</v>
      </c>
      <c r="Z3856">
        <v>184.51538461538473</v>
      </c>
      <c r="AA3856">
        <v>32.929221209549226</v>
      </c>
      <c r="AB3856">
        <v>1.608655091421471</v>
      </c>
      <c r="AC3856">
        <v>-61.278977068773521</v>
      </c>
      <c r="AD3856">
        <v>1</v>
      </c>
      <c r="AE3856">
        <v>0</v>
      </c>
      <c r="AF3856">
        <v>0</v>
      </c>
      <c r="AG3856">
        <v>0</v>
      </c>
      <c r="AH3856">
        <v>3</v>
      </c>
      <c r="AI3856">
        <v>0</v>
      </c>
      <c r="AJ3856">
        <v>0</v>
      </c>
      <c r="AK3856">
        <v>0</v>
      </c>
      <c r="AL3856">
        <v>1</v>
      </c>
      <c r="AM3856">
        <v>0</v>
      </c>
    </row>
    <row r="3857" spans="1:39">
      <c r="A3857">
        <v>13</v>
      </c>
      <c r="B3857">
        <v>21</v>
      </c>
      <c r="C3857">
        <v>2021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99</v>
      </c>
      <c r="N3857">
        <v>99</v>
      </c>
      <c r="O3857">
        <v>1</v>
      </c>
      <c r="Q3857">
        <v>29</v>
      </c>
      <c r="R3857">
        <v>2392</v>
      </c>
      <c r="S3857">
        <v>2392</v>
      </c>
      <c r="T3857">
        <v>12.181458923224216</v>
      </c>
      <c r="U3857">
        <v>12.711833609603575</v>
      </c>
      <c r="V3857">
        <v>14.994565217391303</v>
      </c>
      <c r="W3857">
        <v>58.693561872909683</v>
      </c>
      <c r="X3857">
        <v>154.87067309957001</v>
      </c>
      <c r="Y3857">
        <v>142.94563127090285</v>
      </c>
      <c r="Z3857">
        <v>142.94563127090285</v>
      </c>
      <c r="AA3857">
        <v>28.675226676278594</v>
      </c>
      <c r="AB3857">
        <v>3.3562439223392242</v>
      </c>
      <c r="AC3857">
        <v>-50.863547303919773</v>
      </c>
      <c r="AD3857">
        <v>77</v>
      </c>
      <c r="AE3857">
        <v>11</v>
      </c>
      <c r="AF3857">
        <v>0</v>
      </c>
      <c r="AG3857">
        <v>9</v>
      </c>
      <c r="AH3857">
        <v>203</v>
      </c>
      <c r="AI3857">
        <v>48</v>
      </c>
      <c r="AJ3857">
        <v>38</v>
      </c>
      <c r="AK3857">
        <v>24</v>
      </c>
      <c r="AL3857">
        <v>0</v>
      </c>
      <c r="AM3857">
        <v>0</v>
      </c>
    </row>
    <row r="3858" spans="1:39">
      <c r="A3858">
        <v>13</v>
      </c>
      <c r="B3858">
        <v>22</v>
      </c>
      <c r="C3858">
        <v>2021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99</v>
      </c>
      <c r="N3858">
        <v>99</v>
      </c>
      <c r="O3858">
        <v>4</v>
      </c>
      <c r="Q3858">
        <v>54</v>
      </c>
      <c r="R3858">
        <v>4397</v>
      </c>
      <c r="S3858">
        <v>4397</v>
      </c>
      <c r="T3858">
        <v>22.392088162799695</v>
      </c>
      <c r="U3858">
        <v>21.95390635950119</v>
      </c>
      <c r="V3858">
        <v>15.247896292927003</v>
      </c>
      <c r="W3858">
        <v>59.195133045258139</v>
      </c>
      <c r="X3858">
        <v>145.50486136144741</v>
      </c>
      <c r="Y3858">
        <v>134.30098703661548</v>
      </c>
      <c r="Z3858">
        <v>134.30098703661548</v>
      </c>
      <c r="AA3858">
        <v>28.534807298198352</v>
      </c>
      <c r="AB3858">
        <v>3.502056832431097</v>
      </c>
      <c r="AC3858">
        <v>-54.482064827183422</v>
      </c>
      <c r="AD3858">
        <v>98</v>
      </c>
      <c r="AE3858">
        <v>12</v>
      </c>
      <c r="AF3858">
        <v>1</v>
      </c>
      <c r="AG3858">
        <v>16</v>
      </c>
      <c r="AH3858">
        <v>267</v>
      </c>
      <c r="AI3858">
        <v>86</v>
      </c>
      <c r="AJ3858">
        <v>54</v>
      </c>
      <c r="AK3858">
        <v>65</v>
      </c>
      <c r="AL3858">
        <v>0</v>
      </c>
      <c r="AM3858">
        <v>0</v>
      </c>
    </row>
    <row r="3859" spans="1:39">
      <c r="A3859">
        <v>13</v>
      </c>
      <c r="B3859">
        <v>23</v>
      </c>
      <c r="C3859">
        <v>2021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99</v>
      </c>
      <c r="N3859">
        <v>99</v>
      </c>
      <c r="O3859">
        <v>8</v>
      </c>
      <c r="Q3859">
        <v>19</v>
      </c>
      <c r="R3859">
        <v>948</v>
      </c>
      <c r="S3859">
        <v>948</v>
      </c>
      <c r="T3859">
        <v>4.8277688374651158</v>
      </c>
      <c r="U3859">
        <v>5.06110810618505</v>
      </c>
      <c r="V3859">
        <v>14.436708860759493</v>
      </c>
      <c r="W3859">
        <v>57.837552742616019</v>
      </c>
      <c r="X3859">
        <v>155.58203162499819</v>
      </c>
      <c r="Y3859">
        <v>143.6022151898735</v>
      </c>
      <c r="Z3859">
        <v>143.6022151898735</v>
      </c>
      <c r="AA3859">
        <v>34.824572495915234</v>
      </c>
      <c r="AB3859">
        <v>5.094982135010814</v>
      </c>
      <c r="AC3859">
        <v>-73.396484741425979</v>
      </c>
      <c r="AD3859">
        <v>24</v>
      </c>
      <c r="AE3859">
        <v>8</v>
      </c>
      <c r="AF3859">
        <v>0</v>
      </c>
      <c r="AG3859">
        <v>3</v>
      </c>
      <c r="AH3859">
        <v>158</v>
      </c>
      <c r="AI3859">
        <v>33</v>
      </c>
      <c r="AJ3859">
        <v>1</v>
      </c>
      <c r="AK3859">
        <v>6</v>
      </c>
      <c r="AL3859">
        <v>0</v>
      </c>
      <c r="AM3859">
        <v>0</v>
      </c>
    </row>
    <row r="3860" spans="1:39">
      <c r="A3860">
        <v>13</v>
      </c>
      <c r="B3860">
        <v>24</v>
      </c>
      <c r="C3860">
        <v>2021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99</v>
      </c>
      <c r="N3860">
        <v>99</v>
      </c>
      <c r="O3860">
        <v>9</v>
      </c>
      <c r="Q3860">
        <v>4</v>
      </c>
      <c r="R3860">
        <v>42</v>
      </c>
      <c r="S3860">
        <v>42</v>
      </c>
      <c r="T3860">
        <v>0.21388849279908745</v>
      </c>
      <c r="U3860">
        <v>0.24094885108077285</v>
      </c>
      <c r="V3860">
        <v>16.285714285714278</v>
      </c>
      <c r="W3860">
        <v>60.738095238095248</v>
      </c>
      <c r="X3860">
        <v>167.18516225558477</v>
      </c>
      <c r="Y3860">
        <v>154.31190476190471</v>
      </c>
      <c r="Z3860">
        <v>154.31190476190471</v>
      </c>
      <c r="AA3860">
        <v>29.126499163386281</v>
      </c>
      <c r="AB3860">
        <v>2.1275911240013063</v>
      </c>
      <c r="AC3860">
        <v>-53.827324292338062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</row>
    <row r="3861" spans="1:39">
      <c r="A3861">
        <v>13</v>
      </c>
      <c r="B3861">
        <v>25</v>
      </c>
      <c r="C3861">
        <v>2021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99</v>
      </c>
      <c r="N3861">
        <v>99</v>
      </c>
      <c r="O3861">
        <v>11</v>
      </c>
      <c r="Q3861">
        <v>41</v>
      </c>
      <c r="R3861">
        <v>1607</v>
      </c>
      <c r="S3861">
        <v>1607</v>
      </c>
      <c r="T3861">
        <v>8.1837811411460351</v>
      </c>
      <c r="U3861">
        <v>8.0545872445728381</v>
      </c>
      <c r="V3861">
        <v>15.258245177349094</v>
      </c>
      <c r="W3861">
        <v>59.417548226509034</v>
      </c>
      <c r="X3861">
        <v>146.06614749528245</v>
      </c>
      <c r="Y3861">
        <v>134.81905413814562</v>
      </c>
      <c r="Z3861">
        <v>134.81905413814562</v>
      </c>
      <c r="AA3861">
        <v>28.790681958197901</v>
      </c>
      <c r="AB3861">
        <v>4.1669294773794645</v>
      </c>
      <c r="AC3861">
        <v>-56.385173779419681</v>
      </c>
      <c r="AD3861">
        <v>27</v>
      </c>
      <c r="AE3861">
        <v>0</v>
      </c>
      <c r="AF3861">
        <v>0</v>
      </c>
      <c r="AG3861">
        <v>3</v>
      </c>
      <c r="AH3861">
        <v>58</v>
      </c>
      <c r="AI3861">
        <v>3</v>
      </c>
      <c r="AJ3861">
        <v>4</v>
      </c>
      <c r="AK3861">
        <v>2</v>
      </c>
      <c r="AL3861">
        <v>0</v>
      </c>
      <c r="AM3861">
        <v>0</v>
      </c>
    </row>
    <row r="3862" spans="1:39">
      <c r="A3862">
        <v>13</v>
      </c>
      <c r="B3862">
        <v>26</v>
      </c>
      <c r="C3862">
        <v>2021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99</v>
      </c>
      <c r="N3862">
        <v>99</v>
      </c>
      <c r="O3862">
        <v>14</v>
      </c>
      <c r="Q3862">
        <v>17</v>
      </c>
      <c r="R3862">
        <v>279</v>
      </c>
      <c r="S3862">
        <v>279</v>
      </c>
      <c r="T3862">
        <v>1.4208307021653661</v>
      </c>
      <c r="U3862">
        <v>1.6554488384944477</v>
      </c>
      <c r="V3862">
        <v>14.29032258064516</v>
      </c>
      <c r="W3862">
        <v>57.702508960573454</v>
      </c>
      <c r="X3862">
        <v>172.91541917620972</v>
      </c>
      <c r="Y3862">
        <v>159.60093189964149</v>
      </c>
      <c r="Z3862">
        <v>159.60093189964149</v>
      </c>
      <c r="AA3862">
        <v>31.876394742566156</v>
      </c>
      <c r="AB3862">
        <v>5.140432266291282</v>
      </c>
      <c r="AC3862">
        <v>-62.314696627060243</v>
      </c>
      <c r="AD3862">
        <v>9</v>
      </c>
      <c r="AE3862">
        <v>0</v>
      </c>
      <c r="AF3862">
        <v>0</v>
      </c>
      <c r="AG3862">
        <v>0</v>
      </c>
      <c r="AH3862">
        <v>2</v>
      </c>
      <c r="AI3862">
        <v>0</v>
      </c>
      <c r="AJ3862">
        <v>1</v>
      </c>
      <c r="AK3862">
        <v>0</v>
      </c>
      <c r="AL3862">
        <v>0</v>
      </c>
      <c r="AM3862">
        <v>0</v>
      </c>
    </row>
    <row r="3863" spans="1:39">
      <c r="A3863">
        <v>13</v>
      </c>
      <c r="B3863">
        <v>27</v>
      </c>
      <c r="C3863">
        <v>2021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99</v>
      </c>
      <c r="N3863">
        <v>99</v>
      </c>
      <c r="O3863">
        <v>15</v>
      </c>
      <c r="Q3863">
        <v>7</v>
      </c>
      <c r="R3863">
        <v>113</v>
      </c>
      <c r="S3863">
        <v>113</v>
      </c>
      <c r="T3863">
        <v>0.57546189729278285</v>
      </c>
      <c r="U3863">
        <v>0.650621381364065</v>
      </c>
      <c r="V3863">
        <v>13.707964601769911</v>
      </c>
      <c r="W3863">
        <v>56.89380530973451</v>
      </c>
      <c r="X3863">
        <v>167.79230865108963</v>
      </c>
      <c r="Y3863">
        <v>154.87230088495579</v>
      </c>
      <c r="Z3863">
        <v>154.87230088495579</v>
      </c>
      <c r="AA3863">
        <v>31.079401652787649</v>
      </c>
      <c r="AB3863">
        <v>5.3816516066346516</v>
      </c>
      <c r="AC3863">
        <v>-68.370992348408805</v>
      </c>
      <c r="AD3863">
        <v>1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</v>
      </c>
      <c r="AL3863">
        <v>0</v>
      </c>
      <c r="AM3863">
        <v>0</v>
      </c>
    </row>
    <row r="3864" spans="1:39">
      <c r="A3864">
        <v>13</v>
      </c>
      <c r="B3864">
        <v>28</v>
      </c>
      <c r="C3864">
        <v>2021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99</v>
      </c>
      <c r="N3864">
        <v>99</v>
      </c>
      <c r="O3864">
        <v>16</v>
      </c>
      <c r="Q3864">
        <v>157</v>
      </c>
      <c r="R3864">
        <v>9644</v>
      </c>
      <c r="S3864">
        <v>9625</v>
      </c>
      <c r="T3864">
        <v>49.112872013199961</v>
      </c>
      <c r="U3864">
        <v>48.518118094411129</v>
      </c>
      <c r="V3864">
        <v>14.673683119037744</v>
      </c>
      <c r="W3864">
        <v>58.650909090909082</v>
      </c>
      <c r="X3864">
        <v>146.92877489548852</v>
      </c>
      <c r="Y3864">
        <v>135.3226856076318</v>
      </c>
      <c r="Z3864">
        <v>135.58981610389617</v>
      </c>
      <c r="AA3864">
        <v>28.80719855954916</v>
      </c>
      <c r="AB3864">
        <v>4.6993898973505432</v>
      </c>
      <c r="AC3864">
        <v>-59.208745263891608</v>
      </c>
      <c r="AD3864">
        <v>179</v>
      </c>
      <c r="AE3864">
        <v>0</v>
      </c>
      <c r="AF3864">
        <v>0</v>
      </c>
      <c r="AG3864">
        <v>29</v>
      </c>
      <c r="AH3864">
        <v>159</v>
      </c>
      <c r="AI3864">
        <v>5</v>
      </c>
      <c r="AJ3864">
        <v>3</v>
      </c>
      <c r="AK3864">
        <v>35</v>
      </c>
      <c r="AL3864">
        <v>0</v>
      </c>
      <c r="AM3864">
        <v>0</v>
      </c>
    </row>
    <row r="3865" spans="1:39">
      <c r="A3865">
        <v>13</v>
      </c>
      <c r="B3865">
        <v>29</v>
      </c>
      <c r="C3865">
        <v>2021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99</v>
      </c>
      <c r="N3865">
        <v>99</v>
      </c>
      <c r="O3865">
        <v>18</v>
      </c>
      <c r="Q3865">
        <v>4</v>
      </c>
      <c r="R3865">
        <v>175</v>
      </c>
      <c r="S3865">
        <v>175</v>
      </c>
      <c r="T3865">
        <v>0.89120205332953051</v>
      </c>
      <c r="U3865">
        <v>0.90613995899412036</v>
      </c>
      <c r="V3865">
        <v>16.931428571428576</v>
      </c>
      <c r="W3865">
        <v>62.948571428571441</v>
      </c>
      <c r="X3865">
        <v>150.89657947686109</v>
      </c>
      <c r="Y3865">
        <v>139.27754285714281</v>
      </c>
      <c r="Z3865">
        <v>139.27754285714281</v>
      </c>
      <c r="AA3865">
        <v>32.233184412822645</v>
      </c>
      <c r="AB3865">
        <v>1.3743302636083421</v>
      </c>
      <c r="AC3865">
        <v>-54.119870454215317</v>
      </c>
      <c r="AD3865">
        <v>1</v>
      </c>
      <c r="AE3865">
        <v>0</v>
      </c>
      <c r="AF3865">
        <v>0</v>
      </c>
      <c r="AG3865">
        <v>0</v>
      </c>
      <c r="AH3865">
        <v>10</v>
      </c>
      <c r="AI3865">
        <v>3</v>
      </c>
      <c r="AJ3865">
        <v>1</v>
      </c>
      <c r="AK3865">
        <v>0</v>
      </c>
      <c r="AL3865">
        <v>0</v>
      </c>
      <c r="AM3865">
        <v>0</v>
      </c>
    </row>
    <row r="3866" spans="1:39">
      <c r="A3866">
        <v>13</v>
      </c>
      <c r="B3866">
        <v>30</v>
      </c>
      <c r="C3866">
        <v>2021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99</v>
      </c>
      <c r="N3866">
        <v>99</v>
      </c>
      <c r="O3866">
        <v>54</v>
      </c>
      <c r="Q3866">
        <v>2</v>
      </c>
      <c r="R3866">
        <v>39.400000000000006</v>
      </c>
      <c r="S3866">
        <v>39.400000000000006</v>
      </c>
      <c r="T3866">
        <v>0.20064777657819152</v>
      </c>
      <c r="U3866">
        <v>0.24728755579282377</v>
      </c>
      <c r="V3866">
        <v>16.771573604060908</v>
      </c>
      <c r="W3866">
        <v>62.720812182741106</v>
      </c>
      <c r="X3866">
        <v>182.90610511958903</v>
      </c>
      <c r="Y3866">
        <v>168.8223350253806</v>
      </c>
      <c r="Z3866">
        <v>168.8223350253806</v>
      </c>
      <c r="AA3866">
        <v>29.385364742421171</v>
      </c>
      <c r="AD3866">
        <v>2.4</v>
      </c>
      <c r="AE3866">
        <v>0</v>
      </c>
      <c r="AF3866">
        <v>0</v>
      </c>
      <c r="AG3866">
        <v>0</v>
      </c>
      <c r="AH3866">
        <v>6.87</v>
      </c>
      <c r="AI3866">
        <v>0</v>
      </c>
      <c r="AJ3866">
        <v>0</v>
      </c>
      <c r="AK3866">
        <v>0</v>
      </c>
      <c r="AL3866">
        <v>0</v>
      </c>
      <c r="AM3866">
        <v>0</v>
      </c>
    </row>
    <row r="3867" spans="1:39">
      <c r="A3867">
        <v>13</v>
      </c>
      <c r="B3867">
        <v>31</v>
      </c>
      <c r="C3867">
        <v>2020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99</v>
      </c>
      <c r="N3867">
        <v>99</v>
      </c>
      <c r="O3867">
        <v>1</v>
      </c>
      <c r="Q3867">
        <v>31</v>
      </c>
      <c r="R3867">
        <v>2520</v>
      </c>
      <c r="S3867">
        <v>2520</v>
      </c>
      <c r="T3867">
        <v>12.590557082188358</v>
      </c>
      <c r="U3867">
        <v>13.145209743216277</v>
      </c>
      <c r="V3867">
        <v>14.635714285714288</v>
      </c>
      <c r="W3867">
        <v>58.043253968253993</v>
      </c>
      <c r="X3867">
        <v>151.64542812430085</v>
      </c>
      <c r="Y3867">
        <v>139.96873015873012</v>
      </c>
      <c r="Z3867">
        <v>139.96873015873012</v>
      </c>
      <c r="AA3867">
        <v>28.003099431180352</v>
      </c>
      <c r="AB3867">
        <v>3.112971154972449</v>
      </c>
      <c r="AC3867">
        <v>-55.51227103907749</v>
      </c>
      <c r="AD3867">
        <v>72</v>
      </c>
      <c r="AE3867">
        <v>13</v>
      </c>
      <c r="AF3867">
        <v>0</v>
      </c>
      <c r="AG3867">
        <v>9</v>
      </c>
      <c r="AH3867">
        <v>189</v>
      </c>
      <c r="AI3867">
        <v>61</v>
      </c>
      <c r="AJ3867">
        <v>23</v>
      </c>
      <c r="AK3867">
        <v>37</v>
      </c>
      <c r="AL3867">
        <v>0</v>
      </c>
      <c r="AM3867">
        <v>0</v>
      </c>
    </row>
    <row r="3868" spans="1:39">
      <c r="A3868">
        <v>13</v>
      </c>
      <c r="B3868">
        <v>32</v>
      </c>
      <c r="C3868">
        <v>2020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99</v>
      </c>
      <c r="N3868">
        <v>99</v>
      </c>
      <c r="O3868">
        <v>4</v>
      </c>
      <c r="Q3868">
        <v>54</v>
      </c>
      <c r="R3868">
        <v>3977</v>
      </c>
      <c r="S3868">
        <v>3977</v>
      </c>
      <c r="T3868">
        <v>19.870097426929803</v>
      </c>
      <c r="U3868">
        <v>19.591205194397411</v>
      </c>
      <c r="V3868">
        <v>14.886346492330906</v>
      </c>
      <c r="W3868">
        <v>58.386723661051022</v>
      </c>
      <c r="X3868">
        <v>143.20820612345477</v>
      </c>
      <c r="Y3868">
        <v>132.18117425194902</v>
      </c>
      <c r="Z3868">
        <v>132.18117425194902</v>
      </c>
      <c r="AA3868">
        <v>28.448478294600275</v>
      </c>
      <c r="AB3868">
        <v>3.4349158610389621</v>
      </c>
      <c r="AC3868">
        <v>-56.907796933694051</v>
      </c>
      <c r="AD3868">
        <v>117</v>
      </c>
      <c r="AE3868">
        <v>10</v>
      </c>
      <c r="AF3868">
        <v>0</v>
      </c>
      <c r="AG3868">
        <v>11</v>
      </c>
      <c r="AH3868">
        <v>222</v>
      </c>
      <c r="AI3868">
        <v>64</v>
      </c>
      <c r="AJ3868">
        <v>42</v>
      </c>
      <c r="AK3868">
        <v>108</v>
      </c>
      <c r="AL3868">
        <v>0</v>
      </c>
      <c r="AM3868">
        <v>0</v>
      </c>
    </row>
    <row r="3869" spans="1:39">
      <c r="A3869">
        <v>13</v>
      </c>
      <c r="B3869">
        <v>33</v>
      </c>
      <c r="C3869">
        <v>2020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99</v>
      </c>
      <c r="N3869">
        <v>99</v>
      </c>
      <c r="O3869">
        <v>8</v>
      </c>
      <c r="Q3869">
        <v>13</v>
      </c>
      <c r="R3869">
        <v>972</v>
      </c>
      <c r="S3869">
        <v>971</v>
      </c>
      <c r="T3869">
        <v>4.856357731701225</v>
      </c>
      <c r="U3869">
        <v>4.9972124476051603</v>
      </c>
      <c r="V3869">
        <v>14.518518518518523</v>
      </c>
      <c r="W3869">
        <v>57.833161688980454</v>
      </c>
      <c r="X3869">
        <v>149.5922671196538</v>
      </c>
      <c r="Y3869">
        <v>137.95123456790111</v>
      </c>
      <c r="Z3869">
        <v>138.09330587023675</v>
      </c>
      <c r="AA3869">
        <v>28.565592694387806</v>
      </c>
      <c r="AB3869">
        <v>3.8729796492036734</v>
      </c>
      <c r="AC3869">
        <v>-65.185859948425289</v>
      </c>
      <c r="AD3869">
        <v>29</v>
      </c>
      <c r="AE3869">
        <v>3</v>
      </c>
      <c r="AF3869">
        <v>0</v>
      </c>
      <c r="AG3869">
        <v>5</v>
      </c>
      <c r="AH3869">
        <v>152</v>
      </c>
      <c r="AI3869">
        <v>52</v>
      </c>
      <c r="AJ3869">
        <v>2</v>
      </c>
      <c r="AK3869">
        <v>33</v>
      </c>
      <c r="AL3869">
        <v>0</v>
      </c>
      <c r="AM3869">
        <v>0</v>
      </c>
    </row>
    <row r="3870" spans="1:39">
      <c r="A3870">
        <v>13</v>
      </c>
      <c r="B3870">
        <v>34</v>
      </c>
      <c r="C3870">
        <v>2020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99</v>
      </c>
      <c r="N3870">
        <v>99</v>
      </c>
      <c r="O3870">
        <v>9</v>
      </c>
      <c r="Q3870">
        <v>3</v>
      </c>
      <c r="R3870">
        <v>21</v>
      </c>
      <c r="S3870">
        <v>21</v>
      </c>
      <c r="T3870">
        <v>0.10492130901823632</v>
      </c>
      <c r="U3870">
        <v>0.11267529208180638</v>
      </c>
      <c r="V3870">
        <v>16</v>
      </c>
      <c r="W3870">
        <v>60.285714285714306</v>
      </c>
      <c r="X3870">
        <v>155.98101429087345</v>
      </c>
      <c r="Y3870">
        <v>143.97047619047621</v>
      </c>
      <c r="Z3870">
        <v>143.97047619047621</v>
      </c>
      <c r="AA3870">
        <v>23.521109156749297</v>
      </c>
      <c r="AB3870">
        <v>3.3401291270000053</v>
      </c>
      <c r="AC3870">
        <v>-54.593531892267421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</row>
    <row r="3871" spans="1:39">
      <c r="A3871">
        <v>13</v>
      </c>
      <c r="B3871">
        <v>35</v>
      </c>
      <c r="C3871">
        <v>2020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99</v>
      </c>
      <c r="N3871">
        <v>99</v>
      </c>
      <c r="O3871">
        <v>11</v>
      </c>
      <c r="Q3871">
        <v>37</v>
      </c>
      <c r="R3871">
        <v>2058</v>
      </c>
      <c r="S3871">
        <v>2058</v>
      </c>
      <c r="T3871">
        <v>10.28228828378716</v>
      </c>
      <c r="U3871">
        <v>10.010692372336509</v>
      </c>
      <c r="V3871">
        <v>15.137026239067051</v>
      </c>
      <c r="W3871">
        <v>58.892614188532583</v>
      </c>
      <c r="X3871">
        <v>141.410314319196</v>
      </c>
      <c r="Y3871">
        <v>130.52172011661827</v>
      </c>
      <c r="Z3871">
        <v>130.52172011661827</v>
      </c>
      <c r="AA3871">
        <v>28.419111671849102</v>
      </c>
      <c r="AB3871">
        <v>2.9347676060778638</v>
      </c>
      <c r="AC3871">
        <v>-51.015011604260799</v>
      </c>
      <c r="AD3871">
        <v>32</v>
      </c>
      <c r="AE3871">
        <v>0</v>
      </c>
      <c r="AF3871">
        <v>0</v>
      </c>
      <c r="AG3871">
        <v>0</v>
      </c>
      <c r="AH3871">
        <v>162</v>
      </c>
      <c r="AI3871">
        <v>9</v>
      </c>
      <c r="AJ3871">
        <v>5</v>
      </c>
      <c r="AK3871">
        <v>24</v>
      </c>
      <c r="AL3871">
        <v>3</v>
      </c>
      <c r="AM3871">
        <v>0</v>
      </c>
    </row>
    <row r="3872" spans="1:39">
      <c r="A3872">
        <v>13</v>
      </c>
      <c r="B3872">
        <v>36</v>
      </c>
      <c r="C3872">
        <v>2020</v>
      </c>
      <c r="D3872">
        <v>99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99</v>
      </c>
      <c r="N3872">
        <v>99</v>
      </c>
      <c r="O3872">
        <v>14</v>
      </c>
      <c r="Q3872">
        <v>19</v>
      </c>
      <c r="R3872">
        <v>455</v>
      </c>
      <c r="S3872">
        <v>455</v>
      </c>
      <c r="T3872">
        <v>2.2732950287284539</v>
      </c>
      <c r="U3872">
        <v>2.3971925725867207</v>
      </c>
      <c r="V3872">
        <v>14.69230769230769</v>
      </c>
      <c r="W3872">
        <v>58.235164835164838</v>
      </c>
      <c r="X3872">
        <v>153.16300167871148</v>
      </c>
      <c r="Y3872">
        <v>141.36945054945056</v>
      </c>
      <c r="Z3872">
        <v>141.36945054945056</v>
      </c>
      <c r="AA3872">
        <v>31.614088713619577</v>
      </c>
      <c r="AB3872">
        <v>4.3737069957779617</v>
      </c>
      <c r="AC3872">
        <v>-56.568626829535297</v>
      </c>
      <c r="AD3872">
        <v>9</v>
      </c>
      <c r="AE3872">
        <v>0</v>
      </c>
      <c r="AF3872">
        <v>0</v>
      </c>
      <c r="AG3872">
        <v>0</v>
      </c>
      <c r="AH3872">
        <v>8</v>
      </c>
      <c r="AI3872">
        <v>2</v>
      </c>
      <c r="AJ3872">
        <v>2</v>
      </c>
      <c r="AK3872">
        <v>4</v>
      </c>
      <c r="AL3872">
        <v>0</v>
      </c>
      <c r="AM3872">
        <v>0</v>
      </c>
    </row>
    <row r="3873" spans="1:39">
      <c r="A3873">
        <v>13</v>
      </c>
      <c r="B3873">
        <v>37</v>
      </c>
      <c r="C3873">
        <v>2020</v>
      </c>
      <c r="D3873">
        <v>99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99</v>
      </c>
      <c r="L3873">
        <v>99</v>
      </c>
      <c r="M3873">
        <v>99</v>
      </c>
      <c r="N3873">
        <v>99</v>
      </c>
      <c r="O3873">
        <v>15</v>
      </c>
      <c r="Q3873">
        <v>8</v>
      </c>
      <c r="R3873">
        <v>206</v>
      </c>
      <c r="S3873">
        <v>206</v>
      </c>
      <c r="T3873">
        <v>1.0292280789407939</v>
      </c>
      <c r="U3873">
        <v>1.071204238100782</v>
      </c>
      <c r="V3873">
        <v>13.839805825242712</v>
      </c>
      <c r="W3873">
        <v>56.844660194174757</v>
      </c>
      <c r="X3873">
        <v>151.17062344192121</v>
      </c>
      <c r="Y3873">
        <v>139.5304854368932</v>
      </c>
      <c r="Z3873">
        <v>139.5304854368932</v>
      </c>
      <c r="AA3873">
        <v>31.312028021089262</v>
      </c>
      <c r="AB3873">
        <v>5.5734413234107958</v>
      </c>
      <c r="AC3873">
        <v>-72.679323036007617</v>
      </c>
      <c r="AD3873">
        <v>8</v>
      </c>
      <c r="AE3873">
        <v>0</v>
      </c>
      <c r="AF3873">
        <v>0</v>
      </c>
      <c r="AG3873">
        <v>0</v>
      </c>
      <c r="AH3873">
        <v>3</v>
      </c>
      <c r="AI3873">
        <v>0</v>
      </c>
      <c r="AJ3873">
        <v>0</v>
      </c>
      <c r="AK3873">
        <v>0</v>
      </c>
      <c r="AL3873">
        <v>0</v>
      </c>
      <c r="AM3873">
        <v>0</v>
      </c>
    </row>
    <row r="3874" spans="1:39">
      <c r="A3874">
        <v>13</v>
      </c>
      <c r="B3874">
        <v>38</v>
      </c>
      <c r="C3874">
        <v>2020</v>
      </c>
      <c r="D3874">
        <v>99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99</v>
      </c>
      <c r="L3874">
        <v>99</v>
      </c>
      <c r="M3874">
        <v>99</v>
      </c>
      <c r="N3874">
        <v>99</v>
      </c>
      <c r="O3874">
        <v>16</v>
      </c>
      <c r="Q3874">
        <v>163</v>
      </c>
      <c r="R3874">
        <v>9646</v>
      </c>
      <c r="S3874">
        <v>9625</v>
      </c>
      <c r="T3874">
        <v>48.193854609043214</v>
      </c>
      <c r="U3874">
        <v>47.843606524648401</v>
      </c>
      <c r="V3874">
        <v>14.067903794318887</v>
      </c>
      <c r="W3874">
        <v>57.375999999999998</v>
      </c>
      <c r="X3874">
        <v>144.53956517939929</v>
      </c>
      <c r="Y3874">
        <v>133.08855069458855</v>
      </c>
      <c r="Z3874">
        <v>133.37892571428577</v>
      </c>
      <c r="AA3874">
        <v>27.519614726789225</v>
      </c>
      <c r="AB3874">
        <v>4.3712907065944435</v>
      </c>
      <c r="AC3874">
        <v>-58.169255253641261</v>
      </c>
      <c r="AD3874">
        <v>245</v>
      </c>
      <c r="AE3874">
        <v>2</v>
      </c>
      <c r="AF3874">
        <v>0</v>
      </c>
      <c r="AG3874">
        <v>21</v>
      </c>
      <c r="AH3874">
        <v>101</v>
      </c>
      <c r="AI3874">
        <v>20</v>
      </c>
      <c r="AJ3874">
        <v>4</v>
      </c>
      <c r="AK3874">
        <v>75</v>
      </c>
      <c r="AL3874">
        <v>1</v>
      </c>
      <c r="AM3874">
        <v>6</v>
      </c>
    </row>
    <row r="3875" spans="1:39">
      <c r="A3875">
        <v>13</v>
      </c>
      <c r="B3875">
        <v>39</v>
      </c>
      <c r="C3875">
        <v>2020</v>
      </c>
      <c r="D3875">
        <v>99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99</v>
      </c>
      <c r="L3875">
        <v>99</v>
      </c>
      <c r="M3875">
        <v>99</v>
      </c>
      <c r="N3875">
        <v>99</v>
      </c>
      <c r="O3875">
        <v>18</v>
      </c>
      <c r="Q3875">
        <v>4</v>
      </c>
      <c r="R3875">
        <v>139</v>
      </c>
      <c r="S3875">
        <v>139</v>
      </c>
      <c r="T3875">
        <v>0.69447914064451688</v>
      </c>
      <c r="U3875">
        <v>0.69177586233980048</v>
      </c>
      <c r="V3875">
        <v>16.892086330935253</v>
      </c>
      <c r="W3875">
        <v>62.539568345323751</v>
      </c>
      <c r="X3875">
        <v>144.68148125053588</v>
      </c>
      <c r="Y3875">
        <v>133.54100719424463</v>
      </c>
      <c r="Z3875">
        <v>133.54100719424463</v>
      </c>
      <c r="AA3875">
        <v>29.2192944358838</v>
      </c>
      <c r="AB3875">
        <v>1.5090431817761412</v>
      </c>
      <c r="AC3875">
        <v>-23.014956382526204</v>
      </c>
      <c r="AD3875">
        <v>4</v>
      </c>
      <c r="AE3875">
        <v>0</v>
      </c>
      <c r="AF3875">
        <v>0</v>
      </c>
      <c r="AG3875">
        <v>0</v>
      </c>
      <c r="AH3875">
        <v>6</v>
      </c>
      <c r="AI3875">
        <v>5</v>
      </c>
      <c r="AJ3875">
        <v>0</v>
      </c>
      <c r="AK3875">
        <v>0</v>
      </c>
      <c r="AL3875">
        <v>0</v>
      </c>
      <c r="AM3875">
        <v>0</v>
      </c>
    </row>
    <row r="3876" spans="1:39">
      <c r="A3876">
        <v>13</v>
      </c>
      <c r="B3876">
        <v>40</v>
      </c>
      <c r="C3876">
        <v>2020</v>
      </c>
      <c r="D3876">
        <v>99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99</v>
      </c>
      <c r="L3876">
        <v>99</v>
      </c>
      <c r="M3876">
        <v>99</v>
      </c>
      <c r="N3876">
        <v>99</v>
      </c>
      <c r="O3876">
        <v>54</v>
      </c>
      <c r="Q3876">
        <v>2</v>
      </c>
      <c r="R3876">
        <v>21</v>
      </c>
      <c r="S3876">
        <v>21</v>
      </c>
      <c r="T3876">
        <v>0.10492130901823632</v>
      </c>
      <c r="U3876">
        <v>0.13922575268712903</v>
      </c>
      <c r="V3876">
        <v>16.142857142857139</v>
      </c>
      <c r="W3876">
        <v>60.857142857142847</v>
      </c>
      <c r="X3876">
        <v>192.73590259505752</v>
      </c>
      <c r="Y3876">
        <v>177.89523809523803</v>
      </c>
      <c r="Z3876">
        <v>177.89523809523803</v>
      </c>
      <c r="AA3876">
        <v>41.913090081517673</v>
      </c>
      <c r="AB3876">
        <v>1.8070158058105847</v>
      </c>
      <c r="AC3876">
        <v>-61.635994061928983</v>
      </c>
      <c r="AD3876">
        <v>0</v>
      </c>
      <c r="AE3876">
        <v>0</v>
      </c>
      <c r="AF3876">
        <v>0</v>
      </c>
      <c r="AG3876">
        <v>0</v>
      </c>
      <c r="AH3876">
        <v>3</v>
      </c>
      <c r="AI3876">
        <v>0</v>
      </c>
      <c r="AJ3876">
        <v>0</v>
      </c>
      <c r="AK3876">
        <v>0</v>
      </c>
      <c r="AL3876">
        <v>0</v>
      </c>
      <c r="AM3876">
        <v>0</v>
      </c>
    </row>
    <row r="3877" spans="1:39">
      <c r="A3877">
        <v>13</v>
      </c>
      <c r="B3877">
        <v>41</v>
      </c>
      <c r="C3877">
        <v>2019</v>
      </c>
      <c r="D3877">
        <v>99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99</v>
      </c>
      <c r="L3877">
        <v>99</v>
      </c>
      <c r="M3877">
        <v>99</v>
      </c>
      <c r="N3877">
        <v>99</v>
      </c>
      <c r="O3877">
        <v>1</v>
      </c>
      <c r="Q3877">
        <v>38</v>
      </c>
      <c r="R3877">
        <v>2634</v>
      </c>
      <c r="S3877">
        <v>2633</v>
      </c>
      <c r="T3877">
        <v>11.113924050632912</v>
      </c>
      <c r="U3877">
        <v>11.263134092560712</v>
      </c>
      <c r="V3877">
        <v>14.992027334851937</v>
      </c>
      <c r="W3877">
        <v>58.668439042916816</v>
      </c>
      <c r="X3877">
        <v>147.55933533565141</v>
      </c>
      <c r="Y3877">
        <v>136.19726651480639</v>
      </c>
      <c r="Z3877">
        <v>136.24899354348656</v>
      </c>
      <c r="AA3877">
        <v>27.732881074321057</v>
      </c>
      <c r="AB3877">
        <v>2.1523397460092348</v>
      </c>
      <c r="AC3877">
        <v>-72.859038531590613</v>
      </c>
      <c r="AD3877">
        <v>77</v>
      </c>
      <c r="AE3877">
        <v>4</v>
      </c>
      <c r="AF3877">
        <v>0</v>
      </c>
      <c r="AG3877">
        <v>13</v>
      </c>
      <c r="AH3877">
        <v>205</v>
      </c>
      <c r="AI3877">
        <v>96</v>
      </c>
      <c r="AJ3877">
        <v>34</v>
      </c>
      <c r="AK3877">
        <v>70</v>
      </c>
      <c r="AL3877">
        <v>0</v>
      </c>
      <c r="AM3877">
        <v>0</v>
      </c>
    </row>
    <row r="3878" spans="1:39">
      <c r="A3878">
        <v>13</v>
      </c>
      <c r="B3878">
        <v>42</v>
      </c>
      <c r="C3878">
        <v>2019</v>
      </c>
      <c r="D3878">
        <v>99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99</v>
      </c>
      <c r="L3878">
        <v>99</v>
      </c>
      <c r="M3878">
        <v>99</v>
      </c>
      <c r="N3878">
        <v>99</v>
      </c>
      <c r="O3878">
        <v>4</v>
      </c>
      <c r="Q3878">
        <v>61</v>
      </c>
      <c r="R3878">
        <v>4189</v>
      </c>
      <c r="S3878">
        <v>4180</v>
      </c>
      <c r="T3878">
        <v>17.675105485232063</v>
      </c>
      <c r="U3878">
        <v>17.975854461398075</v>
      </c>
      <c r="V3878">
        <v>14.991883504416325</v>
      </c>
      <c r="W3878">
        <v>58.518899521531111</v>
      </c>
      <c r="X3878">
        <v>148.35359957087269</v>
      </c>
      <c r="Y3878">
        <v>136.67972308426835</v>
      </c>
      <c r="Z3878">
        <v>136.9740095693781</v>
      </c>
      <c r="AA3878">
        <v>27.774481294815157</v>
      </c>
      <c r="AB3878">
        <v>3.119298892893287</v>
      </c>
      <c r="AC3878">
        <v>-53.889801962851699</v>
      </c>
      <c r="AD3878">
        <v>117</v>
      </c>
      <c r="AE3878">
        <v>3</v>
      </c>
      <c r="AF3878">
        <v>0</v>
      </c>
      <c r="AG3878">
        <v>6</v>
      </c>
      <c r="AH3878">
        <v>204</v>
      </c>
      <c r="AI3878">
        <v>103</v>
      </c>
      <c r="AJ3878">
        <v>66</v>
      </c>
      <c r="AK3878">
        <v>111</v>
      </c>
      <c r="AL3878">
        <v>0</v>
      </c>
      <c r="AM3878">
        <v>0</v>
      </c>
    </row>
    <row r="3879" spans="1:39">
      <c r="A3879">
        <v>13</v>
      </c>
      <c r="B3879">
        <v>43</v>
      </c>
      <c r="C3879">
        <v>2019</v>
      </c>
      <c r="D3879">
        <v>99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99</v>
      </c>
      <c r="L3879">
        <v>99</v>
      </c>
      <c r="M3879">
        <v>99</v>
      </c>
      <c r="N3879">
        <v>99</v>
      </c>
      <c r="O3879">
        <v>8</v>
      </c>
      <c r="Q3879">
        <v>15</v>
      </c>
      <c r="R3879">
        <v>1096</v>
      </c>
      <c r="S3879">
        <v>1096</v>
      </c>
      <c r="T3879">
        <v>4.6244725738396637</v>
      </c>
      <c r="U3879">
        <v>4.8705486303147341</v>
      </c>
      <c r="V3879">
        <v>14.090328467153284</v>
      </c>
      <c r="W3879">
        <v>57.151459854014597</v>
      </c>
      <c r="X3879">
        <v>153.35238550901124</v>
      </c>
      <c r="Y3879">
        <v>141.54425182481771</v>
      </c>
      <c r="Z3879">
        <v>141.54425182481771</v>
      </c>
      <c r="AA3879">
        <v>29.11719122138388</v>
      </c>
      <c r="AB3879">
        <v>4.3375858669884764</v>
      </c>
      <c r="AC3879">
        <v>-63.726601876144642</v>
      </c>
      <c r="AD3879">
        <v>44</v>
      </c>
      <c r="AE3879">
        <v>2</v>
      </c>
      <c r="AF3879">
        <v>0</v>
      </c>
      <c r="AG3879">
        <v>2</v>
      </c>
      <c r="AH3879">
        <v>126</v>
      </c>
      <c r="AI3879">
        <v>56</v>
      </c>
      <c r="AJ3879">
        <v>9</v>
      </c>
      <c r="AK3879">
        <v>23</v>
      </c>
      <c r="AL3879">
        <v>0</v>
      </c>
      <c r="AM3879">
        <v>0</v>
      </c>
    </row>
    <row r="3880" spans="1:39">
      <c r="A3880">
        <v>13</v>
      </c>
      <c r="B3880">
        <v>44</v>
      </c>
      <c r="C3880">
        <v>2019</v>
      </c>
      <c r="D3880">
        <v>99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99</v>
      </c>
      <c r="L3880">
        <v>99</v>
      </c>
      <c r="M3880">
        <v>99</v>
      </c>
      <c r="N3880">
        <v>99</v>
      </c>
      <c r="O3880">
        <v>9</v>
      </c>
      <c r="Q3880">
        <v>3</v>
      </c>
      <c r="R3880">
        <v>44</v>
      </c>
      <c r="S3880">
        <v>44</v>
      </c>
      <c r="T3880">
        <v>0.1856540084388186</v>
      </c>
      <c r="U3880">
        <v>0.18080046668102065</v>
      </c>
      <c r="V3880">
        <v>15.43181818181818</v>
      </c>
      <c r="W3880">
        <v>59.318181818181827</v>
      </c>
      <c r="X3880">
        <v>141.79799074165271</v>
      </c>
      <c r="Y3880">
        <v>130.87954545454548</v>
      </c>
      <c r="Z3880">
        <v>130.87954545454548</v>
      </c>
      <c r="AA3880">
        <v>15.838454061748063</v>
      </c>
      <c r="AB3880">
        <v>2.2640744373476194</v>
      </c>
      <c r="AC3880">
        <v>-7.5302625892753596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</row>
    <row r="3881" spans="1:39">
      <c r="A3881">
        <v>13</v>
      </c>
      <c r="B3881">
        <v>45</v>
      </c>
      <c r="C3881">
        <v>2019</v>
      </c>
      <c r="D3881">
        <v>99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99</v>
      </c>
      <c r="L3881">
        <v>99</v>
      </c>
      <c r="M3881">
        <v>99</v>
      </c>
      <c r="N3881">
        <v>99</v>
      </c>
      <c r="O3881">
        <v>11</v>
      </c>
      <c r="Q3881">
        <v>92</v>
      </c>
      <c r="R3881">
        <v>4463</v>
      </c>
      <c r="S3881">
        <v>4463</v>
      </c>
      <c r="T3881">
        <v>18.831223628691983</v>
      </c>
      <c r="U3881">
        <v>18.571912976688779</v>
      </c>
      <c r="V3881">
        <v>15.214653820300244</v>
      </c>
      <c r="W3881">
        <v>58.978489805063859</v>
      </c>
      <c r="X3881">
        <v>143.59951050517989</v>
      </c>
      <c r="Y3881">
        <v>132.5423481962807</v>
      </c>
      <c r="Z3881">
        <v>132.5423481962807</v>
      </c>
      <c r="AA3881">
        <v>28.340842140393601</v>
      </c>
      <c r="AB3881">
        <v>3.5092124531746154</v>
      </c>
      <c r="AC3881">
        <v>-55.100139979757593</v>
      </c>
      <c r="AD3881">
        <v>124</v>
      </c>
      <c r="AE3881">
        <v>4</v>
      </c>
      <c r="AF3881">
        <v>0</v>
      </c>
      <c r="AG3881">
        <v>4</v>
      </c>
      <c r="AH3881">
        <v>293</v>
      </c>
      <c r="AI3881">
        <v>45</v>
      </c>
      <c r="AJ3881">
        <v>43</v>
      </c>
      <c r="AK3881">
        <v>58</v>
      </c>
      <c r="AL3881">
        <v>0</v>
      </c>
      <c r="AM3881">
        <v>0</v>
      </c>
    </row>
    <row r="3882" spans="1:39">
      <c r="A3882">
        <v>13</v>
      </c>
      <c r="B3882">
        <v>46</v>
      </c>
      <c r="C3882">
        <v>2019</v>
      </c>
      <c r="D3882">
        <v>99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99</v>
      </c>
      <c r="L3882">
        <v>99</v>
      </c>
      <c r="M3882">
        <v>99</v>
      </c>
      <c r="N3882">
        <v>99</v>
      </c>
      <c r="O3882">
        <v>14</v>
      </c>
      <c r="Q3882">
        <v>20</v>
      </c>
      <c r="R3882">
        <v>449</v>
      </c>
      <c r="S3882">
        <v>449</v>
      </c>
      <c r="T3882">
        <v>1.8945147679324887</v>
      </c>
      <c r="U3882">
        <v>2.0049018913128474</v>
      </c>
      <c r="V3882">
        <v>15.670378619153675</v>
      </c>
      <c r="W3882">
        <v>60.124721603563479</v>
      </c>
      <c r="X3882">
        <v>154.08841605397316</v>
      </c>
      <c r="Y3882">
        <v>142.22360801781741</v>
      </c>
      <c r="Z3882">
        <v>142.22360801781741</v>
      </c>
      <c r="AA3882">
        <v>35.12183724650756</v>
      </c>
      <c r="AB3882">
        <v>3.7222665910782329</v>
      </c>
      <c r="AC3882">
        <v>-52.081463400795471</v>
      </c>
      <c r="AD3882">
        <v>5</v>
      </c>
      <c r="AE3882">
        <v>0</v>
      </c>
      <c r="AF3882">
        <v>0</v>
      </c>
      <c r="AG3882">
        <v>0</v>
      </c>
      <c r="AH3882">
        <v>5</v>
      </c>
      <c r="AI3882">
        <v>0</v>
      </c>
      <c r="AJ3882">
        <v>0</v>
      </c>
      <c r="AK3882">
        <v>2</v>
      </c>
      <c r="AL3882">
        <v>0</v>
      </c>
      <c r="AM3882">
        <v>0</v>
      </c>
    </row>
    <row r="3883" spans="1:39">
      <c r="A3883">
        <v>13</v>
      </c>
      <c r="B3883">
        <v>47</v>
      </c>
      <c r="C3883">
        <v>2019</v>
      </c>
      <c r="D3883">
        <v>99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99</v>
      </c>
      <c r="L3883">
        <v>99</v>
      </c>
      <c r="M3883">
        <v>99</v>
      </c>
      <c r="N3883">
        <v>99</v>
      </c>
      <c r="O3883">
        <v>15</v>
      </c>
      <c r="Q3883">
        <v>8</v>
      </c>
      <c r="R3883">
        <v>116</v>
      </c>
      <c r="S3883">
        <v>116</v>
      </c>
      <c r="T3883">
        <v>0.48945147679324913</v>
      </c>
      <c r="U3883">
        <v>0.51712443549813092</v>
      </c>
      <c r="V3883">
        <v>14.465517241379303</v>
      </c>
      <c r="W3883">
        <v>58.060344827586221</v>
      </c>
      <c r="X3883">
        <v>153.83681398737255</v>
      </c>
      <c r="Y3883">
        <v>141.99137931034471</v>
      </c>
      <c r="Z3883">
        <v>141.99137931034471</v>
      </c>
      <c r="AA3883">
        <v>30.585526126623414</v>
      </c>
      <c r="AB3883">
        <v>4.5529240189655322</v>
      </c>
      <c r="AC3883">
        <v>-69.981113842113515</v>
      </c>
      <c r="AD3883">
        <v>3</v>
      </c>
      <c r="AE3883">
        <v>0</v>
      </c>
      <c r="AF3883">
        <v>0</v>
      </c>
      <c r="AG3883">
        <v>1</v>
      </c>
      <c r="AH3883">
        <v>2</v>
      </c>
      <c r="AI3883">
        <v>0</v>
      </c>
      <c r="AJ3883">
        <v>0</v>
      </c>
      <c r="AK3883">
        <v>0</v>
      </c>
      <c r="AL3883">
        <v>0</v>
      </c>
      <c r="AM3883">
        <v>0</v>
      </c>
    </row>
    <row r="3884" spans="1:39">
      <c r="A3884">
        <v>13</v>
      </c>
      <c r="B3884">
        <v>48</v>
      </c>
      <c r="C3884">
        <v>2019</v>
      </c>
      <c r="D3884">
        <v>99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99</v>
      </c>
      <c r="L3884">
        <v>99</v>
      </c>
      <c r="M3884">
        <v>99</v>
      </c>
      <c r="N3884">
        <v>99</v>
      </c>
      <c r="O3884">
        <v>16</v>
      </c>
      <c r="Q3884">
        <v>177</v>
      </c>
      <c r="R3884">
        <v>10681</v>
      </c>
      <c r="S3884">
        <v>10652</v>
      </c>
      <c r="T3884">
        <v>45.067510548523217</v>
      </c>
      <c r="U3884">
        <v>44.497881089611113</v>
      </c>
      <c r="V3884">
        <v>14.105139968167771</v>
      </c>
      <c r="W3884">
        <v>57.492395794217046</v>
      </c>
      <c r="X3884">
        <v>144.10437910677189</v>
      </c>
      <c r="Y3884">
        <v>132.69431701151561</v>
      </c>
      <c r="Z3884">
        <v>133.05557641757397</v>
      </c>
      <c r="AA3884">
        <v>27.713278282476757</v>
      </c>
      <c r="AB3884">
        <v>4.1971950298951697</v>
      </c>
      <c r="AC3884">
        <v>-62.582193029501646</v>
      </c>
      <c r="AD3884">
        <v>236</v>
      </c>
      <c r="AE3884">
        <v>10</v>
      </c>
      <c r="AF3884">
        <v>0</v>
      </c>
      <c r="AG3884">
        <v>53</v>
      </c>
      <c r="AH3884">
        <v>94</v>
      </c>
      <c r="AI3884">
        <v>25</v>
      </c>
      <c r="AJ3884">
        <v>4</v>
      </c>
      <c r="AK3884">
        <v>72</v>
      </c>
      <c r="AL3884">
        <v>0</v>
      </c>
      <c r="AM3884">
        <v>8</v>
      </c>
    </row>
    <row r="3885" spans="1:39">
      <c r="A3885">
        <v>13</v>
      </c>
      <c r="B3885">
        <v>49</v>
      </c>
      <c r="C3885">
        <v>2019</v>
      </c>
      <c r="D3885">
        <v>99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99</v>
      </c>
      <c r="L3885">
        <v>99</v>
      </c>
      <c r="M3885">
        <v>99</v>
      </c>
      <c r="N3885">
        <v>99</v>
      </c>
      <c r="O3885">
        <v>18</v>
      </c>
      <c r="Q3885">
        <v>3</v>
      </c>
      <c r="R3885">
        <v>27</v>
      </c>
      <c r="S3885">
        <v>27</v>
      </c>
      <c r="T3885">
        <v>0.11392405063291136</v>
      </c>
      <c r="U3885">
        <v>0.11391744895643383</v>
      </c>
      <c r="V3885">
        <v>17</v>
      </c>
      <c r="W3885">
        <v>63.481481481481488</v>
      </c>
      <c r="X3885">
        <v>145.59608362425254</v>
      </c>
      <c r="Y3885">
        <v>134.38518518518521</v>
      </c>
      <c r="Z3885">
        <v>134.38518518518521</v>
      </c>
      <c r="AA3885">
        <v>26.899603517712855</v>
      </c>
      <c r="AB3885">
        <v>0.68693470337015405</v>
      </c>
      <c r="AC3885">
        <v>-31.349615393389278</v>
      </c>
      <c r="AD3885">
        <v>0</v>
      </c>
      <c r="AE3885">
        <v>0</v>
      </c>
      <c r="AF3885">
        <v>0</v>
      </c>
      <c r="AG3885">
        <v>0</v>
      </c>
      <c r="AH3885">
        <v>1</v>
      </c>
      <c r="AI3885">
        <v>2</v>
      </c>
      <c r="AJ3885">
        <v>1</v>
      </c>
      <c r="AK3885">
        <v>0</v>
      </c>
      <c r="AL3885">
        <v>0</v>
      </c>
      <c r="AM3885">
        <v>0</v>
      </c>
    </row>
    <row r="3886" spans="1:39">
      <c r="A3886">
        <v>13</v>
      </c>
      <c r="B3886">
        <v>50</v>
      </c>
      <c r="C3886">
        <v>2019</v>
      </c>
      <c r="D3886">
        <v>99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99</v>
      </c>
      <c r="L3886">
        <v>99</v>
      </c>
      <c r="M3886">
        <v>99</v>
      </c>
      <c r="N3886">
        <v>99</v>
      </c>
      <c r="O3886">
        <v>54</v>
      </c>
      <c r="Q3886">
        <v>1</v>
      </c>
      <c r="R3886">
        <v>1</v>
      </c>
      <c r="S3886">
        <v>1</v>
      </c>
      <c r="T3886">
        <v>4.2194092827004199E-3</v>
      </c>
      <c r="U3886">
        <v>3.9245069781595806E-3</v>
      </c>
      <c r="V3886">
        <v>17</v>
      </c>
      <c r="W3886">
        <v>63</v>
      </c>
      <c r="X3886">
        <v>135.42795232936078</v>
      </c>
      <c r="Y3886">
        <v>125</v>
      </c>
      <c r="Z3886">
        <v>125</v>
      </c>
      <c r="AA3886">
        <v>0</v>
      </c>
      <c r="AB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</row>
    <row r="3887" spans="1:39">
      <c r="A3887">
        <v>13</v>
      </c>
      <c r="B3887">
        <v>51</v>
      </c>
      <c r="C3887">
        <v>2018</v>
      </c>
      <c r="D3887">
        <v>99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99</v>
      </c>
      <c r="L3887">
        <v>99</v>
      </c>
      <c r="M3887">
        <v>99</v>
      </c>
      <c r="N3887">
        <v>99</v>
      </c>
      <c r="O3887">
        <v>1</v>
      </c>
      <c r="Q3887">
        <v>39</v>
      </c>
      <c r="R3887">
        <v>2967</v>
      </c>
      <c r="S3887">
        <v>2964</v>
      </c>
      <c r="T3887">
        <v>10.370862316054383</v>
      </c>
      <c r="U3887">
        <v>10.726854574360742</v>
      </c>
      <c r="V3887">
        <v>15.155712841253788</v>
      </c>
      <c r="W3887">
        <v>59.147435897435905</v>
      </c>
      <c r="X3887">
        <v>152.25833756003621</v>
      </c>
      <c r="Y3887">
        <v>140.38891135827424</v>
      </c>
      <c r="Z3887">
        <v>140.53100539811061</v>
      </c>
      <c r="AA3887">
        <v>27.13931631567598</v>
      </c>
      <c r="AB3887">
        <v>2.7687875295050222</v>
      </c>
      <c r="AC3887">
        <v>-39.191154386139878</v>
      </c>
      <c r="AD3887">
        <v>64</v>
      </c>
      <c r="AE3887">
        <v>17</v>
      </c>
      <c r="AF3887">
        <v>0</v>
      </c>
      <c r="AG3887">
        <v>7</v>
      </c>
      <c r="AH3887">
        <v>237</v>
      </c>
      <c r="AI3887">
        <v>116</v>
      </c>
      <c r="AJ3887">
        <v>26</v>
      </c>
      <c r="AK3887">
        <v>91</v>
      </c>
      <c r="AL3887">
        <v>0</v>
      </c>
      <c r="AM3887">
        <v>0</v>
      </c>
    </row>
    <row r="3888" spans="1:39">
      <c r="A3888">
        <v>13</v>
      </c>
      <c r="B3888">
        <v>52</v>
      </c>
      <c r="C3888">
        <v>2018</v>
      </c>
      <c r="D3888">
        <v>99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99</v>
      </c>
      <c r="L3888">
        <v>99</v>
      </c>
      <c r="M3888">
        <v>99</v>
      </c>
      <c r="N3888">
        <v>99</v>
      </c>
      <c r="O3888">
        <v>4</v>
      </c>
      <c r="Q3888">
        <v>71</v>
      </c>
      <c r="R3888">
        <v>4651</v>
      </c>
      <c r="S3888">
        <v>4651</v>
      </c>
      <c r="T3888">
        <v>16.257121884721588</v>
      </c>
      <c r="U3888">
        <v>16.332842273089199</v>
      </c>
      <c r="V3888">
        <v>15.18297140399914</v>
      </c>
      <c r="W3888">
        <v>59.052461836164248</v>
      </c>
      <c r="X3888">
        <v>147.73782033617101</v>
      </c>
      <c r="Y3888">
        <v>136.36200817028609</v>
      </c>
      <c r="Z3888">
        <v>136.36200817028609</v>
      </c>
      <c r="AA3888">
        <v>27.519050522434689</v>
      </c>
      <c r="AB3888">
        <v>3.1876454460929722</v>
      </c>
      <c r="AC3888">
        <v>-39.749730813704055</v>
      </c>
      <c r="AD3888">
        <v>111</v>
      </c>
      <c r="AE3888">
        <v>16</v>
      </c>
      <c r="AF3888">
        <v>0</v>
      </c>
      <c r="AG3888">
        <v>7</v>
      </c>
      <c r="AH3888">
        <v>322</v>
      </c>
      <c r="AI3888">
        <v>168</v>
      </c>
      <c r="AJ3888">
        <v>58</v>
      </c>
      <c r="AK3888">
        <v>190</v>
      </c>
      <c r="AL3888">
        <v>0</v>
      </c>
      <c r="AM3888">
        <v>0</v>
      </c>
    </row>
    <row r="3889" spans="1:39">
      <c r="A3889">
        <v>13</v>
      </c>
      <c r="B3889">
        <v>53</v>
      </c>
      <c r="C3889">
        <v>2018</v>
      </c>
      <c r="D3889">
        <v>99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99</v>
      </c>
      <c r="L3889">
        <v>99</v>
      </c>
      <c r="M3889">
        <v>99</v>
      </c>
      <c r="N3889">
        <v>99</v>
      </c>
      <c r="O3889">
        <v>8</v>
      </c>
      <c r="Q3889">
        <v>19</v>
      </c>
      <c r="R3889">
        <v>1140</v>
      </c>
      <c r="S3889">
        <v>1140</v>
      </c>
      <c r="T3889">
        <v>3.9847600405466808</v>
      </c>
      <c r="U3889">
        <v>4.2197608118988716</v>
      </c>
      <c r="V3889">
        <v>14.510526315789471</v>
      </c>
      <c r="W3889">
        <v>57.934210526315802</v>
      </c>
      <c r="X3889">
        <v>155.72532360152837</v>
      </c>
      <c r="Y3889">
        <v>143.73447368421063</v>
      </c>
      <c r="Z3889">
        <v>143.73447368421063</v>
      </c>
      <c r="AA3889">
        <v>31.884041754184647</v>
      </c>
      <c r="AB3889">
        <v>4.1449679690500654</v>
      </c>
      <c r="AC3889">
        <v>-53.683225142070313</v>
      </c>
      <c r="AD3889">
        <v>24</v>
      </c>
      <c r="AE3889">
        <v>4</v>
      </c>
      <c r="AF3889">
        <v>1</v>
      </c>
      <c r="AG3889">
        <v>1</v>
      </c>
      <c r="AH3889">
        <v>147</v>
      </c>
      <c r="AI3889">
        <v>61</v>
      </c>
      <c r="AJ3889">
        <v>15</v>
      </c>
      <c r="AK3889">
        <v>24</v>
      </c>
      <c r="AL3889">
        <v>0</v>
      </c>
      <c r="AM3889">
        <v>0</v>
      </c>
    </row>
    <row r="3890" spans="1:39">
      <c r="A3890">
        <v>13</v>
      </c>
      <c r="B3890">
        <v>54</v>
      </c>
      <c r="C3890">
        <v>2018</v>
      </c>
      <c r="D3890">
        <v>99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99</v>
      </c>
      <c r="L3890">
        <v>99</v>
      </c>
      <c r="M3890">
        <v>99</v>
      </c>
      <c r="N3890">
        <v>99</v>
      </c>
      <c r="O3890">
        <v>9</v>
      </c>
      <c r="Q3890">
        <v>4</v>
      </c>
      <c r="R3890">
        <v>30</v>
      </c>
      <c r="S3890">
        <v>30</v>
      </c>
      <c r="T3890">
        <v>0.1048621063301758</v>
      </c>
      <c r="U3890">
        <v>0.13696035468619183</v>
      </c>
      <c r="V3890">
        <v>14.4</v>
      </c>
      <c r="W3890">
        <v>57.133333333333354</v>
      </c>
      <c r="X3890">
        <v>192.06572769953056</v>
      </c>
      <c r="Y3890">
        <v>177.27666666666661</v>
      </c>
      <c r="Z3890">
        <v>177.27666666666661</v>
      </c>
      <c r="AA3890">
        <v>33.000431141964917</v>
      </c>
      <c r="AB3890">
        <v>3.1382939455839161</v>
      </c>
      <c r="AC3890">
        <v>-61.777810382623855</v>
      </c>
      <c r="AD3890">
        <v>0</v>
      </c>
      <c r="AE3890">
        <v>0</v>
      </c>
      <c r="AF3890">
        <v>0</v>
      </c>
      <c r="AG3890">
        <v>0</v>
      </c>
      <c r="AH3890">
        <v>1</v>
      </c>
      <c r="AI3890">
        <v>0</v>
      </c>
      <c r="AJ3890">
        <v>0</v>
      </c>
      <c r="AK3890">
        <v>0</v>
      </c>
      <c r="AL3890">
        <v>0</v>
      </c>
      <c r="AM3890">
        <v>0</v>
      </c>
    </row>
    <row r="3891" spans="1:39">
      <c r="A3891">
        <v>13</v>
      </c>
      <c r="B3891">
        <v>55</v>
      </c>
      <c r="C3891">
        <v>2018</v>
      </c>
      <c r="D3891">
        <v>99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99</v>
      </c>
      <c r="L3891">
        <v>99</v>
      </c>
      <c r="M3891">
        <v>99</v>
      </c>
      <c r="N3891">
        <v>99</v>
      </c>
      <c r="O3891">
        <v>11</v>
      </c>
      <c r="Q3891">
        <v>109</v>
      </c>
      <c r="R3891">
        <v>7452</v>
      </c>
      <c r="S3891">
        <v>7451</v>
      </c>
      <c r="T3891">
        <v>26.047747212415672</v>
      </c>
      <c r="U3891">
        <v>25.764912494403656</v>
      </c>
      <c r="V3891">
        <v>15.702898550724637</v>
      </c>
      <c r="W3891">
        <v>59.937323849147752</v>
      </c>
      <c r="X3891">
        <v>145.47388588519402</v>
      </c>
      <c r="Y3891">
        <v>134.25602522812659</v>
      </c>
      <c r="Z3891">
        <v>134.27404375251641</v>
      </c>
      <c r="AA3891">
        <v>28.385323397125312</v>
      </c>
      <c r="AB3891">
        <v>3.2479871064913177</v>
      </c>
      <c r="AC3891">
        <v>-54.912107824643549</v>
      </c>
      <c r="AD3891">
        <v>142</v>
      </c>
      <c r="AE3891">
        <v>101</v>
      </c>
      <c r="AF3891">
        <v>0</v>
      </c>
      <c r="AG3891">
        <v>4</v>
      </c>
      <c r="AH3891">
        <v>682</v>
      </c>
      <c r="AI3891">
        <v>209</v>
      </c>
      <c r="AJ3891">
        <v>125</v>
      </c>
      <c r="AK3891">
        <v>142</v>
      </c>
      <c r="AL3891">
        <v>0</v>
      </c>
      <c r="AM3891">
        <v>1</v>
      </c>
    </row>
    <row r="3892" spans="1:39">
      <c r="A3892">
        <v>13</v>
      </c>
      <c r="B3892">
        <v>56</v>
      </c>
      <c r="C3892">
        <v>2018</v>
      </c>
      <c r="D3892">
        <v>99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99</v>
      </c>
      <c r="L3892">
        <v>99</v>
      </c>
      <c r="M3892">
        <v>99</v>
      </c>
      <c r="N3892">
        <v>99</v>
      </c>
      <c r="O3892">
        <v>14</v>
      </c>
      <c r="Q3892">
        <v>22</v>
      </c>
      <c r="R3892">
        <v>663</v>
      </c>
      <c r="S3892">
        <v>663</v>
      </c>
      <c r="T3892">
        <v>2.3174525498968843</v>
      </c>
      <c r="U3892">
        <v>2.3540761112046127</v>
      </c>
      <c r="V3892">
        <v>15.312217194570138</v>
      </c>
      <c r="W3892">
        <v>59.785822021116147</v>
      </c>
      <c r="X3892">
        <v>149.37682715389684</v>
      </c>
      <c r="Y3892">
        <v>137.87481146304685</v>
      </c>
      <c r="Z3892">
        <v>137.87481146304685</v>
      </c>
      <c r="AA3892">
        <v>30.302869094221016</v>
      </c>
      <c r="AB3892">
        <v>4.0661177201014658</v>
      </c>
      <c r="AC3892">
        <v>-64.139272603798517</v>
      </c>
      <c r="AD3892">
        <v>6</v>
      </c>
      <c r="AE3892">
        <v>0</v>
      </c>
      <c r="AF3892">
        <v>0</v>
      </c>
      <c r="AG3892">
        <v>0</v>
      </c>
      <c r="AH3892">
        <v>2</v>
      </c>
      <c r="AI3892">
        <v>0</v>
      </c>
      <c r="AJ3892">
        <v>0</v>
      </c>
      <c r="AK3892">
        <v>1</v>
      </c>
      <c r="AL3892">
        <v>0</v>
      </c>
      <c r="AM3892">
        <v>0</v>
      </c>
    </row>
    <row r="3893" spans="1:39">
      <c r="A3893">
        <v>13</v>
      </c>
      <c r="B3893">
        <v>57</v>
      </c>
      <c r="C3893">
        <v>2018</v>
      </c>
      <c r="D3893">
        <v>99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99</v>
      </c>
      <c r="L3893">
        <v>99</v>
      </c>
      <c r="M3893">
        <v>99</v>
      </c>
      <c r="N3893">
        <v>99</v>
      </c>
      <c r="O3893">
        <v>15</v>
      </c>
      <c r="Q3893">
        <v>7</v>
      </c>
      <c r="R3893">
        <v>176</v>
      </c>
      <c r="S3893">
        <v>176</v>
      </c>
      <c r="T3893">
        <v>0.61519102380369806</v>
      </c>
      <c r="U3893">
        <v>0.67589650470777984</v>
      </c>
      <c r="V3893">
        <v>13.454545454545457</v>
      </c>
      <c r="W3893">
        <v>56.255681818181827</v>
      </c>
      <c r="X3893">
        <v>161.56370038412294</v>
      </c>
      <c r="Y3893">
        <v>149.1232954545454</v>
      </c>
      <c r="Z3893">
        <v>149.1232954545454</v>
      </c>
      <c r="AA3893">
        <v>29.356482024712403</v>
      </c>
      <c r="AB3893">
        <v>4.359872755507272</v>
      </c>
      <c r="AC3893">
        <v>-71.267474272958921</v>
      </c>
      <c r="AD3893">
        <v>2</v>
      </c>
      <c r="AE3893">
        <v>0</v>
      </c>
      <c r="AF3893">
        <v>0</v>
      </c>
      <c r="AG3893">
        <v>0</v>
      </c>
      <c r="AH3893">
        <v>1</v>
      </c>
      <c r="AI3893">
        <v>0</v>
      </c>
      <c r="AJ3893">
        <v>0</v>
      </c>
      <c r="AK3893">
        <v>0</v>
      </c>
      <c r="AL3893">
        <v>0</v>
      </c>
      <c r="AM3893">
        <v>1</v>
      </c>
    </row>
    <row r="3894" spans="1:39">
      <c r="A3894">
        <v>13</v>
      </c>
      <c r="B3894">
        <v>58</v>
      </c>
      <c r="C3894">
        <v>2018</v>
      </c>
      <c r="D3894">
        <v>99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99</v>
      </c>
      <c r="L3894">
        <v>99</v>
      </c>
      <c r="M3894">
        <v>99</v>
      </c>
      <c r="N3894">
        <v>99</v>
      </c>
      <c r="O3894">
        <v>16</v>
      </c>
      <c r="Q3894">
        <v>182</v>
      </c>
      <c r="R3894">
        <v>11514</v>
      </c>
      <c r="S3894">
        <v>11459</v>
      </c>
      <c r="T3894">
        <v>40.246076409521486</v>
      </c>
      <c r="U3894">
        <v>39.738100630824093</v>
      </c>
      <c r="V3894">
        <v>14.153204794163628</v>
      </c>
      <c r="W3894">
        <v>57.425255257875904</v>
      </c>
      <c r="X3894">
        <v>145.71773850704412</v>
      </c>
      <c r="Y3894">
        <v>134.01667535174511</v>
      </c>
      <c r="Z3894">
        <v>134.65991796840856</v>
      </c>
      <c r="AA3894">
        <v>28.765045426848818</v>
      </c>
      <c r="AB3894">
        <v>4.37781469058271</v>
      </c>
      <c r="AC3894">
        <v>-61.856276533874706</v>
      </c>
      <c r="AD3894">
        <v>319</v>
      </c>
      <c r="AE3894">
        <v>16</v>
      </c>
      <c r="AF3894">
        <v>0</v>
      </c>
      <c r="AG3894">
        <v>35</v>
      </c>
      <c r="AH3894">
        <v>67</v>
      </c>
      <c r="AI3894">
        <v>10</v>
      </c>
      <c r="AJ3894">
        <v>17</v>
      </c>
      <c r="AK3894">
        <v>34</v>
      </c>
      <c r="AL3894">
        <v>0</v>
      </c>
      <c r="AM3894">
        <v>11</v>
      </c>
    </row>
    <row r="3895" spans="1:39">
      <c r="A3895">
        <v>13</v>
      </c>
      <c r="B3895">
        <v>59</v>
      </c>
      <c r="C3895">
        <v>2018</v>
      </c>
      <c r="D3895">
        <v>99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99</v>
      </c>
      <c r="L3895">
        <v>99</v>
      </c>
      <c r="M3895">
        <v>99</v>
      </c>
      <c r="N3895">
        <v>99</v>
      </c>
      <c r="O3895">
        <v>18</v>
      </c>
      <c r="Q3895">
        <v>3</v>
      </c>
      <c r="R3895">
        <v>15</v>
      </c>
      <c r="S3895">
        <v>15</v>
      </c>
      <c r="T3895">
        <v>5.2431053165087907E-2</v>
      </c>
      <c r="U3895">
        <v>4.6027723507630389E-2</v>
      </c>
      <c r="V3895">
        <v>16.8</v>
      </c>
      <c r="W3895">
        <v>62.8</v>
      </c>
      <c r="X3895">
        <v>129.09353557240877</v>
      </c>
      <c r="Y3895">
        <v>119.15333333333336</v>
      </c>
      <c r="Z3895">
        <v>119.15333333333336</v>
      </c>
      <c r="AA3895">
        <v>16.362757170544906</v>
      </c>
      <c r="AB3895">
        <v>1.7204650534085539</v>
      </c>
      <c r="AC3895">
        <v>19.361869242919887</v>
      </c>
      <c r="AD3895">
        <v>0</v>
      </c>
      <c r="AE3895">
        <v>0</v>
      </c>
      <c r="AF3895">
        <v>0</v>
      </c>
      <c r="AG3895">
        <v>0</v>
      </c>
      <c r="AH3895">
        <v>1</v>
      </c>
      <c r="AI3895">
        <v>0</v>
      </c>
      <c r="AJ3895">
        <v>0</v>
      </c>
      <c r="AK3895">
        <v>0</v>
      </c>
      <c r="AL3895">
        <v>0</v>
      </c>
      <c r="AM3895">
        <v>0</v>
      </c>
    </row>
    <row r="3896" spans="1:39">
      <c r="A3896">
        <v>13</v>
      </c>
      <c r="B3896">
        <v>60</v>
      </c>
      <c r="C3896">
        <v>2018</v>
      </c>
      <c r="D3896">
        <v>99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99</v>
      </c>
      <c r="L3896">
        <v>99</v>
      </c>
      <c r="M3896">
        <v>99</v>
      </c>
      <c r="N3896">
        <v>99</v>
      </c>
      <c r="O3896">
        <v>54</v>
      </c>
      <c r="Q3896">
        <v>1</v>
      </c>
      <c r="R3896">
        <v>1</v>
      </c>
      <c r="S3896">
        <v>1</v>
      </c>
      <c r="T3896">
        <v>3.4954035443391946E-3</v>
      </c>
      <c r="U3896">
        <v>4.5685213172123491E-3</v>
      </c>
      <c r="V3896">
        <v>17</v>
      </c>
      <c r="W3896">
        <v>62</v>
      </c>
      <c r="X3896">
        <v>192.1993499458288</v>
      </c>
      <c r="Y3896">
        <v>177.4</v>
      </c>
      <c r="Z3896">
        <v>177.4</v>
      </c>
      <c r="AA3896">
        <v>0</v>
      </c>
      <c r="AB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</row>
    <row r="3897" spans="1:39">
      <c r="A3897">
        <v>13</v>
      </c>
      <c r="B3897">
        <v>61</v>
      </c>
      <c r="C3897">
        <v>2017</v>
      </c>
      <c r="D3897">
        <v>99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99</v>
      </c>
      <c r="L3897">
        <v>99</v>
      </c>
      <c r="M3897">
        <v>99</v>
      </c>
      <c r="N3897">
        <v>99</v>
      </c>
      <c r="O3897">
        <v>1</v>
      </c>
      <c r="Q3897">
        <v>49</v>
      </c>
      <c r="R3897">
        <v>2771</v>
      </c>
      <c r="S3897">
        <v>2771</v>
      </c>
      <c r="T3897">
        <v>10.474390474390471</v>
      </c>
      <c r="U3897">
        <v>10.8703885719759</v>
      </c>
      <c r="V3897">
        <v>14.834716708769397</v>
      </c>
      <c r="W3897">
        <v>58.706604114038285</v>
      </c>
      <c r="X3897">
        <v>154.77091513911495</v>
      </c>
      <c r="Y3897">
        <v>142.85355467340304</v>
      </c>
      <c r="Z3897">
        <v>142.85355467340304</v>
      </c>
      <c r="AA3897">
        <v>27.932189582978939</v>
      </c>
      <c r="AB3897">
        <v>3.0132912083679777</v>
      </c>
      <c r="AC3897">
        <v>-43.101349275875535</v>
      </c>
      <c r="AD3897">
        <v>62</v>
      </c>
      <c r="AE3897">
        <v>11</v>
      </c>
      <c r="AF3897">
        <v>0</v>
      </c>
      <c r="AG3897">
        <v>14</v>
      </c>
      <c r="AH3897">
        <v>124</v>
      </c>
      <c r="AI3897">
        <v>77</v>
      </c>
      <c r="AJ3897">
        <v>9</v>
      </c>
      <c r="AK3897">
        <v>26</v>
      </c>
      <c r="AL3897">
        <v>1</v>
      </c>
      <c r="AM3897">
        <v>1</v>
      </c>
    </row>
    <row r="3898" spans="1:39">
      <c r="A3898">
        <v>13</v>
      </c>
      <c r="B3898">
        <v>62</v>
      </c>
      <c r="C3898">
        <v>2017</v>
      </c>
      <c r="D3898">
        <v>99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99</v>
      </c>
      <c r="L3898">
        <v>99</v>
      </c>
      <c r="M3898">
        <v>99</v>
      </c>
      <c r="N3898">
        <v>99</v>
      </c>
      <c r="O3898">
        <v>4</v>
      </c>
      <c r="Q3898">
        <v>73</v>
      </c>
      <c r="R3898">
        <v>4219</v>
      </c>
      <c r="S3898">
        <v>4219</v>
      </c>
      <c r="T3898">
        <v>15.947835947835948</v>
      </c>
      <c r="U3898">
        <v>15.990552182847653</v>
      </c>
      <c r="V3898">
        <v>14.921545389902828</v>
      </c>
      <c r="W3898">
        <v>58.744015169471446</v>
      </c>
      <c r="X3898">
        <v>149.53220700761156</v>
      </c>
      <c r="Y3898">
        <v>138.0182270680254</v>
      </c>
      <c r="Z3898">
        <v>138.0182270680254</v>
      </c>
      <c r="AA3898">
        <v>27.567866174207392</v>
      </c>
      <c r="AB3898">
        <v>3.5003652124842777</v>
      </c>
      <c r="AC3898">
        <v>-42.031586980778883</v>
      </c>
      <c r="AD3898">
        <v>71</v>
      </c>
      <c r="AE3898">
        <v>7</v>
      </c>
      <c r="AF3898">
        <v>0</v>
      </c>
      <c r="AG3898">
        <v>10</v>
      </c>
      <c r="AH3898">
        <v>183</v>
      </c>
      <c r="AI3898">
        <v>109</v>
      </c>
      <c r="AJ3898">
        <v>32</v>
      </c>
      <c r="AK3898">
        <v>115</v>
      </c>
      <c r="AL3898">
        <v>0</v>
      </c>
      <c r="AM3898">
        <v>1</v>
      </c>
    </row>
    <row r="3899" spans="1:39">
      <c r="A3899">
        <v>13</v>
      </c>
      <c r="B3899">
        <v>63</v>
      </c>
      <c r="C3899">
        <v>2017</v>
      </c>
      <c r="D3899">
        <v>99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99</v>
      </c>
      <c r="L3899">
        <v>99</v>
      </c>
      <c r="M3899">
        <v>99</v>
      </c>
      <c r="N3899">
        <v>99</v>
      </c>
      <c r="O3899">
        <v>8</v>
      </c>
      <c r="Q3899">
        <v>17</v>
      </c>
      <c r="R3899">
        <v>1056</v>
      </c>
      <c r="S3899">
        <v>1055</v>
      </c>
      <c r="T3899">
        <v>3.991683991683991</v>
      </c>
      <c r="U3899">
        <v>4.2004401240976756</v>
      </c>
      <c r="V3899">
        <v>14.351325757575756</v>
      </c>
      <c r="W3899">
        <v>57.779146919431277</v>
      </c>
      <c r="X3899">
        <v>157.04040677632202</v>
      </c>
      <c r="Y3899">
        <v>144.84829545454531</v>
      </c>
      <c r="Z3899">
        <v>144.9855924170615</v>
      </c>
      <c r="AA3899">
        <v>29.856680423002995</v>
      </c>
      <c r="AB3899">
        <v>4.3327848855754327</v>
      </c>
      <c r="AC3899">
        <v>-52.846109375194807</v>
      </c>
      <c r="AD3899">
        <v>20</v>
      </c>
      <c r="AE3899">
        <v>2</v>
      </c>
      <c r="AF3899">
        <v>0</v>
      </c>
      <c r="AG3899">
        <v>1</v>
      </c>
      <c r="AH3899">
        <v>82</v>
      </c>
      <c r="AI3899">
        <v>29</v>
      </c>
      <c r="AJ3899">
        <v>5</v>
      </c>
      <c r="AK3899">
        <v>9</v>
      </c>
      <c r="AL3899">
        <v>0</v>
      </c>
      <c r="AM3899">
        <v>0</v>
      </c>
    </row>
    <row r="3900" spans="1:39">
      <c r="A3900">
        <v>13</v>
      </c>
      <c r="B3900">
        <v>64</v>
      </c>
      <c r="C3900">
        <v>2017</v>
      </c>
      <c r="D3900">
        <v>99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99</v>
      </c>
      <c r="L3900">
        <v>99</v>
      </c>
      <c r="M3900">
        <v>99</v>
      </c>
      <c r="N3900">
        <v>99</v>
      </c>
      <c r="O3900">
        <v>9</v>
      </c>
      <c r="Q3900">
        <v>4</v>
      </c>
      <c r="R3900">
        <v>61</v>
      </c>
      <c r="S3900">
        <v>61</v>
      </c>
      <c r="T3900">
        <v>0.23058023058023064</v>
      </c>
      <c r="U3900">
        <v>0.30025387212103577</v>
      </c>
      <c r="V3900">
        <v>13.557377049180328</v>
      </c>
      <c r="W3900">
        <v>56.180327868852466</v>
      </c>
      <c r="X3900">
        <v>194.19569117098561</v>
      </c>
      <c r="Y3900">
        <v>179.24262295081957</v>
      </c>
      <c r="Z3900">
        <v>179.24262295081957</v>
      </c>
      <c r="AA3900">
        <v>36.225452780962435</v>
      </c>
      <c r="AB3900">
        <v>4.1508766473700627</v>
      </c>
      <c r="AC3900">
        <v>-68.691526849195284</v>
      </c>
      <c r="AD3900">
        <v>1</v>
      </c>
      <c r="AE3900">
        <v>5</v>
      </c>
      <c r="AF3900">
        <v>0</v>
      </c>
      <c r="AG3900">
        <v>0</v>
      </c>
      <c r="AH3900">
        <v>2</v>
      </c>
      <c r="AI3900">
        <v>0</v>
      </c>
      <c r="AJ3900">
        <v>0</v>
      </c>
      <c r="AK3900">
        <v>0</v>
      </c>
      <c r="AL3900">
        <v>0</v>
      </c>
      <c r="AM3900">
        <v>0</v>
      </c>
    </row>
    <row r="3901" spans="1:39">
      <c r="A3901">
        <v>13</v>
      </c>
      <c r="B3901">
        <v>65</v>
      </c>
      <c r="C3901">
        <v>2017</v>
      </c>
      <c r="D3901">
        <v>99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99</v>
      </c>
      <c r="L3901">
        <v>99</v>
      </c>
      <c r="M3901">
        <v>99</v>
      </c>
      <c r="N3901">
        <v>99</v>
      </c>
      <c r="O3901">
        <v>11</v>
      </c>
      <c r="Q3901">
        <v>96</v>
      </c>
      <c r="R3901">
        <v>6998</v>
      </c>
      <c r="S3901">
        <v>6998</v>
      </c>
      <c r="T3901">
        <v>26.452466452466457</v>
      </c>
      <c r="U3901">
        <v>26.534867982542607</v>
      </c>
      <c r="V3901">
        <v>15.712203486710496</v>
      </c>
      <c r="W3901">
        <v>59.897827950843087</v>
      </c>
      <c r="X3901">
        <v>149.59731568561435</v>
      </c>
      <c r="Y3901">
        <v>138.07832237782205</v>
      </c>
      <c r="Z3901">
        <v>138.07832237782205</v>
      </c>
      <c r="AA3901">
        <v>27.401939749140904</v>
      </c>
      <c r="AB3901">
        <v>3.187884928141004</v>
      </c>
      <c r="AC3901">
        <v>-56.244256469701</v>
      </c>
      <c r="AD3901">
        <v>109</v>
      </c>
      <c r="AE3901">
        <v>92</v>
      </c>
      <c r="AF3901">
        <v>1</v>
      </c>
      <c r="AG3901">
        <v>6</v>
      </c>
      <c r="AH3901">
        <v>416</v>
      </c>
      <c r="AI3901">
        <v>127</v>
      </c>
      <c r="AJ3901">
        <v>143</v>
      </c>
      <c r="AK3901">
        <v>147</v>
      </c>
      <c r="AL3901">
        <v>1</v>
      </c>
      <c r="AM3901">
        <v>0</v>
      </c>
    </row>
    <row r="3902" spans="1:39">
      <c r="A3902">
        <v>13</v>
      </c>
      <c r="B3902">
        <v>66</v>
      </c>
      <c r="C3902">
        <v>2017</v>
      </c>
      <c r="D3902">
        <v>99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99</v>
      </c>
      <c r="L3902">
        <v>99</v>
      </c>
      <c r="M3902">
        <v>99</v>
      </c>
      <c r="N3902">
        <v>99</v>
      </c>
      <c r="O3902">
        <v>14</v>
      </c>
      <c r="Q3902">
        <v>19</v>
      </c>
      <c r="R3902">
        <v>481</v>
      </c>
      <c r="S3902">
        <v>481</v>
      </c>
      <c r="T3902">
        <v>1.8181818181818179</v>
      </c>
      <c r="U3902">
        <v>1.9148111403199279</v>
      </c>
      <c r="V3902">
        <v>15.13513513513514</v>
      </c>
      <c r="W3902">
        <v>59.249480249480243</v>
      </c>
      <c r="X3902">
        <v>157.05858371080473</v>
      </c>
      <c r="Y3902">
        <v>144.96507276507279</v>
      </c>
      <c r="Z3902">
        <v>144.96507276507279</v>
      </c>
      <c r="AA3902">
        <v>32.604649784542154</v>
      </c>
      <c r="AB3902">
        <v>4.6423124860811367</v>
      </c>
      <c r="AC3902">
        <v>-64.45800229310241</v>
      </c>
      <c r="AD3902">
        <v>8</v>
      </c>
      <c r="AE3902">
        <v>0</v>
      </c>
      <c r="AF3902">
        <v>0</v>
      </c>
      <c r="AG3902">
        <v>1</v>
      </c>
      <c r="AH3902">
        <v>7</v>
      </c>
      <c r="AI3902">
        <v>1</v>
      </c>
      <c r="AJ3902">
        <v>3</v>
      </c>
      <c r="AK3902">
        <v>2</v>
      </c>
      <c r="AL3902">
        <v>0</v>
      </c>
      <c r="AM3902">
        <v>0</v>
      </c>
    </row>
    <row r="3903" spans="1:39">
      <c r="A3903">
        <v>13</v>
      </c>
      <c r="B3903">
        <v>67</v>
      </c>
      <c r="C3903">
        <v>2017</v>
      </c>
      <c r="D3903">
        <v>99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99</v>
      </c>
      <c r="L3903">
        <v>99</v>
      </c>
      <c r="M3903">
        <v>99</v>
      </c>
      <c r="N3903">
        <v>99</v>
      </c>
      <c r="O3903">
        <v>15</v>
      </c>
      <c r="Q3903">
        <v>11</v>
      </c>
      <c r="R3903">
        <v>273</v>
      </c>
      <c r="S3903">
        <v>271</v>
      </c>
      <c r="T3903">
        <v>1.0319410319410323</v>
      </c>
      <c r="U3903">
        <v>1.0074753432524184</v>
      </c>
      <c r="V3903">
        <v>14.146520146520141</v>
      </c>
      <c r="W3903">
        <v>57.54243542435426</v>
      </c>
      <c r="X3903">
        <v>146.44037796800532</v>
      </c>
      <c r="Y3903">
        <v>134.3860805860806</v>
      </c>
      <c r="Z3903">
        <v>135.37785977859781</v>
      </c>
      <c r="AA3903">
        <v>24.567814660459042</v>
      </c>
      <c r="AB3903">
        <v>3.4444789732441654</v>
      </c>
      <c r="AC3903">
        <v>-52.182824471610942</v>
      </c>
      <c r="AD3903">
        <v>3</v>
      </c>
      <c r="AE3903">
        <v>0</v>
      </c>
      <c r="AF3903">
        <v>0</v>
      </c>
      <c r="AG3903">
        <v>0</v>
      </c>
      <c r="AH3903">
        <v>1</v>
      </c>
      <c r="AI3903">
        <v>0</v>
      </c>
      <c r="AJ3903">
        <v>0</v>
      </c>
      <c r="AK3903">
        <v>0</v>
      </c>
      <c r="AL3903">
        <v>0</v>
      </c>
      <c r="AM3903">
        <v>0</v>
      </c>
    </row>
    <row r="3904" spans="1:39">
      <c r="A3904">
        <v>13</v>
      </c>
      <c r="B3904">
        <v>68</v>
      </c>
      <c r="C3904">
        <v>2017</v>
      </c>
      <c r="D3904">
        <v>99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99</v>
      </c>
      <c r="L3904">
        <v>99</v>
      </c>
      <c r="M3904">
        <v>99</v>
      </c>
      <c r="N3904">
        <v>99</v>
      </c>
      <c r="O3904">
        <v>16</v>
      </c>
      <c r="Q3904">
        <v>183</v>
      </c>
      <c r="R3904">
        <v>10458</v>
      </c>
      <c r="S3904">
        <v>10341</v>
      </c>
      <c r="T3904">
        <v>39.53127953127953</v>
      </c>
      <c r="U3904">
        <v>38.674095399325843</v>
      </c>
      <c r="V3904">
        <v>14.281602600879705</v>
      </c>
      <c r="W3904">
        <v>57.58882119717628</v>
      </c>
      <c r="X3904">
        <v>147.09274077168197</v>
      </c>
      <c r="Y3904">
        <v>134.66478294128936</v>
      </c>
      <c r="Z3904">
        <v>136.18840537665645</v>
      </c>
      <c r="AA3904">
        <v>27.909477430648824</v>
      </c>
      <c r="AB3904">
        <v>4.2923534575187752</v>
      </c>
      <c r="AC3904">
        <v>-65.584747713182153</v>
      </c>
      <c r="AD3904">
        <v>207</v>
      </c>
      <c r="AE3904">
        <v>39</v>
      </c>
      <c r="AF3904">
        <v>0</v>
      </c>
      <c r="AG3904">
        <v>29</v>
      </c>
      <c r="AH3904">
        <v>15</v>
      </c>
      <c r="AI3904">
        <v>2</v>
      </c>
      <c r="AJ3904">
        <v>2</v>
      </c>
      <c r="AK3904">
        <v>46</v>
      </c>
      <c r="AL3904">
        <v>0</v>
      </c>
      <c r="AM3904">
        <v>1</v>
      </c>
    </row>
    <row r="3905" spans="1:39">
      <c r="A3905">
        <v>13</v>
      </c>
      <c r="B3905">
        <v>69</v>
      </c>
      <c r="C3905">
        <v>2017</v>
      </c>
      <c r="D3905">
        <v>99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99</v>
      </c>
      <c r="L3905">
        <v>99</v>
      </c>
      <c r="M3905">
        <v>99</v>
      </c>
      <c r="N3905">
        <v>99</v>
      </c>
      <c r="O3905">
        <v>18</v>
      </c>
      <c r="Q3905">
        <v>3</v>
      </c>
      <c r="R3905">
        <v>74</v>
      </c>
      <c r="S3905">
        <v>74</v>
      </c>
      <c r="T3905">
        <v>0.27972027972027969</v>
      </c>
      <c r="U3905">
        <v>0.26909653950945278</v>
      </c>
      <c r="V3905">
        <v>16.513513513513516</v>
      </c>
      <c r="W3905">
        <v>61.756756756756758</v>
      </c>
      <c r="X3905">
        <v>143.46871248279703</v>
      </c>
      <c r="Y3905">
        <v>132.42162162162165</v>
      </c>
      <c r="Z3905">
        <v>132.42162162162165</v>
      </c>
      <c r="AA3905">
        <v>24.089743641676399</v>
      </c>
      <c r="AB3905">
        <v>2.0586719073017652</v>
      </c>
      <c r="AC3905">
        <v>-38.884473866572804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</row>
    <row r="3906" spans="1:39">
      <c r="A3906">
        <v>13</v>
      </c>
      <c r="B3906">
        <v>70</v>
      </c>
      <c r="C3906">
        <v>2017</v>
      </c>
      <c r="D3906">
        <v>99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99</v>
      </c>
      <c r="L3906">
        <v>99</v>
      </c>
      <c r="M3906">
        <v>99</v>
      </c>
      <c r="N3906">
        <v>99</v>
      </c>
      <c r="O3906">
        <v>54</v>
      </c>
      <c r="Q3906">
        <v>3</v>
      </c>
      <c r="R3906">
        <v>64</v>
      </c>
      <c r="S3906">
        <v>64</v>
      </c>
      <c r="T3906">
        <v>0.24192024192024192</v>
      </c>
      <c r="U3906">
        <v>0.2380188440074886</v>
      </c>
      <c r="V3906">
        <v>15.734375</v>
      </c>
      <c r="W3906">
        <v>59.890625</v>
      </c>
      <c r="X3906">
        <v>146.72772210184189</v>
      </c>
      <c r="Y3906">
        <v>135.42968750000003</v>
      </c>
      <c r="Z3906">
        <v>135.42968750000003</v>
      </c>
      <c r="AA3906">
        <v>24.985681397599159</v>
      </c>
      <c r="AB3906">
        <v>2.750665757480359</v>
      </c>
      <c r="AC3906">
        <v>-39.799351272113526</v>
      </c>
      <c r="AD3906">
        <v>0</v>
      </c>
      <c r="AE3906">
        <v>0</v>
      </c>
      <c r="AF3906">
        <v>0</v>
      </c>
      <c r="AG3906">
        <v>0</v>
      </c>
      <c r="AH3906">
        <v>11</v>
      </c>
      <c r="AI3906">
        <v>2</v>
      </c>
      <c r="AJ3906">
        <v>0</v>
      </c>
      <c r="AK3906">
        <v>0</v>
      </c>
      <c r="AL3906">
        <v>0</v>
      </c>
      <c r="AM3906">
        <v>0</v>
      </c>
    </row>
    <row r="3907" spans="1:39">
      <c r="A3907">
        <v>13</v>
      </c>
      <c r="B3907">
        <v>71</v>
      </c>
      <c r="C3907">
        <v>2016</v>
      </c>
      <c r="D3907">
        <v>99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99</v>
      </c>
      <c r="N3907">
        <v>99</v>
      </c>
      <c r="O3907">
        <v>1</v>
      </c>
      <c r="Q3907">
        <v>50</v>
      </c>
      <c r="R3907">
        <v>2556</v>
      </c>
      <c r="S3907">
        <v>2556</v>
      </c>
      <c r="T3907">
        <v>9.5630050882969186</v>
      </c>
      <c r="U3907">
        <v>9.6306350769911528</v>
      </c>
      <c r="V3907">
        <v>14.768779342723004</v>
      </c>
      <c r="W3907">
        <v>58.372065727699557</v>
      </c>
      <c r="X3907">
        <v>149.50063326873499</v>
      </c>
      <c r="Y3907">
        <v>137.98908450704249</v>
      </c>
      <c r="Z3907">
        <v>137.98908450704249</v>
      </c>
      <c r="AA3907">
        <v>26.766493353714541</v>
      </c>
      <c r="AB3907">
        <v>3.3510775071466599</v>
      </c>
      <c r="AC3907">
        <v>-38.137880799912352</v>
      </c>
      <c r="AD3907">
        <v>35</v>
      </c>
      <c r="AE3907">
        <v>4</v>
      </c>
      <c r="AF3907">
        <v>0</v>
      </c>
      <c r="AG3907">
        <v>7</v>
      </c>
      <c r="AH3907">
        <v>83</v>
      </c>
      <c r="AI3907">
        <v>22</v>
      </c>
      <c r="AJ3907">
        <v>6</v>
      </c>
      <c r="AK3907">
        <v>11</v>
      </c>
      <c r="AL3907">
        <v>3</v>
      </c>
      <c r="AM3907">
        <v>0</v>
      </c>
    </row>
    <row r="3908" spans="1:39">
      <c r="A3908">
        <v>13</v>
      </c>
      <c r="B3908">
        <v>72</v>
      </c>
      <c r="C3908">
        <v>2016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99</v>
      </c>
      <c r="O3908">
        <v>4</v>
      </c>
      <c r="Q3908">
        <v>67</v>
      </c>
      <c r="R3908">
        <v>4176</v>
      </c>
      <c r="S3908">
        <v>4175</v>
      </c>
      <c r="T3908">
        <v>15.624064651302003</v>
      </c>
      <c r="U3908">
        <v>15.486146921071564</v>
      </c>
      <c r="V3908">
        <v>14.907088122605369</v>
      </c>
      <c r="W3908">
        <v>58.606467065868273</v>
      </c>
      <c r="X3908">
        <v>147.18416229768829</v>
      </c>
      <c r="Y3908">
        <v>135.81056034482771</v>
      </c>
      <c r="Z3908">
        <v>135.84308982035938</v>
      </c>
      <c r="AA3908">
        <v>26.721747935500847</v>
      </c>
      <c r="AB3908">
        <v>3.6214406565006594</v>
      </c>
      <c r="AC3908">
        <v>-44.259433836418211</v>
      </c>
      <c r="AD3908">
        <v>50</v>
      </c>
      <c r="AE3908">
        <v>17</v>
      </c>
      <c r="AF3908">
        <v>0</v>
      </c>
      <c r="AG3908">
        <v>12</v>
      </c>
      <c r="AH3908">
        <v>153</v>
      </c>
      <c r="AI3908">
        <v>28</v>
      </c>
      <c r="AJ3908">
        <v>9</v>
      </c>
      <c r="AK3908">
        <v>29</v>
      </c>
      <c r="AL3908">
        <v>5</v>
      </c>
      <c r="AM3908">
        <v>1</v>
      </c>
    </row>
    <row r="3909" spans="1:39">
      <c r="A3909">
        <v>13</v>
      </c>
      <c r="B3909">
        <v>73</v>
      </c>
      <c r="C3909">
        <v>2016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99</v>
      </c>
      <c r="O3909">
        <v>8</v>
      </c>
      <c r="Q3909">
        <v>20</v>
      </c>
      <c r="R3909">
        <v>1249</v>
      </c>
      <c r="S3909">
        <v>1249</v>
      </c>
      <c r="T3909">
        <v>4.6730020951810847</v>
      </c>
      <c r="U3909">
        <v>4.8797188084720684</v>
      </c>
      <c r="V3909">
        <v>14.326661329063247</v>
      </c>
      <c r="W3909">
        <v>57.718975180144113</v>
      </c>
      <c r="X3909">
        <v>155.01770864145254</v>
      </c>
      <c r="Y3909">
        <v>143.0813450760609</v>
      </c>
      <c r="Z3909">
        <v>143.0813450760609</v>
      </c>
      <c r="AA3909">
        <v>28.625032511094556</v>
      </c>
      <c r="AB3909">
        <v>4.6377467790656652</v>
      </c>
      <c r="AC3909">
        <v>-48.982486830341806</v>
      </c>
      <c r="AD3909">
        <v>15</v>
      </c>
      <c r="AE3909">
        <v>2</v>
      </c>
      <c r="AF3909">
        <v>0</v>
      </c>
      <c r="AG3909">
        <v>7</v>
      </c>
      <c r="AH3909">
        <v>96</v>
      </c>
      <c r="AI3909">
        <v>14</v>
      </c>
      <c r="AJ3909">
        <v>5</v>
      </c>
      <c r="AK3909">
        <v>9</v>
      </c>
      <c r="AL3909">
        <v>2</v>
      </c>
      <c r="AM3909">
        <v>1</v>
      </c>
    </row>
    <row r="3910" spans="1:39">
      <c r="A3910">
        <v>13</v>
      </c>
      <c r="B3910">
        <v>74</v>
      </c>
      <c r="C3910">
        <v>2016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99</v>
      </c>
      <c r="O3910">
        <v>9</v>
      </c>
      <c r="Q3910">
        <v>8</v>
      </c>
      <c r="R3910">
        <v>107</v>
      </c>
      <c r="S3910">
        <v>107</v>
      </c>
      <c r="T3910">
        <v>0.40032924274169424</v>
      </c>
      <c r="U3910">
        <v>0.47122380980661616</v>
      </c>
      <c r="V3910">
        <v>14.50467289719626</v>
      </c>
      <c r="W3910">
        <v>57.691588785046719</v>
      </c>
      <c r="X3910">
        <v>174.7400289587994</v>
      </c>
      <c r="Y3910">
        <v>161.28504672897196</v>
      </c>
      <c r="Z3910">
        <v>161.28504672897196</v>
      </c>
      <c r="AA3910">
        <v>28.344245006664401</v>
      </c>
      <c r="AB3910">
        <v>3.5425615500052339</v>
      </c>
      <c r="AC3910">
        <v>-60.727776584006989</v>
      </c>
      <c r="AD3910">
        <v>1</v>
      </c>
      <c r="AE3910">
        <v>1</v>
      </c>
      <c r="AF3910">
        <v>0</v>
      </c>
      <c r="AG3910">
        <v>0</v>
      </c>
      <c r="AH3910">
        <v>1</v>
      </c>
      <c r="AI3910">
        <v>0</v>
      </c>
      <c r="AJ3910">
        <v>0</v>
      </c>
      <c r="AK3910">
        <v>0</v>
      </c>
      <c r="AL3910">
        <v>0</v>
      </c>
      <c r="AM3910">
        <v>0</v>
      </c>
    </row>
    <row r="3911" spans="1:39">
      <c r="A3911">
        <v>13</v>
      </c>
      <c r="B3911">
        <v>75</v>
      </c>
      <c r="C3911">
        <v>2016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99</v>
      </c>
      <c r="O3911">
        <v>11</v>
      </c>
      <c r="Q3911">
        <v>107</v>
      </c>
      <c r="R3911">
        <v>6774</v>
      </c>
      <c r="S3911">
        <v>6774</v>
      </c>
      <c r="T3911">
        <v>25.344208320862016</v>
      </c>
      <c r="U3911">
        <v>25.46385338611476</v>
      </c>
      <c r="V3911">
        <v>15.732506643046944</v>
      </c>
      <c r="W3911">
        <v>60.010038382049011</v>
      </c>
      <c r="X3911">
        <v>149.15159006090795</v>
      </c>
      <c r="Y3911">
        <v>137.66691762621772</v>
      </c>
      <c r="Z3911">
        <v>137.66691762621772</v>
      </c>
      <c r="AA3911">
        <v>27.81025855142034</v>
      </c>
      <c r="AB3911">
        <v>3.4049001098271487</v>
      </c>
      <c r="AC3911">
        <v>-58.377852330486952</v>
      </c>
      <c r="AD3911">
        <v>62</v>
      </c>
      <c r="AE3911">
        <v>40</v>
      </c>
      <c r="AF3911">
        <v>0</v>
      </c>
      <c r="AG3911">
        <v>3</v>
      </c>
      <c r="AH3911">
        <v>112</v>
      </c>
      <c r="AI3911">
        <v>26</v>
      </c>
      <c r="AJ3911">
        <v>10</v>
      </c>
      <c r="AK3911">
        <v>49</v>
      </c>
      <c r="AL3911">
        <v>0</v>
      </c>
      <c r="AM3911">
        <v>0</v>
      </c>
    </row>
    <row r="3912" spans="1:39">
      <c r="A3912">
        <v>13</v>
      </c>
      <c r="B3912">
        <v>76</v>
      </c>
      <c r="C3912">
        <v>2016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99</v>
      </c>
      <c r="O3912">
        <v>14</v>
      </c>
      <c r="Q3912">
        <v>21</v>
      </c>
      <c r="R3912">
        <v>624</v>
      </c>
      <c r="S3912">
        <v>624</v>
      </c>
      <c r="T3912">
        <v>2.3346303501945527</v>
      </c>
      <c r="U3912">
        <v>2.4447907685733377</v>
      </c>
      <c r="V3912">
        <v>14.980769230769228</v>
      </c>
      <c r="W3912">
        <v>59.088141025641008</v>
      </c>
      <c r="X3912">
        <v>155.45548934633459</v>
      </c>
      <c r="Y3912">
        <v>143.48541666666659</v>
      </c>
      <c r="Z3912">
        <v>143.48541666666659</v>
      </c>
      <c r="AA3912">
        <v>31.521745071083956</v>
      </c>
      <c r="AB3912">
        <v>4.7774430325048733</v>
      </c>
      <c r="AC3912">
        <v>-62.237677373742287</v>
      </c>
      <c r="AD3912">
        <v>5</v>
      </c>
      <c r="AE3912">
        <v>0</v>
      </c>
      <c r="AF3912">
        <v>0</v>
      </c>
      <c r="AG3912">
        <v>0</v>
      </c>
      <c r="AH3912">
        <v>10</v>
      </c>
      <c r="AI3912">
        <v>1</v>
      </c>
      <c r="AJ3912">
        <v>10</v>
      </c>
      <c r="AK3912">
        <v>0</v>
      </c>
      <c r="AL3912">
        <v>0</v>
      </c>
      <c r="AM3912">
        <v>0</v>
      </c>
    </row>
    <row r="3913" spans="1:39">
      <c r="A3913">
        <v>13</v>
      </c>
      <c r="B3913">
        <v>77</v>
      </c>
      <c r="C3913">
        <v>2016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99</v>
      </c>
      <c r="O3913">
        <v>15</v>
      </c>
      <c r="Q3913">
        <v>9</v>
      </c>
      <c r="R3913">
        <v>317</v>
      </c>
      <c r="S3913">
        <v>316</v>
      </c>
      <c r="T3913">
        <v>1.1860221490571683</v>
      </c>
      <c r="U3913">
        <v>1.2106007949981883</v>
      </c>
      <c r="V3913">
        <v>14.100946372239743</v>
      </c>
      <c r="W3913">
        <v>57.360759493670891</v>
      </c>
      <c r="X3913">
        <v>151.92299147957397</v>
      </c>
      <c r="Y3913">
        <v>139.85962145110412</v>
      </c>
      <c r="Z3913">
        <v>140.30221518987349</v>
      </c>
      <c r="AA3913">
        <v>29.128668533524536</v>
      </c>
      <c r="AB3913">
        <v>3.5671112917139838</v>
      </c>
      <c r="AC3913">
        <v>-64.657745328815466</v>
      </c>
      <c r="AD3913">
        <v>2</v>
      </c>
      <c r="AE3913">
        <v>0</v>
      </c>
      <c r="AF3913">
        <v>0</v>
      </c>
      <c r="AG3913">
        <v>3</v>
      </c>
      <c r="AH3913">
        <v>0</v>
      </c>
      <c r="AI3913">
        <v>0</v>
      </c>
      <c r="AJ3913">
        <v>0</v>
      </c>
      <c r="AK3913">
        <v>1</v>
      </c>
      <c r="AL3913">
        <v>0</v>
      </c>
      <c r="AM3913">
        <v>0</v>
      </c>
    </row>
    <row r="3914" spans="1:39">
      <c r="A3914">
        <v>13</v>
      </c>
      <c r="B3914">
        <v>78</v>
      </c>
      <c r="C3914">
        <v>2016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99</v>
      </c>
      <c r="O3914">
        <v>16</v>
      </c>
      <c r="Q3914">
        <v>191</v>
      </c>
      <c r="R3914">
        <v>10580</v>
      </c>
      <c r="S3914">
        <v>10491</v>
      </c>
      <c r="T3914">
        <v>39.583956899132005</v>
      </c>
      <c r="U3914">
        <v>39.142472331045774</v>
      </c>
      <c r="V3914">
        <v>14.736483931947076</v>
      </c>
      <c r="W3914">
        <v>58.325993708893328</v>
      </c>
      <c r="X3914">
        <v>147.73020703836229</v>
      </c>
      <c r="Y3914">
        <v>135.49187145557639</v>
      </c>
      <c r="Z3914">
        <v>136.64131160041921</v>
      </c>
      <c r="AA3914">
        <v>27.249066283823844</v>
      </c>
      <c r="AB3914">
        <v>3.6687644216576225</v>
      </c>
      <c r="AC3914">
        <v>-61.931328890165041</v>
      </c>
      <c r="AD3914">
        <v>221</v>
      </c>
      <c r="AE3914">
        <v>18</v>
      </c>
      <c r="AF3914">
        <v>0</v>
      </c>
      <c r="AG3914">
        <v>25</v>
      </c>
      <c r="AH3914">
        <v>13</v>
      </c>
      <c r="AI3914">
        <v>8</v>
      </c>
      <c r="AJ3914">
        <v>2</v>
      </c>
      <c r="AK3914">
        <v>49</v>
      </c>
      <c r="AL3914">
        <v>41</v>
      </c>
      <c r="AM3914">
        <v>1</v>
      </c>
    </row>
    <row r="3915" spans="1:39">
      <c r="A3915">
        <v>13</v>
      </c>
      <c r="B3915">
        <v>79</v>
      </c>
      <c r="C3915">
        <v>2016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99</v>
      </c>
      <c r="O3915">
        <v>18</v>
      </c>
      <c r="Q3915">
        <v>11</v>
      </c>
      <c r="R3915">
        <v>275</v>
      </c>
      <c r="S3915">
        <v>275</v>
      </c>
      <c r="T3915">
        <v>1.0288835677940735</v>
      </c>
      <c r="U3915">
        <v>1.0008730917756676</v>
      </c>
      <c r="V3915">
        <v>16.847272727272731</v>
      </c>
      <c r="W3915">
        <v>62.530909090909077</v>
      </c>
      <c r="X3915">
        <v>144.40933714173153</v>
      </c>
      <c r="Y3915">
        <v>133.28981818181816</v>
      </c>
      <c r="Z3915">
        <v>133.28981818181816</v>
      </c>
      <c r="AA3915">
        <v>23.696004380555397</v>
      </c>
      <c r="AB3915">
        <v>1.9263599897001249</v>
      </c>
      <c r="AC3915">
        <v>-25.052416549665946</v>
      </c>
      <c r="AD3915">
        <v>0</v>
      </c>
      <c r="AE3915">
        <v>0</v>
      </c>
      <c r="AF3915">
        <v>0</v>
      </c>
      <c r="AG3915">
        <v>0</v>
      </c>
      <c r="AH3915">
        <v>2</v>
      </c>
      <c r="AI3915">
        <v>0</v>
      </c>
      <c r="AJ3915">
        <v>0</v>
      </c>
      <c r="AK3915">
        <v>1</v>
      </c>
      <c r="AL3915">
        <v>0</v>
      </c>
      <c r="AM3915">
        <v>0</v>
      </c>
    </row>
    <row r="3916" spans="1:39">
      <c r="A3916">
        <v>13</v>
      </c>
      <c r="B3916">
        <v>80</v>
      </c>
      <c r="C3916">
        <v>2016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99</v>
      </c>
      <c r="O3916">
        <v>54</v>
      </c>
      <c r="Q3916">
        <v>4</v>
      </c>
      <c r="R3916">
        <v>70</v>
      </c>
      <c r="S3916">
        <v>70</v>
      </c>
      <c r="T3916">
        <v>0.26189763543849143</v>
      </c>
      <c r="U3916">
        <v>0.26968501115086346</v>
      </c>
      <c r="V3916">
        <v>16.399999999999999</v>
      </c>
      <c r="W3916">
        <v>61.142857142857153</v>
      </c>
      <c r="X3916">
        <v>152.86488159727597</v>
      </c>
      <c r="Y3916">
        <v>141.09428571428583</v>
      </c>
      <c r="Z3916">
        <v>141.09428571428583</v>
      </c>
      <c r="AA3916">
        <v>30.352128123620055</v>
      </c>
      <c r="AB3916">
        <v>2.3861847269270404</v>
      </c>
      <c r="AC3916">
        <v>-41.041872228876223</v>
      </c>
      <c r="AD3916">
        <v>1</v>
      </c>
      <c r="AE3916">
        <v>0</v>
      </c>
      <c r="AF3916">
        <v>0</v>
      </c>
      <c r="AG3916">
        <v>0</v>
      </c>
      <c r="AH3916">
        <v>13</v>
      </c>
      <c r="AI3916">
        <v>0</v>
      </c>
      <c r="AJ3916">
        <v>0</v>
      </c>
      <c r="AK3916">
        <v>0</v>
      </c>
      <c r="AL3916">
        <v>0</v>
      </c>
      <c r="AM3916">
        <v>0</v>
      </c>
    </row>
    <row r="3917" spans="1:39">
      <c r="A3917">
        <v>13</v>
      </c>
      <c r="B3917">
        <v>81</v>
      </c>
      <c r="C3917">
        <v>2015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99</v>
      </c>
      <c r="O3917">
        <v>1</v>
      </c>
      <c r="Q3917">
        <v>54</v>
      </c>
      <c r="R3917">
        <v>2862</v>
      </c>
      <c r="S3917">
        <v>2862</v>
      </c>
      <c r="T3917">
        <v>10.495049504950494</v>
      </c>
      <c r="U3917">
        <v>10.398209980316848</v>
      </c>
      <c r="V3917">
        <v>15.164570230607971</v>
      </c>
      <c r="W3917">
        <v>58.932564640111806</v>
      </c>
      <c r="X3917">
        <v>144.52144247520263</v>
      </c>
      <c r="Y3917">
        <v>133.39329140461231</v>
      </c>
      <c r="Z3917">
        <v>133.39329140461231</v>
      </c>
      <c r="AA3917">
        <v>27.394461171254793</v>
      </c>
      <c r="AB3917">
        <v>3.7686403696875534</v>
      </c>
      <c r="AC3917">
        <v>-44.040101327067376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27</v>
      </c>
      <c r="AM3917">
        <v>0</v>
      </c>
    </row>
    <row r="3918" spans="1:39">
      <c r="A3918">
        <v>13</v>
      </c>
      <c r="B3918">
        <v>82</v>
      </c>
      <c r="C3918">
        <v>2015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99</v>
      </c>
      <c r="O3918">
        <v>4</v>
      </c>
      <c r="Q3918">
        <v>75</v>
      </c>
      <c r="R3918">
        <v>4332</v>
      </c>
      <c r="S3918">
        <v>4332</v>
      </c>
      <c r="T3918">
        <v>15.885588558855888</v>
      </c>
      <c r="U3918">
        <v>15.687645585428612</v>
      </c>
      <c r="V3918">
        <v>15.277700831024932</v>
      </c>
      <c r="W3918">
        <v>59.212142197599256</v>
      </c>
      <c r="X3918">
        <v>144.04979847120211</v>
      </c>
      <c r="Y3918">
        <v>132.9579639889198</v>
      </c>
      <c r="Z3918">
        <v>132.9579639889198</v>
      </c>
      <c r="AA3918">
        <v>27.561577810160401</v>
      </c>
      <c r="AB3918">
        <v>3.8345287385083489</v>
      </c>
      <c r="AC3918">
        <v>-49.453645714684718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41</v>
      </c>
      <c r="AM3918">
        <v>2</v>
      </c>
    </row>
    <row r="3919" spans="1:39">
      <c r="A3919">
        <v>13</v>
      </c>
      <c r="B3919">
        <v>83</v>
      </c>
      <c r="C3919">
        <v>2015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99</v>
      </c>
      <c r="O3919">
        <v>8</v>
      </c>
      <c r="Q3919">
        <v>17</v>
      </c>
      <c r="R3919">
        <v>1423</v>
      </c>
      <c r="S3919">
        <v>1423</v>
      </c>
      <c r="T3919">
        <v>5.2181884855152196</v>
      </c>
      <c r="U3919">
        <v>5.4322513987218404</v>
      </c>
      <c r="V3919">
        <v>14.780042164441317</v>
      </c>
      <c r="W3919">
        <v>58.522136331693595</v>
      </c>
      <c r="X3919">
        <v>151.85122302004879</v>
      </c>
      <c r="Y3919">
        <v>140.15867884750531</v>
      </c>
      <c r="Z3919">
        <v>140.15867884750531</v>
      </c>
      <c r="AA3919">
        <v>30.166938550826305</v>
      </c>
      <c r="AB3919">
        <v>4.7751297536430153</v>
      </c>
      <c r="AC3919">
        <v>-50.953671103305751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10</v>
      </c>
      <c r="AM3919">
        <v>1</v>
      </c>
    </row>
    <row r="3920" spans="1:39">
      <c r="A3920">
        <v>13</v>
      </c>
      <c r="B3920">
        <v>84</v>
      </c>
      <c r="C3920">
        <v>2015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99</v>
      </c>
      <c r="O3920">
        <v>9</v>
      </c>
      <c r="Q3920">
        <v>3</v>
      </c>
      <c r="R3920">
        <v>124</v>
      </c>
      <c r="S3920">
        <v>124</v>
      </c>
      <c r="T3920">
        <v>0.45471213788045506</v>
      </c>
      <c r="U3920">
        <v>0.54444316643654811</v>
      </c>
      <c r="V3920">
        <v>14.096774193548388</v>
      </c>
      <c r="W3920">
        <v>57.322580645161281</v>
      </c>
      <c r="X3920">
        <v>174.65225596756721</v>
      </c>
      <c r="Y3920">
        <v>161.20403225806444</v>
      </c>
      <c r="Z3920">
        <v>161.20403225806444</v>
      </c>
      <c r="AA3920">
        <v>32.495439876591554</v>
      </c>
      <c r="AB3920">
        <v>4.5570724669795437</v>
      </c>
      <c r="AC3920">
        <v>-60.715080693639614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</row>
    <row r="3921" spans="1:39">
      <c r="A3921">
        <v>13</v>
      </c>
      <c r="B3921">
        <v>85</v>
      </c>
      <c r="C3921">
        <v>2015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99</v>
      </c>
      <c r="O3921">
        <v>11</v>
      </c>
      <c r="Q3921">
        <v>109</v>
      </c>
      <c r="R3921">
        <v>6666</v>
      </c>
      <c r="S3921">
        <v>6665</v>
      </c>
      <c r="T3921">
        <v>24.444444444444443</v>
      </c>
      <c r="U3921">
        <v>24.302661407108843</v>
      </c>
      <c r="V3921">
        <v>15.740174017401738</v>
      </c>
      <c r="W3921">
        <v>60.155288822205549</v>
      </c>
      <c r="X3921">
        <v>145.05301559408355</v>
      </c>
      <c r="Y3921">
        <v>133.85468046804681</v>
      </c>
      <c r="Z3921">
        <v>133.87476369092272</v>
      </c>
      <c r="AA3921">
        <v>28.120894766499728</v>
      </c>
      <c r="AB3921">
        <v>3.6589053427807752</v>
      </c>
      <c r="AC3921">
        <v>-54.532828017967809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17</v>
      </c>
      <c r="AM3921">
        <v>0</v>
      </c>
    </row>
    <row r="3922" spans="1:39">
      <c r="A3922">
        <v>13</v>
      </c>
      <c r="B3922">
        <v>86</v>
      </c>
      <c r="C3922">
        <v>2015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99</v>
      </c>
      <c r="O3922">
        <v>14</v>
      </c>
      <c r="Q3922">
        <v>26</v>
      </c>
      <c r="R3922">
        <v>613</v>
      </c>
      <c r="S3922">
        <v>613</v>
      </c>
      <c r="T3922">
        <v>2.2478914558122485</v>
      </c>
      <c r="U3922">
        <v>2.3049872604281059</v>
      </c>
      <c r="V3922">
        <v>15.707993474714517</v>
      </c>
      <c r="W3922">
        <v>60.588907014681901</v>
      </c>
      <c r="X3922">
        <v>149.57237464187813</v>
      </c>
      <c r="Y3922">
        <v>138.0553017944535</v>
      </c>
      <c r="Z3922">
        <v>138.0553017944535</v>
      </c>
      <c r="AA3922">
        <v>30.795545197772043</v>
      </c>
      <c r="AB3922">
        <v>4.2303966022389314</v>
      </c>
      <c r="AC3922">
        <v>-61.158711527991763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3</v>
      </c>
      <c r="AM3922">
        <v>0</v>
      </c>
    </row>
    <row r="3923" spans="1:39">
      <c r="A3923">
        <v>13</v>
      </c>
      <c r="B3923">
        <v>87</v>
      </c>
      <c r="C3923">
        <v>2015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99</v>
      </c>
      <c r="O3923">
        <v>15</v>
      </c>
      <c r="Q3923">
        <v>11</v>
      </c>
      <c r="R3923">
        <v>227</v>
      </c>
      <c r="S3923">
        <v>226</v>
      </c>
      <c r="T3923">
        <v>0.83241657499083244</v>
      </c>
      <c r="U3923">
        <v>0.85680760412458912</v>
      </c>
      <c r="V3923">
        <v>14.682819383259909</v>
      </c>
      <c r="W3923">
        <v>58.199115044247804</v>
      </c>
      <c r="X3923">
        <v>150.65124736899901</v>
      </c>
      <c r="Y3923">
        <v>138.5806167400882</v>
      </c>
      <c r="Z3923">
        <v>139.19380530973456</v>
      </c>
      <c r="AA3923">
        <v>29.366077543628041</v>
      </c>
      <c r="AB3923">
        <v>3.9285881085432823</v>
      </c>
      <c r="AC3923">
        <v>-48.607850767240656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6</v>
      </c>
      <c r="AM3923">
        <v>0</v>
      </c>
    </row>
    <row r="3924" spans="1:39">
      <c r="A3924">
        <v>13</v>
      </c>
      <c r="B3924">
        <v>88</v>
      </c>
      <c r="C3924">
        <v>2015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99</v>
      </c>
      <c r="O3924">
        <v>16</v>
      </c>
      <c r="Q3924">
        <v>199</v>
      </c>
      <c r="R3924">
        <v>10478</v>
      </c>
      <c r="S3924">
        <v>10362</v>
      </c>
      <c r="T3924">
        <v>38.423175650898429</v>
      </c>
      <c r="U3924">
        <v>38.432698326223942</v>
      </c>
      <c r="V3924">
        <v>14.47652223706814</v>
      </c>
      <c r="W3924">
        <v>57.949623624782866</v>
      </c>
      <c r="X3924">
        <v>147.02710957923119</v>
      </c>
      <c r="Y3924">
        <v>134.66896354266069</v>
      </c>
      <c r="Z3924">
        <v>136.17654892877815</v>
      </c>
      <c r="AA3924">
        <v>28.71518845491704</v>
      </c>
      <c r="AB3924">
        <v>4.315931349952197</v>
      </c>
      <c r="AC3924">
        <v>-52.71730484686821</v>
      </c>
      <c r="AD3924">
        <v>1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314</v>
      </c>
      <c r="AM3924">
        <v>0</v>
      </c>
    </row>
    <row r="3925" spans="1:39">
      <c r="A3925">
        <v>13</v>
      </c>
      <c r="B3925">
        <v>89</v>
      </c>
      <c r="C3925">
        <v>2015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99</v>
      </c>
      <c r="O3925">
        <v>18</v>
      </c>
      <c r="Q3925">
        <v>12</v>
      </c>
      <c r="R3925">
        <v>395</v>
      </c>
      <c r="S3925">
        <v>396</v>
      </c>
      <c r="T3925">
        <v>1.448478181151448</v>
      </c>
      <c r="U3925">
        <v>1.4057638967175563</v>
      </c>
      <c r="V3925">
        <v>16.794936708860764</v>
      </c>
      <c r="W3925">
        <v>62.469696969696976</v>
      </c>
      <c r="X3925">
        <v>141.46440473414984</v>
      </c>
      <c r="Y3925">
        <v>130.66531645569611</v>
      </c>
      <c r="Z3925">
        <v>130.33535353535348</v>
      </c>
      <c r="AA3925">
        <v>26.67766558446661</v>
      </c>
      <c r="AB3925">
        <v>4.8094069132968222</v>
      </c>
      <c r="AC3925">
        <v>2.2508617418065726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3</v>
      </c>
    </row>
    <row r="3926" spans="1:39">
      <c r="A3926">
        <v>13</v>
      </c>
      <c r="B3926">
        <v>90</v>
      </c>
      <c r="C3926">
        <v>2015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99</v>
      </c>
      <c r="O3926">
        <v>54</v>
      </c>
      <c r="Q3926">
        <v>5</v>
      </c>
      <c r="R3926">
        <v>150</v>
      </c>
      <c r="S3926">
        <v>150</v>
      </c>
      <c r="T3926">
        <v>0.55005500550055009</v>
      </c>
      <c r="U3926">
        <v>0.6345313744931349</v>
      </c>
      <c r="V3926">
        <v>15.44</v>
      </c>
      <c r="W3926">
        <v>59.47333333333335</v>
      </c>
      <c r="X3926">
        <v>168.26941133983377</v>
      </c>
      <c r="Y3926">
        <v>155.31266666666662</v>
      </c>
      <c r="Z3926">
        <v>155.31266666666662</v>
      </c>
      <c r="AA3926">
        <v>38.186500750337885</v>
      </c>
      <c r="AB3926">
        <v>5.3337874806640686</v>
      </c>
      <c r="AC3926">
        <v>-55.321448351316313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5</v>
      </c>
      <c r="AM3926">
        <v>0</v>
      </c>
    </row>
    <row r="3927" spans="1:39">
      <c r="A3927">
        <v>13</v>
      </c>
      <c r="B3927">
        <v>91</v>
      </c>
      <c r="C3927">
        <v>2014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99</v>
      </c>
      <c r="O3927">
        <v>1</v>
      </c>
      <c r="Q3927">
        <v>51</v>
      </c>
      <c r="R3927">
        <v>3127</v>
      </c>
      <c r="S3927">
        <v>3127</v>
      </c>
      <c r="T3927">
        <v>11.390376279459439</v>
      </c>
      <c r="U3927">
        <v>11.303885113500471</v>
      </c>
      <c r="V3927">
        <v>16.856092101055324</v>
      </c>
      <c r="W3927">
        <v>60.073872721458258</v>
      </c>
      <c r="X3927">
        <v>144.13213679756299</v>
      </c>
      <c r="Y3927">
        <v>133.02264150943398</v>
      </c>
      <c r="Z3927">
        <v>133.02264150943398</v>
      </c>
      <c r="AA3927">
        <v>26.743853242843144</v>
      </c>
      <c r="AB3927">
        <v>3.2306067175966926</v>
      </c>
      <c r="AC3927">
        <v>-43.668152588684499</v>
      </c>
    </row>
    <row r="3928" spans="1:39">
      <c r="A3928">
        <v>13</v>
      </c>
      <c r="B3928">
        <v>92</v>
      </c>
      <c r="C3928">
        <v>2014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99</v>
      </c>
      <c r="O3928">
        <v>4</v>
      </c>
      <c r="Q3928">
        <v>65</v>
      </c>
      <c r="R3928">
        <v>4072</v>
      </c>
      <c r="S3928">
        <v>4069</v>
      </c>
      <c r="T3928">
        <v>14.832623028448619</v>
      </c>
      <c r="U3928">
        <v>14.743791171762631</v>
      </c>
      <c r="V3928">
        <v>16.422642436149317</v>
      </c>
      <c r="W3928">
        <v>59.757680019660846</v>
      </c>
      <c r="X3928">
        <v>144.46368402343941</v>
      </c>
      <c r="Y3928">
        <v>133.2376964636544</v>
      </c>
      <c r="Z3928">
        <v>133.33593020398149</v>
      </c>
      <c r="AA3928">
        <v>29.418471079404597</v>
      </c>
      <c r="AB3928">
        <v>3.5135895465245119</v>
      </c>
      <c r="AC3928">
        <v>-45.189526379586816</v>
      </c>
    </row>
    <row r="3929" spans="1:39">
      <c r="A3929">
        <v>13</v>
      </c>
      <c r="B3929">
        <v>93</v>
      </c>
      <c r="C3929">
        <v>2014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99</v>
      </c>
      <c r="O3929">
        <v>8</v>
      </c>
      <c r="Q3929">
        <v>17</v>
      </c>
      <c r="R3929">
        <v>1341</v>
      </c>
      <c r="S3929">
        <v>1340</v>
      </c>
      <c r="T3929">
        <v>4.8847120533275037</v>
      </c>
      <c r="U3929">
        <v>5.2530445367504646</v>
      </c>
      <c r="V3929">
        <v>15.268456375838923</v>
      </c>
      <c r="W3929">
        <v>57.891791044776141</v>
      </c>
      <c r="X3929">
        <v>156.27783796797877</v>
      </c>
      <c r="Y3929">
        <v>144.14780014914237</v>
      </c>
      <c r="Z3929">
        <v>144.25537313432835</v>
      </c>
      <c r="AA3929">
        <v>31.826984131246796</v>
      </c>
      <c r="AB3929">
        <v>5.159204909636915</v>
      </c>
      <c r="AC3929">
        <v>-56.75182297663504</v>
      </c>
    </row>
    <row r="3930" spans="1:39">
      <c r="A3930">
        <v>13</v>
      </c>
      <c r="B3930">
        <v>94</v>
      </c>
      <c r="C3930">
        <v>2014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99</v>
      </c>
      <c r="O3930">
        <v>9</v>
      </c>
      <c r="Q3930">
        <v>5</v>
      </c>
      <c r="R3930">
        <v>91</v>
      </c>
      <c r="S3930">
        <v>89</v>
      </c>
      <c r="T3930">
        <v>0.33147561286562494</v>
      </c>
      <c r="U3930">
        <v>0.3677496955211873</v>
      </c>
      <c r="V3930">
        <v>16.131868131868128</v>
      </c>
      <c r="W3930">
        <v>57.348314606741582</v>
      </c>
      <c r="X3930">
        <v>163.56839260414557</v>
      </c>
      <c r="Y3930">
        <v>148.70879120879121</v>
      </c>
      <c r="Z3930">
        <v>152.05056179775275</v>
      </c>
      <c r="AA3930">
        <v>30.682334424743456</v>
      </c>
      <c r="AB3930">
        <v>3.4546861955915915</v>
      </c>
      <c r="AC3930">
        <v>-55.310301916391083</v>
      </c>
    </row>
    <row r="3931" spans="1:39">
      <c r="A3931">
        <v>13</v>
      </c>
      <c r="B3931">
        <v>95</v>
      </c>
      <c r="C3931">
        <v>2014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99</v>
      </c>
      <c r="O3931">
        <v>11</v>
      </c>
      <c r="Q3931">
        <v>119</v>
      </c>
      <c r="R3931">
        <v>6555</v>
      </c>
      <c r="S3931">
        <v>6531</v>
      </c>
      <c r="T3931">
        <v>23.877171893782101</v>
      </c>
      <c r="U3931">
        <v>23.929386405998351</v>
      </c>
      <c r="V3931">
        <v>16.108924485125858</v>
      </c>
      <c r="W3931">
        <v>59.67723166436992</v>
      </c>
      <c r="X3931">
        <v>146.05153658558777</v>
      </c>
      <c r="Y3931">
        <v>134.33357742181565</v>
      </c>
      <c r="Z3931">
        <v>134.82722400857483</v>
      </c>
      <c r="AA3931">
        <v>29.664922107942825</v>
      </c>
      <c r="AB3931">
        <v>3.5994011893415112</v>
      </c>
      <c r="AC3931">
        <v>-60.929678913359155</v>
      </c>
    </row>
    <row r="3932" spans="1:39">
      <c r="A3932">
        <v>13</v>
      </c>
      <c r="B3932">
        <v>96</v>
      </c>
      <c r="C3932">
        <v>2014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99</v>
      </c>
      <c r="O3932">
        <v>14</v>
      </c>
      <c r="Q3932">
        <v>25</v>
      </c>
      <c r="R3932">
        <v>477</v>
      </c>
      <c r="S3932">
        <v>477</v>
      </c>
      <c r="T3932">
        <v>1.7375150256802534</v>
      </c>
      <c r="U3932">
        <v>1.8717909202280849</v>
      </c>
      <c r="V3932">
        <v>15.335429769392029</v>
      </c>
      <c r="W3932">
        <v>59.410901467505255</v>
      </c>
      <c r="X3932">
        <v>156.44546199954129</v>
      </c>
      <c r="Y3932">
        <v>144.39916142557658</v>
      </c>
      <c r="Z3932">
        <v>144.39916142557658</v>
      </c>
      <c r="AA3932">
        <v>29.973866313350086</v>
      </c>
      <c r="AB3932">
        <v>4.7374380537524932</v>
      </c>
      <c r="AC3932">
        <v>-62.095155521081878</v>
      </c>
    </row>
    <row r="3933" spans="1:39">
      <c r="A3933">
        <v>13</v>
      </c>
      <c r="B3933">
        <v>97</v>
      </c>
      <c r="C3933">
        <v>2014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99</v>
      </c>
      <c r="O3933">
        <v>15</v>
      </c>
      <c r="Q3933">
        <v>10</v>
      </c>
      <c r="R3933">
        <v>230</v>
      </c>
      <c r="S3933">
        <v>226</v>
      </c>
      <c r="T3933">
        <v>0.8377955050449859</v>
      </c>
      <c r="U3933">
        <v>0.85048350422835262</v>
      </c>
      <c r="V3933">
        <v>15.934782608695652</v>
      </c>
      <c r="W3933">
        <v>57.60619469026549</v>
      </c>
      <c r="X3933">
        <v>149.57840689622677</v>
      </c>
      <c r="Y3933">
        <v>136.07043478260869</v>
      </c>
      <c r="Z3933">
        <v>138.47876106194687</v>
      </c>
      <c r="AA3933">
        <v>28.432564065697576</v>
      </c>
      <c r="AB3933">
        <v>4.0077090135533426</v>
      </c>
      <c r="AC3933">
        <v>-52.631593911879747</v>
      </c>
    </row>
    <row r="3934" spans="1:39">
      <c r="A3934">
        <v>13</v>
      </c>
      <c r="B3934">
        <v>98</v>
      </c>
      <c r="C3934">
        <v>2014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99</v>
      </c>
      <c r="O3934">
        <v>16</v>
      </c>
      <c r="Q3934">
        <v>228</v>
      </c>
      <c r="R3934">
        <v>10963</v>
      </c>
      <c r="S3934">
        <v>10721</v>
      </c>
      <c r="T3934">
        <v>39.933704877426869</v>
      </c>
      <c r="U3934">
        <v>39.549118899448331</v>
      </c>
      <c r="V3934">
        <v>15.392319620541819</v>
      </c>
      <c r="W3934">
        <v>57.865777446133762</v>
      </c>
      <c r="X3934">
        <v>146.3475243083478</v>
      </c>
      <c r="Y3934">
        <v>132.74956672443687</v>
      </c>
      <c r="Z3934">
        <v>135.74605913627471</v>
      </c>
      <c r="AA3934">
        <v>28.982215479549879</v>
      </c>
      <c r="AB3934">
        <v>4.753506736966461</v>
      </c>
      <c r="AC3934">
        <v>-50.963301426385037</v>
      </c>
    </row>
    <row r="3935" spans="1:39">
      <c r="A3935">
        <v>13</v>
      </c>
      <c r="B3935">
        <v>99</v>
      </c>
      <c r="C3935">
        <v>2014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99</v>
      </c>
      <c r="O3935">
        <v>18</v>
      </c>
      <c r="Q3935">
        <v>16</v>
      </c>
      <c r="R3935">
        <v>489</v>
      </c>
      <c r="S3935">
        <v>479</v>
      </c>
      <c r="T3935">
        <v>1.7812260955086876</v>
      </c>
      <c r="U3935">
        <v>1.6663918791301504</v>
      </c>
      <c r="V3935">
        <v>18.678936605316967</v>
      </c>
      <c r="W3935">
        <v>62.832985386221296</v>
      </c>
      <c r="X3935">
        <v>138.3673758770968</v>
      </c>
      <c r="Y3935">
        <v>125.39897750511248</v>
      </c>
      <c r="Z3935">
        <v>128.01691022964511</v>
      </c>
      <c r="AA3935">
        <v>24.930566336200563</v>
      </c>
      <c r="AB3935">
        <v>1.8003936190462235</v>
      </c>
      <c r="AC3935">
        <v>-24.244591793766858</v>
      </c>
    </row>
    <row r="3936" spans="1:39">
      <c r="A3936">
        <v>13</v>
      </c>
      <c r="B3936">
        <v>100</v>
      </c>
      <c r="C3936">
        <v>2014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99</v>
      </c>
      <c r="O3936">
        <v>54</v>
      </c>
      <c r="Q3936">
        <v>6</v>
      </c>
      <c r="R3936">
        <v>108</v>
      </c>
      <c r="S3936">
        <v>106</v>
      </c>
      <c r="T3936">
        <v>0.39339962845590648</v>
      </c>
      <c r="U3936">
        <v>0.46435787343198159</v>
      </c>
      <c r="V3936">
        <v>17.796296296296298</v>
      </c>
      <c r="W3936">
        <v>61.103773584905639</v>
      </c>
      <c r="X3936">
        <v>173.8313069298984</v>
      </c>
      <c r="Y3936">
        <v>158.21759259259258</v>
      </c>
      <c r="Z3936">
        <v>161.20283018867923</v>
      </c>
      <c r="AA3936">
        <v>35.878704088698072</v>
      </c>
      <c r="AB3936">
        <v>2.3589622169905367</v>
      </c>
      <c r="AC3936">
        <v>-21.09165141157936</v>
      </c>
    </row>
    <row r="3937" spans="1:29">
      <c r="A3937">
        <v>13</v>
      </c>
      <c r="B3937">
        <v>101</v>
      </c>
      <c r="C3937">
        <v>2013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99</v>
      </c>
      <c r="O3937">
        <v>1</v>
      </c>
      <c r="Q3937">
        <v>57</v>
      </c>
      <c r="R3937">
        <v>3525</v>
      </c>
      <c r="S3937">
        <v>3522</v>
      </c>
      <c r="T3937">
        <v>12.614514743773263</v>
      </c>
      <c r="U3937">
        <v>12.339649101286868</v>
      </c>
      <c r="V3937">
        <v>16.278581560283691</v>
      </c>
      <c r="W3937">
        <v>59.229415105053931</v>
      </c>
      <c r="X3937">
        <v>143.04013277702245</v>
      </c>
      <c r="Y3937">
        <v>131.95980141843947</v>
      </c>
      <c r="Z3937">
        <v>132.07220329358296</v>
      </c>
      <c r="AA3937">
        <v>28.90234045127276</v>
      </c>
      <c r="AB3937">
        <v>3.1299524117296569</v>
      </c>
      <c r="AC3937">
        <v>-49.195188182480322</v>
      </c>
    </row>
    <row r="3938" spans="1:29">
      <c r="A3938">
        <v>13</v>
      </c>
      <c r="B3938">
        <v>102</v>
      </c>
      <c r="C3938">
        <v>2013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99</v>
      </c>
      <c r="O3938">
        <v>4</v>
      </c>
      <c r="Q3938">
        <v>68</v>
      </c>
      <c r="R3938">
        <v>4146</v>
      </c>
      <c r="S3938">
        <v>4143</v>
      </c>
      <c r="T3938">
        <v>14.836816490123104</v>
      </c>
      <c r="U3938">
        <v>14.890386663028455</v>
      </c>
      <c r="V3938">
        <v>16.271104679208875</v>
      </c>
      <c r="W3938">
        <v>59.37074583635048</v>
      </c>
      <c r="X3938">
        <v>146.7576209417999</v>
      </c>
      <c r="Y3938">
        <v>135.38627592860581</v>
      </c>
      <c r="Z3938">
        <v>135.48431088583143</v>
      </c>
      <c r="AA3938">
        <v>28.647184552202638</v>
      </c>
      <c r="AB3938">
        <v>3.4871764112305077</v>
      </c>
      <c r="AC3938">
        <v>-47.409792076102882</v>
      </c>
    </row>
    <row r="3939" spans="1:29">
      <c r="A3939">
        <v>13</v>
      </c>
      <c r="B3939">
        <v>103</v>
      </c>
      <c r="C3939">
        <v>2013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99</v>
      </c>
      <c r="O3939">
        <v>8</v>
      </c>
      <c r="Q3939">
        <v>26</v>
      </c>
      <c r="R3939">
        <v>1474</v>
      </c>
      <c r="S3939">
        <v>1474</v>
      </c>
      <c r="T3939">
        <v>5.2748353850558258</v>
      </c>
      <c r="U3939">
        <v>5.566816037909784</v>
      </c>
      <c r="V3939">
        <v>15.179782903663497</v>
      </c>
      <c r="W3939">
        <v>57.767978290366358</v>
      </c>
      <c r="X3939">
        <v>154.24306616234301</v>
      </c>
      <c r="Y3939">
        <v>142.36635006784263</v>
      </c>
      <c r="Z3939">
        <v>142.36635006784263</v>
      </c>
      <c r="AA3939">
        <v>30.841181685588939</v>
      </c>
      <c r="AB3939">
        <v>4.801673765116834</v>
      </c>
      <c r="AC3939">
        <v>-52.889955466557993</v>
      </c>
    </row>
    <row r="3940" spans="1:29">
      <c r="A3940">
        <v>13</v>
      </c>
      <c r="B3940">
        <v>104</v>
      </c>
      <c r="C3940">
        <v>2013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99</v>
      </c>
      <c r="O3940">
        <v>9</v>
      </c>
      <c r="Q3940">
        <v>6</v>
      </c>
      <c r="R3940">
        <v>138</v>
      </c>
      <c r="S3940">
        <v>138</v>
      </c>
      <c r="T3940">
        <v>0.49384483252218719</v>
      </c>
      <c r="U3940">
        <v>0.56727947943022683</v>
      </c>
      <c r="V3940">
        <v>15.536231884057973</v>
      </c>
      <c r="W3940">
        <v>57.768115942028992</v>
      </c>
      <c r="X3940">
        <v>167.88591078242027</v>
      </c>
      <c r="Y3940">
        <v>154.95869565217396</v>
      </c>
      <c r="Z3940">
        <v>154.95869565217396</v>
      </c>
      <c r="AA3940">
        <v>31.740457263312535</v>
      </c>
      <c r="AB3940">
        <v>3.8340387285556319</v>
      </c>
      <c r="AC3940">
        <v>-70.797125420707758</v>
      </c>
    </row>
    <row r="3941" spans="1:29">
      <c r="A3941">
        <v>13</v>
      </c>
      <c r="B3941">
        <v>105</v>
      </c>
      <c r="C3941">
        <v>2013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99</v>
      </c>
      <c r="O3941">
        <v>11</v>
      </c>
      <c r="Q3941">
        <v>116</v>
      </c>
      <c r="R3941">
        <v>6677</v>
      </c>
      <c r="S3941">
        <v>6677</v>
      </c>
      <c r="T3941">
        <v>23.894217005439454</v>
      </c>
      <c r="U3941">
        <v>24.2351052892976</v>
      </c>
      <c r="V3941">
        <v>16.028455893365283</v>
      </c>
      <c r="W3941">
        <v>59.428485846937264</v>
      </c>
      <c r="X3941">
        <v>148.23808578826311</v>
      </c>
      <c r="Y3941">
        <v>136.823753182567</v>
      </c>
      <c r="Z3941">
        <v>136.823753182567</v>
      </c>
      <c r="AA3941">
        <v>28.715715693740197</v>
      </c>
      <c r="AB3941">
        <v>3.7460398337991729</v>
      </c>
      <c r="AC3941">
        <v>-60.586771278907442</v>
      </c>
    </row>
    <row r="3942" spans="1:29">
      <c r="A3942">
        <v>13</v>
      </c>
      <c r="B3942">
        <v>106</v>
      </c>
      <c r="C3942">
        <v>2013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99</v>
      </c>
      <c r="O3942">
        <v>14</v>
      </c>
      <c r="Q3942">
        <v>27</v>
      </c>
      <c r="R3942">
        <v>557</v>
      </c>
      <c r="S3942">
        <v>557</v>
      </c>
      <c r="T3942">
        <v>1.9932722588033205</v>
      </c>
      <c r="U3942">
        <v>2.0959918701693128</v>
      </c>
      <c r="V3942">
        <v>16.104129263913819</v>
      </c>
      <c r="W3942">
        <v>59.829443447037697</v>
      </c>
      <c r="X3942">
        <v>153.68471011124052</v>
      </c>
      <c r="Y3942">
        <v>141.85098743267511</v>
      </c>
      <c r="Z3942">
        <v>141.85098743267511</v>
      </c>
      <c r="AA3942">
        <v>29.104792153767967</v>
      </c>
      <c r="AB3942">
        <v>4.1478070880863527</v>
      </c>
      <c r="AC3942">
        <v>-41.319723042941845</v>
      </c>
    </row>
    <row r="3943" spans="1:29">
      <c r="A3943">
        <v>13</v>
      </c>
      <c r="B3943">
        <v>107</v>
      </c>
      <c r="C3943">
        <v>2013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99</v>
      </c>
      <c r="O3943">
        <v>15</v>
      </c>
      <c r="Q3943">
        <v>9</v>
      </c>
      <c r="R3943">
        <v>208</v>
      </c>
      <c r="S3943">
        <v>205</v>
      </c>
      <c r="T3943">
        <v>0.74434583452619518</v>
      </c>
      <c r="U3943">
        <v>0.75218919746731228</v>
      </c>
      <c r="V3943">
        <v>16.336538461538456</v>
      </c>
      <c r="W3943">
        <v>58.731707317073166</v>
      </c>
      <c r="X3943">
        <v>149.78696141345114</v>
      </c>
      <c r="Y3943">
        <v>136.3206730769231</v>
      </c>
      <c r="Z3943">
        <v>138.31560975609756</v>
      </c>
      <c r="AA3943">
        <v>27.562251496476321</v>
      </c>
      <c r="AB3943">
        <v>3.6077449902032543</v>
      </c>
      <c r="AC3943">
        <v>-63.610156963578895</v>
      </c>
    </row>
    <row r="3944" spans="1:29">
      <c r="A3944">
        <v>13</v>
      </c>
      <c r="B3944">
        <v>108</v>
      </c>
      <c r="C3944">
        <v>2013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99</v>
      </c>
      <c r="O3944">
        <v>16</v>
      </c>
      <c r="Q3944">
        <v>240</v>
      </c>
      <c r="R3944">
        <v>10795</v>
      </c>
      <c r="S3944">
        <v>10666</v>
      </c>
      <c r="T3944">
        <v>38.630833094760952</v>
      </c>
      <c r="U3944">
        <v>38.043665051527441</v>
      </c>
      <c r="V3944">
        <v>15.847336729967578</v>
      </c>
      <c r="W3944">
        <v>58.724826551659497</v>
      </c>
      <c r="X3944">
        <v>145.37937139350149</v>
      </c>
      <c r="Y3944">
        <v>132.84880963408983</v>
      </c>
      <c r="Z3944">
        <v>134.45555034689664</v>
      </c>
      <c r="AA3944">
        <v>28.105490681579202</v>
      </c>
      <c r="AB3944">
        <v>3.718071349404807</v>
      </c>
      <c r="AC3944">
        <v>-60.439094717566512</v>
      </c>
    </row>
    <row r="3945" spans="1:29">
      <c r="A3945">
        <v>13</v>
      </c>
      <c r="B3945">
        <v>109</v>
      </c>
      <c r="C3945">
        <v>2013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99</v>
      </c>
      <c r="O3945">
        <v>18</v>
      </c>
      <c r="Q3945">
        <v>14</v>
      </c>
      <c r="R3945">
        <v>330</v>
      </c>
      <c r="S3945">
        <v>328</v>
      </c>
      <c r="T3945">
        <v>1.1809332951617522</v>
      </c>
      <c r="U3945">
        <v>1.1424854801145399</v>
      </c>
      <c r="V3945">
        <v>17.378787878787875</v>
      </c>
      <c r="W3945">
        <v>63.091463414634156</v>
      </c>
      <c r="X3945">
        <v>142.2364489970125</v>
      </c>
      <c r="Y3945">
        <v>130.50727272727275</v>
      </c>
      <c r="Z3945">
        <v>131.30304878048784</v>
      </c>
      <c r="AA3945">
        <v>25.989509900174443</v>
      </c>
      <c r="AB3945">
        <v>1.8004539549190028</v>
      </c>
      <c r="AC3945">
        <v>-28.433474962261197</v>
      </c>
    </row>
    <row r="3946" spans="1:29">
      <c r="A3946">
        <v>13</v>
      </c>
      <c r="B3946">
        <v>110</v>
      </c>
      <c r="C3946">
        <v>2013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99</v>
      </c>
      <c r="O3946">
        <v>54</v>
      </c>
      <c r="Q3946">
        <v>9</v>
      </c>
      <c r="R3946">
        <v>94</v>
      </c>
      <c r="S3946">
        <v>94</v>
      </c>
      <c r="T3946">
        <v>0.33638705983395362</v>
      </c>
      <c r="U3946">
        <v>0.36643182976845928</v>
      </c>
      <c r="V3946">
        <v>16.01063829787234</v>
      </c>
      <c r="W3946">
        <v>60.893617021276611</v>
      </c>
      <c r="X3946">
        <v>159.20679560176112</v>
      </c>
      <c r="Y3946">
        <v>146.9478723404255</v>
      </c>
      <c r="Z3946">
        <v>146.9478723404255</v>
      </c>
      <c r="AA3946">
        <v>38.105343146652451</v>
      </c>
      <c r="AB3946">
        <v>3.0717244623299251</v>
      </c>
      <c r="AC3946">
        <v>-25.632277600765303</v>
      </c>
    </row>
    <row r="3947" spans="1:29">
      <c r="A3947">
        <v>13</v>
      </c>
      <c r="B3947">
        <v>111</v>
      </c>
      <c r="C3947">
        <v>2012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99</v>
      </c>
      <c r="O3947">
        <v>1</v>
      </c>
      <c r="Q3947">
        <v>70</v>
      </c>
      <c r="R3947">
        <v>3025</v>
      </c>
      <c r="S3947">
        <v>3024</v>
      </c>
      <c r="T3947">
        <v>10.847348226772327</v>
      </c>
      <c r="U3947">
        <v>10.977258888743219</v>
      </c>
      <c r="V3947">
        <v>16.39834710743802</v>
      </c>
      <c r="W3947">
        <v>59.182539682539691</v>
      </c>
      <c r="X3947">
        <v>146.96195481854903</v>
      </c>
      <c r="Y3947">
        <v>135.5776859504133</v>
      </c>
      <c r="Z3947">
        <v>135.62251984126999</v>
      </c>
      <c r="AA3947">
        <v>29.085247676562496</v>
      </c>
      <c r="AB3947">
        <v>3.6587775020177808</v>
      </c>
      <c r="AC3947">
        <v>-46.412485634775315</v>
      </c>
    </row>
    <row r="3948" spans="1:29">
      <c r="A3948">
        <v>13</v>
      </c>
      <c r="B3948">
        <v>112</v>
      </c>
      <c r="C3948">
        <v>2012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99</v>
      </c>
      <c r="O3948">
        <v>4</v>
      </c>
      <c r="Q3948">
        <v>77</v>
      </c>
      <c r="R3948">
        <v>4042</v>
      </c>
      <c r="S3948">
        <v>4042</v>
      </c>
      <c r="T3948">
        <v>14.494208771111996</v>
      </c>
      <c r="U3948">
        <v>14.590021606160819</v>
      </c>
      <c r="V3948">
        <v>16.489609104403758</v>
      </c>
      <c r="W3948">
        <v>59.584116773874321</v>
      </c>
      <c r="X3948">
        <v>146.10921724921863</v>
      </c>
      <c r="Y3948">
        <v>134.85880752102892</v>
      </c>
      <c r="Z3948">
        <v>134.85880752102892</v>
      </c>
      <c r="AA3948">
        <v>28.09470443837408</v>
      </c>
      <c r="AB3948">
        <v>3.344329145163933</v>
      </c>
      <c r="AC3948">
        <v>-40.295764634012762</v>
      </c>
    </row>
    <row r="3949" spans="1:29">
      <c r="A3949">
        <v>13</v>
      </c>
      <c r="B3949">
        <v>113</v>
      </c>
      <c r="C3949">
        <v>2012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99</v>
      </c>
      <c r="O3949">
        <v>8</v>
      </c>
      <c r="Q3949">
        <v>24</v>
      </c>
      <c r="R3949">
        <v>1193</v>
      </c>
      <c r="S3949">
        <v>1193</v>
      </c>
      <c r="T3949">
        <v>4.2779789866245927</v>
      </c>
      <c r="U3949">
        <v>4.4667872894437979</v>
      </c>
      <c r="V3949">
        <v>15.528080469404861</v>
      </c>
      <c r="W3949">
        <v>58.029337803855825</v>
      </c>
      <c r="X3949">
        <v>151.5558889477168</v>
      </c>
      <c r="Y3949">
        <v>139.88608549874297</v>
      </c>
      <c r="Z3949">
        <v>139.88608549874297</v>
      </c>
      <c r="AA3949">
        <v>31.658819399704225</v>
      </c>
      <c r="AB3949">
        <v>4.6577746141405267</v>
      </c>
      <c r="AC3949">
        <v>-55.68205497188432</v>
      </c>
    </row>
    <row r="3950" spans="1:29">
      <c r="A3950">
        <v>13</v>
      </c>
      <c r="B3950">
        <v>114</v>
      </c>
      <c r="C3950">
        <v>2012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99</v>
      </c>
      <c r="O3950">
        <v>9</v>
      </c>
      <c r="Q3950">
        <v>7</v>
      </c>
      <c r="R3950">
        <v>180</v>
      </c>
      <c r="S3950">
        <v>180</v>
      </c>
      <c r="T3950">
        <v>0.64546204324595691</v>
      </c>
      <c r="U3950">
        <v>0.69928342319015691</v>
      </c>
      <c r="V3950">
        <v>14.416666666666663</v>
      </c>
      <c r="W3950">
        <v>57.377777777777773</v>
      </c>
      <c r="X3950">
        <v>157.25291922475023</v>
      </c>
      <c r="Y3950">
        <v>145.14444444444453</v>
      </c>
      <c r="Z3950">
        <v>145.14444444444453</v>
      </c>
      <c r="AA3950">
        <v>27.062693103693078</v>
      </c>
      <c r="AB3950">
        <v>3.5779503063991176</v>
      </c>
      <c r="AC3950">
        <v>-50.40343082370299</v>
      </c>
    </row>
    <row r="3951" spans="1:29">
      <c r="A3951">
        <v>13</v>
      </c>
      <c r="B3951">
        <v>115</v>
      </c>
      <c r="C3951">
        <v>2012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99</v>
      </c>
      <c r="O3951">
        <v>11</v>
      </c>
      <c r="Q3951">
        <v>206</v>
      </c>
      <c r="R3951">
        <v>6890</v>
      </c>
      <c r="S3951">
        <v>6889</v>
      </c>
      <c r="T3951">
        <v>24.706852655359128</v>
      </c>
      <c r="U3951">
        <v>24.700103206267698</v>
      </c>
      <c r="V3951">
        <v>15.867489114658932</v>
      </c>
      <c r="W3951">
        <v>58.970532733342999</v>
      </c>
      <c r="X3951">
        <v>145.12512835189085</v>
      </c>
      <c r="Y3951">
        <v>133.93658925979631</v>
      </c>
      <c r="Z3951">
        <v>133.95603135433251</v>
      </c>
      <c r="AA3951">
        <v>29.112648631394951</v>
      </c>
      <c r="AB3951">
        <v>3.7547670024112447</v>
      </c>
      <c r="AC3951">
        <v>-47.370177465212628</v>
      </c>
    </row>
    <row r="3952" spans="1:29">
      <c r="A3952">
        <v>13</v>
      </c>
      <c r="B3952">
        <v>116</v>
      </c>
      <c r="C3952">
        <v>2012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99</v>
      </c>
      <c r="O3952">
        <v>14</v>
      </c>
      <c r="Q3952">
        <v>38</v>
      </c>
      <c r="R3952">
        <v>568</v>
      </c>
      <c r="S3952">
        <v>567</v>
      </c>
      <c r="T3952">
        <v>2.0367913364650194</v>
      </c>
      <c r="U3952">
        <v>2.1812096928722924</v>
      </c>
      <c r="V3952">
        <v>14.887323943661977</v>
      </c>
      <c r="W3952">
        <v>58.671957671957657</v>
      </c>
      <c r="X3952">
        <v>155.6700440999191</v>
      </c>
      <c r="Y3952">
        <v>143.47253521126751</v>
      </c>
      <c r="Z3952">
        <v>143.72557319223975</v>
      </c>
      <c r="AA3952">
        <v>29.666803970573369</v>
      </c>
      <c r="AB3952">
        <v>4.7880996158381439</v>
      </c>
      <c r="AC3952">
        <v>-45.725959490641131</v>
      </c>
    </row>
    <row r="3953" spans="1:29">
      <c r="A3953">
        <v>13</v>
      </c>
      <c r="B3953">
        <v>117</v>
      </c>
      <c r="C3953">
        <v>2012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99</v>
      </c>
      <c r="O3953">
        <v>15</v>
      </c>
      <c r="Q3953">
        <v>9</v>
      </c>
      <c r="R3953">
        <v>222</v>
      </c>
      <c r="S3953">
        <v>220</v>
      </c>
      <c r="T3953">
        <v>0.79606985333667979</v>
      </c>
      <c r="U3953">
        <v>0.76072432872230866</v>
      </c>
      <c r="V3953">
        <v>16.342342342342342</v>
      </c>
      <c r="W3953">
        <v>58.5</v>
      </c>
      <c r="X3953">
        <v>139.92904063326603</v>
      </c>
      <c r="Y3953">
        <v>128.02477477477478</v>
      </c>
      <c r="Z3953">
        <v>129.18863636363633</v>
      </c>
      <c r="AA3953">
        <v>31.304389874476438</v>
      </c>
      <c r="AB3953">
        <v>4.039014281187475</v>
      </c>
      <c r="AC3953">
        <v>-38.187513594823059</v>
      </c>
    </row>
    <row r="3954" spans="1:29">
      <c r="A3954">
        <v>13</v>
      </c>
      <c r="B3954">
        <v>118</v>
      </c>
      <c r="C3954">
        <v>2012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99</v>
      </c>
      <c r="O3954">
        <v>16</v>
      </c>
      <c r="Q3954">
        <v>282</v>
      </c>
      <c r="R3954">
        <v>11211</v>
      </c>
      <c r="S3954">
        <v>11060</v>
      </c>
      <c r="T3954">
        <v>40.201527593502355</v>
      </c>
      <c r="U3954">
        <v>39.682937091016846</v>
      </c>
      <c r="V3954">
        <v>16.147622870395143</v>
      </c>
      <c r="W3954">
        <v>58.63996383363471</v>
      </c>
      <c r="X3954">
        <v>144.79194661874905</v>
      </c>
      <c r="Y3954">
        <v>132.24496476674679</v>
      </c>
      <c r="Z3954">
        <v>134.05047920433981</v>
      </c>
      <c r="AA3954">
        <v>28.791721841630618</v>
      </c>
      <c r="AB3954">
        <v>3.664555016733015</v>
      </c>
      <c r="AC3954">
        <v>-60.796876310771943</v>
      </c>
    </row>
    <row r="3955" spans="1:29">
      <c r="A3955">
        <v>13</v>
      </c>
      <c r="B3955">
        <v>119</v>
      </c>
      <c r="C3955">
        <v>2012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99</v>
      </c>
      <c r="O3955">
        <v>18</v>
      </c>
      <c r="Q3955">
        <v>18</v>
      </c>
      <c r="R3955">
        <v>425</v>
      </c>
      <c r="S3955">
        <v>424</v>
      </c>
      <c r="T3955">
        <v>1.5240076021085094</v>
      </c>
      <c r="U3955">
        <v>1.4327467794513471</v>
      </c>
      <c r="V3955">
        <v>17.395294117647062</v>
      </c>
      <c r="W3955">
        <v>62.882075471698109</v>
      </c>
      <c r="X3955">
        <v>137.05053852526936</v>
      </c>
      <c r="Y3955">
        <v>125.95058823529412</v>
      </c>
      <c r="Z3955">
        <v>126.24764150943398</v>
      </c>
      <c r="AA3955">
        <v>25.436082380947681</v>
      </c>
      <c r="AB3955">
        <v>4.7704633130041909</v>
      </c>
      <c r="AC3955">
        <v>8.3385197395973609</v>
      </c>
    </row>
    <row r="3956" spans="1:29">
      <c r="A3956">
        <v>13</v>
      </c>
      <c r="B3956">
        <v>120</v>
      </c>
      <c r="C3956">
        <v>2012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99</v>
      </c>
      <c r="O3956">
        <v>54</v>
      </c>
      <c r="Q3956">
        <v>7</v>
      </c>
      <c r="R3956">
        <v>131</v>
      </c>
      <c r="S3956">
        <v>131</v>
      </c>
      <c r="T3956">
        <v>0.46975293147344649</v>
      </c>
      <c r="U3956">
        <v>0.50892769413151484</v>
      </c>
      <c r="V3956">
        <v>16.412213740458011</v>
      </c>
      <c r="W3956">
        <v>60.160305343511475</v>
      </c>
      <c r="X3956">
        <v>158.19721618022874</v>
      </c>
      <c r="Y3956">
        <v>145.14580152671755</v>
      </c>
      <c r="Z3956">
        <v>145.14580152671755</v>
      </c>
      <c r="AA3956">
        <v>35.441990577749237</v>
      </c>
      <c r="AB3956">
        <v>8.5030904071196733</v>
      </c>
      <c r="AC3956">
        <v>15.291008914139303</v>
      </c>
    </row>
    <row r="3957" spans="1:29">
      <c r="A3957">
        <v>13</v>
      </c>
      <c r="B3957">
        <v>121</v>
      </c>
      <c r="C3957">
        <v>2011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99</v>
      </c>
      <c r="O3957">
        <v>1</v>
      </c>
      <c r="Q3957">
        <v>77</v>
      </c>
      <c r="R3957">
        <v>3345</v>
      </c>
      <c r="S3957">
        <v>3343</v>
      </c>
      <c r="T3957">
        <v>12.313638873550529</v>
      </c>
      <c r="U3957">
        <v>12.55682535578833</v>
      </c>
      <c r="V3957">
        <v>15.901644245142004</v>
      </c>
      <c r="W3957">
        <v>58.809751720011981</v>
      </c>
      <c r="X3957">
        <v>148.95743554115299</v>
      </c>
      <c r="Y3957">
        <v>137.41730941704071</v>
      </c>
      <c r="Z3957">
        <v>137.49952138797522</v>
      </c>
      <c r="AA3957">
        <v>28.812241885195562</v>
      </c>
      <c r="AB3957">
        <v>3.6063809112010712</v>
      </c>
      <c r="AC3957">
        <v>-46.868594036189563</v>
      </c>
    </row>
    <row r="3958" spans="1:29">
      <c r="A3958">
        <v>13</v>
      </c>
      <c r="B3958">
        <v>122</v>
      </c>
      <c r="C3958">
        <v>2011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99</v>
      </c>
      <c r="O3958">
        <v>4</v>
      </c>
      <c r="Q3958">
        <v>92</v>
      </c>
      <c r="R3958">
        <v>3940</v>
      </c>
      <c r="S3958">
        <v>3939</v>
      </c>
      <c r="T3958">
        <v>14.503957297993749</v>
      </c>
      <c r="U3958">
        <v>14.546998783657248</v>
      </c>
      <c r="V3958">
        <v>16.363705583756349</v>
      </c>
      <c r="W3958">
        <v>59.496826605737496</v>
      </c>
      <c r="X3958">
        <v>146.48409787110029</v>
      </c>
      <c r="Y3958">
        <v>135.15586294416261</v>
      </c>
      <c r="Z3958">
        <v>135.19017517136345</v>
      </c>
      <c r="AA3958">
        <v>27.902458895845974</v>
      </c>
      <c r="AB3958">
        <v>3.2714505980728941</v>
      </c>
      <c r="AC3958">
        <v>-42.554308132656374</v>
      </c>
    </row>
    <row r="3959" spans="1:29">
      <c r="A3959">
        <v>13</v>
      </c>
      <c r="B3959">
        <v>123</v>
      </c>
      <c r="C3959">
        <v>2011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99</v>
      </c>
      <c r="O3959">
        <v>8</v>
      </c>
      <c r="Q3959">
        <v>30</v>
      </c>
      <c r="R3959">
        <v>1012</v>
      </c>
      <c r="S3959">
        <v>1011</v>
      </c>
      <c r="T3959">
        <v>3.7253819252714897</v>
      </c>
      <c r="U3959">
        <v>3.9190625872626064</v>
      </c>
      <c r="V3959">
        <v>15.450592885375494</v>
      </c>
      <c r="W3959">
        <v>58.077151335311591</v>
      </c>
      <c r="X3959">
        <v>153.69980601150215</v>
      </c>
      <c r="Y3959">
        <v>141.76185770750999</v>
      </c>
      <c r="Z3959">
        <v>141.90207715133536</v>
      </c>
      <c r="AA3959">
        <v>32.82510989173489</v>
      </c>
      <c r="AB3959">
        <v>4.8594470583599101</v>
      </c>
      <c r="AC3959">
        <v>-57.536285414824121</v>
      </c>
    </row>
    <row r="3960" spans="1:29">
      <c r="A3960">
        <v>13</v>
      </c>
      <c r="B3960">
        <v>124</v>
      </c>
      <c r="C3960">
        <v>2011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99</v>
      </c>
      <c r="O3960">
        <v>9</v>
      </c>
      <c r="Q3960">
        <v>7</v>
      </c>
      <c r="R3960">
        <v>186</v>
      </c>
      <c r="S3960">
        <v>183</v>
      </c>
      <c r="T3960">
        <v>0.68470458310325799</v>
      </c>
      <c r="U3960">
        <v>0.73870299060346045</v>
      </c>
      <c r="V3960">
        <v>16.134408602150533</v>
      </c>
      <c r="W3960">
        <v>57.672131147541009</v>
      </c>
      <c r="X3960">
        <v>160.42824357226903</v>
      </c>
      <c r="Y3960">
        <v>145.38333333333333</v>
      </c>
      <c r="Z3960">
        <v>147.76666666666662</v>
      </c>
      <c r="AA3960">
        <v>28.135269143251804</v>
      </c>
      <c r="AB3960">
        <v>3.8327948318737186</v>
      </c>
      <c r="AC3960">
        <v>-51.944554301247038</v>
      </c>
    </row>
    <row r="3961" spans="1:29">
      <c r="A3961">
        <v>13</v>
      </c>
      <c r="B3961">
        <v>125</v>
      </c>
      <c r="C3961">
        <v>2011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99</v>
      </c>
      <c r="O3961">
        <v>11</v>
      </c>
      <c r="Q3961">
        <v>156</v>
      </c>
      <c r="R3961">
        <v>6145</v>
      </c>
      <c r="S3961">
        <v>6115</v>
      </c>
      <c r="T3961">
        <v>22.621019694459779</v>
      </c>
      <c r="U3961">
        <v>22.36424786030922</v>
      </c>
      <c r="V3961">
        <v>15.468022782750204</v>
      </c>
      <c r="W3961">
        <v>58.741455437448899</v>
      </c>
      <c r="X3961">
        <v>144.91853165686223</v>
      </c>
      <c r="Y3961">
        <v>133.22634662327098</v>
      </c>
      <c r="Z3961">
        <v>133.87995094031075</v>
      </c>
      <c r="AA3961">
        <v>29.946828546295627</v>
      </c>
      <c r="AB3961">
        <v>4.2256128469603516</v>
      </c>
      <c r="AC3961">
        <v>-56.628295022363197</v>
      </c>
    </row>
    <row r="3962" spans="1:29">
      <c r="A3962">
        <v>13</v>
      </c>
      <c r="B3962">
        <v>126</v>
      </c>
      <c r="C3962">
        <v>2011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99</v>
      </c>
      <c r="O3962">
        <v>14</v>
      </c>
      <c r="Q3962">
        <v>26</v>
      </c>
      <c r="R3962">
        <v>562</v>
      </c>
      <c r="S3962">
        <v>562</v>
      </c>
      <c r="T3962">
        <v>2.0688385790539296</v>
      </c>
      <c r="U3962">
        <v>2.1412779133124524</v>
      </c>
      <c r="V3962">
        <v>15.058718861209963</v>
      </c>
      <c r="W3962">
        <v>59.033807829181491</v>
      </c>
      <c r="X3962">
        <v>151.10983447908902</v>
      </c>
      <c r="Y3962">
        <v>139.47437722419923</v>
      </c>
      <c r="Z3962">
        <v>139.47437722419923</v>
      </c>
      <c r="AA3962">
        <v>32.059570637361993</v>
      </c>
      <c r="AB3962">
        <v>4.9936539177854957</v>
      </c>
      <c r="AC3962">
        <v>-48.471194062625592</v>
      </c>
    </row>
    <row r="3963" spans="1:29">
      <c r="A3963">
        <v>13</v>
      </c>
      <c r="B3963">
        <v>127</v>
      </c>
      <c r="C3963">
        <v>2011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99</v>
      </c>
      <c r="O3963">
        <v>15</v>
      </c>
      <c r="Q3963">
        <v>11</v>
      </c>
      <c r="R3963">
        <v>247</v>
      </c>
      <c r="S3963">
        <v>243</v>
      </c>
      <c r="T3963">
        <v>0.90925823670163819</v>
      </c>
      <c r="U3963">
        <v>0.91832157047261842</v>
      </c>
      <c r="V3963">
        <v>16.429149797570862</v>
      </c>
      <c r="W3963">
        <v>58.259259259259267</v>
      </c>
      <c r="X3963">
        <v>149.4668415350402</v>
      </c>
      <c r="Y3963">
        <v>136.09919028340076</v>
      </c>
      <c r="Z3963">
        <v>138.33950617283941</v>
      </c>
      <c r="AA3963">
        <v>32.413621885046602</v>
      </c>
      <c r="AB3963">
        <v>4.4391944300659452</v>
      </c>
      <c r="AC3963">
        <v>-62.220978092759601</v>
      </c>
    </row>
    <row r="3964" spans="1:29">
      <c r="A3964">
        <v>13</v>
      </c>
      <c r="B3964">
        <v>128</v>
      </c>
      <c r="C3964">
        <v>2011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99</v>
      </c>
      <c r="O3964">
        <v>16</v>
      </c>
      <c r="Q3964">
        <v>292</v>
      </c>
      <c r="R3964">
        <v>11202</v>
      </c>
      <c r="S3964">
        <v>11122</v>
      </c>
      <c r="T3964">
        <v>41.236885698509113</v>
      </c>
      <c r="U3964">
        <v>40.854859544182098</v>
      </c>
      <c r="V3964">
        <v>16.612033565434746</v>
      </c>
      <c r="W3964">
        <v>58.583168494875011</v>
      </c>
      <c r="X3964">
        <v>145.34910284361487</v>
      </c>
      <c r="Y3964">
        <v>133.50756114979495</v>
      </c>
      <c r="Z3964">
        <v>134.46787448300697</v>
      </c>
      <c r="AA3964">
        <v>29.902502861062157</v>
      </c>
      <c r="AB3964">
        <v>4.0220526914879322</v>
      </c>
      <c r="AC3964">
        <v>-61.63006085316055</v>
      </c>
    </row>
    <row r="3965" spans="1:29">
      <c r="A3965">
        <v>13</v>
      </c>
      <c r="B3965">
        <v>129</v>
      </c>
      <c r="C3965">
        <v>2011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99</v>
      </c>
      <c r="O3965">
        <v>18</v>
      </c>
      <c r="Q3965">
        <v>20</v>
      </c>
      <c r="R3965">
        <v>390</v>
      </c>
      <c r="S3965">
        <v>383</v>
      </c>
      <c r="T3965">
        <v>1.4356709000552177</v>
      </c>
      <c r="U3965">
        <v>1.4065250453895302</v>
      </c>
      <c r="V3965">
        <v>18.405128205128204</v>
      </c>
      <c r="W3965">
        <v>62.433420365535248</v>
      </c>
      <c r="X3965">
        <v>145.53518348751291</v>
      </c>
      <c r="Y3965">
        <v>132.02025641025642</v>
      </c>
      <c r="Z3965">
        <v>134.43315926892953</v>
      </c>
      <c r="AA3965">
        <v>27.028518392026044</v>
      </c>
      <c r="AB3965">
        <v>2.2143916994854376</v>
      </c>
      <c r="AC3965">
        <v>-29.502430238803253</v>
      </c>
    </row>
    <row r="3966" spans="1:29">
      <c r="A3966">
        <v>13</v>
      </c>
      <c r="B3966">
        <v>130</v>
      </c>
      <c r="C3966">
        <v>2011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99</v>
      </c>
      <c r="O3966">
        <v>54</v>
      </c>
      <c r="Q3966">
        <v>10</v>
      </c>
      <c r="R3966">
        <v>136</v>
      </c>
      <c r="S3966">
        <v>133</v>
      </c>
      <c r="T3966">
        <v>0.50064421130130687</v>
      </c>
      <c r="U3966">
        <v>0.55317834902245899</v>
      </c>
      <c r="V3966">
        <v>17.088235294117652</v>
      </c>
      <c r="W3966">
        <v>59.383458646616553</v>
      </c>
      <c r="X3966">
        <v>163.9419093748009</v>
      </c>
      <c r="Y3966">
        <v>148.8963235294118</v>
      </c>
      <c r="Z3966">
        <v>152.25488721804518</v>
      </c>
      <c r="AA3966">
        <v>29.034763882440345</v>
      </c>
      <c r="AB3966">
        <v>3.7088023815556737</v>
      </c>
      <c r="AC3966">
        <v>-30.914674081274228</v>
      </c>
    </row>
    <row r="3967" spans="1:29">
      <c r="A3967">
        <v>13</v>
      </c>
      <c r="B3967">
        <v>131</v>
      </c>
      <c r="C3967">
        <v>2010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99</v>
      </c>
      <c r="O3967">
        <v>1</v>
      </c>
      <c r="Q3967">
        <v>99</v>
      </c>
      <c r="R3967">
        <v>3401</v>
      </c>
      <c r="S3967">
        <v>3394</v>
      </c>
      <c r="T3967">
        <v>13.233977975796719</v>
      </c>
      <c r="U3967">
        <v>13.101657395845148</v>
      </c>
      <c r="V3967">
        <v>15.952660982064099</v>
      </c>
      <c r="W3967">
        <v>58.760754272245137</v>
      </c>
      <c r="X3967">
        <v>143.81363839518221</v>
      </c>
      <c r="Y3967">
        <v>132.48174066451031</v>
      </c>
      <c r="Z3967">
        <v>132.75497937536821</v>
      </c>
      <c r="AA3967">
        <v>28.595326629069341</v>
      </c>
      <c r="AB3967">
        <v>3.3119901668587799</v>
      </c>
      <c r="AC3967">
        <v>-41.784248364882046</v>
      </c>
    </row>
    <row r="3968" spans="1:29">
      <c r="A3968">
        <v>13</v>
      </c>
      <c r="B3968">
        <v>132</v>
      </c>
      <c r="C3968">
        <v>2010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99</v>
      </c>
      <c r="O3968">
        <v>4</v>
      </c>
      <c r="Q3968">
        <v>111</v>
      </c>
      <c r="R3968">
        <v>3943</v>
      </c>
      <c r="S3968">
        <v>3928</v>
      </c>
      <c r="T3968">
        <v>15.343009455620845</v>
      </c>
      <c r="U3968">
        <v>15.32262726365912</v>
      </c>
      <c r="V3968">
        <v>16.077352269845296</v>
      </c>
      <c r="W3968">
        <v>58.86685336048879</v>
      </c>
      <c r="X3968">
        <v>145.268505235357</v>
      </c>
      <c r="Y3968">
        <v>133.64197311691544</v>
      </c>
      <c r="Z3968">
        <v>134.15231670061036</v>
      </c>
      <c r="AA3968">
        <v>27.306614235152381</v>
      </c>
      <c r="AB3968">
        <v>2.7225936846272623</v>
      </c>
      <c r="AC3968">
        <v>-48.059223917433904</v>
      </c>
    </row>
    <row r="3969" spans="1:29">
      <c r="A3969">
        <v>13</v>
      </c>
      <c r="B3969">
        <v>133</v>
      </c>
      <c r="C3969">
        <v>2010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99</v>
      </c>
      <c r="O3969">
        <v>8</v>
      </c>
      <c r="Q3969">
        <v>36</v>
      </c>
      <c r="R3969">
        <v>1298</v>
      </c>
      <c r="S3969">
        <v>1297</v>
      </c>
      <c r="T3969">
        <v>5.0507801859994572</v>
      </c>
      <c r="U3969">
        <v>5.2095739919493642</v>
      </c>
      <c r="V3969">
        <v>15.882896764252697</v>
      </c>
      <c r="W3969">
        <v>58.038550501156493</v>
      </c>
      <c r="X3969">
        <v>149.62606026105675</v>
      </c>
      <c r="Y3969">
        <v>138.02696456086281</v>
      </c>
      <c r="Z3969">
        <v>138.13338473400148</v>
      </c>
      <c r="AA3969">
        <v>31.95243603264462</v>
      </c>
      <c r="AB3969">
        <v>4.2867597052079685</v>
      </c>
      <c r="AC3969">
        <v>-53.490428062371201</v>
      </c>
    </row>
    <row r="3970" spans="1:29">
      <c r="A3970">
        <v>13</v>
      </c>
      <c r="B3970">
        <v>134</v>
      </c>
      <c r="C3970">
        <v>2010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99</v>
      </c>
      <c r="O3970">
        <v>9</v>
      </c>
      <c r="Q3970">
        <v>14</v>
      </c>
      <c r="R3970">
        <v>219</v>
      </c>
      <c r="S3970">
        <v>214</v>
      </c>
      <c r="T3970">
        <v>0.85217323631269692</v>
      </c>
      <c r="U3970">
        <v>0.93526274358005757</v>
      </c>
      <c r="V3970">
        <v>14.666666666666663</v>
      </c>
      <c r="W3970">
        <v>56.672897196261694</v>
      </c>
      <c r="X3970">
        <v>162.30724706510927</v>
      </c>
      <c r="Y3970">
        <v>146.86757990867588</v>
      </c>
      <c r="Z3970">
        <v>150.29906542056077</v>
      </c>
      <c r="AA3970">
        <v>33.131213211202855</v>
      </c>
      <c r="AB3970">
        <v>3.8988991998690889</v>
      </c>
      <c r="AC3970">
        <v>-60.374633919703982</v>
      </c>
    </row>
    <row r="3971" spans="1:29">
      <c r="A3971">
        <v>13</v>
      </c>
      <c r="B3971">
        <v>135</v>
      </c>
      <c r="C3971">
        <v>2010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99</v>
      </c>
      <c r="O3971">
        <v>11</v>
      </c>
      <c r="Q3971">
        <v>178</v>
      </c>
      <c r="R3971">
        <v>6002</v>
      </c>
      <c r="S3971">
        <v>5927</v>
      </c>
      <c r="T3971">
        <v>23.354994357757111</v>
      </c>
      <c r="U3971">
        <v>22.906025111240556</v>
      </c>
      <c r="V3971">
        <v>15.589303565478176</v>
      </c>
      <c r="W3971">
        <v>58.37472583094312</v>
      </c>
      <c r="X3971">
        <v>143.83580337792779</v>
      </c>
      <c r="Y3971">
        <v>131.24723425524823</v>
      </c>
      <c r="Z3971">
        <v>132.90803104437316</v>
      </c>
      <c r="AA3971">
        <v>29.813638686848822</v>
      </c>
      <c r="AB3971">
        <v>3.7896152029078913</v>
      </c>
      <c r="AC3971">
        <v>-55.085022916642991</v>
      </c>
    </row>
    <row r="3972" spans="1:29">
      <c r="A3972">
        <v>13</v>
      </c>
      <c r="B3972">
        <v>136</v>
      </c>
      <c r="C3972">
        <v>2010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99</v>
      </c>
      <c r="O3972">
        <v>14</v>
      </c>
      <c r="Q3972">
        <v>42</v>
      </c>
      <c r="R3972">
        <v>615</v>
      </c>
      <c r="S3972">
        <v>611</v>
      </c>
      <c r="T3972">
        <v>2.3930892252616833</v>
      </c>
      <c r="U3972">
        <v>2.4990683429205238</v>
      </c>
      <c r="V3972">
        <v>14.86341463414634</v>
      </c>
      <c r="W3972">
        <v>57.828150572831426</v>
      </c>
      <c r="X3972">
        <v>152.497423565785</v>
      </c>
      <c r="Y3972">
        <v>139.74601626016272</v>
      </c>
      <c r="Z3972">
        <v>140.66088379705408</v>
      </c>
      <c r="AA3972">
        <v>28.141354532042392</v>
      </c>
      <c r="AB3972">
        <v>4.6344182752349807</v>
      </c>
      <c r="AC3972">
        <v>-45.976654712882386</v>
      </c>
    </row>
    <row r="3973" spans="1:29">
      <c r="A3973">
        <v>13</v>
      </c>
      <c r="B3973">
        <v>137</v>
      </c>
      <c r="C3973">
        <v>2010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99</v>
      </c>
      <c r="O3973">
        <v>15</v>
      </c>
      <c r="Q3973">
        <v>15</v>
      </c>
      <c r="R3973">
        <v>196</v>
      </c>
      <c r="S3973">
        <v>194</v>
      </c>
      <c r="T3973">
        <v>0.76267559048990241</v>
      </c>
      <c r="U3973">
        <v>0.73645980079985296</v>
      </c>
      <c r="V3973">
        <v>13.98469387755102</v>
      </c>
      <c r="W3973">
        <v>58.371134020618541</v>
      </c>
      <c r="X3973">
        <v>141.15406726070711</v>
      </c>
      <c r="Y3973">
        <v>129.21989795918361</v>
      </c>
      <c r="Z3973">
        <v>130.5520618556701</v>
      </c>
      <c r="AA3973">
        <v>36.184506009204995</v>
      </c>
      <c r="AB3973">
        <v>4.0533035721516795</v>
      </c>
      <c r="AC3973">
        <v>-56.702794630478323</v>
      </c>
    </row>
    <row r="3974" spans="1:29">
      <c r="A3974">
        <v>13</v>
      </c>
      <c r="B3974">
        <v>138</v>
      </c>
      <c r="C3974">
        <v>2010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99</v>
      </c>
      <c r="O3974">
        <v>16</v>
      </c>
      <c r="Q3974">
        <v>288</v>
      </c>
      <c r="R3974">
        <v>9427</v>
      </c>
      <c r="S3974">
        <v>9367</v>
      </c>
      <c r="T3974">
        <v>36.682361181368925</v>
      </c>
      <c r="U3974">
        <v>36.864365035572867</v>
      </c>
      <c r="V3974">
        <v>14.452848201973056</v>
      </c>
      <c r="W3974">
        <v>57.96220775061385</v>
      </c>
      <c r="X3974">
        <v>146.36638198687297</v>
      </c>
      <c r="Y3974">
        <v>134.48370637530519</v>
      </c>
      <c r="Z3974">
        <v>135.34513718373029</v>
      </c>
      <c r="AA3974">
        <v>29.927680769229607</v>
      </c>
      <c r="AB3974">
        <v>3.9203479378558206</v>
      </c>
      <c r="AC3974">
        <v>-62.092241133726311</v>
      </c>
    </row>
    <row r="3975" spans="1:29">
      <c r="A3975">
        <v>13</v>
      </c>
      <c r="B3975">
        <v>139</v>
      </c>
      <c r="C3975">
        <v>2010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99</v>
      </c>
      <c r="O3975">
        <v>18</v>
      </c>
      <c r="Q3975">
        <v>26</v>
      </c>
      <c r="R3975">
        <v>433</v>
      </c>
      <c r="S3975">
        <v>431</v>
      </c>
      <c r="T3975">
        <v>1.6848904626639163</v>
      </c>
      <c r="U3975">
        <v>1.6986021887078981</v>
      </c>
      <c r="V3975">
        <v>16.819861431870667</v>
      </c>
      <c r="W3975">
        <v>61.744779582366576</v>
      </c>
      <c r="X3975">
        <v>146.91774737964121</v>
      </c>
      <c r="Y3975">
        <v>134.90877598152423</v>
      </c>
      <c r="Z3975">
        <v>135.53480278422276</v>
      </c>
      <c r="AA3975">
        <v>26.723220780912751</v>
      </c>
      <c r="AB3975">
        <v>2.3070183215793314</v>
      </c>
      <c r="AC3975">
        <v>-35.42197134461572</v>
      </c>
    </row>
    <row r="3976" spans="1:29">
      <c r="A3976">
        <v>13</v>
      </c>
      <c r="B3976">
        <v>140</v>
      </c>
      <c r="C3976">
        <v>2010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99</v>
      </c>
      <c r="O3976">
        <v>54</v>
      </c>
      <c r="Q3976">
        <v>15</v>
      </c>
      <c r="R3976">
        <v>165</v>
      </c>
      <c r="S3976">
        <v>163</v>
      </c>
      <c r="T3976">
        <v>0.64204832872874451</v>
      </c>
      <c r="U3976">
        <v>0.72635812572462255</v>
      </c>
      <c r="V3976">
        <v>15.042424242424245</v>
      </c>
      <c r="W3976">
        <v>58.533742331288344</v>
      </c>
      <c r="X3976">
        <v>165.60753800190412</v>
      </c>
      <c r="Y3976">
        <v>151.39212121212122</v>
      </c>
      <c r="Z3976">
        <v>153.24969325153381</v>
      </c>
      <c r="AA3976">
        <v>34.11333577678981</v>
      </c>
      <c r="AB3976">
        <v>4.0461785479118006</v>
      </c>
      <c r="AC3976">
        <v>-56.020305096638282</v>
      </c>
    </row>
    <row r="3977" spans="1:29">
      <c r="A3977">
        <v>13</v>
      </c>
      <c r="B3977">
        <v>141</v>
      </c>
      <c r="C3977">
        <v>2009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99</v>
      </c>
      <c r="O3977">
        <v>1</v>
      </c>
      <c r="Q3977">
        <v>115</v>
      </c>
      <c r="R3977">
        <v>3140</v>
      </c>
      <c r="S3977">
        <v>3127</v>
      </c>
      <c r="T3977">
        <v>14.102807671388412</v>
      </c>
      <c r="U3977">
        <v>13.93376320390842</v>
      </c>
      <c r="V3977">
        <v>16.073566878980895</v>
      </c>
      <c r="W3977">
        <v>57.640550047969299</v>
      </c>
      <c r="X3977">
        <v>144.91888124434999</v>
      </c>
      <c r="Y3977">
        <v>133.2911464968154</v>
      </c>
      <c r="Z3977">
        <v>133.84528301886803</v>
      </c>
      <c r="AA3977">
        <v>28.781579827379925</v>
      </c>
      <c r="AB3977">
        <v>3.2557532287687647</v>
      </c>
      <c r="AC3977">
        <v>-34.364262166416104</v>
      </c>
    </row>
    <row r="3978" spans="1:29">
      <c r="A3978">
        <v>13</v>
      </c>
      <c r="B3978">
        <v>142</v>
      </c>
      <c r="C3978">
        <v>2009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99</v>
      </c>
      <c r="O3978">
        <v>4</v>
      </c>
      <c r="Q3978">
        <v>137</v>
      </c>
      <c r="R3978">
        <v>3427</v>
      </c>
      <c r="S3978">
        <v>3414</v>
      </c>
      <c r="T3978">
        <v>15.391822257913402</v>
      </c>
      <c r="U3978">
        <v>15.054295787723124</v>
      </c>
      <c r="V3978">
        <v>16.432740005836013</v>
      </c>
      <c r="W3978">
        <v>57.945518453427056</v>
      </c>
      <c r="X3978">
        <v>143.47206445785648</v>
      </c>
      <c r="Y3978">
        <v>131.94983950977519</v>
      </c>
      <c r="Z3978">
        <v>132.45228471001747</v>
      </c>
      <c r="AA3978">
        <v>28.270301388409681</v>
      </c>
      <c r="AB3978">
        <v>3.1785320100357941</v>
      </c>
      <c r="AC3978">
        <v>-42.170972956409379</v>
      </c>
    </row>
    <row r="3979" spans="1:29">
      <c r="A3979">
        <v>13</v>
      </c>
      <c r="B3979">
        <v>143</v>
      </c>
      <c r="C3979">
        <v>2009</v>
      </c>
      <c r="D3979">
        <v>99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99</v>
      </c>
      <c r="L3979">
        <v>99</v>
      </c>
      <c r="M3979">
        <v>99</v>
      </c>
      <c r="N3979">
        <v>99</v>
      </c>
      <c r="O3979">
        <v>8</v>
      </c>
      <c r="Q3979">
        <v>58</v>
      </c>
      <c r="R3979">
        <v>1165</v>
      </c>
      <c r="S3979">
        <v>1164</v>
      </c>
      <c r="T3979">
        <v>5.2324111264864639</v>
      </c>
      <c r="U3979">
        <v>5.2536048960008657</v>
      </c>
      <c r="V3979">
        <v>16.75536480686695</v>
      </c>
      <c r="W3979">
        <v>57.318728522336762</v>
      </c>
      <c r="X3979">
        <v>146.90405888616635</v>
      </c>
      <c r="Y3979">
        <v>135.45467811158798</v>
      </c>
      <c r="Z3979">
        <v>135.57104810996563</v>
      </c>
      <c r="AA3979">
        <v>32.504895141806273</v>
      </c>
      <c r="AB3979">
        <v>4.3153955708802592</v>
      </c>
      <c r="AC3979">
        <v>-57.434379170450221</v>
      </c>
    </row>
    <row r="3980" spans="1:29">
      <c r="A3980">
        <v>13</v>
      </c>
      <c r="B3980">
        <v>144</v>
      </c>
      <c r="C3980">
        <v>2009</v>
      </c>
      <c r="D3980">
        <v>99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99</v>
      </c>
      <c r="L3980">
        <v>99</v>
      </c>
      <c r="M3980">
        <v>99</v>
      </c>
      <c r="N3980">
        <v>99</v>
      </c>
      <c r="O3980">
        <v>9</v>
      </c>
      <c r="Q3980">
        <v>12</v>
      </c>
      <c r="R3980">
        <v>148</v>
      </c>
      <c r="S3980">
        <v>144</v>
      </c>
      <c r="T3980">
        <v>0.66471832336480408</v>
      </c>
      <c r="U3980">
        <v>0.72805204629306786</v>
      </c>
      <c r="V3980">
        <v>17.520270270270267</v>
      </c>
      <c r="W3980">
        <v>55.236111111111114</v>
      </c>
      <c r="X3980">
        <v>163.88612339316572</v>
      </c>
      <c r="Y3980">
        <v>147.76216216216213</v>
      </c>
      <c r="Z3980">
        <v>151.86666666666656</v>
      </c>
      <c r="AA3980">
        <v>36.684758794052577</v>
      </c>
      <c r="AB3980">
        <v>5.292796613101066</v>
      </c>
      <c r="AC3980">
        <v>-61.595555845368686</v>
      </c>
    </row>
    <row r="3981" spans="1:29">
      <c r="A3981">
        <v>13</v>
      </c>
      <c r="B3981">
        <v>145</v>
      </c>
      <c r="C3981">
        <v>2009</v>
      </c>
      <c r="D3981">
        <v>99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99</v>
      </c>
      <c r="L3981">
        <v>99</v>
      </c>
      <c r="M3981">
        <v>99</v>
      </c>
      <c r="N3981">
        <v>99</v>
      </c>
      <c r="O3981">
        <v>11</v>
      </c>
      <c r="Q3981">
        <v>217</v>
      </c>
      <c r="R3981">
        <v>5024</v>
      </c>
      <c r="S3981">
        <v>4960</v>
      </c>
      <c r="T3981">
        <v>22.564492274221465</v>
      </c>
      <c r="U3981">
        <v>22.538475600412056</v>
      </c>
      <c r="V3981">
        <v>15.70919585987262</v>
      </c>
      <c r="W3981">
        <v>57.575000000000003</v>
      </c>
      <c r="X3981">
        <v>147.58990000759093</v>
      </c>
      <c r="Y3981">
        <v>134.75268710191077</v>
      </c>
      <c r="Z3981">
        <v>136.49143145161284</v>
      </c>
      <c r="AA3981">
        <v>31.943850643257075</v>
      </c>
      <c r="AB3981">
        <v>4.0529285509011395</v>
      </c>
      <c r="AC3981">
        <v>-56.291052566710562</v>
      </c>
    </row>
    <row r="3982" spans="1:29">
      <c r="A3982">
        <v>13</v>
      </c>
      <c r="B3982">
        <v>146</v>
      </c>
      <c r="C3982">
        <v>2009</v>
      </c>
      <c r="D3982">
        <v>99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99</v>
      </c>
      <c r="L3982">
        <v>99</v>
      </c>
      <c r="M3982">
        <v>99</v>
      </c>
      <c r="N3982">
        <v>99</v>
      </c>
      <c r="O3982">
        <v>14</v>
      </c>
      <c r="Q3982">
        <v>60</v>
      </c>
      <c r="R3982">
        <v>621</v>
      </c>
      <c r="S3982">
        <v>619</v>
      </c>
      <c r="T3982">
        <v>2.7891221541185356</v>
      </c>
      <c r="U3982">
        <v>2.946308991390171</v>
      </c>
      <c r="V3982">
        <v>14.607085346215779</v>
      </c>
      <c r="W3982">
        <v>57.442649434571877</v>
      </c>
      <c r="X3982">
        <v>154.78075937353339</v>
      </c>
      <c r="Y3982">
        <v>142.51127214170691</v>
      </c>
      <c r="Z3982">
        <v>142.97172859450731</v>
      </c>
      <c r="AA3982">
        <v>29.522874000637497</v>
      </c>
      <c r="AB3982">
        <v>4.4628631056804764</v>
      </c>
      <c r="AC3982">
        <v>-47.246479408361971</v>
      </c>
    </row>
    <row r="3983" spans="1:29">
      <c r="A3983">
        <v>13</v>
      </c>
      <c r="B3983">
        <v>147</v>
      </c>
      <c r="C3983">
        <v>2009</v>
      </c>
      <c r="D3983">
        <v>99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99</v>
      </c>
      <c r="L3983">
        <v>99</v>
      </c>
      <c r="M3983">
        <v>99</v>
      </c>
      <c r="N3983">
        <v>99</v>
      </c>
      <c r="O3983">
        <v>15</v>
      </c>
      <c r="Q3983">
        <v>21</v>
      </c>
      <c r="R3983">
        <v>249</v>
      </c>
      <c r="S3983">
        <v>233</v>
      </c>
      <c r="T3983">
        <v>1.1183436656610557</v>
      </c>
      <c r="U3983">
        <v>1.0691999340955225</v>
      </c>
      <c r="V3983">
        <v>15.795180722891564</v>
      </c>
      <c r="W3983">
        <v>56.394849785407722</v>
      </c>
      <c r="X3983">
        <v>148.94507607896361</v>
      </c>
      <c r="Y3983">
        <v>128.97991967871485</v>
      </c>
      <c r="Z3983">
        <v>137.83690987124461</v>
      </c>
      <c r="AA3983">
        <v>35.469078752240598</v>
      </c>
      <c r="AB3983">
        <v>3.662636904964355</v>
      </c>
      <c r="AC3983">
        <v>-55.387469169448238</v>
      </c>
    </row>
    <row r="3984" spans="1:29">
      <c r="A3984">
        <v>13</v>
      </c>
      <c r="B3984">
        <v>148</v>
      </c>
      <c r="C3984">
        <v>2009</v>
      </c>
      <c r="D3984">
        <v>99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99</v>
      </c>
      <c r="L3984">
        <v>99</v>
      </c>
      <c r="M3984">
        <v>99</v>
      </c>
      <c r="N3984">
        <v>99</v>
      </c>
      <c r="O3984">
        <v>16</v>
      </c>
      <c r="Q3984">
        <v>266</v>
      </c>
      <c r="R3984">
        <v>8002.0700000000015</v>
      </c>
      <c r="S3984">
        <v>7912.0700000000015</v>
      </c>
      <c r="T3984">
        <v>35.940017255728371</v>
      </c>
      <c r="U3984">
        <v>36.218208938299718</v>
      </c>
      <c r="V3984">
        <v>16.200933008584027</v>
      </c>
      <c r="W3984">
        <v>57.193755869197282</v>
      </c>
      <c r="X3984">
        <v>148.16656439333786</v>
      </c>
      <c r="Y3984">
        <v>135.95248479455944</v>
      </c>
      <c r="Z3984">
        <v>137.49894781011795</v>
      </c>
      <c r="AA3984">
        <v>31.546792858027192</v>
      </c>
      <c r="AB3984">
        <v>17.221119052907444</v>
      </c>
      <c r="AC3984">
        <v>-5.519545165484832</v>
      </c>
    </row>
    <row r="3985" spans="1:29">
      <c r="A3985">
        <v>13</v>
      </c>
      <c r="B3985">
        <v>149</v>
      </c>
      <c r="C3985">
        <v>2009</v>
      </c>
      <c r="D3985">
        <v>99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99</v>
      </c>
      <c r="L3985">
        <v>99</v>
      </c>
      <c r="M3985">
        <v>99</v>
      </c>
      <c r="N3985">
        <v>99</v>
      </c>
      <c r="O3985">
        <v>18</v>
      </c>
      <c r="Q3985">
        <v>35</v>
      </c>
      <c r="R3985">
        <v>357</v>
      </c>
      <c r="S3985">
        <v>357</v>
      </c>
      <c r="T3985">
        <v>1.6034083881164531</v>
      </c>
      <c r="U3985">
        <v>1.5977873993342899</v>
      </c>
      <c r="V3985">
        <v>18.126050420168063</v>
      </c>
      <c r="W3985">
        <v>57.753501400560239</v>
      </c>
      <c r="X3985">
        <v>145.65037282518637</v>
      </c>
      <c r="Y3985">
        <v>134.43529411764703</v>
      </c>
      <c r="Z3985">
        <v>134.43529411764703</v>
      </c>
      <c r="AA3985">
        <v>28.462016326551659</v>
      </c>
      <c r="AB3985">
        <v>3.0099313314003302</v>
      </c>
      <c r="AC3985">
        <v>-41.182987312138891</v>
      </c>
    </row>
    <row r="3986" spans="1:29">
      <c r="A3986">
        <v>13</v>
      </c>
      <c r="B3986">
        <v>150</v>
      </c>
      <c r="C3986">
        <v>2009</v>
      </c>
      <c r="D3986">
        <v>99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99</v>
      </c>
      <c r="L3986">
        <v>99</v>
      </c>
      <c r="M3986">
        <v>99</v>
      </c>
      <c r="N3986">
        <v>99</v>
      </c>
      <c r="O3986">
        <v>54</v>
      </c>
      <c r="Q3986">
        <v>18</v>
      </c>
      <c r="R3986">
        <v>132</v>
      </c>
      <c r="S3986">
        <v>131</v>
      </c>
      <c r="T3986">
        <v>0.59285688300104156</v>
      </c>
      <c r="U3986">
        <v>0.6603032025427753</v>
      </c>
      <c r="V3986">
        <v>13.962121212121213</v>
      </c>
      <c r="W3986">
        <v>55.76335877862595</v>
      </c>
      <c r="X3986">
        <v>163.85797301290268</v>
      </c>
      <c r="Y3986">
        <v>150.25606060606054</v>
      </c>
      <c r="Z3986">
        <v>151.40305343511443</v>
      </c>
      <c r="AA3986">
        <v>37.313906580045114</v>
      </c>
      <c r="AB3986">
        <v>5.091276870195478</v>
      </c>
      <c r="AC3986">
        <v>-73.641525386487999</v>
      </c>
    </row>
    <row r="3987" spans="1:29">
      <c r="A3987">
        <v>13</v>
      </c>
      <c r="B3987">
        <v>151</v>
      </c>
      <c r="C3987">
        <v>2008</v>
      </c>
      <c r="D3987">
        <v>99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99</v>
      </c>
      <c r="L3987">
        <v>99</v>
      </c>
      <c r="M3987">
        <v>99</v>
      </c>
      <c r="N3987">
        <v>99</v>
      </c>
      <c r="O3987">
        <v>1</v>
      </c>
      <c r="Q3987">
        <v>129</v>
      </c>
      <c r="R3987">
        <v>3225</v>
      </c>
      <c r="S3987">
        <v>3214</v>
      </c>
      <c r="T3987">
        <v>13.130038270499142</v>
      </c>
      <c r="U3987">
        <v>12.809267028989396</v>
      </c>
      <c r="V3987">
        <v>15.848682170542631</v>
      </c>
      <c r="W3987">
        <v>56.76540136901059</v>
      </c>
      <c r="X3987">
        <v>142.80292608363388</v>
      </c>
      <c r="Y3987">
        <v>131.36920930232611</v>
      </c>
      <c r="Z3987">
        <v>131.81882389545791</v>
      </c>
      <c r="AA3987">
        <v>29.041338105622803</v>
      </c>
      <c r="AB3987">
        <v>3.2886026633450487</v>
      </c>
      <c r="AC3987">
        <v>-33.567754077862453</v>
      </c>
    </row>
    <row r="3988" spans="1:29">
      <c r="A3988">
        <v>13</v>
      </c>
      <c r="B3988">
        <v>152</v>
      </c>
      <c r="C3988">
        <v>2008</v>
      </c>
      <c r="D3988">
        <v>99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99</v>
      </c>
      <c r="L3988">
        <v>99</v>
      </c>
      <c r="M3988">
        <v>99</v>
      </c>
      <c r="N3988">
        <v>99</v>
      </c>
      <c r="O3988">
        <v>4</v>
      </c>
      <c r="Q3988">
        <v>167</v>
      </c>
      <c r="R3988">
        <v>3234</v>
      </c>
      <c r="S3988">
        <v>3211</v>
      </c>
      <c r="T3988">
        <v>13.166680237765656</v>
      </c>
      <c r="U3988">
        <v>12.826902739073953</v>
      </c>
      <c r="V3988">
        <v>16.462275819418675</v>
      </c>
      <c r="W3988">
        <v>57.279352226720654</v>
      </c>
      <c r="X3988">
        <v>143.08518443327316</v>
      </c>
      <c r="Y3988">
        <v>131.18398268398232</v>
      </c>
      <c r="Z3988">
        <v>132.12363749610671</v>
      </c>
      <c r="AA3988">
        <v>28.829136118752807</v>
      </c>
      <c r="AB3988">
        <v>3.4113966693021429</v>
      </c>
      <c r="AC3988">
        <v>-40.986756891416313</v>
      </c>
    </row>
    <row r="3989" spans="1:29">
      <c r="A3989">
        <v>13</v>
      </c>
      <c r="B3989">
        <v>153</v>
      </c>
      <c r="C3989">
        <v>2008</v>
      </c>
      <c r="D3989">
        <v>99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99</v>
      </c>
      <c r="L3989">
        <v>99</v>
      </c>
      <c r="M3989">
        <v>99</v>
      </c>
      <c r="N3989">
        <v>99</v>
      </c>
      <c r="O3989">
        <v>8</v>
      </c>
      <c r="Q3989">
        <v>73</v>
      </c>
      <c r="R3989">
        <v>1036</v>
      </c>
      <c r="S3989">
        <v>1034</v>
      </c>
      <c r="T3989">
        <v>4.2178975653448427</v>
      </c>
      <c r="U3989">
        <v>4.0887727163319996</v>
      </c>
      <c r="V3989">
        <v>17.246138996138995</v>
      </c>
      <c r="W3989">
        <v>57.027079303675059</v>
      </c>
      <c r="X3989">
        <v>141.71337798098349</v>
      </c>
      <c r="Y3989">
        <v>130.53658301158291</v>
      </c>
      <c r="Z3989">
        <v>130.78907156673102</v>
      </c>
      <c r="AA3989">
        <v>30.971022310042208</v>
      </c>
      <c r="AB3989">
        <v>3.7485318569654882</v>
      </c>
      <c r="AC3989">
        <v>-46.176067861139956</v>
      </c>
    </row>
    <row r="3990" spans="1:29">
      <c r="A3990">
        <v>13</v>
      </c>
      <c r="B3990">
        <v>154</v>
      </c>
      <c r="C3990">
        <v>2008</v>
      </c>
      <c r="D3990">
        <v>99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99</v>
      </c>
      <c r="L3990">
        <v>99</v>
      </c>
      <c r="M3990">
        <v>99</v>
      </c>
      <c r="N3990">
        <v>99</v>
      </c>
      <c r="O3990">
        <v>9</v>
      </c>
      <c r="Q3990">
        <v>13</v>
      </c>
      <c r="R3990">
        <v>152</v>
      </c>
      <c r="S3990">
        <v>151</v>
      </c>
      <c r="T3990">
        <v>0.61884211383437804</v>
      </c>
      <c r="U3990">
        <v>0.72460304308364976</v>
      </c>
      <c r="V3990">
        <v>13.559210526315789</v>
      </c>
      <c r="W3990">
        <v>54.185430463576175</v>
      </c>
      <c r="X3990">
        <v>172.01915949136108</v>
      </c>
      <c r="Y3990">
        <v>157.67236842105271</v>
      </c>
      <c r="Z3990">
        <v>158.71655629139079</v>
      </c>
      <c r="AA3990">
        <v>29.323679897147851</v>
      </c>
      <c r="AB3990">
        <v>4.1835438786078445</v>
      </c>
      <c r="AC3990">
        <v>-58.155583081135397</v>
      </c>
    </row>
    <row r="3991" spans="1:29">
      <c r="A3991">
        <v>13</v>
      </c>
      <c r="B3991">
        <v>155</v>
      </c>
      <c r="C3991">
        <v>2008</v>
      </c>
      <c r="D3991">
        <v>99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99</v>
      </c>
      <c r="L3991">
        <v>99</v>
      </c>
      <c r="M3991">
        <v>99</v>
      </c>
      <c r="N3991">
        <v>99</v>
      </c>
      <c r="O3991">
        <v>11</v>
      </c>
      <c r="Q3991">
        <v>254</v>
      </c>
      <c r="R3991">
        <v>7461</v>
      </c>
      <c r="S3991">
        <v>7399</v>
      </c>
      <c r="T3991">
        <v>30.376190863936159</v>
      </c>
      <c r="U3991">
        <v>30.429778294059926</v>
      </c>
      <c r="V3991">
        <v>15.373408390296213</v>
      </c>
      <c r="W3991">
        <v>56.527774023516677</v>
      </c>
      <c r="X3991">
        <v>147.19793195472377</v>
      </c>
      <c r="Y3991">
        <v>134.8965286154671</v>
      </c>
      <c r="Z3991">
        <v>136.02689552642255</v>
      </c>
      <c r="AA3991">
        <v>29.859850333733675</v>
      </c>
      <c r="AB3991">
        <v>3.5886254364403061</v>
      </c>
      <c r="AC3991">
        <v>-51.231510022248806</v>
      </c>
    </row>
    <row r="3992" spans="1:29">
      <c r="A3992">
        <v>13</v>
      </c>
      <c r="B3992">
        <v>156</v>
      </c>
      <c r="C3992">
        <v>2008</v>
      </c>
      <c r="D3992">
        <v>99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99</v>
      </c>
      <c r="L3992">
        <v>99</v>
      </c>
      <c r="M3992">
        <v>99</v>
      </c>
      <c r="N3992">
        <v>99</v>
      </c>
      <c r="O3992">
        <v>14</v>
      </c>
      <c r="Q3992">
        <v>50</v>
      </c>
      <c r="R3992">
        <v>523</v>
      </c>
      <c r="S3992">
        <v>515</v>
      </c>
      <c r="T3992">
        <v>2.1293054311538158</v>
      </c>
      <c r="U3992">
        <v>2.2913936313771344</v>
      </c>
      <c r="V3992">
        <v>15.1453154875717</v>
      </c>
      <c r="W3992">
        <v>55.994174757281563</v>
      </c>
      <c r="X3992">
        <v>159.18869593498621</v>
      </c>
      <c r="Y3992">
        <v>144.9095602294455</v>
      </c>
      <c r="Z3992">
        <v>147.16058252427183</v>
      </c>
      <c r="AA3992">
        <v>30.985014537260856</v>
      </c>
      <c r="AB3992">
        <v>4.7079735141817185</v>
      </c>
      <c r="AC3992">
        <v>-46.057696223036316</v>
      </c>
    </row>
    <row r="3993" spans="1:29">
      <c r="A3993">
        <v>13</v>
      </c>
      <c r="B3993">
        <v>157</v>
      </c>
      <c r="C3993">
        <v>2008</v>
      </c>
      <c r="D3993">
        <v>99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99</v>
      </c>
      <c r="L3993">
        <v>99</v>
      </c>
      <c r="M3993">
        <v>99</v>
      </c>
      <c r="N3993">
        <v>99</v>
      </c>
      <c r="O3993">
        <v>15</v>
      </c>
      <c r="Q3993">
        <v>22</v>
      </c>
      <c r="R3993">
        <v>323</v>
      </c>
      <c r="S3993">
        <v>283</v>
      </c>
      <c r="T3993">
        <v>1.3150394918980539</v>
      </c>
      <c r="U3993">
        <v>1.0868501427531048</v>
      </c>
      <c r="V3993">
        <v>26.919504643962849</v>
      </c>
      <c r="W3993">
        <v>56.265017667844525</v>
      </c>
      <c r="X3993">
        <v>136.86961013520985</v>
      </c>
      <c r="Y3993">
        <v>111.29256965944268</v>
      </c>
      <c r="Z3993">
        <v>127.02296819787978</v>
      </c>
      <c r="AA3993">
        <v>36.351598732551395</v>
      </c>
      <c r="AB3993">
        <v>2.8589476892987862</v>
      </c>
      <c r="AC3993">
        <v>-55.088181296793195</v>
      </c>
    </row>
    <row r="3994" spans="1:29">
      <c r="A3994">
        <v>13</v>
      </c>
      <c r="B3994">
        <v>158</v>
      </c>
      <c r="C3994">
        <v>2008</v>
      </c>
      <c r="D3994">
        <v>99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99</v>
      </c>
      <c r="L3994">
        <v>99</v>
      </c>
      <c r="M3994">
        <v>99</v>
      </c>
      <c r="N3994">
        <v>99</v>
      </c>
      <c r="O3994">
        <v>16</v>
      </c>
      <c r="Q3994">
        <v>288</v>
      </c>
      <c r="R3994">
        <v>7930</v>
      </c>
      <c r="S3994">
        <v>7779</v>
      </c>
      <c r="T3994">
        <v>32.285644491490913</v>
      </c>
      <c r="U3994">
        <v>32.805132780751819</v>
      </c>
      <c r="V3994">
        <v>15.65397225725094</v>
      </c>
      <c r="W3994">
        <v>55.682992672580006</v>
      </c>
      <c r="X3994">
        <v>149.55373330291175</v>
      </c>
      <c r="Y3994">
        <v>136.82568726355638</v>
      </c>
      <c r="Z3994">
        <v>139.48164288468982</v>
      </c>
      <c r="AA3994">
        <v>30.482538142112844</v>
      </c>
      <c r="AB3994">
        <v>4.2353057292486307</v>
      </c>
      <c r="AC3994">
        <v>-63.07660169622006</v>
      </c>
    </row>
    <row r="3995" spans="1:29">
      <c r="A3995">
        <v>13</v>
      </c>
      <c r="B3995">
        <v>159</v>
      </c>
      <c r="C3995">
        <v>2008</v>
      </c>
      <c r="D3995">
        <v>99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99</v>
      </c>
      <c r="L3995">
        <v>99</v>
      </c>
      <c r="M3995">
        <v>99</v>
      </c>
      <c r="N3995">
        <v>99</v>
      </c>
      <c r="O3995">
        <v>18</v>
      </c>
      <c r="Q3995">
        <v>56</v>
      </c>
      <c r="R3995">
        <v>562</v>
      </c>
      <c r="S3995">
        <v>562</v>
      </c>
      <c r="T3995">
        <v>2.2880872893086881</v>
      </c>
      <c r="U3995">
        <v>2.4028980009848482</v>
      </c>
      <c r="V3995">
        <v>15.827402135231322</v>
      </c>
      <c r="W3995">
        <v>55.832740213523138</v>
      </c>
      <c r="X3995">
        <v>153.21325709526789</v>
      </c>
      <c r="Y3995">
        <v>141.41583629893211</v>
      </c>
      <c r="Z3995">
        <v>141.41583629893211</v>
      </c>
      <c r="AA3995">
        <v>31.2818284618454</v>
      </c>
      <c r="AB3995">
        <v>3.1646056294840821</v>
      </c>
      <c r="AC3995">
        <v>-58.838887716355693</v>
      </c>
    </row>
    <row r="3996" spans="1:29">
      <c r="A3996">
        <v>13</v>
      </c>
      <c r="B3996">
        <v>160</v>
      </c>
      <c r="C3996">
        <v>2008</v>
      </c>
      <c r="D3996">
        <v>99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99</v>
      </c>
      <c r="L3996">
        <v>99</v>
      </c>
      <c r="M3996">
        <v>99</v>
      </c>
      <c r="N3996">
        <v>99</v>
      </c>
      <c r="O3996">
        <v>54</v>
      </c>
      <c r="Q3996">
        <v>19</v>
      </c>
      <c r="R3996">
        <v>115</v>
      </c>
      <c r="S3996">
        <v>112</v>
      </c>
      <c r="T3996">
        <v>0.46820291507206258</v>
      </c>
      <c r="U3996">
        <v>0.53034114622803297</v>
      </c>
      <c r="V3996">
        <v>18.182608695652178</v>
      </c>
      <c r="W3996">
        <v>54.866071428571438</v>
      </c>
      <c r="X3996">
        <v>168.53360968486501</v>
      </c>
      <c r="Y3996">
        <v>152.53043478260861</v>
      </c>
      <c r="Z3996">
        <v>156.6160714285713</v>
      </c>
      <c r="AA3996">
        <v>39.900652414938889</v>
      </c>
      <c r="AB3996">
        <v>4.237366803035755</v>
      </c>
      <c r="AC3996">
        <v>-64.447058396489396</v>
      </c>
    </row>
    <row r="3997" spans="1:29">
      <c r="A3997">
        <v>13</v>
      </c>
      <c r="B3997">
        <v>161</v>
      </c>
      <c r="C3997">
        <v>2007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99</v>
      </c>
      <c r="L3997">
        <v>99</v>
      </c>
      <c r="M3997">
        <v>99</v>
      </c>
      <c r="N3997">
        <v>99</v>
      </c>
      <c r="O3997">
        <v>1</v>
      </c>
      <c r="Q3997">
        <v>128</v>
      </c>
      <c r="R3997">
        <v>1714</v>
      </c>
      <c r="S3997">
        <v>1707</v>
      </c>
      <c r="T3997">
        <v>7.8329220363769299</v>
      </c>
      <c r="U3997">
        <v>7.7281682992369394</v>
      </c>
      <c r="V3997">
        <v>16.106767794632443</v>
      </c>
      <c r="W3997">
        <v>56.830697129466898</v>
      </c>
      <c r="X3997">
        <v>145.75075441428751</v>
      </c>
      <c r="Y3997">
        <v>133.96621936989521</v>
      </c>
      <c r="Z3997">
        <v>134.51558289396621</v>
      </c>
      <c r="AA3997">
        <v>30.872505228490304</v>
      </c>
      <c r="AB3997">
        <v>3.7371197639756009</v>
      </c>
      <c r="AC3997">
        <v>-36.903106558420355</v>
      </c>
    </row>
    <row r="3998" spans="1:29">
      <c r="A3998">
        <v>13</v>
      </c>
      <c r="B3998">
        <v>162</v>
      </c>
      <c r="C3998">
        <v>2007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99</v>
      </c>
      <c r="L3998">
        <v>99</v>
      </c>
      <c r="M3998">
        <v>99</v>
      </c>
      <c r="N3998">
        <v>99</v>
      </c>
      <c r="O3998">
        <v>4</v>
      </c>
      <c r="Q3998">
        <v>177</v>
      </c>
      <c r="R3998">
        <v>2406</v>
      </c>
      <c r="S3998">
        <v>2399</v>
      </c>
      <c r="T3998">
        <v>10.995338634494113</v>
      </c>
      <c r="U3998">
        <v>10.591619367901799</v>
      </c>
      <c r="V3998">
        <v>16.300914380714875</v>
      </c>
      <c r="W3998">
        <v>57.365152146727802</v>
      </c>
      <c r="X3998">
        <v>142.0562893956876</v>
      </c>
      <c r="Y3998">
        <v>130.79655029093922</v>
      </c>
      <c r="Z3998">
        <v>131.17819924968737</v>
      </c>
      <c r="AA3998">
        <v>29.055402439647732</v>
      </c>
      <c r="AB3998">
        <v>3.7747171643016784</v>
      </c>
      <c r="AC3998">
        <v>-42.199622831467536</v>
      </c>
    </row>
    <row r="3999" spans="1:29">
      <c r="A3999">
        <v>13</v>
      </c>
      <c r="B3999">
        <v>163</v>
      </c>
      <c r="C3999">
        <v>2007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99</v>
      </c>
      <c r="L3999">
        <v>99</v>
      </c>
      <c r="M3999">
        <v>99</v>
      </c>
      <c r="N3999">
        <v>99</v>
      </c>
      <c r="O3999">
        <v>8</v>
      </c>
      <c r="Q3999">
        <v>71</v>
      </c>
      <c r="R3999">
        <v>794</v>
      </c>
      <c r="S3999">
        <v>791</v>
      </c>
      <c r="T3999">
        <v>3.6285531487066991</v>
      </c>
      <c r="U3999">
        <v>3.5529506082423681</v>
      </c>
      <c r="V3999">
        <v>17.408060453400505</v>
      </c>
      <c r="W3999">
        <v>56.656131479140321</v>
      </c>
      <c r="X3999">
        <v>144.53648845212325</v>
      </c>
      <c r="Y3999">
        <v>132.95302267002521</v>
      </c>
      <c r="Z3999">
        <v>133.45726927939316</v>
      </c>
      <c r="AA3999">
        <v>32.198677558839378</v>
      </c>
      <c r="AB3999">
        <v>4.1905419607205028</v>
      </c>
      <c r="AC3999">
        <v>-38.295035973623747</v>
      </c>
    </row>
    <row r="4000" spans="1:29">
      <c r="A4000">
        <v>13</v>
      </c>
      <c r="B4000">
        <v>164</v>
      </c>
      <c r="C4000">
        <v>2007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99</v>
      </c>
      <c r="L4000">
        <v>99</v>
      </c>
      <c r="M4000">
        <v>99</v>
      </c>
      <c r="N4000">
        <v>99</v>
      </c>
      <c r="O4000">
        <v>9</v>
      </c>
      <c r="Q4000">
        <v>15</v>
      </c>
      <c r="R4000">
        <v>175</v>
      </c>
      <c r="S4000">
        <v>173</v>
      </c>
      <c r="T4000">
        <v>0.79974408189379387</v>
      </c>
      <c r="U4000">
        <v>0.87857231325962848</v>
      </c>
      <c r="V4000">
        <v>16.731428571428577</v>
      </c>
      <c r="W4000">
        <v>54.676300578034677</v>
      </c>
      <c r="X4000">
        <v>163.70840427178439</v>
      </c>
      <c r="Y4000">
        <v>149.16571428571419</v>
      </c>
      <c r="Z4000">
        <v>150.89017341040454</v>
      </c>
      <c r="AA4000">
        <v>36.642960454049003</v>
      </c>
      <c r="AB4000">
        <v>5.1136634563035983</v>
      </c>
      <c r="AC4000">
        <v>-47.109207195691951</v>
      </c>
    </row>
    <row r="4001" spans="1:29">
      <c r="A4001">
        <v>13</v>
      </c>
      <c r="B4001">
        <v>165</v>
      </c>
      <c r="C4001">
        <v>2007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99</v>
      </c>
      <c r="L4001">
        <v>99</v>
      </c>
      <c r="M4001">
        <v>99</v>
      </c>
      <c r="N4001">
        <v>99</v>
      </c>
      <c r="O4001">
        <v>11</v>
      </c>
      <c r="Q4001">
        <v>287</v>
      </c>
      <c r="R4001">
        <v>7748</v>
      </c>
      <c r="S4001">
        <v>7660</v>
      </c>
      <c r="T4001">
        <v>35.408097980074949</v>
      </c>
      <c r="U4001">
        <v>34.888482167378378</v>
      </c>
      <c r="V4001">
        <v>15.506324212700058</v>
      </c>
      <c r="W4001">
        <v>56.5453002610966</v>
      </c>
      <c r="X4001">
        <v>146.48636827118139</v>
      </c>
      <c r="Y4001">
        <v>133.78949406298409</v>
      </c>
      <c r="Z4001">
        <v>135.32650130548311</v>
      </c>
      <c r="AA4001">
        <v>29.6005054739386</v>
      </c>
      <c r="AB4001">
        <v>3.8161276698863071</v>
      </c>
      <c r="AC4001">
        <v>-50.01285686570376</v>
      </c>
    </row>
    <row r="4002" spans="1:29">
      <c r="A4002">
        <v>13</v>
      </c>
      <c r="B4002">
        <v>166</v>
      </c>
      <c r="C4002">
        <v>2007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99</v>
      </c>
      <c r="L4002">
        <v>99</v>
      </c>
      <c r="M4002">
        <v>99</v>
      </c>
      <c r="N4002">
        <v>99</v>
      </c>
      <c r="O4002">
        <v>14</v>
      </c>
      <c r="Q4002">
        <v>65</v>
      </c>
      <c r="R4002">
        <v>607</v>
      </c>
      <c r="S4002">
        <v>600</v>
      </c>
      <c r="T4002">
        <v>2.7739694726259025</v>
      </c>
      <c r="U4002">
        <v>2.8390803127642008</v>
      </c>
      <c r="V4002">
        <v>14.922570016474459</v>
      </c>
      <c r="W4002">
        <v>56.55</v>
      </c>
      <c r="X4002">
        <v>151.93954246324463</v>
      </c>
      <c r="Y4002">
        <v>138.96919275123557</v>
      </c>
      <c r="Z4002">
        <v>140.59049999999999</v>
      </c>
      <c r="AA4002">
        <v>29.093179494227552</v>
      </c>
      <c r="AB4002">
        <v>4.2900077700007788</v>
      </c>
      <c r="AC4002">
        <v>-42.06216590473614</v>
      </c>
    </row>
    <row r="4003" spans="1:29">
      <c r="A4003">
        <v>13</v>
      </c>
      <c r="B4003">
        <v>167</v>
      </c>
      <c r="C4003">
        <v>2007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99</v>
      </c>
      <c r="L4003">
        <v>99</v>
      </c>
      <c r="M4003">
        <v>99</v>
      </c>
      <c r="N4003">
        <v>99</v>
      </c>
      <c r="O4003">
        <v>15</v>
      </c>
      <c r="Q4003">
        <v>23</v>
      </c>
      <c r="R4003">
        <v>265</v>
      </c>
      <c r="S4003">
        <v>216</v>
      </c>
      <c r="T4003">
        <v>1.2110410382963164</v>
      </c>
      <c r="U4003">
        <v>0.94280596556793439</v>
      </c>
      <c r="V4003">
        <v>29.094339622641503</v>
      </c>
      <c r="W4003">
        <v>56.175925925925917</v>
      </c>
      <c r="X4003">
        <v>139.10055397698241</v>
      </c>
      <c r="Y4003">
        <v>105.70754716981138</v>
      </c>
      <c r="Z4003">
        <v>129.68750000000003</v>
      </c>
      <c r="AA4003">
        <v>35.788159914227244</v>
      </c>
      <c r="AB4003">
        <v>4.2910947918953752</v>
      </c>
      <c r="AC4003">
        <v>-68.434432875766362</v>
      </c>
    </row>
    <row r="4004" spans="1:29">
      <c r="A4004">
        <v>13</v>
      </c>
      <c r="B4004">
        <v>168</v>
      </c>
      <c r="C4004">
        <v>2007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99</v>
      </c>
      <c r="L4004">
        <v>99</v>
      </c>
      <c r="M4004">
        <v>99</v>
      </c>
      <c r="N4004">
        <v>99</v>
      </c>
      <c r="O4004">
        <v>16</v>
      </c>
      <c r="Q4004">
        <v>310</v>
      </c>
      <c r="R4004">
        <v>7437</v>
      </c>
      <c r="S4004">
        <v>7388</v>
      </c>
      <c r="T4004">
        <v>33.986838497395112</v>
      </c>
      <c r="U4004">
        <v>34.983430847769803</v>
      </c>
      <c r="V4004">
        <v>14.521581282775312</v>
      </c>
      <c r="W4004">
        <v>55.170005414185162</v>
      </c>
      <c r="X4004">
        <v>152.32800595424061</v>
      </c>
      <c r="Y4004">
        <v>139.7636278069117</v>
      </c>
      <c r="Z4004">
        <v>140.69059285327589</v>
      </c>
      <c r="AA4004">
        <v>30.489864461732758</v>
      </c>
      <c r="AB4004">
        <v>4.5085564024147908</v>
      </c>
      <c r="AC4004">
        <v>-64.032373389877492</v>
      </c>
    </row>
    <row r="4005" spans="1:29">
      <c r="A4005">
        <v>13</v>
      </c>
      <c r="B4005">
        <v>169</v>
      </c>
      <c r="C4005">
        <v>2007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99</v>
      </c>
      <c r="L4005">
        <v>99</v>
      </c>
      <c r="M4005">
        <v>99</v>
      </c>
      <c r="N4005">
        <v>99</v>
      </c>
      <c r="O4005">
        <v>18</v>
      </c>
      <c r="Q4005">
        <v>63</v>
      </c>
      <c r="R4005">
        <v>573</v>
      </c>
      <c r="S4005">
        <v>572</v>
      </c>
      <c r="T4005">
        <v>2.618590622429394</v>
      </c>
      <c r="U4005">
        <v>2.7707203592911114</v>
      </c>
      <c r="V4005">
        <v>15.605584642233859</v>
      </c>
      <c r="W4005">
        <v>55.080419580419587</v>
      </c>
      <c r="X4005">
        <v>155.8946375257855</v>
      </c>
      <c r="Y4005">
        <v>143.67050610820257</v>
      </c>
      <c r="Z4005">
        <v>143.92167832167843</v>
      </c>
      <c r="AA4005">
        <v>32.043456921015078</v>
      </c>
      <c r="AB4005">
        <v>3.5202463109399553</v>
      </c>
      <c r="AC4005">
        <v>-53.802187525447515</v>
      </c>
    </row>
    <row r="4006" spans="1:29">
      <c r="A4006">
        <v>13</v>
      </c>
      <c r="B4006">
        <v>170</v>
      </c>
      <c r="C4006">
        <v>2007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99</v>
      </c>
      <c r="L4006">
        <v>99</v>
      </c>
      <c r="M4006">
        <v>99</v>
      </c>
      <c r="N4006">
        <v>99</v>
      </c>
      <c r="O4006">
        <v>54</v>
      </c>
      <c r="Q4006">
        <v>21</v>
      </c>
      <c r="R4006">
        <v>163</v>
      </c>
      <c r="S4006">
        <v>163</v>
      </c>
      <c r="T4006">
        <v>0.74490448770679107</v>
      </c>
      <c r="U4006">
        <v>0.82416975858782116</v>
      </c>
      <c r="V4006">
        <v>15.901840490797548</v>
      </c>
      <c r="W4006">
        <v>55.26993865030672</v>
      </c>
      <c r="X4006">
        <v>163.80567501279504</v>
      </c>
      <c r="Y4006">
        <v>150.23067484662579</v>
      </c>
      <c r="Z4006">
        <v>150.23067484662579</v>
      </c>
      <c r="AA4006">
        <v>33.608741798994117</v>
      </c>
      <c r="AB4006">
        <v>3.8116085999136335</v>
      </c>
      <c r="AC4006">
        <v>-69.717709082163992</v>
      </c>
    </row>
    <row r="4007" spans="1:29">
      <c r="A4007">
        <v>13</v>
      </c>
      <c r="B4007">
        <v>171</v>
      </c>
      <c r="C4007">
        <v>2006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99</v>
      </c>
      <c r="L4007">
        <v>99</v>
      </c>
      <c r="M4007">
        <v>99</v>
      </c>
      <c r="N4007">
        <v>99</v>
      </c>
      <c r="O4007">
        <v>1</v>
      </c>
      <c r="Q4007">
        <v>151</v>
      </c>
      <c r="R4007">
        <v>2143</v>
      </c>
      <c r="S4007">
        <v>2125</v>
      </c>
      <c r="T4007">
        <v>10.082333568572102</v>
      </c>
      <c r="U4007">
        <v>9.8824632461476352</v>
      </c>
      <c r="V4007">
        <v>15.94447036864209</v>
      </c>
      <c r="W4007">
        <v>55.858823529411758</v>
      </c>
      <c r="X4007">
        <v>143.04629601074589</v>
      </c>
      <c r="Y4007">
        <v>130.94904339710681</v>
      </c>
      <c r="Z4007">
        <v>132.05825882352937</v>
      </c>
      <c r="AA4007">
        <v>29.482262723903514</v>
      </c>
      <c r="AB4007">
        <v>3.6927685809413791</v>
      </c>
      <c r="AC4007">
        <v>-38.706090765083438</v>
      </c>
    </row>
    <row r="4008" spans="1:29">
      <c r="A4008">
        <v>13</v>
      </c>
      <c r="B4008">
        <v>172</v>
      </c>
      <c r="C4008">
        <v>2006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99</v>
      </c>
      <c r="L4008">
        <v>99</v>
      </c>
      <c r="M4008">
        <v>99</v>
      </c>
      <c r="N4008">
        <v>99</v>
      </c>
      <c r="O4008">
        <v>4</v>
      </c>
      <c r="Q4008">
        <v>220</v>
      </c>
      <c r="R4008">
        <v>2763</v>
      </c>
      <c r="S4008">
        <v>2724</v>
      </c>
      <c r="T4008">
        <v>12.999294283697951</v>
      </c>
      <c r="U4008">
        <v>12.566328119467197</v>
      </c>
      <c r="V4008">
        <v>16.21208830980818</v>
      </c>
      <c r="W4008">
        <v>56.51541850220265</v>
      </c>
      <c r="X4008">
        <v>142.13772851200011</v>
      </c>
      <c r="Y4008">
        <v>129.14773796597891</v>
      </c>
      <c r="Z4008">
        <v>130.99676945668122</v>
      </c>
      <c r="AA4008">
        <v>28.066276917138161</v>
      </c>
      <c r="AB4008">
        <v>3.7274211313383936</v>
      </c>
      <c r="AC4008">
        <v>-41.074650977716011</v>
      </c>
    </row>
    <row r="4009" spans="1:29">
      <c r="A4009">
        <v>13</v>
      </c>
      <c r="B4009">
        <v>173</v>
      </c>
      <c r="C4009">
        <v>2006</v>
      </c>
      <c r="D4009">
        <v>99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99</v>
      </c>
      <c r="L4009">
        <v>99</v>
      </c>
      <c r="M4009">
        <v>99</v>
      </c>
      <c r="N4009">
        <v>99</v>
      </c>
      <c r="O4009">
        <v>8</v>
      </c>
      <c r="Q4009">
        <v>76</v>
      </c>
      <c r="R4009">
        <v>590</v>
      </c>
      <c r="S4009">
        <v>587</v>
      </c>
      <c r="T4009">
        <v>2.7758174547165368</v>
      </c>
      <c r="U4009">
        <v>2.8400973808446239</v>
      </c>
      <c r="V4009">
        <v>18.167796610169489</v>
      </c>
      <c r="W4009">
        <v>55.344122657580911</v>
      </c>
      <c r="X4009">
        <v>148.62148116862841</v>
      </c>
      <c r="Y4009">
        <v>136.69118644067797</v>
      </c>
      <c r="Z4009">
        <v>137.38977853492329</v>
      </c>
      <c r="AA4009">
        <v>35.536325409792823</v>
      </c>
      <c r="AB4009">
        <v>4.6555067543695996</v>
      </c>
      <c r="AC4009">
        <v>-50.369890352987277</v>
      </c>
    </row>
    <row r="4010" spans="1:29">
      <c r="A4010">
        <v>13</v>
      </c>
      <c r="B4010">
        <v>174</v>
      </c>
      <c r="C4010">
        <v>2006</v>
      </c>
      <c r="D4010">
        <v>99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99</v>
      </c>
      <c r="L4010">
        <v>99</v>
      </c>
      <c r="M4010">
        <v>99</v>
      </c>
      <c r="N4010">
        <v>99</v>
      </c>
      <c r="O4010">
        <v>9</v>
      </c>
      <c r="Q4010">
        <v>18</v>
      </c>
      <c r="R4010">
        <v>201</v>
      </c>
      <c r="S4010">
        <v>199</v>
      </c>
      <c r="T4010">
        <v>0.94565984474241371</v>
      </c>
      <c r="U4010">
        <v>0.93595470849047324</v>
      </c>
      <c r="V4010">
        <v>17.228855721393035</v>
      </c>
      <c r="W4010">
        <v>55.266331658291442</v>
      </c>
      <c r="X4010">
        <v>144.40850999606516</v>
      </c>
      <c r="Y4010">
        <v>132.22636815920399</v>
      </c>
      <c r="Z4010">
        <v>133.55527638190952</v>
      </c>
      <c r="AA4010">
        <v>33.146957079301899</v>
      </c>
      <c r="AB4010">
        <v>5.5414765108366115</v>
      </c>
      <c r="AC4010">
        <v>-33.736634492815625</v>
      </c>
    </row>
    <row r="4011" spans="1:29">
      <c r="A4011">
        <v>13</v>
      </c>
      <c r="B4011">
        <v>175</v>
      </c>
      <c r="C4011">
        <v>2006</v>
      </c>
      <c r="D4011">
        <v>99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99</v>
      </c>
      <c r="L4011">
        <v>99</v>
      </c>
      <c r="M4011">
        <v>99</v>
      </c>
      <c r="N4011">
        <v>99</v>
      </c>
      <c r="O4011">
        <v>11</v>
      </c>
      <c r="Q4011">
        <v>294</v>
      </c>
      <c r="R4011">
        <v>6953</v>
      </c>
      <c r="S4011">
        <v>6852</v>
      </c>
      <c r="T4011">
        <v>32.712302987532354</v>
      </c>
      <c r="U4011">
        <v>32.581337906537158</v>
      </c>
      <c r="V4011">
        <v>15.733208686897738</v>
      </c>
      <c r="W4011">
        <v>56.328079392877981</v>
      </c>
      <c r="X4011">
        <v>146.16384986394499</v>
      </c>
      <c r="Y4011">
        <v>133.06259168704156</v>
      </c>
      <c r="Z4011">
        <v>135.02396380618791</v>
      </c>
      <c r="AA4011">
        <v>29.619964022624846</v>
      </c>
      <c r="AB4011">
        <v>4.1313178461674287</v>
      </c>
      <c r="AC4011">
        <v>-45.885892988884805</v>
      </c>
    </row>
    <row r="4012" spans="1:29">
      <c r="A4012">
        <v>13</v>
      </c>
      <c r="B4012">
        <v>176</v>
      </c>
      <c r="C4012">
        <v>2006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99</v>
      </c>
      <c r="O4012">
        <v>14</v>
      </c>
      <c r="Q4012">
        <v>73</v>
      </c>
      <c r="R4012">
        <v>632</v>
      </c>
      <c r="S4012">
        <v>558</v>
      </c>
      <c r="T4012">
        <v>2.9734180192895794</v>
      </c>
      <c r="U4012">
        <v>2.7713063385131322</v>
      </c>
      <c r="V4012">
        <v>14.833860759493676</v>
      </c>
      <c r="W4012">
        <v>56.353046594982082</v>
      </c>
      <c r="X4012">
        <v>154.04261009092517</v>
      </c>
      <c r="Y4012">
        <v>124.51645569620264</v>
      </c>
      <c r="Z4012">
        <v>141.02939068100369</v>
      </c>
      <c r="AA4012">
        <v>30.753518258758071</v>
      </c>
      <c r="AB4012">
        <v>4.7604722930635468</v>
      </c>
      <c r="AC4012">
        <v>-34.971627084592129</v>
      </c>
    </row>
    <row r="4013" spans="1:29">
      <c r="A4013">
        <v>13</v>
      </c>
      <c r="B4013">
        <v>177</v>
      </c>
      <c r="C4013">
        <v>2006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99</v>
      </c>
      <c r="O4013">
        <v>15</v>
      </c>
      <c r="Q4013">
        <v>32</v>
      </c>
      <c r="R4013">
        <v>302</v>
      </c>
      <c r="S4013">
        <v>258</v>
      </c>
      <c r="T4013">
        <v>1.4208421547871091</v>
      </c>
      <c r="U4013">
        <v>1.1523855408652544</v>
      </c>
      <c r="V4013">
        <v>35.158940397351003</v>
      </c>
      <c r="W4013">
        <v>55.86046511627908</v>
      </c>
      <c r="X4013">
        <v>138.95338408443527</v>
      </c>
      <c r="Y4013">
        <v>108.35529801324502</v>
      </c>
      <c r="Z4013">
        <v>126.83449612403102</v>
      </c>
      <c r="AA4013">
        <v>40.65064160293899</v>
      </c>
      <c r="AB4013">
        <v>4.5242570781563805</v>
      </c>
      <c r="AC4013">
        <v>-69.948362747584355</v>
      </c>
    </row>
    <row r="4014" spans="1:29">
      <c r="A4014">
        <v>13</v>
      </c>
      <c r="B4014">
        <v>178</v>
      </c>
      <c r="C4014">
        <v>2006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99</v>
      </c>
      <c r="O4014">
        <v>16</v>
      </c>
      <c r="Q4014">
        <v>358</v>
      </c>
      <c r="R4014">
        <v>6988</v>
      </c>
      <c r="S4014">
        <v>6880</v>
      </c>
      <c r="T4014">
        <v>32.876970124676546</v>
      </c>
      <c r="U4014">
        <v>33.746006807474899</v>
      </c>
      <c r="V4014">
        <v>14.605466514024044</v>
      </c>
      <c r="W4014">
        <v>54.768604651162782</v>
      </c>
      <c r="X4014">
        <v>150.58341772709275</v>
      </c>
      <c r="Y4014">
        <v>137.12883514596521</v>
      </c>
      <c r="Z4014">
        <v>139.28143895348904</v>
      </c>
      <c r="AA4014">
        <v>30.188925852871392</v>
      </c>
      <c r="AB4014">
        <v>4.5471307494948761</v>
      </c>
      <c r="AC4014">
        <v>-60.688688150502507</v>
      </c>
    </row>
    <row r="4015" spans="1:29">
      <c r="A4015">
        <v>13</v>
      </c>
      <c r="B4015">
        <v>179</v>
      </c>
      <c r="C4015">
        <v>2006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99</v>
      </c>
      <c r="O4015">
        <v>18</v>
      </c>
      <c r="Q4015">
        <v>65</v>
      </c>
      <c r="R4015">
        <v>542</v>
      </c>
      <c r="S4015">
        <v>541</v>
      </c>
      <c r="T4015">
        <v>2.549988238061633</v>
      </c>
      <c r="U4015">
        <v>2.7967182439837992</v>
      </c>
      <c r="V4015">
        <v>15.41143911439114</v>
      </c>
      <c r="W4015">
        <v>54.861367837338257</v>
      </c>
      <c r="X4015">
        <v>159.06497743200612</v>
      </c>
      <c r="Y4015">
        <v>146.52398523985229</v>
      </c>
      <c r="Z4015">
        <v>146.79482439926053</v>
      </c>
      <c r="AA4015">
        <v>29.06416591459536</v>
      </c>
      <c r="AB4015">
        <v>4.0305218578926647</v>
      </c>
      <c r="AC4015">
        <v>-49.560080739989637</v>
      </c>
    </row>
    <row r="4016" spans="1:29">
      <c r="A4016">
        <v>13</v>
      </c>
      <c r="B4016">
        <v>180</v>
      </c>
      <c r="C4016">
        <v>2006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99</v>
      </c>
      <c r="O4016">
        <v>54</v>
      </c>
      <c r="Q4016">
        <v>24</v>
      </c>
      <c r="R4016">
        <v>141</v>
      </c>
      <c r="S4016">
        <v>140</v>
      </c>
      <c r="T4016">
        <v>0.66337332392378245</v>
      </c>
      <c r="U4016">
        <v>0.72740170767582046</v>
      </c>
      <c r="V4016">
        <v>15.94326241134752</v>
      </c>
      <c r="W4016">
        <v>55.485714285714302</v>
      </c>
      <c r="X4016">
        <v>159.8656862067111</v>
      </c>
      <c r="Y4016">
        <v>146.49219858156019</v>
      </c>
      <c r="Z4016">
        <v>147.53857142857129</v>
      </c>
      <c r="AA4016">
        <v>33.830908491906712</v>
      </c>
      <c r="AB4016">
        <v>3.2743280974568822</v>
      </c>
      <c r="AC4016">
        <v>-60.812142072018197</v>
      </c>
    </row>
    <row r="4017" spans="1:39">
      <c r="A4017">
        <v>13</v>
      </c>
      <c r="B4017">
        <v>181</v>
      </c>
      <c r="C4017">
        <v>2005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99</v>
      </c>
      <c r="O4017">
        <v>1</v>
      </c>
      <c r="Q4017">
        <v>160</v>
      </c>
      <c r="R4017">
        <v>1754</v>
      </c>
      <c r="S4017">
        <v>1745</v>
      </c>
      <c r="T4017">
        <v>6.9874910365707885</v>
      </c>
      <c r="U4017">
        <v>6.8634292840705644</v>
      </c>
      <c r="V4017">
        <v>16.838654503990877</v>
      </c>
      <c r="W4017">
        <v>56.377650429799424</v>
      </c>
      <c r="X4017">
        <v>142.95935246599299</v>
      </c>
      <c r="Y4017">
        <v>131.38523375142523</v>
      </c>
      <c r="Z4017">
        <v>132.06286532951279</v>
      </c>
      <c r="AA4017">
        <v>30.09962363683826</v>
      </c>
      <c r="AB4017">
        <v>3.4700625797815858</v>
      </c>
      <c r="AC4017">
        <v>-33.901668736795898</v>
      </c>
    </row>
    <row r="4018" spans="1:39">
      <c r="A4018">
        <v>13</v>
      </c>
      <c r="B4018">
        <v>182</v>
      </c>
      <c r="C4018">
        <v>2005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99</v>
      </c>
      <c r="O4018">
        <v>4</v>
      </c>
      <c r="Q4018">
        <v>341</v>
      </c>
      <c r="R4018">
        <v>7145</v>
      </c>
      <c r="S4018">
        <v>7131</v>
      </c>
      <c r="T4018">
        <v>28.463867420922632</v>
      </c>
      <c r="U4018">
        <v>28.400171715510442</v>
      </c>
      <c r="V4018">
        <v>14.808677396780965</v>
      </c>
      <c r="W4018">
        <v>56.427429533024799</v>
      </c>
      <c r="X4018">
        <v>144.84013625814771</v>
      </c>
      <c r="Y4018">
        <v>133.46079776067165</v>
      </c>
      <c r="Z4018">
        <v>133.72281587435123</v>
      </c>
      <c r="AA4018">
        <v>28.833110616523168</v>
      </c>
      <c r="AB4018">
        <v>3.7536163982933246</v>
      </c>
      <c r="AC4018">
        <v>-54.955129801977805</v>
      </c>
    </row>
    <row r="4019" spans="1:39">
      <c r="A4019">
        <v>13</v>
      </c>
      <c r="B4019">
        <v>183</v>
      </c>
      <c r="C4019">
        <v>2005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99</v>
      </c>
      <c r="O4019">
        <v>8</v>
      </c>
      <c r="Q4019">
        <v>98</v>
      </c>
      <c r="R4019">
        <v>462</v>
      </c>
      <c r="S4019">
        <v>459</v>
      </c>
      <c r="T4019">
        <v>1.8404907975460123</v>
      </c>
      <c r="U4019">
        <v>1.7698854906290604</v>
      </c>
      <c r="V4019">
        <v>22.993506493506487</v>
      </c>
      <c r="W4019">
        <v>55.562091503267965</v>
      </c>
      <c r="X4019">
        <v>140.04563511605764</v>
      </c>
      <c r="Y4019">
        <v>128.62878787878799</v>
      </c>
      <c r="Z4019">
        <v>129.46949891067547</v>
      </c>
      <c r="AA4019">
        <v>32.416172198615975</v>
      </c>
      <c r="AB4019">
        <v>5.8987425993227625</v>
      </c>
      <c r="AC4019">
        <v>-24.654141969533832</v>
      </c>
    </row>
    <row r="4020" spans="1:39">
      <c r="A4020">
        <v>13</v>
      </c>
      <c r="B4020">
        <v>184</v>
      </c>
      <c r="C4020">
        <v>2005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99</v>
      </c>
      <c r="O4020">
        <v>9</v>
      </c>
      <c r="Q4020">
        <v>13</v>
      </c>
      <c r="R4020">
        <v>169</v>
      </c>
      <c r="S4020">
        <v>166</v>
      </c>
      <c r="T4020">
        <v>0.6732531272408574</v>
      </c>
      <c r="U4020">
        <v>0.66118632020415635</v>
      </c>
      <c r="V4020">
        <v>16.881656804733723</v>
      </c>
      <c r="W4020">
        <v>55.012048192771083</v>
      </c>
      <c r="X4020">
        <v>144.5524306512722</v>
      </c>
      <c r="Y4020">
        <v>131.36272189349103</v>
      </c>
      <c r="Z4020">
        <v>133.73674698795179</v>
      </c>
      <c r="AA4020">
        <v>32.970052662233392</v>
      </c>
      <c r="AB4020">
        <v>5.1366717833365394</v>
      </c>
      <c r="AC4020">
        <v>-48.564363556125691</v>
      </c>
    </row>
    <row r="4021" spans="1:39">
      <c r="A4021">
        <v>13</v>
      </c>
      <c r="B4021">
        <v>185</v>
      </c>
      <c r="C4021">
        <v>2005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99</v>
      </c>
      <c r="O4021">
        <v>11</v>
      </c>
      <c r="Q4021">
        <v>351</v>
      </c>
      <c r="R4021">
        <v>6346</v>
      </c>
      <c r="S4021">
        <v>6223</v>
      </c>
      <c r="T4021">
        <v>25.280854115209955</v>
      </c>
      <c r="U4021">
        <v>25.154186864097049</v>
      </c>
      <c r="V4021">
        <v>16.421682949889689</v>
      </c>
      <c r="W4021">
        <v>56.38952273822914</v>
      </c>
      <c r="X4021">
        <v>146.83729422036348</v>
      </c>
      <c r="Y4021">
        <v>133.08993066498618</v>
      </c>
      <c r="Z4021">
        <v>135.720504579785</v>
      </c>
      <c r="AA4021">
        <v>29.027930505219977</v>
      </c>
      <c r="AB4021">
        <v>4.2560993444521635</v>
      </c>
      <c r="AC4021">
        <v>-47.846751664414782</v>
      </c>
    </row>
    <row r="4022" spans="1:39">
      <c r="A4022">
        <v>13</v>
      </c>
      <c r="B4022">
        <v>186</v>
      </c>
      <c r="C4022">
        <v>2005</v>
      </c>
      <c r="D4022">
        <v>99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99</v>
      </c>
      <c r="L4022">
        <v>99</v>
      </c>
      <c r="M4022">
        <v>99</v>
      </c>
      <c r="N4022">
        <v>99</v>
      </c>
      <c r="O4022">
        <v>14</v>
      </c>
      <c r="Q4022">
        <v>78</v>
      </c>
      <c r="R4022">
        <v>572</v>
      </c>
      <c r="S4022">
        <v>561</v>
      </c>
      <c r="T4022">
        <v>2.2787028921998242</v>
      </c>
      <c r="U4022">
        <v>2.3702434913787505</v>
      </c>
      <c r="V4022">
        <v>16.37412587412587</v>
      </c>
      <c r="W4022">
        <v>56.750445632798574</v>
      </c>
      <c r="X4022">
        <v>153.16806703588944</v>
      </c>
      <c r="Y4022">
        <v>139.13356643356644</v>
      </c>
      <c r="Z4022">
        <v>141.86167557932262</v>
      </c>
      <c r="AA4022">
        <v>30.812261895395626</v>
      </c>
      <c r="AB4022">
        <v>4.8369239331154441</v>
      </c>
      <c r="AC4022">
        <v>-44.795219574074437</v>
      </c>
    </row>
    <row r="4023" spans="1:39">
      <c r="A4023">
        <v>13</v>
      </c>
      <c r="B4023">
        <v>187</v>
      </c>
      <c r="C4023">
        <v>2005</v>
      </c>
      <c r="D4023">
        <v>99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99</v>
      </c>
      <c r="L4023">
        <v>99</v>
      </c>
      <c r="M4023">
        <v>99</v>
      </c>
      <c r="N4023">
        <v>99</v>
      </c>
      <c r="O4023">
        <v>15</v>
      </c>
      <c r="Q4023">
        <v>43</v>
      </c>
      <c r="R4023">
        <v>291</v>
      </c>
      <c r="S4023">
        <v>257</v>
      </c>
      <c r="T4023">
        <v>1.1592701776750851</v>
      </c>
      <c r="U4023">
        <v>1.1145663751509762</v>
      </c>
      <c r="V4023">
        <v>22.883161512027495</v>
      </c>
      <c r="W4023">
        <v>54.198443579766554</v>
      </c>
      <c r="X4023">
        <v>158.36116354484304</v>
      </c>
      <c r="Y4023">
        <v>128.6020618556702</v>
      </c>
      <c r="Z4023">
        <v>145.61556420233475</v>
      </c>
      <c r="AA4023">
        <v>35.950500867434073</v>
      </c>
      <c r="AB4023">
        <v>4.3961777603405556</v>
      </c>
      <c r="AC4023">
        <v>-61.295221610172014</v>
      </c>
    </row>
    <row r="4024" spans="1:39">
      <c r="A4024">
        <v>13</v>
      </c>
      <c r="B4024">
        <v>188</v>
      </c>
      <c r="C4024">
        <v>2005</v>
      </c>
      <c r="D4024">
        <v>99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99</v>
      </c>
      <c r="L4024">
        <v>99</v>
      </c>
      <c r="M4024">
        <v>99</v>
      </c>
      <c r="N4024">
        <v>99</v>
      </c>
      <c r="O4024">
        <v>16</v>
      </c>
      <c r="Q4024">
        <v>399</v>
      </c>
      <c r="R4024">
        <v>7501</v>
      </c>
      <c r="S4024">
        <v>7344</v>
      </c>
      <c r="T4024">
        <v>29.882081109074974</v>
      </c>
      <c r="U4024">
        <v>30.006249019774792</v>
      </c>
      <c r="V4024">
        <v>14.633782162378356</v>
      </c>
      <c r="W4024">
        <v>54.677015250544649</v>
      </c>
      <c r="X4024">
        <v>148.21629416547302</v>
      </c>
      <c r="Y4024">
        <v>134.31593120917239</v>
      </c>
      <c r="Z4024">
        <v>137.18733660130752</v>
      </c>
      <c r="AA4024">
        <v>30.011307378637792</v>
      </c>
      <c r="AB4024">
        <v>4.4334199487566028</v>
      </c>
      <c r="AC4024">
        <v>-64.195931511948913</v>
      </c>
    </row>
    <row r="4025" spans="1:39">
      <c r="A4025">
        <v>13</v>
      </c>
      <c r="B4025">
        <v>189</v>
      </c>
      <c r="C4025">
        <v>2005</v>
      </c>
      <c r="D4025">
        <v>99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99</v>
      </c>
      <c r="L4025">
        <v>99</v>
      </c>
      <c r="M4025">
        <v>99</v>
      </c>
      <c r="N4025">
        <v>99</v>
      </c>
      <c r="O4025">
        <v>18</v>
      </c>
      <c r="Q4025">
        <v>61</v>
      </c>
      <c r="R4025">
        <v>690</v>
      </c>
      <c r="S4025">
        <v>690</v>
      </c>
      <c r="T4025">
        <v>2.7487849573739154</v>
      </c>
      <c r="U4025">
        <v>2.8974907603438669</v>
      </c>
      <c r="V4025">
        <v>15.52753623188406</v>
      </c>
      <c r="W4025">
        <v>55.846376811594197</v>
      </c>
      <c r="X4025">
        <v>152.75880477962539</v>
      </c>
      <c r="Y4025">
        <v>140.9963768115943</v>
      </c>
      <c r="Z4025">
        <v>140.9963768115943</v>
      </c>
      <c r="AA4025">
        <v>30.3398036006278</v>
      </c>
      <c r="AB4025">
        <v>4.0320663854001442</v>
      </c>
      <c r="AC4025">
        <v>-63.167421676819586</v>
      </c>
    </row>
    <row r="4026" spans="1:39">
      <c r="A4026">
        <v>13</v>
      </c>
      <c r="B4026">
        <v>190</v>
      </c>
      <c r="C4026">
        <v>2005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99</v>
      </c>
      <c r="O4026">
        <v>54</v>
      </c>
      <c r="Q4026">
        <v>27</v>
      </c>
      <c r="R4026">
        <v>170</v>
      </c>
      <c r="S4026">
        <v>170</v>
      </c>
      <c r="T4026">
        <v>0.67723687355589213</v>
      </c>
      <c r="U4026">
        <v>0.75508542203339557</v>
      </c>
      <c r="V4026">
        <v>16.86470588235294</v>
      </c>
      <c r="W4026">
        <v>55.370588235294122</v>
      </c>
      <c r="X4026">
        <v>161.57733732713004</v>
      </c>
      <c r="Y4026">
        <v>149.13588235294111</v>
      </c>
      <c r="Z4026">
        <v>149.13588235294111</v>
      </c>
      <c r="AA4026">
        <v>33.945323780668495</v>
      </c>
      <c r="AB4026">
        <v>3.9449542912259528</v>
      </c>
      <c r="AC4026">
        <v>-63.813984722946174</v>
      </c>
    </row>
    <row r="4027" spans="1:39">
      <c r="A4027">
        <v>15</v>
      </c>
      <c r="B4027">
        <v>1</v>
      </c>
      <c r="C4027">
        <v>2023</v>
      </c>
      <c r="D4027">
        <v>1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0</v>
      </c>
      <c r="M4027">
        <v>99</v>
      </c>
      <c r="N4027">
        <v>99</v>
      </c>
      <c r="O4027">
        <v>99</v>
      </c>
      <c r="P4027">
        <v>99</v>
      </c>
      <c r="Q4027">
        <v>178</v>
      </c>
      <c r="R4027">
        <v>1601</v>
      </c>
      <c r="S4027">
        <v>1601</v>
      </c>
      <c r="T4027">
        <v>99.133126934984503</v>
      </c>
      <c r="U4027">
        <v>99.071133193210784</v>
      </c>
      <c r="V4027">
        <v>5.0312304809494064</v>
      </c>
      <c r="W4027">
        <v>59.826983135540274</v>
      </c>
      <c r="X4027">
        <v>149.02447887729971</v>
      </c>
      <c r="Y4027">
        <v>137.5495940037479</v>
      </c>
      <c r="Z4027">
        <v>137.5495940037479</v>
      </c>
      <c r="AA4027">
        <v>29.375520431936231</v>
      </c>
      <c r="AB4027">
        <v>4.1250801539385362</v>
      </c>
      <c r="AC4027">
        <v>-53.428380086442353</v>
      </c>
      <c r="AD4027">
        <v>46</v>
      </c>
      <c r="AE4027">
        <v>4</v>
      </c>
      <c r="AF4027">
        <v>0</v>
      </c>
      <c r="AG4027">
        <v>1</v>
      </c>
      <c r="AH4027">
        <v>57</v>
      </c>
      <c r="AI4027">
        <v>18</v>
      </c>
      <c r="AJ4027">
        <v>4</v>
      </c>
      <c r="AK4027">
        <v>12</v>
      </c>
      <c r="AL4027">
        <v>0</v>
      </c>
      <c r="AM4027">
        <v>0</v>
      </c>
    </row>
    <row r="4028" spans="1:39">
      <c r="A4028">
        <v>15</v>
      </c>
      <c r="B4028">
        <v>2</v>
      </c>
      <c r="C4028">
        <v>2023</v>
      </c>
      <c r="D4028">
        <v>1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4</v>
      </c>
      <c r="M4028">
        <v>99</v>
      </c>
      <c r="N4028">
        <v>99</v>
      </c>
      <c r="O4028">
        <v>99</v>
      </c>
      <c r="P4028">
        <v>99</v>
      </c>
      <c r="Q4028">
        <v>3</v>
      </c>
      <c r="R4028">
        <v>9</v>
      </c>
      <c r="S4028">
        <v>9</v>
      </c>
      <c r="T4028">
        <v>0.55727554179566574</v>
      </c>
      <c r="U4028">
        <v>0.60391863294127701</v>
      </c>
      <c r="V4028">
        <v>4.3333333333333321</v>
      </c>
      <c r="W4028">
        <v>60.111111111111121</v>
      </c>
      <c r="X4028">
        <v>161.59865173949683</v>
      </c>
      <c r="Y4028">
        <v>149.15555555555557</v>
      </c>
      <c r="Z4028">
        <v>149.15555555555557</v>
      </c>
      <c r="AA4028">
        <v>30.376310620507905</v>
      </c>
      <c r="AB4028">
        <v>3.1426968052735078</v>
      </c>
      <c r="AC4028">
        <v>-53.918849600933513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</row>
    <row r="4029" spans="1:39">
      <c r="A4029">
        <v>15</v>
      </c>
      <c r="B4029">
        <v>3</v>
      </c>
      <c r="C4029">
        <v>2023</v>
      </c>
      <c r="D4029">
        <v>1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7</v>
      </c>
      <c r="M4029">
        <v>99</v>
      </c>
      <c r="N4029">
        <v>99</v>
      </c>
      <c r="O4029">
        <v>99</v>
      </c>
      <c r="P4029">
        <v>99</v>
      </c>
      <c r="Q4029">
        <v>3</v>
      </c>
      <c r="R4029">
        <v>5</v>
      </c>
      <c r="S4029">
        <v>5</v>
      </c>
      <c r="T4029">
        <v>0.30959752321981437</v>
      </c>
      <c r="U4029">
        <v>0.32494817384794727</v>
      </c>
      <c r="V4029">
        <v>7.8</v>
      </c>
      <c r="W4029">
        <v>58.6</v>
      </c>
      <c r="X4029">
        <v>156.51137594799565</v>
      </c>
      <c r="Y4029">
        <v>144.46</v>
      </c>
      <c r="Z4029">
        <v>144.46</v>
      </c>
      <c r="AA4029">
        <v>33.009913662413695</v>
      </c>
      <c r="AB4029">
        <v>2.4166091947189448</v>
      </c>
      <c r="AC4029">
        <v>25.803520398764071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</row>
    <row r="4030" spans="1:39">
      <c r="A4030">
        <v>15</v>
      </c>
      <c r="B4030">
        <v>4</v>
      </c>
      <c r="C4030">
        <v>2023</v>
      </c>
      <c r="D4030">
        <v>2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0</v>
      </c>
      <c r="M4030">
        <v>99</v>
      </c>
      <c r="N4030">
        <v>99</v>
      </c>
      <c r="O4030">
        <v>99</v>
      </c>
      <c r="P4030">
        <v>99</v>
      </c>
      <c r="Q4030">
        <v>162</v>
      </c>
      <c r="R4030">
        <v>1340</v>
      </c>
      <c r="S4030">
        <v>1340</v>
      </c>
      <c r="T4030">
        <v>98.820058997050154</v>
      </c>
      <c r="U4030">
        <v>98.625054572960934</v>
      </c>
      <c r="V4030">
        <v>4.977611940298508</v>
      </c>
      <c r="W4030">
        <v>59.982835820895509</v>
      </c>
      <c r="X4030">
        <v>149.58813731990099</v>
      </c>
      <c r="Y4030">
        <v>138.06985074626851</v>
      </c>
      <c r="Z4030">
        <v>138.06985074626851</v>
      </c>
      <c r="AA4030">
        <v>29.529135396946188</v>
      </c>
      <c r="AB4030">
        <v>4.1878114919906047</v>
      </c>
      <c r="AC4030">
        <v>-58.295360650250174</v>
      </c>
      <c r="AD4030">
        <v>17</v>
      </c>
      <c r="AE4030">
        <v>5</v>
      </c>
      <c r="AF4030">
        <v>0</v>
      </c>
      <c r="AG4030">
        <v>3</v>
      </c>
      <c r="AH4030">
        <v>46</v>
      </c>
      <c r="AI4030">
        <v>11</v>
      </c>
      <c r="AJ4030">
        <v>6</v>
      </c>
      <c r="AK4030">
        <v>2</v>
      </c>
      <c r="AL4030">
        <v>1</v>
      </c>
      <c r="AM4030">
        <v>0</v>
      </c>
    </row>
    <row r="4031" spans="1:39">
      <c r="A4031">
        <v>15</v>
      </c>
      <c r="B4031">
        <v>5</v>
      </c>
      <c r="C4031">
        <v>2023</v>
      </c>
      <c r="D4031">
        <v>2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4</v>
      </c>
      <c r="M4031">
        <v>99</v>
      </c>
      <c r="N4031">
        <v>99</v>
      </c>
      <c r="O4031">
        <v>99</v>
      </c>
      <c r="P4031">
        <v>99</v>
      </c>
      <c r="Q4031">
        <v>1</v>
      </c>
      <c r="R4031">
        <v>7</v>
      </c>
      <c r="S4031">
        <v>7</v>
      </c>
      <c r="T4031">
        <v>0.51622418879056065</v>
      </c>
      <c r="U4031">
        <v>0.61820036899051156</v>
      </c>
      <c r="V4031">
        <v>7.8571428571428559</v>
      </c>
      <c r="W4031">
        <v>54.714285714285694</v>
      </c>
      <c r="X4031">
        <v>179.49233864726821</v>
      </c>
      <c r="Y4031">
        <v>165.67142857142861</v>
      </c>
      <c r="Z4031">
        <v>165.67142857142861</v>
      </c>
      <c r="AA4031">
        <v>22.175515087315464</v>
      </c>
      <c r="AB4031">
        <v>4.8022103754204224</v>
      </c>
      <c r="AC4031">
        <v>-85.366600122329686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</row>
    <row r="4032" spans="1:39">
      <c r="A4032">
        <v>15</v>
      </c>
      <c r="B4032">
        <v>6</v>
      </c>
      <c r="C4032">
        <v>2023</v>
      </c>
      <c r="D4032">
        <v>2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7</v>
      </c>
      <c r="M4032">
        <v>99</v>
      </c>
      <c r="N4032">
        <v>99</v>
      </c>
      <c r="O4032">
        <v>99</v>
      </c>
      <c r="P4032">
        <v>99</v>
      </c>
      <c r="Q4032">
        <v>4</v>
      </c>
      <c r="R4032">
        <v>9</v>
      </c>
      <c r="S4032">
        <v>9</v>
      </c>
      <c r="T4032">
        <v>0.66371681415929196</v>
      </c>
      <c r="U4032">
        <v>0.75674505804857317</v>
      </c>
      <c r="V4032">
        <v>1.5555555555555556</v>
      </c>
      <c r="W4032">
        <v>59.66666666666665</v>
      </c>
      <c r="X4032">
        <v>170.89201877934275</v>
      </c>
      <c r="Y4032">
        <v>157.73333333333338</v>
      </c>
      <c r="Z4032">
        <v>157.73333333333338</v>
      </c>
      <c r="AA4032">
        <v>24.092460784790514</v>
      </c>
      <c r="AB4032">
        <v>0.94280904158227774</v>
      </c>
      <c r="AC4032">
        <v>2.8371388097349648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>
      <c r="A4033">
        <v>15</v>
      </c>
      <c r="B4033">
        <v>7</v>
      </c>
      <c r="C4033">
        <v>2023</v>
      </c>
      <c r="D4033">
        <v>3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0</v>
      </c>
      <c r="M4033">
        <v>99</v>
      </c>
      <c r="N4033">
        <v>99</v>
      </c>
      <c r="O4033">
        <v>99</v>
      </c>
      <c r="P4033">
        <v>99</v>
      </c>
      <c r="Q4033">
        <v>193</v>
      </c>
      <c r="R4033">
        <v>1648</v>
      </c>
      <c r="S4033">
        <v>1648</v>
      </c>
      <c r="T4033">
        <v>99.336949969861379</v>
      </c>
      <c r="U4033">
        <v>99.222624670943986</v>
      </c>
      <c r="V4033">
        <v>5.0867718446601939</v>
      </c>
      <c r="W4033">
        <v>59.969660194174757</v>
      </c>
      <c r="X4033">
        <v>151.47688783935888</v>
      </c>
      <c r="Y4033">
        <v>139.81316747572822</v>
      </c>
      <c r="Z4033">
        <v>139.81316747572822</v>
      </c>
      <c r="AA4033">
        <v>29.196701339248794</v>
      </c>
      <c r="AB4033">
        <v>4.0166887151042943</v>
      </c>
      <c r="AC4033">
        <v>-60.400817369428331</v>
      </c>
      <c r="AD4033">
        <v>34</v>
      </c>
      <c r="AE4033">
        <v>2</v>
      </c>
      <c r="AF4033">
        <v>0</v>
      </c>
      <c r="AG4033">
        <v>1</v>
      </c>
      <c r="AH4033">
        <v>60</v>
      </c>
      <c r="AI4033">
        <v>8</v>
      </c>
      <c r="AJ4033">
        <v>7</v>
      </c>
      <c r="AK4033">
        <v>12</v>
      </c>
      <c r="AL4033">
        <v>0</v>
      </c>
      <c r="AM4033">
        <v>2</v>
      </c>
    </row>
    <row r="4034" spans="1:39">
      <c r="A4034">
        <v>15</v>
      </c>
      <c r="B4034">
        <v>8</v>
      </c>
      <c r="C4034">
        <v>2023</v>
      </c>
      <c r="D4034">
        <v>3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4</v>
      </c>
      <c r="M4034">
        <v>99</v>
      </c>
      <c r="N4034">
        <v>99</v>
      </c>
      <c r="O4034">
        <v>99</v>
      </c>
      <c r="P4034">
        <v>99</v>
      </c>
      <c r="Q4034">
        <v>2</v>
      </c>
      <c r="R4034">
        <v>7</v>
      </c>
      <c r="S4034">
        <v>7</v>
      </c>
      <c r="T4034">
        <v>0.42194092827004198</v>
      </c>
      <c r="U4034">
        <v>0.581481224697729</v>
      </c>
      <c r="V4034">
        <v>11.142857142857141</v>
      </c>
      <c r="W4034">
        <v>57.142857142857153</v>
      </c>
      <c r="X4034">
        <v>208.99241603466953</v>
      </c>
      <c r="Y4034">
        <v>192.9</v>
      </c>
      <c r="Z4034">
        <v>192.9</v>
      </c>
      <c r="AA4034">
        <v>31.301026911497409</v>
      </c>
      <c r="AB4034">
        <v>2.2946254863155242</v>
      </c>
      <c r="AC4034">
        <v>-80.653351627948254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</row>
    <row r="4035" spans="1:39">
      <c r="A4035">
        <v>15</v>
      </c>
      <c r="B4035">
        <v>9</v>
      </c>
      <c r="C4035">
        <v>2023</v>
      </c>
      <c r="D4035">
        <v>3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7</v>
      </c>
      <c r="M4035">
        <v>99</v>
      </c>
      <c r="N4035">
        <v>99</v>
      </c>
      <c r="O4035">
        <v>99</v>
      </c>
      <c r="P4035">
        <v>99</v>
      </c>
      <c r="Q4035">
        <v>3</v>
      </c>
      <c r="R4035">
        <v>4</v>
      </c>
      <c r="S4035">
        <v>4</v>
      </c>
      <c r="T4035">
        <v>0.24110910186859552</v>
      </c>
      <c r="U4035">
        <v>0.19589410435828847</v>
      </c>
      <c r="V4035">
        <v>7</v>
      </c>
      <c r="W4035">
        <v>59.25</v>
      </c>
      <c r="X4035">
        <v>123.21235102925245</v>
      </c>
      <c r="Y4035">
        <v>113.72499999999999</v>
      </c>
      <c r="Z4035">
        <v>113.72499999999999</v>
      </c>
      <c r="AA4035">
        <v>15.2068035760312</v>
      </c>
      <c r="AB4035">
        <v>0.82915619758885006</v>
      </c>
      <c r="AC4035">
        <v>23.545034950700657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</row>
    <row r="4036" spans="1:39">
      <c r="A4036">
        <v>15</v>
      </c>
      <c r="B4036">
        <v>10</v>
      </c>
      <c r="C4036">
        <v>2023</v>
      </c>
      <c r="D4036">
        <v>4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0</v>
      </c>
      <c r="M4036">
        <v>99</v>
      </c>
      <c r="N4036">
        <v>99</v>
      </c>
      <c r="O4036">
        <v>99</v>
      </c>
      <c r="P4036">
        <v>99</v>
      </c>
      <c r="Q4036">
        <v>159</v>
      </c>
      <c r="R4036">
        <v>1235</v>
      </c>
      <c r="S4036">
        <v>1234</v>
      </c>
      <c r="T4036">
        <v>98.406374501992019</v>
      </c>
      <c r="U4036">
        <v>98.226201972317355</v>
      </c>
      <c r="V4036">
        <v>5.1587044534412962</v>
      </c>
      <c r="W4036">
        <v>60.243922204213952</v>
      </c>
      <c r="X4036">
        <v>147.41991657199515</v>
      </c>
      <c r="Y4036">
        <v>135.89813765182183</v>
      </c>
      <c r="Z4036">
        <v>136.00826580226899</v>
      </c>
      <c r="AA4036">
        <v>29.867866707556058</v>
      </c>
      <c r="AB4036">
        <v>3.8681238376145113</v>
      </c>
      <c r="AC4036">
        <v>-56.611245017046691</v>
      </c>
      <c r="AD4036">
        <v>19</v>
      </c>
      <c r="AE4036">
        <v>5</v>
      </c>
      <c r="AF4036">
        <v>2</v>
      </c>
      <c r="AG4036">
        <v>3</v>
      </c>
      <c r="AH4036">
        <v>40</v>
      </c>
      <c r="AI4036">
        <v>12</v>
      </c>
      <c r="AJ4036">
        <v>4</v>
      </c>
      <c r="AK4036">
        <v>6</v>
      </c>
      <c r="AL4036">
        <v>0</v>
      </c>
      <c r="AM4036">
        <v>0</v>
      </c>
    </row>
    <row r="4037" spans="1:39">
      <c r="A4037">
        <v>15</v>
      </c>
      <c r="B4037">
        <v>11</v>
      </c>
      <c r="C4037">
        <v>2023</v>
      </c>
      <c r="D4037">
        <v>4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4</v>
      </c>
      <c r="M4037">
        <v>99</v>
      </c>
      <c r="N4037">
        <v>99</v>
      </c>
      <c r="O4037">
        <v>99</v>
      </c>
      <c r="P4037">
        <v>99</v>
      </c>
      <c r="Q4037">
        <v>2</v>
      </c>
      <c r="R4037">
        <v>6</v>
      </c>
      <c r="S4037">
        <v>6</v>
      </c>
      <c r="T4037">
        <v>0.47808764940239046</v>
      </c>
      <c r="U4037">
        <v>0.69107189886752718</v>
      </c>
      <c r="V4037">
        <v>7.1666666666666687</v>
      </c>
      <c r="W4037">
        <v>50.5</v>
      </c>
      <c r="X4037">
        <v>213.21776814734565</v>
      </c>
      <c r="Y4037">
        <v>196.79999999999995</v>
      </c>
      <c r="Z4037">
        <v>196.79999999999995</v>
      </c>
      <c r="AA4037">
        <v>31.546684981679821</v>
      </c>
      <c r="AB4037">
        <v>5.5901699437494754</v>
      </c>
      <c r="AC4037">
        <v>-70.096815555515505</v>
      </c>
      <c r="AD4037">
        <v>1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</row>
    <row r="4038" spans="1:39">
      <c r="A4038">
        <v>15</v>
      </c>
      <c r="B4038">
        <v>12</v>
      </c>
      <c r="C4038">
        <v>2023</v>
      </c>
      <c r="D4038">
        <v>4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7</v>
      </c>
      <c r="M4038">
        <v>99</v>
      </c>
      <c r="N4038">
        <v>99</v>
      </c>
      <c r="O4038">
        <v>99</v>
      </c>
      <c r="P4038">
        <v>99</v>
      </c>
      <c r="Q4038">
        <v>5</v>
      </c>
      <c r="R4038">
        <v>14</v>
      </c>
      <c r="S4038">
        <v>14</v>
      </c>
      <c r="T4038">
        <v>1.1155378486055778</v>
      </c>
      <c r="U4038">
        <v>1.0827261288151471</v>
      </c>
      <c r="V4038">
        <v>6.7857142857142891</v>
      </c>
      <c r="W4038">
        <v>59.071428571428562</v>
      </c>
      <c r="X4038">
        <v>143.16669246246715</v>
      </c>
      <c r="Y4038">
        <v>132.14285714285711</v>
      </c>
      <c r="Z4038">
        <v>132.14285714285711</v>
      </c>
      <c r="AA4038">
        <v>22.704301489419329</v>
      </c>
      <c r="AB4038">
        <v>2.3743957340849682</v>
      </c>
      <c r="AC4038">
        <v>-9.3335676236423115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</row>
    <row r="4039" spans="1:39">
      <c r="A4039">
        <v>15</v>
      </c>
      <c r="B4039">
        <v>13</v>
      </c>
      <c r="C4039">
        <v>2023</v>
      </c>
      <c r="D4039">
        <v>5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0</v>
      </c>
      <c r="M4039">
        <v>99</v>
      </c>
      <c r="N4039">
        <v>99</v>
      </c>
      <c r="O4039">
        <v>99</v>
      </c>
      <c r="P4039">
        <v>99</v>
      </c>
      <c r="Q4039">
        <v>177</v>
      </c>
      <c r="R4039">
        <v>1473</v>
      </c>
      <c r="S4039">
        <v>1472</v>
      </c>
      <c r="T4039">
        <v>98.991935483870975</v>
      </c>
      <c r="U4039">
        <v>98.72687040703407</v>
      </c>
      <c r="V4039">
        <v>5.0964019008825527</v>
      </c>
      <c r="W4039">
        <v>60</v>
      </c>
      <c r="X4039">
        <v>149.07967834160436</v>
      </c>
      <c r="Y4039">
        <v>137.54650373387653</v>
      </c>
      <c r="Z4039">
        <v>137.63994565217402</v>
      </c>
      <c r="AA4039">
        <v>29.524498983292531</v>
      </c>
      <c r="AB4039">
        <v>4.0198218108896739</v>
      </c>
      <c r="AC4039">
        <v>-57.423594556915297</v>
      </c>
      <c r="AD4039">
        <v>21</v>
      </c>
      <c r="AE4039">
        <v>1</v>
      </c>
      <c r="AF4039">
        <v>0</v>
      </c>
      <c r="AG4039">
        <v>2</v>
      </c>
      <c r="AH4039">
        <v>44</v>
      </c>
      <c r="AI4039">
        <v>7</v>
      </c>
      <c r="AJ4039">
        <v>5</v>
      </c>
      <c r="AK4039">
        <v>7</v>
      </c>
      <c r="AL4039">
        <v>0</v>
      </c>
      <c r="AM4039">
        <v>0</v>
      </c>
    </row>
    <row r="4040" spans="1:39">
      <c r="A4040">
        <v>15</v>
      </c>
      <c r="B4040">
        <v>14</v>
      </c>
      <c r="C4040">
        <v>2023</v>
      </c>
      <c r="D4040">
        <v>5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4</v>
      </c>
      <c r="M4040">
        <v>99</v>
      </c>
      <c r="N4040">
        <v>99</v>
      </c>
      <c r="O4040">
        <v>99</v>
      </c>
      <c r="P4040">
        <v>99</v>
      </c>
      <c r="Q4040">
        <v>3</v>
      </c>
      <c r="R4040">
        <v>11</v>
      </c>
      <c r="S4040">
        <v>11</v>
      </c>
      <c r="T4040">
        <v>0.739247311827957</v>
      </c>
      <c r="U4040">
        <v>1.009605849759305</v>
      </c>
      <c r="V4040">
        <v>6.8181818181818192</v>
      </c>
      <c r="W4040">
        <v>58.090909090909101</v>
      </c>
      <c r="X4040">
        <v>204.06776322269275</v>
      </c>
      <c r="Y4040">
        <v>188.35454545454547</v>
      </c>
      <c r="Z4040">
        <v>188.35454545454547</v>
      </c>
      <c r="AA4040">
        <v>33.651890765098322</v>
      </c>
      <c r="AB4040">
        <v>4.4813663795876959</v>
      </c>
      <c r="AC4040">
        <v>-84.886321498379061</v>
      </c>
      <c r="AD4040">
        <v>0</v>
      </c>
      <c r="AE4040">
        <v>0</v>
      </c>
      <c r="AF4040">
        <v>0</v>
      </c>
      <c r="AG4040">
        <v>0</v>
      </c>
      <c r="AH4040">
        <v>1</v>
      </c>
      <c r="AI4040">
        <v>0</v>
      </c>
      <c r="AJ4040">
        <v>0</v>
      </c>
      <c r="AK4040">
        <v>0</v>
      </c>
      <c r="AL4040">
        <v>0</v>
      </c>
      <c r="AM4040">
        <v>0</v>
      </c>
    </row>
    <row r="4041" spans="1:39">
      <c r="A4041">
        <v>15</v>
      </c>
      <c r="B4041">
        <v>15</v>
      </c>
      <c r="C4041">
        <v>2023</v>
      </c>
      <c r="D4041">
        <v>5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7</v>
      </c>
      <c r="M4041">
        <v>99</v>
      </c>
      <c r="N4041">
        <v>99</v>
      </c>
      <c r="O4041">
        <v>99</v>
      </c>
      <c r="P4041">
        <v>99</v>
      </c>
      <c r="Q4041">
        <v>2</v>
      </c>
      <c r="R4041">
        <v>4</v>
      </c>
      <c r="S4041">
        <v>4</v>
      </c>
      <c r="T4041">
        <v>0.26881720430107531</v>
      </c>
      <c r="U4041">
        <v>0.26352374320663757</v>
      </c>
      <c r="V4041">
        <v>14</v>
      </c>
      <c r="W4041">
        <v>58.25</v>
      </c>
      <c r="X4041">
        <v>146.47887323943661</v>
      </c>
      <c r="Y4041">
        <v>135.20000000000002</v>
      </c>
      <c r="Z4041">
        <v>135.20000000000002</v>
      </c>
      <c r="AA4041">
        <v>5.6885850613308886</v>
      </c>
      <c r="AB4041">
        <v>0.4330127018922193</v>
      </c>
      <c r="AC4041">
        <v>-22.328409938910735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</row>
    <row r="4042" spans="1:39">
      <c r="A4042">
        <v>15</v>
      </c>
      <c r="B4042">
        <v>16</v>
      </c>
      <c r="C4042">
        <v>2023</v>
      </c>
      <c r="D4042">
        <v>6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0</v>
      </c>
      <c r="M4042">
        <v>99</v>
      </c>
      <c r="N4042">
        <v>99</v>
      </c>
      <c r="O4042">
        <v>99</v>
      </c>
      <c r="P4042">
        <v>99</v>
      </c>
      <c r="Q4042">
        <v>174</v>
      </c>
      <c r="R4042">
        <v>1505</v>
      </c>
      <c r="S4042">
        <v>1505</v>
      </c>
      <c r="T4042">
        <v>99.208965062623619</v>
      </c>
      <c r="U4042">
        <v>99.330406422355324</v>
      </c>
      <c r="V4042">
        <v>4.9395348837209312</v>
      </c>
      <c r="W4042">
        <v>60.180730897009958</v>
      </c>
      <c r="X4042">
        <v>145.42734042897823</v>
      </c>
      <c r="Y4042">
        <v>134.22943521594672</v>
      </c>
      <c r="Z4042">
        <v>134.22943521594672</v>
      </c>
      <c r="AA4042">
        <v>29.57905524156164</v>
      </c>
      <c r="AB4042">
        <v>3.7955071530490176</v>
      </c>
      <c r="AC4042">
        <v>-51.872604095352443</v>
      </c>
      <c r="AD4042">
        <v>33</v>
      </c>
      <c r="AE4042">
        <v>1</v>
      </c>
      <c r="AF4042">
        <v>0</v>
      </c>
      <c r="AG4042">
        <v>1</v>
      </c>
      <c r="AH4042">
        <v>35</v>
      </c>
      <c r="AI4042">
        <v>10</v>
      </c>
      <c r="AJ4042">
        <v>8</v>
      </c>
      <c r="AK4042">
        <v>16</v>
      </c>
      <c r="AL4042">
        <v>1</v>
      </c>
      <c r="AM4042">
        <v>0</v>
      </c>
    </row>
    <row r="4043" spans="1:39">
      <c r="A4043">
        <v>15</v>
      </c>
      <c r="B4043">
        <v>17</v>
      </c>
      <c r="C4043">
        <v>2023</v>
      </c>
      <c r="D4043">
        <v>6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4</v>
      </c>
      <c r="M4043">
        <v>99</v>
      </c>
      <c r="N4043">
        <v>99</v>
      </c>
      <c r="O4043">
        <v>99</v>
      </c>
      <c r="P4043">
        <v>99</v>
      </c>
      <c r="Q4043">
        <v>3</v>
      </c>
      <c r="R4043">
        <v>5</v>
      </c>
      <c r="S4043">
        <v>5</v>
      </c>
      <c r="T4043">
        <v>0.32959789057350025</v>
      </c>
      <c r="U4043">
        <v>0.49612271981457151</v>
      </c>
      <c r="V4043">
        <v>10.4</v>
      </c>
      <c r="W4043">
        <v>51.4</v>
      </c>
      <c r="X4043">
        <v>218.63488624051999</v>
      </c>
      <c r="Y4043">
        <v>201.8</v>
      </c>
      <c r="Z4043">
        <v>201.8</v>
      </c>
      <c r="AA4043">
        <v>23.945020359147779</v>
      </c>
      <c r="AB4043">
        <v>5.0438080851674112</v>
      </c>
      <c r="AC4043">
        <v>-80.033724262663696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</row>
    <row r="4044" spans="1:39">
      <c r="A4044">
        <v>15</v>
      </c>
      <c r="B4044">
        <v>18</v>
      </c>
      <c r="C4044">
        <v>2023</v>
      </c>
      <c r="D4044">
        <v>6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7</v>
      </c>
      <c r="M4044">
        <v>99</v>
      </c>
      <c r="N4044">
        <v>99</v>
      </c>
      <c r="O4044">
        <v>99</v>
      </c>
      <c r="P4044">
        <v>99</v>
      </c>
      <c r="Q4044">
        <v>3</v>
      </c>
      <c r="R4044">
        <v>7</v>
      </c>
      <c r="S4044">
        <v>2</v>
      </c>
      <c r="T4044">
        <v>0.46143704680290037</v>
      </c>
      <c r="U4044">
        <v>0.17347085783010988</v>
      </c>
      <c r="V4044">
        <v>6.8571428571428559</v>
      </c>
      <c r="W4044">
        <v>59</v>
      </c>
      <c r="X4044">
        <v>163.7207862559975</v>
      </c>
      <c r="Y4044">
        <v>50.4</v>
      </c>
      <c r="Z4044">
        <v>176.4</v>
      </c>
      <c r="AA4044">
        <v>4.1999999999999309</v>
      </c>
      <c r="AB4044">
        <v>1</v>
      </c>
      <c r="AC4044">
        <v>99.999999999975685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</row>
    <row r="4045" spans="1:39">
      <c r="A4045">
        <v>15</v>
      </c>
      <c r="B4045">
        <v>19</v>
      </c>
      <c r="C4045">
        <v>2023</v>
      </c>
      <c r="D4045">
        <v>7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0</v>
      </c>
      <c r="M4045">
        <v>99</v>
      </c>
      <c r="N4045">
        <v>99</v>
      </c>
      <c r="O4045">
        <v>99</v>
      </c>
      <c r="P4045">
        <v>99</v>
      </c>
      <c r="Q4045">
        <v>171</v>
      </c>
      <c r="R4045">
        <v>1333</v>
      </c>
      <c r="S4045">
        <v>1332</v>
      </c>
      <c r="T4045">
        <v>99.18154761904762</v>
      </c>
      <c r="U4045">
        <v>99.20937273944061</v>
      </c>
      <c r="V4045">
        <v>4.6759189797449361</v>
      </c>
      <c r="W4045">
        <v>60.230480480480487</v>
      </c>
      <c r="X4045">
        <v>149.10591136408175</v>
      </c>
      <c r="Y4045">
        <v>137.45581395348839</v>
      </c>
      <c r="Z4045">
        <v>137.55900900900903</v>
      </c>
      <c r="AA4045">
        <v>30.415300868902452</v>
      </c>
      <c r="AB4045">
        <v>3.9571885487780087</v>
      </c>
      <c r="AC4045">
        <v>-56.123673086666678</v>
      </c>
      <c r="AD4045">
        <v>35</v>
      </c>
      <c r="AE4045">
        <v>2</v>
      </c>
      <c r="AF4045">
        <v>0</v>
      </c>
      <c r="AG4045">
        <v>3</v>
      </c>
      <c r="AH4045">
        <v>53</v>
      </c>
      <c r="AI4045">
        <v>9</v>
      </c>
      <c r="AJ4045">
        <v>7</v>
      </c>
      <c r="AK4045">
        <v>17</v>
      </c>
      <c r="AL4045">
        <v>0</v>
      </c>
      <c r="AM4045">
        <v>0</v>
      </c>
    </row>
    <row r="4046" spans="1:39">
      <c r="A4046">
        <v>15</v>
      </c>
      <c r="B4046">
        <v>20</v>
      </c>
      <c r="C4046">
        <v>2023</v>
      </c>
      <c r="D4046">
        <v>7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4</v>
      </c>
      <c r="M4046">
        <v>99</v>
      </c>
      <c r="N4046">
        <v>99</v>
      </c>
      <c r="O4046">
        <v>99</v>
      </c>
      <c r="P4046">
        <v>99</v>
      </c>
      <c r="Q4046">
        <v>2</v>
      </c>
      <c r="R4046">
        <v>2</v>
      </c>
      <c r="S4046">
        <v>2</v>
      </c>
      <c r="T4046">
        <v>0.14880952380952389</v>
      </c>
      <c r="U4046">
        <v>0.1673626121345744</v>
      </c>
      <c r="V4046">
        <v>7</v>
      </c>
      <c r="W4046">
        <v>61.5</v>
      </c>
      <c r="X4046">
        <v>167.44312026002169</v>
      </c>
      <c r="Y4046">
        <v>154.55000000000001</v>
      </c>
      <c r="Z4046">
        <v>154.55000000000001</v>
      </c>
      <c r="AA4046">
        <v>35.349999999999959</v>
      </c>
      <c r="AB4046">
        <v>3.5</v>
      </c>
      <c r="AC4046">
        <v>-100.00000000000038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>
      <c r="A4047">
        <v>15</v>
      </c>
      <c r="B4047">
        <v>21</v>
      </c>
      <c r="C4047">
        <v>2023</v>
      </c>
      <c r="D4047">
        <v>7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7</v>
      </c>
      <c r="M4047">
        <v>99</v>
      </c>
      <c r="N4047">
        <v>99</v>
      </c>
      <c r="O4047">
        <v>99</v>
      </c>
      <c r="P4047">
        <v>99</v>
      </c>
      <c r="Q4047">
        <v>2</v>
      </c>
      <c r="R4047">
        <v>9</v>
      </c>
      <c r="S4047">
        <v>9</v>
      </c>
      <c r="T4047">
        <v>0.66964285714285698</v>
      </c>
      <c r="U4047">
        <v>0.62326464842480978</v>
      </c>
      <c r="V4047">
        <v>0</v>
      </c>
      <c r="W4047">
        <v>60</v>
      </c>
      <c r="X4047">
        <v>138.56988082340189</v>
      </c>
      <c r="Y4047">
        <v>127.90000000000002</v>
      </c>
      <c r="Z4047">
        <v>127.90000000000002</v>
      </c>
      <c r="AA4047">
        <v>24.963885025283016</v>
      </c>
      <c r="AB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</row>
    <row r="4048" spans="1:39">
      <c r="A4048">
        <v>15</v>
      </c>
      <c r="B4048">
        <v>22</v>
      </c>
      <c r="C4048">
        <v>2023</v>
      </c>
      <c r="D4048">
        <v>8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0</v>
      </c>
      <c r="M4048">
        <v>99</v>
      </c>
      <c r="N4048">
        <v>99</v>
      </c>
      <c r="O4048">
        <v>99</v>
      </c>
      <c r="P4048">
        <v>99</v>
      </c>
      <c r="Q4048">
        <v>176</v>
      </c>
      <c r="R4048">
        <v>1668</v>
      </c>
      <c r="S4048">
        <v>1667</v>
      </c>
      <c r="T4048">
        <v>98.991097922848667</v>
      </c>
      <c r="U4048">
        <v>98.897764436068357</v>
      </c>
      <c r="V4048">
        <v>4.8183453237410072</v>
      </c>
      <c r="W4048">
        <v>60.01859628074385</v>
      </c>
      <c r="X4048">
        <v>148.44969095146405</v>
      </c>
      <c r="Y4048">
        <v>136.91624700239799</v>
      </c>
      <c r="Z4048">
        <v>136.99838032393507</v>
      </c>
      <c r="AA4048">
        <v>30.442699088461278</v>
      </c>
      <c r="AB4048">
        <v>4.0099174831328099</v>
      </c>
      <c r="AC4048">
        <v>-57.547128472012886</v>
      </c>
      <c r="AD4048">
        <v>39</v>
      </c>
      <c r="AE4048">
        <v>0</v>
      </c>
      <c r="AF4048">
        <v>0</v>
      </c>
      <c r="AG4048">
        <v>1</v>
      </c>
      <c r="AH4048">
        <v>73</v>
      </c>
      <c r="AI4048">
        <v>14</v>
      </c>
      <c r="AJ4048">
        <v>12</v>
      </c>
      <c r="AK4048">
        <v>15</v>
      </c>
      <c r="AL4048">
        <v>0</v>
      </c>
      <c r="AM4048">
        <v>0</v>
      </c>
    </row>
    <row r="4049" spans="1:39">
      <c r="A4049">
        <v>15</v>
      </c>
      <c r="B4049">
        <v>23</v>
      </c>
      <c r="C4049">
        <v>2023</v>
      </c>
      <c r="D4049">
        <v>8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4</v>
      </c>
      <c r="M4049">
        <v>99</v>
      </c>
      <c r="N4049">
        <v>99</v>
      </c>
      <c r="O4049">
        <v>99</v>
      </c>
      <c r="P4049">
        <v>99</v>
      </c>
      <c r="Q4049">
        <v>3</v>
      </c>
      <c r="R4049">
        <v>7</v>
      </c>
      <c r="S4049">
        <v>7</v>
      </c>
      <c r="T4049">
        <v>0.41543026706231451</v>
      </c>
      <c r="U4049">
        <v>0.56140265787176324</v>
      </c>
      <c r="V4049">
        <v>2</v>
      </c>
      <c r="W4049">
        <v>59.571428571428562</v>
      </c>
      <c r="X4049">
        <v>200.65005417118095</v>
      </c>
      <c r="Y4049">
        <v>185.20000000000005</v>
      </c>
      <c r="Z4049">
        <v>185.20000000000005</v>
      </c>
      <c r="AA4049">
        <v>21.681987257365599</v>
      </c>
      <c r="AB4049">
        <v>1.4982983545289863</v>
      </c>
      <c r="AC4049">
        <v>-67.501426742818595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>
      <c r="A4050">
        <v>15</v>
      </c>
      <c r="B4050">
        <v>24</v>
      </c>
      <c r="C4050">
        <v>2023</v>
      </c>
      <c r="D4050">
        <v>8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7</v>
      </c>
      <c r="M4050">
        <v>99</v>
      </c>
      <c r="N4050">
        <v>99</v>
      </c>
      <c r="O4050">
        <v>99</v>
      </c>
      <c r="P4050">
        <v>99</v>
      </c>
      <c r="Q4050">
        <v>5</v>
      </c>
      <c r="R4050">
        <v>10</v>
      </c>
      <c r="S4050">
        <v>10</v>
      </c>
      <c r="T4050">
        <v>0.59347181008902095</v>
      </c>
      <c r="U4050">
        <v>0.54083290605989265</v>
      </c>
      <c r="V4050">
        <v>2.8</v>
      </c>
      <c r="W4050">
        <v>59.6</v>
      </c>
      <c r="X4050">
        <v>135.30877573131096</v>
      </c>
      <c r="Y4050">
        <v>124.89</v>
      </c>
      <c r="Z4050">
        <v>124.89</v>
      </c>
      <c r="AA4050">
        <v>35.6558115880146</v>
      </c>
      <c r="AB4050">
        <v>0.91651513899085058</v>
      </c>
      <c r="AC4050">
        <v>-31.989873781125382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</row>
    <row r="4051" spans="1:39">
      <c r="A4051">
        <v>15</v>
      </c>
      <c r="B4051">
        <v>25</v>
      </c>
      <c r="C4051">
        <v>2023</v>
      </c>
      <c r="D4051">
        <v>9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0</v>
      </c>
      <c r="M4051">
        <v>99</v>
      </c>
      <c r="N4051">
        <v>99</v>
      </c>
      <c r="O4051">
        <v>99</v>
      </c>
      <c r="P4051">
        <v>99</v>
      </c>
      <c r="Q4051">
        <v>167</v>
      </c>
      <c r="R4051">
        <v>1538</v>
      </c>
      <c r="S4051">
        <v>1537</v>
      </c>
      <c r="T4051">
        <v>98.337595907928403</v>
      </c>
      <c r="U4051">
        <v>99.340125001705701</v>
      </c>
      <c r="V4051">
        <v>4.9544863459037716</v>
      </c>
      <c r="W4051">
        <v>60.114508783344178</v>
      </c>
      <c r="X4051">
        <v>148.9001630066486</v>
      </c>
      <c r="Y4051">
        <v>137.27093628088437</v>
      </c>
      <c r="Z4051">
        <v>137.36024723487321</v>
      </c>
      <c r="AA4051">
        <v>30.909855514518888</v>
      </c>
      <c r="AB4051">
        <v>4.0653291073292914</v>
      </c>
      <c r="AC4051">
        <v>-54.194973225530738</v>
      </c>
      <c r="AD4051">
        <v>28</v>
      </c>
      <c r="AE4051">
        <v>1</v>
      </c>
      <c r="AF4051">
        <v>0</v>
      </c>
      <c r="AG4051">
        <v>4</v>
      </c>
      <c r="AH4051">
        <v>65</v>
      </c>
      <c r="AI4051">
        <v>22</v>
      </c>
      <c r="AJ4051">
        <v>12</v>
      </c>
      <c r="AK4051">
        <v>10</v>
      </c>
      <c r="AL4051">
        <v>0</v>
      </c>
      <c r="AM4051">
        <v>0</v>
      </c>
    </row>
    <row r="4052" spans="1:39">
      <c r="A4052">
        <v>15</v>
      </c>
      <c r="B4052">
        <v>26</v>
      </c>
      <c r="C4052">
        <v>2023</v>
      </c>
      <c r="D4052">
        <v>9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4</v>
      </c>
      <c r="M4052">
        <v>99</v>
      </c>
      <c r="N4052">
        <v>99</v>
      </c>
      <c r="O4052">
        <v>99</v>
      </c>
      <c r="P4052">
        <v>99</v>
      </c>
      <c r="Q4052">
        <v>3</v>
      </c>
      <c r="R4052">
        <v>6</v>
      </c>
      <c r="S4052">
        <v>3</v>
      </c>
      <c r="T4052">
        <v>0.38363171355498721</v>
      </c>
      <c r="U4052">
        <v>0.25672261770492039</v>
      </c>
      <c r="V4052">
        <v>9.6666666666666643</v>
      </c>
      <c r="W4052">
        <v>58.33333333333335</v>
      </c>
      <c r="X4052">
        <v>215.98049837486451</v>
      </c>
      <c r="Y4052">
        <v>90.933333333333309</v>
      </c>
      <c r="Z4052">
        <v>181.86666666666665</v>
      </c>
      <c r="AA4052">
        <v>34.638546287176901</v>
      </c>
      <c r="AB4052">
        <v>1.8856180831640736</v>
      </c>
      <c r="AC4052">
        <v>-95.264726705891235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</row>
    <row r="4053" spans="1:39">
      <c r="A4053">
        <v>15</v>
      </c>
      <c r="B4053">
        <v>27</v>
      </c>
      <c r="C4053">
        <v>2023</v>
      </c>
      <c r="D4053">
        <v>9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7</v>
      </c>
      <c r="M4053">
        <v>99</v>
      </c>
      <c r="N4053">
        <v>99</v>
      </c>
      <c r="O4053">
        <v>99</v>
      </c>
      <c r="P4053">
        <v>99</v>
      </c>
      <c r="Q4053">
        <v>5</v>
      </c>
      <c r="R4053">
        <v>20</v>
      </c>
      <c r="S4053">
        <v>7</v>
      </c>
      <c r="T4053">
        <v>1.2787723785166238</v>
      </c>
      <c r="U4053">
        <v>0.4031523805893984</v>
      </c>
      <c r="V4053">
        <v>5.9</v>
      </c>
      <c r="W4053">
        <v>60.857142857142847</v>
      </c>
      <c r="X4053">
        <v>134.58829902491877</v>
      </c>
      <c r="Y4053">
        <v>42.84</v>
      </c>
      <c r="Z4053">
        <v>122.4</v>
      </c>
      <c r="AA4053">
        <v>23.200061576273004</v>
      </c>
      <c r="AB4053">
        <v>2.4743582965270274</v>
      </c>
      <c r="AC4053">
        <v>43.574898197035203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</row>
    <row r="4054" spans="1:39" s="282" customFormat="1">
      <c r="A4054" s="282">
        <v>15</v>
      </c>
      <c r="B4054" s="282">
        <v>28</v>
      </c>
      <c r="C4054" s="282">
        <v>2023</v>
      </c>
      <c r="D4054" s="282">
        <v>10</v>
      </c>
      <c r="E4054" s="282">
        <v>99</v>
      </c>
      <c r="F4054" s="282">
        <v>99</v>
      </c>
      <c r="G4054" s="282">
        <v>99</v>
      </c>
      <c r="H4054" s="282">
        <v>99</v>
      </c>
      <c r="I4054" s="282">
        <v>99</v>
      </c>
      <c r="J4054" s="282">
        <v>999</v>
      </c>
      <c r="K4054" s="282">
        <v>0</v>
      </c>
      <c r="M4054" s="282">
        <v>99</v>
      </c>
      <c r="N4054" s="282">
        <v>99</v>
      </c>
      <c r="O4054" s="282">
        <v>99</v>
      </c>
      <c r="P4054" s="282">
        <v>99</v>
      </c>
      <c r="Q4054" s="282">
        <v>184</v>
      </c>
      <c r="R4054" s="282">
        <v>1608</v>
      </c>
      <c r="S4054" s="282">
        <v>1608</v>
      </c>
      <c r="T4054" s="282">
        <v>98.892988929889285</v>
      </c>
      <c r="U4054" s="282">
        <v>98.771071973617282</v>
      </c>
      <c r="V4054" s="282">
        <v>5.5559701492537314</v>
      </c>
      <c r="W4054" s="282">
        <v>59.771144278606954</v>
      </c>
      <c r="X4054" s="282">
        <v>151.75052419376581</v>
      </c>
      <c r="Y4054" s="282">
        <v>140.06573383084591</v>
      </c>
      <c r="Z4054" s="282">
        <v>140.06573383084591</v>
      </c>
      <c r="AA4054" s="282">
        <v>30.420898791657471</v>
      </c>
      <c r="AB4054" s="282">
        <v>4.2118776829342162</v>
      </c>
      <c r="AC4054" s="282">
        <v>-59.264554429359805</v>
      </c>
      <c r="AD4054" s="282">
        <v>30</v>
      </c>
      <c r="AE4054" s="282">
        <v>2</v>
      </c>
      <c r="AF4054" s="282">
        <v>0</v>
      </c>
      <c r="AG4054" s="282">
        <v>1</v>
      </c>
      <c r="AH4054" s="282">
        <v>48</v>
      </c>
      <c r="AI4054" s="282">
        <v>13</v>
      </c>
      <c r="AJ4054" s="282">
        <v>5</v>
      </c>
      <c r="AK4054" s="282">
        <v>6</v>
      </c>
      <c r="AL4054" s="282">
        <v>0</v>
      </c>
      <c r="AM4054" s="282">
        <v>0</v>
      </c>
    </row>
    <row r="4055" spans="1:39">
      <c r="A4055">
        <v>15</v>
      </c>
      <c r="B4055">
        <v>29</v>
      </c>
      <c r="C4055">
        <v>2023</v>
      </c>
      <c r="D4055">
        <v>10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4</v>
      </c>
      <c r="M4055">
        <v>99</v>
      </c>
      <c r="N4055">
        <v>99</v>
      </c>
      <c r="O4055">
        <v>99</v>
      </c>
      <c r="P4055">
        <v>99</v>
      </c>
      <c r="Q4055">
        <v>2</v>
      </c>
      <c r="R4055">
        <v>8</v>
      </c>
      <c r="S4055">
        <v>8</v>
      </c>
      <c r="T4055">
        <v>0.49200492004920066</v>
      </c>
      <c r="U4055">
        <v>0.60663602715455922</v>
      </c>
      <c r="V4055">
        <v>2.875</v>
      </c>
      <c r="W4055">
        <v>53</v>
      </c>
      <c r="X4055">
        <v>187.33748645720476</v>
      </c>
      <c r="Y4055">
        <v>172.91249999999999</v>
      </c>
      <c r="Z4055">
        <v>172.91249999999999</v>
      </c>
      <c r="AA4055">
        <v>33.862643041410777</v>
      </c>
      <c r="AB4055">
        <v>8.9442719099991592</v>
      </c>
      <c r="AC4055">
        <v>-94.918992574698208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</row>
    <row r="4056" spans="1:39">
      <c r="A4056">
        <v>15</v>
      </c>
      <c r="B4056">
        <v>30</v>
      </c>
      <c r="C4056">
        <v>2023</v>
      </c>
      <c r="D4056">
        <v>10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7</v>
      </c>
      <c r="M4056">
        <v>99</v>
      </c>
      <c r="N4056">
        <v>99</v>
      </c>
      <c r="O4056">
        <v>99</v>
      </c>
      <c r="P4056">
        <v>99</v>
      </c>
      <c r="Q4056">
        <v>3</v>
      </c>
      <c r="R4056">
        <v>10</v>
      </c>
      <c r="S4056">
        <v>10</v>
      </c>
      <c r="T4056">
        <v>0.61500615006150083</v>
      </c>
      <c r="U4056">
        <v>0.62229199922816403</v>
      </c>
      <c r="V4056">
        <v>8.4</v>
      </c>
      <c r="W4056">
        <v>58.9</v>
      </c>
      <c r="X4056">
        <v>153.7378114842904</v>
      </c>
      <c r="Y4056">
        <v>141.90000000000003</v>
      </c>
      <c r="Z4056">
        <v>141.90000000000003</v>
      </c>
      <c r="AA4056">
        <v>23.745652233619278</v>
      </c>
      <c r="AB4056">
        <v>1.0440306508911252</v>
      </c>
      <c r="AC4056">
        <v>-47.557219282311678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</row>
    <row r="4057" spans="1:39" s="283" customFormat="1">
      <c r="A4057" s="283">
        <v>15</v>
      </c>
      <c r="B4057" s="283">
        <v>31</v>
      </c>
      <c r="C4057" s="283">
        <v>2023</v>
      </c>
      <c r="D4057" s="283">
        <v>11</v>
      </c>
      <c r="E4057" s="283">
        <v>99</v>
      </c>
      <c r="F4057" s="283">
        <v>99</v>
      </c>
      <c r="G4057" s="283">
        <v>99</v>
      </c>
      <c r="H4057" s="283">
        <v>99</v>
      </c>
      <c r="I4057" s="283">
        <v>99</v>
      </c>
      <c r="J4057" s="283">
        <v>999</v>
      </c>
      <c r="K4057" s="283">
        <v>0</v>
      </c>
      <c r="M4057" s="283">
        <v>99</v>
      </c>
      <c r="N4057" s="283">
        <v>99</v>
      </c>
      <c r="O4057" s="283">
        <v>99</v>
      </c>
      <c r="P4057" s="283">
        <v>99</v>
      </c>
      <c r="Q4057" s="283">
        <v>186</v>
      </c>
      <c r="R4057" s="283">
        <v>1601</v>
      </c>
      <c r="S4057" s="283">
        <v>1601</v>
      </c>
      <c r="T4057" s="283">
        <v>99.256044637321779</v>
      </c>
      <c r="U4057" s="283">
        <v>99.09295839189565</v>
      </c>
      <c r="V4057" s="283">
        <v>5.7932542161149287</v>
      </c>
      <c r="W4057" s="283">
        <v>59.653966271080563</v>
      </c>
      <c r="X4057" s="283">
        <v>150.43340328329475</v>
      </c>
      <c r="Y4057" s="283">
        <v>138.85003123048091</v>
      </c>
      <c r="Z4057" s="283">
        <v>138.85003123048091</v>
      </c>
      <c r="AA4057" s="283">
        <v>30.769718747766305</v>
      </c>
      <c r="AB4057" s="283">
        <v>4.0436637237988649</v>
      </c>
      <c r="AC4057" s="283">
        <v>-56.237519673721266</v>
      </c>
      <c r="AD4057" s="283">
        <v>22</v>
      </c>
      <c r="AE4057" s="283">
        <v>1</v>
      </c>
      <c r="AF4057" s="283">
        <v>0</v>
      </c>
      <c r="AG4057" s="283">
        <v>1</v>
      </c>
      <c r="AH4057" s="283">
        <v>58</v>
      </c>
      <c r="AI4057" s="283">
        <v>10</v>
      </c>
      <c r="AJ4057" s="283">
        <v>5</v>
      </c>
      <c r="AK4057" s="283">
        <v>14</v>
      </c>
      <c r="AL4057" s="283">
        <v>0</v>
      </c>
      <c r="AM4057" s="283">
        <v>0</v>
      </c>
    </row>
    <row r="4058" spans="1:39" s="285" customFormat="1">
      <c r="A4058" s="285">
        <v>15</v>
      </c>
      <c r="B4058" s="285">
        <v>32</v>
      </c>
      <c r="C4058" s="285">
        <v>2023</v>
      </c>
      <c r="D4058" s="285">
        <v>11</v>
      </c>
      <c r="E4058" s="285">
        <v>99</v>
      </c>
      <c r="F4058" s="285">
        <v>99</v>
      </c>
      <c r="G4058" s="285">
        <v>99</v>
      </c>
      <c r="H4058" s="285">
        <v>99</v>
      </c>
      <c r="I4058" s="285">
        <v>99</v>
      </c>
      <c r="J4058" s="285">
        <v>999</v>
      </c>
      <c r="K4058" s="285">
        <v>4</v>
      </c>
      <c r="M4058" s="285">
        <v>99</v>
      </c>
      <c r="N4058" s="285">
        <v>99</v>
      </c>
      <c r="O4058" s="285">
        <v>99</v>
      </c>
      <c r="P4058" s="285">
        <v>99</v>
      </c>
      <c r="Q4058" s="285">
        <v>2</v>
      </c>
      <c r="R4058" s="285">
        <v>11</v>
      </c>
      <c r="S4058" s="285">
        <v>11</v>
      </c>
      <c r="T4058" s="285">
        <v>0.68195908245505277</v>
      </c>
      <c r="U4058" s="285">
        <v>0.90704160810435619</v>
      </c>
      <c r="V4058" s="285">
        <v>8.8181818181818183</v>
      </c>
      <c r="W4058" s="285">
        <v>55.454545454545446</v>
      </c>
      <c r="X4058" s="285">
        <v>200.41367083620605</v>
      </c>
      <c r="Y4058" s="285">
        <v>184.9818181818182</v>
      </c>
      <c r="Z4058" s="285">
        <v>184.9818181818182</v>
      </c>
      <c r="AA4058" s="285">
        <v>33.815510647195275</v>
      </c>
      <c r="AB4058" s="285">
        <v>4.8121746428603744</v>
      </c>
      <c r="AC4058" s="285">
        <v>-27.397346143219355</v>
      </c>
      <c r="AD4058" s="285">
        <v>0</v>
      </c>
      <c r="AE4058" s="285">
        <v>0</v>
      </c>
      <c r="AF4058" s="285">
        <v>0</v>
      </c>
      <c r="AG4058" s="285">
        <v>0</v>
      </c>
      <c r="AH4058" s="285">
        <v>1</v>
      </c>
      <c r="AI4058" s="285">
        <v>0</v>
      </c>
      <c r="AJ4058" s="285">
        <v>0</v>
      </c>
      <c r="AK4058" s="285">
        <v>0</v>
      </c>
      <c r="AL4058" s="285">
        <v>0</v>
      </c>
      <c r="AM4058" s="285">
        <v>0</v>
      </c>
    </row>
    <row r="4059" spans="1:39" s="286" customFormat="1">
      <c r="A4059" s="286">
        <v>15</v>
      </c>
      <c r="B4059" s="286">
        <v>33</v>
      </c>
      <c r="C4059" s="286">
        <v>2023</v>
      </c>
      <c r="D4059" s="286">
        <v>11</v>
      </c>
      <c r="E4059" s="286">
        <v>99</v>
      </c>
      <c r="F4059" s="286">
        <v>99</v>
      </c>
      <c r="G4059" s="286">
        <v>99</v>
      </c>
      <c r="H4059" s="286">
        <v>99</v>
      </c>
      <c r="I4059" s="286">
        <v>99</v>
      </c>
      <c r="J4059" s="286">
        <v>999</v>
      </c>
      <c r="K4059" s="286">
        <v>7</v>
      </c>
      <c r="M4059" s="286">
        <v>99</v>
      </c>
      <c r="N4059" s="286">
        <v>99</v>
      </c>
      <c r="O4059" s="286">
        <v>99</v>
      </c>
      <c r="P4059" s="286">
        <v>99</v>
      </c>
      <c r="Q4059" s="286">
        <v>1</v>
      </c>
      <c r="R4059" s="286">
        <v>1</v>
      </c>
      <c r="S4059" s="286">
        <v>0</v>
      </c>
      <c r="T4059" s="286">
        <v>6.1996280223186602E-2</v>
      </c>
      <c r="U4059" s="286">
        <v>0</v>
      </c>
      <c r="V4059" s="286">
        <v>0</v>
      </c>
      <c r="X4059" s="286">
        <v>165.43878656554713</v>
      </c>
      <c r="Y4059" s="286">
        <v>0</v>
      </c>
      <c r="AD4059" s="286">
        <v>0</v>
      </c>
      <c r="AE4059" s="286">
        <v>0</v>
      </c>
      <c r="AF4059" s="286">
        <v>0</v>
      </c>
      <c r="AG4059" s="286">
        <v>0</v>
      </c>
      <c r="AH4059" s="286">
        <v>0</v>
      </c>
      <c r="AI4059" s="286">
        <v>0</v>
      </c>
      <c r="AJ4059" s="286">
        <v>0</v>
      </c>
      <c r="AK4059" s="286">
        <v>0</v>
      </c>
      <c r="AL4059" s="286">
        <v>0</v>
      </c>
      <c r="AM4059" s="286">
        <v>0</v>
      </c>
    </row>
    <row r="4060" spans="1:39" s="286" customFormat="1">
      <c r="A4060" s="286">
        <v>15</v>
      </c>
      <c r="B4060" s="286">
        <v>34</v>
      </c>
      <c r="C4060" s="286">
        <v>2023</v>
      </c>
      <c r="D4060" s="286">
        <v>12</v>
      </c>
      <c r="E4060" s="286">
        <v>99</v>
      </c>
      <c r="F4060" s="286">
        <v>99</v>
      </c>
      <c r="G4060" s="286">
        <v>99</v>
      </c>
      <c r="H4060" s="286">
        <v>99</v>
      </c>
      <c r="I4060" s="286">
        <v>99</v>
      </c>
      <c r="J4060" s="286">
        <v>999</v>
      </c>
      <c r="K4060" s="286">
        <v>0</v>
      </c>
      <c r="M4060" s="286">
        <v>99</v>
      </c>
      <c r="N4060" s="286">
        <v>99</v>
      </c>
      <c r="O4060" s="286">
        <v>99</v>
      </c>
      <c r="P4060" s="286">
        <v>99</v>
      </c>
      <c r="Q4060" s="286">
        <v>167</v>
      </c>
      <c r="R4060" s="286">
        <v>1275</v>
      </c>
      <c r="S4060" s="286">
        <v>1275</v>
      </c>
      <c r="T4060" s="286">
        <v>99.609375</v>
      </c>
      <c r="U4060" s="286">
        <v>99.585626246168516</v>
      </c>
      <c r="V4060" s="286">
        <v>4.2470588235294118</v>
      </c>
      <c r="W4060" s="286">
        <v>60.444705882352942</v>
      </c>
      <c r="X4060" s="286">
        <v>151.34544218554157</v>
      </c>
      <c r="Y4060" s="286">
        <v>139.69184313725498</v>
      </c>
      <c r="Z4060" s="286">
        <v>139.69184313725498</v>
      </c>
      <c r="AA4060" s="286">
        <v>29.49075648028224</v>
      </c>
      <c r="AB4060" s="286">
        <v>4.0090927793573039</v>
      </c>
      <c r="AC4060" s="286">
        <v>-57.544473889544193</v>
      </c>
      <c r="AD4060" s="286">
        <v>25</v>
      </c>
      <c r="AE4060" s="286">
        <v>3</v>
      </c>
      <c r="AF4060" s="286">
        <v>0</v>
      </c>
      <c r="AG4060" s="286">
        <v>2</v>
      </c>
      <c r="AH4060" s="286">
        <v>78</v>
      </c>
      <c r="AI4060" s="286">
        <v>3</v>
      </c>
      <c r="AJ4060" s="286">
        <v>7</v>
      </c>
      <c r="AK4060" s="286">
        <v>7</v>
      </c>
      <c r="AL4060" s="286">
        <v>0</v>
      </c>
      <c r="AM4060" s="286">
        <v>0</v>
      </c>
    </row>
    <row r="4061" spans="1:39" s="287" customFormat="1">
      <c r="A4061" s="287">
        <v>15</v>
      </c>
      <c r="B4061" s="287">
        <v>35</v>
      </c>
      <c r="C4061" s="287">
        <v>2023</v>
      </c>
      <c r="D4061" s="287">
        <v>12</v>
      </c>
      <c r="E4061" s="287">
        <v>99</v>
      </c>
      <c r="F4061" s="287">
        <v>99</v>
      </c>
      <c r="G4061" s="287">
        <v>99</v>
      </c>
      <c r="H4061" s="287">
        <v>99</v>
      </c>
      <c r="I4061" s="287">
        <v>99</v>
      </c>
      <c r="J4061" s="287">
        <v>999</v>
      </c>
      <c r="K4061" s="287">
        <v>4</v>
      </c>
      <c r="M4061" s="287">
        <v>99</v>
      </c>
      <c r="N4061" s="287">
        <v>99</v>
      </c>
      <c r="O4061" s="287">
        <v>99</v>
      </c>
      <c r="P4061" s="287">
        <v>99</v>
      </c>
      <c r="Q4061" s="287">
        <v>2</v>
      </c>
      <c r="R4061" s="287">
        <v>3</v>
      </c>
      <c r="S4061" s="287">
        <v>3</v>
      </c>
      <c r="T4061" s="287">
        <v>0.234375</v>
      </c>
      <c r="U4061" s="287">
        <v>0.2620658189458992</v>
      </c>
      <c r="V4061" s="287">
        <v>8.3333333333333357</v>
      </c>
      <c r="W4061" s="287">
        <v>57.66666666666665</v>
      </c>
      <c r="X4061" s="287">
        <v>169.26688335139036</v>
      </c>
      <c r="Y4061" s="287">
        <v>156.23333333333332</v>
      </c>
      <c r="Z4061" s="287">
        <v>156.23333333333332</v>
      </c>
      <c r="AA4061" s="287">
        <v>5.1545018080206724</v>
      </c>
      <c r="AB4061" s="287">
        <v>2.8674417556809471</v>
      </c>
      <c r="AC4061" s="287">
        <v>86.451797887545567</v>
      </c>
      <c r="AD4061" s="287">
        <v>0</v>
      </c>
      <c r="AE4061" s="287">
        <v>0</v>
      </c>
      <c r="AF4061" s="287">
        <v>0</v>
      </c>
      <c r="AG4061" s="287">
        <v>0</v>
      </c>
      <c r="AH4061" s="287">
        <v>0</v>
      </c>
      <c r="AI4061" s="287">
        <v>0</v>
      </c>
      <c r="AJ4061" s="287">
        <v>0</v>
      </c>
      <c r="AK4061" s="287">
        <v>0</v>
      </c>
      <c r="AL4061" s="287">
        <v>0</v>
      </c>
      <c r="AM4061" s="287">
        <v>0</v>
      </c>
    </row>
    <row r="4062" spans="1:39" s="288" customFormat="1">
      <c r="A4062" s="288">
        <v>15</v>
      </c>
      <c r="B4062" s="288">
        <v>36</v>
      </c>
      <c r="C4062" s="288">
        <v>2023</v>
      </c>
      <c r="D4062" s="288">
        <v>12</v>
      </c>
      <c r="E4062" s="288">
        <v>99</v>
      </c>
      <c r="F4062" s="288">
        <v>99</v>
      </c>
      <c r="G4062" s="288">
        <v>99</v>
      </c>
      <c r="H4062" s="288">
        <v>99</v>
      </c>
      <c r="I4062" s="288">
        <v>99</v>
      </c>
      <c r="J4062" s="288">
        <v>999</v>
      </c>
      <c r="K4062" s="288">
        <v>7</v>
      </c>
      <c r="M4062" s="288">
        <v>99</v>
      </c>
      <c r="N4062" s="288">
        <v>99</v>
      </c>
      <c r="O4062" s="288">
        <v>99</v>
      </c>
      <c r="P4062" s="288">
        <v>99</v>
      </c>
      <c r="Q4062" s="288">
        <v>1</v>
      </c>
      <c r="R4062" s="288">
        <v>2</v>
      </c>
      <c r="S4062" s="288">
        <v>2</v>
      </c>
      <c r="T4062" s="288">
        <v>0.15625</v>
      </c>
      <c r="U4062" s="288">
        <v>0.15230793488556205</v>
      </c>
      <c r="V4062" s="288">
        <v>0</v>
      </c>
      <c r="W4062" s="288">
        <v>60</v>
      </c>
      <c r="X4062" s="288">
        <v>147.56229685807153</v>
      </c>
      <c r="Y4062" s="288">
        <v>136.19999999999999</v>
      </c>
      <c r="Z4062" s="288">
        <v>136.19999999999999</v>
      </c>
      <c r="AA4062" s="288">
        <v>5.9000000000001114</v>
      </c>
      <c r="AB4062" s="288">
        <v>0</v>
      </c>
      <c r="AD4062" s="288">
        <v>0</v>
      </c>
      <c r="AE4062" s="288">
        <v>0</v>
      </c>
      <c r="AF4062" s="288">
        <v>0</v>
      </c>
      <c r="AG4062" s="288">
        <v>0</v>
      </c>
      <c r="AH4062" s="288">
        <v>0</v>
      </c>
      <c r="AI4062" s="288">
        <v>0</v>
      </c>
      <c r="AJ4062" s="288">
        <v>0</v>
      </c>
      <c r="AK4062" s="288">
        <v>0</v>
      </c>
      <c r="AL4062" s="288">
        <v>0</v>
      </c>
      <c r="AM4062" s="288">
        <v>0</v>
      </c>
    </row>
    <row r="4063" spans="1:39">
      <c r="A4063">
        <v>16</v>
      </c>
      <c r="B4063">
        <v>1</v>
      </c>
      <c r="C4063">
        <v>2023</v>
      </c>
      <c r="D4063">
        <v>1</v>
      </c>
      <c r="E4063">
        <v>99</v>
      </c>
      <c r="F4063">
        <v>174</v>
      </c>
      <c r="G4063">
        <v>99</v>
      </c>
      <c r="H4063">
        <v>99</v>
      </c>
      <c r="I4063">
        <v>99</v>
      </c>
      <c r="J4063">
        <v>103</v>
      </c>
      <c r="M4063">
        <v>99</v>
      </c>
      <c r="N4063">
        <v>99</v>
      </c>
      <c r="O4063">
        <v>99</v>
      </c>
      <c r="P4063">
        <v>99</v>
      </c>
      <c r="Q4063">
        <v>1</v>
      </c>
      <c r="R4063">
        <v>1</v>
      </c>
      <c r="S4063">
        <v>1</v>
      </c>
      <c r="T4063">
        <v>5.3248136315228976E-2</v>
      </c>
      <c r="U4063">
        <v>2.6220234170746405E-2</v>
      </c>
      <c r="V4063">
        <v>14</v>
      </c>
      <c r="W4063">
        <v>57</v>
      </c>
      <c r="X4063">
        <v>70.855904658721556</v>
      </c>
      <c r="Y4063">
        <v>65.400000000000006</v>
      </c>
      <c r="Z4063">
        <v>65.400000000000006</v>
      </c>
      <c r="AA4063">
        <v>0</v>
      </c>
      <c r="AB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</row>
    <row r="4064" spans="1:39">
      <c r="A4064">
        <v>16</v>
      </c>
      <c r="B4064">
        <v>2</v>
      </c>
      <c r="C4064">
        <v>2023</v>
      </c>
      <c r="D4064">
        <v>2</v>
      </c>
      <c r="E4064">
        <v>99</v>
      </c>
      <c r="F4064">
        <v>174</v>
      </c>
      <c r="G4064">
        <v>99</v>
      </c>
      <c r="H4064">
        <v>99</v>
      </c>
      <c r="I4064">
        <v>99</v>
      </c>
      <c r="J4064">
        <v>103</v>
      </c>
      <c r="M4064">
        <v>99</v>
      </c>
      <c r="N4064">
        <v>99</v>
      </c>
      <c r="O4064">
        <v>99</v>
      </c>
      <c r="P4064">
        <v>99</v>
      </c>
      <c r="Q4064">
        <v>2</v>
      </c>
      <c r="R4064">
        <v>6</v>
      </c>
      <c r="S4064">
        <v>6</v>
      </c>
      <c r="T4064">
        <v>0.44247787610619471</v>
      </c>
      <c r="U4064">
        <v>0.52182145486316356</v>
      </c>
      <c r="V4064">
        <v>0</v>
      </c>
      <c r="W4064">
        <v>60</v>
      </c>
      <c r="X4064">
        <v>176.7605633802817</v>
      </c>
      <c r="Y4064">
        <v>163.15</v>
      </c>
      <c r="Z4064">
        <v>163.15</v>
      </c>
      <c r="AA4064">
        <v>25.849677625327089</v>
      </c>
      <c r="AB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</row>
    <row r="4065" spans="1:39">
      <c r="A4065">
        <v>16</v>
      </c>
      <c r="B4065">
        <v>3</v>
      </c>
      <c r="C4065">
        <v>2023</v>
      </c>
      <c r="D4065">
        <v>3</v>
      </c>
      <c r="E4065">
        <v>99</v>
      </c>
      <c r="F4065">
        <v>174</v>
      </c>
      <c r="G4065">
        <v>99</v>
      </c>
      <c r="H4065">
        <v>99</v>
      </c>
      <c r="I4065">
        <v>99</v>
      </c>
      <c r="J4065">
        <v>103</v>
      </c>
      <c r="M4065">
        <v>99</v>
      </c>
      <c r="N4065">
        <v>99</v>
      </c>
      <c r="O4065">
        <v>99</v>
      </c>
      <c r="P4065">
        <v>99</v>
      </c>
      <c r="Q4065">
        <v>1</v>
      </c>
      <c r="R4065">
        <v>3</v>
      </c>
      <c r="S4065">
        <v>3</v>
      </c>
      <c r="T4065">
        <v>0.1605136436597111</v>
      </c>
      <c r="U4065">
        <v>0.17669499928947219</v>
      </c>
      <c r="V4065">
        <v>16</v>
      </c>
      <c r="W4065">
        <v>61.33333333333335</v>
      </c>
      <c r="X4065">
        <v>163.45250993138316</v>
      </c>
      <c r="Y4065">
        <v>150.86666666666662</v>
      </c>
      <c r="Z4065">
        <v>150.86666666666662</v>
      </c>
      <c r="AA4065">
        <v>26.090142881087608</v>
      </c>
      <c r="AB4065">
        <v>4.4969125210772569</v>
      </c>
      <c r="AC4065">
        <v>-91.41740728598451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</row>
    <row r="4066" spans="1:39">
      <c r="A4066">
        <v>16</v>
      </c>
      <c r="B4066">
        <v>4</v>
      </c>
      <c r="C4066">
        <v>2023</v>
      </c>
      <c r="D4066">
        <v>4</v>
      </c>
      <c r="E4066">
        <v>99</v>
      </c>
      <c r="F4066">
        <v>174</v>
      </c>
      <c r="G4066">
        <v>99</v>
      </c>
      <c r="H4066">
        <v>99</v>
      </c>
      <c r="I4066">
        <v>99</v>
      </c>
      <c r="J4066">
        <v>103</v>
      </c>
      <c r="M4066">
        <v>99</v>
      </c>
      <c r="N4066">
        <v>99</v>
      </c>
      <c r="O4066">
        <v>99</v>
      </c>
      <c r="P4066">
        <v>99</v>
      </c>
      <c r="Q4066">
        <v>2</v>
      </c>
      <c r="R4066">
        <v>2</v>
      </c>
      <c r="S4066">
        <v>2</v>
      </c>
      <c r="T4066">
        <v>0.15936254980079675</v>
      </c>
      <c r="U4066">
        <v>0.15187428671758399</v>
      </c>
      <c r="V4066">
        <v>0</v>
      </c>
      <c r="W4066">
        <v>60</v>
      </c>
      <c r="X4066">
        <v>140.57421451787653</v>
      </c>
      <c r="Y4066">
        <v>129.75</v>
      </c>
      <c r="Z4066">
        <v>129.75</v>
      </c>
      <c r="AA4066">
        <v>4.3500000000000671</v>
      </c>
      <c r="AB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</row>
    <row r="4067" spans="1:39">
      <c r="A4067">
        <v>16</v>
      </c>
      <c r="B4067">
        <v>5</v>
      </c>
      <c r="C4067">
        <v>2023</v>
      </c>
      <c r="D4067">
        <v>5</v>
      </c>
      <c r="E4067">
        <v>99</v>
      </c>
      <c r="F4067">
        <v>174</v>
      </c>
      <c r="G4067">
        <v>99</v>
      </c>
      <c r="H4067">
        <v>99</v>
      </c>
      <c r="I4067">
        <v>99</v>
      </c>
      <c r="J4067">
        <v>103</v>
      </c>
      <c r="M4067">
        <v>99</v>
      </c>
      <c r="N4067">
        <v>99</v>
      </c>
      <c r="O4067">
        <v>99</v>
      </c>
      <c r="P4067">
        <v>99</v>
      </c>
      <c r="Q4067">
        <v>1</v>
      </c>
      <c r="R4067">
        <v>2</v>
      </c>
      <c r="S4067">
        <v>2</v>
      </c>
      <c r="T4067">
        <v>0.12995451591942822</v>
      </c>
      <c r="U4067">
        <v>0.12672708063110164</v>
      </c>
      <c r="V4067">
        <v>14</v>
      </c>
      <c r="W4067">
        <v>56</v>
      </c>
      <c r="X4067">
        <v>141.2134344528711</v>
      </c>
      <c r="Y4067">
        <v>130.34</v>
      </c>
      <c r="Z4067">
        <v>130.34</v>
      </c>
      <c r="AA4067">
        <v>36.65</v>
      </c>
      <c r="AB4067">
        <v>1</v>
      </c>
      <c r="AC4067">
        <v>-99.999999999999005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>
      <c r="A4068">
        <v>16</v>
      </c>
      <c r="B4068">
        <v>6</v>
      </c>
      <c r="C4068">
        <v>2023</v>
      </c>
      <c r="D4068">
        <v>6</v>
      </c>
      <c r="E4068">
        <v>99</v>
      </c>
      <c r="F4068">
        <v>174</v>
      </c>
      <c r="G4068">
        <v>99</v>
      </c>
      <c r="H4068">
        <v>99</v>
      </c>
      <c r="I4068">
        <v>99</v>
      </c>
      <c r="J4068">
        <v>103</v>
      </c>
      <c r="M4068">
        <v>99</v>
      </c>
      <c r="N4068">
        <v>99</v>
      </c>
      <c r="O4068">
        <v>99</v>
      </c>
      <c r="P4068">
        <v>99</v>
      </c>
      <c r="Q4068">
        <v>1</v>
      </c>
      <c r="R4068">
        <v>5</v>
      </c>
      <c r="S4068">
        <v>5</v>
      </c>
      <c r="T4068">
        <v>0.41118421052631571</v>
      </c>
      <c r="U4068">
        <v>0.34535015969555621</v>
      </c>
      <c r="V4068">
        <v>17</v>
      </c>
      <c r="W4068">
        <v>63</v>
      </c>
      <c r="X4068">
        <v>126.26218851570968</v>
      </c>
      <c r="Y4068">
        <v>116.54</v>
      </c>
      <c r="Z4068">
        <v>116.54</v>
      </c>
      <c r="AA4068">
        <v>17.712887963288139</v>
      </c>
      <c r="AB4068">
        <v>1.6733200530681516</v>
      </c>
      <c r="AC4068">
        <v>-50.540952454902758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</row>
    <row r="4069" spans="1:39">
      <c r="A4069">
        <v>16</v>
      </c>
      <c r="B4069">
        <v>7</v>
      </c>
      <c r="C4069">
        <v>2023</v>
      </c>
      <c r="D4069">
        <v>7</v>
      </c>
      <c r="E4069">
        <v>99</v>
      </c>
      <c r="F4069">
        <v>174</v>
      </c>
      <c r="G4069">
        <v>99</v>
      </c>
      <c r="H4069">
        <v>99</v>
      </c>
      <c r="I4069">
        <v>99</v>
      </c>
      <c r="J4069">
        <v>103</v>
      </c>
      <c r="M4069">
        <v>99</v>
      </c>
      <c r="N4069">
        <v>99</v>
      </c>
      <c r="O4069">
        <v>99</v>
      </c>
      <c r="P4069">
        <v>99</v>
      </c>
      <c r="Q4069">
        <v>2</v>
      </c>
      <c r="R4069">
        <v>9</v>
      </c>
      <c r="S4069">
        <v>9</v>
      </c>
      <c r="T4069">
        <v>0.66964285714285698</v>
      </c>
      <c r="U4069">
        <v>0.62326464842480978</v>
      </c>
      <c r="V4069">
        <v>0</v>
      </c>
      <c r="W4069">
        <v>60</v>
      </c>
      <c r="X4069">
        <v>138.56988082340189</v>
      </c>
      <c r="Y4069">
        <v>127.90000000000002</v>
      </c>
      <c r="Z4069">
        <v>127.90000000000002</v>
      </c>
      <c r="AA4069">
        <v>24.963885025283016</v>
      </c>
      <c r="AB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</row>
    <row r="4070" spans="1:39">
      <c r="A4070">
        <v>16</v>
      </c>
      <c r="B4070">
        <v>8</v>
      </c>
      <c r="C4070">
        <v>2023</v>
      </c>
      <c r="D4070">
        <v>8</v>
      </c>
      <c r="E4070">
        <v>99</v>
      </c>
      <c r="F4070">
        <v>174</v>
      </c>
      <c r="G4070">
        <v>99</v>
      </c>
      <c r="H4070">
        <v>99</v>
      </c>
      <c r="I4070">
        <v>99</v>
      </c>
      <c r="J4070">
        <v>103</v>
      </c>
      <c r="M4070">
        <v>99</v>
      </c>
      <c r="N4070">
        <v>99</v>
      </c>
      <c r="O4070">
        <v>99</v>
      </c>
      <c r="P4070">
        <v>99</v>
      </c>
      <c r="Q4070">
        <v>4</v>
      </c>
      <c r="R4070">
        <v>9</v>
      </c>
      <c r="S4070">
        <v>9</v>
      </c>
      <c r="T4070">
        <v>0.53412462908011871</v>
      </c>
      <c r="U4070">
        <v>0.48774129401493826</v>
      </c>
      <c r="V4070">
        <v>1.5555555555555556</v>
      </c>
      <c r="W4070">
        <v>59.66666666666665</v>
      </c>
      <c r="X4070">
        <v>135.58444685205248</v>
      </c>
      <c r="Y4070">
        <v>125.14444444444445</v>
      </c>
      <c r="Z4070">
        <v>125.14444444444445</v>
      </c>
      <c r="AA4070">
        <v>37.575911642999024</v>
      </c>
      <c r="AB4070">
        <v>0.94280904158227774</v>
      </c>
      <c r="AC4070">
        <v>-33.266196338050847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</row>
    <row r="4071" spans="1:39">
      <c r="A4071">
        <v>16</v>
      </c>
      <c r="B4071">
        <v>9</v>
      </c>
      <c r="C4071">
        <v>2023</v>
      </c>
      <c r="D4071">
        <v>9</v>
      </c>
      <c r="E4071">
        <v>99</v>
      </c>
      <c r="F4071">
        <v>174</v>
      </c>
      <c r="G4071">
        <v>99</v>
      </c>
      <c r="H4071">
        <v>99</v>
      </c>
      <c r="I4071">
        <v>99</v>
      </c>
      <c r="J4071">
        <v>103</v>
      </c>
      <c r="M4071">
        <v>99</v>
      </c>
      <c r="N4071">
        <v>99</v>
      </c>
      <c r="O4071">
        <v>99</v>
      </c>
      <c r="P4071">
        <v>99</v>
      </c>
      <c r="Q4071">
        <v>1</v>
      </c>
      <c r="R4071">
        <v>1</v>
      </c>
      <c r="S4071">
        <v>1</v>
      </c>
      <c r="T4071">
        <v>6.3938618925831192E-2</v>
      </c>
      <c r="U4071">
        <v>6.65803709773575E-2</v>
      </c>
      <c r="V4071">
        <v>0</v>
      </c>
      <c r="W4071">
        <v>60</v>
      </c>
      <c r="X4071">
        <v>153.30444203683643</v>
      </c>
      <c r="Y4071">
        <v>141.5</v>
      </c>
      <c r="Z4071">
        <v>141.5</v>
      </c>
      <c r="AA4071">
        <v>0</v>
      </c>
      <c r="AB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</row>
    <row r="4072" spans="1:39">
      <c r="A4072">
        <v>16</v>
      </c>
      <c r="B4072">
        <v>10</v>
      </c>
      <c r="C4072">
        <v>2023</v>
      </c>
      <c r="D4072">
        <v>10</v>
      </c>
      <c r="E4072">
        <v>99</v>
      </c>
      <c r="F4072">
        <v>174</v>
      </c>
      <c r="G4072">
        <v>99</v>
      </c>
      <c r="H4072">
        <v>99</v>
      </c>
      <c r="I4072">
        <v>99</v>
      </c>
      <c r="J4072">
        <v>103</v>
      </c>
      <c r="M4072">
        <v>99</v>
      </c>
      <c r="N4072">
        <v>99</v>
      </c>
      <c r="O4072">
        <v>99</v>
      </c>
      <c r="P4072">
        <v>99</v>
      </c>
      <c r="Q4072">
        <v>1</v>
      </c>
      <c r="R4072">
        <v>5</v>
      </c>
      <c r="S4072">
        <v>5</v>
      </c>
      <c r="T4072">
        <v>0.30750307503075042</v>
      </c>
      <c r="U4072">
        <v>0.32776676548494055</v>
      </c>
      <c r="V4072">
        <v>8.4</v>
      </c>
      <c r="W4072">
        <v>58.6</v>
      </c>
      <c r="X4072">
        <v>161.95016251354278</v>
      </c>
      <c r="Y4072">
        <v>149.47999999999999</v>
      </c>
      <c r="Z4072">
        <v>149.47999999999999</v>
      </c>
      <c r="AA4072">
        <v>22.632755024521487</v>
      </c>
      <c r="AB4072">
        <v>1.2000000000000601</v>
      </c>
      <c r="AC4072">
        <v>-65.936883588250851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</row>
    <row r="4073" spans="1:39">
      <c r="A4073">
        <v>16</v>
      </c>
      <c r="B4073">
        <v>11</v>
      </c>
      <c r="C4073">
        <v>2023</v>
      </c>
      <c r="D4073">
        <v>11</v>
      </c>
      <c r="E4073">
        <v>99</v>
      </c>
      <c r="F4073">
        <v>174</v>
      </c>
      <c r="G4073">
        <v>99</v>
      </c>
      <c r="H4073">
        <v>99</v>
      </c>
      <c r="I4073">
        <v>99</v>
      </c>
      <c r="J4073">
        <v>103</v>
      </c>
      <c r="M4073">
        <v>99</v>
      </c>
      <c r="N4073">
        <v>99</v>
      </c>
      <c r="O4073">
        <v>99</v>
      </c>
      <c r="P4073">
        <v>99</v>
      </c>
      <c r="Q4073">
        <v>2</v>
      </c>
      <c r="R4073">
        <v>6</v>
      </c>
      <c r="S4073">
        <v>6</v>
      </c>
      <c r="T4073">
        <v>0.38709677419354849</v>
      </c>
      <c r="U4073">
        <v>0.37109461080066719</v>
      </c>
      <c r="V4073">
        <v>17</v>
      </c>
      <c r="W4073">
        <v>60.83333333333335</v>
      </c>
      <c r="X4073">
        <v>144.43842542434095</v>
      </c>
      <c r="Y4073">
        <v>133.31666666666661</v>
      </c>
      <c r="Z4073">
        <v>133.31666666666661</v>
      </c>
      <c r="AA4073">
        <v>26.813766157620609</v>
      </c>
      <c r="AB4073">
        <v>1.4624940645652844</v>
      </c>
      <c r="AC4073">
        <v>-28.723438477299741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</row>
    <row r="4074" spans="1:39">
      <c r="A4074">
        <v>16</v>
      </c>
      <c r="B4074">
        <v>12</v>
      </c>
      <c r="C4074">
        <v>2023</v>
      </c>
      <c r="D4074">
        <v>12</v>
      </c>
      <c r="E4074">
        <v>99</v>
      </c>
      <c r="F4074">
        <v>174</v>
      </c>
      <c r="G4074">
        <v>99</v>
      </c>
      <c r="H4074">
        <v>99</v>
      </c>
      <c r="I4074">
        <v>99</v>
      </c>
      <c r="J4074">
        <v>103</v>
      </c>
      <c r="M4074">
        <v>99</v>
      </c>
      <c r="N4074">
        <v>99</v>
      </c>
      <c r="O4074">
        <v>99</v>
      </c>
      <c r="P4074">
        <v>99</v>
      </c>
      <c r="Q4074">
        <v>1</v>
      </c>
      <c r="R4074">
        <v>2</v>
      </c>
      <c r="S4074">
        <v>2</v>
      </c>
      <c r="T4074">
        <v>0.15625</v>
      </c>
      <c r="U4074">
        <v>0.15230793488556219</v>
      </c>
      <c r="V4074">
        <v>0</v>
      </c>
      <c r="W4074">
        <v>60</v>
      </c>
      <c r="X4074">
        <v>147.56229685807153</v>
      </c>
      <c r="Y4074">
        <v>136.19999999999999</v>
      </c>
      <c r="Z4074">
        <v>136.19999999999999</v>
      </c>
      <c r="AA4074">
        <v>5.9000000000001114</v>
      </c>
      <c r="AB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</row>
    <row r="4075" spans="1:39">
      <c r="A4075">
        <v>16</v>
      </c>
      <c r="B4075">
        <v>13</v>
      </c>
      <c r="C4075">
        <v>2023</v>
      </c>
      <c r="D4075">
        <v>1</v>
      </c>
      <c r="E4075">
        <v>99</v>
      </c>
      <c r="F4075">
        <v>174</v>
      </c>
      <c r="G4075">
        <v>99</v>
      </c>
      <c r="H4075">
        <v>99</v>
      </c>
      <c r="I4075">
        <v>99</v>
      </c>
      <c r="J4075">
        <v>106</v>
      </c>
      <c r="M4075">
        <v>99</v>
      </c>
      <c r="N4075">
        <v>99</v>
      </c>
      <c r="O4075">
        <v>99</v>
      </c>
      <c r="P4075">
        <v>99</v>
      </c>
      <c r="Q4075">
        <v>27</v>
      </c>
      <c r="R4075">
        <v>206</v>
      </c>
      <c r="S4075">
        <v>206</v>
      </c>
      <c r="T4075">
        <v>12.75541795665635</v>
      </c>
      <c r="U4075">
        <v>14.127980003742998</v>
      </c>
      <c r="V4075">
        <v>4.4271844660194173</v>
      </c>
      <c r="W4075">
        <v>59.587378640776677</v>
      </c>
      <c r="X4075">
        <v>165.16372319052491</v>
      </c>
      <c r="Y4075">
        <v>152.4461165048543</v>
      </c>
      <c r="Z4075">
        <v>152.4461165048543</v>
      </c>
      <c r="AA4075">
        <v>30.306871588816257</v>
      </c>
      <c r="AB4075">
        <v>4.6789796334274971</v>
      </c>
      <c r="AC4075">
        <v>-69.621952493243541</v>
      </c>
      <c r="AD4075">
        <v>11</v>
      </c>
      <c r="AE4075">
        <v>4</v>
      </c>
      <c r="AF4075">
        <v>0</v>
      </c>
      <c r="AG4075">
        <v>0</v>
      </c>
      <c r="AH4075">
        <v>7</v>
      </c>
      <c r="AI4075">
        <v>3</v>
      </c>
      <c r="AJ4075">
        <v>0</v>
      </c>
      <c r="AK4075">
        <v>4</v>
      </c>
      <c r="AL4075">
        <v>0</v>
      </c>
      <c r="AM4075">
        <v>0</v>
      </c>
    </row>
    <row r="4076" spans="1:39">
      <c r="A4076">
        <v>16</v>
      </c>
      <c r="B4076">
        <v>14</v>
      </c>
      <c r="C4076">
        <v>2023</v>
      </c>
      <c r="D4076">
        <v>2</v>
      </c>
      <c r="E4076">
        <v>99</v>
      </c>
      <c r="F4076">
        <v>174</v>
      </c>
      <c r="G4076">
        <v>99</v>
      </c>
      <c r="H4076">
        <v>99</v>
      </c>
      <c r="I4076">
        <v>99</v>
      </c>
      <c r="J4076">
        <v>106</v>
      </c>
      <c r="M4076">
        <v>99</v>
      </c>
      <c r="N4076">
        <v>99</v>
      </c>
      <c r="O4076">
        <v>99</v>
      </c>
      <c r="P4076">
        <v>99</v>
      </c>
      <c r="Q4076">
        <v>27</v>
      </c>
      <c r="R4076">
        <v>189</v>
      </c>
      <c r="S4076">
        <v>189</v>
      </c>
      <c r="T4076">
        <v>13.938053097345133</v>
      </c>
      <c r="U4076">
        <v>14.815379473316954</v>
      </c>
      <c r="V4076">
        <v>4.28042328042328</v>
      </c>
      <c r="W4076">
        <v>60.190476190476176</v>
      </c>
      <c r="X4076">
        <v>159.31830298027472</v>
      </c>
      <c r="Y4076">
        <v>147.05079365079371</v>
      </c>
      <c r="Z4076">
        <v>147.05079365079371</v>
      </c>
      <c r="AA4076">
        <v>31.33064091614866</v>
      </c>
      <c r="AB4076">
        <v>4.3565573377076756</v>
      </c>
      <c r="AC4076">
        <v>-63.373758710322349</v>
      </c>
      <c r="AD4076">
        <v>5</v>
      </c>
      <c r="AE4076">
        <v>5</v>
      </c>
      <c r="AF4076">
        <v>0</v>
      </c>
      <c r="AG4076">
        <v>1</v>
      </c>
      <c r="AH4076">
        <v>10</v>
      </c>
      <c r="AI4076">
        <v>2</v>
      </c>
      <c r="AJ4076">
        <v>1</v>
      </c>
      <c r="AK4076">
        <v>0</v>
      </c>
      <c r="AL4076">
        <v>0</v>
      </c>
      <c r="AM4076">
        <v>0</v>
      </c>
    </row>
    <row r="4077" spans="1:39">
      <c r="A4077">
        <v>16</v>
      </c>
      <c r="B4077">
        <v>15</v>
      </c>
      <c r="C4077">
        <v>2023</v>
      </c>
      <c r="D4077">
        <v>3</v>
      </c>
      <c r="E4077">
        <v>99</v>
      </c>
      <c r="F4077">
        <v>174</v>
      </c>
      <c r="G4077">
        <v>99</v>
      </c>
      <c r="H4077">
        <v>99</v>
      </c>
      <c r="I4077">
        <v>99</v>
      </c>
      <c r="J4077">
        <v>106</v>
      </c>
      <c r="M4077">
        <v>99</v>
      </c>
      <c r="N4077">
        <v>99</v>
      </c>
      <c r="O4077">
        <v>99</v>
      </c>
      <c r="P4077">
        <v>99</v>
      </c>
      <c r="Q4077">
        <v>27</v>
      </c>
      <c r="R4077">
        <v>144</v>
      </c>
      <c r="S4077">
        <v>144</v>
      </c>
      <c r="T4077">
        <v>8.679927667269439</v>
      </c>
      <c r="U4077">
        <v>9.4553248186073908</v>
      </c>
      <c r="V4077">
        <v>5.8680555555555562</v>
      </c>
      <c r="W4077">
        <v>59.548611111111121</v>
      </c>
      <c r="X4077">
        <v>165.19877813891884</v>
      </c>
      <c r="Y4077">
        <v>152.47847222222214</v>
      </c>
      <c r="Z4077">
        <v>152.47847222222214</v>
      </c>
      <c r="AA4077">
        <v>29.138903841949141</v>
      </c>
      <c r="AB4077">
        <v>3.6644498243845391</v>
      </c>
      <c r="AC4077">
        <v>-66.590615893449026</v>
      </c>
      <c r="AD4077">
        <v>2</v>
      </c>
      <c r="AE4077">
        <v>2</v>
      </c>
      <c r="AF4077">
        <v>0</v>
      </c>
      <c r="AG4077">
        <v>0</v>
      </c>
      <c r="AH4077">
        <v>7</v>
      </c>
      <c r="AI4077">
        <v>0</v>
      </c>
      <c r="AJ4077">
        <v>1</v>
      </c>
      <c r="AK4077">
        <v>1</v>
      </c>
      <c r="AL4077">
        <v>0</v>
      </c>
      <c r="AM4077">
        <v>0</v>
      </c>
    </row>
    <row r="4078" spans="1:39">
      <c r="A4078">
        <v>16</v>
      </c>
      <c r="B4078">
        <v>16</v>
      </c>
      <c r="C4078">
        <v>2023</v>
      </c>
      <c r="D4078">
        <v>4</v>
      </c>
      <c r="E4078">
        <v>99</v>
      </c>
      <c r="F4078">
        <v>174</v>
      </c>
      <c r="G4078">
        <v>99</v>
      </c>
      <c r="H4078">
        <v>99</v>
      </c>
      <c r="I4078">
        <v>99</v>
      </c>
      <c r="J4078">
        <v>106</v>
      </c>
      <c r="M4078">
        <v>99</v>
      </c>
      <c r="N4078">
        <v>99</v>
      </c>
      <c r="O4078">
        <v>99</v>
      </c>
      <c r="P4078">
        <v>99</v>
      </c>
      <c r="Q4078">
        <v>27</v>
      </c>
      <c r="R4078">
        <v>178</v>
      </c>
      <c r="S4078">
        <v>178</v>
      </c>
      <c r="T4078">
        <v>14.18326693227092</v>
      </c>
      <c r="U4078">
        <v>15.257425452842879</v>
      </c>
      <c r="V4078">
        <v>4.7134831460674178</v>
      </c>
      <c r="W4078">
        <v>60.35393258426965</v>
      </c>
      <c r="X4078">
        <v>158.67651892339344</v>
      </c>
      <c r="Y4078">
        <v>146.45842696629205</v>
      </c>
      <c r="Z4078">
        <v>146.45842696629205</v>
      </c>
      <c r="AA4078">
        <v>30.311279500234317</v>
      </c>
      <c r="AB4078">
        <v>4.0201055433563742</v>
      </c>
      <c r="AC4078">
        <v>-63.080739454807357</v>
      </c>
      <c r="AD4078">
        <v>4</v>
      </c>
      <c r="AE4078">
        <v>5</v>
      </c>
      <c r="AF4078">
        <v>0</v>
      </c>
      <c r="AG4078">
        <v>2</v>
      </c>
      <c r="AH4078">
        <v>18</v>
      </c>
      <c r="AI4078">
        <v>6</v>
      </c>
      <c r="AJ4078">
        <v>0</v>
      </c>
      <c r="AK4078">
        <v>0</v>
      </c>
      <c r="AL4078">
        <v>0</v>
      </c>
      <c r="AM4078">
        <v>0</v>
      </c>
    </row>
    <row r="4079" spans="1:39">
      <c r="A4079">
        <v>16</v>
      </c>
      <c r="B4079">
        <v>17</v>
      </c>
      <c r="C4079">
        <v>2023</v>
      </c>
      <c r="D4079">
        <v>5</v>
      </c>
      <c r="E4079">
        <v>99</v>
      </c>
      <c r="F4079">
        <v>174</v>
      </c>
      <c r="G4079">
        <v>99</v>
      </c>
      <c r="H4079">
        <v>99</v>
      </c>
      <c r="I4079">
        <v>99</v>
      </c>
      <c r="J4079">
        <v>106</v>
      </c>
      <c r="M4079">
        <v>99</v>
      </c>
      <c r="N4079">
        <v>99</v>
      </c>
      <c r="O4079">
        <v>99</v>
      </c>
      <c r="P4079">
        <v>99</v>
      </c>
      <c r="Q4079">
        <v>27</v>
      </c>
      <c r="R4079">
        <v>168</v>
      </c>
      <c r="S4079">
        <v>168</v>
      </c>
      <c r="T4079">
        <v>11.29032258064516</v>
      </c>
      <c r="U4079">
        <v>12.043931668995084</v>
      </c>
      <c r="V4079">
        <v>5.0357142857142847</v>
      </c>
      <c r="W4079">
        <v>59.404761904761877</v>
      </c>
      <c r="X4079">
        <v>159.39483052159099</v>
      </c>
      <c r="Y4079">
        <v>147.12142857142871</v>
      </c>
      <c r="Z4079">
        <v>147.12142857142871</v>
      </c>
      <c r="AA4079">
        <v>29.406579565952395</v>
      </c>
      <c r="AB4079">
        <v>4.07407321514457</v>
      </c>
      <c r="AC4079">
        <v>-57.752578158844493</v>
      </c>
      <c r="AD4079">
        <v>3</v>
      </c>
      <c r="AE4079">
        <v>1</v>
      </c>
      <c r="AF4079">
        <v>0</v>
      </c>
      <c r="AG4079">
        <v>1</v>
      </c>
      <c r="AH4079">
        <v>8</v>
      </c>
      <c r="AI4079">
        <v>2</v>
      </c>
      <c r="AJ4079">
        <v>1</v>
      </c>
      <c r="AK4079">
        <v>0</v>
      </c>
      <c r="AL4079">
        <v>0</v>
      </c>
      <c r="AM4079">
        <v>0</v>
      </c>
    </row>
    <row r="4080" spans="1:39">
      <c r="A4080">
        <v>16</v>
      </c>
      <c r="B4080">
        <v>18</v>
      </c>
      <c r="C4080">
        <v>2023</v>
      </c>
      <c r="D4080">
        <v>6</v>
      </c>
      <c r="E4080">
        <v>99</v>
      </c>
      <c r="F4080">
        <v>174</v>
      </c>
      <c r="G4080">
        <v>99</v>
      </c>
      <c r="H4080">
        <v>99</v>
      </c>
      <c r="I4080">
        <v>99</v>
      </c>
      <c r="J4080">
        <v>106</v>
      </c>
      <c r="M4080">
        <v>99</v>
      </c>
      <c r="N4080">
        <v>99</v>
      </c>
      <c r="O4080">
        <v>99</v>
      </c>
      <c r="P4080">
        <v>99</v>
      </c>
      <c r="Q4080">
        <v>28</v>
      </c>
      <c r="R4080">
        <v>181</v>
      </c>
      <c r="S4080">
        <v>181</v>
      </c>
      <c r="T4080">
        <v>11.93144363876071</v>
      </c>
      <c r="U4080">
        <v>13.022803452306078</v>
      </c>
      <c r="V4080">
        <v>4.3149171270718236</v>
      </c>
      <c r="W4080">
        <v>60.226519337016576</v>
      </c>
      <c r="X4080">
        <v>158.53540281211281</v>
      </c>
      <c r="Y4080">
        <v>146.32817679558005</v>
      </c>
      <c r="Z4080">
        <v>146.32817679558005</v>
      </c>
      <c r="AA4080">
        <v>30.784279397151543</v>
      </c>
      <c r="AB4080">
        <v>4.3745324657413072</v>
      </c>
      <c r="AC4080">
        <v>-65.020114053543324</v>
      </c>
      <c r="AD4080">
        <v>5</v>
      </c>
      <c r="AE4080">
        <v>1</v>
      </c>
      <c r="AF4080">
        <v>0</v>
      </c>
      <c r="AG4080">
        <v>0</v>
      </c>
      <c r="AH4080">
        <v>12</v>
      </c>
      <c r="AI4080">
        <v>1</v>
      </c>
      <c r="AJ4080">
        <v>0</v>
      </c>
      <c r="AK4080">
        <v>2</v>
      </c>
      <c r="AL4080">
        <v>0</v>
      </c>
      <c r="AM4080">
        <v>0</v>
      </c>
    </row>
    <row r="4081" spans="1:39">
      <c r="A4081">
        <v>16</v>
      </c>
      <c r="B4081">
        <v>19</v>
      </c>
      <c r="C4081">
        <v>2023</v>
      </c>
      <c r="D4081">
        <v>7</v>
      </c>
      <c r="E4081">
        <v>99</v>
      </c>
      <c r="F4081">
        <v>174</v>
      </c>
      <c r="G4081">
        <v>99</v>
      </c>
      <c r="H4081">
        <v>99</v>
      </c>
      <c r="I4081">
        <v>99</v>
      </c>
      <c r="J4081">
        <v>106</v>
      </c>
      <c r="M4081">
        <v>99</v>
      </c>
      <c r="N4081">
        <v>99</v>
      </c>
      <c r="O4081">
        <v>99</v>
      </c>
      <c r="P4081">
        <v>99</v>
      </c>
      <c r="Q4081">
        <v>28</v>
      </c>
      <c r="R4081">
        <v>195</v>
      </c>
      <c r="S4081">
        <v>195</v>
      </c>
      <c r="T4081">
        <v>14.508928571428577</v>
      </c>
      <c r="U4081">
        <v>15.317171371517924</v>
      </c>
      <c r="V4081">
        <v>4.4153846153846157</v>
      </c>
      <c r="W4081">
        <v>60.348717948717969</v>
      </c>
      <c r="X4081">
        <v>157.17476456371364</v>
      </c>
      <c r="Y4081">
        <v>145.07230769230779</v>
      </c>
      <c r="Z4081">
        <v>145.07230769230779</v>
      </c>
      <c r="AA4081">
        <v>31.802880893656297</v>
      </c>
      <c r="AB4081">
        <v>3.8245409843483009</v>
      </c>
      <c r="AC4081">
        <v>-62.571200563421741</v>
      </c>
      <c r="AD4081">
        <v>4</v>
      </c>
      <c r="AE4081">
        <v>2</v>
      </c>
      <c r="AF4081">
        <v>0</v>
      </c>
      <c r="AG4081">
        <v>0</v>
      </c>
      <c r="AH4081">
        <v>16</v>
      </c>
      <c r="AI4081">
        <v>5</v>
      </c>
      <c r="AJ4081">
        <v>2</v>
      </c>
      <c r="AK4081">
        <v>1</v>
      </c>
      <c r="AL4081">
        <v>0</v>
      </c>
      <c r="AM4081">
        <v>0</v>
      </c>
    </row>
    <row r="4082" spans="1:39">
      <c r="A4082">
        <v>16</v>
      </c>
      <c r="B4082">
        <v>20</v>
      </c>
      <c r="C4082">
        <v>2023</v>
      </c>
      <c r="D4082">
        <v>8</v>
      </c>
      <c r="E4082">
        <v>99</v>
      </c>
      <c r="F4082">
        <v>174</v>
      </c>
      <c r="G4082">
        <v>99</v>
      </c>
      <c r="H4082">
        <v>99</v>
      </c>
      <c r="I4082">
        <v>99</v>
      </c>
      <c r="J4082">
        <v>106</v>
      </c>
      <c r="M4082">
        <v>99</v>
      </c>
      <c r="N4082">
        <v>99</v>
      </c>
      <c r="O4082">
        <v>99</v>
      </c>
      <c r="P4082">
        <v>99</v>
      </c>
      <c r="Q4082">
        <v>27</v>
      </c>
      <c r="R4082">
        <v>199</v>
      </c>
      <c r="S4082">
        <v>199</v>
      </c>
      <c r="T4082">
        <v>11.810089020771516</v>
      </c>
      <c r="U4082">
        <v>12.630044136191673</v>
      </c>
      <c r="V4082">
        <v>5.241206030150753</v>
      </c>
      <c r="W4082">
        <v>59.864321608040207</v>
      </c>
      <c r="X4082">
        <v>158.78689220751644</v>
      </c>
      <c r="Y4082">
        <v>146.56030150753764</v>
      </c>
      <c r="Z4082">
        <v>146.56030150753764</v>
      </c>
      <c r="AA4082">
        <v>31.758053335617241</v>
      </c>
      <c r="AB4082">
        <v>3.8340819421054806</v>
      </c>
      <c r="AC4082">
        <v>-69.183638916677097</v>
      </c>
      <c r="AD4082">
        <v>5</v>
      </c>
      <c r="AE4082">
        <v>0</v>
      </c>
      <c r="AF4082">
        <v>0</v>
      </c>
      <c r="AG4082">
        <v>1</v>
      </c>
      <c r="AH4082">
        <v>15</v>
      </c>
      <c r="AI4082">
        <v>7</v>
      </c>
      <c r="AJ4082">
        <v>1</v>
      </c>
      <c r="AK4082">
        <v>2</v>
      </c>
      <c r="AL4082">
        <v>0</v>
      </c>
      <c r="AM4082">
        <v>0</v>
      </c>
    </row>
    <row r="4083" spans="1:39">
      <c r="A4083">
        <v>16</v>
      </c>
      <c r="B4083">
        <v>21</v>
      </c>
      <c r="C4083">
        <v>2023</v>
      </c>
      <c r="D4083">
        <v>9</v>
      </c>
      <c r="E4083">
        <v>99</v>
      </c>
      <c r="F4083">
        <v>174</v>
      </c>
      <c r="G4083">
        <v>99</v>
      </c>
      <c r="H4083">
        <v>99</v>
      </c>
      <c r="I4083">
        <v>99</v>
      </c>
      <c r="J4083">
        <v>106</v>
      </c>
      <c r="M4083">
        <v>99</v>
      </c>
      <c r="N4083">
        <v>99</v>
      </c>
      <c r="O4083">
        <v>99</v>
      </c>
      <c r="P4083">
        <v>99</v>
      </c>
      <c r="Q4083">
        <v>27</v>
      </c>
      <c r="R4083">
        <v>206</v>
      </c>
      <c r="S4083">
        <v>206</v>
      </c>
      <c r="T4083">
        <v>13.171355498721228</v>
      </c>
      <c r="U4083">
        <v>13.919438221650051</v>
      </c>
      <c r="V4083">
        <v>4.1504854368932058</v>
      </c>
      <c r="W4083">
        <v>59.912621359223323</v>
      </c>
      <c r="X4083">
        <v>155.58331317253786</v>
      </c>
      <c r="Y4083">
        <v>143.60339805825237</v>
      </c>
      <c r="Z4083">
        <v>143.60339805825237</v>
      </c>
      <c r="AA4083">
        <v>32.333548931589007</v>
      </c>
      <c r="AB4083">
        <v>4.5541121844624692</v>
      </c>
      <c r="AC4083">
        <v>-55.003114753120627</v>
      </c>
      <c r="AD4083">
        <v>10</v>
      </c>
      <c r="AE4083">
        <v>1</v>
      </c>
      <c r="AF4083">
        <v>0</v>
      </c>
      <c r="AG4083">
        <v>1</v>
      </c>
      <c r="AH4083">
        <v>15</v>
      </c>
      <c r="AI4083">
        <v>10</v>
      </c>
      <c r="AJ4083">
        <v>4</v>
      </c>
      <c r="AK4083">
        <v>4</v>
      </c>
      <c r="AL4083">
        <v>0</v>
      </c>
      <c r="AM4083">
        <v>0</v>
      </c>
    </row>
    <row r="4084" spans="1:39">
      <c r="A4084">
        <v>16</v>
      </c>
      <c r="B4084">
        <v>22</v>
      </c>
      <c r="C4084">
        <v>2023</v>
      </c>
      <c r="D4084">
        <v>10</v>
      </c>
      <c r="E4084">
        <v>99</v>
      </c>
      <c r="F4084">
        <v>174</v>
      </c>
      <c r="G4084">
        <v>99</v>
      </c>
      <c r="H4084">
        <v>99</v>
      </c>
      <c r="I4084">
        <v>99</v>
      </c>
      <c r="J4084">
        <v>106</v>
      </c>
      <c r="M4084">
        <v>99</v>
      </c>
      <c r="N4084">
        <v>99</v>
      </c>
      <c r="O4084">
        <v>99</v>
      </c>
      <c r="P4084">
        <v>99</v>
      </c>
      <c r="Q4084">
        <v>33</v>
      </c>
      <c r="R4084">
        <v>207</v>
      </c>
      <c r="S4084">
        <v>207</v>
      </c>
      <c r="T4084">
        <v>12.73062730627306</v>
      </c>
      <c r="U4084">
        <v>13.216929499885987</v>
      </c>
      <c r="V4084">
        <v>4.9565217391304337</v>
      </c>
      <c r="W4084">
        <v>60.038647342995183</v>
      </c>
      <c r="X4084">
        <v>157.74176833576715</v>
      </c>
      <c r="Y4084">
        <v>145.59565217391307</v>
      </c>
      <c r="Z4084">
        <v>145.59565217391307</v>
      </c>
      <c r="AA4084">
        <v>32.259389981305624</v>
      </c>
      <c r="AB4084">
        <v>3.788930496272616</v>
      </c>
      <c r="AC4084">
        <v>-65.182634383213525</v>
      </c>
      <c r="AD4084">
        <v>4</v>
      </c>
      <c r="AE4084">
        <v>2</v>
      </c>
      <c r="AF4084">
        <v>0</v>
      </c>
      <c r="AG4084">
        <v>0</v>
      </c>
      <c r="AH4084">
        <v>11</v>
      </c>
      <c r="AI4084">
        <v>4</v>
      </c>
      <c r="AJ4084">
        <v>0</v>
      </c>
      <c r="AK4084">
        <v>1</v>
      </c>
      <c r="AL4084">
        <v>0</v>
      </c>
      <c r="AM4084">
        <v>0</v>
      </c>
    </row>
    <row r="4085" spans="1:39">
      <c r="A4085">
        <v>16</v>
      </c>
      <c r="B4085">
        <v>23</v>
      </c>
      <c r="C4085">
        <v>2023</v>
      </c>
      <c r="D4085">
        <v>11</v>
      </c>
      <c r="E4085">
        <v>99</v>
      </c>
      <c r="F4085">
        <v>174</v>
      </c>
      <c r="G4085">
        <v>99</v>
      </c>
      <c r="H4085">
        <v>99</v>
      </c>
      <c r="I4085">
        <v>99</v>
      </c>
      <c r="J4085">
        <v>106</v>
      </c>
      <c r="M4085">
        <v>99</v>
      </c>
      <c r="N4085">
        <v>99</v>
      </c>
      <c r="O4085">
        <v>99</v>
      </c>
      <c r="P4085">
        <v>99</v>
      </c>
      <c r="Q4085">
        <v>30</v>
      </c>
      <c r="R4085">
        <v>233</v>
      </c>
      <c r="S4085">
        <v>233</v>
      </c>
      <c r="T4085">
        <v>14.445133292002485</v>
      </c>
      <c r="U4085">
        <v>15.051372130000976</v>
      </c>
      <c r="V4085">
        <v>4.8798283261802577</v>
      </c>
      <c r="W4085">
        <v>59.416309012875537</v>
      </c>
      <c r="X4085">
        <v>157.00482193258588</v>
      </c>
      <c r="Y4085">
        <v>144.91545064377684</v>
      </c>
      <c r="Z4085">
        <v>144.91545064377684</v>
      </c>
      <c r="AA4085">
        <v>31.363164500060535</v>
      </c>
      <c r="AB4085">
        <v>4.2580990871328446</v>
      </c>
      <c r="AC4085">
        <v>-61.780285258481854</v>
      </c>
      <c r="AD4085">
        <v>6</v>
      </c>
      <c r="AE4085">
        <v>1</v>
      </c>
      <c r="AF4085">
        <v>0</v>
      </c>
      <c r="AG4085">
        <v>0</v>
      </c>
      <c r="AH4085">
        <v>20</v>
      </c>
      <c r="AI4085">
        <v>3</v>
      </c>
      <c r="AJ4085">
        <v>0</v>
      </c>
      <c r="AK4085">
        <v>7</v>
      </c>
      <c r="AL4085">
        <v>0</v>
      </c>
      <c r="AM4085">
        <v>0</v>
      </c>
    </row>
    <row r="4086" spans="1:39">
      <c r="A4086">
        <v>16</v>
      </c>
      <c r="B4086">
        <v>24</v>
      </c>
      <c r="C4086">
        <v>2023</v>
      </c>
      <c r="D4086">
        <v>12</v>
      </c>
      <c r="E4086">
        <v>99</v>
      </c>
      <c r="F4086">
        <v>174</v>
      </c>
      <c r="G4086">
        <v>99</v>
      </c>
      <c r="H4086">
        <v>99</v>
      </c>
      <c r="I4086">
        <v>99</v>
      </c>
      <c r="J4086">
        <v>106</v>
      </c>
      <c r="M4086">
        <v>99</v>
      </c>
      <c r="N4086">
        <v>99</v>
      </c>
      <c r="O4086">
        <v>99</v>
      </c>
      <c r="P4086">
        <v>99</v>
      </c>
      <c r="Q4086">
        <v>27</v>
      </c>
      <c r="R4086">
        <v>191</v>
      </c>
      <c r="S4086">
        <v>191</v>
      </c>
      <c r="T4086">
        <v>14.921875</v>
      </c>
      <c r="U4086">
        <v>15.934239203972972</v>
      </c>
      <c r="V4086">
        <v>4.0052356020942392</v>
      </c>
      <c r="W4086">
        <v>60.05759162303665</v>
      </c>
      <c r="X4086">
        <v>161.65190903779501</v>
      </c>
      <c r="Y4086">
        <v>149.20471204188473</v>
      </c>
      <c r="Z4086">
        <v>149.20471204188473</v>
      </c>
      <c r="AA4086">
        <v>29.869456440626298</v>
      </c>
      <c r="AB4086">
        <v>3.8029793309119615</v>
      </c>
      <c r="AC4086">
        <v>-57.400484146182656</v>
      </c>
      <c r="AD4086">
        <v>7</v>
      </c>
      <c r="AE4086">
        <v>3</v>
      </c>
      <c r="AF4086">
        <v>0</v>
      </c>
      <c r="AG4086">
        <v>0</v>
      </c>
      <c r="AH4086">
        <v>9</v>
      </c>
      <c r="AI4086">
        <v>1</v>
      </c>
      <c r="AJ4086">
        <v>3</v>
      </c>
      <c r="AK4086">
        <v>0</v>
      </c>
      <c r="AL4086">
        <v>0</v>
      </c>
      <c r="AM4086">
        <v>0</v>
      </c>
    </row>
    <row r="4087" spans="1:39">
      <c r="A4087">
        <v>16</v>
      </c>
      <c r="B4087">
        <v>25</v>
      </c>
      <c r="C4087">
        <v>2023</v>
      </c>
      <c r="D4087">
        <v>1</v>
      </c>
      <c r="E4087">
        <v>99</v>
      </c>
      <c r="F4087">
        <v>174</v>
      </c>
      <c r="G4087">
        <v>99</v>
      </c>
      <c r="H4087">
        <v>99</v>
      </c>
      <c r="I4087">
        <v>99</v>
      </c>
      <c r="J4087">
        <v>109</v>
      </c>
      <c r="M4087">
        <v>99</v>
      </c>
      <c r="N4087">
        <v>99</v>
      </c>
      <c r="O4087">
        <v>99</v>
      </c>
      <c r="P4087">
        <v>99</v>
      </c>
      <c r="R4087">
        <v>0</v>
      </c>
    </row>
    <row r="4088" spans="1:39">
      <c r="A4088">
        <v>16</v>
      </c>
      <c r="B4088">
        <v>26</v>
      </c>
      <c r="C4088">
        <v>2023</v>
      </c>
      <c r="D4088">
        <v>2</v>
      </c>
      <c r="E4088">
        <v>99</v>
      </c>
      <c r="F4088">
        <v>174</v>
      </c>
      <c r="G4088">
        <v>99</v>
      </c>
      <c r="H4088">
        <v>99</v>
      </c>
      <c r="I4088">
        <v>99</v>
      </c>
      <c r="J4088">
        <v>109</v>
      </c>
      <c r="M4088">
        <v>99</v>
      </c>
      <c r="N4088">
        <v>99</v>
      </c>
      <c r="O4088">
        <v>99</v>
      </c>
      <c r="P4088">
        <v>99</v>
      </c>
      <c r="R4088">
        <v>0</v>
      </c>
    </row>
    <row r="4089" spans="1:39">
      <c r="A4089">
        <v>16</v>
      </c>
      <c r="B4089">
        <v>27</v>
      </c>
      <c r="C4089">
        <v>2023</v>
      </c>
      <c r="D4089">
        <v>3</v>
      </c>
      <c r="E4089">
        <v>99</v>
      </c>
      <c r="F4089">
        <v>174</v>
      </c>
      <c r="G4089">
        <v>99</v>
      </c>
      <c r="H4089">
        <v>99</v>
      </c>
      <c r="I4089">
        <v>99</v>
      </c>
      <c r="J4089">
        <v>109</v>
      </c>
      <c r="M4089">
        <v>99</v>
      </c>
      <c r="N4089">
        <v>99</v>
      </c>
      <c r="O4089">
        <v>99</v>
      </c>
      <c r="P4089">
        <v>99</v>
      </c>
      <c r="Q4089">
        <v>1</v>
      </c>
      <c r="R4089">
        <v>1</v>
      </c>
      <c r="S4089">
        <v>1</v>
      </c>
      <c r="T4089">
        <v>5.8072009291521488E-2</v>
      </c>
      <c r="U4089">
        <v>0.12253828795131259</v>
      </c>
      <c r="V4089">
        <v>11</v>
      </c>
      <c r="W4089">
        <v>53</v>
      </c>
      <c r="X4089">
        <v>308.97074756229688</v>
      </c>
      <c r="Y4089">
        <v>285.18</v>
      </c>
      <c r="Z4089">
        <v>285.18</v>
      </c>
      <c r="AA4089">
        <v>0</v>
      </c>
      <c r="AB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</row>
    <row r="4090" spans="1:39">
      <c r="A4090">
        <v>16</v>
      </c>
      <c r="B4090">
        <v>28</v>
      </c>
      <c r="C4090">
        <v>2023</v>
      </c>
      <c r="D4090">
        <v>4</v>
      </c>
      <c r="E4090">
        <v>99</v>
      </c>
      <c r="F4090">
        <v>174</v>
      </c>
      <c r="G4090">
        <v>99</v>
      </c>
      <c r="H4090">
        <v>99</v>
      </c>
      <c r="I4090">
        <v>99</v>
      </c>
      <c r="J4090">
        <v>109</v>
      </c>
      <c r="M4090">
        <v>99</v>
      </c>
      <c r="N4090">
        <v>99</v>
      </c>
      <c r="O4090">
        <v>99</v>
      </c>
      <c r="P4090">
        <v>99</v>
      </c>
      <c r="R4090">
        <v>0</v>
      </c>
    </row>
    <row r="4091" spans="1:39">
      <c r="A4091">
        <v>16</v>
      </c>
      <c r="B4091">
        <v>29</v>
      </c>
      <c r="C4091">
        <v>2023</v>
      </c>
      <c r="D4091">
        <v>5</v>
      </c>
      <c r="E4091">
        <v>99</v>
      </c>
      <c r="F4091">
        <v>174</v>
      </c>
      <c r="G4091">
        <v>99</v>
      </c>
      <c r="H4091">
        <v>99</v>
      </c>
      <c r="I4091">
        <v>99</v>
      </c>
      <c r="J4091">
        <v>109</v>
      </c>
      <c r="M4091">
        <v>99</v>
      </c>
      <c r="N4091">
        <v>99</v>
      </c>
      <c r="O4091">
        <v>99</v>
      </c>
      <c r="P4091">
        <v>99</v>
      </c>
      <c r="R4091">
        <v>0</v>
      </c>
    </row>
    <row r="4092" spans="1:39">
      <c r="A4092">
        <v>16</v>
      </c>
      <c r="B4092">
        <v>30</v>
      </c>
      <c r="C4092">
        <v>2023</v>
      </c>
      <c r="D4092">
        <v>6</v>
      </c>
      <c r="E4092">
        <v>99</v>
      </c>
      <c r="F4092">
        <v>174</v>
      </c>
      <c r="G4092">
        <v>99</v>
      </c>
      <c r="H4092">
        <v>99</v>
      </c>
      <c r="I4092">
        <v>99</v>
      </c>
      <c r="J4092">
        <v>109</v>
      </c>
      <c r="M4092">
        <v>99</v>
      </c>
      <c r="N4092">
        <v>99</v>
      </c>
      <c r="O4092">
        <v>99</v>
      </c>
      <c r="P4092">
        <v>99</v>
      </c>
      <c r="Q4092">
        <v>1</v>
      </c>
      <c r="R4092">
        <v>1</v>
      </c>
      <c r="S4092">
        <v>1</v>
      </c>
      <c r="T4092">
        <v>6.548788474132286E-2</v>
      </c>
      <c r="U4092">
        <v>5.5457548680731841E-2</v>
      </c>
      <c r="V4092">
        <v>17</v>
      </c>
      <c r="W4092">
        <v>64</v>
      </c>
      <c r="X4092">
        <v>123.16359696641388</v>
      </c>
      <c r="Y4092">
        <v>113.68000000000002</v>
      </c>
      <c r="Z4092">
        <v>113.68000000000002</v>
      </c>
      <c r="AA4092">
        <v>0</v>
      </c>
      <c r="AB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</row>
    <row r="4093" spans="1:39">
      <c r="A4093">
        <v>16</v>
      </c>
      <c r="B4093">
        <v>31</v>
      </c>
      <c r="C4093">
        <v>2023</v>
      </c>
      <c r="D4093">
        <v>7</v>
      </c>
      <c r="E4093">
        <v>99</v>
      </c>
      <c r="F4093">
        <v>174</v>
      </c>
      <c r="G4093">
        <v>99</v>
      </c>
      <c r="H4093">
        <v>99</v>
      </c>
      <c r="I4093">
        <v>99</v>
      </c>
      <c r="J4093">
        <v>109</v>
      </c>
      <c r="M4093">
        <v>99</v>
      </c>
      <c r="N4093">
        <v>99</v>
      </c>
      <c r="O4093">
        <v>99</v>
      </c>
      <c r="P4093">
        <v>99</v>
      </c>
      <c r="R4093">
        <v>0</v>
      </c>
    </row>
    <row r="4094" spans="1:39">
      <c r="A4094">
        <v>16</v>
      </c>
      <c r="B4094">
        <v>32</v>
      </c>
      <c r="C4094">
        <v>2023</v>
      </c>
      <c r="D4094">
        <v>8</v>
      </c>
      <c r="E4094">
        <v>99</v>
      </c>
      <c r="F4094">
        <v>174</v>
      </c>
      <c r="G4094">
        <v>99</v>
      </c>
      <c r="H4094">
        <v>99</v>
      </c>
      <c r="I4094">
        <v>99</v>
      </c>
      <c r="J4094">
        <v>109</v>
      </c>
      <c r="M4094">
        <v>99</v>
      </c>
      <c r="N4094">
        <v>99</v>
      </c>
      <c r="O4094">
        <v>99</v>
      </c>
      <c r="P4094">
        <v>99</v>
      </c>
      <c r="R4094">
        <v>0</v>
      </c>
    </row>
    <row r="4095" spans="1:39">
      <c r="A4095">
        <v>16</v>
      </c>
      <c r="B4095">
        <v>33</v>
      </c>
      <c r="C4095">
        <v>2023</v>
      </c>
      <c r="D4095">
        <v>9</v>
      </c>
      <c r="E4095">
        <v>99</v>
      </c>
      <c r="F4095">
        <v>174</v>
      </c>
      <c r="G4095">
        <v>99</v>
      </c>
      <c r="H4095">
        <v>99</v>
      </c>
      <c r="I4095">
        <v>99</v>
      </c>
      <c r="J4095">
        <v>109</v>
      </c>
      <c r="M4095">
        <v>99</v>
      </c>
      <c r="N4095">
        <v>99</v>
      </c>
      <c r="O4095">
        <v>99</v>
      </c>
      <c r="P4095">
        <v>99</v>
      </c>
      <c r="R4095">
        <v>0</v>
      </c>
    </row>
    <row r="4096" spans="1:39">
      <c r="A4096">
        <v>16</v>
      </c>
      <c r="B4096">
        <v>34</v>
      </c>
      <c r="C4096">
        <v>2023</v>
      </c>
      <c r="D4096">
        <v>10</v>
      </c>
      <c r="E4096">
        <v>99</v>
      </c>
      <c r="F4096">
        <v>174</v>
      </c>
      <c r="G4096">
        <v>99</v>
      </c>
      <c r="H4096">
        <v>99</v>
      </c>
      <c r="I4096">
        <v>99</v>
      </c>
      <c r="J4096">
        <v>109</v>
      </c>
      <c r="M4096">
        <v>99</v>
      </c>
      <c r="N4096">
        <v>99</v>
      </c>
      <c r="O4096">
        <v>99</v>
      </c>
      <c r="P4096">
        <v>99</v>
      </c>
      <c r="R4096">
        <v>0</v>
      </c>
    </row>
    <row r="4097" spans="1:39">
      <c r="A4097">
        <v>16</v>
      </c>
      <c r="B4097">
        <v>35</v>
      </c>
      <c r="C4097">
        <v>2023</v>
      </c>
      <c r="D4097">
        <v>11</v>
      </c>
      <c r="E4097">
        <v>99</v>
      </c>
      <c r="F4097">
        <v>174</v>
      </c>
      <c r="G4097">
        <v>99</v>
      </c>
      <c r="H4097">
        <v>99</v>
      </c>
      <c r="I4097">
        <v>99</v>
      </c>
      <c r="J4097">
        <v>109</v>
      </c>
      <c r="M4097">
        <v>99</v>
      </c>
      <c r="N4097">
        <v>99</v>
      </c>
      <c r="O4097">
        <v>99</v>
      </c>
      <c r="P4097">
        <v>99</v>
      </c>
      <c r="R4097">
        <v>0</v>
      </c>
    </row>
    <row r="4098" spans="1:39">
      <c r="A4098">
        <v>16</v>
      </c>
      <c r="B4098">
        <v>36</v>
      </c>
      <c r="C4098">
        <v>2023</v>
      </c>
      <c r="D4098">
        <v>12</v>
      </c>
      <c r="E4098">
        <v>99</v>
      </c>
      <c r="F4098">
        <v>174</v>
      </c>
      <c r="G4098">
        <v>99</v>
      </c>
      <c r="H4098">
        <v>99</v>
      </c>
      <c r="I4098">
        <v>99</v>
      </c>
      <c r="J4098">
        <v>109</v>
      </c>
      <c r="M4098">
        <v>99</v>
      </c>
      <c r="N4098">
        <v>99</v>
      </c>
      <c r="O4098">
        <v>99</v>
      </c>
      <c r="P4098">
        <v>99</v>
      </c>
      <c r="R4098">
        <v>0</v>
      </c>
    </row>
    <row r="4099" spans="1:39">
      <c r="A4099">
        <v>16</v>
      </c>
      <c r="B4099">
        <v>37</v>
      </c>
      <c r="C4099">
        <v>2023</v>
      </c>
      <c r="D4099">
        <v>1</v>
      </c>
      <c r="E4099">
        <v>99</v>
      </c>
      <c r="F4099">
        <v>174</v>
      </c>
      <c r="G4099">
        <v>99</v>
      </c>
      <c r="H4099">
        <v>99</v>
      </c>
      <c r="I4099">
        <v>99</v>
      </c>
      <c r="J4099">
        <v>111</v>
      </c>
      <c r="M4099">
        <v>99</v>
      </c>
      <c r="N4099">
        <v>99</v>
      </c>
      <c r="O4099">
        <v>99</v>
      </c>
      <c r="P4099">
        <v>99</v>
      </c>
      <c r="R4099">
        <v>0</v>
      </c>
    </row>
    <row r="4100" spans="1:39">
      <c r="A4100">
        <v>16</v>
      </c>
      <c r="B4100">
        <v>38</v>
      </c>
      <c r="C4100">
        <v>2023</v>
      </c>
      <c r="D4100">
        <v>2</v>
      </c>
      <c r="E4100">
        <v>99</v>
      </c>
      <c r="F4100">
        <v>174</v>
      </c>
      <c r="G4100">
        <v>99</v>
      </c>
      <c r="H4100">
        <v>99</v>
      </c>
      <c r="I4100">
        <v>99</v>
      </c>
      <c r="J4100">
        <v>111</v>
      </c>
      <c r="M4100">
        <v>99</v>
      </c>
      <c r="N4100">
        <v>99</v>
      </c>
      <c r="O4100">
        <v>99</v>
      </c>
      <c r="P4100">
        <v>99</v>
      </c>
      <c r="R4100">
        <v>0</v>
      </c>
    </row>
    <row r="4101" spans="1:39">
      <c r="A4101">
        <v>16</v>
      </c>
      <c r="B4101">
        <v>39</v>
      </c>
      <c r="C4101">
        <v>2023</v>
      </c>
      <c r="D4101">
        <v>3</v>
      </c>
      <c r="E4101">
        <v>99</v>
      </c>
      <c r="F4101">
        <v>174</v>
      </c>
      <c r="G4101">
        <v>99</v>
      </c>
      <c r="H4101">
        <v>99</v>
      </c>
      <c r="I4101">
        <v>99</v>
      </c>
      <c r="J4101">
        <v>111</v>
      </c>
      <c r="M4101">
        <v>99</v>
      </c>
      <c r="N4101">
        <v>99</v>
      </c>
      <c r="O4101">
        <v>99</v>
      </c>
      <c r="P4101">
        <v>99</v>
      </c>
      <c r="R4101">
        <v>0</v>
      </c>
    </row>
    <row r="4102" spans="1:39">
      <c r="A4102">
        <v>16</v>
      </c>
      <c r="B4102">
        <v>40</v>
      </c>
      <c r="C4102">
        <v>2023</v>
      </c>
      <c r="D4102">
        <v>4</v>
      </c>
      <c r="E4102">
        <v>99</v>
      </c>
      <c r="F4102">
        <v>174</v>
      </c>
      <c r="G4102">
        <v>99</v>
      </c>
      <c r="H4102">
        <v>99</v>
      </c>
      <c r="I4102">
        <v>99</v>
      </c>
      <c r="J4102">
        <v>111</v>
      </c>
      <c r="M4102">
        <v>99</v>
      </c>
      <c r="N4102">
        <v>99</v>
      </c>
      <c r="O4102">
        <v>99</v>
      </c>
      <c r="P4102">
        <v>99</v>
      </c>
      <c r="R4102">
        <v>0</v>
      </c>
    </row>
    <row r="4103" spans="1:39">
      <c r="A4103">
        <v>16</v>
      </c>
      <c r="B4103">
        <v>41</v>
      </c>
      <c r="C4103">
        <v>2023</v>
      </c>
      <c r="D4103">
        <v>5</v>
      </c>
      <c r="E4103">
        <v>99</v>
      </c>
      <c r="F4103">
        <v>174</v>
      </c>
      <c r="G4103">
        <v>99</v>
      </c>
      <c r="H4103">
        <v>99</v>
      </c>
      <c r="I4103">
        <v>99</v>
      </c>
      <c r="J4103">
        <v>111</v>
      </c>
      <c r="M4103">
        <v>99</v>
      </c>
      <c r="N4103">
        <v>99</v>
      </c>
      <c r="O4103">
        <v>99</v>
      </c>
      <c r="P4103">
        <v>99</v>
      </c>
      <c r="R4103">
        <v>0</v>
      </c>
    </row>
    <row r="4104" spans="1:39">
      <c r="A4104">
        <v>16</v>
      </c>
      <c r="B4104">
        <v>42</v>
      </c>
      <c r="C4104">
        <v>2023</v>
      </c>
      <c r="D4104">
        <v>6</v>
      </c>
      <c r="E4104">
        <v>99</v>
      </c>
      <c r="F4104">
        <v>174</v>
      </c>
      <c r="G4104">
        <v>99</v>
      </c>
      <c r="H4104">
        <v>99</v>
      </c>
      <c r="I4104">
        <v>99</v>
      </c>
      <c r="J4104">
        <v>111</v>
      </c>
      <c r="M4104">
        <v>99</v>
      </c>
      <c r="N4104">
        <v>99</v>
      </c>
      <c r="O4104">
        <v>99</v>
      </c>
      <c r="P4104">
        <v>99</v>
      </c>
      <c r="R4104">
        <v>0</v>
      </c>
    </row>
    <row r="4105" spans="1:39">
      <c r="A4105">
        <v>16</v>
      </c>
      <c r="B4105">
        <v>43</v>
      </c>
      <c r="C4105">
        <v>2023</v>
      </c>
      <c r="D4105">
        <v>7</v>
      </c>
      <c r="E4105">
        <v>99</v>
      </c>
      <c r="F4105">
        <v>174</v>
      </c>
      <c r="G4105">
        <v>99</v>
      </c>
      <c r="H4105">
        <v>99</v>
      </c>
      <c r="I4105">
        <v>99</v>
      </c>
      <c r="J4105">
        <v>111</v>
      </c>
      <c r="M4105">
        <v>99</v>
      </c>
      <c r="N4105">
        <v>99</v>
      </c>
      <c r="O4105">
        <v>99</v>
      </c>
      <c r="P4105">
        <v>99</v>
      </c>
      <c r="R4105">
        <v>0</v>
      </c>
    </row>
    <row r="4106" spans="1:39">
      <c r="A4106">
        <v>16</v>
      </c>
      <c r="B4106">
        <v>44</v>
      </c>
      <c r="C4106">
        <v>2023</v>
      </c>
      <c r="D4106">
        <v>8</v>
      </c>
      <c r="E4106">
        <v>99</v>
      </c>
      <c r="F4106">
        <v>174</v>
      </c>
      <c r="G4106">
        <v>99</v>
      </c>
      <c r="H4106">
        <v>99</v>
      </c>
      <c r="I4106">
        <v>99</v>
      </c>
      <c r="J4106">
        <v>111</v>
      </c>
      <c r="M4106">
        <v>99</v>
      </c>
      <c r="N4106">
        <v>99</v>
      </c>
      <c r="O4106">
        <v>99</v>
      </c>
      <c r="P4106">
        <v>99</v>
      </c>
      <c r="R4106">
        <v>0</v>
      </c>
    </row>
    <row r="4107" spans="1:39">
      <c r="A4107">
        <v>16</v>
      </c>
      <c r="B4107">
        <v>45</v>
      </c>
      <c r="C4107">
        <v>2023</v>
      </c>
      <c r="D4107">
        <v>9</v>
      </c>
      <c r="E4107">
        <v>99</v>
      </c>
      <c r="F4107">
        <v>174</v>
      </c>
      <c r="G4107">
        <v>99</v>
      </c>
      <c r="H4107">
        <v>99</v>
      </c>
      <c r="I4107">
        <v>99</v>
      </c>
      <c r="J4107">
        <v>111</v>
      </c>
      <c r="M4107">
        <v>99</v>
      </c>
      <c r="N4107">
        <v>99</v>
      </c>
      <c r="O4107">
        <v>99</v>
      </c>
      <c r="P4107">
        <v>99</v>
      </c>
      <c r="R4107">
        <v>0</v>
      </c>
    </row>
    <row r="4108" spans="1:39">
      <c r="A4108">
        <v>16</v>
      </c>
      <c r="B4108">
        <v>46</v>
      </c>
      <c r="C4108">
        <v>2023</v>
      </c>
      <c r="D4108">
        <v>10</v>
      </c>
      <c r="E4108">
        <v>99</v>
      </c>
      <c r="F4108">
        <v>174</v>
      </c>
      <c r="G4108">
        <v>99</v>
      </c>
      <c r="H4108">
        <v>99</v>
      </c>
      <c r="I4108">
        <v>99</v>
      </c>
      <c r="J4108">
        <v>111</v>
      </c>
      <c r="M4108">
        <v>99</v>
      </c>
      <c r="N4108">
        <v>99</v>
      </c>
      <c r="O4108">
        <v>99</v>
      </c>
      <c r="P4108">
        <v>99</v>
      </c>
      <c r="R4108">
        <v>0</v>
      </c>
    </row>
    <row r="4109" spans="1:39">
      <c r="A4109">
        <v>16</v>
      </c>
      <c r="B4109">
        <v>47</v>
      </c>
      <c r="C4109">
        <v>2023</v>
      </c>
      <c r="D4109">
        <v>11</v>
      </c>
      <c r="E4109">
        <v>99</v>
      </c>
      <c r="F4109">
        <v>174</v>
      </c>
      <c r="G4109">
        <v>99</v>
      </c>
      <c r="H4109">
        <v>99</v>
      </c>
      <c r="I4109">
        <v>99</v>
      </c>
      <c r="J4109">
        <v>111</v>
      </c>
      <c r="M4109">
        <v>99</v>
      </c>
      <c r="N4109">
        <v>99</v>
      </c>
      <c r="O4109">
        <v>99</v>
      </c>
      <c r="P4109">
        <v>99</v>
      </c>
      <c r="R4109">
        <v>0</v>
      </c>
    </row>
    <row r="4110" spans="1:39">
      <c r="A4110">
        <v>16</v>
      </c>
      <c r="B4110">
        <v>48</v>
      </c>
      <c r="C4110">
        <v>2023</v>
      </c>
      <c r="D4110">
        <v>12</v>
      </c>
      <c r="E4110">
        <v>99</v>
      </c>
      <c r="F4110">
        <v>174</v>
      </c>
      <c r="G4110">
        <v>99</v>
      </c>
      <c r="H4110">
        <v>99</v>
      </c>
      <c r="I4110">
        <v>99</v>
      </c>
      <c r="J4110">
        <v>111</v>
      </c>
      <c r="M4110">
        <v>99</v>
      </c>
      <c r="N4110">
        <v>99</v>
      </c>
      <c r="O4110">
        <v>99</v>
      </c>
      <c r="P4110">
        <v>99</v>
      </c>
      <c r="R4110">
        <v>0</v>
      </c>
    </row>
    <row r="4111" spans="1:39">
      <c r="A4111">
        <v>16</v>
      </c>
      <c r="B4111">
        <v>49</v>
      </c>
      <c r="C4111">
        <v>2023</v>
      </c>
      <c r="D4111">
        <v>1</v>
      </c>
      <c r="E4111">
        <v>99</v>
      </c>
      <c r="F4111">
        <v>174</v>
      </c>
      <c r="G4111">
        <v>99</v>
      </c>
      <c r="H4111">
        <v>99</v>
      </c>
      <c r="I4111">
        <v>99</v>
      </c>
      <c r="J4111">
        <v>113</v>
      </c>
      <c r="M4111">
        <v>99</v>
      </c>
      <c r="N4111">
        <v>99</v>
      </c>
      <c r="O4111">
        <v>99</v>
      </c>
      <c r="P4111">
        <v>99</v>
      </c>
      <c r="Q4111">
        <v>2</v>
      </c>
      <c r="R4111">
        <v>3</v>
      </c>
      <c r="S4111">
        <v>3</v>
      </c>
      <c r="T4111">
        <v>0.18575851393188861</v>
      </c>
      <c r="U4111">
        <v>0.20811439183450192</v>
      </c>
      <c r="V4111">
        <v>4.6666666666666679</v>
      </c>
      <c r="W4111">
        <v>60</v>
      </c>
      <c r="X4111">
        <v>167.06392199349941</v>
      </c>
      <c r="Y4111">
        <v>154.20000000000005</v>
      </c>
      <c r="Z4111">
        <v>154.20000000000005</v>
      </c>
      <c r="AA4111">
        <v>39.693156421059051</v>
      </c>
      <c r="AB4111">
        <v>0.81649658092772603</v>
      </c>
      <c r="AC4111">
        <v>-10.902211537461461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</row>
    <row r="4112" spans="1:39">
      <c r="A4112">
        <v>16</v>
      </c>
      <c r="B4112">
        <v>50</v>
      </c>
      <c r="C4112">
        <v>2023</v>
      </c>
      <c r="D4112">
        <v>2</v>
      </c>
      <c r="E4112">
        <v>99</v>
      </c>
      <c r="F4112">
        <v>174</v>
      </c>
      <c r="G4112">
        <v>99</v>
      </c>
      <c r="H4112">
        <v>99</v>
      </c>
      <c r="I4112">
        <v>99</v>
      </c>
      <c r="J4112">
        <v>113</v>
      </c>
      <c r="M4112">
        <v>99</v>
      </c>
      <c r="N4112">
        <v>99</v>
      </c>
      <c r="O4112">
        <v>99</v>
      </c>
      <c r="P4112">
        <v>99</v>
      </c>
      <c r="Q4112">
        <v>1</v>
      </c>
      <c r="R4112">
        <v>1</v>
      </c>
      <c r="S4112">
        <v>1</v>
      </c>
      <c r="T4112">
        <v>6.5231572080887146E-2</v>
      </c>
      <c r="U4112">
        <v>5.5254110548132049E-2</v>
      </c>
      <c r="V4112">
        <v>14</v>
      </c>
      <c r="W4112">
        <v>58</v>
      </c>
      <c r="X4112">
        <v>127.19393282773564</v>
      </c>
      <c r="Y4112">
        <v>117.4</v>
      </c>
      <c r="Z4112">
        <v>117.4</v>
      </c>
      <c r="AA4112">
        <v>0</v>
      </c>
      <c r="AB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>
      <c r="A4113">
        <v>16</v>
      </c>
      <c r="B4113">
        <v>51</v>
      </c>
      <c r="C4113">
        <v>2023</v>
      </c>
      <c r="D4113">
        <v>3</v>
      </c>
      <c r="E4113">
        <v>99</v>
      </c>
      <c r="F4113">
        <v>174</v>
      </c>
      <c r="G4113">
        <v>99</v>
      </c>
      <c r="H4113">
        <v>99</v>
      </c>
      <c r="I4113">
        <v>99</v>
      </c>
      <c r="J4113">
        <v>113</v>
      </c>
      <c r="M4113">
        <v>99</v>
      </c>
      <c r="N4113">
        <v>99</v>
      </c>
      <c r="O4113">
        <v>99</v>
      </c>
      <c r="P4113">
        <v>99</v>
      </c>
      <c r="Q4113">
        <v>1</v>
      </c>
      <c r="R4113">
        <v>1</v>
      </c>
      <c r="S4113">
        <v>1</v>
      </c>
      <c r="T4113">
        <v>6.027727546714888E-2</v>
      </c>
      <c r="U4113">
        <v>5.0814474201534489E-2</v>
      </c>
      <c r="V4113">
        <v>14</v>
      </c>
      <c r="W4113">
        <v>58</v>
      </c>
      <c r="X4113">
        <v>127.84398699891661</v>
      </c>
      <c r="Y4113">
        <v>118</v>
      </c>
      <c r="Z4113">
        <v>118</v>
      </c>
      <c r="AA4113">
        <v>0</v>
      </c>
      <c r="AB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</row>
    <row r="4114" spans="1:39">
      <c r="A4114">
        <v>16</v>
      </c>
      <c r="B4114">
        <v>52</v>
      </c>
      <c r="C4114">
        <v>2023</v>
      </c>
      <c r="D4114">
        <v>4</v>
      </c>
      <c r="E4114">
        <v>99</v>
      </c>
      <c r="F4114">
        <v>174</v>
      </c>
      <c r="G4114">
        <v>99</v>
      </c>
      <c r="H4114">
        <v>99</v>
      </c>
      <c r="I4114">
        <v>99</v>
      </c>
      <c r="J4114">
        <v>113</v>
      </c>
      <c r="M4114">
        <v>99</v>
      </c>
      <c r="N4114">
        <v>99</v>
      </c>
      <c r="O4114">
        <v>99</v>
      </c>
      <c r="P4114">
        <v>99</v>
      </c>
      <c r="Q4114">
        <v>1</v>
      </c>
      <c r="R4114">
        <v>2</v>
      </c>
      <c r="S4114">
        <v>2</v>
      </c>
      <c r="T4114">
        <v>0.15936254980079675</v>
      </c>
      <c r="U4114">
        <v>0.1772159307055278</v>
      </c>
      <c r="V4114">
        <v>7</v>
      </c>
      <c r="W4114">
        <v>60.5</v>
      </c>
      <c r="X4114">
        <v>164.03033586132176</v>
      </c>
      <c r="Y4114">
        <v>151.4</v>
      </c>
      <c r="Z4114">
        <v>151.4</v>
      </c>
      <c r="AA4114">
        <v>2.8000000000000265</v>
      </c>
      <c r="AB4114">
        <v>4.5</v>
      </c>
      <c r="AC4114">
        <v>-100.00000000000198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</row>
    <row r="4115" spans="1:39">
      <c r="A4115">
        <v>16</v>
      </c>
      <c r="B4115">
        <v>53</v>
      </c>
      <c r="C4115">
        <v>2023</v>
      </c>
      <c r="D4115">
        <v>5</v>
      </c>
      <c r="E4115">
        <v>99</v>
      </c>
      <c r="F4115">
        <v>174</v>
      </c>
      <c r="G4115">
        <v>99</v>
      </c>
      <c r="H4115">
        <v>99</v>
      </c>
      <c r="I4115">
        <v>99</v>
      </c>
      <c r="J4115">
        <v>113</v>
      </c>
      <c r="M4115">
        <v>99</v>
      </c>
      <c r="N4115">
        <v>99</v>
      </c>
      <c r="O4115">
        <v>99</v>
      </c>
      <c r="P4115">
        <v>99</v>
      </c>
      <c r="Q4115">
        <v>1</v>
      </c>
      <c r="R4115">
        <v>3</v>
      </c>
      <c r="S4115">
        <v>3</v>
      </c>
      <c r="T4115">
        <v>0.20161290322580641</v>
      </c>
      <c r="U4115">
        <v>0.1932572421519092</v>
      </c>
      <c r="V4115">
        <v>14</v>
      </c>
      <c r="W4115">
        <v>58.33333333333335</v>
      </c>
      <c r="X4115">
        <v>143.22860238353195</v>
      </c>
      <c r="Y4115">
        <v>132.20000000000002</v>
      </c>
      <c r="Z4115">
        <v>132.20000000000002</v>
      </c>
      <c r="AA4115">
        <v>2.6733250207676926</v>
      </c>
      <c r="AB4115">
        <v>0.47140452079081746</v>
      </c>
      <c r="AC4115">
        <v>21.160368475658128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</row>
    <row r="4116" spans="1:39">
      <c r="A4116">
        <v>16</v>
      </c>
      <c r="B4116">
        <v>54</v>
      </c>
      <c r="C4116">
        <v>2023</v>
      </c>
      <c r="D4116">
        <v>6</v>
      </c>
      <c r="E4116">
        <v>99</v>
      </c>
      <c r="F4116">
        <v>174</v>
      </c>
      <c r="G4116">
        <v>99</v>
      </c>
      <c r="H4116">
        <v>99</v>
      </c>
      <c r="I4116">
        <v>99</v>
      </c>
      <c r="J4116">
        <v>113</v>
      </c>
      <c r="M4116">
        <v>99</v>
      </c>
      <c r="N4116">
        <v>99</v>
      </c>
      <c r="O4116">
        <v>99</v>
      </c>
      <c r="P4116">
        <v>99</v>
      </c>
      <c r="Q4116">
        <v>1</v>
      </c>
      <c r="R4116">
        <v>2</v>
      </c>
      <c r="S4116">
        <v>2</v>
      </c>
      <c r="T4116">
        <v>0.1318391562294001</v>
      </c>
      <c r="U4116">
        <v>0.17347085783010965</v>
      </c>
      <c r="V4116">
        <v>7</v>
      </c>
      <c r="W4116">
        <v>59</v>
      </c>
      <c r="X4116">
        <v>191.11592632719399</v>
      </c>
      <c r="Y4116">
        <v>176.4</v>
      </c>
      <c r="Z4116">
        <v>176.4</v>
      </c>
      <c r="AA4116">
        <v>4.1999999999999309</v>
      </c>
      <c r="AB4116">
        <v>1</v>
      </c>
      <c r="AC4116">
        <v>99.999999999975685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</row>
    <row r="4117" spans="1:39">
      <c r="A4117">
        <v>16</v>
      </c>
      <c r="B4117">
        <v>55</v>
      </c>
      <c r="C4117">
        <v>2023</v>
      </c>
      <c r="D4117">
        <v>7</v>
      </c>
      <c r="E4117">
        <v>99</v>
      </c>
      <c r="F4117">
        <v>174</v>
      </c>
      <c r="G4117">
        <v>99</v>
      </c>
      <c r="H4117">
        <v>99</v>
      </c>
      <c r="I4117">
        <v>99</v>
      </c>
      <c r="J4117">
        <v>113</v>
      </c>
      <c r="M4117">
        <v>99</v>
      </c>
      <c r="N4117">
        <v>99</v>
      </c>
      <c r="O4117">
        <v>99</v>
      </c>
      <c r="P4117">
        <v>99</v>
      </c>
      <c r="Q4117">
        <v>1</v>
      </c>
      <c r="R4117">
        <v>1</v>
      </c>
      <c r="S4117">
        <v>1</v>
      </c>
      <c r="T4117">
        <v>7.9936051159072749E-2</v>
      </c>
      <c r="U4117">
        <v>8.2394760190559052E-2</v>
      </c>
      <c r="V4117">
        <v>11</v>
      </c>
      <c r="W4117">
        <v>54</v>
      </c>
      <c r="X4117">
        <v>157.96316359696641</v>
      </c>
      <c r="Y4117">
        <v>145.80000000000001</v>
      </c>
      <c r="Z4117">
        <v>145.80000000000001</v>
      </c>
      <c r="AA4117">
        <v>0</v>
      </c>
      <c r="AB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</row>
    <row r="4118" spans="1:39">
      <c r="A4118">
        <v>16</v>
      </c>
      <c r="B4118">
        <v>56</v>
      </c>
      <c r="C4118">
        <v>2023</v>
      </c>
      <c r="D4118">
        <v>8</v>
      </c>
      <c r="E4118">
        <v>99</v>
      </c>
      <c r="F4118">
        <v>174</v>
      </c>
      <c r="G4118">
        <v>99</v>
      </c>
      <c r="H4118">
        <v>99</v>
      </c>
      <c r="I4118">
        <v>99</v>
      </c>
      <c r="J4118">
        <v>113</v>
      </c>
      <c r="M4118">
        <v>99</v>
      </c>
      <c r="N4118">
        <v>99</v>
      </c>
      <c r="O4118">
        <v>99</v>
      </c>
      <c r="P4118">
        <v>99</v>
      </c>
      <c r="Q4118">
        <v>1</v>
      </c>
      <c r="R4118">
        <v>1</v>
      </c>
      <c r="S4118">
        <v>1</v>
      </c>
      <c r="T4118">
        <v>5.9347181008902093E-2</v>
      </c>
      <c r="U4118">
        <v>5.3091612044953794E-2</v>
      </c>
      <c r="V4118">
        <v>14</v>
      </c>
      <c r="W4118">
        <v>59</v>
      </c>
      <c r="X4118">
        <v>132.82773564463704</v>
      </c>
      <c r="Y4118">
        <v>122.6</v>
      </c>
      <c r="Z4118">
        <v>122.6</v>
      </c>
      <c r="AA4118">
        <v>0</v>
      </c>
      <c r="AB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</row>
    <row r="4119" spans="1:39">
      <c r="A4119">
        <v>16</v>
      </c>
      <c r="B4119">
        <v>57</v>
      </c>
      <c r="C4119">
        <v>2023</v>
      </c>
      <c r="D4119">
        <v>9</v>
      </c>
      <c r="E4119">
        <v>99</v>
      </c>
      <c r="F4119">
        <v>174</v>
      </c>
      <c r="G4119">
        <v>99</v>
      </c>
      <c r="H4119">
        <v>99</v>
      </c>
      <c r="I4119">
        <v>99</v>
      </c>
      <c r="J4119">
        <v>113</v>
      </c>
      <c r="M4119">
        <v>99</v>
      </c>
      <c r="N4119">
        <v>99</v>
      </c>
      <c r="O4119">
        <v>99</v>
      </c>
      <c r="P4119">
        <v>99</v>
      </c>
      <c r="Q4119">
        <v>1</v>
      </c>
      <c r="R4119">
        <v>1</v>
      </c>
      <c r="S4119">
        <v>1</v>
      </c>
      <c r="T4119">
        <v>6.3938618925831192E-2</v>
      </c>
      <c r="U4119">
        <v>6.7944915682900495E-2</v>
      </c>
      <c r="V4119">
        <v>0</v>
      </c>
      <c r="W4119">
        <v>61</v>
      </c>
      <c r="X4119">
        <v>156.44637053087757</v>
      </c>
      <c r="Y4119">
        <v>144.4</v>
      </c>
      <c r="Z4119">
        <v>144.4</v>
      </c>
      <c r="AA4119">
        <v>0</v>
      </c>
      <c r="AB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</row>
    <row r="4120" spans="1:39">
      <c r="A4120">
        <v>16</v>
      </c>
      <c r="B4120">
        <v>58</v>
      </c>
      <c r="C4120">
        <v>2023</v>
      </c>
      <c r="D4120">
        <v>10</v>
      </c>
      <c r="E4120">
        <v>99</v>
      </c>
      <c r="F4120">
        <v>174</v>
      </c>
      <c r="G4120">
        <v>99</v>
      </c>
      <c r="H4120">
        <v>99</v>
      </c>
      <c r="I4120">
        <v>99</v>
      </c>
      <c r="J4120">
        <v>113</v>
      </c>
      <c r="M4120">
        <v>99</v>
      </c>
      <c r="N4120">
        <v>99</v>
      </c>
      <c r="O4120">
        <v>99</v>
      </c>
      <c r="P4120">
        <v>99</v>
      </c>
      <c r="Q4120">
        <v>2</v>
      </c>
      <c r="R4120">
        <v>2</v>
      </c>
      <c r="S4120">
        <v>2</v>
      </c>
      <c r="T4120">
        <v>0.12353304508956148</v>
      </c>
      <c r="U4120">
        <v>0.13725852168637695</v>
      </c>
      <c r="V4120">
        <v>14</v>
      </c>
      <c r="W4120">
        <v>59</v>
      </c>
      <c r="X4120">
        <v>166.30552546045504</v>
      </c>
      <c r="Y4120">
        <v>153.5</v>
      </c>
      <c r="Z4120">
        <v>153.5</v>
      </c>
      <c r="AA4120">
        <v>36.30000000000004</v>
      </c>
      <c r="AB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</row>
    <row r="4121" spans="1:39">
      <c r="A4121">
        <v>16</v>
      </c>
      <c r="B4121">
        <v>59</v>
      </c>
      <c r="C4121">
        <v>2023</v>
      </c>
      <c r="D4121">
        <v>11</v>
      </c>
      <c r="E4121">
        <v>99</v>
      </c>
      <c r="F4121">
        <v>174</v>
      </c>
      <c r="G4121">
        <v>99</v>
      </c>
      <c r="H4121">
        <v>99</v>
      </c>
      <c r="I4121">
        <v>99</v>
      </c>
      <c r="J4121">
        <v>113</v>
      </c>
      <c r="M4121">
        <v>99</v>
      </c>
      <c r="N4121">
        <v>99</v>
      </c>
      <c r="O4121">
        <v>99</v>
      </c>
      <c r="P4121">
        <v>99</v>
      </c>
      <c r="R4121">
        <v>0</v>
      </c>
    </row>
    <row r="4122" spans="1:39">
      <c r="A4122">
        <v>16</v>
      </c>
      <c r="B4122">
        <v>60</v>
      </c>
      <c r="C4122">
        <v>2023</v>
      </c>
      <c r="D4122">
        <v>12</v>
      </c>
      <c r="E4122">
        <v>99</v>
      </c>
      <c r="F4122">
        <v>174</v>
      </c>
      <c r="G4122">
        <v>99</v>
      </c>
      <c r="H4122">
        <v>99</v>
      </c>
      <c r="I4122">
        <v>99</v>
      </c>
      <c r="J4122">
        <v>113</v>
      </c>
      <c r="M4122">
        <v>99</v>
      </c>
      <c r="N4122">
        <v>99</v>
      </c>
      <c r="O4122">
        <v>99</v>
      </c>
      <c r="P4122">
        <v>99</v>
      </c>
      <c r="Q4122">
        <v>1</v>
      </c>
      <c r="R4122">
        <v>1</v>
      </c>
      <c r="S4122">
        <v>1</v>
      </c>
      <c r="T4122">
        <v>6.1842918985776145E-2</v>
      </c>
      <c r="U4122">
        <v>6.3920301225084436E-2</v>
      </c>
      <c r="V4122">
        <v>14</v>
      </c>
      <c r="W4122">
        <v>59</v>
      </c>
      <c r="X4122">
        <v>156.22968580715059</v>
      </c>
      <c r="Y4122">
        <v>144.20000000000005</v>
      </c>
      <c r="Z4122">
        <v>144.20000000000005</v>
      </c>
      <c r="AA4122">
        <v>0</v>
      </c>
      <c r="AB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</row>
    <row r="4123" spans="1:39">
      <c r="A4123">
        <v>16</v>
      </c>
      <c r="B4123">
        <v>61</v>
      </c>
      <c r="C4123">
        <v>2023</v>
      </c>
      <c r="D4123">
        <v>1</v>
      </c>
      <c r="E4123">
        <v>99</v>
      </c>
      <c r="F4123">
        <v>174</v>
      </c>
      <c r="G4123">
        <v>99</v>
      </c>
      <c r="H4123">
        <v>99</v>
      </c>
      <c r="I4123">
        <v>99</v>
      </c>
      <c r="J4123">
        <v>116</v>
      </c>
      <c r="M4123">
        <v>99</v>
      </c>
      <c r="N4123">
        <v>99</v>
      </c>
      <c r="O4123">
        <v>99</v>
      </c>
      <c r="P4123">
        <v>99</v>
      </c>
      <c r="R4123">
        <v>0</v>
      </c>
    </row>
    <row r="4124" spans="1:39">
      <c r="A4124">
        <v>16</v>
      </c>
      <c r="B4124">
        <v>62</v>
      </c>
      <c r="C4124">
        <v>2023</v>
      </c>
      <c r="D4124">
        <v>2</v>
      </c>
      <c r="E4124">
        <v>99</v>
      </c>
      <c r="F4124">
        <v>174</v>
      </c>
      <c r="G4124">
        <v>99</v>
      </c>
      <c r="H4124">
        <v>99</v>
      </c>
      <c r="I4124">
        <v>99</v>
      </c>
      <c r="J4124">
        <v>116</v>
      </c>
      <c r="M4124">
        <v>99</v>
      </c>
      <c r="N4124">
        <v>99</v>
      </c>
      <c r="O4124">
        <v>99</v>
      </c>
      <c r="P4124">
        <v>99</v>
      </c>
      <c r="Q4124">
        <v>1</v>
      </c>
      <c r="R4124">
        <v>1</v>
      </c>
      <c r="S4124">
        <v>1</v>
      </c>
      <c r="T4124">
        <v>7.3746312684365767E-2</v>
      </c>
      <c r="U4124">
        <v>5.767808909612248E-2</v>
      </c>
      <c r="V4124">
        <v>14</v>
      </c>
      <c r="W4124">
        <v>58</v>
      </c>
      <c r="X4124">
        <v>117.2264355362947</v>
      </c>
      <c r="Y4124">
        <v>108.2</v>
      </c>
      <c r="Z4124">
        <v>108.2</v>
      </c>
      <c r="AA4124">
        <v>0</v>
      </c>
      <c r="AB4124">
        <v>0</v>
      </c>
      <c r="AD4124">
        <v>1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</v>
      </c>
      <c r="AM4124">
        <v>0</v>
      </c>
    </row>
    <row r="4125" spans="1:39">
      <c r="A4125">
        <v>16</v>
      </c>
      <c r="B4125">
        <v>63</v>
      </c>
      <c r="C4125">
        <v>2023</v>
      </c>
      <c r="D4125">
        <v>3</v>
      </c>
      <c r="E4125">
        <v>99</v>
      </c>
      <c r="F4125">
        <v>174</v>
      </c>
      <c r="G4125">
        <v>99</v>
      </c>
      <c r="H4125">
        <v>99</v>
      </c>
      <c r="I4125">
        <v>99</v>
      </c>
      <c r="J4125">
        <v>116</v>
      </c>
      <c r="M4125">
        <v>99</v>
      </c>
      <c r="N4125">
        <v>99</v>
      </c>
      <c r="O4125">
        <v>99</v>
      </c>
      <c r="P4125">
        <v>99</v>
      </c>
      <c r="Q4125">
        <v>1</v>
      </c>
      <c r="R4125">
        <v>4</v>
      </c>
      <c r="S4125">
        <v>4</v>
      </c>
      <c r="T4125">
        <v>0.24110910186859552</v>
      </c>
      <c r="U4125">
        <v>0.20674600901827725</v>
      </c>
      <c r="V4125">
        <v>0</v>
      </c>
      <c r="W4125">
        <v>60</v>
      </c>
      <c r="X4125">
        <v>130.03791982665223</v>
      </c>
      <c r="Y4125">
        <v>120.02500000000001</v>
      </c>
      <c r="Z4125">
        <v>120.02500000000001</v>
      </c>
      <c r="AA4125">
        <v>6.335366998051505</v>
      </c>
      <c r="AB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</row>
    <row r="4126" spans="1:39">
      <c r="A4126">
        <v>16</v>
      </c>
      <c r="B4126">
        <v>64</v>
      </c>
      <c r="C4126">
        <v>2023</v>
      </c>
      <c r="D4126">
        <v>4</v>
      </c>
      <c r="E4126">
        <v>99</v>
      </c>
      <c r="F4126">
        <v>174</v>
      </c>
      <c r="G4126">
        <v>99</v>
      </c>
      <c r="H4126">
        <v>99</v>
      </c>
      <c r="I4126">
        <v>99</v>
      </c>
      <c r="J4126">
        <v>116</v>
      </c>
      <c r="M4126">
        <v>99</v>
      </c>
      <c r="N4126">
        <v>99</v>
      </c>
      <c r="O4126">
        <v>99</v>
      </c>
      <c r="P4126">
        <v>99</v>
      </c>
      <c r="R4126">
        <v>0</v>
      </c>
    </row>
    <row r="4127" spans="1:39">
      <c r="A4127">
        <v>16</v>
      </c>
      <c r="B4127">
        <v>65</v>
      </c>
      <c r="C4127">
        <v>2023</v>
      </c>
      <c r="D4127">
        <v>5</v>
      </c>
      <c r="E4127">
        <v>99</v>
      </c>
      <c r="F4127">
        <v>174</v>
      </c>
      <c r="G4127">
        <v>99</v>
      </c>
      <c r="H4127">
        <v>99</v>
      </c>
      <c r="I4127">
        <v>99</v>
      </c>
      <c r="J4127">
        <v>116</v>
      </c>
      <c r="M4127">
        <v>99</v>
      </c>
      <c r="N4127">
        <v>99</v>
      </c>
      <c r="O4127">
        <v>99</v>
      </c>
      <c r="P4127">
        <v>99</v>
      </c>
      <c r="Q4127">
        <v>1</v>
      </c>
      <c r="R4127">
        <v>4</v>
      </c>
      <c r="S4127">
        <v>4</v>
      </c>
      <c r="T4127">
        <v>0.26881720430107531</v>
      </c>
      <c r="U4127">
        <v>0.20748596497297764</v>
      </c>
      <c r="V4127">
        <v>10.5</v>
      </c>
      <c r="W4127">
        <v>58.75</v>
      </c>
      <c r="X4127">
        <v>115.33044420368363</v>
      </c>
      <c r="Y4127">
        <v>106.45</v>
      </c>
      <c r="Z4127">
        <v>106.45</v>
      </c>
      <c r="AA4127">
        <v>13.675251368804844</v>
      </c>
      <c r="AB4127">
        <v>0.82915619758885006</v>
      </c>
      <c r="AC4127">
        <v>-41.560397626439503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</row>
    <row r="4128" spans="1:39">
      <c r="A4128">
        <v>16</v>
      </c>
      <c r="B4128">
        <v>66</v>
      </c>
      <c r="C4128">
        <v>2023</v>
      </c>
      <c r="D4128">
        <v>6</v>
      </c>
      <c r="E4128">
        <v>99</v>
      </c>
      <c r="F4128">
        <v>174</v>
      </c>
      <c r="G4128">
        <v>99</v>
      </c>
      <c r="H4128">
        <v>99</v>
      </c>
      <c r="I4128">
        <v>99</v>
      </c>
      <c r="J4128">
        <v>116</v>
      </c>
      <c r="M4128">
        <v>99</v>
      </c>
      <c r="N4128">
        <v>99</v>
      </c>
      <c r="O4128">
        <v>99</v>
      </c>
      <c r="P4128">
        <v>99</v>
      </c>
      <c r="R4128">
        <v>0</v>
      </c>
    </row>
    <row r="4129" spans="1:39">
      <c r="A4129">
        <v>16</v>
      </c>
      <c r="B4129">
        <v>67</v>
      </c>
      <c r="C4129">
        <v>2023</v>
      </c>
      <c r="D4129">
        <v>7</v>
      </c>
      <c r="E4129">
        <v>99</v>
      </c>
      <c r="F4129">
        <v>174</v>
      </c>
      <c r="G4129">
        <v>99</v>
      </c>
      <c r="H4129">
        <v>99</v>
      </c>
      <c r="I4129">
        <v>99</v>
      </c>
      <c r="J4129">
        <v>116</v>
      </c>
      <c r="M4129">
        <v>99</v>
      </c>
      <c r="N4129">
        <v>99</v>
      </c>
      <c r="O4129">
        <v>99</v>
      </c>
      <c r="P4129">
        <v>99</v>
      </c>
      <c r="R4129">
        <v>0</v>
      </c>
    </row>
    <row r="4130" spans="1:39">
      <c r="A4130">
        <v>16</v>
      </c>
      <c r="B4130">
        <v>68</v>
      </c>
      <c r="C4130">
        <v>2023</v>
      </c>
      <c r="D4130">
        <v>8</v>
      </c>
      <c r="E4130">
        <v>99</v>
      </c>
      <c r="F4130">
        <v>174</v>
      </c>
      <c r="G4130">
        <v>99</v>
      </c>
      <c r="H4130">
        <v>99</v>
      </c>
      <c r="I4130">
        <v>99</v>
      </c>
      <c r="J4130">
        <v>116</v>
      </c>
      <c r="M4130">
        <v>99</v>
      </c>
      <c r="N4130">
        <v>99</v>
      </c>
      <c r="O4130">
        <v>99</v>
      </c>
      <c r="P4130">
        <v>99</v>
      </c>
      <c r="Q4130">
        <v>1</v>
      </c>
      <c r="R4130">
        <v>4</v>
      </c>
      <c r="S4130">
        <v>4</v>
      </c>
      <c r="T4130">
        <v>0.2373887240356084</v>
      </c>
      <c r="U4130">
        <v>0.22262967171542203</v>
      </c>
      <c r="V4130">
        <v>0</v>
      </c>
      <c r="W4130">
        <v>63.5</v>
      </c>
      <c r="X4130">
        <v>139.24702058504877</v>
      </c>
      <c r="Y4130">
        <v>128.52500000000001</v>
      </c>
      <c r="Z4130">
        <v>128.52500000000001</v>
      </c>
      <c r="AA4130">
        <v>22.479921596838437</v>
      </c>
      <c r="AB4130">
        <v>1.6583123951777001</v>
      </c>
      <c r="AC4130">
        <v>-80.105995820909115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</row>
    <row r="4131" spans="1:39">
      <c r="A4131">
        <v>16</v>
      </c>
      <c r="B4131">
        <v>69</v>
      </c>
      <c r="C4131">
        <v>2023</v>
      </c>
      <c r="D4131">
        <v>9</v>
      </c>
      <c r="E4131">
        <v>99</v>
      </c>
      <c r="F4131">
        <v>174</v>
      </c>
      <c r="G4131">
        <v>99</v>
      </c>
      <c r="H4131">
        <v>99</v>
      </c>
      <c r="I4131">
        <v>99</v>
      </c>
      <c r="J4131">
        <v>116</v>
      </c>
      <c r="M4131">
        <v>99</v>
      </c>
      <c r="N4131">
        <v>99</v>
      </c>
      <c r="O4131">
        <v>99</v>
      </c>
      <c r="P4131">
        <v>99</v>
      </c>
      <c r="R4131">
        <v>0</v>
      </c>
    </row>
    <row r="4132" spans="1:39">
      <c r="A4132">
        <v>16</v>
      </c>
      <c r="B4132">
        <v>70</v>
      </c>
      <c r="C4132">
        <v>2023</v>
      </c>
      <c r="D4132">
        <v>10</v>
      </c>
      <c r="E4132">
        <v>99</v>
      </c>
      <c r="F4132">
        <v>174</v>
      </c>
      <c r="G4132">
        <v>99</v>
      </c>
      <c r="H4132">
        <v>99</v>
      </c>
      <c r="I4132">
        <v>99</v>
      </c>
      <c r="J4132">
        <v>116</v>
      </c>
      <c r="M4132">
        <v>99</v>
      </c>
      <c r="N4132">
        <v>99</v>
      </c>
      <c r="O4132">
        <v>99</v>
      </c>
      <c r="P4132">
        <v>99</v>
      </c>
      <c r="R4132">
        <v>0</v>
      </c>
    </row>
    <row r="4133" spans="1:39">
      <c r="A4133">
        <v>16</v>
      </c>
      <c r="B4133">
        <v>71</v>
      </c>
      <c r="C4133">
        <v>2023</v>
      </c>
      <c r="D4133">
        <v>11</v>
      </c>
      <c r="E4133">
        <v>99</v>
      </c>
      <c r="F4133">
        <v>174</v>
      </c>
      <c r="G4133">
        <v>99</v>
      </c>
      <c r="H4133">
        <v>99</v>
      </c>
      <c r="I4133">
        <v>99</v>
      </c>
      <c r="J4133">
        <v>116</v>
      </c>
      <c r="M4133">
        <v>99</v>
      </c>
      <c r="N4133">
        <v>99</v>
      </c>
      <c r="O4133">
        <v>99</v>
      </c>
      <c r="P4133">
        <v>99</v>
      </c>
      <c r="Q4133">
        <v>2</v>
      </c>
      <c r="R4133">
        <v>3</v>
      </c>
      <c r="S4133">
        <v>3</v>
      </c>
      <c r="T4133">
        <v>0.18598884066955981</v>
      </c>
      <c r="U4133">
        <v>0.14848415552366848</v>
      </c>
      <c r="V4133">
        <v>0</v>
      </c>
      <c r="W4133">
        <v>61.66666666666665</v>
      </c>
      <c r="X4133">
        <v>120.29613578909355</v>
      </c>
      <c r="Y4133">
        <v>111.03333333333336</v>
      </c>
      <c r="Z4133">
        <v>111.03333333333336</v>
      </c>
      <c r="AA4133">
        <v>12.149714217032216</v>
      </c>
      <c r="AB4133">
        <v>0.47140452079146061</v>
      </c>
      <c r="AC4133">
        <v>-98.745080253021214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</row>
    <row r="4134" spans="1:39">
      <c r="A4134">
        <v>16</v>
      </c>
      <c r="B4134">
        <v>72</v>
      </c>
      <c r="C4134">
        <v>2023</v>
      </c>
      <c r="D4134">
        <v>12</v>
      </c>
      <c r="E4134">
        <v>99</v>
      </c>
      <c r="F4134">
        <v>174</v>
      </c>
      <c r="G4134">
        <v>99</v>
      </c>
      <c r="H4134">
        <v>99</v>
      </c>
      <c r="I4134">
        <v>99</v>
      </c>
      <c r="J4134">
        <v>116</v>
      </c>
      <c r="M4134">
        <v>99</v>
      </c>
      <c r="N4134">
        <v>99</v>
      </c>
      <c r="O4134">
        <v>99</v>
      </c>
      <c r="P4134">
        <v>99</v>
      </c>
      <c r="R4134">
        <v>0</v>
      </c>
    </row>
    <row r="4135" spans="1:39">
      <c r="A4135">
        <v>16</v>
      </c>
      <c r="B4135">
        <v>73</v>
      </c>
      <c r="C4135">
        <v>2023</v>
      </c>
      <c r="D4135">
        <v>1</v>
      </c>
      <c r="E4135">
        <v>99</v>
      </c>
      <c r="F4135">
        <v>174</v>
      </c>
      <c r="G4135">
        <v>99</v>
      </c>
      <c r="H4135">
        <v>99</v>
      </c>
      <c r="I4135">
        <v>99</v>
      </c>
      <c r="J4135">
        <v>117</v>
      </c>
      <c r="M4135">
        <v>99</v>
      </c>
      <c r="N4135">
        <v>99</v>
      </c>
      <c r="O4135">
        <v>99</v>
      </c>
      <c r="P4135">
        <v>99</v>
      </c>
      <c r="Q4135">
        <v>1</v>
      </c>
      <c r="R4135">
        <v>1</v>
      </c>
      <c r="S4135">
        <v>1</v>
      </c>
      <c r="T4135">
        <v>5.5741360089186176E-2</v>
      </c>
      <c r="U4135">
        <v>6.8063625714291101E-2</v>
      </c>
      <c r="V4135">
        <v>17</v>
      </c>
      <c r="W4135">
        <v>60</v>
      </c>
      <c r="X4135">
        <v>180.93174431202601</v>
      </c>
      <c r="Y4135">
        <v>167</v>
      </c>
      <c r="Z4135">
        <v>167</v>
      </c>
      <c r="AA4135">
        <v>0</v>
      </c>
      <c r="AB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</row>
    <row r="4136" spans="1:39">
      <c r="A4136">
        <v>16</v>
      </c>
      <c r="B4136">
        <v>74</v>
      </c>
      <c r="C4136">
        <v>2023</v>
      </c>
      <c r="D4136">
        <v>2</v>
      </c>
      <c r="E4136">
        <v>99</v>
      </c>
      <c r="F4136">
        <v>174</v>
      </c>
      <c r="G4136">
        <v>99</v>
      </c>
      <c r="H4136">
        <v>99</v>
      </c>
      <c r="I4136">
        <v>99</v>
      </c>
      <c r="J4136">
        <v>117</v>
      </c>
      <c r="M4136">
        <v>99</v>
      </c>
      <c r="N4136">
        <v>99</v>
      </c>
      <c r="O4136">
        <v>99</v>
      </c>
      <c r="P4136">
        <v>99</v>
      </c>
      <c r="Q4136">
        <v>1</v>
      </c>
      <c r="R4136">
        <v>2</v>
      </c>
      <c r="S4136">
        <v>2</v>
      </c>
      <c r="T4136">
        <v>0.14749262536873153</v>
      </c>
      <c r="U4136">
        <v>0.15187141944071436</v>
      </c>
      <c r="V4136">
        <v>0</v>
      </c>
      <c r="W4136">
        <v>60</v>
      </c>
      <c r="X4136">
        <v>154.33369447453953</v>
      </c>
      <c r="Y4136">
        <v>142.45000000000002</v>
      </c>
      <c r="Z4136">
        <v>142.45000000000002</v>
      </c>
      <c r="AA4136">
        <v>16.849999999999905</v>
      </c>
      <c r="AB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</row>
    <row r="4137" spans="1:39">
      <c r="A4137">
        <v>16</v>
      </c>
      <c r="B4137">
        <v>75</v>
      </c>
      <c r="C4137">
        <v>2023</v>
      </c>
      <c r="D4137">
        <v>3</v>
      </c>
      <c r="E4137">
        <v>99</v>
      </c>
      <c r="F4137">
        <v>174</v>
      </c>
      <c r="G4137">
        <v>99</v>
      </c>
      <c r="H4137">
        <v>99</v>
      </c>
      <c r="I4137">
        <v>99</v>
      </c>
      <c r="J4137">
        <v>117</v>
      </c>
      <c r="M4137">
        <v>99</v>
      </c>
      <c r="N4137">
        <v>99</v>
      </c>
      <c r="O4137">
        <v>99</v>
      </c>
      <c r="P4137">
        <v>99</v>
      </c>
      <c r="Q4137">
        <v>2</v>
      </c>
      <c r="R4137">
        <v>3</v>
      </c>
      <c r="S4137">
        <v>3</v>
      </c>
      <c r="T4137">
        <v>0.18083182640144671</v>
      </c>
      <c r="U4137">
        <v>0.14507963015675396</v>
      </c>
      <c r="V4137">
        <v>4.6666666666666679</v>
      </c>
      <c r="W4137">
        <v>59.66666666666665</v>
      </c>
      <c r="X4137">
        <v>121.66847237269772</v>
      </c>
      <c r="Y4137">
        <v>112.3</v>
      </c>
      <c r="Z4137">
        <v>112.3</v>
      </c>
      <c r="AA4137">
        <v>17.326473001354529</v>
      </c>
      <c r="AB4137">
        <v>0.47140452079146061</v>
      </c>
      <c r="AC4137">
        <v>77.540471401663027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</row>
    <row r="4138" spans="1:39">
      <c r="A4138">
        <v>16</v>
      </c>
      <c r="B4138">
        <v>76</v>
      </c>
      <c r="C4138">
        <v>2023</v>
      </c>
      <c r="D4138">
        <v>4</v>
      </c>
      <c r="E4138">
        <v>99</v>
      </c>
      <c r="F4138">
        <v>174</v>
      </c>
      <c r="G4138">
        <v>99</v>
      </c>
      <c r="H4138">
        <v>99</v>
      </c>
      <c r="I4138">
        <v>99</v>
      </c>
      <c r="J4138">
        <v>117</v>
      </c>
      <c r="M4138">
        <v>99</v>
      </c>
      <c r="N4138">
        <v>99</v>
      </c>
      <c r="O4138">
        <v>99</v>
      </c>
      <c r="P4138">
        <v>99</v>
      </c>
      <c r="Q4138">
        <v>2</v>
      </c>
      <c r="R4138">
        <v>10</v>
      </c>
      <c r="S4138">
        <v>10</v>
      </c>
      <c r="T4138">
        <v>0.7968127490039838</v>
      </c>
      <c r="U4138">
        <v>0.7536359113920349</v>
      </c>
      <c r="V4138">
        <v>8.1</v>
      </c>
      <c r="W4138">
        <v>58.6</v>
      </c>
      <c r="X4138">
        <v>139.51245937161423</v>
      </c>
      <c r="Y4138">
        <v>128.77000000000001</v>
      </c>
      <c r="Z4138">
        <v>128.77000000000001</v>
      </c>
      <c r="AA4138">
        <v>25.092590539838639</v>
      </c>
      <c r="AB4138">
        <v>1.7435595774163115</v>
      </c>
      <c r="AC4138">
        <v>-25.535751029100041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</row>
    <row r="4139" spans="1:39">
      <c r="A4139">
        <v>16</v>
      </c>
      <c r="B4139">
        <v>77</v>
      </c>
      <c r="C4139">
        <v>2023</v>
      </c>
      <c r="D4139">
        <v>5</v>
      </c>
      <c r="E4139">
        <v>99</v>
      </c>
      <c r="F4139">
        <v>174</v>
      </c>
      <c r="G4139">
        <v>99</v>
      </c>
      <c r="H4139">
        <v>99</v>
      </c>
      <c r="I4139">
        <v>99</v>
      </c>
      <c r="J4139">
        <v>117</v>
      </c>
      <c r="M4139">
        <v>99</v>
      </c>
      <c r="N4139">
        <v>99</v>
      </c>
      <c r="O4139">
        <v>99</v>
      </c>
      <c r="P4139">
        <v>99</v>
      </c>
      <c r="Q4139">
        <v>1</v>
      </c>
      <c r="R4139">
        <v>1</v>
      </c>
      <c r="S4139">
        <v>1</v>
      </c>
      <c r="T4139">
        <v>6.7204301075268813E-2</v>
      </c>
      <c r="U4139">
        <v>6.1495370548590354E-2</v>
      </c>
      <c r="V4139">
        <v>14</v>
      </c>
      <c r="W4139">
        <v>59</v>
      </c>
      <c r="X4139">
        <v>136.72806067172263</v>
      </c>
      <c r="Y4139">
        <v>126.2</v>
      </c>
      <c r="Z4139">
        <v>126.2</v>
      </c>
      <c r="AA4139">
        <v>0</v>
      </c>
      <c r="AB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</row>
    <row r="4140" spans="1:39">
      <c r="A4140">
        <v>16</v>
      </c>
      <c r="B4140">
        <v>78</v>
      </c>
      <c r="C4140">
        <v>2023</v>
      </c>
      <c r="D4140">
        <v>6</v>
      </c>
      <c r="E4140">
        <v>99</v>
      </c>
      <c r="F4140">
        <v>174</v>
      </c>
      <c r="G4140">
        <v>99</v>
      </c>
      <c r="H4140">
        <v>99</v>
      </c>
      <c r="I4140">
        <v>99</v>
      </c>
      <c r="J4140">
        <v>117</v>
      </c>
      <c r="M4140">
        <v>99</v>
      </c>
      <c r="N4140">
        <v>99</v>
      </c>
      <c r="O4140">
        <v>99</v>
      </c>
      <c r="P4140">
        <v>99</v>
      </c>
      <c r="Q4140">
        <v>2</v>
      </c>
      <c r="R4140">
        <v>2</v>
      </c>
      <c r="S4140">
        <v>2</v>
      </c>
      <c r="T4140">
        <v>0.16447368421052636</v>
      </c>
      <c r="U4140">
        <v>0.17957971235241713</v>
      </c>
      <c r="V4140">
        <v>14</v>
      </c>
      <c r="W4140">
        <v>58</v>
      </c>
      <c r="X4140">
        <v>164.13867822318528</v>
      </c>
      <c r="Y4140">
        <v>151.5</v>
      </c>
      <c r="Z4140">
        <v>151.5</v>
      </c>
      <c r="AA4140">
        <v>27.700000000000021</v>
      </c>
      <c r="AB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</row>
    <row r="4141" spans="1:39">
      <c r="A4141">
        <v>16</v>
      </c>
      <c r="B4141">
        <v>79</v>
      </c>
      <c r="C4141">
        <v>2023</v>
      </c>
      <c r="D4141">
        <v>7</v>
      </c>
      <c r="E4141">
        <v>99</v>
      </c>
      <c r="F4141">
        <v>174</v>
      </c>
      <c r="G4141">
        <v>99</v>
      </c>
      <c r="H4141">
        <v>99</v>
      </c>
      <c r="I4141">
        <v>99</v>
      </c>
      <c r="J4141">
        <v>117</v>
      </c>
      <c r="M4141">
        <v>99</v>
      </c>
      <c r="N4141">
        <v>99</v>
      </c>
      <c r="O4141">
        <v>99</v>
      </c>
      <c r="P4141">
        <v>99</v>
      </c>
      <c r="Q4141">
        <v>1</v>
      </c>
      <c r="R4141">
        <v>1</v>
      </c>
      <c r="S4141">
        <v>1</v>
      </c>
      <c r="T4141">
        <v>7.9936051159072749E-2</v>
      </c>
      <c r="U4141">
        <v>7.9851712036529465E-2</v>
      </c>
      <c r="V4141">
        <v>14</v>
      </c>
      <c r="W4141">
        <v>58</v>
      </c>
      <c r="X4141">
        <v>153.08775731310939</v>
      </c>
      <c r="Y4141">
        <v>141.30000000000001</v>
      </c>
      <c r="Z4141">
        <v>141.30000000000001</v>
      </c>
      <c r="AA4141">
        <v>0</v>
      </c>
      <c r="AB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</row>
    <row r="4142" spans="1:39">
      <c r="A4142">
        <v>16</v>
      </c>
      <c r="B4142">
        <v>80</v>
      </c>
      <c r="C4142">
        <v>2023</v>
      </c>
      <c r="D4142">
        <v>8</v>
      </c>
      <c r="E4142">
        <v>99</v>
      </c>
      <c r="F4142">
        <v>174</v>
      </c>
      <c r="G4142">
        <v>99</v>
      </c>
      <c r="H4142">
        <v>99</v>
      </c>
      <c r="I4142">
        <v>99</v>
      </c>
      <c r="J4142">
        <v>117</v>
      </c>
      <c r="M4142">
        <v>99</v>
      </c>
      <c r="N4142">
        <v>99</v>
      </c>
      <c r="O4142">
        <v>99</v>
      </c>
      <c r="P4142">
        <v>99</v>
      </c>
      <c r="Q4142">
        <v>1</v>
      </c>
      <c r="R4142">
        <v>1</v>
      </c>
      <c r="S4142">
        <v>1</v>
      </c>
      <c r="T4142">
        <v>5.9347181008902093E-2</v>
      </c>
      <c r="U4142">
        <v>4.633607250252899E-2</v>
      </c>
      <c r="V4142">
        <v>0</v>
      </c>
      <c r="W4142">
        <v>62</v>
      </c>
      <c r="X4142">
        <v>115.92632719393281</v>
      </c>
      <c r="Y4142">
        <v>107</v>
      </c>
      <c r="Z4142">
        <v>107</v>
      </c>
      <c r="AA4142">
        <v>0</v>
      </c>
      <c r="AB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</row>
    <row r="4143" spans="1:39">
      <c r="A4143">
        <v>16</v>
      </c>
      <c r="B4143">
        <v>81</v>
      </c>
      <c r="C4143">
        <v>2023</v>
      </c>
      <c r="D4143">
        <v>9</v>
      </c>
      <c r="E4143">
        <v>99</v>
      </c>
      <c r="F4143">
        <v>174</v>
      </c>
      <c r="G4143">
        <v>99</v>
      </c>
      <c r="H4143">
        <v>99</v>
      </c>
      <c r="I4143">
        <v>99</v>
      </c>
      <c r="J4143">
        <v>117</v>
      </c>
      <c r="M4143">
        <v>99</v>
      </c>
      <c r="N4143">
        <v>99</v>
      </c>
      <c r="O4143">
        <v>99</v>
      </c>
      <c r="P4143">
        <v>99</v>
      </c>
      <c r="Q4143">
        <v>2</v>
      </c>
      <c r="R4143">
        <v>5</v>
      </c>
      <c r="S4143">
        <v>5</v>
      </c>
      <c r="T4143">
        <v>0.31969309462915596</v>
      </c>
      <c r="U4143">
        <v>0.26862709392914058</v>
      </c>
      <c r="V4143">
        <v>2.8</v>
      </c>
      <c r="W4143">
        <v>61</v>
      </c>
      <c r="X4143">
        <v>123.70530877573132</v>
      </c>
      <c r="Y4143">
        <v>114.18</v>
      </c>
      <c r="Z4143">
        <v>114.18</v>
      </c>
      <c r="AA4143">
        <v>22.720246477536328</v>
      </c>
      <c r="AB4143">
        <v>2.898275349237887</v>
      </c>
      <c r="AC4143">
        <v>58.982956790011315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</row>
    <row r="4144" spans="1:39">
      <c r="A4144">
        <v>16</v>
      </c>
      <c r="B4144">
        <v>82</v>
      </c>
      <c r="C4144">
        <v>2023</v>
      </c>
      <c r="D4144">
        <v>10</v>
      </c>
      <c r="E4144">
        <v>99</v>
      </c>
      <c r="F4144">
        <v>174</v>
      </c>
      <c r="G4144">
        <v>99</v>
      </c>
      <c r="H4144">
        <v>99</v>
      </c>
      <c r="I4144">
        <v>99</v>
      </c>
      <c r="J4144">
        <v>117</v>
      </c>
      <c r="M4144">
        <v>99</v>
      </c>
      <c r="N4144">
        <v>99</v>
      </c>
      <c r="O4144">
        <v>99</v>
      </c>
      <c r="P4144">
        <v>99</v>
      </c>
      <c r="Q4144">
        <v>2</v>
      </c>
      <c r="R4144">
        <v>5</v>
      </c>
      <c r="S4144">
        <v>5</v>
      </c>
      <c r="T4144">
        <v>0.30750307503075042</v>
      </c>
      <c r="U4144">
        <v>0.29452523374322453</v>
      </c>
      <c r="V4144">
        <v>8.4</v>
      </c>
      <c r="W4144">
        <v>59.2</v>
      </c>
      <c r="X4144">
        <v>145.52546045503789</v>
      </c>
      <c r="Y4144">
        <v>134.32</v>
      </c>
      <c r="Z4144">
        <v>134.32</v>
      </c>
      <c r="AA4144">
        <v>22.373144615811231</v>
      </c>
      <c r="AB4144">
        <v>0.74833147735469108</v>
      </c>
      <c r="AC4144">
        <v>-6.713442412048316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</row>
    <row r="4145" spans="1:39">
      <c r="A4145">
        <v>16</v>
      </c>
      <c r="B4145">
        <v>83</v>
      </c>
      <c r="C4145">
        <v>2023</v>
      </c>
      <c r="D4145">
        <v>11</v>
      </c>
      <c r="E4145">
        <v>99</v>
      </c>
      <c r="F4145">
        <v>174</v>
      </c>
      <c r="G4145">
        <v>99</v>
      </c>
      <c r="H4145">
        <v>99</v>
      </c>
      <c r="I4145">
        <v>99</v>
      </c>
      <c r="J4145">
        <v>117</v>
      </c>
      <c r="M4145">
        <v>99</v>
      </c>
      <c r="N4145">
        <v>99</v>
      </c>
      <c r="O4145">
        <v>99</v>
      </c>
      <c r="P4145">
        <v>99</v>
      </c>
      <c r="Q4145">
        <v>1</v>
      </c>
      <c r="R4145">
        <v>1</v>
      </c>
      <c r="S4145">
        <v>0</v>
      </c>
      <c r="T4145">
        <v>6.1996280223186602E-2</v>
      </c>
      <c r="U4145">
        <v>0</v>
      </c>
      <c r="V4145">
        <v>0</v>
      </c>
      <c r="X4145">
        <v>165.43878656554713</v>
      </c>
      <c r="Y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</row>
    <row r="4146" spans="1:39">
      <c r="A4146">
        <v>16</v>
      </c>
      <c r="B4146">
        <v>84</v>
      </c>
      <c r="C4146">
        <v>2023</v>
      </c>
      <c r="D4146">
        <v>12</v>
      </c>
      <c r="E4146">
        <v>99</v>
      </c>
      <c r="F4146">
        <v>174</v>
      </c>
      <c r="G4146">
        <v>99</v>
      </c>
      <c r="H4146">
        <v>99</v>
      </c>
      <c r="I4146">
        <v>99</v>
      </c>
      <c r="J4146">
        <v>117</v>
      </c>
      <c r="M4146">
        <v>99</v>
      </c>
      <c r="N4146">
        <v>99</v>
      </c>
      <c r="O4146">
        <v>99</v>
      </c>
      <c r="P4146">
        <v>99</v>
      </c>
      <c r="Q4146">
        <v>1</v>
      </c>
      <c r="R4146">
        <v>2</v>
      </c>
      <c r="S4146">
        <v>2</v>
      </c>
      <c r="T4146">
        <v>0.17667844522968199</v>
      </c>
      <c r="U4146">
        <v>0.13204964916894299</v>
      </c>
      <c r="V4146">
        <v>17</v>
      </c>
      <c r="W4146">
        <v>60.5</v>
      </c>
      <c r="X4146">
        <v>114.51787648970748</v>
      </c>
      <c r="Y4146">
        <v>105.7</v>
      </c>
      <c r="Z4146">
        <v>105.7</v>
      </c>
      <c r="AA4146">
        <v>4.0999999999999375</v>
      </c>
      <c r="AB4146">
        <v>0.5</v>
      </c>
      <c r="AC4146">
        <v>-100.00000000001037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</row>
    <row r="4147" spans="1:39">
      <c r="A4147">
        <v>16</v>
      </c>
      <c r="B4147">
        <v>85</v>
      </c>
      <c r="C4147">
        <v>2023</v>
      </c>
      <c r="D4147">
        <v>1</v>
      </c>
      <c r="E4147">
        <v>99</v>
      </c>
      <c r="F4147">
        <v>174</v>
      </c>
      <c r="G4147">
        <v>99</v>
      </c>
      <c r="H4147">
        <v>99</v>
      </c>
      <c r="I4147">
        <v>99</v>
      </c>
      <c r="J4147">
        <v>121</v>
      </c>
      <c r="M4147">
        <v>99</v>
      </c>
      <c r="N4147">
        <v>99</v>
      </c>
      <c r="O4147">
        <v>99</v>
      </c>
      <c r="P4147">
        <v>99</v>
      </c>
      <c r="Q4147">
        <v>83</v>
      </c>
      <c r="R4147">
        <v>529</v>
      </c>
      <c r="S4147">
        <v>529</v>
      </c>
      <c r="T4147">
        <v>32.755417956656352</v>
      </c>
      <c r="U4147">
        <v>33.382115298792151</v>
      </c>
      <c r="V4147">
        <v>4.841209829867676</v>
      </c>
      <c r="W4147">
        <v>59.844990548204144</v>
      </c>
      <c r="X4147">
        <v>151.97074551423697</v>
      </c>
      <c r="Y4147">
        <v>140.26899810964079</v>
      </c>
      <c r="Z4147">
        <v>140.26899810964079</v>
      </c>
      <c r="AA4147">
        <v>27.180037972998033</v>
      </c>
      <c r="AB4147">
        <v>4.3210674889160607</v>
      </c>
      <c r="AC4147">
        <v>-53.711079249637343</v>
      </c>
      <c r="AD4147">
        <v>15</v>
      </c>
      <c r="AE4147">
        <v>0</v>
      </c>
      <c r="AF4147">
        <v>0</v>
      </c>
      <c r="AG4147">
        <v>0</v>
      </c>
      <c r="AH4147">
        <v>12</v>
      </c>
      <c r="AI4147">
        <v>1</v>
      </c>
      <c r="AJ4147">
        <v>2</v>
      </c>
      <c r="AK4147">
        <v>0</v>
      </c>
      <c r="AL4147">
        <v>0</v>
      </c>
      <c r="AM4147">
        <v>0</v>
      </c>
    </row>
    <row r="4148" spans="1:39">
      <c r="A4148">
        <v>16</v>
      </c>
      <c r="B4148">
        <v>86</v>
      </c>
      <c r="C4148">
        <v>2023</v>
      </c>
      <c r="D4148">
        <v>2</v>
      </c>
      <c r="E4148">
        <v>99</v>
      </c>
      <c r="F4148">
        <v>174</v>
      </c>
      <c r="G4148">
        <v>99</v>
      </c>
      <c r="H4148">
        <v>99</v>
      </c>
      <c r="I4148">
        <v>99</v>
      </c>
      <c r="J4148">
        <v>121</v>
      </c>
      <c r="M4148">
        <v>99</v>
      </c>
      <c r="N4148">
        <v>99</v>
      </c>
      <c r="O4148">
        <v>99</v>
      </c>
      <c r="P4148">
        <v>99</v>
      </c>
      <c r="Q4148">
        <v>70</v>
      </c>
      <c r="R4148">
        <v>476</v>
      </c>
      <c r="S4148">
        <v>476</v>
      </c>
      <c r="T4148">
        <v>35.103244837758112</v>
      </c>
      <c r="U4148">
        <v>35.038852749757574</v>
      </c>
      <c r="V4148">
        <v>4.7247899159663875</v>
      </c>
      <c r="W4148">
        <v>60.172268907563009</v>
      </c>
      <c r="X4148">
        <v>149.60896601327431</v>
      </c>
      <c r="Y4148">
        <v>138.08907563025221</v>
      </c>
      <c r="Z4148">
        <v>138.08907563025221</v>
      </c>
      <c r="AA4148">
        <v>28.653663704373244</v>
      </c>
      <c r="AB4148">
        <v>4.5508042390116605</v>
      </c>
      <c r="AC4148">
        <v>-62.093731594111247</v>
      </c>
      <c r="AD4148">
        <v>4</v>
      </c>
      <c r="AE4148">
        <v>0</v>
      </c>
      <c r="AF4148">
        <v>0</v>
      </c>
      <c r="AG4148">
        <v>1</v>
      </c>
      <c r="AH4148">
        <v>7</v>
      </c>
      <c r="AI4148">
        <v>0</v>
      </c>
      <c r="AJ4148">
        <v>1</v>
      </c>
      <c r="AK4148">
        <v>1</v>
      </c>
      <c r="AL4148">
        <v>0</v>
      </c>
      <c r="AM4148">
        <v>0</v>
      </c>
    </row>
    <row r="4149" spans="1:39">
      <c r="A4149">
        <v>16</v>
      </c>
      <c r="B4149">
        <v>87</v>
      </c>
      <c r="C4149">
        <v>2023</v>
      </c>
      <c r="D4149">
        <v>3</v>
      </c>
      <c r="E4149">
        <v>99</v>
      </c>
      <c r="F4149">
        <v>174</v>
      </c>
      <c r="G4149">
        <v>99</v>
      </c>
      <c r="H4149">
        <v>99</v>
      </c>
      <c r="I4149">
        <v>99</v>
      </c>
      <c r="J4149">
        <v>121</v>
      </c>
      <c r="M4149">
        <v>99</v>
      </c>
      <c r="N4149">
        <v>99</v>
      </c>
      <c r="O4149">
        <v>99</v>
      </c>
      <c r="P4149">
        <v>99</v>
      </c>
      <c r="Q4149">
        <v>92</v>
      </c>
      <c r="R4149">
        <v>643</v>
      </c>
      <c r="S4149">
        <v>643</v>
      </c>
      <c r="T4149">
        <v>38.758288125376737</v>
      </c>
      <c r="U4149">
        <v>38.814291613932305</v>
      </c>
      <c r="V4149">
        <v>4.6283048211508557</v>
      </c>
      <c r="W4149">
        <v>60.337480559875601</v>
      </c>
      <c r="X4149">
        <v>151.87054856956064</v>
      </c>
      <c r="Y4149">
        <v>140.17651632970455</v>
      </c>
      <c r="Z4149">
        <v>140.17651632970455</v>
      </c>
      <c r="AA4149">
        <v>28.387788302763195</v>
      </c>
      <c r="AB4149">
        <v>4.4364822064129212</v>
      </c>
      <c r="AC4149">
        <v>-65.227559966816173</v>
      </c>
      <c r="AD4149">
        <v>14</v>
      </c>
      <c r="AE4149">
        <v>0</v>
      </c>
      <c r="AF4149">
        <v>0</v>
      </c>
      <c r="AG4149">
        <v>0</v>
      </c>
      <c r="AH4149">
        <v>10</v>
      </c>
      <c r="AI4149">
        <v>0</v>
      </c>
      <c r="AJ4149">
        <v>0</v>
      </c>
      <c r="AK4149">
        <v>0</v>
      </c>
      <c r="AL4149">
        <v>0</v>
      </c>
      <c r="AM4149">
        <v>1</v>
      </c>
    </row>
    <row r="4150" spans="1:39">
      <c r="A4150">
        <v>16</v>
      </c>
      <c r="B4150">
        <v>88</v>
      </c>
      <c r="C4150">
        <v>2023</v>
      </c>
      <c r="D4150">
        <v>4</v>
      </c>
      <c r="E4150">
        <v>99</v>
      </c>
      <c r="F4150">
        <v>174</v>
      </c>
      <c r="G4150">
        <v>99</v>
      </c>
      <c r="H4150">
        <v>99</v>
      </c>
      <c r="I4150">
        <v>99</v>
      </c>
      <c r="J4150">
        <v>121</v>
      </c>
      <c r="M4150">
        <v>99</v>
      </c>
      <c r="N4150">
        <v>99</v>
      </c>
      <c r="O4150">
        <v>99</v>
      </c>
      <c r="P4150">
        <v>99</v>
      </c>
      <c r="Q4150">
        <v>68</v>
      </c>
      <c r="R4150">
        <v>359</v>
      </c>
      <c r="S4150">
        <v>359</v>
      </c>
      <c r="T4150">
        <v>28.605577689243024</v>
      </c>
      <c r="U4150">
        <v>28.579638896204596</v>
      </c>
      <c r="V4150">
        <v>3.7715877437325904</v>
      </c>
      <c r="W4150">
        <v>60.832869080779922</v>
      </c>
      <c r="X4150">
        <v>147.3715660149023</v>
      </c>
      <c r="Y4150">
        <v>136.02395543175484</v>
      </c>
      <c r="Z4150">
        <v>136.02395543175484</v>
      </c>
      <c r="AA4150">
        <v>30.342329753725569</v>
      </c>
      <c r="AB4150">
        <v>4.3155391135753698</v>
      </c>
      <c r="AC4150">
        <v>-61.828874366190249</v>
      </c>
      <c r="AD4150">
        <v>1</v>
      </c>
      <c r="AE4150">
        <v>0</v>
      </c>
      <c r="AF4150">
        <v>0</v>
      </c>
      <c r="AG4150">
        <v>0</v>
      </c>
      <c r="AH4150">
        <v>3</v>
      </c>
      <c r="AI4150">
        <v>1</v>
      </c>
      <c r="AJ4150">
        <v>0</v>
      </c>
      <c r="AK4150">
        <v>1</v>
      </c>
      <c r="AL4150">
        <v>0</v>
      </c>
      <c r="AM4150">
        <v>0</v>
      </c>
    </row>
    <row r="4151" spans="1:39">
      <c r="A4151">
        <v>16</v>
      </c>
      <c r="B4151">
        <v>89</v>
      </c>
      <c r="C4151">
        <v>2023</v>
      </c>
      <c r="D4151">
        <v>5</v>
      </c>
      <c r="E4151">
        <v>99</v>
      </c>
      <c r="F4151">
        <v>174</v>
      </c>
      <c r="G4151">
        <v>99</v>
      </c>
      <c r="H4151">
        <v>99</v>
      </c>
      <c r="I4151">
        <v>99</v>
      </c>
      <c r="J4151">
        <v>121</v>
      </c>
      <c r="M4151">
        <v>99</v>
      </c>
      <c r="N4151">
        <v>99</v>
      </c>
      <c r="O4151">
        <v>99</v>
      </c>
      <c r="P4151">
        <v>99</v>
      </c>
      <c r="Q4151">
        <v>86</v>
      </c>
      <c r="R4151">
        <v>558</v>
      </c>
      <c r="S4151">
        <v>558</v>
      </c>
      <c r="T4151">
        <v>37.5</v>
      </c>
      <c r="U4151">
        <v>38.095504941801117</v>
      </c>
      <c r="V4151">
        <v>4.9802867383512543</v>
      </c>
      <c r="W4151">
        <v>59.971326164874519</v>
      </c>
      <c r="X4151">
        <v>151.79405631472869</v>
      </c>
      <c r="Y4151">
        <v>140.10591397849461</v>
      </c>
      <c r="Z4151">
        <v>140.10591397849461</v>
      </c>
      <c r="AA4151">
        <v>29.504967399161441</v>
      </c>
      <c r="AB4151">
        <v>4.3489258795480499</v>
      </c>
      <c r="AC4151">
        <v>-58.381657712165421</v>
      </c>
      <c r="AD4151">
        <v>12</v>
      </c>
      <c r="AE4151">
        <v>0</v>
      </c>
      <c r="AF4151">
        <v>0</v>
      </c>
      <c r="AG4151">
        <v>1</v>
      </c>
      <c r="AH4151">
        <v>5</v>
      </c>
      <c r="AI4151">
        <v>1</v>
      </c>
      <c r="AJ4151">
        <v>1</v>
      </c>
      <c r="AK4151">
        <v>1</v>
      </c>
      <c r="AL4151">
        <v>0</v>
      </c>
      <c r="AM4151">
        <v>0</v>
      </c>
    </row>
    <row r="4152" spans="1:39">
      <c r="A4152">
        <v>16</v>
      </c>
      <c r="B4152">
        <v>90</v>
      </c>
      <c r="C4152">
        <v>2023</v>
      </c>
      <c r="D4152">
        <v>6</v>
      </c>
      <c r="E4152">
        <v>99</v>
      </c>
      <c r="F4152">
        <v>174</v>
      </c>
      <c r="G4152">
        <v>99</v>
      </c>
      <c r="H4152">
        <v>99</v>
      </c>
      <c r="I4152">
        <v>99</v>
      </c>
      <c r="J4152">
        <v>121</v>
      </c>
      <c r="M4152">
        <v>99</v>
      </c>
      <c r="N4152">
        <v>99</v>
      </c>
      <c r="O4152">
        <v>99</v>
      </c>
      <c r="P4152">
        <v>99</v>
      </c>
      <c r="Q4152">
        <v>78</v>
      </c>
      <c r="R4152">
        <v>505</v>
      </c>
      <c r="S4152">
        <v>505</v>
      </c>
      <c r="T4152">
        <v>33.289386947923525</v>
      </c>
      <c r="U4152">
        <v>33.046640944334449</v>
      </c>
      <c r="V4152">
        <v>4.1623762376237625</v>
      </c>
      <c r="W4152">
        <v>60.627722772277224</v>
      </c>
      <c r="X4152">
        <v>144.19038220181707</v>
      </c>
      <c r="Y4152">
        <v>133.08772277227729</v>
      </c>
      <c r="Z4152">
        <v>133.08772277227729</v>
      </c>
      <c r="AA4152">
        <v>27.22260795594568</v>
      </c>
      <c r="AB4152">
        <v>4.0540926347903596</v>
      </c>
      <c r="AC4152">
        <v>-57.086529833960867</v>
      </c>
      <c r="AD4152">
        <v>9</v>
      </c>
      <c r="AE4152">
        <v>0</v>
      </c>
      <c r="AF4152">
        <v>0</v>
      </c>
      <c r="AG4152">
        <v>0</v>
      </c>
      <c r="AH4152">
        <v>4</v>
      </c>
      <c r="AI4152">
        <v>0</v>
      </c>
      <c r="AJ4152">
        <v>1</v>
      </c>
      <c r="AK4152">
        <v>4</v>
      </c>
      <c r="AL4152">
        <v>0</v>
      </c>
      <c r="AM4152">
        <v>0</v>
      </c>
    </row>
    <row r="4153" spans="1:39">
      <c r="A4153">
        <v>16</v>
      </c>
      <c r="B4153">
        <v>91</v>
      </c>
      <c r="C4153">
        <v>2023</v>
      </c>
      <c r="D4153">
        <v>7</v>
      </c>
      <c r="E4153">
        <v>99</v>
      </c>
      <c r="F4153">
        <v>174</v>
      </c>
      <c r="G4153">
        <v>99</v>
      </c>
      <c r="H4153">
        <v>99</v>
      </c>
      <c r="I4153">
        <v>99</v>
      </c>
      <c r="J4153">
        <v>121</v>
      </c>
      <c r="M4153">
        <v>99</v>
      </c>
      <c r="N4153">
        <v>99</v>
      </c>
      <c r="O4153">
        <v>99</v>
      </c>
      <c r="P4153">
        <v>99</v>
      </c>
      <c r="Q4153">
        <v>80</v>
      </c>
      <c r="R4153">
        <v>521</v>
      </c>
      <c r="S4153">
        <v>521</v>
      </c>
      <c r="T4153">
        <v>38.764880952380949</v>
      </c>
      <c r="U4153">
        <v>38.883191617466807</v>
      </c>
      <c r="V4153">
        <v>3.9270633397312862</v>
      </c>
      <c r="W4153">
        <v>60.481765834932816</v>
      </c>
      <c r="X4153">
        <v>149.3354932488775</v>
      </c>
      <c r="Y4153">
        <v>137.83666026871416</v>
      </c>
      <c r="Z4153">
        <v>137.83666026871416</v>
      </c>
      <c r="AA4153">
        <v>30.553543504935245</v>
      </c>
      <c r="AB4153">
        <v>4.5449507482581026</v>
      </c>
      <c r="AC4153">
        <v>-62.853287540697238</v>
      </c>
      <c r="AD4153">
        <v>13</v>
      </c>
      <c r="AE4153">
        <v>0</v>
      </c>
      <c r="AF4153">
        <v>0</v>
      </c>
      <c r="AG4153">
        <v>1</v>
      </c>
      <c r="AH4153">
        <v>5</v>
      </c>
      <c r="AI4153">
        <v>0</v>
      </c>
      <c r="AJ4153">
        <v>1</v>
      </c>
      <c r="AK4153">
        <v>5</v>
      </c>
      <c r="AL4153">
        <v>0</v>
      </c>
      <c r="AM4153">
        <v>0</v>
      </c>
    </row>
    <row r="4154" spans="1:39">
      <c r="A4154">
        <v>16</v>
      </c>
      <c r="B4154">
        <v>92</v>
      </c>
      <c r="C4154">
        <v>2023</v>
      </c>
      <c r="D4154">
        <v>8</v>
      </c>
      <c r="E4154">
        <v>99</v>
      </c>
      <c r="F4154">
        <v>174</v>
      </c>
      <c r="G4154">
        <v>99</v>
      </c>
      <c r="H4154">
        <v>99</v>
      </c>
      <c r="I4154">
        <v>99</v>
      </c>
      <c r="J4154">
        <v>121</v>
      </c>
      <c r="M4154">
        <v>99</v>
      </c>
      <c r="N4154">
        <v>99</v>
      </c>
      <c r="O4154">
        <v>99</v>
      </c>
      <c r="P4154">
        <v>99</v>
      </c>
      <c r="Q4154">
        <v>72</v>
      </c>
      <c r="R4154">
        <v>522</v>
      </c>
      <c r="S4154">
        <v>522</v>
      </c>
      <c r="T4154">
        <v>30.979228486646878</v>
      </c>
      <c r="U4154">
        <v>31.02667745243409</v>
      </c>
      <c r="V4154">
        <v>4.7739463601532579</v>
      </c>
      <c r="W4154">
        <v>59.927203065134094</v>
      </c>
      <c r="X4154">
        <v>148.70570312532439</v>
      </c>
      <c r="Y4154">
        <v>137.25536398467443</v>
      </c>
      <c r="Z4154">
        <v>137.25536398467443</v>
      </c>
      <c r="AA4154">
        <v>29.133663757720953</v>
      </c>
      <c r="AB4154">
        <v>4.8140188236676158</v>
      </c>
      <c r="AC4154">
        <v>-60.237526538127106</v>
      </c>
      <c r="AD4154">
        <v>6</v>
      </c>
      <c r="AE4154">
        <v>0</v>
      </c>
      <c r="AF4154">
        <v>0</v>
      </c>
      <c r="AG4154">
        <v>0</v>
      </c>
      <c r="AH4154">
        <v>9</v>
      </c>
      <c r="AI4154">
        <v>1</v>
      </c>
      <c r="AJ4154">
        <v>1</v>
      </c>
      <c r="AK4154">
        <v>1</v>
      </c>
      <c r="AL4154">
        <v>0</v>
      </c>
      <c r="AM4154">
        <v>0</v>
      </c>
    </row>
    <row r="4155" spans="1:39">
      <c r="A4155">
        <v>16</v>
      </c>
      <c r="B4155">
        <v>93</v>
      </c>
      <c r="C4155">
        <v>2023</v>
      </c>
      <c r="D4155">
        <v>9</v>
      </c>
      <c r="E4155">
        <v>99</v>
      </c>
      <c r="F4155">
        <v>174</v>
      </c>
      <c r="G4155">
        <v>99</v>
      </c>
      <c r="H4155">
        <v>99</v>
      </c>
      <c r="I4155">
        <v>99</v>
      </c>
      <c r="J4155">
        <v>121</v>
      </c>
      <c r="M4155">
        <v>99</v>
      </c>
      <c r="N4155">
        <v>99</v>
      </c>
      <c r="O4155">
        <v>99</v>
      </c>
      <c r="P4155">
        <v>99</v>
      </c>
      <c r="Q4155">
        <v>70</v>
      </c>
      <c r="R4155">
        <v>514</v>
      </c>
      <c r="S4155">
        <v>514</v>
      </c>
      <c r="T4155">
        <v>32.864450127877241</v>
      </c>
      <c r="U4155">
        <v>33.367964536894711</v>
      </c>
      <c r="V4155">
        <v>4.5466926070038909</v>
      </c>
      <c r="W4155">
        <v>60.453307392996095</v>
      </c>
      <c r="X4155">
        <v>149.47725864314879</v>
      </c>
      <c r="Y4155">
        <v>137.96750972762649</v>
      </c>
      <c r="Z4155">
        <v>137.96750972762649</v>
      </c>
      <c r="AA4155">
        <v>30.5326427161237</v>
      </c>
      <c r="AB4155">
        <v>4.72623676553295</v>
      </c>
      <c r="AC4155">
        <v>-61.841278353646231</v>
      </c>
      <c r="AD4155">
        <v>4</v>
      </c>
      <c r="AE4155">
        <v>0</v>
      </c>
      <c r="AF4155">
        <v>0</v>
      </c>
      <c r="AG4155">
        <v>2</v>
      </c>
      <c r="AH4155">
        <v>8</v>
      </c>
      <c r="AI4155">
        <v>1</v>
      </c>
      <c r="AJ4155">
        <v>2</v>
      </c>
      <c r="AK4155">
        <v>2</v>
      </c>
      <c r="AL4155">
        <v>0</v>
      </c>
      <c r="AM4155">
        <v>0</v>
      </c>
    </row>
    <row r="4156" spans="1:39">
      <c r="A4156">
        <v>16</v>
      </c>
      <c r="B4156">
        <v>94</v>
      </c>
      <c r="C4156">
        <v>2023</v>
      </c>
      <c r="D4156">
        <v>10</v>
      </c>
      <c r="E4156">
        <v>99</v>
      </c>
      <c r="F4156">
        <v>174</v>
      </c>
      <c r="G4156">
        <v>99</v>
      </c>
      <c r="H4156">
        <v>99</v>
      </c>
      <c r="I4156">
        <v>99</v>
      </c>
      <c r="J4156">
        <v>121</v>
      </c>
      <c r="M4156">
        <v>99</v>
      </c>
      <c r="N4156">
        <v>99</v>
      </c>
      <c r="O4156">
        <v>99</v>
      </c>
      <c r="P4156">
        <v>99</v>
      </c>
      <c r="Q4156">
        <v>83</v>
      </c>
      <c r="R4156">
        <v>621</v>
      </c>
      <c r="S4156">
        <v>621</v>
      </c>
      <c r="T4156">
        <v>38.191881918819192</v>
      </c>
      <c r="U4156">
        <v>38.379497254723098</v>
      </c>
      <c r="V4156">
        <v>4.7326892109500802</v>
      </c>
      <c r="W4156">
        <v>59.800322061191643</v>
      </c>
      <c r="X4156">
        <v>152.684221269647</v>
      </c>
      <c r="Y4156">
        <v>140.92753623188401</v>
      </c>
      <c r="Z4156">
        <v>140.92753623188401</v>
      </c>
      <c r="AA4156">
        <v>30.782173750760265</v>
      </c>
      <c r="AB4156">
        <v>4.8991832661847283</v>
      </c>
      <c r="AC4156">
        <v>-65.712251416457491</v>
      </c>
      <c r="AD4156">
        <v>10</v>
      </c>
      <c r="AE4156">
        <v>0</v>
      </c>
      <c r="AF4156">
        <v>0</v>
      </c>
      <c r="AG4156">
        <v>1</v>
      </c>
      <c r="AH4156">
        <v>9</v>
      </c>
      <c r="AI4156">
        <v>0</v>
      </c>
      <c r="AJ4156">
        <v>0</v>
      </c>
      <c r="AK4156">
        <v>2</v>
      </c>
      <c r="AL4156">
        <v>0</v>
      </c>
      <c r="AM4156">
        <v>0</v>
      </c>
    </row>
    <row r="4157" spans="1:39">
      <c r="A4157">
        <v>16</v>
      </c>
      <c r="B4157">
        <v>95</v>
      </c>
      <c r="C4157">
        <v>2023</v>
      </c>
      <c r="D4157">
        <v>11</v>
      </c>
      <c r="E4157">
        <v>99</v>
      </c>
      <c r="F4157">
        <v>174</v>
      </c>
      <c r="G4157">
        <v>99</v>
      </c>
      <c r="H4157">
        <v>99</v>
      </c>
      <c r="I4157">
        <v>99</v>
      </c>
      <c r="J4157">
        <v>121</v>
      </c>
      <c r="M4157">
        <v>99</v>
      </c>
      <c r="N4157">
        <v>99</v>
      </c>
      <c r="O4157">
        <v>99</v>
      </c>
      <c r="P4157">
        <v>99</v>
      </c>
      <c r="Q4157">
        <v>80</v>
      </c>
      <c r="R4157">
        <v>516</v>
      </c>
      <c r="S4157">
        <v>516</v>
      </c>
      <c r="T4157">
        <v>31.990080595164301</v>
      </c>
      <c r="U4157">
        <v>31.904212340811945</v>
      </c>
      <c r="V4157">
        <v>4.9166666666666679</v>
      </c>
      <c r="W4157">
        <v>60.071705426356587</v>
      </c>
      <c r="X4157">
        <v>150.27652498173299</v>
      </c>
      <c r="Y4157">
        <v>138.70523255813961</v>
      </c>
      <c r="Z4157">
        <v>138.70523255813961</v>
      </c>
      <c r="AA4157">
        <v>29.442854777118729</v>
      </c>
      <c r="AB4157">
        <v>4.5213419192133513</v>
      </c>
      <c r="AC4157">
        <v>-64.733498389736852</v>
      </c>
      <c r="AD4157">
        <v>7</v>
      </c>
      <c r="AE4157">
        <v>0</v>
      </c>
      <c r="AF4157">
        <v>0</v>
      </c>
      <c r="AG4157">
        <v>1</v>
      </c>
      <c r="AH4157">
        <v>7</v>
      </c>
      <c r="AI4157">
        <v>0</v>
      </c>
      <c r="AJ4157">
        <v>0</v>
      </c>
      <c r="AK4157">
        <v>1</v>
      </c>
      <c r="AL4157">
        <v>0</v>
      </c>
      <c r="AM4157">
        <v>0</v>
      </c>
    </row>
    <row r="4158" spans="1:39">
      <c r="A4158">
        <v>16</v>
      </c>
      <c r="B4158">
        <v>96</v>
      </c>
      <c r="C4158">
        <v>2023</v>
      </c>
      <c r="D4158">
        <v>12</v>
      </c>
      <c r="E4158">
        <v>99</v>
      </c>
      <c r="F4158">
        <v>174</v>
      </c>
      <c r="G4158">
        <v>99</v>
      </c>
      <c r="H4158">
        <v>99</v>
      </c>
      <c r="I4158">
        <v>99</v>
      </c>
      <c r="J4158">
        <v>121</v>
      </c>
      <c r="M4158">
        <v>99</v>
      </c>
      <c r="N4158">
        <v>99</v>
      </c>
      <c r="O4158">
        <v>99</v>
      </c>
      <c r="P4158">
        <v>99</v>
      </c>
      <c r="Q4158">
        <v>68</v>
      </c>
      <c r="R4158">
        <v>415</v>
      </c>
      <c r="S4158">
        <v>415</v>
      </c>
      <c r="T4158">
        <v>32.421875</v>
      </c>
      <c r="U4158">
        <v>32.564767215996596</v>
      </c>
      <c r="V4158">
        <v>4.9253012048192781</v>
      </c>
      <c r="W4158">
        <v>60.077108433734935</v>
      </c>
      <c r="X4158">
        <v>152.04871490294883</v>
      </c>
      <c r="Y4158">
        <v>140.34096385542165</v>
      </c>
      <c r="Z4158">
        <v>140.34096385542165</v>
      </c>
      <c r="AA4158">
        <v>28.428471373135153</v>
      </c>
      <c r="AB4158">
        <v>4.6769191100270007</v>
      </c>
      <c r="AC4158">
        <v>-63.93014548214709</v>
      </c>
      <c r="AD4158">
        <v>8</v>
      </c>
      <c r="AE4158">
        <v>0</v>
      </c>
      <c r="AF4158">
        <v>0</v>
      </c>
      <c r="AG4158">
        <v>0</v>
      </c>
      <c r="AH4158">
        <v>8</v>
      </c>
      <c r="AI4158">
        <v>1</v>
      </c>
      <c r="AJ4158">
        <v>1</v>
      </c>
      <c r="AK4158">
        <v>2</v>
      </c>
      <c r="AL4158">
        <v>0</v>
      </c>
      <c r="AM4158">
        <v>0</v>
      </c>
    </row>
    <row r="4159" spans="1:39">
      <c r="A4159">
        <v>16</v>
      </c>
      <c r="B4159">
        <v>97</v>
      </c>
      <c r="C4159">
        <v>2023</v>
      </c>
      <c r="D4159">
        <v>1</v>
      </c>
      <c r="E4159">
        <v>99</v>
      </c>
      <c r="F4159">
        <v>174</v>
      </c>
      <c r="G4159">
        <v>99</v>
      </c>
      <c r="H4159">
        <v>99</v>
      </c>
      <c r="I4159">
        <v>99</v>
      </c>
      <c r="J4159">
        <v>134</v>
      </c>
      <c r="M4159">
        <v>99</v>
      </c>
      <c r="N4159">
        <v>99</v>
      </c>
      <c r="O4159">
        <v>99</v>
      </c>
      <c r="P4159">
        <v>99</v>
      </c>
      <c r="R4159">
        <v>0</v>
      </c>
    </row>
    <row r="4160" spans="1:39">
      <c r="A4160">
        <v>16</v>
      </c>
      <c r="B4160">
        <v>98</v>
      </c>
      <c r="C4160">
        <v>2023</v>
      </c>
      <c r="D4160">
        <v>2</v>
      </c>
      <c r="E4160">
        <v>99</v>
      </c>
      <c r="F4160">
        <v>174</v>
      </c>
      <c r="G4160">
        <v>99</v>
      </c>
      <c r="H4160">
        <v>99</v>
      </c>
      <c r="I4160">
        <v>99</v>
      </c>
      <c r="J4160">
        <v>134</v>
      </c>
      <c r="M4160">
        <v>99</v>
      </c>
      <c r="N4160">
        <v>99</v>
      </c>
      <c r="O4160">
        <v>99</v>
      </c>
      <c r="P4160">
        <v>99</v>
      </c>
      <c r="R4160">
        <v>0</v>
      </c>
    </row>
    <row r="4161" spans="1:39">
      <c r="A4161">
        <v>16</v>
      </c>
      <c r="B4161">
        <v>99</v>
      </c>
      <c r="C4161">
        <v>2023</v>
      </c>
      <c r="D4161">
        <v>3</v>
      </c>
      <c r="E4161">
        <v>99</v>
      </c>
      <c r="F4161">
        <v>174</v>
      </c>
      <c r="G4161">
        <v>99</v>
      </c>
      <c r="H4161">
        <v>99</v>
      </c>
      <c r="I4161">
        <v>99</v>
      </c>
      <c r="J4161">
        <v>134</v>
      </c>
      <c r="M4161">
        <v>99</v>
      </c>
      <c r="N4161">
        <v>99</v>
      </c>
      <c r="O4161">
        <v>99</v>
      </c>
      <c r="P4161">
        <v>99</v>
      </c>
      <c r="R4161">
        <v>0</v>
      </c>
    </row>
    <row r="4162" spans="1:39">
      <c r="A4162">
        <v>16</v>
      </c>
      <c r="B4162">
        <v>100</v>
      </c>
      <c r="C4162">
        <v>2023</v>
      </c>
      <c r="D4162">
        <v>4</v>
      </c>
      <c r="E4162">
        <v>99</v>
      </c>
      <c r="F4162">
        <v>174</v>
      </c>
      <c r="G4162">
        <v>99</v>
      </c>
      <c r="H4162">
        <v>99</v>
      </c>
      <c r="I4162">
        <v>99</v>
      </c>
      <c r="J4162">
        <v>134</v>
      </c>
      <c r="M4162">
        <v>99</v>
      </c>
      <c r="N4162">
        <v>99</v>
      </c>
      <c r="O4162">
        <v>99</v>
      </c>
      <c r="P4162">
        <v>99</v>
      </c>
      <c r="R4162">
        <v>0</v>
      </c>
    </row>
    <row r="4163" spans="1:39">
      <c r="A4163">
        <v>16</v>
      </c>
      <c r="B4163">
        <v>101</v>
      </c>
      <c r="C4163">
        <v>2023</v>
      </c>
      <c r="D4163">
        <v>5</v>
      </c>
      <c r="E4163">
        <v>99</v>
      </c>
      <c r="F4163">
        <v>174</v>
      </c>
      <c r="G4163">
        <v>99</v>
      </c>
      <c r="H4163">
        <v>99</v>
      </c>
      <c r="I4163">
        <v>99</v>
      </c>
      <c r="J4163">
        <v>134</v>
      </c>
      <c r="M4163">
        <v>99</v>
      </c>
      <c r="N4163">
        <v>99</v>
      </c>
      <c r="O4163">
        <v>99</v>
      </c>
      <c r="P4163">
        <v>99</v>
      </c>
      <c r="R4163">
        <v>0</v>
      </c>
    </row>
    <row r="4164" spans="1:39">
      <c r="A4164">
        <v>16</v>
      </c>
      <c r="B4164">
        <v>102</v>
      </c>
      <c r="C4164">
        <v>2023</v>
      </c>
      <c r="D4164">
        <v>6</v>
      </c>
      <c r="E4164">
        <v>99</v>
      </c>
      <c r="F4164">
        <v>174</v>
      </c>
      <c r="G4164">
        <v>99</v>
      </c>
      <c r="H4164">
        <v>99</v>
      </c>
      <c r="I4164">
        <v>99</v>
      </c>
      <c r="J4164">
        <v>134</v>
      </c>
      <c r="M4164">
        <v>99</v>
      </c>
      <c r="N4164">
        <v>99</v>
      </c>
      <c r="O4164">
        <v>99</v>
      </c>
      <c r="P4164">
        <v>99</v>
      </c>
      <c r="R4164">
        <v>0</v>
      </c>
    </row>
    <row r="4165" spans="1:39">
      <c r="A4165">
        <v>16</v>
      </c>
      <c r="B4165">
        <v>103</v>
      </c>
      <c r="C4165">
        <v>2023</v>
      </c>
      <c r="D4165">
        <v>7</v>
      </c>
      <c r="E4165">
        <v>99</v>
      </c>
      <c r="F4165">
        <v>174</v>
      </c>
      <c r="G4165">
        <v>99</v>
      </c>
      <c r="H4165">
        <v>99</v>
      </c>
      <c r="I4165">
        <v>99</v>
      </c>
      <c r="J4165">
        <v>134</v>
      </c>
      <c r="M4165">
        <v>99</v>
      </c>
      <c r="N4165">
        <v>99</v>
      </c>
      <c r="O4165">
        <v>99</v>
      </c>
      <c r="P4165">
        <v>99</v>
      </c>
      <c r="R4165">
        <v>0</v>
      </c>
    </row>
    <row r="4166" spans="1:39">
      <c r="A4166">
        <v>16</v>
      </c>
      <c r="B4166">
        <v>104</v>
      </c>
      <c r="C4166">
        <v>2023</v>
      </c>
      <c r="D4166">
        <v>8</v>
      </c>
      <c r="E4166">
        <v>99</v>
      </c>
      <c r="F4166">
        <v>174</v>
      </c>
      <c r="G4166">
        <v>99</v>
      </c>
      <c r="H4166">
        <v>99</v>
      </c>
      <c r="I4166">
        <v>99</v>
      </c>
      <c r="J4166">
        <v>134</v>
      </c>
      <c r="M4166">
        <v>99</v>
      </c>
      <c r="N4166">
        <v>99</v>
      </c>
      <c r="O4166">
        <v>99</v>
      </c>
      <c r="P4166">
        <v>99</v>
      </c>
      <c r="R4166">
        <v>0</v>
      </c>
    </row>
    <row r="4167" spans="1:39">
      <c r="A4167">
        <v>16</v>
      </c>
      <c r="B4167">
        <v>105</v>
      </c>
      <c r="C4167">
        <v>2023</v>
      </c>
      <c r="D4167">
        <v>9</v>
      </c>
      <c r="E4167">
        <v>99</v>
      </c>
      <c r="F4167">
        <v>174</v>
      </c>
      <c r="G4167">
        <v>99</v>
      </c>
      <c r="H4167">
        <v>99</v>
      </c>
      <c r="I4167">
        <v>99</v>
      </c>
      <c r="J4167">
        <v>134</v>
      </c>
      <c r="M4167">
        <v>99</v>
      </c>
      <c r="N4167">
        <v>99</v>
      </c>
      <c r="O4167">
        <v>99</v>
      </c>
      <c r="P4167">
        <v>99</v>
      </c>
      <c r="R4167">
        <v>0</v>
      </c>
    </row>
    <row r="4168" spans="1:39">
      <c r="A4168">
        <v>16</v>
      </c>
      <c r="B4168">
        <v>106</v>
      </c>
      <c r="C4168">
        <v>2023</v>
      </c>
      <c r="D4168">
        <v>10</v>
      </c>
      <c r="E4168">
        <v>99</v>
      </c>
      <c r="F4168">
        <v>174</v>
      </c>
      <c r="G4168">
        <v>99</v>
      </c>
      <c r="H4168">
        <v>99</v>
      </c>
      <c r="I4168">
        <v>99</v>
      </c>
      <c r="J4168">
        <v>134</v>
      </c>
      <c r="M4168">
        <v>99</v>
      </c>
      <c r="N4168">
        <v>99</v>
      </c>
      <c r="O4168">
        <v>99</v>
      </c>
      <c r="P4168">
        <v>99</v>
      </c>
      <c r="R4168">
        <v>0</v>
      </c>
    </row>
    <row r="4169" spans="1:39">
      <c r="A4169">
        <v>16</v>
      </c>
      <c r="B4169">
        <v>107</v>
      </c>
      <c r="C4169">
        <v>2023</v>
      </c>
      <c r="D4169">
        <v>11</v>
      </c>
      <c r="E4169">
        <v>99</v>
      </c>
      <c r="F4169">
        <v>174</v>
      </c>
      <c r="G4169">
        <v>99</v>
      </c>
      <c r="H4169">
        <v>99</v>
      </c>
      <c r="I4169">
        <v>99</v>
      </c>
      <c r="J4169">
        <v>134</v>
      </c>
      <c r="M4169">
        <v>99</v>
      </c>
      <c r="N4169">
        <v>99</v>
      </c>
      <c r="O4169">
        <v>99</v>
      </c>
      <c r="P4169">
        <v>99</v>
      </c>
      <c r="R4169">
        <v>0</v>
      </c>
    </row>
    <row r="4170" spans="1:39">
      <c r="A4170">
        <v>16</v>
      </c>
      <c r="B4170">
        <v>108</v>
      </c>
      <c r="C4170">
        <v>2023</v>
      </c>
      <c r="D4170">
        <v>12</v>
      </c>
      <c r="E4170">
        <v>99</v>
      </c>
      <c r="F4170">
        <v>174</v>
      </c>
      <c r="G4170">
        <v>99</v>
      </c>
      <c r="H4170">
        <v>99</v>
      </c>
      <c r="I4170">
        <v>99</v>
      </c>
      <c r="J4170">
        <v>134</v>
      </c>
      <c r="M4170">
        <v>99</v>
      </c>
      <c r="N4170">
        <v>99</v>
      </c>
      <c r="O4170">
        <v>99</v>
      </c>
      <c r="P4170">
        <v>99</v>
      </c>
      <c r="R4170">
        <v>0</v>
      </c>
    </row>
    <row r="4171" spans="1:39">
      <c r="A4171">
        <v>16</v>
      </c>
      <c r="B4171">
        <v>109</v>
      </c>
      <c r="C4171">
        <v>2023</v>
      </c>
      <c r="D4171">
        <v>1</v>
      </c>
      <c r="E4171">
        <v>99</v>
      </c>
      <c r="F4171">
        <v>174</v>
      </c>
      <c r="G4171">
        <v>99</v>
      </c>
      <c r="H4171">
        <v>99</v>
      </c>
      <c r="I4171">
        <v>99</v>
      </c>
      <c r="J4171">
        <v>141</v>
      </c>
      <c r="M4171">
        <v>99</v>
      </c>
      <c r="N4171">
        <v>99</v>
      </c>
      <c r="O4171">
        <v>99</v>
      </c>
      <c r="P4171">
        <v>99</v>
      </c>
      <c r="Q4171">
        <v>15</v>
      </c>
      <c r="R4171">
        <v>143</v>
      </c>
      <c r="S4171">
        <v>143</v>
      </c>
      <c r="T4171">
        <v>8.8544891640866883</v>
      </c>
      <c r="U4171">
        <v>8.8572333472496148</v>
      </c>
      <c r="V4171">
        <v>2.7062937062937062</v>
      </c>
      <c r="W4171">
        <v>61.286713286713294</v>
      </c>
      <c r="X4171">
        <v>149.16394548030522</v>
      </c>
      <c r="Y4171">
        <v>137.67832167832165</v>
      </c>
      <c r="Z4171">
        <v>137.67832167832165</v>
      </c>
      <c r="AA4171">
        <v>29.558185216064409</v>
      </c>
      <c r="AB4171">
        <v>3.4734203082949255</v>
      </c>
      <c r="AC4171">
        <v>-58.359820966555162</v>
      </c>
      <c r="AD4171">
        <v>2</v>
      </c>
      <c r="AE4171">
        <v>0</v>
      </c>
      <c r="AF4171">
        <v>0</v>
      </c>
      <c r="AG4171">
        <v>0</v>
      </c>
      <c r="AH4171">
        <v>3</v>
      </c>
      <c r="AI4171">
        <v>1</v>
      </c>
      <c r="AJ4171">
        <v>0</v>
      </c>
      <c r="AK4171">
        <v>0</v>
      </c>
      <c r="AL4171">
        <v>0</v>
      </c>
      <c r="AM4171">
        <v>0</v>
      </c>
    </row>
    <row r="4172" spans="1:39">
      <c r="A4172">
        <v>16</v>
      </c>
      <c r="B4172">
        <v>110</v>
      </c>
      <c r="C4172">
        <v>2023</v>
      </c>
      <c r="D4172">
        <v>2</v>
      </c>
      <c r="E4172">
        <v>99</v>
      </c>
      <c r="F4172">
        <v>174</v>
      </c>
      <c r="G4172">
        <v>99</v>
      </c>
      <c r="H4172">
        <v>99</v>
      </c>
      <c r="I4172">
        <v>99</v>
      </c>
      <c r="J4172">
        <v>141</v>
      </c>
      <c r="M4172">
        <v>99</v>
      </c>
      <c r="N4172">
        <v>99</v>
      </c>
      <c r="O4172">
        <v>99</v>
      </c>
      <c r="P4172">
        <v>99</v>
      </c>
      <c r="Q4172">
        <v>15</v>
      </c>
      <c r="R4172">
        <v>194</v>
      </c>
      <c r="S4172">
        <v>194</v>
      </c>
      <c r="T4172">
        <v>14.306784660766962</v>
      </c>
      <c r="U4172">
        <v>14.118658008911847</v>
      </c>
      <c r="V4172">
        <v>4.2371134020618557</v>
      </c>
      <c r="W4172">
        <v>60.432989690721648</v>
      </c>
      <c r="X4172">
        <v>147.91301336967078</v>
      </c>
      <c r="Y4172">
        <v>136.52371134020618</v>
      </c>
      <c r="Z4172">
        <v>136.52371134020618</v>
      </c>
      <c r="AA4172">
        <v>28.612410879355249</v>
      </c>
      <c r="AB4172">
        <v>3.7852323370243122</v>
      </c>
      <c r="AC4172">
        <v>-62.918617964207279</v>
      </c>
      <c r="AD4172">
        <v>1</v>
      </c>
      <c r="AE4172">
        <v>0</v>
      </c>
      <c r="AF4172">
        <v>0</v>
      </c>
      <c r="AG4172">
        <v>1</v>
      </c>
      <c r="AH4172">
        <v>10</v>
      </c>
      <c r="AI4172">
        <v>1</v>
      </c>
      <c r="AJ4172">
        <v>1</v>
      </c>
      <c r="AK4172">
        <v>0</v>
      </c>
      <c r="AL4172">
        <v>0</v>
      </c>
      <c r="AM4172">
        <v>0</v>
      </c>
    </row>
    <row r="4173" spans="1:39">
      <c r="A4173">
        <v>16</v>
      </c>
      <c r="B4173">
        <v>111</v>
      </c>
      <c r="C4173">
        <v>2023</v>
      </c>
      <c r="D4173">
        <v>3</v>
      </c>
      <c r="E4173">
        <v>99</v>
      </c>
      <c r="F4173">
        <v>174</v>
      </c>
      <c r="G4173">
        <v>99</v>
      </c>
      <c r="H4173">
        <v>99</v>
      </c>
      <c r="I4173">
        <v>99</v>
      </c>
      <c r="J4173">
        <v>141</v>
      </c>
      <c r="M4173">
        <v>99</v>
      </c>
      <c r="N4173">
        <v>99</v>
      </c>
      <c r="O4173">
        <v>99</v>
      </c>
      <c r="P4173">
        <v>99</v>
      </c>
      <c r="Q4173">
        <v>14</v>
      </c>
      <c r="R4173">
        <v>163</v>
      </c>
      <c r="S4173">
        <v>163</v>
      </c>
      <c r="T4173">
        <v>9.8251959011452641</v>
      </c>
      <c r="U4173">
        <v>9.614184645157799</v>
      </c>
      <c r="V4173">
        <v>2.0858895705521472</v>
      </c>
      <c r="W4173">
        <v>61.361963190184014</v>
      </c>
      <c r="X4173">
        <v>148.39447254551379</v>
      </c>
      <c r="Y4173">
        <v>136.96809815950931</v>
      </c>
      <c r="Z4173">
        <v>136.96809815950931</v>
      </c>
      <c r="AA4173">
        <v>27.209863119541712</v>
      </c>
      <c r="AB4173">
        <v>2.9863125093588447</v>
      </c>
      <c r="AC4173">
        <v>-70.014922330744724</v>
      </c>
      <c r="AD4173">
        <v>1</v>
      </c>
      <c r="AE4173">
        <v>0</v>
      </c>
      <c r="AF4173">
        <v>0</v>
      </c>
      <c r="AG4173">
        <v>0</v>
      </c>
      <c r="AH4173">
        <v>5</v>
      </c>
      <c r="AI4173">
        <v>0</v>
      </c>
      <c r="AJ4173">
        <v>0</v>
      </c>
      <c r="AK4173">
        <v>0</v>
      </c>
      <c r="AL4173">
        <v>0</v>
      </c>
      <c r="AM4173">
        <v>0</v>
      </c>
    </row>
    <row r="4174" spans="1:39">
      <c r="A4174">
        <v>16</v>
      </c>
      <c r="B4174">
        <v>112</v>
      </c>
      <c r="C4174">
        <v>2023</v>
      </c>
      <c r="D4174">
        <v>4</v>
      </c>
      <c r="E4174">
        <v>99</v>
      </c>
      <c r="F4174">
        <v>174</v>
      </c>
      <c r="G4174">
        <v>99</v>
      </c>
      <c r="H4174">
        <v>99</v>
      </c>
      <c r="I4174">
        <v>99</v>
      </c>
      <c r="J4174">
        <v>141</v>
      </c>
      <c r="M4174">
        <v>99</v>
      </c>
      <c r="N4174">
        <v>99</v>
      </c>
      <c r="O4174">
        <v>99</v>
      </c>
      <c r="P4174">
        <v>99</v>
      </c>
      <c r="Q4174">
        <v>15</v>
      </c>
      <c r="R4174">
        <v>149</v>
      </c>
      <c r="S4174">
        <v>149</v>
      </c>
      <c r="T4174">
        <v>11.872509960159363</v>
      </c>
      <c r="U4174">
        <v>11.411640769028184</v>
      </c>
      <c r="V4174">
        <v>1.9664429530201344</v>
      </c>
      <c r="W4174">
        <v>61.832214765100687</v>
      </c>
      <c r="X4174">
        <v>141.77943240236462</v>
      </c>
      <c r="Y4174">
        <v>130.86241610738259</v>
      </c>
      <c r="Z4174">
        <v>130.86241610738259</v>
      </c>
      <c r="AA4174">
        <v>27.295092551297419</v>
      </c>
      <c r="AB4174">
        <v>2.9930628620457038</v>
      </c>
      <c r="AC4174">
        <v>-56.429086464308014</v>
      </c>
      <c r="AD4174">
        <v>0</v>
      </c>
      <c r="AE4174">
        <v>0</v>
      </c>
      <c r="AF4174">
        <v>0</v>
      </c>
      <c r="AG4174">
        <v>0</v>
      </c>
      <c r="AH4174">
        <v>3</v>
      </c>
      <c r="AI4174">
        <v>0</v>
      </c>
      <c r="AJ4174">
        <v>0</v>
      </c>
      <c r="AK4174">
        <v>0</v>
      </c>
      <c r="AL4174">
        <v>0</v>
      </c>
      <c r="AM4174">
        <v>0</v>
      </c>
    </row>
    <row r="4175" spans="1:39">
      <c r="A4175">
        <v>16</v>
      </c>
      <c r="B4175">
        <v>113</v>
      </c>
      <c r="C4175">
        <v>2023</v>
      </c>
      <c r="D4175">
        <v>5</v>
      </c>
      <c r="E4175">
        <v>99</v>
      </c>
      <c r="F4175">
        <v>174</v>
      </c>
      <c r="G4175">
        <v>99</v>
      </c>
      <c r="H4175">
        <v>99</v>
      </c>
      <c r="I4175">
        <v>99</v>
      </c>
      <c r="J4175">
        <v>141</v>
      </c>
      <c r="M4175">
        <v>99</v>
      </c>
      <c r="N4175">
        <v>99</v>
      </c>
      <c r="O4175">
        <v>99</v>
      </c>
      <c r="P4175">
        <v>99</v>
      </c>
      <c r="Q4175">
        <v>14</v>
      </c>
      <c r="R4175">
        <v>161</v>
      </c>
      <c r="S4175">
        <v>161</v>
      </c>
      <c r="T4175">
        <v>10.81989247311828</v>
      </c>
      <c r="U4175">
        <v>10.357145815659106</v>
      </c>
      <c r="V4175">
        <v>2.8944099378881991</v>
      </c>
      <c r="W4175">
        <v>61.298136645962728</v>
      </c>
      <c r="X4175">
        <v>143.0307598096943</v>
      </c>
      <c r="Y4175">
        <v>132.01739130434791</v>
      </c>
      <c r="Z4175">
        <v>132.01739130434791</v>
      </c>
      <c r="AA4175">
        <v>27.206433211678497</v>
      </c>
      <c r="AB4175">
        <v>3.5750076584148598</v>
      </c>
      <c r="AC4175">
        <v>-61.146974016127295</v>
      </c>
      <c r="AD4175">
        <v>1</v>
      </c>
      <c r="AE4175">
        <v>0</v>
      </c>
      <c r="AF4175">
        <v>0</v>
      </c>
      <c r="AG4175">
        <v>0</v>
      </c>
      <c r="AH4175">
        <v>1</v>
      </c>
      <c r="AI4175">
        <v>0</v>
      </c>
      <c r="AJ4175">
        <v>0</v>
      </c>
      <c r="AK4175">
        <v>0</v>
      </c>
      <c r="AL4175">
        <v>0</v>
      </c>
      <c r="AM4175">
        <v>0</v>
      </c>
    </row>
    <row r="4176" spans="1:39">
      <c r="A4176">
        <v>16</v>
      </c>
      <c r="B4176">
        <v>114</v>
      </c>
      <c r="C4176">
        <v>2023</v>
      </c>
      <c r="D4176">
        <v>6</v>
      </c>
      <c r="E4176">
        <v>99</v>
      </c>
      <c r="F4176">
        <v>174</v>
      </c>
      <c r="G4176">
        <v>99</v>
      </c>
      <c r="H4176">
        <v>99</v>
      </c>
      <c r="I4176">
        <v>99</v>
      </c>
      <c r="J4176">
        <v>141</v>
      </c>
      <c r="M4176">
        <v>99</v>
      </c>
      <c r="N4176">
        <v>99</v>
      </c>
      <c r="O4176">
        <v>99</v>
      </c>
      <c r="P4176">
        <v>99</v>
      </c>
      <c r="Q4176">
        <v>14</v>
      </c>
      <c r="R4176">
        <v>157</v>
      </c>
      <c r="S4176">
        <v>157</v>
      </c>
      <c r="T4176">
        <v>10.349373764007909</v>
      </c>
      <c r="U4176">
        <v>10.746539310473008</v>
      </c>
      <c r="V4176">
        <v>3.9872611464968144</v>
      </c>
      <c r="W4176">
        <v>60.006369426751597</v>
      </c>
      <c r="X4176">
        <v>150.82360897378379</v>
      </c>
      <c r="Y4176">
        <v>139.21019108280251</v>
      </c>
      <c r="Z4176">
        <v>139.21019108280251</v>
      </c>
      <c r="AA4176">
        <v>29.810300841642615</v>
      </c>
      <c r="AB4176">
        <v>3.9640049478502593</v>
      </c>
      <c r="AC4176">
        <v>-66.113857890025884</v>
      </c>
      <c r="AD4176">
        <v>1</v>
      </c>
      <c r="AE4176">
        <v>0</v>
      </c>
      <c r="AF4176">
        <v>0</v>
      </c>
      <c r="AG4176">
        <v>0</v>
      </c>
      <c r="AH4176">
        <v>2</v>
      </c>
      <c r="AI4176">
        <v>0</v>
      </c>
      <c r="AJ4176">
        <v>0</v>
      </c>
      <c r="AK4176">
        <v>0</v>
      </c>
      <c r="AL4176">
        <v>0</v>
      </c>
      <c r="AM4176">
        <v>0</v>
      </c>
    </row>
    <row r="4177" spans="1:39">
      <c r="A4177">
        <v>16</v>
      </c>
      <c r="B4177">
        <v>115</v>
      </c>
      <c r="C4177">
        <v>2023</v>
      </c>
      <c r="D4177">
        <v>7</v>
      </c>
      <c r="E4177">
        <v>99</v>
      </c>
      <c r="F4177">
        <v>174</v>
      </c>
      <c r="G4177">
        <v>99</v>
      </c>
      <c r="H4177">
        <v>99</v>
      </c>
      <c r="I4177">
        <v>99</v>
      </c>
      <c r="J4177">
        <v>141</v>
      </c>
      <c r="M4177">
        <v>99</v>
      </c>
      <c r="N4177">
        <v>99</v>
      </c>
      <c r="O4177">
        <v>99</v>
      </c>
      <c r="P4177">
        <v>99</v>
      </c>
      <c r="Q4177">
        <v>11</v>
      </c>
      <c r="R4177">
        <v>103</v>
      </c>
      <c r="S4177">
        <v>103</v>
      </c>
      <c r="T4177">
        <v>7.6636904761904781</v>
      </c>
      <c r="U4177">
        <v>7.4663975292492015</v>
      </c>
      <c r="V4177">
        <v>3.7087378640776705</v>
      </c>
      <c r="W4177">
        <v>60.339805825242728</v>
      </c>
      <c r="X4177">
        <v>145.04833331580221</v>
      </c>
      <c r="Y4177">
        <v>133.87961165048543</v>
      </c>
      <c r="Z4177">
        <v>133.87961165048543</v>
      </c>
      <c r="AA4177">
        <v>30.850536522606497</v>
      </c>
      <c r="AB4177">
        <v>3.6431966067856223</v>
      </c>
      <c r="AC4177">
        <v>-65.748662328025105</v>
      </c>
      <c r="AD4177">
        <v>2</v>
      </c>
      <c r="AE4177">
        <v>0</v>
      </c>
      <c r="AF4177">
        <v>0</v>
      </c>
      <c r="AG4177">
        <v>0</v>
      </c>
      <c r="AH4177">
        <v>4</v>
      </c>
      <c r="AI4177">
        <v>0</v>
      </c>
      <c r="AJ4177">
        <v>0</v>
      </c>
      <c r="AK4177">
        <v>0</v>
      </c>
      <c r="AL4177">
        <v>0</v>
      </c>
      <c r="AM4177">
        <v>0</v>
      </c>
    </row>
    <row r="4178" spans="1:39">
      <c r="A4178">
        <v>16</v>
      </c>
      <c r="B4178">
        <v>116</v>
      </c>
      <c r="C4178">
        <v>2023</v>
      </c>
      <c r="D4178">
        <v>8</v>
      </c>
      <c r="E4178">
        <v>99</v>
      </c>
      <c r="F4178">
        <v>174</v>
      </c>
      <c r="G4178">
        <v>99</v>
      </c>
      <c r="H4178">
        <v>99</v>
      </c>
      <c r="I4178">
        <v>99</v>
      </c>
      <c r="J4178">
        <v>141</v>
      </c>
      <c r="M4178">
        <v>99</v>
      </c>
      <c r="N4178">
        <v>99</v>
      </c>
      <c r="O4178">
        <v>99</v>
      </c>
      <c r="P4178">
        <v>99</v>
      </c>
      <c r="Q4178">
        <v>15</v>
      </c>
      <c r="R4178">
        <v>172</v>
      </c>
      <c r="S4178">
        <v>172</v>
      </c>
      <c r="T4178">
        <v>10.207715133531156</v>
      </c>
      <c r="U4178">
        <v>10.065667308731618</v>
      </c>
      <c r="V4178">
        <v>3.0755813953488378</v>
      </c>
      <c r="W4178">
        <v>60.656976744186011</v>
      </c>
      <c r="X4178">
        <v>146.41210410945095</v>
      </c>
      <c r="Y4178">
        <v>135.13837209302329</v>
      </c>
      <c r="Z4178">
        <v>135.13837209302329</v>
      </c>
      <c r="AA4178">
        <v>29.120254553435512</v>
      </c>
      <c r="AB4178">
        <v>3.7032054216324206</v>
      </c>
      <c r="AC4178">
        <v>-63.778941627132333</v>
      </c>
      <c r="AD4178">
        <v>3</v>
      </c>
      <c r="AE4178">
        <v>0</v>
      </c>
      <c r="AF4178">
        <v>0</v>
      </c>
      <c r="AG4178">
        <v>0</v>
      </c>
      <c r="AH4178">
        <v>12</v>
      </c>
      <c r="AI4178">
        <v>0</v>
      </c>
      <c r="AJ4178">
        <v>0</v>
      </c>
      <c r="AK4178">
        <v>1</v>
      </c>
      <c r="AL4178">
        <v>0</v>
      </c>
      <c r="AM4178">
        <v>0</v>
      </c>
    </row>
    <row r="4179" spans="1:39">
      <c r="A4179">
        <v>16</v>
      </c>
      <c r="B4179">
        <v>117</v>
      </c>
      <c r="C4179">
        <v>2023</v>
      </c>
      <c r="D4179">
        <v>9</v>
      </c>
      <c r="E4179">
        <v>99</v>
      </c>
      <c r="F4179">
        <v>174</v>
      </c>
      <c r="G4179">
        <v>99</v>
      </c>
      <c r="H4179">
        <v>99</v>
      </c>
      <c r="I4179">
        <v>99</v>
      </c>
      <c r="J4179">
        <v>141</v>
      </c>
      <c r="M4179">
        <v>99</v>
      </c>
      <c r="N4179">
        <v>99</v>
      </c>
      <c r="O4179">
        <v>99</v>
      </c>
      <c r="P4179">
        <v>99</v>
      </c>
      <c r="Q4179">
        <v>16</v>
      </c>
      <c r="R4179">
        <v>152</v>
      </c>
      <c r="S4179">
        <v>152</v>
      </c>
      <c r="T4179">
        <v>9.7186700767263421</v>
      </c>
      <c r="U4179">
        <v>10.170045796943512</v>
      </c>
      <c r="V4179">
        <v>4.0197368421052628</v>
      </c>
      <c r="W4179">
        <v>59.947368421052623</v>
      </c>
      <c r="X4179">
        <v>154.05927467639847</v>
      </c>
      <c r="Y4179">
        <v>142.19671052631571</v>
      </c>
      <c r="Z4179">
        <v>142.19671052631571</v>
      </c>
      <c r="AA4179">
        <v>30.105001371872245</v>
      </c>
      <c r="AB4179">
        <v>4.2500611043350611</v>
      </c>
      <c r="AC4179">
        <v>-65.836865322260564</v>
      </c>
      <c r="AD4179">
        <v>1</v>
      </c>
      <c r="AE4179">
        <v>0</v>
      </c>
      <c r="AF4179">
        <v>0</v>
      </c>
      <c r="AG4179">
        <v>0</v>
      </c>
      <c r="AH4179">
        <v>3</v>
      </c>
      <c r="AI4179">
        <v>0</v>
      </c>
      <c r="AJ4179">
        <v>0</v>
      </c>
      <c r="AK4179">
        <v>1</v>
      </c>
      <c r="AL4179">
        <v>0</v>
      </c>
      <c r="AM4179">
        <v>0</v>
      </c>
    </row>
    <row r="4180" spans="1:39">
      <c r="A4180">
        <v>16</v>
      </c>
      <c r="B4180">
        <v>118</v>
      </c>
      <c r="C4180">
        <v>2023</v>
      </c>
      <c r="D4180">
        <v>10</v>
      </c>
      <c r="E4180">
        <v>99</v>
      </c>
      <c r="F4180">
        <v>174</v>
      </c>
      <c r="G4180">
        <v>99</v>
      </c>
      <c r="H4180">
        <v>99</v>
      </c>
      <c r="I4180">
        <v>99</v>
      </c>
      <c r="J4180">
        <v>141</v>
      </c>
      <c r="M4180">
        <v>99</v>
      </c>
      <c r="N4180">
        <v>99</v>
      </c>
      <c r="O4180">
        <v>99</v>
      </c>
      <c r="P4180">
        <v>99</v>
      </c>
      <c r="Q4180">
        <v>13</v>
      </c>
      <c r="R4180">
        <v>101</v>
      </c>
      <c r="S4180">
        <v>101</v>
      </c>
      <c r="T4180">
        <v>6.211562115621156</v>
      </c>
      <c r="U4180">
        <v>6.5101215640184575</v>
      </c>
      <c r="V4180">
        <v>4.1584158415841577</v>
      </c>
      <c r="W4180">
        <v>60.049504950495056</v>
      </c>
      <c r="X4180">
        <v>159.24074530963381</v>
      </c>
      <c r="Y4180">
        <v>146.97920792079211</v>
      </c>
      <c r="Z4180">
        <v>146.97920792079211</v>
      </c>
      <c r="AA4180">
        <v>26.857929547353745</v>
      </c>
      <c r="AB4180">
        <v>4.3129467485602335</v>
      </c>
      <c r="AC4180">
        <v>-75.1244233316703</v>
      </c>
      <c r="AD4180">
        <v>1</v>
      </c>
      <c r="AE4180">
        <v>0</v>
      </c>
      <c r="AF4180">
        <v>0</v>
      </c>
      <c r="AG4180">
        <v>0</v>
      </c>
      <c r="AH4180">
        <v>1</v>
      </c>
      <c r="AI4180">
        <v>0</v>
      </c>
      <c r="AJ4180">
        <v>0</v>
      </c>
      <c r="AK4180">
        <v>0</v>
      </c>
      <c r="AL4180">
        <v>0</v>
      </c>
      <c r="AM4180">
        <v>0</v>
      </c>
    </row>
    <row r="4181" spans="1:39">
      <c r="A4181">
        <v>16</v>
      </c>
      <c r="B4181">
        <v>119</v>
      </c>
      <c r="C4181">
        <v>2023</v>
      </c>
      <c r="D4181">
        <v>11</v>
      </c>
      <c r="E4181">
        <v>99</v>
      </c>
      <c r="F4181">
        <v>174</v>
      </c>
      <c r="G4181">
        <v>99</v>
      </c>
      <c r="H4181">
        <v>99</v>
      </c>
      <c r="I4181">
        <v>99</v>
      </c>
      <c r="J4181">
        <v>141</v>
      </c>
      <c r="M4181">
        <v>99</v>
      </c>
      <c r="N4181">
        <v>99</v>
      </c>
      <c r="O4181">
        <v>99</v>
      </c>
      <c r="P4181">
        <v>99</v>
      </c>
      <c r="Q4181">
        <v>16</v>
      </c>
      <c r="R4181">
        <v>215</v>
      </c>
      <c r="S4181">
        <v>215</v>
      </c>
      <c r="T4181">
        <v>13.329200247985122</v>
      </c>
      <c r="U4181">
        <v>13.670215397864869</v>
      </c>
      <c r="V4181">
        <v>3.7534883720930226</v>
      </c>
      <c r="W4181">
        <v>60.567441860465102</v>
      </c>
      <c r="X4181">
        <v>154.53601753634516</v>
      </c>
      <c r="Y4181">
        <v>142.63674418604643</v>
      </c>
      <c r="Z4181">
        <v>142.63674418604643</v>
      </c>
      <c r="AA4181">
        <v>30.246585025069525</v>
      </c>
      <c r="AB4181">
        <v>3.9829707815423343</v>
      </c>
      <c r="AC4181">
        <v>-64.025237359727726</v>
      </c>
      <c r="AD4181">
        <v>0</v>
      </c>
      <c r="AE4181">
        <v>0</v>
      </c>
      <c r="AF4181">
        <v>0</v>
      </c>
      <c r="AG4181">
        <v>0</v>
      </c>
      <c r="AH4181">
        <v>9</v>
      </c>
      <c r="AI4181">
        <v>0</v>
      </c>
      <c r="AJ4181">
        <v>0</v>
      </c>
      <c r="AK4181">
        <v>0</v>
      </c>
      <c r="AL4181">
        <v>0</v>
      </c>
      <c r="AM4181">
        <v>0</v>
      </c>
    </row>
    <row r="4182" spans="1:39">
      <c r="A4182">
        <v>16</v>
      </c>
      <c r="B4182">
        <v>120</v>
      </c>
      <c r="C4182">
        <v>2023</v>
      </c>
      <c r="D4182">
        <v>12</v>
      </c>
      <c r="E4182">
        <v>99</v>
      </c>
      <c r="F4182">
        <v>174</v>
      </c>
      <c r="G4182">
        <v>99</v>
      </c>
      <c r="H4182">
        <v>99</v>
      </c>
      <c r="I4182">
        <v>99</v>
      </c>
      <c r="J4182">
        <v>141</v>
      </c>
      <c r="M4182">
        <v>99</v>
      </c>
      <c r="N4182">
        <v>99</v>
      </c>
      <c r="O4182">
        <v>99</v>
      </c>
      <c r="P4182">
        <v>99</v>
      </c>
      <c r="Q4182">
        <v>19</v>
      </c>
      <c r="R4182">
        <v>256</v>
      </c>
      <c r="S4182">
        <v>256</v>
      </c>
      <c r="T4182">
        <v>20</v>
      </c>
      <c r="U4182">
        <v>18.893955879902631</v>
      </c>
      <c r="V4182">
        <v>1.9296875</v>
      </c>
      <c r="W4182">
        <v>62.08984375</v>
      </c>
      <c r="X4182">
        <v>143.00980159804985</v>
      </c>
      <c r="Y4182">
        <v>131.99804687500003</v>
      </c>
      <c r="Z4182">
        <v>131.99804687500003</v>
      </c>
      <c r="AA4182">
        <v>28.096191427803753</v>
      </c>
      <c r="AB4182">
        <v>3.0239497103268662</v>
      </c>
      <c r="AC4182">
        <v>-60.60860904562989</v>
      </c>
      <c r="AD4182">
        <v>3</v>
      </c>
      <c r="AE4182">
        <v>0</v>
      </c>
      <c r="AF4182">
        <v>0</v>
      </c>
      <c r="AG4182">
        <v>0</v>
      </c>
      <c r="AH4182">
        <v>35</v>
      </c>
      <c r="AI4182">
        <v>1</v>
      </c>
      <c r="AJ4182">
        <v>3</v>
      </c>
      <c r="AK4182">
        <v>2</v>
      </c>
      <c r="AL4182">
        <v>0</v>
      </c>
      <c r="AM4182">
        <v>0</v>
      </c>
    </row>
    <row r="4183" spans="1:39">
      <c r="A4183">
        <v>16</v>
      </c>
      <c r="B4183">
        <v>121</v>
      </c>
      <c r="C4183">
        <v>2023</v>
      </c>
      <c r="D4183">
        <v>1</v>
      </c>
      <c r="E4183">
        <v>99</v>
      </c>
      <c r="F4183">
        <v>174</v>
      </c>
      <c r="G4183">
        <v>99</v>
      </c>
      <c r="H4183">
        <v>99</v>
      </c>
      <c r="I4183">
        <v>99</v>
      </c>
      <c r="J4183">
        <v>143</v>
      </c>
      <c r="M4183">
        <v>99</v>
      </c>
      <c r="N4183">
        <v>99</v>
      </c>
      <c r="O4183">
        <v>99</v>
      </c>
      <c r="P4183">
        <v>99</v>
      </c>
      <c r="Q4183">
        <v>2</v>
      </c>
      <c r="R4183">
        <v>9</v>
      </c>
      <c r="S4183">
        <v>9</v>
      </c>
      <c r="T4183">
        <v>0.55727554179566574</v>
      </c>
      <c r="U4183">
        <v>0.60175920993910448</v>
      </c>
      <c r="V4183">
        <v>2.7777777777777781</v>
      </c>
      <c r="W4183">
        <v>61.444444444444443</v>
      </c>
      <c r="X4183">
        <v>161.0208258095582</v>
      </c>
      <c r="Y4183">
        <v>148.62222222222221</v>
      </c>
      <c r="Z4183">
        <v>148.62222222222221</v>
      </c>
      <c r="AA4183">
        <v>21.007870365269198</v>
      </c>
      <c r="AB4183">
        <v>3.7449554547451087</v>
      </c>
      <c r="AC4183">
        <v>-88.422909701579215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</row>
    <row r="4184" spans="1:39">
      <c r="A4184">
        <v>16</v>
      </c>
      <c r="B4184">
        <v>122</v>
      </c>
      <c r="C4184">
        <v>2023</v>
      </c>
      <c r="D4184">
        <v>2</v>
      </c>
      <c r="E4184">
        <v>99</v>
      </c>
      <c r="F4184">
        <v>174</v>
      </c>
      <c r="G4184">
        <v>99</v>
      </c>
      <c r="H4184">
        <v>99</v>
      </c>
      <c r="I4184">
        <v>99</v>
      </c>
      <c r="J4184">
        <v>143</v>
      </c>
      <c r="M4184">
        <v>99</v>
      </c>
      <c r="N4184">
        <v>99</v>
      </c>
      <c r="O4184">
        <v>99</v>
      </c>
      <c r="P4184">
        <v>99</v>
      </c>
      <c r="Q4184">
        <v>3</v>
      </c>
      <c r="R4184">
        <v>5</v>
      </c>
      <c r="S4184">
        <v>5</v>
      </c>
      <c r="T4184">
        <v>0.36873156342182878</v>
      </c>
      <c r="U4184">
        <v>0.4498571107968371</v>
      </c>
      <c r="V4184">
        <v>5</v>
      </c>
      <c r="W4184">
        <v>60.6</v>
      </c>
      <c r="X4184">
        <v>182.86023835319608</v>
      </c>
      <c r="Y4184">
        <v>168.78</v>
      </c>
      <c r="Z4184">
        <v>168.78</v>
      </c>
      <c r="AA4184">
        <v>33.07261102483438</v>
      </c>
      <c r="AB4184">
        <v>3.8262252939418162</v>
      </c>
      <c r="AC4184">
        <v>-54.880836434154787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</row>
    <row r="4185" spans="1:39">
      <c r="A4185">
        <v>16</v>
      </c>
      <c r="B4185">
        <v>123</v>
      </c>
      <c r="C4185">
        <v>2023</v>
      </c>
      <c r="D4185">
        <v>3</v>
      </c>
      <c r="E4185">
        <v>99</v>
      </c>
      <c r="F4185">
        <v>174</v>
      </c>
      <c r="G4185">
        <v>99</v>
      </c>
      <c r="H4185">
        <v>99</v>
      </c>
      <c r="I4185">
        <v>99</v>
      </c>
      <c r="J4185">
        <v>143</v>
      </c>
      <c r="M4185">
        <v>99</v>
      </c>
      <c r="N4185">
        <v>99</v>
      </c>
      <c r="O4185">
        <v>99</v>
      </c>
      <c r="P4185">
        <v>99</v>
      </c>
      <c r="Q4185">
        <v>5</v>
      </c>
      <c r="R4185">
        <v>19</v>
      </c>
      <c r="S4185">
        <v>19</v>
      </c>
      <c r="T4185">
        <v>1.1452682338758284</v>
      </c>
      <c r="U4185">
        <v>1.2571414791232169</v>
      </c>
      <c r="V4185">
        <v>3.3684210526315783</v>
      </c>
      <c r="W4185">
        <v>61.73684210526315</v>
      </c>
      <c r="X4185">
        <v>166.46518788846438</v>
      </c>
      <c r="Y4185">
        <v>153.64736842105259</v>
      </c>
      <c r="Z4185">
        <v>153.64736842105259</v>
      </c>
      <c r="AA4185">
        <v>29.530490370053837</v>
      </c>
      <c r="AB4185">
        <v>4.1781651130503246</v>
      </c>
      <c r="AC4185">
        <v>-73.347111708570253</v>
      </c>
      <c r="AD4185">
        <v>1</v>
      </c>
      <c r="AE4185">
        <v>0</v>
      </c>
      <c r="AF4185">
        <v>0</v>
      </c>
      <c r="AG4185">
        <v>0</v>
      </c>
      <c r="AH4185">
        <v>1</v>
      </c>
      <c r="AI4185">
        <v>0</v>
      </c>
      <c r="AJ4185">
        <v>0</v>
      </c>
      <c r="AK4185">
        <v>0</v>
      </c>
      <c r="AL4185">
        <v>0</v>
      </c>
      <c r="AM4185">
        <v>0</v>
      </c>
    </row>
    <row r="4186" spans="1:39">
      <c r="A4186">
        <v>16</v>
      </c>
      <c r="B4186">
        <v>124</v>
      </c>
      <c r="C4186">
        <v>2023</v>
      </c>
      <c r="D4186">
        <v>4</v>
      </c>
      <c r="E4186">
        <v>99</v>
      </c>
      <c r="F4186">
        <v>174</v>
      </c>
      <c r="G4186">
        <v>99</v>
      </c>
      <c r="H4186">
        <v>99</v>
      </c>
      <c r="I4186">
        <v>99</v>
      </c>
      <c r="J4186">
        <v>143</v>
      </c>
      <c r="M4186">
        <v>99</v>
      </c>
      <c r="N4186">
        <v>99</v>
      </c>
      <c r="O4186">
        <v>99</v>
      </c>
      <c r="P4186">
        <v>99</v>
      </c>
      <c r="Q4186">
        <v>3</v>
      </c>
      <c r="R4186">
        <v>4</v>
      </c>
      <c r="S4186">
        <v>4</v>
      </c>
      <c r="T4186">
        <v>0.31872509960159351</v>
      </c>
      <c r="U4186">
        <v>0.37673016709097823</v>
      </c>
      <c r="V4186">
        <v>4.75</v>
      </c>
      <c r="W4186">
        <v>54.75</v>
      </c>
      <c r="X4186">
        <v>174.34994582881899</v>
      </c>
      <c r="Y4186">
        <v>160.92500000000001</v>
      </c>
      <c r="Z4186">
        <v>160.92500000000001</v>
      </c>
      <c r="AA4186">
        <v>28.070658613577297</v>
      </c>
      <c r="AB4186">
        <v>5.3560713214071356</v>
      </c>
      <c r="AC4186">
        <v>-97.286503728657038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1</v>
      </c>
      <c r="AJ4186">
        <v>0</v>
      </c>
      <c r="AK4186">
        <v>0</v>
      </c>
      <c r="AL4186">
        <v>0</v>
      </c>
      <c r="AM4186">
        <v>0</v>
      </c>
    </row>
    <row r="4187" spans="1:39">
      <c r="A4187">
        <v>16</v>
      </c>
      <c r="B4187">
        <v>125</v>
      </c>
      <c r="C4187">
        <v>2023</v>
      </c>
      <c r="D4187">
        <v>5</v>
      </c>
      <c r="E4187">
        <v>99</v>
      </c>
      <c r="F4187">
        <v>174</v>
      </c>
      <c r="G4187">
        <v>99</v>
      </c>
      <c r="H4187">
        <v>99</v>
      </c>
      <c r="I4187">
        <v>99</v>
      </c>
      <c r="J4187">
        <v>143</v>
      </c>
      <c r="M4187">
        <v>99</v>
      </c>
      <c r="N4187">
        <v>99</v>
      </c>
      <c r="O4187">
        <v>99</v>
      </c>
      <c r="P4187">
        <v>99</v>
      </c>
      <c r="Q4187">
        <v>5</v>
      </c>
      <c r="R4187">
        <v>11</v>
      </c>
      <c r="S4187">
        <v>11</v>
      </c>
      <c r="T4187">
        <v>0.739247311827957</v>
      </c>
      <c r="U4187">
        <v>0.86434618287709652</v>
      </c>
      <c r="V4187">
        <v>1.2727272727272727</v>
      </c>
      <c r="W4187">
        <v>62.454545454545446</v>
      </c>
      <c r="X4187">
        <v>174.70698315768735</v>
      </c>
      <c r="Y4187">
        <v>161.25454545454545</v>
      </c>
      <c r="Z4187">
        <v>161.25454545454545</v>
      </c>
      <c r="AA4187">
        <v>17.44098431523566</v>
      </c>
      <c r="AB4187">
        <v>2.3879864611933859</v>
      </c>
      <c r="AC4187">
        <v>-32.429746858631141</v>
      </c>
      <c r="AD4187">
        <v>0</v>
      </c>
      <c r="AE4187">
        <v>0</v>
      </c>
      <c r="AF4187">
        <v>0</v>
      </c>
      <c r="AG4187">
        <v>0</v>
      </c>
      <c r="AH4187">
        <v>1</v>
      </c>
      <c r="AI4187">
        <v>0</v>
      </c>
      <c r="AJ4187">
        <v>0</v>
      </c>
      <c r="AK4187">
        <v>0</v>
      </c>
      <c r="AL4187">
        <v>0</v>
      </c>
      <c r="AM4187">
        <v>0</v>
      </c>
    </row>
    <row r="4188" spans="1:39">
      <c r="A4188">
        <v>16</v>
      </c>
      <c r="B4188">
        <v>126</v>
      </c>
      <c r="C4188">
        <v>2023</v>
      </c>
      <c r="D4188">
        <v>6</v>
      </c>
      <c r="E4188">
        <v>99</v>
      </c>
      <c r="F4188">
        <v>174</v>
      </c>
      <c r="G4188">
        <v>99</v>
      </c>
      <c r="H4188">
        <v>99</v>
      </c>
      <c r="I4188">
        <v>99</v>
      </c>
      <c r="J4188">
        <v>143</v>
      </c>
      <c r="M4188">
        <v>99</v>
      </c>
      <c r="N4188">
        <v>99</v>
      </c>
      <c r="O4188">
        <v>99</v>
      </c>
      <c r="P4188">
        <v>99</v>
      </c>
      <c r="Q4188">
        <v>3</v>
      </c>
      <c r="R4188">
        <v>4</v>
      </c>
      <c r="S4188">
        <v>4</v>
      </c>
      <c r="T4188">
        <v>0.26367831245880019</v>
      </c>
      <c r="U4188">
        <v>0.3574148711924795</v>
      </c>
      <c r="V4188">
        <v>2.75</v>
      </c>
      <c r="W4188">
        <v>59.5</v>
      </c>
      <c r="X4188">
        <v>196.88515709642471</v>
      </c>
      <c r="Y4188">
        <v>181.72500000000005</v>
      </c>
      <c r="Z4188">
        <v>181.72500000000005</v>
      </c>
      <c r="AA4188">
        <v>21.305677060351655</v>
      </c>
      <c r="AB4188">
        <v>5.7662812973354001</v>
      </c>
      <c r="AC4188">
        <v>-82.322973632173145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</row>
    <row r="4189" spans="1:39">
      <c r="A4189">
        <v>16</v>
      </c>
      <c r="B4189">
        <v>127</v>
      </c>
      <c r="C4189">
        <v>2023</v>
      </c>
      <c r="D4189">
        <v>7</v>
      </c>
      <c r="E4189">
        <v>99</v>
      </c>
      <c r="F4189">
        <v>174</v>
      </c>
      <c r="G4189">
        <v>99</v>
      </c>
      <c r="H4189">
        <v>99</v>
      </c>
      <c r="I4189">
        <v>99</v>
      </c>
      <c r="J4189">
        <v>143</v>
      </c>
      <c r="M4189">
        <v>99</v>
      </c>
      <c r="N4189">
        <v>99</v>
      </c>
      <c r="O4189">
        <v>99</v>
      </c>
      <c r="P4189">
        <v>99</v>
      </c>
      <c r="Q4189">
        <v>4</v>
      </c>
      <c r="R4189">
        <v>10</v>
      </c>
      <c r="S4189">
        <v>10</v>
      </c>
      <c r="T4189">
        <v>0.7440476190476194</v>
      </c>
      <c r="U4189">
        <v>0.74243809045269615</v>
      </c>
      <c r="V4189">
        <v>2.8</v>
      </c>
      <c r="W4189">
        <v>61.1</v>
      </c>
      <c r="X4189">
        <v>148.55904658721562</v>
      </c>
      <c r="Y4189">
        <v>137.11999999999998</v>
      </c>
      <c r="Z4189">
        <v>137.11999999999998</v>
      </c>
      <c r="AA4189">
        <v>31.803892843487112</v>
      </c>
      <c r="AB4189">
        <v>2.5475478405714278</v>
      </c>
      <c r="AC4189">
        <v>-15.418046304303259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</row>
    <row r="4190" spans="1:39">
      <c r="A4190">
        <v>16</v>
      </c>
      <c r="B4190">
        <v>128</v>
      </c>
      <c r="C4190">
        <v>2023</v>
      </c>
      <c r="D4190">
        <v>8</v>
      </c>
      <c r="E4190">
        <v>99</v>
      </c>
      <c r="F4190">
        <v>174</v>
      </c>
      <c r="G4190">
        <v>99</v>
      </c>
      <c r="H4190">
        <v>99</v>
      </c>
      <c r="I4190">
        <v>99</v>
      </c>
      <c r="J4190">
        <v>143</v>
      </c>
      <c r="M4190">
        <v>99</v>
      </c>
      <c r="N4190">
        <v>99</v>
      </c>
      <c r="O4190">
        <v>99</v>
      </c>
      <c r="P4190">
        <v>99</v>
      </c>
      <c r="Q4190">
        <v>4</v>
      </c>
      <c r="R4190">
        <v>13</v>
      </c>
      <c r="S4190">
        <v>13</v>
      </c>
      <c r="T4190">
        <v>0.77151335311572689</v>
      </c>
      <c r="U4190">
        <v>0.92494595568366067</v>
      </c>
      <c r="V4190">
        <v>4</v>
      </c>
      <c r="W4190">
        <v>59.153846153846168</v>
      </c>
      <c r="X4190">
        <v>178.0065005417118</v>
      </c>
      <c r="Y4190">
        <v>164.3</v>
      </c>
      <c r="Z4190">
        <v>164.3</v>
      </c>
      <c r="AA4190">
        <v>36.669983532961794</v>
      </c>
      <c r="AB4190">
        <v>6.5026166785871204</v>
      </c>
      <c r="AC4190">
        <v>-89.587887833614019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</row>
    <row r="4191" spans="1:39">
      <c r="A4191">
        <v>16</v>
      </c>
      <c r="B4191">
        <v>129</v>
      </c>
      <c r="C4191">
        <v>2023</v>
      </c>
      <c r="D4191">
        <v>9</v>
      </c>
      <c r="E4191">
        <v>99</v>
      </c>
      <c r="F4191">
        <v>174</v>
      </c>
      <c r="G4191">
        <v>99</v>
      </c>
      <c r="H4191">
        <v>99</v>
      </c>
      <c r="I4191">
        <v>99</v>
      </c>
      <c r="J4191">
        <v>143</v>
      </c>
      <c r="M4191">
        <v>99</v>
      </c>
      <c r="N4191">
        <v>99</v>
      </c>
      <c r="O4191">
        <v>99</v>
      </c>
      <c r="P4191">
        <v>99</v>
      </c>
      <c r="Q4191">
        <v>3</v>
      </c>
      <c r="R4191">
        <v>9</v>
      </c>
      <c r="S4191">
        <v>9</v>
      </c>
      <c r="T4191">
        <v>0.57544757033248062</v>
      </c>
      <c r="U4191">
        <v>0.66401568567665659</v>
      </c>
      <c r="V4191">
        <v>4.6666666666666679</v>
      </c>
      <c r="W4191">
        <v>61.111111111111121</v>
      </c>
      <c r="X4191">
        <v>169.88082340195015</v>
      </c>
      <c r="Y4191">
        <v>156.80000000000001</v>
      </c>
      <c r="Z4191">
        <v>156.80000000000001</v>
      </c>
      <c r="AA4191">
        <v>29.43014327748562</v>
      </c>
      <c r="AB4191">
        <v>3.6951753662924438</v>
      </c>
      <c r="AC4191">
        <v>-89.757722831157622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</row>
    <row r="4192" spans="1:39">
      <c r="A4192">
        <v>16</v>
      </c>
      <c r="B4192">
        <v>130</v>
      </c>
      <c r="C4192">
        <v>2023</v>
      </c>
      <c r="D4192">
        <v>10</v>
      </c>
      <c r="E4192">
        <v>99</v>
      </c>
      <c r="F4192">
        <v>174</v>
      </c>
      <c r="G4192">
        <v>99</v>
      </c>
      <c r="H4192">
        <v>99</v>
      </c>
      <c r="I4192">
        <v>99</v>
      </c>
      <c r="J4192">
        <v>143</v>
      </c>
      <c r="M4192">
        <v>99</v>
      </c>
      <c r="N4192">
        <v>99</v>
      </c>
      <c r="O4192">
        <v>99</v>
      </c>
      <c r="P4192">
        <v>99</v>
      </c>
      <c r="Q4192">
        <v>5</v>
      </c>
      <c r="R4192">
        <v>13</v>
      </c>
      <c r="S4192">
        <v>13</v>
      </c>
      <c r="T4192">
        <v>0.79950799507995107</v>
      </c>
      <c r="U4192">
        <v>0.90453803918817022</v>
      </c>
      <c r="V4192">
        <v>7.3076923076923102</v>
      </c>
      <c r="W4192">
        <v>60.076923076923087</v>
      </c>
      <c r="X4192">
        <v>171.89765813817817</v>
      </c>
      <c r="Y4192">
        <v>158.66153846153844</v>
      </c>
      <c r="Z4192">
        <v>158.66153846153844</v>
      </c>
      <c r="AA4192">
        <v>23.589487178093776</v>
      </c>
      <c r="AB4192">
        <v>4.3582201459123455</v>
      </c>
      <c r="AC4192">
        <v>-74.519777841240753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</row>
    <row r="4193" spans="1:39">
      <c r="A4193">
        <v>16</v>
      </c>
      <c r="B4193">
        <v>131</v>
      </c>
      <c r="C4193">
        <v>2023</v>
      </c>
      <c r="D4193">
        <v>11</v>
      </c>
      <c r="E4193">
        <v>99</v>
      </c>
      <c r="F4193">
        <v>174</v>
      </c>
      <c r="G4193">
        <v>99</v>
      </c>
      <c r="H4193">
        <v>99</v>
      </c>
      <c r="I4193">
        <v>99</v>
      </c>
      <c r="J4193">
        <v>143</v>
      </c>
      <c r="M4193">
        <v>99</v>
      </c>
      <c r="N4193">
        <v>99</v>
      </c>
      <c r="O4193">
        <v>99</v>
      </c>
      <c r="P4193">
        <v>99</v>
      </c>
      <c r="Q4193">
        <v>3</v>
      </c>
      <c r="R4193">
        <v>10</v>
      </c>
      <c r="S4193">
        <v>10</v>
      </c>
      <c r="T4193">
        <v>0.61996280223186595</v>
      </c>
      <c r="U4193">
        <v>0.69089040121925482</v>
      </c>
      <c r="V4193">
        <v>4.7</v>
      </c>
      <c r="W4193">
        <v>59.4</v>
      </c>
      <c r="X4193">
        <v>167.91982665222105</v>
      </c>
      <c r="Y4193">
        <v>154.99</v>
      </c>
      <c r="Z4193">
        <v>154.99</v>
      </c>
      <c r="AA4193">
        <v>28.402058024023496</v>
      </c>
      <c r="AB4193">
        <v>5.3516352641038756</v>
      </c>
      <c r="AC4193">
        <v>-80.939512942268252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</row>
    <row r="4194" spans="1:39">
      <c r="A4194">
        <v>16</v>
      </c>
      <c r="B4194">
        <v>132</v>
      </c>
      <c r="C4194">
        <v>2023</v>
      </c>
      <c r="D4194">
        <v>12</v>
      </c>
      <c r="E4194">
        <v>99</v>
      </c>
      <c r="F4194">
        <v>174</v>
      </c>
      <c r="G4194">
        <v>99</v>
      </c>
      <c r="H4194">
        <v>99</v>
      </c>
      <c r="I4194">
        <v>99</v>
      </c>
      <c r="J4194">
        <v>143</v>
      </c>
      <c r="M4194">
        <v>99</v>
      </c>
      <c r="N4194">
        <v>99</v>
      </c>
      <c r="O4194">
        <v>99</v>
      </c>
      <c r="P4194">
        <v>99</v>
      </c>
      <c r="Q4194">
        <v>6</v>
      </c>
      <c r="R4194">
        <v>23</v>
      </c>
      <c r="S4194">
        <v>23</v>
      </c>
      <c r="T4194">
        <v>1.796875</v>
      </c>
      <c r="U4194">
        <v>2.0494475202993376</v>
      </c>
      <c r="V4194">
        <v>4.5652173913043477</v>
      </c>
      <c r="W4194">
        <v>59.347826086956523</v>
      </c>
      <c r="X4194">
        <v>172.66004051062225</v>
      </c>
      <c r="Y4194">
        <v>159.36521739130436</v>
      </c>
      <c r="Z4194">
        <v>159.36521739130436</v>
      </c>
      <c r="AA4194">
        <v>32.701862846761394</v>
      </c>
      <c r="AB4194">
        <v>5.5294366066666996</v>
      </c>
      <c r="AC4194">
        <v>-79.650890475048513</v>
      </c>
      <c r="AD4194">
        <v>1</v>
      </c>
      <c r="AE4194">
        <v>0</v>
      </c>
      <c r="AF4194">
        <v>0</v>
      </c>
      <c r="AG4194">
        <v>0</v>
      </c>
      <c r="AH4194">
        <v>2</v>
      </c>
      <c r="AI4194">
        <v>0</v>
      </c>
      <c r="AJ4194">
        <v>0</v>
      </c>
      <c r="AK4194">
        <v>0</v>
      </c>
      <c r="AL4194">
        <v>0</v>
      </c>
      <c r="AM4194">
        <v>0</v>
      </c>
    </row>
    <row r="4195" spans="1:39">
      <c r="A4195">
        <v>16</v>
      </c>
      <c r="B4195">
        <v>133</v>
      </c>
      <c r="C4195">
        <v>2023</v>
      </c>
      <c r="D4195">
        <v>1</v>
      </c>
      <c r="E4195">
        <v>99</v>
      </c>
      <c r="F4195">
        <v>174</v>
      </c>
      <c r="G4195">
        <v>99</v>
      </c>
      <c r="H4195">
        <v>99</v>
      </c>
      <c r="I4195">
        <v>99</v>
      </c>
      <c r="J4195">
        <v>147</v>
      </c>
      <c r="M4195">
        <v>99</v>
      </c>
      <c r="N4195">
        <v>99</v>
      </c>
      <c r="O4195">
        <v>99</v>
      </c>
      <c r="P4195">
        <v>99</v>
      </c>
      <c r="Q4195">
        <v>18</v>
      </c>
      <c r="R4195">
        <v>305</v>
      </c>
      <c r="S4195">
        <v>305</v>
      </c>
      <c r="T4195">
        <v>18.885448916408674</v>
      </c>
      <c r="U4195">
        <v>17.869630234801264</v>
      </c>
      <c r="V4195">
        <v>3.5606557377049191</v>
      </c>
      <c r="W4195">
        <v>60.750819672131151</v>
      </c>
      <c r="X4195">
        <v>141.09692201126049</v>
      </c>
      <c r="Y4195">
        <v>130.23245901639339</v>
      </c>
      <c r="Z4195">
        <v>130.23245901639339</v>
      </c>
      <c r="AA4195">
        <v>26.042708218046297</v>
      </c>
      <c r="AB4195">
        <v>3.722797421242853</v>
      </c>
      <c r="AC4195">
        <v>-53.094982018767489</v>
      </c>
      <c r="AD4195">
        <v>3</v>
      </c>
      <c r="AE4195">
        <v>0</v>
      </c>
      <c r="AF4195">
        <v>0</v>
      </c>
      <c r="AG4195">
        <v>0</v>
      </c>
      <c r="AH4195">
        <v>4</v>
      </c>
      <c r="AI4195">
        <v>0</v>
      </c>
      <c r="AJ4195">
        <v>0</v>
      </c>
      <c r="AK4195">
        <v>2</v>
      </c>
      <c r="AL4195">
        <v>0</v>
      </c>
      <c r="AM4195">
        <v>0</v>
      </c>
    </row>
    <row r="4196" spans="1:39">
      <c r="A4196">
        <v>16</v>
      </c>
      <c r="B4196">
        <v>134</v>
      </c>
      <c r="C4196">
        <v>2023</v>
      </c>
      <c r="D4196">
        <v>2</v>
      </c>
      <c r="E4196">
        <v>99</v>
      </c>
      <c r="F4196">
        <v>174</v>
      </c>
      <c r="G4196">
        <v>99</v>
      </c>
      <c r="H4196">
        <v>99</v>
      </c>
      <c r="I4196">
        <v>99</v>
      </c>
      <c r="J4196">
        <v>147</v>
      </c>
      <c r="M4196">
        <v>99</v>
      </c>
      <c r="N4196">
        <v>99</v>
      </c>
      <c r="O4196">
        <v>99</v>
      </c>
      <c r="P4196">
        <v>99</v>
      </c>
      <c r="Q4196">
        <v>20</v>
      </c>
      <c r="R4196">
        <v>236</v>
      </c>
      <c r="S4196">
        <v>236</v>
      </c>
      <c r="T4196">
        <v>17.404129793510325</v>
      </c>
      <c r="U4196">
        <v>16.972763894582361</v>
      </c>
      <c r="V4196">
        <v>4.1186440677966099</v>
      </c>
      <c r="W4196">
        <v>60.127118644067778</v>
      </c>
      <c r="X4196">
        <v>146.16899572139494</v>
      </c>
      <c r="Y4196">
        <v>134.91398305084749</v>
      </c>
      <c r="Z4196">
        <v>134.91398305084749</v>
      </c>
      <c r="AA4196">
        <v>28.903602486155258</v>
      </c>
      <c r="AB4196">
        <v>4.2933662076164367</v>
      </c>
      <c r="AC4196">
        <v>-64.818133030873881</v>
      </c>
      <c r="AD4196">
        <v>3</v>
      </c>
      <c r="AE4196">
        <v>0</v>
      </c>
      <c r="AF4196">
        <v>0</v>
      </c>
      <c r="AG4196">
        <v>0</v>
      </c>
      <c r="AH4196">
        <v>1</v>
      </c>
      <c r="AI4196">
        <v>1</v>
      </c>
      <c r="AJ4196">
        <v>0</v>
      </c>
      <c r="AK4196">
        <v>0</v>
      </c>
      <c r="AL4196">
        <v>0</v>
      </c>
      <c r="AM4196">
        <v>0</v>
      </c>
    </row>
    <row r="4197" spans="1:39">
      <c r="A4197">
        <v>16</v>
      </c>
      <c r="B4197">
        <v>135</v>
      </c>
      <c r="C4197">
        <v>2023</v>
      </c>
      <c r="D4197">
        <v>3</v>
      </c>
      <c r="E4197">
        <v>99</v>
      </c>
      <c r="F4197">
        <v>174</v>
      </c>
      <c r="G4197">
        <v>99</v>
      </c>
      <c r="H4197">
        <v>99</v>
      </c>
      <c r="I4197">
        <v>99</v>
      </c>
      <c r="J4197">
        <v>147</v>
      </c>
      <c r="M4197">
        <v>99</v>
      </c>
      <c r="N4197">
        <v>99</v>
      </c>
      <c r="O4197">
        <v>99</v>
      </c>
      <c r="P4197">
        <v>99</v>
      </c>
      <c r="Q4197">
        <v>21</v>
      </c>
      <c r="R4197">
        <v>241</v>
      </c>
      <c r="S4197">
        <v>241</v>
      </c>
      <c r="T4197">
        <v>14.52682338758288</v>
      </c>
      <c r="U4197">
        <v>13.681840241876898</v>
      </c>
      <c r="V4197">
        <v>4.2614107883817436</v>
      </c>
      <c r="W4197">
        <v>60.477178423236495</v>
      </c>
      <c r="X4197">
        <v>142.8302980988388</v>
      </c>
      <c r="Y4197">
        <v>131.83236514522835</v>
      </c>
      <c r="Z4197">
        <v>131.83236514522835</v>
      </c>
      <c r="AA4197">
        <v>25.579589207659762</v>
      </c>
      <c r="AB4197">
        <v>4.1387373950791071</v>
      </c>
      <c r="AC4197">
        <v>-58.724717685143759</v>
      </c>
      <c r="AD4197">
        <v>4</v>
      </c>
      <c r="AE4197">
        <v>0</v>
      </c>
      <c r="AF4197">
        <v>0</v>
      </c>
      <c r="AG4197">
        <v>0</v>
      </c>
      <c r="AH4197">
        <v>3</v>
      </c>
      <c r="AI4197">
        <v>0</v>
      </c>
      <c r="AJ4197">
        <v>0</v>
      </c>
      <c r="AK4197">
        <v>0</v>
      </c>
      <c r="AL4197">
        <v>0</v>
      </c>
      <c r="AM4197">
        <v>1</v>
      </c>
    </row>
    <row r="4198" spans="1:39">
      <c r="A4198">
        <v>16</v>
      </c>
      <c r="B4198">
        <v>136</v>
      </c>
      <c r="C4198">
        <v>2023</v>
      </c>
      <c r="D4198">
        <v>4</v>
      </c>
      <c r="E4198">
        <v>99</v>
      </c>
      <c r="F4198">
        <v>174</v>
      </c>
      <c r="G4198">
        <v>99</v>
      </c>
      <c r="H4198">
        <v>99</v>
      </c>
      <c r="I4198">
        <v>99</v>
      </c>
      <c r="J4198">
        <v>147</v>
      </c>
      <c r="M4198">
        <v>99</v>
      </c>
      <c r="N4198">
        <v>99</v>
      </c>
      <c r="O4198">
        <v>99</v>
      </c>
      <c r="P4198">
        <v>99</v>
      </c>
      <c r="Q4198">
        <v>18</v>
      </c>
      <c r="R4198">
        <v>181</v>
      </c>
      <c r="S4198">
        <v>180</v>
      </c>
      <c r="T4198">
        <v>14.422310756972108</v>
      </c>
      <c r="U4198">
        <v>13.550054136306439</v>
      </c>
      <c r="V4198">
        <v>3.4530386740331496</v>
      </c>
      <c r="W4198">
        <v>61.43333333333333</v>
      </c>
      <c r="X4198">
        <v>139.84425037261397</v>
      </c>
      <c r="Y4198">
        <v>127.9132596685083</v>
      </c>
      <c r="Z4198">
        <v>128.62388888888896</v>
      </c>
      <c r="AA4198">
        <v>23.678228077213319</v>
      </c>
      <c r="AB4198">
        <v>3.2456808907292216</v>
      </c>
      <c r="AC4198">
        <v>-54.841094702808839</v>
      </c>
      <c r="AD4198">
        <v>4</v>
      </c>
      <c r="AE4198">
        <v>0</v>
      </c>
      <c r="AF4198">
        <v>0</v>
      </c>
      <c r="AG4198">
        <v>0</v>
      </c>
      <c r="AH4198">
        <v>1</v>
      </c>
      <c r="AI4198">
        <v>0</v>
      </c>
      <c r="AJ4198">
        <v>0</v>
      </c>
      <c r="AK4198">
        <v>0</v>
      </c>
      <c r="AL4198">
        <v>0</v>
      </c>
      <c r="AM4198">
        <v>0</v>
      </c>
    </row>
    <row r="4199" spans="1:39">
      <c r="A4199">
        <v>16</v>
      </c>
      <c r="B4199">
        <v>137</v>
      </c>
      <c r="C4199">
        <v>2023</v>
      </c>
      <c r="D4199">
        <v>5</v>
      </c>
      <c r="E4199">
        <v>99</v>
      </c>
      <c r="F4199">
        <v>174</v>
      </c>
      <c r="G4199">
        <v>99</v>
      </c>
      <c r="H4199">
        <v>99</v>
      </c>
      <c r="I4199">
        <v>99</v>
      </c>
      <c r="J4199">
        <v>147</v>
      </c>
      <c r="M4199">
        <v>99</v>
      </c>
      <c r="N4199">
        <v>99</v>
      </c>
      <c r="O4199">
        <v>99</v>
      </c>
      <c r="P4199">
        <v>99</v>
      </c>
      <c r="Q4199">
        <v>16</v>
      </c>
      <c r="R4199">
        <v>270</v>
      </c>
      <c r="S4199">
        <v>269</v>
      </c>
      <c r="T4199">
        <v>18.145161290322577</v>
      </c>
      <c r="U4199">
        <v>16.775420563525653</v>
      </c>
      <c r="V4199">
        <v>3.5185185185185177</v>
      </c>
      <c r="W4199">
        <v>61.055762081784387</v>
      </c>
      <c r="X4199">
        <v>138.46113719353161</v>
      </c>
      <c r="Y4199">
        <v>127.50481481481492</v>
      </c>
      <c r="Z4199">
        <v>127.978810408922</v>
      </c>
      <c r="AA4199">
        <v>26.703577946874031</v>
      </c>
      <c r="AB4199">
        <v>3.9458055320244312</v>
      </c>
      <c r="AC4199">
        <v>-61.0056115301632</v>
      </c>
      <c r="AD4199">
        <v>1</v>
      </c>
      <c r="AE4199">
        <v>0</v>
      </c>
      <c r="AF4199">
        <v>0</v>
      </c>
      <c r="AG4199">
        <v>0</v>
      </c>
      <c r="AH4199">
        <v>1</v>
      </c>
      <c r="AI4199">
        <v>0</v>
      </c>
      <c r="AJ4199">
        <v>0</v>
      </c>
      <c r="AK4199">
        <v>0</v>
      </c>
      <c r="AL4199">
        <v>0</v>
      </c>
      <c r="AM4199">
        <v>0</v>
      </c>
    </row>
    <row r="4200" spans="1:39">
      <c r="A4200">
        <v>16</v>
      </c>
      <c r="B4200">
        <v>138</v>
      </c>
      <c r="C4200">
        <v>2023</v>
      </c>
      <c r="D4200">
        <v>6</v>
      </c>
      <c r="E4200">
        <v>99</v>
      </c>
      <c r="F4200">
        <v>174</v>
      </c>
      <c r="G4200">
        <v>99</v>
      </c>
      <c r="H4200">
        <v>99</v>
      </c>
      <c r="I4200">
        <v>99</v>
      </c>
      <c r="J4200">
        <v>147</v>
      </c>
      <c r="M4200">
        <v>99</v>
      </c>
      <c r="N4200">
        <v>99</v>
      </c>
      <c r="O4200">
        <v>99</v>
      </c>
      <c r="P4200">
        <v>99</v>
      </c>
      <c r="Q4200">
        <v>22</v>
      </c>
      <c r="R4200">
        <v>303</v>
      </c>
      <c r="S4200">
        <v>298</v>
      </c>
      <c r="T4200">
        <v>19.973632168754126</v>
      </c>
      <c r="U4200">
        <v>18.807181339492015</v>
      </c>
      <c r="V4200">
        <v>3.8712871287128712</v>
      </c>
      <c r="W4200">
        <v>60.882550335570478</v>
      </c>
      <c r="X4200">
        <v>139.28787244921679</v>
      </c>
      <c r="Y4200">
        <v>126.23597359735977</v>
      </c>
      <c r="Z4200">
        <v>128.35402684563761</v>
      </c>
      <c r="AA4200">
        <v>27.358720691554044</v>
      </c>
      <c r="AB4200">
        <v>3.7990149119419674</v>
      </c>
      <c r="AC4200">
        <v>-51.401599105276645</v>
      </c>
      <c r="AD4200">
        <v>8</v>
      </c>
      <c r="AE4200">
        <v>0</v>
      </c>
      <c r="AF4200">
        <v>0</v>
      </c>
      <c r="AG4200">
        <v>0</v>
      </c>
      <c r="AH4200">
        <v>3</v>
      </c>
      <c r="AI4200">
        <v>0</v>
      </c>
      <c r="AJ4200">
        <v>1</v>
      </c>
      <c r="AK4200">
        <v>1</v>
      </c>
      <c r="AL4200">
        <v>0</v>
      </c>
      <c r="AM4200">
        <v>0</v>
      </c>
    </row>
    <row r="4201" spans="1:39">
      <c r="A4201">
        <v>16</v>
      </c>
      <c r="B4201">
        <v>139</v>
      </c>
      <c r="C4201">
        <v>2023</v>
      </c>
      <c r="D4201">
        <v>7</v>
      </c>
      <c r="E4201">
        <v>99</v>
      </c>
      <c r="F4201">
        <v>174</v>
      </c>
      <c r="G4201">
        <v>99</v>
      </c>
      <c r="H4201">
        <v>99</v>
      </c>
      <c r="I4201">
        <v>99</v>
      </c>
      <c r="J4201">
        <v>147</v>
      </c>
      <c r="M4201">
        <v>99</v>
      </c>
      <c r="N4201">
        <v>99</v>
      </c>
      <c r="O4201">
        <v>99</v>
      </c>
      <c r="P4201">
        <v>99</v>
      </c>
      <c r="Q4201">
        <v>17</v>
      </c>
      <c r="R4201">
        <v>202</v>
      </c>
      <c r="S4201">
        <v>201</v>
      </c>
      <c r="T4201">
        <v>15.0297619047619</v>
      </c>
      <c r="U4201">
        <v>14.395025578161739</v>
      </c>
      <c r="V4201">
        <v>3.9752475247524752</v>
      </c>
      <c r="W4201">
        <v>60.512437810945279</v>
      </c>
      <c r="X4201">
        <v>143.80142239576088</v>
      </c>
      <c r="Y4201">
        <v>131.61386138613852</v>
      </c>
      <c r="Z4201">
        <v>132.26865671641781</v>
      </c>
      <c r="AA4201">
        <v>28.331877563185099</v>
      </c>
      <c r="AB4201">
        <v>4.1298686964736238</v>
      </c>
      <c r="AC4201">
        <v>-52.116108579220302</v>
      </c>
      <c r="AD4201">
        <v>1</v>
      </c>
      <c r="AE4201">
        <v>0</v>
      </c>
      <c r="AF4201">
        <v>0</v>
      </c>
      <c r="AG4201">
        <v>0</v>
      </c>
      <c r="AH4201">
        <v>4</v>
      </c>
      <c r="AI4201">
        <v>0</v>
      </c>
      <c r="AJ4201">
        <v>1</v>
      </c>
      <c r="AK4201">
        <v>1</v>
      </c>
      <c r="AL4201">
        <v>0</v>
      </c>
      <c r="AM4201">
        <v>0</v>
      </c>
    </row>
    <row r="4202" spans="1:39">
      <c r="A4202">
        <v>16</v>
      </c>
      <c r="B4202">
        <v>140</v>
      </c>
      <c r="C4202">
        <v>2023</v>
      </c>
      <c r="D4202">
        <v>8</v>
      </c>
      <c r="E4202">
        <v>99</v>
      </c>
      <c r="F4202">
        <v>174</v>
      </c>
      <c r="G4202">
        <v>99</v>
      </c>
      <c r="H4202">
        <v>99</v>
      </c>
      <c r="I4202">
        <v>99</v>
      </c>
      <c r="J4202">
        <v>147</v>
      </c>
      <c r="M4202">
        <v>99</v>
      </c>
      <c r="N4202">
        <v>99</v>
      </c>
      <c r="O4202">
        <v>99</v>
      </c>
      <c r="P4202">
        <v>99</v>
      </c>
      <c r="Q4202">
        <v>21</v>
      </c>
      <c r="R4202">
        <v>331</v>
      </c>
      <c r="S4202">
        <v>330</v>
      </c>
      <c r="T4202">
        <v>19.643916913946597</v>
      </c>
      <c r="U4202">
        <v>18.769140695370197</v>
      </c>
      <c r="V4202">
        <v>4.2024169184290043</v>
      </c>
      <c r="W4202">
        <v>60.342424242424237</v>
      </c>
      <c r="X4202">
        <v>142.42765446969511</v>
      </c>
      <c r="Y4202">
        <v>130.94259818731115</v>
      </c>
      <c r="Z4202">
        <v>131.33939393939389</v>
      </c>
      <c r="AA4202">
        <v>30.537570892203178</v>
      </c>
      <c r="AB4202">
        <v>4.49386991915895</v>
      </c>
      <c r="AC4202">
        <v>-60.405950866638605</v>
      </c>
      <c r="AD4202">
        <v>4</v>
      </c>
      <c r="AE4202">
        <v>0</v>
      </c>
      <c r="AF4202">
        <v>0</v>
      </c>
      <c r="AG4202">
        <v>0</v>
      </c>
      <c r="AH4202">
        <v>8</v>
      </c>
      <c r="AI4202">
        <v>0</v>
      </c>
      <c r="AJ4202">
        <v>2</v>
      </c>
      <c r="AK4202">
        <v>3</v>
      </c>
      <c r="AL4202">
        <v>0</v>
      </c>
      <c r="AM4202">
        <v>0</v>
      </c>
    </row>
    <row r="4203" spans="1:39">
      <c r="A4203">
        <v>16</v>
      </c>
      <c r="B4203">
        <v>141</v>
      </c>
      <c r="C4203">
        <v>2023</v>
      </c>
      <c r="D4203">
        <v>9</v>
      </c>
      <c r="E4203">
        <v>99</v>
      </c>
      <c r="F4203">
        <v>174</v>
      </c>
      <c r="G4203">
        <v>99</v>
      </c>
      <c r="H4203">
        <v>99</v>
      </c>
      <c r="I4203">
        <v>99</v>
      </c>
      <c r="J4203">
        <v>147</v>
      </c>
      <c r="M4203">
        <v>99</v>
      </c>
      <c r="N4203">
        <v>99</v>
      </c>
      <c r="O4203">
        <v>99</v>
      </c>
      <c r="P4203">
        <v>99</v>
      </c>
      <c r="Q4203">
        <v>20</v>
      </c>
      <c r="R4203">
        <v>303</v>
      </c>
      <c r="S4203">
        <v>286</v>
      </c>
      <c r="T4203">
        <v>19.373401534526856</v>
      </c>
      <c r="U4203">
        <v>17.842692463149049</v>
      </c>
      <c r="V4203">
        <v>4.2376237623762378</v>
      </c>
      <c r="W4203">
        <v>60.947552447552432</v>
      </c>
      <c r="X4203">
        <v>144.63705308775738</v>
      </c>
      <c r="Y4203">
        <v>125.14917491749172</v>
      </c>
      <c r="Z4203">
        <v>132.58811188811188</v>
      </c>
      <c r="AA4203">
        <v>26.59674644782476</v>
      </c>
      <c r="AB4203">
        <v>3.8595143027126442</v>
      </c>
      <c r="AC4203">
        <v>-62.399847836342296</v>
      </c>
      <c r="AD4203">
        <v>1</v>
      </c>
      <c r="AE4203">
        <v>0</v>
      </c>
      <c r="AF4203">
        <v>0</v>
      </c>
      <c r="AG4203">
        <v>0</v>
      </c>
      <c r="AH4203">
        <v>3</v>
      </c>
      <c r="AI4203">
        <v>0</v>
      </c>
      <c r="AJ4203">
        <v>2</v>
      </c>
      <c r="AK4203">
        <v>0</v>
      </c>
      <c r="AL4203">
        <v>0</v>
      </c>
      <c r="AM4203">
        <v>0</v>
      </c>
    </row>
    <row r="4204" spans="1:39">
      <c r="A4204">
        <v>16</v>
      </c>
      <c r="B4204">
        <v>142</v>
      </c>
      <c r="C4204">
        <v>2023</v>
      </c>
      <c r="D4204">
        <v>10</v>
      </c>
      <c r="E4204">
        <v>99</v>
      </c>
      <c r="F4204">
        <v>174</v>
      </c>
      <c r="G4204">
        <v>99</v>
      </c>
      <c r="H4204">
        <v>99</v>
      </c>
      <c r="I4204">
        <v>99</v>
      </c>
      <c r="J4204">
        <v>147</v>
      </c>
      <c r="M4204">
        <v>99</v>
      </c>
      <c r="N4204">
        <v>99</v>
      </c>
      <c r="O4204">
        <v>99</v>
      </c>
      <c r="P4204">
        <v>99</v>
      </c>
      <c r="Q4204">
        <v>18</v>
      </c>
      <c r="R4204">
        <v>320</v>
      </c>
      <c r="S4204">
        <v>320</v>
      </c>
      <c r="T4204">
        <v>19.680196801968023</v>
      </c>
      <c r="U4204">
        <v>18.520883400284177</v>
      </c>
      <c r="V4204">
        <v>3.6437499999999998</v>
      </c>
      <c r="W4204">
        <v>60.990625000000001</v>
      </c>
      <c r="X4204">
        <v>142.98754062838577</v>
      </c>
      <c r="Y4204">
        <v>131.97749999999999</v>
      </c>
      <c r="Z4204">
        <v>131.97749999999999</v>
      </c>
      <c r="AA4204">
        <v>28.400924170702904</v>
      </c>
      <c r="AB4204">
        <v>4.070845994308204</v>
      </c>
      <c r="AC4204">
        <v>-57.963178617584155</v>
      </c>
      <c r="AD4204">
        <v>2</v>
      </c>
      <c r="AE4204">
        <v>0</v>
      </c>
      <c r="AF4204">
        <v>0</v>
      </c>
      <c r="AG4204">
        <v>0</v>
      </c>
      <c r="AH4204">
        <v>1</v>
      </c>
      <c r="AI4204">
        <v>1</v>
      </c>
      <c r="AJ4204">
        <v>0</v>
      </c>
      <c r="AK4204">
        <v>1</v>
      </c>
      <c r="AL4204">
        <v>0</v>
      </c>
      <c r="AM4204">
        <v>0</v>
      </c>
    </row>
    <row r="4205" spans="1:39">
      <c r="A4205">
        <v>16</v>
      </c>
      <c r="B4205">
        <v>143</v>
      </c>
      <c r="C4205">
        <v>2023</v>
      </c>
      <c r="D4205">
        <v>11</v>
      </c>
      <c r="E4205">
        <v>99</v>
      </c>
      <c r="F4205">
        <v>174</v>
      </c>
      <c r="G4205">
        <v>99</v>
      </c>
      <c r="H4205">
        <v>99</v>
      </c>
      <c r="I4205">
        <v>99</v>
      </c>
      <c r="J4205">
        <v>147</v>
      </c>
      <c r="M4205">
        <v>99</v>
      </c>
      <c r="N4205">
        <v>99</v>
      </c>
      <c r="O4205">
        <v>99</v>
      </c>
      <c r="P4205">
        <v>99</v>
      </c>
      <c r="Q4205">
        <v>21</v>
      </c>
      <c r="R4205">
        <v>267</v>
      </c>
      <c r="S4205">
        <v>267</v>
      </c>
      <c r="T4205">
        <v>16.553006819590824</v>
      </c>
      <c r="U4205">
        <v>15.645932822398059</v>
      </c>
      <c r="V4205">
        <v>4.4794007490636716</v>
      </c>
      <c r="W4205">
        <v>60.337078651685403</v>
      </c>
      <c r="X4205">
        <v>142.42394731396143</v>
      </c>
      <c r="Y4205">
        <v>131.45730337078655</v>
      </c>
      <c r="Z4205">
        <v>131.45730337078655</v>
      </c>
      <c r="AA4205">
        <v>28.606630360693799</v>
      </c>
      <c r="AB4205">
        <v>4.1945492190600673</v>
      </c>
      <c r="AC4205">
        <v>-65.125663125507927</v>
      </c>
      <c r="AD4205">
        <v>4</v>
      </c>
      <c r="AE4205">
        <v>0</v>
      </c>
      <c r="AF4205">
        <v>0</v>
      </c>
      <c r="AG4205">
        <v>0</v>
      </c>
      <c r="AH4205">
        <v>3</v>
      </c>
      <c r="AI4205">
        <v>0</v>
      </c>
      <c r="AJ4205">
        <v>0</v>
      </c>
      <c r="AK4205">
        <v>0</v>
      </c>
      <c r="AL4205">
        <v>0</v>
      </c>
      <c r="AM4205">
        <v>0</v>
      </c>
    </row>
    <row r="4206" spans="1:39">
      <c r="A4206">
        <v>16</v>
      </c>
      <c r="B4206">
        <v>144</v>
      </c>
      <c r="C4206">
        <v>2023</v>
      </c>
      <c r="D4206">
        <v>12</v>
      </c>
      <c r="E4206">
        <v>99</v>
      </c>
      <c r="F4206">
        <v>174</v>
      </c>
      <c r="G4206">
        <v>99</v>
      </c>
      <c r="H4206">
        <v>99</v>
      </c>
      <c r="I4206">
        <v>99</v>
      </c>
      <c r="J4206">
        <v>147</v>
      </c>
      <c r="M4206">
        <v>99</v>
      </c>
      <c r="N4206">
        <v>99</v>
      </c>
      <c r="O4206">
        <v>99</v>
      </c>
      <c r="P4206">
        <v>99</v>
      </c>
      <c r="Q4206">
        <v>21</v>
      </c>
      <c r="R4206">
        <v>164</v>
      </c>
      <c r="S4206">
        <v>164</v>
      </c>
      <c r="T4206">
        <v>12.8125</v>
      </c>
      <c r="U4206">
        <v>12.482429233282758</v>
      </c>
      <c r="V4206">
        <v>4.3902439024390247</v>
      </c>
      <c r="W4206">
        <v>60.219512195121958</v>
      </c>
      <c r="X4206">
        <v>147.48170071083152</v>
      </c>
      <c r="Y4206">
        <v>136.12560975609767</v>
      </c>
      <c r="Z4206">
        <v>136.12560975609767</v>
      </c>
      <c r="AA4206">
        <v>26.682829095330504</v>
      </c>
      <c r="AB4206">
        <v>4.5223682287263278</v>
      </c>
      <c r="AC4206">
        <v>-60.021402031604495</v>
      </c>
      <c r="AD4206">
        <v>2</v>
      </c>
      <c r="AE4206">
        <v>0</v>
      </c>
      <c r="AF4206">
        <v>0</v>
      </c>
      <c r="AG4206">
        <v>1</v>
      </c>
      <c r="AH4206">
        <v>6</v>
      </c>
      <c r="AI4206">
        <v>0</v>
      </c>
      <c r="AJ4206">
        <v>0</v>
      </c>
      <c r="AK4206">
        <v>0</v>
      </c>
      <c r="AL4206">
        <v>0</v>
      </c>
      <c r="AM4206">
        <v>0</v>
      </c>
    </row>
    <row r="4207" spans="1:39">
      <c r="A4207">
        <v>16</v>
      </c>
      <c r="B4207">
        <v>145</v>
      </c>
      <c r="C4207">
        <v>2023</v>
      </c>
      <c r="D4207">
        <v>1</v>
      </c>
      <c r="E4207">
        <v>99</v>
      </c>
      <c r="F4207">
        <v>174</v>
      </c>
      <c r="G4207">
        <v>99</v>
      </c>
      <c r="H4207">
        <v>99</v>
      </c>
      <c r="I4207">
        <v>99</v>
      </c>
      <c r="J4207">
        <v>155</v>
      </c>
      <c r="M4207">
        <v>99</v>
      </c>
      <c r="N4207">
        <v>99</v>
      </c>
      <c r="O4207">
        <v>99</v>
      </c>
      <c r="P4207">
        <v>99</v>
      </c>
      <c r="R4207">
        <v>0</v>
      </c>
    </row>
    <row r="4208" spans="1:39">
      <c r="A4208">
        <v>16</v>
      </c>
      <c r="B4208">
        <v>146</v>
      </c>
      <c r="C4208">
        <v>2023</v>
      </c>
      <c r="D4208">
        <v>2</v>
      </c>
      <c r="E4208">
        <v>99</v>
      </c>
      <c r="F4208">
        <v>174</v>
      </c>
      <c r="G4208">
        <v>99</v>
      </c>
      <c r="H4208">
        <v>99</v>
      </c>
      <c r="I4208">
        <v>99</v>
      </c>
      <c r="J4208">
        <v>155</v>
      </c>
      <c r="M4208">
        <v>99</v>
      </c>
      <c r="N4208">
        <v>99</v>
      </c>
      <c r="O4208">
        <v>99</v>
      </c>
      <c r="P4208">
        <v>99</v>
      </c>
      <c r="R4208">
        <v>0</v>
      </c>
    </row>
    <row r="4209" spans="1:39">
      <c r="A4209">
        <v>16</v>
      </c>
      <c r="B4209">
        <v>147</v>
      </c>
      <c r="C4209">
        <v>2023</v>
      </c>
      <c r="D4209">
        <v>3</v>
      </c>
      <c r="E4209">
        <v>99</v>
      </c>
      <c r="F4209">
        <v>174</v>
      </c>
      <c r="G4209">
        <v>99</v>
      </c>
      <c r="H4209">
        <v>99</v>
      </c>
      <c r="I4209">
        <v>99</v>
      </c>
      <c r="J4209">
        <v>155</v>
      </c>
      <c r="M4209">
        <v>99</v>
      </c>
      <c r="N4209">
        <v>99</v>
      </c>
      <c r="O4209">
        <v>99</v>
      </c>
      <c r="P4209">
        <v>99</v>
      </c>
      <c r="Q4209">
        <v>1</v>
      </c>
      <c r="R4209">
        <v>3</v>
      </c>
      <c r="S4209">
        <v>3</v>
      </c>
      <c r="T4209">
        <v>0.17421602787456444</v>
      </c>
      <c r="U4209">
        <v>0.21126446467852536</v>
      </c>
      <c r="V4209">
        <v>15</v>
      </c>
      <c r="W4209">
        <v>58</v>
      </c>
      <c r="X4209">
        <v>177.56229685807153</v>
      </c>
      <c r="Y4209">
        <v>163.89</v>
      </c>
      <c r="Z4209">
        <v>163.89</v>
      </c>
      <c r="AA4209">
        <v>28.113193818324245</v>
      </c>
      <c r="AB4209">
        <v>1.6329931618554523</v>
      </c>
      <c r="AC4209">
        <v>-99.908543175219108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</row>
    <row r="4210" spans="1:39">
      <c r="A4210">
        <v>16</v>
      </c>
      <c r="B4210">
        <v>148</v>
      </c>
      <c r="C4210">
        <v>2023</v>
      </c>
      <c r="D4210">
        <v>4</v>
      </c>
      <c r="E4210">
        <v>99</v>
      </c>
      <c r="F4210">
        <v>174</v>
      </c>
      <c r="G4210">
        <v>99</v>
      </c>
      <c r="H4210">
        <v>99</v>
      </c>
      <c r="I4210">
        <v>99</v>
      </c>
      <c r="J4210">
        <v>155</v>
      </c>
      <c r="M4210">
        <v>99</v>
      </c>
      <c r="N4210">
        <v>99</v>
      </c>
      <c r="O4210">
        <v>99</v>
      </c>
      <c r="P4210">
        <v>99</v>
      </c>
      <c r="R4210">
        <v>0</v>
      </c>
    </row>
    <row r="4211" spans="1:39">
      <c r="A4211">
        <v>16</v>
      </c>
      <c r="B4211">
        <v>149</v>
      </c>
      <c r="C4211">
        <v>2023</v>
      </c>
      <c r="D4211">
        <v>5</v>
      </c>
      <c r="E4211">
        <v>99</v>
      </c>
      <c r="F4211">
        <v>174</v>
      </c>
      <c r="G4211">
        <v>99</v>
      </c>
      <c r="H4211">
        <v>99</v>
      </c>
      <c r="I4211">
        <v>99</v>
      </c>
      <c r="J4211">
        <v>155</v>
      </c>
      <c r="M4211">
        <v>99</v>
      </c>
      <c r="N4211">
        <v>99</v>
      </c>
      <c r="O4211">
        <v>99</v>
      </c>
      <c r="P4211">
        <v>99</v>
      </c>
      <c r="R4211">
        <v>0</v>
      </c>
    </row>
    <row r="4212" spans="1:39">
      <c r="A4212">
        <v>16</v>
      </c>
      <c r="B4212">
        <v>150</v>
      </c>
      <c r="C4212">
        <v>2023</v>
      </c>
      <c r="D4212">
        <v>6</v>
      </c>
      <c r="E4212">
        <v>99</v>
      </c>
      <c r="F4212">
        <v>174</v>
      </c>
      <c r="G4212">
        <v>99</v>
      </c>
      <c r="H4212">
        <v>99</v>
      </c>
      <c r="I4212">
        <v>99</v>
      </c>
      <c r="J4212">
        <v>155</v>
      </c>
      <c r="M4212">
        <v>99</v>
      </c>
      <c r="N4212">
        <v>99</v>
      </c>
      <c r="O4212">
        <v>99</v>
      </c>
      <c r="P4212">
        <v>99</v>
      </c>
      <c r="R4212">
        <v>0</v>
      </c>
    </row>
    <row r="4213" spans="1:39">
      <c r="A4213">
        <v>16</v>
      </c>
      <c r="B4213">
        <v>151</v>
      </c>
      <c r="C4213">
        <v>2023</v>
      </c>
      <c r="D4213">
        <v>7</v>
      </c>
      <c r="E4213">
        <v>99</v>
      </c>
      <c r="F4213">
        <v>174</v>
      </c>
      <c r="G4213">
        <v>99</v>
      </c>
      <c r="H4213">
        <v>99</v>
      </c>
      <c r="I4213">
        <v>99</v>
      </c>
      <c r="J4213">
        <v>155</v>
      </c>
      <c r="M4213">
        <v>99</v>
      </c>
      <c r="N4213">
        <v>99</v>
      </c>
      <c r="O4213">
        <v>99</v>
      </c>
      <c r="P4213">
        <v>99</v>
      </c>
      <c r="R4213">
        <v>0</v>
      </c>
    </row>
    <row r="4214" spans="1:39">
      <c r="A4214">
        <v>16</v>
      </c>
      <c r="B4214">
        <v>152</v>
      </c>
      <c r="C4214">
        <v>2023</v>
      </c>
      <c r="D4214">
        <v>8</v>
      </c>
      <c r="E4214">
        <v>99</v>
      </c>
      <c r="F4214">
        <v>174</v>
      </c>
      <c r="G4214">
        <v>99</v>
      </c>
      <c r="H4214">
        <v>99</v>
      </c>
      <c r="I4214">
        <v>99</v>
      </c>
      <c r="J4214">
        <v>155</v>
      </c>
      <c r="M4214">
        <v>99</v>
      </c>
      <c r="N4214">
        <v>99</v>
      </c>
      <c r="O4214">
        <v>99</v>
      </c>
      <c r="P4214">
        <v>99</v>
      </c>
      <c r="R4214">
        <v>0</v>
      </c>
    </row>
    <row r="4215" spans="1:39">
      <c r="A4215">
        <v>16</v>
      </c>
      <c r="B4215">
        <v>153</v>
      </c>
      <c r="C4215">
        <v>2023</v>
      </c>
      <c r="D4215">
        <v>9</v>
      </c>
      <c r="E4215">
        <v>99</v>
      </c>
      <c r="F4215">
        <v>174</v>
      </c>
      <c r="G4215">
        <v>99</v>
      </c>
      <c r="H4215">
        <v>99</v>
      </c>
      <c r="I4215">
        <v>99</v>
      </c>
      <c r="J4215">
        <v>155</v>
      </c>
      <c r="M4215">
        <v>99</v>
      </c>
      <c r="N4215">
        <v>99</v>
      </c>
      <c r="O4215">
        <v>99</v>
      </c>
      <c r="P4215">
        <v>99</v>
      </c>
      <c r="R4215">
        <v>0</v>
      </c>
    </row>
    <row r="4216" spans="1:39">
      <c r="A4216">
        <v>16</v>
      </c>
      <c r="B4216">
        <v>154</v>
      </c>
      <c r="C4216">
        <v>2023</v>
      </c>
      <c r="D4216">
        <v>10</v>
      </c>
      <c r="E4216">
        <v>99</v>
      </c>
      <c r="F4216">
        <v>174</v>
      </c>
      <c r="G4216">
        <v>99</v>
      </c>
      <c r="H4216">
        <v>99</v>
      </c>
      <c r="I4216">
        <v>99</v>
      </c>
      <c r="J4216">
        <v>155</v>
      </c>
      <c r="M4216">
        <v>99</v>
      </c>
      <c r="N4216">
        <v>99</v>
      </c>
      <c r="O4216">
        <v>99</v>
      </c>
      <c r="P4216">
        <v>99</v>
      </c>
      <c r="R4216">
        <v>0</v>
      </c>
    </row>
    <row r="4217" spans="1:39">
      <c r="A4217">
        <v>16</v>
      </c>
      <c r="B4217">
        <v>155</v>
      </c>
      <c r="C4217">
        <v>2023</v>
      </c>
      <c r="D4217">
        <v>11</v>
      </c>
      <c r="E4217">
        <v>99</v>
      </c>
      <c r="F4217">
        <v>174</v>
      </c>
      <c r="G4217">
        <v>99</v>
      </c>
      <c r="H4217">
        <v>99</v>
      </c>
      <c r="I4217">
        <v>99</v>
      </c>
      <c r="J4217">
        <v>155</v>
      </c>
      <c r="M4217">
        <v>99</v>
      </c>
      <c r="N4217">
        <v>99</v>
      </c>
      <c r="O4217">
        <v>99</v>
      </c>
      <c r="P4217">
        <v>99</v>
      </c>
      <c r="R4217">
        <v>0</v>
      </c>
    </row>
    <row r="4218" spans="1:39">
      <c r="A4218">
        <v>16</v>
      </c>
      <c r="B4218">
        <v>156</v>
      </c>
      <c r="C4218">
        <v>2023</v>
      </c>
      <c r="D4218">
        <v>12</v>
      </c>
      <c r="E4218">
        <v>99</v>
      </c>
      <c r="F4218">
        <v>174</v>
      </c>
      <c r="G4218">
        <v>99</v>
      </c>
      <c r="H4218">
        <v>99</v>
      </c>
      <c r="I4218">
        <v>99</v>
      </c>
      <c r="J4218">
        <v>155</v>
      </c>
      <c r="M4218">
        <v>99</v>
      </c>
      <c r="N4218">
        <v>99</v>
      </c>
      <c r="O4218">
        <v>99</v>
      </c>
      <c r="P4218">
        <v>99</v>
      </c>
      <c r="R4218">
        <v>0</v>
      </c>
    </row>
    <row r="4219" spans="1:39">
      <c r="A4219">
        <v>16</v>
      </c>
      <c r="B4219">
        <v>157</v>
      </c>
      <c r="C4219">
        <v>2023</v>
      </c>
      <c r="D4219">
        <v>1</v>
      </c>
      <c r="E4219">
        <v>99</v>
      </c>
      <c r="F4219">
        <v>174</v>
      </c>
      <c r="G4219">
        <v>99</v>
      </c>
      <c r="H4219">
        <v>99</v>
      </c>
      <c r="I4219">
        <v>99</v>
      </c>
      <c r="J4219">
        <v>160</v>
      </c>
      <c r="M4219">
        <v>99</v>
      </c>
      <c r="N4219">
        <v>99</v>
      </c>
      <c r="O4219">
        <v>99</v>
      </c>
      <c r="P4219">
        <v>99</v>
      </c>
      <c r="Q4219">
        <v>29</v>
      </c>
      <c r="R4219">
        <v>397</v>
      </c>
      <c r="S4219">
        <v>397</v>
      </c>
      <c r="T4219">
        <v>24.582043343653243</v>
      </c>
      <c r="U4219">
        <v>23.295000575846121</v>
      </c>
      <c r="V4219">
        <v>7.59949622166247</v>
      </c>
      <c r="W4219">
        <v>58.659949622166245</v>
      </c>
      <c r="X4219">
        <v>141.31036948293141</v>
      </c>
      <c r="Y4219">
        <v>130.42947103274548</v>
      </c>
      <c r="Z4219">
        <v>130.42947103274548</v>
      </c>
      <c r="AA4219">
        <v>29.786111803914125</v>
      </c>
      <c r="AB4219">
        <v>3.712967676228375</v>
      </c>
      <c r="AC4219">
        <v>-58.346526675409301</v>
      </c>
      <c r="AD4219">
        <v>15</v>
      </c>
      <c r="AE4219">
        <v>0</v>
      </c>
      <c r="AF4219">
        <v>0</v>
      </c>
      <c r="AG4219">
        <v>1</v>
      </c>
      <c r="AH4219">
        <v>31</v>
      </c>
      <c r="AI4219">
        <v>13</v>
      </c>
      <c r="AJ4219">
        <v>2</v>
      </c>
      <c r="AK4219">
        <v>6</v>
      </c>
      <c r="AL4219">
        <v>0</v>
      </c>
      <c r="AM4219">
        <v>0</v>
      </c>
    </row>
    <row r="4220" spans="1:39">
      <c r="A4220">
        <v>16</v>
      </c>
      <c r="B4220">
        <v>158</v>
      </c>
      <c r="C4220">
        <v>2023</v>
      </c>
      <c r="D4220">
        <v>2</v>
      </c>
      <c r="E4220">
        <v>99</v>
      </c>
      <c r="F4220">
        <v>174</v>
      </c>
      <c r="G4220">
        <v>99</v>
      </c>
      <c r="H4220">
        <v>99</v>
      </c>
      <c r="I4220">
        <v>99</v>
      </c>
      <c r="J4220">
        <v>160</v>
      </c>
      <c r="M4220">
        <v>99</v>
      </c>
      <c r="N4220">
        <v>99</v>
      </c>
      <c r="O4220">
        <v>99</v>
      </c>
      <c r="P4220">
        <v>99</v>
      </c>
      <c r="Q4220">
        <v>22</v>
      </c>
      <c r="R4220">
        <v>221</v>
      </c>
      <c r="S4220">
        <v>221</v>
      </c>
      <c r="T4220">
        <v>16.297935103244839</v>
      </c>
      <c r="U4220">
        <v>15.751502322316028</v>
      </c>
      <c r="V4220">
        <v>7.9230769230769251</v>
      </c>
      <c r="W4220">
        <v>58.642533936651603</v>
      </c>
      <c r="X4220">
        <v>144.8586401807994</v>
      </c>
      <c r="Y4220">
        <v>133.70452488687781</v>
      </c>
      <c r="Z4220">
        <v>133.70452488687781</v>
      </c>
      <c r="AA4220">
        <v>27.14276279757788</v>
      </c>
      <c r="AB4220">
        <v>3.1585266203951243</v>
      </c>
      <c r="AC4220">
        <v>-51.491306959818367</v>
      </c>
      <c r="AD4220">
        <v>3</v>
      </c>
      <c r="AE4220">
        <v>0</v>
      </c>
      <c r="AF4220">
        <v>0</v>
      </c>
      <c r="AG4220">
        <v>0</v>
      </c>
      <c r="AH4220">
        <v>18</v>
      </c>
      <c r="AI4220">
        <v>7</v>
      </c>
      <c r="AJ4220">
        <v>3</v>
      </c>
      <c r="AK4220">
        <v>1</v>
      </c>
      <c r="AL4220">
        <v>0</v>
      </c>
      <c r="AM4220">
        <v>0</v>
      </c>
    </row>
    <row r="4221" spans="1:39">
      <c r="A4221">
        <v>16</v>
      </c>
      <c r="B4221">
        <v>159</v>
      </c>
      <c r="C4221">
        <v>2023</v>
      </c>
      <c r="D4221">
        <v>3</v>
      </c>
      <c r="E4221">
        <v>99</v>
      </c>
      <c r="F4221">
        <v>174</v>
      </c>
      <c r="G4221">
        <v>99</v>
      </c>
      <c r="H4221">
        <v>99</v>
      </c>
      <c r="I4221">
        <v>99</v>
      </c>
      <c r="J4221">
        <v>160</v>
      </c>
      <c r="M4221">
        <v>99</v>
      </c>
      <c r="N4221">
        <v>99</v>
      </c>
      <c r="O4221">
        <v>99</v>
      </c>
      <c r="P4221">
        <v>99</v>
      </c>
      <c r="Q4221">
        <v>29</v>
      </c>
      <c r="R4221">
        <v>415</v>
      </c>
      <c r="S4221">
        <v>415</v>
      </c>
      <c r="T4221">
        <v>25.015069318866793</v>
      </c>
      <c r="U4221">
        <v>24.923379954895697</v>
      </c>
      <c r="V4221">
        <v>7.653012048192771</v>
      </c>
      <c r="W4221">
        <v>58.479518072289153</v>
      </c>
      <c r="X4221">
        <v>151.09556318448219</v>
      </c>
      <c r="Y4221">
        <v>139.4612048192771</v>
      </c>
      <c r="Z4221">
        <v>139.4612048192771</v>
      </c>
      <c r="AA4221">
        <v>30.978060849092728</v>
      </c>
      <c r="AB4221">
        <v>3.220258129148605</v>
      </c>
      <c r="AC4221">
        <v>-63.973736259377901</v>
      </c>
      <c r="AD4221">
        <v>12</v>
      </c>
      <c r="AE4221">
        <v>0</v>
      </c>
      <c r="AF4221">
        <v>0</v>
      </c>
      <c r="AG4221">
        <v>1</v>
      </c>
      <c r="AH4221">
        <v>31</v>
      </c>
      <c r="AI4221">
        <v>8</v>
      </c>
      <c r="AJ4221">
        <v>5</v>
      </c>
      <c r="AK4221">
        <v>11</v>
      </c>
      <c r="AL4221">
        <v>0</v>
      </c>
      <c r="AM4221">
        <v>0</v>
      </c>
    </row>
    <row r="4222" spans="1:39">
      <c r="A4222">
        <v>16</v>
      </c>
      <c r="B4222">
        <v>160</v>
      </c>
      <c r="C4222">
        <v>2023</v>
      </c>
      <c r="D4222">
        <v>4</v>
      </c>
      <c r="E4222">
        <v>99</v>
      </c>
      <c r="F4222">
        <v>174</v>
      </c>
      <c r="G4222">
        <v>99</v>
      </c>
      <c r="H4222">
        <v>99</v>
      </c>
      <c r="I4222">
        <v>99</v>
      </c>
      <c r="J4222">
        <v>160</v>
      </c>
      <c r="M4222">
        <v>99</v>
      </c>
      <c r="N4222">
        <v>99</v>
      </c>
      <c r="O4222">
        <v>99</v>
      </c>
      <c r="P4222">
        <v>99</v>
      </c>
      <c r="Q4222">
        <v>22</v>
      </c>
      <c r="R4222">
        <v>337</v>
      </c>
      <c r="S4222">
        <v>337</v>
      </c>
      <c r="T4222">
        <v>26.852589641434257</v>
      </c>
      <c r="U4222">
        <v>26.733093377812899</v>
      </c>
      <c r="V4222">
        <v>9.534124629080118</v>
      </c>
      <c r="W4222">
        <v>58.127596439169139</v>
      </c>
      <c r="X4222">
        <v>146.84890902135012</v>
      </c>
      <c r="Y4222">
        <v>135.54154302670631</v>
      </c>
      <c r="Z4222">
        <v>135.54154302670631</v>
      </c>
      <c r="AA4222">
        <v>31.270316524491687</v>
      </c>
      <c r="AB4222">
        <v>2.9654355783734898</v>
      </c>
      <c r="AC4222">
        <v>-63.48018127315855</v>
      </c>
      <c r="AD4222">
        <v>10</v>
      </c>
      <c r="AE4222">
        <v>0</v>
      </c>
      <c r="AF4222">
        <v>2</v>
      </c>
      <c r="AG4222">
        <v>1</v>
      </c>
      <c r="AH4222">
        <v>15</v>
      </c>
      <c r="AI4222">
        <v>4</v>
      </c>
      <c r="AJ4222">
        <v>4</v>
      </c>
      <c r="AK4222">
        <v>5</v>
      </c>
      <c r="AL4222">
        <v>0</v>
      </c>
      <c r="AM4222">
        <v>0</v>
      </c>
    </row>
    <row r="4223" spans="1:39">
      <c r="A4223">
        <v>16</v>
      </c>
      <c r="B4223">
        <v>161</v>
      </c>
      <c r="C4223">
        <v>2023</v>
      </c>
      <c r="D4223">
        <v>5</v>
      </c>
      <c r="E4223">
        <v>99</v>
      </c>
      <c r="F4223">
        <v>174</v>
      </c>
      <c r="G4223">
        <v>99</v>
      </c>
      <c r="H4223">
        <v>99</v>
      </c>
      <c r="I4223">
        <v>99</v>
      </c>
      <c r="J4223">
        <v>160</v>
      </c>
      <c r="M4223">
        <v>99</v>
      </c>
      <c r="N4223">
        <v>99</v>
      </c>
      <c r="O4223">
        <v>99</v>
      </c>
      <c r="P4223">
        <v>99</v>
      </c>
      <c r="Q4223">
        <v>26</v>
      </c>
      <c r="R4223">
        <v>295</v>
      </c>
      <c r="S4223">
        <v>295</v>
      </c>
      <c r="T4223">
        <v>19.8252688172043</v>
      </c>
      <c r="U4223">
        <v>20.038183654803376</v>
      </c>
      <c r="V4223">
        <v>8.2915254237288138</v>
      </c>
      <c r="W4223">
        <v>58.450847457627113</v>
      </c>
      <c r="X4223">
        <v>151.02594707751061</v>
      </c>
      <c r="Y4223">
        <v>139.39694915254228</v>
      </c>
      <c r="Z4223">
        <v>139.39694915254228</v>
      </c>
      <c r="AA4223">
        <v>30.645655939798345</v>
      </c>
      <c r="AB4223">
        <v>3.0604293972210774</v>
      </c>
      <c r="AC4223">
        <v>-62.199910196508881</v>
      </c>
      <c r="AD4223">
        <v>4</v>
      </c>
      <c r="AE4223">
        <v>0</v>
      </c>
      <c r="AF4223">
        <v>0</v>
      </c>
      <c r="AG4223">
        <v>0</v>
      </c>
      <c r="AH4223">
        <v>26</v>
      </c>
      <c r="AI4223">
        <v>4</v>
      </c>
      <c r="AJ4223">
        <v>3</v>
      </c>
      <c r="AK4223">
        <v>6</v>
      </c>
      <c r="AL4223">
        <v>0</v>
      </c>
      <c r="AM4223">
        <v>0</v>
      </c>
    </row>
    <row r="4224" spans="1:39">
      <c r="A4224">
        <v>16</v>
      </c>
      <c r="B4224">
        <v>162</v>
      </c>
      <c r="C4224">
        <v>2023</v>
      </c>
      <c r="D4224">
        <v>6</v>
      </c>
      <c r="E4224">
        <v>99</v>
      </c>
      <c r="F4224">
        <v>174</v>
      </c>
      <c r="G4224">
        <v>99</v>
      </c>
      <c r="H4224">
        <v>99</v>
      </c>
      <c r="I4224">
        <v>99</v>
      </c>
      <c r="J4224">
        <v>160</v>
      </c>
      <c r="M4224">
        <v>99</v>
      </c>
      <c r="N4224">
        <v>99</v>
      </c>
      <c r="O4224">
        <v>99</v>
      </c>
      <c r="P4224">
        <v>99</v>
      </c>
      <c r="Q4224">
        <v>26</v>
      </c>
      <c r="R4224">
        <v>341</v>
      </c>
      <c r="S4224">
        <v>341</v>
      </c>
      <c r="T4224">
        <v>22.478576137112725</v>
      </c>
      <c r="U4224">
        <v>21.787851237922077</v>
      </c>
      <c r="V4224">
        <v>8.1378299120234612</v>
      </c>
      <c r="W4224">
        <v>58.815249266862182</v>
      </c>
      <c r="X4224">
        <v>140.78629230832777</v>
      </c>
      <c r="Y4224">
        <v>129.94574780058656</v>
      </c>
      <c r="Z4224">
        <v>129.94574780058656</v>
      </c>
      <c r="AA4224">
        <v>29.725635249893273</v>
      </c>
      <c r="AB4224">
        <v>2.3933930955264997</v>
      </c>
      <c r="AC4224">
        <v>-52.914092884830445</v>
      </c>
      <c r="AD4224">
        <v>9</v>
      </c>
      <c r="AE4224">
        <v>0</v>
      </c>
      <c r="AF4224">
        <v>0</v>
      </c>
      <c r="AG4224">
        <v>1</v>
      </c>
      <c r="AH4224">
        <v>14</v>
      </c>
      <c r="AI4224">
        <v>9</v>
      </c>
      <c r="AJ4224">
        <v>6</v>
      </c>
      <c r="AK4224">
        <v>9</v>
      </c>
      <c r="AL4224">
        <v>0</v>
      </c>
      <c r="AM4224">
        <v>0</v>
      </c>
    </row>
    <row r="4225" spans="1:39">
      <c r="A4225">
        <v>16</v>
      </c>
      <c r="B4225">
        <v>163</v>
      </c>
      <c r="C4225">
        <v>2023</v>
      </c>
      <c r="D4225">
        <v>7</v>
      </c>
      <c r="E4225">
        <v>99</v>
      </c>
      <c r="F4225">
        <v>174</v>
      </c>
      <c r="G4225">
        <v>99</v>
      </c>
      <c r="H4225">
        <v>99</v>
      </c>
      <c r="I4225">
        <v>99</v>
      </c>
      <c r="J4225">
        <v>160</v>
      </c>
      <c r="M4225">
        <v>99</v>
      </c>
      <c r="N4225">
        <v>99</v>
      </c>
      <c r="O4225">
        <v>99</v>
      </c>
      <c r="P4225">
        <v>99</v>
      </c>
      <c r="Q4225">
        <v>25</v>
      </c>
      <c r="R4225">
        <v>267</v>
      </c>
      <c r="S4225">
        <v>267</v>
      </c>
      <c r="T4225">
        <v>19.866071428571423</v>
      </c>
      <c r="U4225">
        <v>19.924922355876472</v>
      </c>
      <c r="V4225">
        <v>7.8614232209737809</v>
      </c>
      <c r="W4225">
        <v>58.940074906367059</v>
      </c>
      <c r="X4225">
        <v>149.32215012923999</v>
      </c>
      <c r="Y4225">
        <v>137.82434456928837</v>
      </c>
      <c r="Z4225">
        <v>137.82434456928837</v>
      </c>
      <c r="AA4225">
        <v>28.799433759538523</v>
      </c>
      <c r="AB4225">
        <v>2.277590880537586</v>
      </c>
      <c r="AC4225">
        <v>-44.769731787551763</v>
      </c>
      <c r="AD4225">
        <v>15</v>
      </c>
      <c r="AE4225">
        <v>0</v>
      </c>
      <c r="AF4225">
        <v>0</v>
      </c>
      <c r="AG4225">
        <v>2</v>
      </c>
      <c r="AH4225">
        <v>24</v>
      </c>
      <c r="AI4225">
        <v>3</v>
      </c>
      <c r="AJ4225">
        <v>3</v>
      </c>
      <c r="AK4225">
        <v>10</v>
      </c>
      <c r="AL4225">
        <v>0</v>
      </c>
      <c r="AM4225">
        <v>0</v>
      </c>
    </row>
    <row r="4226" spans="1:39">
      <c r="A4226">
        <v>16</v>
      </c>
      <c r="B4226">
        <v>164</v>
      </c>
      <c r="C4226">
        <v>2023</v>
      </c>
      <c r="D4226">
        <v>8</v>
      </c>
      <c r="E4226">
        <v>99</v>
      </c>
      <c r="F4226">
        <v>174</v>
      </c>
      <c r="G4226">
        <v>99</v>
      </c>
      <c r="H4226">
        <v>99</v>
      </c>
      <c r="I4226">
        <v>99</v>
      </c>
      <c r="J4226">
        <v>160</v>
      </c>
      <c r="M4226">
        <v>99</v>
      </c>
      <c r="N4226">
        <v>99</v>
      </c>
      <c r="O4226">
        <v>99</v>
      </c>
      <c r="P4226">
        <v>99</v>
      </c>
      <c r="Q4226">
        <v>31</v>
      </c>
      <c r="R4226">
        <v>390</v>
      </c>
      <c r="S4226">
        <v>390</v>
      </c>
      <c r="T4226">
        <v>23.145400593471805</v>
      </c>
      <c r="U4226">
        <v>23.008631500907661</v>
      </c>
      <c r="V4226">
        <v>6.4871794871794899</v>
      </c>
      <c r="W4226">
        <v>59.441025641025639</v>
      </c>
      <c r="X4226">
        <v>147.60091118704341</v>
      </c>
      <c r="Y4226">
        <v>136.23564102564103</v>
      </c>
      <c r="Z4226">
        <v>136.23564102564103</v>
      </c>
      <c r="AA4226">
        <v>30.026610189311757</v>
      </c>
      <c r="AB4226">
        <v>2.060709107318087</v>
      </c>
      <c r="AC4226">
        <v>-52.080621544547618</v>
      </c>
      <c r="AD4226">
        <v>16</v>
      </c>
      <c r="AE4226">
        <v>0</v>
      </c>
      <c r="AF4226">
        <v>0</v>
      </c>
      <c r="AG4226">
        <v>0</v>
      </c>
      <c r="AH4226">
        <v>25</v>
      </c>
      <c r="AI4226">
        <v>6</v>
      </c>
      <c r="AJ4226">
        <v>7</v>
      </c>
      <c r="AK4226">
        <v>8</v>
      </c>
      <c r="AL4226">
        <v>0</v>
      </c>
      <c r="AM4226">
        <v>0</v>
      </c>
    </row>
    <row r="4227" spans="1:39">
      <c r="A4227">
        <v>16</v>
      </c>
      <c r="B4227">
        <v>165</v>
      </c>
      <c r="C4227">
        <v>2023</v>
      </c>
      <c r="D4227">
        <v>9</v>
      </c>
      <c r="E4227">
        <v>99</v>
      </c>
      <c r="F4227">
        <v>174</v>
      </c>
      <c r="G4227">
        <v>99</v>
      </c>
      <c r="H4227">
        <v>99</v>
      </c>
      <c r="I4227">
        <v>99</v>
      </c>
      <c r="J4227">
        <v>160</v>
      </c>
      <c r="M4227">
        <v>99</v>
      </c>
      <c r="N4227">
        <v>99</v>
      </c>
      <c r="O4227">
        <v>99</v>
      </c>
      <c r="P4227">
        <v>99</v>
      </c>
      <c r="Q4227">
        <v>27</v>
      </c>
      <c r="R4227">
        <v>347</v>
      </c>
      <c r="S4227">
        <v>347</v>
      </c>
      <c r="T4227">
        <v>22.186700767263432</v>
      </c>
      <c r="U4227">
        <v>21.560982679222352</v>
      </c>
      <c r="V4227">
        <v>7.5244956772334275</v>
      </c>
      <c r="W4227">
        <v>58.945244956772328</v>
      </c>
      <c r="X4227">
        <v>143.06967943774387</v>
      </c>
      <c r="Y4227">
        <v>132.05331412103749</v>
      </c>
      <c r="Z4227">
        <v>132.05331412103749</v>
      </c>
      <c r="AA4227">
        <v>31.074641184597365</v>
      </c>
      <c r="AB4227">
        <v>2.1553229156745854</v>
      </c>
      <c r="AC4227">
        <v>-51.310509808440813</v>
      </c>
      <c r="AD4227">
        <v>12</v>
      </c>
      <c r="AE4227">
        <v>0</v>
      </c>
      <c r="AF4227">
        <v>0</v>
      </c>
      <c r="AG4227">
        <v>1</v>
      </c>
      <c r="AH4227">
        <v>33</v>
      </c>
      <c r="AI4227">
        <v>11</v>
      </c>
      <c r="AJ4227">
        <v>4</v>
      </c>
      <c r="AK4227">
        <v>2</v>
      </c>
      <c r="AL4227">
        <v>0</v>
      </c>
      <c r="AM4227">
        <v>0</v>
      </c>
    </row>
    <row r="4228" spans="1:39">
      <c r="A4228">
        <v>16</v>
      </c>
      <c r="B4228">
        <v>166</v>
      </c>
      <c r="C4228">
        <v>2023</v>
      </c>
      <c r="D4228">
        <v>10</v>
      </c>
      <c r="E4228">
        <v>99</v>
      </c>
      <c r="F4228">
        <v>174</v>
      </c>
      <c r="G4228">
        <v>99</v>
      </c>
      <c r="H4228">
        <v>99</v>
      </c>
      <c r="I4228">
        <v>99</v>
      </c>
      <c r="J4228">
        <v>160</v>
      </c>
      <c r="M4228">
        <v>99</v>
      </c>
      <c r="N4228">
        <v>99</v>
      </c>
      <c r="O4228">
        <v>99</v>
      </c>
      <c r="P4228">
        <v>99</v>
      </c>
      <c r="Q4228">
        <v>27</v>
      </c>
      <c r="R4228">
        <v>327</v>
      </c>
      <c r="S4228">
        <v>327</v>
      </c>
      <c r="T4228">
        <v>20.110701107011074</v>
      </c>
      <c r="U4228">
        <v>20.069596716192738</v>
      </c>
      <c r="V4228">
        <v>10.055045871559631</v>
      </c>
      <c r="W4228">
        <v>58.018348623853207</v>
      </c>
      <c r="X4228">
        <v>151.62728902230128</v>
      </c>
      <c r="Y4228">
        <v>139.95198776758389</v>
      </c>
      <c r="Z4228">
        <v>139.95198776758389</v>
      </c>
      <c r="AA4228">
        <v>30.091250427955806</v>
      </c>
      <c r="AB4228">
        <v>2.0527373446913124</v>
      </c>
      <c r="AC4228">
        <v>-49.543580103277591</v>
      </c>
      <c r="AD4228">
        <v>13</v>
      </c>
      <c r="AE4228">
        <v>0</v>
      </c>
      <c r="AF4228">
        <v>0</v>
      </c>
      <c r="AG4228">
        <v>0</v>
      </c>
      <c r="AH4228">
        <v>26</v>
      </c>
      <c r="AI4228">
        <v>8</v>
      </c>
      <c r="AJ4228">
        <v>5</v>
      </c>
      <c r="AK4228">
        <v>2</v>
      </c>
      <c r="AL4228">
        <v>0</v>
      </c>
      <c r="AM4228">
        <v>0</v>
      </c>
    </row>
    <row r="4229" spans="1:39">
      <c r="A4229">
        <v>16</v>
      </c>
      <c r="B4229">
        <v>167</v>
      </c>
      <c r="C4229">
        <v>2023</v>
      </c>
      <c r="D4229">
        <v>11</v>
      </c>
      <c r="E4229">
        <v>99</v>
      </c>
      <c r="F4229">
        <v>174</v>
      </c>
      <c r="G4229">
        <v>99</v>
      </c>
      <c r="H4229">
        <v>99</v>
      </c>
      <c r="I4229">
        <v>99</v>
      </c>
      <c r="J4229">
        <v>160</v>
      </c>
      <c r="M4229">
        <v>99</v>
      </c>
      <c r="N4229">
        <v>99</v>
      </c>
      <c r="O4229">
        <v>99</v>
      </c>
      <c r="P4229">
        <v>99</v>
      </c>
      <c r="Q4229">
        <v>30</v>
      </c>
      <c r="R4229">
        <v>336</v>
      </c>
      <c r="S4229">
        <v>336</v>
      </c>
      <c r="T4229">
        <v>20.830750154990699</v>
      </c>
      <c r="U4229">
        <v>20.491036344517124</v>
      </c>
      <c r="V4229">
        <v>10.443452380952381</v>
      </c>
      <c r="W4229">
        <v>57.875</v>
      </c>
      <c r="X4229">
        <v>148.22363669194652</v>
      </c>
      <c r="Y4229">
        <v>136.81041666666675</v>
      </c>
      <c r="Z4229">
        <v>136.81041666666675</v>
      </c>
      <c r="AA4229">
        <v>31.708419226230298</v>
      </c>
      <c r="AB4229">
        <v>1.9169901383356645</v>
      </c>
      <c r="AC4229">
        <v>-47.226885876068117</v>
      </c>
      <c r="AD4229">
        <v>5</v>
      </c>
      <c r="AE4229">
        <v>0</v>
      </c>
      <c r="AF4229">
        <v>0</v>
      </c>
      <c r="AG4229">
        <v>0</v>
      </c>
      <c r="AH4229">
        <v>18</v>
      </c>
      <c r="AI4229">
        <v>7</v>
      </c>
      <c r="AJ4229">
        <v>5</v>
      </c>
      <c r="AK4229">
        <v>6</v>
      </c>
      <c r="AL4229">
        <v>0</v>
      </c>
      <c r="AM4229">
        <v>0</v>
      </c>
    </row>
    <row r="4230" spans="1:39">
      <c r="A4230">
        <v>16</v>
      </c>
      <c r="B4230">
        <v>168</v>
      </c>
      <c r="C4230">
        <v>2023</v>
      </c>
      <c r="D4230">
        <v>12</v>
      </c>
      <c r="E4230">
        <v>99</v>
      </c>
      <c r="F4230">
        <v>174</v>
      </c>
      <c r="G4230">
        <v>99</v>
      </c>
      <c r="H4230">
        <v>99</v>
      </c>
      <c r="I4230">
        <v>99</v>
      </c>
      <c r="J4230">
        <v>160</v>
      </c>
      <c r="M4230">
        <v>99</v>
      </c>
      <c r="N4230">
        <v>99</v>
      </c>
      <c r="O4230">
        <v>99</v>
      </c>
      <c r="P4230">
        <v>99</v>
      </c>
      <c r="Q4230">
        <v>20</v>
      </c>
      <c r="R4230">
        <v>181</v>
      </c>
      <c r="S4230">
        <v>181</v>
      </c>
      <c r="T4230">
        <v>14.140625</v>
      </c>
      <c r="U4230">
        <v>13.938300748903258</v>
      </c>
      <c r="V4230">
        <v>6.8066298342541458</v>
      </c>
      <c r="W4230">
        <v>59.359116022099442</v>
      </c>
      <c r="X4230">
        <v>149.21556538551329</v>
      </c>
      <c r="Y4230">
        <v>137.72596685082863</v>
      </c>
      <c r="Z4230">
        <v>137.72596685082863</v>
      </c>
      <c r="AA4230">
        <v>30.962503428184888</v>
      </c>
      <c r="AB4230">
        <v>1.7521217738203341</v>
      </c>
      <c r="AC4230">
        <v>-60.623565536133519</v>
      </c>
      <c r="AD4230">
        <v>4</v>
      </c>
      <c r="AE4230">
        <v>0</v>
      </c>
      <c r="AF4230">
        <v>0</v>
      </c>
      <c r="AG4230">
        <v>1</v>
      </c>
      <c r="AH4230">
        <v>18</v>
      </c>
      <c r="AI4230">
        <v>0</v>
      </c>
      <c r="AJ4230">
        <v>0</v>
      </c>
      <c r="AK4230">
        <v>3</v>
      </c>
      <c r="AL4230">
        <v>0</v>
      </c>
      <c r="AM4230">
        <v>0</v>
      </c>
    </row>
    <row r="4231" spans="1:39">
      <c r="A4231">
        <v>16</v>
      </c>
      <c r="B4231">
        <v>169</v>
      </c>
      <c r="C4231">
        <v>2023</v>
      </c>
      <c r="D4231">
        <v>1</v>
      </c>
      <c r="E4231">
        <v>99</v>
      </c>
      <c r="F4231">
        <v>174</v>
      </c>
      <c r="G4231">
        <v>99</v>
      </c>
      <c r="H4231">
        <v>99</v>
      </c>
      <c r="I4231">
        <v>99</v>
      </c>
      <c r="J4231">
        <v>171</v>
      </c>
      <c r="M4231">
        <v>99</v>
      </c>
      <c r="N4231">
        <v>99</v>
      </c>
      <c r="O4231">
        <v>99</v>
      </c>
      <c r="P4231">
        <v>99</v>
      </c>
      <c r="Q4231">
        <v>1</v>
      </c>
      <c r="R4231">
        <v>2</v>
      </c>
      <c r="S4231">
        <v>2</v>
      </c>
      <c r="T4231">
        <v>0.12383900928792577</v>
      </c>
      <c r="U4231">
        <v>0.11683378201344607</v>
      </c>
      <c r="V4231">
        <v>12.5</v>
      </c>
      <c r="W4231">
        <v>56.5</v>
      </c>
      <c r="X4231">
        <v>140.68255687973999</v>
      </c>
      <c r="Y4231">
        <v>129.85</v>
      </c>
      <c r="Z4231">
        <v>129.85</v>
      </c>
      <c r="AA4231">
        <v>2.25</v>
      </c>
      <c r="AB4231">
        <v>2.5</v>
      </c>
      <c r="AC4231">
        <v>100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</row>
    <row r="4232" spans="1:39">
      <c r="A4232">
        <v>16</v>
      </c>
      <c r="B4232">
        <v>170</v>
      </c>
      <c r="C4232">
        <v>2023</v>
      </c>
      <c r="D4232">
        <v>2</v>
      </c>
      <c r="E4232">
        <v>99</v>
      </c>
      <c r="F4232">
        <v>174</v>
      </c>
      <c r="G4232">
        <v>99</v>
      </c>
      <c r="H4232">
        <v>99</v>
      </c>
      <c r="I4232">
        <v>99</v>
      </c>
      <c r="J4232">
        <v>171</v>
      </c>
      <c r="M4232">
        <v>99</v>
      </c>
      <c r="N4232">
        <v>99</v>
      </c>
      <c r="O4232">
        <v>99</v>
      </c>
      <c r="P4232">
        <v>99</v>
      </c>
      <c r="Q4232">
        <v>1</v>
      </c>
      <c r="R4232">
        <v>1</v>
      </c>
      <c r="S4232">
        <v>1</v>
      </c>
      <c r="T4232">
        <v>7.3746312684365767E-2</v>
      </c>
      <c r="U4232">
        <v>8.3052183744693919E-2</v>
      </c>
      <c r="V4232">
        <v>14</v>
      </c>
      <c r="W4232">
        <v>57</v>
      </c>
      <c r="X4232">
        <v>168.79739978331531</v>
      </c>
      <c r="Y4232">
        <v>155.80000000000001</v>
      </c>
      <c r="Z4232">
        <v>155.80000000000001</v>
      </c>
      <c r="AA4232">
        <v>0</v>
      </c>
      <c r="AB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</row>
    <row r="4233" spans="1:39">
      <c r="A4233">
        <v>16</v>
      </c>
      <c r="B4233">
        <v>171</v>
      </c>
      <c r="C4233">
        <v>2023</v>
      </c>
      <c r="D4233">
        <v>3</v>
      </c>
      <c r="E4233">
        <v>99</v>
      </c>
      <c r="F4233">
        <v>174</v>
      </c>
      <c r="G4233">
        <v>99</v>
      </c>
      <c r="H4233">
        <v>99</v>
      </c>
      <c r="I4233">
        <v>99</v>
      </c>
      <c r="J4233">
        <v>171</v>
      </c>
      <c r="M4233">
        <v>99</v>
      </c>
      <c r="N4233">
        <v>99</v>
      </c>
      <c r="O4233">
        <v>99</v>
      </c>
      <c r="P4233">
        <v>99</v>
      </c>
      <c r="R4233">
        <v>0</v>
      </c>
    </row>
    <row r="4234" spans="1:39">
      <c r="A4234">
        <v>16</v>
      </c>
      <c r="B4234">
        <v>172</v>
      </c>
      <c r="C4234">
        <v>2023</v>
      </c>
      <c r="D4234">
        <v>4</v>
      </c>
      <c r="E4234">
        <v>99</v>
      </c>
      <c r="F4234">
        <v>174</v>
      </c>
      <c r="G4234">
        <v>99</v>
      </c>
      <c r="H4234">
        <v>99</v>
      </c>
      <c r="I4234">
        <v>99</v>
      </c>
      <c r="J4234">
        <v>171</v>
      </c>
      <c r="M4234">
        <v>99</v>
      </c>
      <c r="N4234">
        <v>99</v>
      </c>
      <c r="O4234">
        <v>99</v>
      </c>
      <c r="P4234">
        <v>99</v>
      </c>
      <c r="Q4234">
        <v>1</v>
      </c>
      <c r="R4234">
        <v>2</v>
      </c>
      <c r="S4234">
        <v>2</v>
      </c>
      <c r="T4234">
        <v>0.11841326228537598</v>
      </c>
      <c r="U4234">
        <v>0.13653432449776462</v>
      </c>
      <c r="V4234">
        <v>14</v>
      </c>
      <c r="W4234">
        <v>57.5</v>
      </c>
      <c r="X4234">
        <v>166.19718309859161</v>
      </c>
      <c r="Y4234">
        <v>153.4</v>
      </c>
      <c r="Z4234">
        <v>153.4</v>
      </c>
      <c r="AA4234">
        <v>1</v>
      </c>
      <c r="AB4234">
        <v>0.5</v>
      </c>
      <c r="AC4234">
        <v>100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</row>
    <row r="4235" spans="1:39">
      <c r="A4235">
        <v>16</v>
      </c>
      <c r="B4235">
        <v>173</v>
      </c>
      <c r="C4235">
        <v>2023</v>
      </c>
      <c r="D4235">
        <v>5</v>
      </c>
      <c r="E4235">
        <v>99</v>
      </c>
      <c r="F4235">
        <v>174</v>
      </c>
      <c r="G4235">
        <v>99</v>
      </c>
      <c r="H4235">
        <v>99</v>
      </c>
      <c r="I4235">
        <v>99</v>
      </c>
      <c r="J4235">
        <v>171</v>
      </c>
      <c r="M4235">
        <v>99</v>
      </c>
      <c r="N4235">
        <v>99</v>
      </c>
      <c r="O4235">
        <v>99</v>
      </c>
      <c r="P4235">
        <v>99</v>
      </c>
      <c r="Q4235">
        <v>1</v>
      </c>
      <c r="R4235">
        <v>1</v>
      </c>
      <c r="S4235">
        <v>1</v>
      </c>
      <c r="T4235">
        <v>6.7204301075268813E-2</v>
      </c>
      <c r="U4235">
        <v>7.0266501054728453E-2</v>
      </c>
      <c r="V4235">
        <v>14</v>
      </c>
      <c r="W4235">
        <v>58</v>
      </c>
      <c r="X4235">
        <v>156.22968580715059</v>
      </c>
      <c r="Y4235">
        <v>144.20000000000005</v>
      </c>
      <c r="Z4235">
        <v>144.20000000000005</v>
      </c>
      <c r="AA4235">
        <v>0</v>
      </c>
      <c r="AB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</row>
    <row r="4236" spans="1:39">
      <c r="A4236">
        <v>16</v>
      </c>
      <c r="B4236">
        <v>174</v>
      </c>
      <c r="C4236">
        <v>2023</v>
      </c>
      <c r="D4236">
        <v>6</v>
      </c>
      <c r="E4236">
        <v>99</v>
      </c>
      <c r="F4236">
        <v>174</v>
      </c>
      <c r="G4236">
        <v>99</v>
      </c>
      <c r="H4236">
        <v>99</v>
      </c>
      <c r="I4236">
        <v>99</v>
      </c>
      <c r="J4236">
        <v>171</v>
      </c>
      <c r="M4236">
        <v>99</v>
      </c>
      <c r="N4236">
        <v>99</v>
      </c>
      <c r="O4236">
        <v>99</v>
      </c>
      <c r="P4236">
        <v>99</v>
      </c>
      <c r="R4236">
        <v>0</v>
      </c>
    </row>
    <row r="4237" spans="1:39">
      <c r="A4237">
        <v>16</v>
      </c>
      <c r="B4237">
        <v>175</v>
      </c>
      <c r="C4237">
        <v>2023</v>
      </c>
      <c r="D4237">
        <v>7</v>
      </c>
      <c r="E4237">
        <v>99</v>
      </c>
      <c r="F4237">
        <v>174</v>
      </c>
      <c r="G4237">
        <v>99</v>
      </c>
      <c r="H4237">
        <v>99</v>
      </c>
      <c r="I4237">
        <v>99</v>
      </c>
      <c r="J4237">
        <v>171</v>
      </c>
      <c r="M4237">
        <v>99</v>
      </c>
      <c r="N4237">
        <v>99</v>
      </c>
      <c r="O4237">
        <v>99</v>
      </c>
      <c r="P4237">
        <v>99</v>
      </c>
      <c r="R4237">
        <v>0</v>
      </c>
    </row>
    <row r="4238" spans="1:39">
      <c r="A4238">
        <v>16</v>
      </c>
      <c r="B4238">
        <v>176</v>
      </c>
      <c r="C4238">
        <v>2023</v>
      </c>
      <c r="D4238">
        <v>8</v>
      </c>
      <c r="E4238">
        <v>99</v>
      </c>
      <c r="F4238">
        <v>174</v>
      </c>
      <c r="G4238">
        <v>99</v>
      </c>
      <c r="H4238">
        <v>99</v>
      </c>
      <c r="I4238">
        <v>99</v>
      </c>
      <c r="J4238">
        <v>171</v>
      </c>
      <c r="M4238">
        <v>99</v>
      </c>
      <c r="N4238">
        <v>99</v>
      </c>
      <c r="O4238">
        <v>99</v>
      </c>
      <c r="P4238">
        <v>99</v>
      </c>
      <c r="R4238">
        <v>0</v>
      </c>
    </row>
    <row r="4239" spans="1:39">
      <c r="A4239">
        <v>16</v>
      </c>
      <c r="B4239">
        <v>177</v>
      </c>
      <c r="C4239">
        <v>2023</v>
      </c>
      <c r="D4239">
        <v>9</v>
      </c>
      <c r="E4239">
        <v>99</v>
      </c>
      <c r="F4239">
        <v>174</v>
      </c>
      <c r="G4239">
        <v>99</v>
      </c>
      <c r="H4239">
        <v>99</v>
      </c>
      <c r="I4239">
        <v>99</v>
      </c>
      <c r="J4239">
        <v>171</v>
      </c>
      <c r="M4239">
        <v>99</v>
      </c>
      <c r="N4239">
        <v>99</v>
      </c>
      <c r="O4239">
        <v>99</v>
      </c>
      <c r="P4239">
        <v>99</v>
      </c>
      <c r="Q4239">
        <v>1</v>
      </c>
      <c r="R4239">
        <v>1</v>
      </c>
      <c r="S4239">
        <v>1</v>
      </c>
      <c r="T4239">
        <v>7.3421439060205568E-2</v>
      </c>
      <c r="U4239">
        <v>8.5776457051211119E-2</v>
      </c>
      <c r="V4239">
        <v>17</v>
      </c>
      <c r="W4239">
        <v>61</v>
      </c>
      <c r="X4239">
        <v>178.0065005417118</v>
      </c>
      <c r="Y4239">
        <v>164.3</v>
      </c>
      <c r="Z4239">
        <v>164.3</v>
      </c>
      <c r="AA4239">
        <v>0</v>
      </c>
      <c r="AB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</row>
    <row r="4240" spans="1:39">
      <c r="A4240">
        <v>16</v>
      </c>
      <c r="B4240">
        <v>178</v>
      </c>
      <c r="C4240">
        <v>2023</v>
      </c>
      <c r="D4240">
        <v>10</v>
      </c>
      <c r="E4240">
        <v>99</v>
      </c>
      <c r="F4240">
        <v>174</v>
      </c>
      <c r="G4240">
        <v>99</v>
      </c>
      <c r="H4240">
        <v>99</v>
      </c>
      <c r="I4240">
        <v>99</v>
      </c>
      <c r="J4240">
        <v>171</v>
      </c>
      <c r="M4240">
        <v>99</v>
      </c>
      <c r="N4240">
        <v>99</v>
      </c>
      <c r="O4240">
        <v>99</v>
      </c>
      <c r="P4240">
        <v>99</v>
      </c>
      <c r="R4240">
        <v>0</v>
      </c>
    </row>
    <row r="4241" spans="1:39">
      <c r="A4241">
        <v>16</v>
      </c>
      <c r="B4241">
        <v>179</v>
      </c>
      <c r="C4241">
        <v>2023</v>
      </c>
      <c r="D4241">
        <v>11</v>
      </c>
      <c r="E4241">
        <v>99</v>
      </c>
      <c r="F4241">
        <v>174</v>
      </c>
      <c r="G4241">
        <v>99</v>
      </c>
      <c r="H4241">
        <v>99</v>
      </c>
      <c r="I4241">
        <v>99</v>
      </c>
      <c r="J4241">
        <v>171</v>
      </c>
      <c r="M4241">
        <v>99</v>
      </c>
      <c r="N4241">
        <v>99</v>
      </c>
      <c r="O4241">
        <v>99</v>
      </c>
      <c r="P4241">
        <v>99</v>
      </c>
      <c r="Q4241">
        <v>1</v>
      </c>
      <c r="R4241">
        <v>2</v>
      </c>
      <c r="S4241">
        <v>2</v>
      </c>
      <c r="T4241">
        <v>0.1149425287356322</v>
      </c>
      <c r="U4241">
        <v>0.11335423872090238</v>
      </c>
      <c r="V4241">
        <v>14</v>
      </c>
      <c r="W4241">
        <v>59</v>
      </c>
      <c r="X4241">
        <v>147.00975081256775</v>
      </c>
      <c r="Y4241">
        <v>135.69</v>
      </c>
      <c r="Z4241">
        <v>135.69</v>
      </c>
      <c r="AA4241">
        <v>10.060000000000038</v>
      </c>
      <c r="AB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</row>
    <row r="4242" spans="1:39">
      <c r="A4242">
        <v>16</v>
      </c>
      <c r="B4242">
        <v>180</v>
      </c>
      <c r="C4242">
        <v>2023</v>
      </c>
      <c r="D4242">
        <v>12</v>
      </c>
      <c r="E4242">
        <v>99</v>
      </c>
      <c r="F4242">
        <v>174</v>
      </c>
      <c r="G4242">
        <v>99</v>
      </c>
      <c r="H4242">
        <v>99</v>
      </c>
      <c r="I4242">
        <v>99</v>
      </c>
      <c r="J4242">
        <v>171</v>
      </c>
      <c r="M4242">
        <v>99</v>
      </c>
      <c r="N4242">
        <v>99</v>
      </c>
      <c r="O4242">
        <v>99</v>
      </c>
      <c r="P4242">
        <v>99</v>
      </c>
      <c r="R4242">
        <v>0</v>
      </c>
    </row>
    <row r="4243" spans="1:39">
      <c r="A4243">
        <v>16</v>
      </c>
      <c r="B4243">
        <v>181</v>
      </c>
      <c r="C4243">
        <v>2023</v>
      </c>
      <c r="D4243">
        <v>1</v>
      </c>
      <c r="E4243">
        <v>99</v>
      </c>
      <c r="F4243">
        <v>174</v>
      </c>
      <c r="G4243">
        <v>99</v>
      </c>
      <c r="H4243">
        <v>99</v>
      </c>
      <c r="I4243">
        <v>99</v>
      </c>
      <c r="J4243">
        <v>181</v>
      </c>
      <c r="M4243">
        <v>99</v>
      </c>
      <c r="N4243">
        <v>99</v>
      </c>
      <c r="O4243">
        <v>99</v>
      </c>
      <c r="P4243">
        <v>99</v>
      </c>
      <c r="Q4243">
        <v>3</v>
      </c>
      <c r="R4243">
        <v>9</v>
      </c>
      <c r="S4243">
        <v>9</v>
      </c>
      <c r="T4243">
        <v>0.55727554179566574</v>
      </c>
      <c r="U4243">
        <v>0.69551415861681765</v>
      </c>
      <c r="V4243">
        <v>3.1111111111111112</v>
      </c>
      <c r="W4243">
        <v>61.33333333333335</v>
      </c>
      <c r="X4243">
        <v>186.10810160105927</v>
      </c>
      <c r="Y4243">
        <v>171.7777777777778</v>
      </c>
      <c r="Z4243">
        <v>171.7777777777778</v>
      </c>
      <c r="AA4243">
        <v>40.487824720739106</v>
      </c>
      <c r="AB4243">
        <v>1.6329931618552047</v>
      </c>
      <c r="AC4243">
        <v>-85.158529542032298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</row>
    <row r="4244" spans="1:39">
      <c r="A4244">
        <v>16</v>
      </c>
      <c r="B4244">
        <v>182</v>
      </c>
      <c r="C4244">
        <v>2023</v>
      </c>
      <c r="D4244">
        <v>2</v>
      </c>
      <c r="E4244">
        <v>99</v>
      </c>
      <c r="F4244">
        <v>174</v>
      </c>
      <c r="G4244">
        <v>99</v>
      </c>
      <c r="H4244">
        <v>99</v>
      </c>
      <c r="I4244">
        <v>99</v>
      </c>
      <c r="J4244">
        <v>181</v>
      </c>
      <c r="M4244">
        <v>99</v>
      </c>
      <c r="N4244">
        <v>99</v>
      </c>
      <c r="O4244">
        <v>99</v>
      </c>
      <c r="P4244">
        <v>99</v>
      </c>
      <c r="Q4244">
        <v>4</v>
      </c>
      <c r="R4244">
        <v>18</v>
      </c>
      <c r="S4244">
        <v>18</v>
      </c>
      <c r="T4244">
        <v>1.3274336283185839</v>
      </c>
      <c r="U4244">
        <v>1.4203629241831639</v>
      </c>
      <c r="V4244">
        <v>1.5555555555555556</v>
      </c>
      <c r="W4244">
        <v>62.444444444444443</v>
      </c>
      <c r="X4244">
        <v>160.37679065848084</v>
      </c>
      <c r="Y4244">
        <v>148.0277777777778</v>
      </c>
      <c r="Z4244">
        <v>148.0277777777778</v>
      </c>
      <c r="AA4244">
        <v>46.052166139855323</v>
      </c>
      <c r="AB4244">
        <v>1.9212907184212924</v>
      </c>
      <c r="AC4244">
        <v>-88.182425494353467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</row>
    <row r="4245" spans="1:39">
      <c r="A4245">
        <v>16</v>
      </c>
      <c r="B4245">
        <v>183</v>
      </c>
      <c r="C4245">
        <v>2023</v>
      </c>
      <c r="D4245">
        <v>3</v>
      </c>
      <c r="E4245">
        <v>99</v>
      </c>
      <c r="F4245">
        <v>174</v>
      </c>
      <c r="G4245">
        <v>99</v>
      </c>
      <c r="H4245">
        <v>99</v>
      </c>
      <c r="I4245">
        <v>99</v>
      </c>
      <c r="J4245">
        <v>181</v>
      </c>
      <c r="M4245">
        <v>99</v>
      </c>
      <c r="N4245">
        <v>99</v>
      </c>
      <c r="O4245">
        <v>99</v>
      </c>
      <c r="P4245">
        <v>99</v>
      </c>
      <c r="Q4245">
        <v>4</v>
      </c>
      <c r="R4245">
        <v>22</v>
      </c>
      <c r="S4245">
        <v>22</v>
      </c>
      <c r="T4245">
        <v>1.3261000602772752</v>
      </c>
      <c r="U4245">
        <v>1.4888210309912304</v>
      </c>
      <c r="V4245">
        <v>0</v>
      </c>
      <c r="W4245">
        <v>62.77272727272728</v>
      </c>
      <c r="X4245">
        <v>170.26002166847229</v>
      </c>
      <c r="Y4245">
        <v>157.15</v>
      </c>
      <c r="Z4245">
        <v>157.15</v>
      </c>
      <c r="AA4245">
        <v>33.077879865003894</v>
      </c>
      <c r="AB4245">
        <v>1.2767792641079423</v>
      </c>
      <c r="AC4245">
        <v>-66.497739736304482</v>
      </c>
      <c r="AD4245">
        <v>0</v>
      </c>
      <c r="AE4245">
        <v>0</v>
      </c>
      <c r="AF4245">
        <v>0</v>
      </c>
      <c r="AG4245">
        <v>0</v>
      </c>
      <c r="AH4245">
        <v>3</v>
      </c>
      <c r="AI4245">
        <v>0</v>
      </c>
      <c r="AJ4245">
        <v>1</v>
      </c>
      <c r="AK4245">
        <v>0</v>
      </c>
      <c r="AL4245">
        <v>0</v>
      </c>
      <c r="AM4245">
        <v>0</v>
      </c>
    </row>
    <row r="4246" spans="1:39">
      <c r="A4246">
        <v>16</v>
      </c>
      <c r="B4246">
        <v>184</v>
      </c>
      <c r="C4246">
        <v>2023</v>
      </c>
      <c r="D4246">
        <v>4</v>
      </c>
      <c r="E4246">
        <v>99</v>
      </c>
      <c r="F4246">
        <v>174</v>
      </c>
      <c r="G4246">
        <v>99</v>
      </c>
      <c r="H4246">
        <v>99</v>
      </c>
      <c r="I4246">
        <v>99</v>
      </c>
      <c r="J4246">
        <v>181</v>
      </c>
      <c r="M4246">
        <v>99</v>
      </c>
      <c r="N4246">
        <v>99</v>
      </c>
      <c r="O4246">
        <v>99</v>
      </c>
      <c r="P4246">
        <v>99</v>
      </c>
      <c r="Q4246">
        <v>4</v>
      </c>
      <c r="R4246">
        <v>15</v>
      </c>
      <c r="S4246">
        <v>15</v>
      </c>
      <c r="T4246">
        <v>1.1952191235059761</v>
      </c>
      <c r="U4246">
        <v>1.2503438387030696</v>
      </c>
      <c r="V4246">
        <v>0</v>
      </c>
      <c r="W4246">
        <v>62.8</v>
      </c>
      <c r="X4246">
        <v>154.30841459010475</v>
      </c>
      <c r="Y4246">
        <v>142.4266666666667</v>
      </c>
      <c r="Z4246">
        <v>142.4266666666667</v>
      </c>
      <c r="AA4246">
        <v>35.300207113021578</v>
      </c>
      <c r="AB4246">
        <v>1.4236104336042088</v>
      </c>
      <c r="AC4246">
        <v>-82.464172282523492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</row>
    <row r="4247" spans="1:39">
      <c r="A4247">
        <v>16</v>
      </c>
      <c r="B4247">
        <v>185</v>
      </c>
      <c r="C4247">
        <v>2023</v>
      </c>
      <c r="D4247">
        <v>5</v>
      </c>
      <c r="E4247">
        <v>99</v>
      </c>
      <c r="F4247">
        <v>174</v>
      </c>
      <c r="G4247">
        <v>99</v>
      </c>
      <c r="H4247">
        <v>99</v>
      </c>
      <c r="I4247">
        <v>99</v>
      </c>
      <c r="J4247">
        <v>181</v>
      </c>
      <c r="M4247">
        <v>99</v>
      </c>
      <c r="N4247">
        <v>99</v>
      </c>
      <c r="O4247">
        <v>99</v>
      </c>
      <c r="P4247">
        <v>99</v>
      </c>
      <c r="Q4247">
        <v>3</v>
      </c>
      <c r="R4247">
        <v>11</v>
      </c>
      <c r="S4247">
        <v>11</v>
      </c>
      <c r="T4247">
        <v>0.739247311827957</v>
      </c>
      <c r="U4247">
        <v>0.8476810349154339</v>
      </c>
      <c r="V4247">
        <v>0</v>
      </c>
      <c r="W4247">
        <v>63.27272727272728</v>
      </c>
      <c r="X4247">
        <v>171.33852063429529</v>
      </c>
      <c r="Y4247">
        <v>158.14545454545453</v>
      </c>
      <c r="Z4247">
        <v>158.14545454545453</v>
      </c>
      <c r="AA4247">
        <v>44.09896646153075</v>
      </c>
      <c r="AB4247">
        <v>1.1354541815269021</v>
      </c>
      <c r="AC4247">
        <v>-79.055844845617699</v>
      </c>
      <c r="AD4247">
        <v>0</v>
      </c>
      <c r="AE4247">
        <v>0</v>
      </c>
      <c r="AF4247">
        <v>0</v>
      </c>
      <c r="AG4247">
        <v>0</v>
      </c>
      <c r="AH4247">
        <v>3</v>
      </c>
      <c r="AI4247">
        <v>0</v>
      </c>
      <c r="AJ4247">
        <v>0</v>
      </c>
      <c r="AK4247">
        <v>0</v>
      </c>
      <c r="AL4247">
        <v>0</v>
      </c>
      <c r="AM4247">
        <v>0</v>
      </c>
    </row>
    <row r="4248" spans="1:39">
      <c r="A4248">
        <v>16</v>
      </c>
      <c r="B4248">
        <v>186</v>
      </c>
      <c r="C4248">
        <v>2023</v>
      </c>
      <c r="D4248">
        <v>6</v>
      </c>
      <c r="E4248">
        <v>99</v>
      </c>
      <c r="F4248">
        <v>174</v>
      </c>
      <c r="G4248">
        <v>99</v>
      </c>
      <c r="H4248">
        <v>99</v>
      </c>
      <c r="I4248">
        <v>99</v>
      </c>
      <c r="J4248">
        <v>181</v>
      </c>
      <c r="M4248">
        <v>99</v>
      </c>
      <c r="N4248">
        <v>99</v>
      </c>
      <c r="O4248">
        <v>99</v>
      </c>
      <c r="P4248">
        <v>99</v>
      </c>
      <c r="Q4248">
        <v>4</v>
      </c>
      <c r="R4248">
        <v>18</v>
      </c>
      <c r="S4248">
        <v>18</v>
      </c>
      <c r="T4248">
        <v>1.1865524060646011</v>
      </c>
      <c r="U4248">
        <v>1.4821727716640662</v>
      </c>
      <c r="V4248">
        <v>0</v>
      </c>
      <c r="W4248">
        <v>63</v>
      </c>
      <c r="X4248">
        <v>181.43734200072231</v>
      </c>
      <c r="Y4248">
        <v>167.46666666666661</v>
      </c>
      <c r="Z4248">
        <v>167.46666666666661</v>
      </c>
      <c r="AA4248">
        <v>39.43940499889267</v>
      </c>
      <c r="AB4248">
        <v>1.2018504251546631</v>
      </c>
      <c r="AC4248">
        <v>-74.190864065265899</v>
      </c>
      <c r="AD4248">
        <v>1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1</v>
      </c>
      <c r="AM4248">
        <v>0</v>
      </c>
    </row>
    <row r="4249" spans="1:39">
      <c r="A4249">
        <v>16</v>
      </c>
      <c r="B4249">
        <v>187</v>
      </c>
      <c r="C4249">
        <v>2023</v>
      </c>
      <c r="D4249">
        <v>7</v>
      </c>
      <c r="E4249">
        <v>99</v>
      </c>
      <c r="F4249">
        <v>174</v>
      </c>
      <c r="G4249">
        <v>99</v>
      </c>
      <c r="H4249">
        <v>99</v>
      </c>
      <c r="I4249">
        <v>99</v>
      </c>
      <c r="J4249">
        <v>181</v>
      </c>
      <c r="M4249">
        <v>99</v>
      </c>
      <c r="N4249">
        <v>99</v>
      </c>
      <c r="O4249">
        <v>99</v>
      </c>
      <c r="P4249">
        <v>99</v>
      </c>
      <c r="Q4249">
        <v>4</v>
      </c>
      <c r="R4249">
        <v>22</v>
      </c>
      <c r="S4249">
        <v>22</v>
      </c>
      <c r="T4249">
        <v>1.6369047619047621</v>
      </c>
      <c r="U4249">
        <v>1.553315631483879</v>
      </c>
      <c r="V4249">
        <v>0</v>
      </c>
      <c r="W4249">
        <v>63.909090909090899</v>
      </c>
      <c r="X4249">
        <v>141.27843986998923</v>
      </c>
      <c r="Y4249">
        <v>130.39999999999998</v>
      </c>
      <c r="Z4249">
        <v>130.39999999999998</v>
      </c>
      <c r="AA4249">
        <v>38.653342793229577</v>
      </c>
      <c r="AB4249">
        <v>1.1642044068061532</v>
      </c>
      <c r="AC4249">
        <v>-57.797476295046195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1</v>
      </c>
      <c r="AJ4249">
        <v>0</v>
      </c>
      <c r="AK4249">
        <v>0</v>
      </c>
      <c r="AL4249">
        <v>0</v>
      </c>
      <c r="AM4249">
        <v>0</v>
      </c>
    </row>
    <row r="4250" spans="1:39">
      <c r="A4250">
        <v>16</v>
      </c>
      <c r="B4250">
        <v>188</v>
      </c>
      <c r="C4250">
        <v>2023</v>
      </c>
      <c r="D4250">
        <v>8</v>
      </c>
      <c r="E4250">
        <v>99</v>
      </c>
      <c r="F4250">
        <v>174</v>
      </c>
      <c r="G4250">
        <v>99</v>
      </c>
      <c r="H4250">
        <v>99</v>
      </c>
      <c r="I4250">
        <v>99</v>
      </c>
      <c r="J4250">
        <v>181</v>
      </c>
      <c r="M4250">
        <v>99</v>
      </c>
      <c r="N4250">
        <v>99</v>
      </c>
      <c r="O4250">
        <v>99</v>
      </c>
      <c r="P4250">
        <v>99</v>
      </c>
      <c r="Q4250">
        <v>3</v>
      </c>
      <c r="R4250">
        <v>34</v>
      </c>
      <c r="S4250">
        <v>34</v>
      </c>
      <c r="T4250">
        <v>2.017804154302671</v>
      </c>
      <c r="U4250">
        <v>2.068754070645622</v>
      </c>
      <c r="V4250">
        <v>0</v>
      </c>
      <c r="W4250">
        <v>62.441176470588239</v>
      </c>
      <c r="X4250">
        <v>152.22739149831116</v>
      </c>
      <c r="Y4250">
        <v>140.50588235294123</v>
      </c>
      <c r="Z4250">
        <v>140.50588235294123</v>
      </c>
      <c r="AA4250">
        <v>30.956952475565004</v>
      </c>
      <c r="AB4250">
        <v>1.0344414938279762</v>
      </c>
      <c r="AC4250">
        <v>-41.558918929891298</v>
      </c>
      <c r="AD4250">
        <v>5</v>
      </c>
      <c r="AE4250">
        <v>0</v>
      </c>
      <c r="AF4250">
        <v>0</v>
      </c>
      <c r="AG4250">
        <v>0</v>
      </c>
      <c r="AH4250">
        <v>4</v>
      </c>
      <c r="AI4250">
        <v>0</v>
      </c>
      <c r="AJ4250">
        <v>1</v>
      </c>
      <c r="AK4250">
        <v>0</v>
      </c>
      <c r="AL4250">
        <v>0</v>
      </c>
      <c r="AM4250">
        <v>0</v>
      </c>
    </row>
    <row r="4251" spans="1:39">
      <c r="A4251">
        <v>16</v>
      </c>
      <c r="B4251">
        <v>189</v>
      </c>
      <c r="C4251">
        <v>2023</v>
      </c>
      <c r="D4251">
        <v>9</v>
      </c>
      <c r="E4251">
        <v>99</v>
      </c>
      <c r="F4251">
        <v>174</v>
      </c>
      <c r="G4251">
        <v>99</v>
      </c>
      <c r="H4251">
        <v>99</v>
      </c>
      <c r="I4251">
        <v>99</v>
      </c>
      <c r="J4251">
        <v>181</v>
      </c>
      <c r="M4251">
        <v>99</v>
      </c>
      <c r="N4251">
        <v>99</v>
      </c>
      <c r="O4251">
        <v>99</v>
      </c>
      <c r="P4251">
        <v>99</v>
      </c>
      <c r="Q4251">
        <v>5</v>
      </c>
      <c r="R4251">
        <v>23</v>
      </c>
      <c r="S4251">
        <v>23</v>
      </c>
      <c r="T4251">
        <v>1.4705882352941178</v>
      </c>
      <c r="U4251">
        <v>1.814985618169336</v>
      </c>
      <c r="V4251">
        <v>0.60869565217391308</v>
      </c>
      <c r="W4251">
        <v>62.347826086956523</v>
      </c>
      <c r="X4251">
        <v>181.69956192001513</v>
      </c>
      <c r="Y4251">
        <v>167.70869565217396</v>
      </c>
      <c r="Z4251">
        <v>167.70869565217396</v>
      </c>
      <c r="AA4251">
        <v>40.836587527698462</v>
      </c>
      <c r="AB4251">
        <v>1.3057962971894912</v>
      </c>
      <c r="AC4251">
        <v>-54.063776871985688</v>
      </c>
      <c r="AD4251">
        <v>0</v>
      </c>
      <c r="AE4251">
        <v>0</v>
      </c>
      <c r="AF4251">
        <v>0</v>
      </c>
      <c r="AG4251">
        <v>0</v>
      </c>
      <c r="AH4251">
        <v>3</v>
      </c>
      <c r="AI4251">
        <v>0</v>
      </c>
      <c r="AJ4251">
        <v>0</v>
      </c>
      <c r="AK4251">
        <v>1</v>
      </c>
      <c r="AL4251">
        <v>0</v>
      </c>
      <c r="AM4251">
        <v>0</v>
      </c>
    </row>
    <row r="4252" spans="1:39">
      <c r="A4252">
        <v>16</v>
      </c>
      <c r="B4252">
        <v>190</v>
      </c>
      <c r="C4252">
        <v>2023</v>
      </c>
      <c r="D4252">
        <v>10</v>
      </c>
      <c r="E4252">
        <v>99</v>
      </c>
      <c r="F4252">
        <v>174</v>
      </c>
      <c r="G4252">
        <v>99</v>
      </c>
      <c r="H4252">
        <v>99</v>
      </c>
      <c r="I4252">
        <v>99</v>
      </c>
      <c r="J4252">
        <v>181</v>
      </c>
      <c r="M4252">
        <v>99</v>
      </c>
      <c r="N4252">
        <v>99</v>
      </c>
      <c r="O4252">
        <v>99</v>
      </c>
      <c r="P4252">
        <v>99</v>
      </c>
      <c r="Q4252">
        <v>3</v>
      </c>
      <c r="R4252">
        <v>10</v>
      </c>
      <c r="S4252">
        <v>10</v>
      </c>
      <c r="T4252">
        <v>0.61500615006150083</v>
      </c>
      <c r="U4252">
        <v>0.62715982247794155</v>
      </c>
      <c r="V4252">
        <v>0</v>
      </c>
      <c r="W4252">
        <v>64.099999999999994</v>
      </c>
      <c r="X4252">
        <v>154.94041170097503</v>
      </c>
      <c r="Y4252">
        <v>143.01</v>
      </c>
      <c r="Z4252">
        <v>143.01</v>
      </c>
      <c r="AA4252">
        <v>32.902141267704827</v>
      </c>
      <c r="AB4252">
        <v>1.0440306508914732</v>
      </c>
      <c r="AC4252">
        <v>-69.084183274371483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</row>
    <row r="4253" spans="1:39">
      <c r="A4253">
        <v>16</v>
      </c>
      <c r="B4253">
        <v>191</v>
      </c>
      <c r="C4253">
        <v>2023</v>
      </c>
      <c r="D4253">
        <v>11</v>
      </c>
      <c r="E4253">
        <v>99</v>
      </c>
      <c r="F4253">
        <v>174</v>
      </c>
      <c r="G4253">
        <v>99</v>
      </c>
      <c r="H4253">
        <v>99</v>
      </c>
      <c r="I4253">
        <v>99</v>
      </c>
      <c r="J4253">
        <v>181</v>
      </c>
      <c r="M4253">
        <v>99</v>
      </c>
      <c r="N4253">
        <v>99</v>
      </c>
      <c r="O4253">
        <v>99</v>
      </c>
      <c r="P4253">
        <v>99</v>
      </c>
      <c r="Q4253">
        <v>4</v>
      </c>
      <c r="R4253">
        <v>19</v>
      </c>
      <c r="S4253">
        <v>19</v>
      </c>
      <c r="T4253">
        <v>1.1779293242405455</v>
      </c>
      <c r="U4253">
        <v>1.3172786790393056</v>
      </c>
      <c r="V4253">
        <v>0.73684210526315774</v>
      </c>
      <c r="W4253">
        <v>63.052631578947377</v>
      </c>
      <c r="X4253">
        <v>168.50658607515541</v>
      </c>
      <c r="Y4253">
        <v>155.53157894736844</v>
      </c>
      <c r="Z4253">
        <v>155.53157894736844</v>
      </c>
      <c r="AA4253">
        <v>41.94477638428863</v>
      </c>
      <c r="AB4253">
        <v>1.2343199367956561</v>
      </c>
      <c r="AC4253">
        <v>-60.072813260206615</v>
      </c>
      <c r="AD4253">
        <v>0</v>
      </c>
      <c r="AE4253">
        <v>0</v>
      </c>
      <c r="AF4253">
        <v>0</v>
      </c>
      <c r="AG4253">
        <v>0</v>
      </c>
      <c r="AH4253">
        <v>1</v>
      </c>
      <c r="AI4253">
        <v>0</v>
      </c>
      <c r="AJ4253">
        <v>0</v>
      </c>
      <c r="AK4253">
        <v>0</v>
      </c>
      <c r="AL4253">
        <v>0</v>
      </c>
      <c r="AM4253">
        <v>0</v>
      </c>
    </row>
    <row r="4254" spans="1:39">
      <c r="A4254">
        <v>16</v>
      </c>
      <c r="B4254">
        <v>192</v>
      </c>
      <c r="C4254">
        <v>2023</v>
      </c>
      <c r="D4254">
        <v>12</v>
      </c>
      <c r="E4254">
        <v>99</v>
      </c>
      <c r="F4254">
        <v>174</v>
      </c>
      <c r="G4254">
        <v>99</v>
      </c>
      <c r="H4254">
        <v>99</v>
      </c>
      <c r="I4254">
        <v>99</v>
      </c>
      <c r="J4254">
        <v>181</v>
      </c>
      <c r="M4254">
        <v>99</v>
      </c>
      <c r="N4254">
        <v>99</v>
      </c>
      <c r="O4254">
        <v>99</v>
      </c>
      <c r="P4254">
        <v>99</v>
      </c>
      <c r="Q4254">
        <v>4</v>
      </c>
      <c r="R4254">
        <v>26</v>
      </c>
      <c r="S4254">
        <v>26</v>
      </c>
      <c r="T4254">
        <v>2.03125</v>
      </c>
      <c r="U4254">
        <v>2.1568570441301631</v>
      </c>
      <c r="V4254">
        <v>0</v>
      </c>
      <c r="W4254">
        <v>63.538461538461519</v>
      </c>
      <c r="X4254">
        <v>160.74256188015659</v>
      </c>
      <c r="Y4254">
        <v>148.36538461538464</v>
      </c>
      <c r="Z4254">
        <v>148.36538461538464</v>
      </c>
      <c r="AA4254">
        <v>36.132841893678894</v>
      </c>
      <c r="AB4254">
        <v>1.1512791959303312</v>
      </c>
      <c r="AC4254">
        <v>-48.440099439650119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</row>
    <row r="4255" spans="1:39">
      <c r="A4255">
        <v>16</v>
      </c>
      <c r="B4255">
        <v>193</v>
      </c>
      <c r="C4255">
        <v>2023</v>
      </c>
      <c r="D4255">
        <v>1</v>
      </c>
      <c r="E4255">
        <v>99</v>
      </c>
      <c r="F4255">
        <v>174</v>
      </c>
      <c r="G4255">
        <v>99</v>
      </c>
      <c r="H4255">
        <v>99</v>
      </c>
      <c r="I4255">
        <v>99</v>
      </c>
      <c r="J4255">
        <v>470</v>
      </c>
      <c r="M4255">
        <v>99</v>
      </c>
      <c r="N4255">
        <v>99</v>
      </c>
      <c r="O4255">
        <v>99</v>
      </c>
      <c r="P4255">
        <v>99</v>
      </c>
      <c r="Q4255">
        <v>4</v>
      </c>
      <c r="R4255">
        <v>12</v>
      </c>
      <c r="S4255">
        <v>12</v>
      </c>
      <c r="T4255">
        <v>0.74303405572755443</v>
      </c>
      <c r="U4255">
        <v>0.84581899716395859</v>
      </c>
      <c r="V4255">
        <v>6.5</v>
      </c>
      <c r="W4255">
        <v>58.75</v>
      </c>
      <c r="X4255">
        <v>169.74539544962079</v>
      </c>
      <c r="Y4255">
        <v>156.67500000000004</v>
      </c>
      <c r="Z4255">
        <v>156.67500000000004</v>
      </c>
      <c r="AA4255">
        <v>22.686564489435632</v>
      </c>
      <c r="AB4255">
        <v>4.0233692348577712</v>
      </c>
      <c r="AC4255">
        <v>-26.647534129149825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</row>
    <row r="4256" spans="1:39">
      <c r="A4256">
        <v>16</v>
      </c>
      <c r="B4256">
        <v>194</v>
      </c>
      <c r="C4256">
        <v>2023</v>
      </c>
      <c r="D4256">
        <v>2</v>
      </c>
      <c r="E4256">
        <v>99</v>
      </c>
      <c r="F4256">
        <v>174</v>
      </c>
      <c r="G4256">
        <v>99</v>
      </c>
      <c r="H4256">
        <v>99</v>
      </c>
      <c r="I4256">
        <v>99</v>
      </c>
      <c r="J4256">
        <v>470</v>
      </c>
      <c r="M4256">
        <v>99</v>
      </c>
      <c r="N4256">
        <v>99</v>
      </c>
      <c r="O4256">
        <v>99</v>
      </c>
      <c r="P4256">
        <v>99</v>
      </c>
      <c r="Q4256">
        <v>1</v>
      </c>
      <c r="R4256">
        <v>7</v>
      </c>
      <c r="S4256">
        <v>7</v>
      </c>
      <c r="T4256">
        <v>0.51622418879056065</v>
      </c>
      <c r="U4256">
        <v>0.61820036899051045</v>
      </c>
      <c r="V4256">
        <v>7.8571428571428559</v>
      </c>
      <c r="W4256">
        <v>54.714285714285694</v>
      </c>
      <c r="X4256">
        <v>179.49233864726821</v>
      </c>
      <c r="Y4256">
        <v>165.67142857142861</v>
      </c>
      <c r="Z4256">
        <v>165.67142857142861</v>
      </c>
      <c r="AA4256">
        <v>22.175515087315464</v>
      </c>
      <c r="AB4256">
        <v>4.8022103754204224</v>
      </c>
      <c r="AC4256">
        <v>-85.366600122329686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</row>
    <row r="4257" spans="1:39">
      <c r="A4257">
        <v>16</v>
      </c>
      <c r="B4257">
        <v>195</v>
      </c>
      <c r="C4257">
        <v>2023</v>
      </c>
      <c r="D4257">
        <v>3</v>
      </c>
      <c r="E4257">
        <v>99</v>
      </c>
      <c r="F4257">
        <v>174</v>
      </c>
      <c r="G4257">
        <v>99</v>
      </c>
      <c r="H4257">
        <v>99</v>
      </c>
      <c r="I4257">
        <v>99</v>
      </c>
      <c r="J4257">
        <v>470</v>
      </c>
      <c r="M4257">
        <v>99</v>
      </c>
      <c r="N4257">
        <v>99</v>
      </c>
      <c r="O4257">
        <v>99</v>
      </c>
      <c r="P4257">
        <v>99</v>
      </c>
      <c r="Q4257">
        <v>2</v>
      </c>
      <c r="R4257">
        <v>4</v>
      </c>
      <c r="S4257">
        <v>4</v>
      </c>
      <c r="T4257">
        <v>0.24110910186859552</v>
      </c>
      <c r="U4257">
        <v>0.3623761020389093</v>
      </c>
      <c r="V4257">
        <v>8.25</v>
      </c>
      <c r="W4257">
        <v>54.5</v>
      </c>
      <c r="X4257">
        <v>227.92524377031407</v>
      </c>
      <c r="Y4257">
        <v>210.375</v>
      </c>
      <c r="Z4257">
        <v>210.375</v>
      </c>
      <c r="AA4257">
        <v>21.916931240481471</v>
      </c>
      <c r="AB4257">
        <v>4.3301270189221945</v>
      </c>
      <c r="AC4257">
        <v>12.288850917205778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</row>
    <row r="4258" spans="1:39">
      <c r="A4258">
        <v>16</v>
      </c>
      <c r="B4258">
        <v>196</v>
      </c>
      <c r="C4258">
        <v>2023</v>
      </c>
      <c r="D4258">
        <v>4</v>
      </c>
      <c r="E4258">
        <v>99</v>
      </c>
      <c r="F4258">
        <v>174</v>
      </c>
      <c r="G4258">
        <v>99</v>
      </c>
      <c r="H4258">
        <v>99</v>
      </c>
      <c r="I4258">
        <v>99</v>
      </c>
      <c r="J4258">
        <v>470</v>
      </c>
      <c r="M4258">
        <v>99</v>
      </c>
      <c r="N4258">
        <v>99</v>
      </c>
      <c r="O4258">
        <v>99</v>
      </c>
      <c r="P4258">
        <v>99</v>
      </c>
      <c r="Q4258">
        <v>4</v>
      </c>
      <c r="R4258">
        <v>18</v>
      </c>
      <c r="S4258">
        <v>18</v>
      </c>
      <c r="T4258">
        <v>1.4342629482071716</v>
      </c>
      <c r="U4258">
        <v>1.7583472331957972</v>
      </c>
      <c r="V4258">
        <v>3.9444444444444446</v>
      </c>
      <c r="W4258">
        <v>57.83333333333335</v>
      </c>
      <c r="X4258">
        <v>180.83543999036957</v>
      </c>
      <c r="Y4258">
        <v>166.9111111111111</v>
      </c>
      <c r="Z4258">
        <v>166.9111111111111</v>
      </c>
      <c r="AA4258">
        <v>31.677224360885621</v>
      </c>
      <c r="AB4258">
        <v>6.361778227997406</v>
      </c>
      <c r="AC4258">
        <v>-78.782292643678005</v>
      </c>
      <c r="AD4258">
        <v>1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</row>
    <row r="4259" spans="1:39">
      <c r="A4259">
        <v>16</v>
      </c>
      <c r="B4259">
        <v>197</v>
      </c>
      <c r="C4259">
        <v>2023</v>
      </c>
      <c r="D4259">
        <v>5</v>
      </c>
      <c r="E4259">
        <v>99</v>
      </c>
      <c r="F4259">
        <v>174</v>
      </c>
      <c r="G4259">
        <v>99</v>
      </c>
      <c r="H4259">
        <v>99</v>
      </c>
      <c r="I4259">
        <v>99</v>
      </c>
      <c r="J4259">
        <v>470</v>
      </c>
      <c r="M4259">
        <v>99</v>
      </c>
      <c r="N4259">
        <v>99</v>
      </c>
      <c r="O4259">
        <v>99</v>
      </c>
      <c r="P4259">
        <v>99</v>
      </c>
      <c r="Q4259">
        <v>1</v>
      </c>
      <c r="R4259">
        <v>5</v>
      </c>
      <c r="S4259">
        <v>5</v>
      </c>
      <c r="T4259">
        <v>0.33602150537634407</v>
      </c>
      <c r="U4259">
        <v>0.44528105869494361</v>
      </c>
      <c r="V4259">
        <v>5</v>
      </c>
      <c r="W4259">
        <v>60.4</v>
      </c>
      <c r="X4259">
        <v>198.0065005417118</v>
      </c>
      <c r="Y4259">
        <v>182.76</v>
      </c>
      <c r="Z4259">
        <v>182.76</v>
      </c>
      <c r="AA4259">
        <v>30.832489357818648</v>
      </c>
      <c r="AB4259">
        <v>4.1279534881100775</v>
      </c>
      <c r="AC4259">
        <v>-96.392788030557568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</row>
    <row r="4260" spans="1:39">
      <c r="A4260">
        <v>16</v>
      </c>
      <c r="B4260">
        <v>198</v>
      </c>
      <c r="C4260">
        <v>2023</v>
      </c>
      <c r="D4260">
        <v>6</v>
      </c>
      <c r="E4260">
        <v>99</v>
      </c>
      <c r="F4260">
        <v>174</v>
      </c>
      <c r="G4260">
        <v>99</v>
      </c>
      <c r="H4260">
        <v>99</v>
      </c>
      <c r="I4260">
        <v>99</v>
      </c>
      <c r="J4260">
        <v>470</v>
      </c>
      <c r="M4260">
        <v>99</v>
      </c>
      <c r="N4260">
        <v>99</v>
      </c>
      <c r="O4260">
        <v>99</v>
      </c>
      <c r="P4260">
        <v>99</v>
      </c>
      <c r="Q4260">
        <v>4</v>
      </c>
      <c r="R4260">
        <v>6</v>
      </c>
      <c r="S4260">
        <v>6</v>
      </c>
      <c r="T4260">
        <v>0.39551746868820048</v>
      </c>
      <c r="U4260">
        <v>0.57592521478573555</v>
      </c>
      <c r="V4260">
        <v>8.6666666666666643</v>
      </c>
      <c r="W4260">
        <v>53.16666666666665</v>
      </c>
      <c r="X4260">
        <v>211.50234741784033</v>
      </c>
      <c r="Y4260">
        <v>195.21666666666673</v>
      </c>
      <c r="Z4260">
        <v>195.21666666666673</v>
      </c>
      <c r="AA4260">
        <v>26.353457500339967</v>
      </c>
      <c r="AB4260">
        <v>6.0667582410671317</v>
      </c>
      <c r="AC4260">
        <v>-86.75427173785998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</row>
    <row r="4261" spans="1:39">
      <c r="A4261">
        <v>16</v>
      </c>
      <c r="B4261">
        <v>199</v>
      </c>
      <c r="C4261">
        <v>2023</v>
      </c>
      <c r="D4261">
        <v>7</v>
      </c>
      <c r="E4261">
        <v>99</v>
      </c>
      <c r="F4261">
        <v>174</v>
      </c>
      <c r="G4261">
        <v>99</v>
      </c>
      <c r="H4261">
        <v>99</v>
      </c>
      <c r="I4261">
        <v>99</v>
      </c>
      <c r="J4261">
        <v>470</v>
      </c>
      <c r="M4261">
        <v>99</v>
      </c>
      <c r="N4261">
        <v>99</v>
      </c>
      <c r="O4261">
        <v>99</v>
      </c>
      <c r="P4261">
        <v>99</v>
      </c>
      <c r="Q4261">
        <v>4</v>
      </c>
      <c r="R4261">
        <v>15</v>
      </c>
      <c r="S4261">
        <v>15</v>
      </c>
      <c r="T4261">
        <v>1.1160714285714288</v>
      </c>
      <c r="U4261">
        <v>1.0942731773664669</v>
      </c>
      <c r="V4261">
        <v>1.8666666666666671</v>
      </c>
      <c r="W4261">
        <v>62.6</v>
      </c>
      <c r="X4261">
        <v>145.97327555074037</v>
      </c>
      <c r="Y4261">
        <v>134.73333333333338</v>
      </c>
      <c r="Z4261">
        <v>134.73333333333338</v>
      </c>
      <c r="AA4261">
        <v>23.890630427475529</v>
      </c>
      <c r="AB4261">
        <v>2.7030846576950882</v>
      </c>
      <c r="AC4261">
        <v>-57.181145131048602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</row>
    <row r="4262" spans="1:39">
      <c r="A4262">
        <v>16</v>
      </c>
      <c r="B4262">
        <v>200</v>
      </c>
      <c r="C4262">
        <v>2023</v>
      </c>
      <c r="D4262">
        <v>8</v>
      </c>
      <c r="E4262">
        <v>99</v>
      </c>
      <c r="F4262">
        <v>174</v>
      </c>
      <c r="G4262">
        <v>99</v>
      </c>
      <c r="H4262">
        <v>99</v>
      </c>
      <c r="I4262">
        <v>99</v>
      </c>
      <c r="J4262">
        <v>470</v>
      </c>
      <c r="M4262">
        <v>99</v>
      </c>
      <c r="N4262">
        <v>99</v>
      </c>
      <c r="O4262">
        <v>99</v>
      </c>
      <c r="P4262">
        <v>99</v>
      </c>
      <c r="Q4262">
        <v>4</v>
      </c>
      <c r="R4262">
        <v>9</v>
      </c>
      <c r="S4262">
        <v>9</v>
      </c>
      <c r="T4262">
        <v>0.53412462908011871</v>
      </c>
      <c r="U4262">
        <v>0.69634022975763199</v>
      </c>
      <c r="V4262">
        <v>1.5555555555555556</v>
      </c>
      <c r="W4262">
        <v>59.66666666666665</v>
      </c>
      <c r="X4262">
        <v>193.57168652943301</v>
      </c>
      <c r="Y4262">
        <v>178.66666666666663</v>
      </c>
      <c r="Z4262">
        <v>178.66666666666663</v>
      </c>
      <c r="AA4262">
        <v>27.594484150923343</v>
      </c>
      <c r="AB4262">
        <v>1.3333333333334847</v>
      </c>
      <c r="AC4262">
        <v>-52.274939879660543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</row>
    <row r="4263" spans="1:39">
      <c r="A4263">
        <v>16</v>
      </c>
      <c r="B4263">
        <v>201</v>
      </c>
      <c r="C4263">
        <v>2023</v>
      </c>
      <c r="D4263">
        <v>9</v>
      </c>
      <c r="E4263">
        <v>99</v>
      </c>
      <c r="F4263">
        <v>174</v>
      </c>
      <c r="G4263">
        <v>99</v>
      </c>
      <c r="H4263">
        <v>99</v>
      </c>
      <c r="I4263">
        <v>99</v>
      </c>
      <c r="J4263">
        <v>470</v>
      </c>
      <c r="M4263">
        <v>99</v>
      </c>
      <c r="N4263">
        <v>99</v>
      </c>
      <c r="O4263">
        <v>99</v>
      </c>
      <c r="P4263">
        <v>99</v>
      </c>
      <c r="Q4263">
        <v>2</v>
      </c>
      <c r="R4263">
        <v>3</v>
      </c>
      <c r="S4263">
        <v>3</v>
      </c>
      <c r="T4263">
        <v>0.1918158567774936</v>
      </c>
      <c r="U4263">
        <v>0.25672261770492039</v>
      </c>
      <c r="V4263">
        <v>9.3333333333333357</v>
      </c>
      <c r="W4263">
        <v>58.33333333333335</v>
      </c>
      <c r="X4263">
        <v>197.03864210906465</v>
      </c>
      <c r="Y4263">
        <v>181.86666666666665</v>
      </c>
      <c r="Z4263">
        <v>181.86666666666665</v>
      </c>
      <c r="AA4263">
        <v>34.638546287176901</v>
      </c>
      <c r="AB4263">
        <v>1.8856180831640736</v>
      </c>
      <c r="AC4263">
        <v>-95.264726705891235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</row>
    <row r="4264" spans="1:39">
      <c r="A4264">
        <v>16</v>
      </c>
      <c r="B4264">
        <v>202</v>
      </c>
      <c r="C4264">
        <v>2023</v>
      </c>
      <c r="D4264">
        <v>10</v>
      </c>
      <c r="E4264">
        <v>99</v>
      </c>
      <c r="F4264">
        <v>174</v>
      </c>
      <c r="G4264">
        <v>99</v>
      </c>
      <c r="H4264">
        <v>99</v>
      </c>
      <c r="I4264">
        <v>99</v>
      </c>
      <c r="J4264">
        <v>470</v>
      </c>
      <c r="M4264">
        <v>99</v>
      </c>
      <c r="N4264">
        <v>99</v>
      </c>
      <c r="O4264">
        <v>99</v>
      </c>
      <c r="P4264">
        <v>99</v>
      </c>
      <c r="Q4264">
        <v>3</v>
      </c>
      <c r="R4264">
        <v>17</v>
      </c>
      <c r="S4264">
        <v>17</v>
      </c>
      <c r="T4264">
        <v>1.0455104551045513</v>
      </c>
      <c r="U4264">
        <v>1.1489817040012631</v>
      </c>
      <c r="V4264">
        <v>1.3529411764705881</v>
      </c>
      <c r="W4264">
        <v>58.588235294117645</v>
      </c>
      <c r="X4264">
        <v>166.97469887196479</v>
      </c>
      <c r="Y4264">
        <v>154.11764705882351</v>
      </c>
      <c r="Z4264">
        <v>154.11764705882351</v>
      </c>
      <c r="AA4264">
        <v>31.092844557855464</v>
      </c>
      <c r="AB4264">
        <v>8.1244643155856746</v>
      </c>
      <c r="AC4264">
        <v>-93.609386408709412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</row>
    <row r="4265" spans="1:39">
      <c r="A4265">
        <v>16</v>
      </c>
      <c r="B4265">
        <v>203</v>
      </c>
      <c r="C4265">
        <v>2023</v>
      </c>
      <c r="D4265">
        <v>11</v>
      </c>
      <c r="E4265">
        <v>99</v>
      </c>
      <c r="F4265">
        <v>174</v>
      </c>
      <c r="G4265">
        <v>99</v>
      </c>
      <c r="H4265">
        <v>99</v>
      </c>
      <c r="I4265">
        <v>99</v>
      </c>
      <c r="J4265">
        <v>470</v>
      </c>
      <c r="M4265">
        <v>99</v>
      </c>
      <c r="N4265">
        <v>99</v>
      </c>
      <c r="O4265">
        <v>99</v>
      </c>
      <c r="P4265">
        <v>99</v>
      </c>
      <c r="Q4265">
        <v>3</v>
      </c>
      <c r="R4265">
        <v>13</v>
      </c>
      <c r="S4265">
        <v>13</v>
      </c>
      <c r="T4265">
        <v>0.80595164290142574</v>
      </c>
      <c r="U4265">
        <v>1.0805777286248115</v>
      </c>
      <c r="V4265">
        <v>9.6153846153846114</v>
      </c>
      <c r="W4265">
        <v>55.384615384615408</v>
      </c>
      <c r="X4265">
        <v>202.02516876406372</v>
      </c>
      <c r="Y4265">
        <v>186.46923076923073</v>
      </c>
      <c r="Z4265">
        <v>186.46923076923073</v>
      </c>
      <c r="AA4265">
        <v>31.594020481374695</v>
      </c>
      <c r="AB4265">
        <v>4.4295938611962882</v>
      </c>
      <c r="AC4265">
        <v>-27.364215378075311</v>
      </c>
      <c r="AD4265">
        <v>0</v>
      </c>
      <c r="AE4265">
        <v>0</v>
      </c>
      <c r="AF4265">
        <v>0</v>
      </c>
      <c r="AG4265">
        <v>0</v>
      </c>
      <c r="AH4265">
        <v>1</v>
      </c>
      <c r="AI4265">
        <v>0</v>
      </c>
      <c r="AJ4265">
        <v>0</v>
      </c>
      <c r="AK4265">
        <v>0</v>
      </c>
      <c r="AL4265">
        <v>0</v>
      </c>
      <c r="AM4265">
        <v>0</v>
      </c>
    </row>
    <row r="4266" spans="1:39">
      <c r="A4266">
        <v>16</v>
      </c>
      <c r="B4266">
        <v>204</v>
      </c>
      <c r="C4266">
        <v>2023</v>
      </c>
      <c r="D4266">
        <v>12</v>
      </c>
      <c r="E4266">
        <v>99</v>
      </c>
      <c r="F4266">
        <v>174</v>
      </c>
      <c r="G4266">
        <v>99</v>
      </c>
      <c r="H4266">
        <v>99</v>
      </c>
      <c r="I4266">
        <v>99</v>
      </c>
      <c r="J4266">
        <v>470</v>
      </c>
      <c r="M4266">
        <v>99</v>
      </c>
      <c r="N4266">
        <v>99</v>
      </c>
      <c r="O4266">
        <v>99</v>
      </c>
      <c r="P4266">
        <v>99</v>
      </c>
      <c r="Q4266">
        <v>4</v>
      </c>
      <c r="R4266">
        <v>22</v>
      </c>
      <c r="S4266">
        <v>22</v>
      </c>
      <c r="T4266">
        <v>1.71875</v>
      </c>
      <c r="U4266">
        <v>1.8276952186267472</v>
      </c>
      <c r="V4266">
        <v>3.6363636363636358</v>
      </c>
      <c r="W4266">
        <v>59.318181818181827</v>
      </c>
      <c r="X4266">
        <v>160.97705111789611</v>
      </c>
      <c r="Y4266">
        <v>148.58181818181819</v>
      </c>
      <c r="Z4266">
        <v>148.58181818181819</v>
      </c>
      <c r="AA4266">
        <v>15.176046807195949</v>
      </c>
      <c r="AB4266">
        <v>4.310519517691155</v>
      </c>
      <c r="AC4266">
        <v>-50.200784429785877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</row>
    <row r="4267" spans="1:39">
      <c r="A4267">
        <v>16</v>
      </c>
      <c r="B4267">
        <v>205</v>
      </c>
      <c r="C4267">
        <v>2023</v>
      </c>
      <c r="D4267">
        <v>1</v>
      </c>
      <c r="E4267">
        <v>99</v>
      </c>
      <c r="F4267">
        <v>174</v>
      </c>
      <c r="G4267">
        <v>99</v>
      </c>
      <c r="H4267">
        <v>99</v>
      </c>
      <c r="I4267">
        <v>99</v>
      </c>
      <c r="J4267">
        <v>643</v>
      </c>
      <c r="M4267">
        <v>99</v>
      </c>
      <c r="N4267">
        <v>99</v>
      </c>
      <c r="O4267">
        <v>99</v>
      </c>
      <c r="P4267">
        <v>99</v>
      </c>
      <c r="R4267">
        <v>0</v>
      </c>
    </row>
    <row r="4268" spans="1:39">
      <c r="A4268">
        <v>16</v>
      </c>
      <c r="B4268">
        <v>206</v>
      </c>
      <c r="C4268">
        <v>2023</v>
      </c>
      <c r="D4268">
        <v>2</v>
      </c>
      <c r="E4268">
        <v>99</v>
      </c>
      <c r="F4268">
        <v>174</v>
      </c>
      <c r="G4268">
        <v>99</v>
      </c>
      <c r="H4268">
        <v>99</v>
      </c>
      <c r="I4268">
        <v>99</v>
      </c>
      <c r="J4268">
        <v>643</v>
      </c>
      <c r="M4268">
        <v>99</v>
      </c>
      <c r="N4268">
        <v>99</v>
      </c>
      <c r="O4268">
        <v>99</v>
      </c>
      <c r="P4268">
        <v>99</v>
      </c>
      <c r="R4268">
        <v>0</v>
      </c>
    </row>
    <row r="4269" spans="1:39">
      <c r="A4269">
        <v>16</v>
      </c>
      <c r="B4269">
        <v>207</v>
      </c>
      <c r="C4269">
        <v>2023</v>
      </c>
      <c r="D4269">
        <v>3</v>
      </c>
      <c r="E4269">
        <v>99</v>
      </c>
      <c r="F4269">
        <v>174</v>
      </c>
      <c r="G4269">
        <v>99</v>
      </c>
      <c r="H4269">
        <v>99</v>
      </c>
      <c r="I4269">
        <v>99</v>
      </c>
      <c r="J4269">
        <v>643</v>
      </c>
      <c r="M4269">
        <v>99</v>
      </c>
      <c r="N4269">
        <v>99</v>
      </c>
      <c r="O4269">
        <v>99</v>
      </c>
      <c r="P4269">
        <v>99</v>
      </c>
      <c r="R4269">
        <v>0</v>
      </c>
    </row>
    <row r="4270" spans="1:39">
      <c r="A4270">
        <v>16</v>
      </c>
      <c r="B4270">
        <v>208</v>
      </c>
      <c r="C4270">
        <v>2023</v>
      </c>
      <c r="D4270">
        <v>4</v>
      </c>
      <c r="E4270">
        <v>99</v>
      </c>
      <c r="F4270">
        <v>174</v>
      </c>
      <c r="G4270">
        <v>99</v>
      </c>
      <c r="H4270">
        <v>99</v>
      </c>
      <c r="I4270">
        <v>99</v>
      </c>
      <c r="J4270">
        <v>643</v>
      </c>
      <c r="M4270">
        <v>99</v>
      </c>
      <c r="N4270">
        <v>99</v>
      </c>
      <c r="O4270">
        <v>99</v>
      </c>
      <c r="P4270">
        <v>99</v>
      </c>
      <c r="R4270">
        <v>0</v>
      </c>
    </row>
    <row r="4271" spans="1:39">
      <c r="A4271">
        <v>16</v>
      </c>
      <c r="B4271">
        <v>209</v>
      </c>
      <c r="C4271">
        <v>2023</v>
      </c>
      <c r="D4271">
        <v>5</v>
      </c>
      <c r="E4271">
        <v>99</v>
      </c>
      <c r="F4271">
        <v>174</v>
      </c>
      <c r="G4271">
        <v>99</v>
      </c>
      <c r="H4271">
        <v>99</v>
      </c>
      <c r="I4271">
        <v>99</v>
      </c>
      <c r="J4271">
        <v>643</v>
      </c>
      <c r="M4271">
        <v>99</v>
      </c>
      <c r="N4271">
        <v>99</v>
      </c>
      <c r="O4271">
        <v>99</v>
      </c>
      <c r="P4271">
        <v>99</v>
      </c>
      <c r="R4271">
        <v>0</v>
      </c>
    </row>
    <row r="4272" spans="1:39">
      <c r="A4272">
        <v>16</v>
      </c>
      <c r="B4272">
        <v>210</v>
      </c>
      <c r="C4272">
        <v>2023</v>
      </c>
      <c r="D4272">
        <v>6</v>
      </c>
      <c r="E4272">
        <v>99</v>
      </c>
      <c r="F4272">
        <v>174</v>
      </c>
      <c r="G4272">
        <v>99</v>
      </c>
      <c r="H4272">
        <v>99</v>
      </c>
      <c r="I4272">
        <v>99</v>
      </c>
      <c r="J4272">
        <v>643</v>
      </c>
      <c r="M4272">
        <v>99</v>
      </c>
      <c r="N4272">
        <v>99</v>
      </c>
      <c r="O4272">
        <v>99</v>
      </c>
      <c r="P4272">
        <v>99</v>
      </c>
      <c r="R4272">
        <v>0</v>
      </c>
    </row>
    <row r="4273" spans="1:39">
      <c r="A4273">
        <v>16</v>
      </c>
      <c r="B4273">
        <v>211</v>
      </c>
      <c r="C4273">
        <v>2023</v>
      </c>
      <c r="D4273">
        <v>7</v>
      </c>
      <c r="E4273">
        <v>99</v>
      </c>
      <c r="F4273">
        <v>174</v>
      </c>
      <c r="G4273">
        <v>99</v>
      </c>
      <c r="H4273">
        <v>99</v>
      </c>
      <c r="I4273">
        <v>99</v>
      </c>
      <c r="J4273">
        <v>643</v>
      </c>
      <c r="M4273">
        <v>99</v>
      </c>
      <c r="N4273">
        <v>99</v>
      </c>
      <c r="O4273">
        <v>99</v>
      </c>
      <c r="P4273">
        <v>99</v>
      </c>
      <c r="R4273">
        <v>0</v>
      </c>
    </row>
    <row r="4274" spans="1:39">
      <c r="A4274">
        <v>16</v>
      </c>
      <c r="B4274">
        <v>212</v>
      </c>
      <c r="C4274">
        <v>2023</v>
      </c>
      <c r="D4274">
        <v>8</v>
      </c>
      <c r="E4274">
        <v>99</v>
      </c>
      <c r="F4274">
        <v>174</v>
      </c>
      <c r="G4274">
        <v>99</v>
      </c>
      <c r="H4274">
        <v>99</v>
      </c>
      <c r="I4274">
        <v>99</v>
      </c>
      <c r="J4274">
        <v>643</v>
      </c>
      <c r="M4274">
        <v>99</v>
      </c>
      <c r="N4274">
        <v>99</v>
      </c>
      <c r="O4274">
        <v>99</v>
      </c>
      <c r="P4274">
        <v>99</v>
      </c>
      <c r="R4274">
        <v>0</v>
      </c>
    </row>
    <row r="4275" spans="1:39">
      <c r="A4275">
        <v>16</v>
      </c>
      <c r="B4275">
        <v>213</v>
      </c>
      <c r="C4275">
        <v>2023</v>
      </c>
      <c r="D4275">
        <v>9</v>
      </c>
      <c r="E4275">
        <v>99</v>
      </c>
      <c r="F4275">
        <v>174</v>
      </c>
      <c r="G4275">
        <v>99</v>
      </c>
      <c r="H4275">
        <v>99</v>
      </c>
      <c r="I4275">
        <v>99</v>
      </c>
      <c r="J4275">
        <v>643</v>
      </c>
      <c r="M4275">
        <v>99</v>
      </c>
      <c r="N4275">
        <v>99</v>
      </c>
      <c r="O4275">
        <v>99</v>
      </c>
      <c r="P4275">
        <v>99</v>
      </c>
      <c r="R4275">
        <v>0</v>
      </c>
    </row>
    <row r="4276" spans="1:39">
      <c r="A4276">
        <v>16</v>
      </c>
      <c r="B4276">
        <v>214</v>
      </c>
      <c r="C4276">
        <v>2023</v>
      </c>
      <c r="D4276">
        <v>10</v>
      </c>
      <c r="E4276">
        <v>99</v>
      </c>
      <c r="F4276">
        <v>174</v>
      </c>
      <c r="G4276">
        <v>99</v>
      </c>
      <c r="H4276">
        <v>99</v>
      </c>
      <c r="I4276">
        <v>99</v>
      </c>
      <c r="J4276">
        <v>643</v>
      </c>
      <c r="M4276">
        <v>99</v>
      </c>
      <c r="N4276">
        <v>99</v>
      </c>
      <c r="O4276">
        <v>99</v>
      </c>
      <c r="P4276">
        <v>99</v>
      </c>
      <c r="R4276">
        <v>0</v>
      </c>
    </row>
    <row r="4277" spans="1:39">
      <c r="A4277">
        <v>16</v>
      </c>
      <c r="B4277">
        <v>215</v>
      </c>
      <c r="C4277">
        <v>2023</v>
      </c>
      <c r="D4277">
        <v>11</v>
      </c>
      <c r="E4277">
        <v>99</v>
      </c>
      <c r="F4277">
        <v>174</v>
      </c>
      <c r="G4277">
        <v>99</v>
      </c>
      <c r="H4277">
        <v>99</v>
      </c>
      <c r="I4277">
        <v>99</v>
      </c>
      <c r="J4277">
        <v>643</v>
      </c>
      <c r="M4277">
        <v>99</v>
      </c>
      <c r="N4277">
        <v>99</v>
      </c>
      <c r="O4277">
        <v>99</v>
      </c>
      <c r="P4277">
        <v>99</v>
      </c>
      <c r="R4277">
        <v>0</v>
      </c>
    </row>
    <row r="4278" spans="1:39">
      <c r="A4278">
        <v>16</v>
      </c>
      <c r="B4278">
        <v>216</v>
      </c>
      <c r="C4278">
        <v>2023</v>
      </c>
      <c r="D4278">
        <v>12</v>
      </c>
      <c r="E4278">
        <v>99</v>
      </c>
      <c r="F4278">
        <v>174</v>
      </c>
      <c r="G4278">
        <v>99</v>
      </c>
      <c r="H4278">
        <v>99</v>
      </c>
      <c r="I4278">
        <v>99</v>
      </c>
      <c r="J4278">
        <v>643</v>
      </c>
      <c r="M4278">
        <v>99</v>
      </c>
      <c r="N4278">
        <v>99</v>
      </c>
      <c r="O4278">
        <v>99</v>
      </c>
      <c r="P4278">
        <v>99</v>
      </c>
      <c r="R4278">
        <v>0</v>
      </c>
    </row>
    <row r="4279" spans="1:39">
      <c r="A4279">
        <v>16</v>
      </c>
      <c r="B4279">
        <v>217</v>
      </c>
      <c r="C4279">
        <v>2022</v>
      </c>
      <c r="D4279">
        <v>1</v>
      </c>
      <c r="E4279">
        <v>99</v>
      </c>
      <c r="F4279">
        <v>174</v>
      </c>
      <c r="G4279">
        <v>99</v>
      </c>
      <c r="H4279">
        <v>99</v>
      </c>
      <c r="I4279">
        <v>99</v>
      </c>
      <c r="J4279">
        <v>103</v>
      </c>
      <c r="M4279">
        <v>99</v>
      </c>
      <c r="N4279">
        <v>99</v>
      </c>
      <c r="O4279">
        <v>99</v>
      </c>
      <c r="P4279">
        <v>99</v>
      </c>
      <c r="Q4279">
        <v>1</v>
      </c>
      <c r="R4279">
        <v>1</v>
      </c>
      <c r="S4279">
        <v>1</v>
      </c>
      <c r="T4279">
        <v>5.3248136315228976E-2</v>
      </c>
      <c r="U4279">
        <v>2.6220234170746405E-2</v>
      </c>
      <c r="V4279">
        <v>14</v>
      </c>
      <c r="W4279">
        <v>57</v>
      </c>
      <c r="X4279">
        <v>70.855904658721556</v>
      </c>
      <c r="Y4279">
        <v>65.400000000000006</v>
      </c>
      <c r="Z4279">
        <v>65.400000000000006</v>
      </c>
      <c r="AA4279">
        <v>0</v>
      </c>
      <c r="AB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</row>
    <row r="4280" spans="1:39">
      <c r="A4280">
        <v>16</v>
      </c>
      <c r="B4280">
        <v>218</v>
      </c>
      <c r="C4280">
        <v>2022</v>
      </c>
      <c r="D4280">
        <v>2</v>
      </c>
      <c r="E4280">
        <v>99</v>
      </c>
      <c r="F4280">
        <v>174</v>
      </c>
      <c r="G4280">
        <v>99</v>
      </c>
      <c r="H4280">
        <v>99</v>
      </c>
      <c r="I4280">
        <v>99</v>
      </c>
      <c r="J4280">
        <v>103</v>
      </c>
      <c r="M4280">
        <v>99</v>
      </c>
      <c r="N4280">
        <v>99</v>
      </c>
      <c r="O4280">
        <v>99</v>
      </c>
      <c r="P4280">
        <v>99</v>
      </c>
      <c r="Q4280">
        <v>2</v>
      </c>
      <c r="R4280">
        <v>6</v>
      </c>
      <c r="S4280">
        <v>6</v>
      </c>
      <c r="T4280">
        <v>0.44247787610619471</v>
      </c>
      <c r="U4280">
        <v>0.52182145486316356</v>
      </c>
      <c r="V4280">
        <v>0</v>
      </c>
      <c r="W4280">
        <v>60</v>
      </c>
      <c r="X4280">
        <v>176.7605633802817</v>
      </c>
      <c r="Y4280">
        <v>163.15</v>
      </c>
      <c r="Z4280">
        <v>163.15</v>
      </c>
      <c r="AA4280">
        <v>25.849677625327089</v>
      </c>
      <c r="AB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</row>
    <row r="4281" spans="1:39">
      <c r="A4281">
        <v>16</v>
      </c>
      <c r="B4281">
        <v>219</v>
      </c>
      <c r="C4281">
        <v>2022</v>
      </c>
      <c r="D4281">
        <v>3</v>
      </c>
      <c r="E4281">
        <v>99</v>
      </c>
      <c r="F4281">
        <v>174</v>
      </c>
      <c r="G4281">
        <v>99</v>
      </c>
      <c r="H4281">
        <v>99</v>
      </c>
      <c r="I4281">
        <v>99</v>
      </c>
      <c r="J4281">
        <v>103</v>
      </c>
      <c r="M4281">
        <v>99</v>
      </c>
      <c r="N4281">
        <v>99</v>
      </c>
      <c r="O4281">
        <v>99</v>
      </c>
      <c r="P4281">
        <v>99</v>
      </c>
      <c r="Q4281">
        <v>1</v>
      </c>
      <c r="R4281">
        <v>3</v>
      </c>
      <c r="S4281">
        <v>3</v>
      </c>
      <c r="T4281">
        <v>0.1605136436597111</v>
      </c>
      <c r="U4281">
        <v>0.17669499928947219</v>
      </c>
      <c r="V4281">
        <v>16</v>
      </c>
      <c r="W4281">
        <v>61.33333333333335</v>
      </c>
      <c r="X4281">
        <v>163.45250993138316</v>
      </c>
      <c r="Y4281">
        <v>150.86666666666662</v>
      </c>
      <c r="Z4281">
        <v>150.86666666666662</v>
      </c>
      <c r="AA4281">
        <v>26.090142881087608</v>
      </c>
      <c r="AB4281">
        <v>4.4969125210772569</v>
      </c>
      <c r="AC4281">
        <v>-91.41740728598451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</row>
    <row r="4282" spans="1:39">
      <c r="A4282">
        <v>16</v>
      </c>
      <c r="B4282">
        <v>220</v>
      </c>
      <c r="C4282">
        <v>2022</v>
      </c>
      <c r="D4282">
        <v>4</v>
      </c>
      <c r="E4282">
        <v>99</v>
      </c>
      <c r="F4282">
        <v>174</v>
      </c>
      <c r="G4282">
        <v>99</v>
      </c>
      <c r="H4282">
        <v>99</v>
      </c>
      <c r="I4282">
        <v>99</v>
      </c>
      <c r="J4282">
        <v>103</v>
      </c>
      <c r="M4282">
        <v>99</v>
      </c>
      <c r="N4282">
        <v>99</v>
      </c>
      <c r="O4282">
        <v>99</v>
      </c>
      <c r="P4282">
        <v>99</v>
      </c>
      <c r="Q4282">
        <v>2</v>
      </c>
      <c r="R4282">
        <v>2</v>
      </c>
      <c r="S4282">
        <v>2</v>
      </c>
      <c r="T4282">
        <v>0.15936254980079675</v>
      </c>
      <c r="U4282">
        <v>0.15187428671758399</v>
      </c>
      <c r="V4282">
        <v>0</v>
      </c>
      <c r="W4282">
        <v>60</v>
      </c>
      <c r="X4282">
        <v>140.57421451787653</v>
      </c>
      <c r="Y4282">
        <v>129.75</v>
      </c>
      <c r="Z4282">
        <v>129.75</v>
      </c>
      <c r="AA4282">
        <v>4.3500000000000671</v>
      </c>
      <c r="AB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</row>
    <row r="4283" spans="1:39">
      <c r="A4283">
        <v>16</v>
      </c>
      <c r="B4283">
        <v>221</v>
      </c>
      <c r="C4283">
        <v>2022</v>
      </c>
      <c r="D4283">
        <v>5</v>
      </c>
      <c r="E4283">
        <v>99</v>
      </c>
      <c r="F4283">
        <v>174</v>
      </c>
      <c r="G4283">
        <v>99</v>
      </c>
      <c r="H4283">
        <v>99</v>
      </c>
      <c r="I4283">
        <v>99</v>
      </c>
      <c r="J4283">
        <v>103</v>
      </c>
      <c r="M4283">
        <v>99</v>
      </c>
      <c r="N4283">
        <v>99</v>
      </c>
      <c r="O4283">
        <v>99</v>
      </c>
      <c r="P4283">
        <v>99</v>
      </c>
      <c r="Q4283">
        <v>1</v>
      </c>
      <c r="R4283">
        <v>2</v>
      </c>
      <c r="S4283">
        <v>2</v>
      </c>
      <c r="T4283">
        <v>0.12995451591942822</v>
      </c>
      <c r="U4283">
        <v>0.12672708063110164</v>
      </c>
      <c r="V4283">
        <v>14</v>
      </c>
      <c r="W4283">
        <v>56</v>
      </c>
      <c r="X4283">
        <v>141.2134344528711</v>
      </c>
      <c r="Y4283">
        <v>130.34</v>
      </c>
      <c r="Z4283">
        <v>130.34</v>
      </c>
      <c r="AA4283">
        <v>36.65</v>
      </c>
      <c r="AB4283">
        <v>1</v>
      </c>
      <c r="AC4283">
        <v>-99.999999999999005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</row>
    <row r="4284" spans="1:39">
      <c r="A4284">
        <v>16</v>
      </c>
      <c r="B4284">
        <v>222</v>
      </c>
      <c r="C4284">
        <v>2022</v>
      </c>
      <c r="D4284">
        <v>6</v>
      </c>
      <c r="E4284">
        <v>99</v>
      </c>
      <c r="F4284">
        <v>174</v>
      </c>
      <c r="G4284">
        <v>99</v>
      </c>
      <c r="H4284">
        <v>99</v>
      </c>
      <c r="I4284">
        <v>99</v>
      </c>
      <c r="J4284">
        <v>103</v>
      </c>
      <c r="M4284">
        <v>99</v>
      </c>
      <c r="N4284">
        <v>99</v>
      </c>
      <c r="O4284">
        <v>99</v>
      </c>
      <c r="P4284">
        <v>99</v>
      </c>
      <c r="Q4284">
        <v>1</v>
      </c>
      <c r="R4284">
        <v>5</v>
      </c>
      <c r="S4284">
        <v>5</v>
      </c>
      <c r="T4284">
        <v>0.41118421052631571</v>
      </c>
      <c r="U4284">
        <v>0.34535015969555621</v>
      </c>
      <c r="V4284">
        <v>17</v>
      </c>
      <c r="W4284">
        <v>63</v>
      </c>
      <c r="X4284">
        <v>126.26218851570968</v>
      </c>
      <c r="Y4284">
        <v>116.54</v>
      </c>
      <c r="Z4284">
        <v>116.54</v>
      </c>
      <c r="AA4284">
        <v>17.712887963288139</v>
      </c>
      <c r="AB4284">
        <v>1.6733200530681516</v>
      </c>
      <c r="AC4284">
        <v>-50.540952454902758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</row>
    <row r="4285" spans="1:39">
      <c r="A4285">
        <v>16</v>
      </c>
      <c r="B4285">
        <v>223</v>
      </c>
      <c r="C4285">
        <v>2022</v>
      </c>
      <c r="D4285">
        <v>7</v>
      </c>
      <c r="E4285">
        <v>99</v>
      </c>
      <c r="F4285">
        <v>174</v>
      </c>
      <c r="G4285">
        <v>99</v>
      </c>
      <c r="H4285">
        <v>99</v>
      </c>
      <c r="I4285">
        <v>99</v>
      </c>
      <c r="J4285">
        <v>103</v>
      </c>
      <c r="M4285">
        <v>99</v>
      </c>
      <c r="N4285">
        <v>99</v>
      </c>
      <c r="O4285">
        <v>99</v>
      </c>
      <c r="P4285">
        <v>99</v>
      </c>
      <c r="Q4285">
        <v>1</v>
      </c>
      <c r="R4285">
        <v>5</v>
      </c>
      <c r="S4285">
        <v>5</v>
      </c>
      <c r="T4285">
        <v>0.39968025579536376</v>
      </c>
      <c r="U4285">
        <v>0.33754725831152882</v>
      </c>
      <c r="V4285">
        <v>17</v>
      </c>
      <c r="W4285">
        <v>62.6</v>
      </c>
      <c r="X4285">
        <v>129.42578548212347</v>
      </c>
      <c r="Y4285">
        <v>119.46</v>
      </c>
      <c r="Z4285">
        <v>119.46</v>
      </c>
      <c r="AA4285">
        <v>10.106354436689914</v>
      </c>
      <c r="AB4285">
        <v>1.6248076809270131</v>
      </c>
      <c r="AC4285">
        <v>-59.533950810455181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</row>
    <row r="4286" spans="1:39">
      <c r="A4286">
        <v>16</v>
      </c>
      <c r="B4286">
        <v>224</v>
      </c>
      <c r="C4286">
        <v>2022</v>
      </c>
      <c r="D4286">
        <v>8</v>
      </c>
      <c r="E4286">
        <v>99</v>
      </c>
      <c r="F4286">
        <v>174</v>
      </c>
      <c r="G4286">
        <v>99</v>
      </c>
      <c r="H4286">
        <v>99</v>
      </c>
      <c r="I4286">
        <v>99</v>
      </c>
      <c r="J4286">
        <v>103</v>
      </c>
      <c r="M4286">
        <v>99</v>
      </c>
      <c r="N4286">
        <v>99</v>
      </c>
      <c r="O4286">
        <v>99</v>
      </c>
      <c r="P4286">
        <v>99</v>
      </c>
      <c r="Q4286">
        <v>3</v>
      </c>
      <c r="R4286">
        <v>6</v>
      </c>
      <c r="S4286">
        <v>6</v>
      </c>
      <c r="T4286">
        <v>0.35149384885764501</v>
      </c>
      <c r="U4286">
        <v>0.4067124066344695</v>
      </c>
      <c r="V4286">
        <v>16</v>
      </c>
      <c r="W4286">
        <v>60.16666666666665</v>
      </c>
      <c r="X4286">
        <v>173.38389310220299</v>
      </c>
      <c r="Y4286">
        <v>160.03333333333333</v>
      </c>
      <c r="Z4286">
        <v>160.03333333333333</v>
      </c>
      <c r="AA4286">
        <v>18.242867708291527</v>
      </c>
      <c r="AB4286">
        <v>2.1147629234083496</v>
      </c>
      <c r="AC4286">
        <v>-39.154520163330247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</row>
    <row r="4287" spans="1:39">
      <c r="A4287">
        <v>16</v>
      </c>
      <c r="B4287">
        <v>225</v>
      </c>
      <c r="C4287">
        <v>2022</v>
      </c>
      <c r="D4287">
        <v>9</v>
      </c>
      <c r="E4287">
        <v>99</v>
      </c>
      <c r="F4287">
        <v>174</v>
      </c>
      <c r="G4287">
        <v>99</v>
      </c>
      <c r="H4287">
        <v>99</v>
      </c>
      <c r="I4287">
        <v>99</v>
      </c>
      <c r="J4287">
        <v>103</v>
      </c>
      <c r="M4287">
        <v>99</v>
      </c>
      <c r="N4287">
        <v>99</v>
      </c>
      <c r="O4287">
        <v>99</v>
      </c>
      <c r="P4287">
        <v>99</v>
      </c>
      <c r="Q4287">
        <v>1</v>
      </c>
      <c r="R4287">
        <v>1</v>
      </c>
      <c r="S4287">
        <v>1</v>
      </c>
      <c r="T4287">
        <v>6.3938618925831192E-2</v>
      </c>
      <c r="U4287">
        <v>6.65803709773575E-2</v>
      </c>
      <c r="V4287">
        <v>0</v>
      </c>
      <c r="W4287">
        <v>60</v>
      </c>
      <c r="X4287">
        <v>153.30444203683643</v>
      </c>
      <c r="Y4287">
        <v>141.5</v>
      </c>
      <c r="Z4287">
        <v>141.5</v>
      </c>
      <c r="AA4287">
        <v>0</v>
      </c>
      <c r="AB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</row>
    <row r="4288" spans="1:39">
      <c r="A4288">
        <v>16</v>
      </c>
      <c r="B4288">
        <v>226</v>
      </c>
      <c r="C4288">
        <v>2022</v>
      </c>
      <c r="D4288">
        <v>10</v>
      </c>
      <c r="E4288">
        <v>99</v>
      </c>
      <c r="F4288">
        <v>174</v>
      </c>
      <c r="G4288">
        <v>99</v>
      </c>
      <c r="H4288">
        <v>99</v>
      </c>
      <c r="I4288">
        <v>99</v>
      </c>
      <c r="J4288">
        <v>103</v>
      </c>
      <c r="M4288">
        <v>99</v>
      </c>
      <c r="N4288">
        <v>99</v>
      </c>
      <c r="O4288">
        <v>99</v>
      </c>
      <c r="P4288">
        <v>99</v>
      </c>
      <c r="Q4288">
        <v>1</v>
      </c>
      <c r="R4288">
        <v>5</v>
      </c>
      <c r="S4288">
        <v>5</v>
      </c>
      <c r="T4288">
        <v>0.30750307503075042</v>
      </c>
      <c r="U4288">
        <v>0.32776676548494055</v>
      </c>
      <c r="V4288">
        <v>8.4</v>
      </c>
      <c r="W4288">
        <v>58.6</v>
      </c>
      <c r="X4288">
        <v>161.95016251354278</v>
      </c>
      <c r="Y4288">
        <v>149.47999999999999</v>
      </c>
      <c r="Z4288">
        <v>149.47999999999999</v>
      </c>
      <c r="AA4288">
        <v>22.632755024521487</v>
      </c>
      <c r="AB4288">
        <v>1.2000000000000601</v>
      </c>
      <c r="AC4288">
        <v>-65.936883588250851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</row>
    <row r="4289" spans="1:39">
      <c r="A4289">
        <v>16</v>
      </c>
      <c r="B4289">
        <v>227</v>
      </c>
      <c r="C4289">
        <v>2022</v>
      </c>
      <c r="D4289">
        <v>11</v>
      </c>
      <c r="E4289">
        <v>99</v>
      </c>
      <c r="F4289">
        <v>174</v>
      </c>
      <c r="G4289">
        <v>99</v>
      </c>
      <c r="H4289">
        <v>99</v>
      </c>
      <c r="I4289">
        <v>99</v>
      </c>
      <c r="J4289">
        <v>103</v>
      </c>
      <c r="M4289">
        <v>99</v>
      </c>
      <c r="N4289">
        <v>99</v>
      </c>
      <c r="O4289">
        <v>99</v>
      </c>
      <c r="P4289">
        <v>99</v>
      </c>
      <c r="Q4289">
        <v>2</v>
      </c>
      <c r="R4289">
        <v>6</v>
      </c>
      <c r="S4289">
        <v>6</v>
      </c>
      <c r="T4289">
        <v>0.38709677419354849</v>
      </c>
      <c r="U4289">
        <v>0.37109461080066719</v>
      </c>
      <c r="V4289">
        <v>17</v>
      </c>
      <c r="W4289">
        <v>60.83333333333335</v>
      </c>
      <c r="X4289">
        <v>144.43842542434095</v>
      </c>
      <c r="Y4289">
        <v>133.31666666666661</v>
      </c>
      <c r="Z4289">
        <v>133.31666666666661</v>
      </c>
      <c r="AA4289">
        <v>26.813766157620609</v>
      </c>
      <c r="AB4289">
        <v>1.4624940645652844</v>
      </c>
      <c r="AC4289">
        <v>-28.723438477299741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</row>
    <row r="4290" spans="1:39">
      <c r="A4290">
        <v>16</v>
      </c>
      <c r="B4290">
        <v>228</v>
      </c>
      <c r="C4290">
        <v>2022</v>
      </c>
      <c r="D4290">
        <v>12</v>
      </c>
      <c r="E4290">
        <v>99</v>
      </c>
      <c r="F4290">
        <v>174</v>
      </c>
      <c r="G4290">
        <v>99</v>
      </c>
      <c r="H4290">
        <v>99</v>
      </c>
      <c r="I4290">
        <v>99</v>
      </c>
      <c r="J4290">
        <v>103</v>
      </c>
      <c r="M4290">
        <v>99</v>
      </c>
      <c r="N4290">
        <v>99</v>
      </c>
      <c r="O4290">
        <v>99</v>
      </c>
      <c r="P4290">
        <v>99</v>
      </c>
      <c r="Q4290">
        <v>1</v>
      </c>
      <c r="R4290">
        <v>2</v>
      </c>
      <c r="S4290">
        <v>2</v>
      </c>
      <c r="T4290">
        <v>0.15625</v>
      </c>
      <c r="U4290">
        <v>0.15230793488556219</v>
      </c>
      <c r="V4290">
        <v>0</v>
      </c>
      <c r="W4290">
        <v>60</v>
      </c>
      <c r="X4290">
        <v>147.56229685807153</v>
      </c>
      <c r="Y4290">
        <v>136.19999999999999</v>
      </c>
      <c r="Z4290">
        <v>136.19999999999999</v>
      </c>
      <c r="AA4290">
        <v>5.9000000000001114</v>
      </c>
      <c r="AB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</row>
    <row r="4291" spans="1:39">
      <c r="A4291">
        <v>16</v>
      </c>
      <c r="B4291">
        <v>229</v>
      </c>
      <c r="C4291">
        <v>2022</v>
      </c>
      <c r="D4291">
        <v>1</v>
      </c>
      <c r="E4291">
        <v>99</v>
      </c>
      <c r="F4291">
        <v>174</v>
      </c>
      <c r="G4291">
        <v>99</v>
      </c>
      <c r="H4291">
        <v>99</v>
      </c>
      <c r="I4291">
        <v>99</v>
      </c>
      <c r="J4291">
        <v>106</v>
      </c>
      <c r="M4291">
        <v>99</v>
      </c>
      <c r="N4291">
        <v>99</v>
      </c>
      <c r="O4291">
        <v>99</v>
      </c>
      <c r="P4291">
        <v>99</v>
      </c>
      <c r="Q4291">
        <v>29</v>
      </c>
      <c r="R4291">
        <v>312</v>
      </c>
      <c r="S4291">
        <v>312</v>
      </c>
      <c r="T4291">
        <v>17.391304347826086</v>
      </c>
      <c r="U4291">
        <v>17.882759874870533</v>
      </c>
      <c r="V4291">
        <v>15.625</v>
      </c>
      <c r="W4291">
        <v>60.217948717948723</v>
      </c>
      <c r="X4291">
        <v>152.36304414256739</v>
      </c>
      <c r="Y4291">
        <v>140.63108974358977</v>
      </c>
      <c r="Z4291">
        <v>140.63108974358977</v>
      </c>
      <c r="AA4291">
        <v>27.749732525246529</v>
      </c>
      <c r="AB4291">
        <v>4.1637859864503044</v>
      </c>
      <c r="AC4291">
        <v>-58.212432706705769</v>
      </c>
      <c r="AD4291">
        <v>6</v>
      </c>
      <c r="AE4291">
        <v>9</v>
      </c>
      <c r="AF4291">
        <v>0</v>
      </c>
      <c r="AG4291">
        <v>0</v>
      </c>
      <c r="AH4291">
        <v>22</v>
      </c>
      <c r="AI4291">
        <v>4</v>
      </c>
      <c r="AJ4291">
        <v>1</v>
      </c>
      <c r="AK4291">
        <v>0</v>
      </c>
      <c r="AL4291">
        <v>0</v>
      </c>
      <c r="AM4291">
        <v>0</v>
      </c>
    </row>
    <row r="4292" spans="1:39">
      <c r="A4292">
        <v>16</v>
      </c>
      <c r="B4292">
        <v>230</v>
      </c>
      <c r="C4292">
        <v>2022</v>
      </c>
      <c r="D4292">
        <v>2</v>
      </c>
      <c r="E4292">
        <v>99</v>
      </c>
      <c r="F4292">
        <v>174</v>
      </c>
      <c r="G4292">
        <v>99</v>
      </c>
      <c r="H4292">
        <v>99</v>
      </c>
      <c r="I4292">
        <v>99</v>
      </c>
      <c r="J4292">
        <v>106</v>
      </c>
      <c r="M4292">
        <v>99</v>
      </c>
      <c r="N4292">
        <v>99</v>
      </c>
      <c r="O4292">
        <v>99</v>
      </c>
      <c r="P4292">
        <v>99</v>
      </c>
      <c r="Q4292">
        <v>30</v>
      </c>
      <c r="R4292">
        <v>275</v>
      </c>
      <c r="S4292">
        <v>275</v>
      </c>
      <c r="T4292">
        <v>17.538265306122437</v>
      </c>
      <c r="U4292">
        <v>17.127369791691212</v>
      </c>
      <c r="V4292">
        <v>15.789090909090907</v>
      </c>
      <c r="W4292">
        <v>60.301818181818177</v>
      </c>
      <c r="X4292">
        <v>143.13089727174238</v>
      </c>
      <c r="Y4292">
        <v>132.10981818181816</v>
      </c>
      <c r="Z4292">
        <v>132.10981818181816</v>
      </c>
      <c r="AA4292">
        <v>27.224954027236276</v>
      </c>
      <c r="AB4292">
        <v>3.908940377651295</v>
      </c>
      <c r="AC4292">
        <v>-56.676982675764151</v>
      </c>
      <c r="AD4292">
        <v>4</v>
      </c>
      <c r="AE4292">
        <v>0</v>
      </c>
      <c r="AF4292">
        <v>0</v>
      </c>
      <c r="AG4292">
        <v>0</v>
      </c>
      <c r="AH4292">
        <v>19</v>
      </c>
      <c r="AI4292">
        <v>12</v>
      </c>
      <c r="AJ4292">
        <v>1</v>
      </c>
      <c r="AK4292">
        <v>0</v>
      </c>
      <c r="AL4292">
        <v>0</v>
      </c>
      <c r="AM4292">
        <v>0</v>
      </c>
    </row>
    <row r="4293" spans="1:39">
      <c r="A4293">
        <v>16</v>
      </c>
      <c r="B4293">
        <v>231</v>
      </c>
      <c r="C4293">
        <v>2022</v>
      </c>
      <c r="D4293">
        <v>3</v>
      </c>
      <c r="E4293">
        <v>99</v>
      </c>
      <c r="F4293">
        <v>174</v>
      </c>
      <c r="G4293">
        <v>99</v>
      </c>
      <c r="H4293">
        <v>99</v>
      </c>
      <c r="I4293">
        <v>99</v>
      </c>
      <c r="J4293">
        <v>106</v>
      </c>
      <c r="M4293">
        <v>99</v>
      </c>
      <c r="N4293">
        <v>99</v>
      </c>
      <c r="O4293">
        <v>99</v>
      </c>
      <c r="P4293">
        <v>99</v>
      </c>
      <c r="Q4293">
        <v>29</v>
      </c>
      <c r="R4293">
        <v>266</v>
      </c>
      <c r="S4293">
        <v>266</v>
      </c>
      <c r="T4293">
        <v>14.232209737827713</v>
      </c>
      <c r="U4293">
        <v>14.409543560041161</v>
      </c>
      <c r="V4293">
        <v>15.57894736842105</v>
      </c>
      <c r="W4293">
        <v>60.10150375939849</v>
      </c>
      <c r="X4293">
        <v>150.33398773206036</v>
      </c>
      <c r="Y4293">
        <v>138.75827067669175</v>
      </c>
      <c r="Z4293">
        <v>138.75827067669175</v>
      </c>
      <c r="AA4293">
        <v>27.130326427211408</v>
      </c>
      <c r="AB4293">
        <v>3.951900370163667</v>
      </c>
      <c r="AC4293">
        <v>-45.381410550896881</v>
      </c>
      <c r="AD4293">
        <v>6</v>
      </c>
      <c r="AE4293">
        <v>0</v>
      </c>
      <c r="AF4293">
        <v>0</v>
      </c>
      <c r="AG4293">
        <v>0</v>
      </c>
      <c r="AH4293">
        <v>15</v>
      </c>
      <c r="AI4293">
        <v>8</v>
      </c>
      <c r="AJ4293">
        <v>0</v>
      </c>
      <c r="AK4293">
        <v>1</v>
      </c>
      <c r="AL4293">
        <v>0</v>
      </c>
      <c r="AM4293">
        <v>0</v>
      </c>
    </row>
    <row r="4294" spans="1:39">
      <c r="A4294">
        <v>16</v>
      </c>
      <c r="B4294">
        <v>232</v>
      </c>
      <c r="C4294">
        <v>2022</v>
      </c>
      <c r="D4294">
        <v>4</v>
      </c>
      <c r="E4294">
        <v>99</v>
      </c>
      <c r="F4294">
        <v>174</v>
      </c>
      <c r="G4294">
        <v>99</v>
      </c>
      <c r="H4294">
        <v>99</v>
      </c>
      <c r="I4294">
        <v>99</v>
      </c>
      <c r="J4294">
        <v>106</v>
      </c>
      <c r="M4294">
        <v>99</v>
      </c>
      <c r="N4294">
        <v>99</v>
      </c>
      <c r="O4294">
        <v>99</v>
      </c>
      <c r="P4294">
        <v>99</v>
      </c>
      <c r="Q4294">
        <v>30</v>
      </c>
      <c r="R4294">
        <v>331</v>
      </c>
      <c r="S4294">
        <v>331</v>
      </c>
      <c r="T4294">
        <v>23.228070175438596</v>
      </c>
      <c r="U4294">
        <v>23.478920676548125</v>
      </c>
      <c r="V4294">
        <v>15.595166163141997</v>
      </c>
      <c r="W4294">
        <v>60.323262839879149</v>
      </c>
      <c r="X4294">
        <v>150.50554313564405</v>
      </c>
      <c r="Y4294">
        <v>138.91661631419925</v>
      </c>
      <c r="Z4294">
        <v>138.91661631419925</v>
      </c>
      <c r="AA4294">
        <v>32.120108740935926</v>
      </c>
      <c r="AB4294">
        <v>4.3883982158303825</v>
      </c>
      <c r="AC4294">
        <v>-65.360790053498917</v>
      </c>
      <c r="AD4294">
        <v>9</v>
      </c>
      <c r="AE4294">
        <v>2</v>
      </c>
      <c r="AF4294">
        <v>0</v>
      </c>
      <c r="AG4294">
        <v>1</v>
      </c>
      <c r="AH4294">
        <v>17</v>
      </c>
      <c r="AI4294">
        <v>15</v>
      </c>
      <c r="AJ4294">
        <v>1</v>
      </c>
      <c r="AK4294">
        <v>2</v>
      </c>
      <c r="AL4294">
        <v>0</v>
      </c>
      <c r="AM4294">
        <v>0</v>
      </c>
    </row>
    <row r="4295" spans="1:39">
      <c r="A4295">
        <v>16</v>
      </c>
      <c r="B4295">
        <v>233</v>
      </c>
      <c r="C4295">
        <v>2022</v>
      </c>
      <c r="D4295">
        <v>5</v>
      </c>
      <c r="E4295">
        <v>99</v>
      </c>
      <c r="F4295">
        <v>174</v>
      </c>
      <c r="G4295">
        <v>99</v>
      </c>
      <c r="H4295">
        <v>99</v>
      </c>
      <c r="I4295">
        <v>99</v>
      </c>
      <c r="J4295">
        <v>106</v>
      </c>
      <c r="M4295">
        <v>99</v>
      </c>
      <c r="N4295">
        <v>99</v>
      </c>
      <c r="O4295">
        <v>99</v>
      </c>
      <c r="P4295">
        <v>99</v>
      </c>
      <c r="Q4295">
        <v>29</v>
      </c>
      <c r="R4295">
        <v>175</v>
      </c>
      <c r="S4295">
        <v>175</v>
      </c>
      <c r="T4295">
        <v>10.312315851502651</v>
      </c>
      <c r="U4295">
        <v>10.831464574226423</v>
      </c>
      <c r="V4295">
        <v>15.405714285714279</v>
      </c>
      <c r="W4295">
        <v>59.76</v>
      </c>
      <c r="X4295">
        <v>156.87045349017177</v>
      </c>
      <c r="Y4295">
        <v>144.79142857142861</v>
      </c>
      <c r="Z4295">
        <v>144.79142857142861</v>
      </c>
      <c r="AA4295">
        <v>31.419762401834902</v>
      </c>
      <c r="AB4295">
        <v>4.2304474602914004</v>
      </c>
      <c r="AC4295">
        <v>-57.753299359370523</v>
      </c>
      <c r="AD4295">
        <v>11</v>
      </c>
      <c r="AE4295">
        <v>0</v>
      </c>
      <c r="AF4295">
        <v>0</v>
      </c>
      <c r="AG4295">
        <v>0</v>
      </c>
      <c r="AH4295">
        <v>21</v>
      </c>
      <c r="AI4295">
        <v>3</v>
      </c>
      <c r="AJ4295">
        <v>0</v>
      </c>
      <c r="AK4295">
        <v>0</v>
      </c>
      <c r="AL4295">
        <v>0</v>
      </c>
      <c r="AM4295">
        <v>0</v>
      </c>
    </row>
    <row r="4296" spans="1:39">
      <c r="A4296">
        <v>16</v>
      </c>
      <c r="B4296">
        <v>234</v>
      </c>
      <c r="C4296">
        <v>2022</v>
      </c>
      <c r="D4296">
        <v>6</v>
      </c>
      <c r="E4296">
        <v>99</v>
      </c>
      <c r="F4296">
        <v>174</v>
      </c>
      <c r="G4296">
        <v>99</v>
      </c>
      <c r="H4296">
        <v>99</v>
      </c>
      <c r="I4296">
        <v>99</v>
      </c>
      <c r="J4296">
        <v>106</v>
      </c>
      <c r="M4296">
        <v>99</v>
      </c>
      <c r="N4296">
        <v>99</v>
      </c>
      <c r="O4296">
        <v>99</v>
      </c>
      <c r="P4296">
        <v>99</v>
      </c>
      <c r="Q4296">
        <v>27</v>
      </c>
      <c r="R4296">
        <v>164</v>
      </c>
      <c r="S4296">
        <v>164</v>
      </c>
      <c r="T4296">
        <v>13.486842105263156</v>
      </c>
      <c r="U4296">
        <v>14.489356494177279</v>
      </c>
      <c r="V4296">
        <v>15.097560975609756</v>
      </c>
      <c r="W4296">
        <v>59.146341463414643</v>
      </c>
      <c r="X4296">
        <v>161.50609095473396</v>
      </c>
      <c r="Y4296">
        <v>149.07012195121945</v>
      </c>
      <c r="Z4296">
        <v>149.07012195121945</v>
      </c>
      <c r="AA4296">
        <v>27.207069965042621</v>
      </c>
      <c r="AB4296">
        <v>4.719244336004957</v>
      </c>
      <c r="AC4296">
        <v>-62.793059747256301</v>
      </c>
      <c r="AD4296">
        <v>4</v>
      </c>
      <c r="AE4296">
        <v>2</v>
      </c>
      <c r="AF4296">
        <v>0</v>
      </c>
      <c r="AG4296">
        <v>1</v>
      </c>
      <c r="AH4296">
        <v>8</v>
      </c>
      <c r="AI4296">
        <v>1</v>
      </c>
      <c r="AJ4296">
        <v>0</v>
      </c>
      <c r="AK4296">
        <v>0</v>
      </c>
      <c r="AL4296">
        <v>0</v>
      </c>
      <c r="AM4296">
        <v>0</v>
      </c>
    </row>
    <row r="4297" spans="1:39">
      <c r="A4297">
        <v>16</v>
      </c>
      <c r="B4297">
        <v>235</v>
      </c>
      <c r="C4297">
        <v>2022</v>
      </c>
      <c r="D4297">
        <v>7</v>
      </c>
      <c r="E4297">
        <v>99</v>
      </c>
      <c r="F4297">
        <v>174</v>
      </c>
      <c r="G4297">
        <v>99</v>
      </c>
      <c r="H4297">
        <v>99</v>
      </c>
      <c r="I4297">
        <v>99</v>
      </c>
      <c r="J4297">
        <v>106</v>
      </c>
      <c r="M4297">
        <v>99</v>
      </c>
      <c r="N4297">
        <v>99</v>
      </c>
      <c r="O4297">
        <v>99</v>
      </c>
      <c r="P4297">
        <v>99</v>
      </c>
      <c r="Q4297">
        <v>28</v>
      </c>
      <c r="R4297">
        <v>208</v>
      </c>
      <c r="S4297">
        <v>208</v>
      </c>
      <c r="T4297">
        <v>16.626698641087131</v>
      </c>
      <c r="U4297">
        <v>17.631178900612028</v>
      </c>
      <c r="V4297">
        <v>15.355769230769228</v>
      </c>
      <c r="W4297">
        <v>59.745192307692307</v>
      </c>
      <c r="X4297">
        <v>162.50781315109589</v>
      </c>
      <c r="Y4297">
        <v>149.9947115384615</v>
      </c>
      <c r="Z4297">
        <v>149.9947115384615</v>
      </c>
      <c r="AA4297">
        <v>28.928488103515591</v>
      </c>
      <c r="AB4297">
        <v>4.3064660643058597</v>
      </c>
      <c r="AC4297">
        <v>-61.399909325450601</v>
      </c>
      <c r="AD4297">
        <v>10</v>
      </c>
      <c r="AE4297">
        <v>0</v>
      </c>
      <c r="AF4297">
        <v>0</v>
      </c>
      <c r="AG4297">
        <v>1</v>
      </c>
      <c r="AH4297">
        <v>15</v>
      </c>
      <c r="AI4297">
        <v>5</v>
      </c>
      <c r="AJ4297">
        <v>0</v>
      </c>
      <c r="AK4297">
        <v>0</v>
      </c>
      <c r="AL4297">
        <v>0</v>
      </c>
      <c r="AM4297">
        <v>0</v>
      </c>
    </row>
    <row r="4298" spans="1:39">
      <c r="A4298">
        <v>16</v>
      </c>
      <c r="B4298">
        <v>236</v>
      </c>
      <c r="C4298">
        <v>2022</v>
      </c>
      <c r="D4298">
        <v>8</v>
      </c>
      <c r="E4298">
        <v>99</v>
      </c>
      <c r="F4298">
        <v>174</v>
      </c>
      <c r="G4298">
        <v>99</v>
      </c>
      <c r="H4298">
        <v>99</v>
      </c>
      <c r="I4298">
        <v>99</v>
      </c>
      <c r="J4298">
        <v>106</v>
      </c>
      <c r="M4298">
        <v>99</v>
      </c>
      <c r="N4298">
        <v>99</v>
      </c>
      <c r="O4298">
        <v>99</v>
      </c>
      <c r="P4298">
        <v>99</v>
      </c>
      <c r="Q4298">
        <v>28</v>
      </c>
      <c r="R4298">
        <v>166</v>
      </c>
      <c r="S4298">
        <v>166</v>
      </c>
      <c r="T4298">
        <v>9.7246631517281763</v>
      </c>
      <c r="U4298">
        <v>10.50492993720143</v>
      </c>
      <c r="V4298">
        <v>15.283132530120485</v>
      </c>
      <c r="W4298">
        <v>59.385542168674704</v>
      </c>
      <c r="X4298">
        <v>161.86675194820452</v>
      </c>
      <c r="Y4298">
        <v>149.40301204819269</v>
      </c>
      <c r="Z4298">
        <v>149.40301204819269</v>
      </c>
      <c r="AA4298">
        <v>28.736546196665927</v>
      </c>
      <c r="AB4298">
        <v>3.8786761040992954</v>
      </c>
      <c r="AC4298">
        <v>-53.660801058423885</v>
      </c>
      <c r="AD4298">
        <v>6</v>
      </c>
      <c r="AE4298">
        <v>4</v>
      </c>
      <c r="AF4298">
        <v>0</v>
      </c>
      <c r="AG4298">
        <v>0</v>
      </c>
      <c r="AH4298">
        <v>11</v>
      </c>
      <c r="AI4298">
        <v>2</v>
      </c>
      <c r="AJ4298">
        <v>0</v>
      </c>
      <c r="AK4298">
        <v>1</v>
      </c>
      <c r="AL4298">
        <v>0</v>
      </c>
      <c r="AM4298">
        <v>0</v>
      </c>
    </row>
    <row r="4299" spans="1:39">
      <c r="A4299">
        <v>16</v>
      </c>
      <c r="B4299">
        <v>237</v>
      </c>
      <c r="C4299">
        <v>2022</v>
      </c>
      <c r="D4299">
        <v>9</v>
      </c>
      <c r="E4299">
        <v>99</v>
      </c>
      <c r="F4299">
        <v>174</v>
      </c>
      <c r="G4299">
        <v>99</v>
      </c>
      <c r="H4299">
        <v>99</v>
      </c>
      <c r="I4299">
        <v>99</v>
      </c>
      <c r="J4299">
        <v>106</v>
      </c>
      <c r="M4299">
        <v>99</v>
      </c>
      <c r="N4299">
        <v>99</v>
      </c>
      <c r="O4299">
        <v>99</v>
      </c>
      <c r="P4299">
        <v>99</v>
      </c>
      <c r="Q4299">
        <v>28</v>
      </c>
      <c r="R4299">
        <v>219</v>
      </c>
      <c r="S4299">
        <v>219</v>
      </c>
      <c r="T4299">
        <v>16.079295154185026</v>
      </c>
      <c r="U4299">
        <v>16.357408517294171</v>
      </c>
      <c r="V4299">
        <v>15.438356164383558</v>
      </c>
      <c r="W4299">
        <v>59.771689497716885</v>
      </c>
      <c r="X4299">
        <v>155.00230042001203</v>
      </c>
      <c r="Y4299">
        <v>143.06712328767128</v>
      </c>
      <c r="Z4299">
        <v>143.06712328767128</v>
      </c>
      <c r="AA4299">
        <v>31.063970179658444</v>
      </c>
      <c r="AB4299">
        <v>3.9991919702615362</v>
      </c>
      <c r="AC4299">
        <v>-61.009019599900391</v>
      </c>
      <c r="AD4299">
        <v>5</v>
      </c>
      <c r="AE4299">
        <v>2</v>
      </c>
      <c r="AF4299">
        <v>0</v>
      </c>
      <c r="AG4299">
        <v>0</v>
      </c>
      <c r="AH4299">
        <v>15</v>
      </c>
      <c r="AI4299">
        <v>3</v>
      </c>
      <c r="AJ4299">
        <v>0</v>
      </c>
      <c r="AK4299">
        <v>0</v>
      </c>
      <c r="AL4299">
        <v>0</v>
      </c>
      <c r="AM4299">
        <v>0</v>
      </c>
    </row>
    <row r="4300" spans="1:39">
      <c r="A4300">
        <v>16</v>
      </c>
      <c r="B4300">
        <v>238</v>
      </c>
      <c r="C4300">
        <v>2022</v>
      </c>
      <c r="D4300">
        <v>10</v>
      </c>
      <c r="E4300">
        <v>99</v>
      </c>
      <c r="F4300">
        <v>174</v>
      </c>
      <c r="G4300">
        <v>99</v>
      </c>
      <c r="H4300">
        <v>99</v>
      </c>
      <c r="I4300">
        <v>99</v>
      </c>
      <c r="J4300">
        <v>106</v>
      </c>
      <c r="M4300">
        <v>99</v>
      </c>
      <c r="N4300">
        <v>99</v>
      </c>
      <c r="O4300">
        <v>99</v>
      </c>
      <c r="P4300">
        <v>99</v>
      </c>
      <c r="Q4300">
        <v>28</v>
      </c>
      <c r="R4300">
        <v>180</v>
      </c>
      <c r="S4300">
        <v>180</v>
      </c>
      <c r="T4300">
        <v>12.032085561497327</v>
      </c>
      <c r="U4300">
        <v>12.738206095577343</v>
      </c>
      <c r="V4300">
        <v>15.166666666666663</v>
      </c>
      <c r="W4300">
        <v>59.594444444444441</v>
      </c>
      <c r="X4300">
        <v>158.3321295293126</v>
      </c>
      <c r="Y4300">
        <v>146.14055555555555</v>
      </c>
      <c r="Z4300">
        <v>146.14055555555555</v>
      </c>
      <c r="AA4300">
        <v>33.604975982768842</v>
      </c>
      <c r="AB4300">
        <v>5.0140881770181922</v>
      </c>
      <c r="AC4300">
        <v>-72.213184166346096</v>
      </c>
      <c r="AD4300">
        <v>3</v>
      </c>
      <c r="AE4300">
        <v>1</v>
      </c>
      <c r="AF4300">
        <v>0</v>
      </c>
      <c r="AG4300">
        <v>0</v>
      </c>
      <c r="AH4300">
        <v>10</v>
      </c>
      <c r="AI4300">
        <v>3</v>
      </c>
      <c r="AJ4300">
        <v>0</v>
      </c>
      <c r="AK4300">
        <v>1</v>
      </c>
      <c r="AL4300">
        <v>0</v>
      </c>
      <c r="AM4300">
        <v>0</v>
      </c>
    </row>
    <row r="4301" spans="1:39">
      <c r="A4301">
        <v>16</v>
      </c>
      <c r="B4301">
        <v>239</v>
      </c>
      <c r="C4301">
        <v>2022</v>
      </c>
      <c r="D4301">
        <v>11</v>
      </c>
      <c r="E4301">
        <v>99</v>
      </c>
      <c r="F4301">
        <v>174</v>
      </c>
      <c r="G4301">
        <v>99</v>
      </c>
      <c r="H4301">
        <v>99</v>
      </c>
      <c r="I4301">
        <v>99</v>
      </c>
      <c r="J4301">
        <v>106</v>
      </c>
      <c r="M4301">
        <v>99</v>
      </c>
      <c r="N4301">
        <v>99</v>
      </c>
      <c r="O4301">
        <v>99</v>
      </c>
      <c r="P4301">
        <v>99</v>
      </c>
      <c r="Q4301">
        <v>28</v>
      </c>
      <c r="R4301">
        <v>190</v>
      </c>
      <c r="S4301">
        <v>190</v>
      </c>
      <c r="T4301">
        <v>12.25806451612903</v>
      </c>
      <c r="U4301">
        <v>13.403942909235148</v>
      </c>
      <c r="V4301">
        <v>15.389473684210529</v>
      </c>
      <c r="W4301">
        <v>59.684210526315802</v>
      </c>
      <c r="X4301">
        <v>164.75109767919244</v>
      </c>
      <c r="Y4301">
        <v>152.06526315789472</v>
      </c>
      <c r="Z4301">
        <v>152.06526315789472</v>
      </c>
      <c r="AA4301">
        <v>26.309463050077078</v>
      </c>
      <c r="AB4301">
        <v>3.9048233544378306</v>
      </c>
      <c r="AC4301">
        <v>-56.528229123847666</v>
      </c>
      <c r="AD4301">
        <v>4</v>
      </c>
      <c r="AE4301">
        <v>6</v>
      </c>
      <c r="AF4301">
        <v>0</v>
      </c>
      <c r="AG4301">
        <v>0</v>
      </c>
      <c r="AH4301">
        <v>15</v>
      </c>
      <c r="AI4301">
        <v>1</v>
      </c>
      <c r="AJ4301">
        <v>1</v>
      </c>
      <c r="AK4301">
        <v>0</v>
      </c>
      <c r="AL4301">
        <v>0</v>
      </c>
      <c r="AM4301">
        <v>0</v>
      </c>
    </row>
    <row r="4302" spans="1:39">
      <c r="A4302">
        <v>16</v>
      </c>
      <c r="B4302">
        <v>240</v>
      </c>
      <c r="C4302">
        <v>2022</v>
      </c>
      <c r="D4302">
        <v>12</v>
      </c>
      <c r="E4302">
        <v>99</v>
      </c>
      <c r="F4302">
        <v>174</v>
      </c>
      <c r="G4302">
        <v>99</v>
      </c>
      <c r="H4302">
        <v>99</v>
      </c>
      <c r="I4302">
        <v>99</v>
      </c>
      <c r="J4302">
        <v>106</v>
      </c>
      <c r="M4302">
        <v>99</v>
      </c>
      <c r="N4302">
        <v>99</v>
      </c>
      <c r="O4302">
        <v>99</v>
      </c>
      <c r="P4302">
        <v>99</v>
      </c>
      <c r="Q4302">
        <v>27</v>
      </c>
      <c r="R4302">
        <v>185</v>
      </c>
      <c r="S4302">
        <v>185</v>
      </c>
      <c r="T4302">
        <v>16.342756183745585</v>
      </c>
      <c r="U4302">
        <v>17.019975476493723</v>
      </c>
      <c r="V4302">
        <v>15.751351351351349</v>
      </c>
      <c r="W4302">
        <v>60.389189189189182</v>
      </c>
      <c r="X4302">
        <v>159.57072999326533</v>
      </c>
      <c r="Y4302">
        <v>147.28378378378375</v>
      </c>
      <c r="Z4302">
        <v>147.28378378378375</v>
      </c>
      <c r="AA4302">
        <v>31.651225274207896</v>
      </c>
      <c r="AB4302">
        <v>4.1459706119989699</v>
      </c>
      <c r="AC4302">
        <v>-67.478598087893204</v>
      </c>
      <c r="AD4302">
        <v>6</v>
      </c>
      <c r="AE4302">
        <v>0</v>
      </c>
      <c r="AF4302">
        <v>0</v>
      </c>
      <c r="AG4302">
        <v>1</v>
      </c>
      <c r="AH4302">
        <v>10</v>
      </c>
      <c r="AI4302">
        <v>5</v>
      </c>
      <c r="AJ4302">
        <v>0</v>
      </c>
      <c r="AK4302">
        <v>1</v>
      </c>
      <c r="AL4302">
        <v>0</v>
      </c>
      <c r="AM4302">
        <v>0</v>
      </c>
    </row>
    <row r="4303" spans="1:39">
      <c r="A4303">
        <v>16</v>
      </c>
      <c r="B4303">
        <v>241</v>
      </c>
      <c r="C4303">
        <v>2022</v>
      </c>
      <c r="D4303">
        <v>1</v>
      </c>
      <c r="E4303">
        <v>99</v>
      </c>
      <c r="F4303">
        <v>174</v>
      </c>
      <c r="G4303">
        <v>99</v>
      </c>
      <c r="H4303">
        <v>99</v>
      </c>
      <c r="I4303">
        <v>99</v>
      </c>
      <c r="J4303">
        <v>109</v>
      </c>
      <c r="M4303">
        <v>99</v>
      </c>
      <c r="N4303">
        <v>99</v>
      </c>
      <c r="O4303">
        <v>99</v>
      </c>
      <c r="P4303">
        <v>99</v>
      </c>
      <c r="R4303">
        <v>0</v>
      </c>
    </row>
    <row r="4304" spans="1:39">
      <c r="A4304">
        <v>16</v>
      </c>
      <c r="B4304">
        <v>242</v>
      </c>
      <c r="C4304">
        <v>2022</v>
      </c>
      <c r="D4304">
        <v>2</v>
      </c>
      <c r="E4304">
        <v>99</v>
      </c>
      <c r="F4304">
        <v>174</v>
      </c>
      <c r="G4304">
        <v>99</v>
      </c>
      <c r="H4304">
        <v>99</v>
      </c>
      <c r="I4304">
        <v>99</v>
      </c>
      <c r="J4304">
        <v>109</v>
      </c>
      <c r="M4304">
        <v>99</v>
      </c>
      <c r="N4304">
        <v>99</v>
      </c>
      <c r="O4304">
        <v>99</v>
      </c>
      <c r="P4304">
        <v>99</v>
      </c>
      <c r="R4304">
        <v>0</v>
      </c>
    </row>
    <row r="4305" spans="1:39">
      <c r="A4305">
        <v>16</v>
      </c>
      <c r="B4305">
        <v>243</v>
      </c>
      <c r="C4305">
        <v>2022</v>
      </c>
      <c r="D4305">
        <v>3</v>
      </c>
      <c r="E4305">
        <v>99</v>
      </c>
      <c r="F4305">
        <v>174</v>
      </c>
      <c r="G4305">
        <v>99</v>
      </c>
      <c r="H4305">
        <v>99</v>
      </c>
      <c r="I4305">
        <v>99</v>
      </c>
      <c r="J4305">
        <v>109</v>
      </c>
      <c r="M4305">
        <v>99</v>
      </c>
      <c r="N4305">
        <v>99</v>
      </c>
      <c r="O4305">
        <v>99</v>
      </c>
      <c r="P4305">
        <v>99</v>
      </c>
      <c r="Q4305">
        <v>1</v>
      </c>
      <c r="R4305">
        <v>1</v>
      </c>
      <c r="S4305">
        <v>1</v>
      </c>
      <c r="T4305">
        <v>5.8072009291521488E-2</v>
      </c>
      <c r="U4305">
        <v>0.12253828795131259</v>
      </c>
      <c r="V4305">
        <v>11</v>
      </c>
      <c r="W4305">
        <v>53</v>
      </c>
      <c r="X4305">
        <v>308.97074756229688</v>
      </c>
      <c r="Y4305">
        <v>285.18</v>
      </c>
      <c r="Z4305">
        <v>285.18</v>
      </c>
      <c r="AA4305">
        <v>0</v>
      </c>
      <c r="AB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</row>
    <row r="4306" spans="1:39">
      <c r="A4306">
        <v>16</v>
      </c>
      <c r="B4306">
        <v>244</v>
      </c>
      <c r="C4306">
        <v>2022</v>
      </c>
      <c r="D4306">
        <v>4</v>
      </c>
      <c r="E4306">
        <v>99</v>
      </c>
      <c r="F4306">
        <v>174</v>
      </c>
      <c r="G4306">
        <v>99</v>
      </c>
      <c r="H4306">
        <v>99</v>
      </c>
      <c r="I4306">
        <v>99</v>
      </c>
      <c r="J4306">
        <v>109</v>
      </c>
      <c r="M4306">
        <v>99</v>
      </c>
      <c r="N4306">
        <v>99</v>
      </c>
      <c r="O4306">
        <v>99</v>
      </c>
      <c r="P4306">
        <v>99</v>
      </c>
      <c r="R4306">
        <v>0</v>
      </c>
    </row>
    <row r="4307" spans="1:39">
      <c r="A4307">
        <v>16</v>
      </c>
      <c r="B4307">
        <v>245</v>
      </c>
      <c r="C4307">
        <v>2022</v>
      </c>
      <c r="D4307">
        <v>5</v>
      </c>
      <c r="E4307">
        <v>99</v>
      </c>
      <c r="F4307">
        <v>174</v>
      </c>
      <c r="G4307">
        <v>99</v>
      </c>
      <c r="H4307">
        <v>99</v>
      </c>
      <c r="I4307">
        <v>99</v>
      </c>
      <c r="J4307">
        <v>109</v>
      </c>
      <c r="M4307">
        <v>99</v>
      </c>
      <c r="N4307">
        <v>99</v>
      </c>
      <c r="O4307">
        <v>99</v>
      </c>
      <c r="P4307">
        <v>99</v>
      </c>
      <c r="R4307">
        <v>0</v>
      </c>
    </row>
    <row r="4308" spans="1:39">
      <c r="A4308">
        <v>16</v>
      </c>
      <c r="B4308">
        <v>246</v>
      </c>
      <c r="C4308">
        <v>2022</v>
      </c>
      <c r="D4308">
        <v>6</v>
      </c>
      <c r="E4308">
        <v>99</v>
      </c>
      <c r="F4308">
        <v>174</v>
      </c>
      <c r="G4308">
        <v>99</v>
      </c>
      <c r="H4308">
        <v>99</v>
      </c>
      <c r="I4308">
        <v>99</v>
      </c>
      <c r="J4308">
        <v>109</v>
      </c>
      <c r="M4308">
        <v>99</v>
      </c>
      <c r="N4308">
        <v>99</v>
      </c>
      <c r="O4308">
        <v>99</v>
      </c>
      <c r="P4308">
        <v>99</v>
      </c>
      <c r="Q4308">
        <v>1</v>
      </c>
      <c r="R4308">
        <v>1</v>
      </c>
      <c r="S4308">
        <v>1</v>
      </c>
      <c r="T4308">
        <v>6.548788474132286E-2</v>
      </c>
      <c r="U4308">
        <v>5.5457548680731841E-2</v>
      </c>
      <c r="V4308">
        <v>17</v>
      </c>
      <c r="W4308">
        <v>64</v>
      </c>
      <c r="X4308">
        <v>123.16359696641388</v>
      </c>
      <c r="Y4308">
        <v>113.68000000000002</v>
      </c>
      <c r="Z4308">
        <v>113.68000000000002</v>
      </c>
      <c r="AA4308">
        <v>0</v>
      </c>
      <c r="AB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</row>
    <row r="4309" spans="1:39">
      <c r="A4309">
        <v>16</v>
      </c>
      <c r="B4309">
        <v>247</v>
      </c>
      <c r="C4309">
        <v>2022</v>
      </c>
      <c r="D4309">
        <v>7</v>
      </c>
      <c r="E4309">
        <v>99</v>
      </c>
      <c r="F4309">
        <v>174</v>
      </c>
      <c r="G4309">
        <v>99</v>
      </c>
      <c r="H4309">
        <v>99</v>
      </c>
      <c r="I4309">
        <v>99</v>
      </c>
      <c r="J4309">
        <v>109</v>
      </c>
      <c r="M4309">
        <v>99</v>
      </c>
      <c r="N4309">
        <v>99</v>
      </c>
      <c r="O4309">
        <v>99</v>
      </c>
      <c r="P4309">
        <v>99</v>
      </c>
      <c r="R4309">
        <v>0</v>
      </c>
    </row>
    <row r="4310" spans="1:39">
      <c r="A4310">
        <v>16</v>
      </c>
      <c r="B4310">
        <v>248</v>
      </c>
      <c r="C4310">
        <v>2022</v>
      </c>
      <c r="D4310">
        <v>8</v>
      </c>
      <c r="E4310">
        <v>99</v>
      </c>
      <c r="F4310">
        <v>174</v>
      </c>
      <c r="G4310">
        <v>99</v>
      </c>
      <c r="H4310">
        <v>99</v>
      </c>
      <c r="I4310">
        <v>99</v>
      </c>
      <c r="J4310">
        <v>109</v>
      </c>
      <c r="M4310">
        <v>99</v>
      </c>
      <c r="N4310">
        <v>99</v>
      </c>
      <c r="O4310">
        <v>99</v>
      </c>
      <c r="P4310">
        <v>99</v>
      </c>
      <c r="R4310">
        <v>0</v>
      </c>
    </row>
    <row r="4311" spans="1:39">
      <c r="A4311">
        <v>16</v>
      </c>
      <c r="B4311">
        <v>249</v>
      </c>
      <c r="C4311">
        <v>2022</v>
      </c>
      <c r="D4311">
        <v>9</v>
      </c>
      <c r="E4311">
        <v>99</v>
      </c>
      <c r="F4311">
        <v>174</v>
      </c>
      <c r="G4311">
        <v>99</v>
      </c>
      <c r="H4311">
        <v>99</v>
      </c>
      <c r="I4311">
        <v>99</v>
      </c>
      <c r="J4311">
        <v>109</v>
      </c>
      <c r="M4311">
        <v>99</v>
      </c>
      <c r="N4311">
        <v>99</v>
      </c>
      <c r="O4311">
        <v>99</v>
      </c>
      <c r="P4311">
        <v>99</v>
      </c>
      <c r="R4311">
        <v>0</v>
      </c>
    </row>
    <row r="4312" spans="1:39">
      <c r="A4312">
        <v>16</v>
      </c>
      <c r="B4312">
        <v>250</v>
      </c>
      <c r="C4312">
        <v>2022</v>
      </c>
      <c r="D4312">
        <v>10</v>
      </c>
      <c r="E4312">
        <v>99</v>
      </c>
      <c r="F4312">
        <v>174</v>
      </c>
      <c r="G4312">
        <v>99</v>
      </c>
      <c r="H4312">
        <v>99</v>
      </c>
      <c r="I4312">
        <v>99</v>
      </c>
      <c r="J4312">
        <v>109</v>
      </c>
      <c r="M4312">
        <v>99</v>
      </c>
      <c r="N4312">
        <v>99</v>
      </c>
      <c r="O4312">
        <v>99</v>
      </c>
      <c r="P4312">
        <v>99</v>
      </c>
      <c r="R4312">
        <v>0</v>
      </c>
    </row>
    <row r="4313" spans="1:39">
      <c r="A4313">
        <v>16</v>
      </c>
      <c r="B4313">
        <v>251</v>
      </c>
      <c r="C4313">
        <v>2022</v>
      </c>
      <c r="D4313">
        <v>11</v>
      </c>
      <c r="E4313">
        <v>99</v>
      </c>
      <c r="F4313">
        <v>174</v>
      </c>
      <c r="G4313">
        <v>99</v>
      </c>
      <c r="H4313">
        <v>99</v>
      </c>
      <c r="I4313">
        <v>99</v>
      </c>
      <c r="J4313">
        <v>109</v>
      </c>
      <c r="M4313">
        <v>99</v>
      </c>
      <c r="N4313">
        <v>99</v>
      </c>
      <c r="O4313">
        <v>99</v>
      </c>
      <c r="P4313">
        <v>99</v>
      </c>
      <c r="R4313">
        <v>0</v>
      </c>
    </row>
    <row r="4314" spans="1:39">
      <c r="A4314">
        <v>16</v>
      </c>
      <c r="B4314">
        <v>252</v>
      </c>
      <c r="C4314">
        <v>2022</v>
      </c>
      <c r="D4314">
        <v>12</v>
      </c>
      <c r="E4314">
        <v>99</v>
      </c>
      <c r="F4314">
        <v>174</v>
      </c>
      <c r="G4314">
        <v>99</v>
      </c>
      <c r="H4314">
        <v>99</v>
      </c>
      <c r="I4314">
        <v>99</v>
      </c>
      <c r="J4314">
        <v>109</v>
      </c>
      <c r="M4314">
        <v>99</v>
      </c>
      <c r="N4314">
        <v>99</v>
      </c>
      <c r="O4314">
        <v>99</v>
      </c>
      <c r="P4314">
        <v>99</v>
      </c>
      <c r="R4314">
        <v>0</v>
      </c>
    </row>
    <row r="4315" spans="1:39">
      <c r="A4315">
        <v>16</v>
      </c>
      <c r="B4315">
        <v>253</v>
      </c>
      <c r="C4315">
        <v>2022</v>
      </c>
      <c r="D4315">
        <v>1</v>
      </c>
      <c r="E4315">
        <v>99</v>
      </c>
      <c r="F4315">
        <v>174</v>
      </c>
      <c r="G4315">
        <v>99</v>
      </c>
      <c r="H4315">
        <v>99</v>
      </c>
      <c r="I4315">
        <v>99</v>
      </c>
      <c r="J4315">
        <v>111</v>
      </c>
      <c r="M4315">
        <v>99</v>
      </c>
      <c r="N4315">
        <v>99</v>
      </c>
      <c r="O4315">
        <v>99</v>
      </c>
      <c r="P4315">
        <v>99</v>
      </c>
      <c r="R4315">
        <v>0</v>
      </c>
    </row>
    <row r="4316" spans="1:39">
      <c r="A4316">
        <v>16</v>
      </c>
      <c r="B4316">
        <v>254</v>
      </c>
      <c r="C4316">
        <v>2022</v>
      </c>
      <c r="D4316">
        <v>2</v>
      </c>
      <c r="E4316">
        <v>99</v>
      </c>
      <c r="F4316">
        <v>174</v>
      </c>
      <c r="G4316">
        <v>99</v>
      </c>
      <c r="H4316">
        <v>99</v>
      </c>
      <c r="I4316">
        <v>99</v>
      </c>
      <c r="J4316">
        <v>111</v>
      </c>
      <c r="M4316">
        <v>99</v>
      </c>
      <c r="N4316">
        <v>99</v>
      </c>
      <c r="O4316">
        <v>99</v>
      </c>
      <c r="P4316">
        <v>99</v>
      </c>
      <c r="R4316">
        <v>0</v>
      </c>
    </row>
    <row r="4317" spans="1:39">
      <c r="A4317">
        <v>16</v>
      </c>
      <c r="B4317">
        <v>255</v>
      </c>
      <c r="C4317">
        <v>2022</v>
      </c>
      <c r="D4317">
        <v>3</v>
      </c>
      <c r="E4317">
        <v>99</v>
      </c>
      <c r="F4317">
        <v>174</v>
      </c>
      <c r="G4317">
        <v>99</v>
      </c>
      <c r="H4317">
        <v>99</v>
      </c>
      <c r="I4317">
        <v>99</v>
      </c>
      <c r="J4317">
        <v>111</v>
      </c>
      <c r="M4317">
        <v>99</v>
      </c>
      <c r="N4317">
        <v>99</v>
      </c>
      <c r="O4317">
        <v>99</v>
      </c>
      <c r="P4317">
        <v>99</v>
      </c>
      <c r="R4317">
        <v>0</v>
      </c>
    </row>
    <row r="4318" spans="1:39">
      <c r="A4318">
        <v>16</v>
      </c>
      <c r="B4318">
        <v>256</v>
      </c>
      <c r="C4318">
        <v>2022</v>
      </c>
      <c r="D4318">
        <v>4</v>
      </c>
      <c r="E4318">
        <v>99</v>
      </c>
      <c r="F4318">
        <v>174</v>
      </c>
      <c r="G4318">
        <v>99</v>
      </c>
      <c r="H4318">
        <v>99</v>
      </c>
      <c r="I4318">
        <v>99</v>
      </c>
      <c r="J4318">
        <v>111</v>
      </c>
      <c r="M4318">
        <v>99</v>
      </c>
      <c r="N4318">
        <v>99</v>
      </c>
      <c r="O4318">
        <v>99</v>
      </c>
      <c r="P4318">
        <v>99</v>
      </c>
      <c r="R4318">
        <v>0</v>
      </c>
    </row>
    <row r="4319" spans="1:39">
      <c r="A4319">
        <v>16</v>
      </c>
      <c r="B4319">
        <v>257</v>
      </c>
      <c r="C4319">
        <v>2022</v>
      </c>
      <c r="D4319">
        <v>5</v>
      </c>
      <c r="E4319">
        <v>99</v>
      </c>
      <c r="F4319">
        <v>174</v>
      </c>
      <c r="G4319">
        <v>99</v>
      </c>
      <c r="H4319">
        <v>99</v>
      </c>
      <c r="I4319">
        <v>99</v>
      </c>
      <c r="J4319">
        <v>111</v>
      </c>
      <c r="M4319">
        <v>99</v>
      </c>
      <c r="N4319">
        <v>99</v>
      </c>
      <c r="O4319">
        <v>99</v>
      </c>
      <c r="P4319">
        <v>99</v>
      </c>
      <c r="R4319">
        <v>0</v>
      </c>
    </row>
    <row r="4320" spans="1:39">
      <c r="A4320">
        <v>16</v>
      </c>
      <c r="B4320">
        <v>258</v>
      </c>
      <c r="C4320">
        <v>2022</v>
      </c>
      <c r="D4320">
        <v>6</v>
      </c>
      <c r="E4320">
        <v>99</v>
      </c>
      <c r="F4320">
        <v>174</v>
      </c>
      <c r="G4320">
        <v>99</v>
      </c>
      <c r="H4320">
        <v>99</v>
      </c>
      <c r="I4320">
        <v>99</v>
      </c>
      <c r="J4320">
        <v>111</v>
      </c>
      <c r="M4320">
        <v>99</v>
      </c>
      <c r="N4320">
        <v>99</v>
      </c>
      <c r="O4320">
        <v>99</v>
      </c>
      <c r="P4320">
        <v>99</v>
      </c>
      <c r="R4320">
        <v>0</v>
      </c>
    </row>
    <row r="4321" spans="1:39">
      <c r="A4321">
        <v>16</v>
      </c>
      <c r="B4321">
        <v>259</v>
      </c>
      <c r="C4321">
        <v>2022</v>
      </c>
      <c r="D4321">
        <v>7</v>
      </c>
      <c r="E4321">
        <v>99</v>
      </c>
      <c r="F4321">
        <v>174</v>
      </c>
      <c r="G4321">
        <v>99</v>
      </c>
      <c r="H4321">
        <v>99</v>
      </c>
      <c r="I4321">
        <v>99</v>
      </c>
      <c r="J4321">
        <v>111</v>
      </c>
      <c r="M4321">
        <v>99</v>
      </c>
      <c r="N4321">
        <v>99</v>
      </c>
      <c r="O4321">
        <v>99</v>
      </c>
      <c r="P4321">
        <v>99</v>
      </c>
      <c r="R4321">
        <v>0</v>
      </c>
    </row>
    <row r="4322" spans="1:39">
      <c r="A4322">
        <v>16</v>
      </c>
      <c r="B4322">
        <v>260</v>
      </c>
      <c r="C4322">
        <v>2022</v>
      </c>
      <c r="D4322">
        <v>8</v>
      </c>
      <c r="E4322">
        <v>99</v>
      </c>
      <c r="F4322">
        <v>174</v>
      </c>
      <c r="G4322">
        <v>99</v>
      </c>
      <c r="H4322">
        <v>99</v>
      </c>
      <c r="I4322">
        <v>99</v>
      </c>
      <c r="J4322">
        <v>111</v>
      </c>
      <c r="M4322">
        <v>99</v>
      </c>
      <c r="N4322">
        <v>99</v>
      </c>
      <c r="O4322">
        <v>99</v>
      </c>
      <c r="P4322">
        <v>99</v>
      </c>
      <c r="R4322">
        <v>0</v>
      </c>
    </row>
    <row r="4323" spans="1:39">
      <c r="A4323">
        <v>16</v>
      </c>
      <c r="B4323">
        <v>261</v>
      </c>
      <c r="C4323">
        <v>2022</v>
      </c>
      <c r="D4323">
        <v>9</v>
      </c>
      <c r="E4323">
        <v>99</v>
      </c>
      <c r="F4323">
        <v>174</v>
      </c>
      <c r="G4323">
        <v>99</v>
      </c>
      <c r="H4323">
        <v>99</v>
      </c>
      <c r="I4323">
        <v>99</v>
      </c>
      <c r="J4323">
        <v>111</v>
      </c>
      <c r="M4323">
        <v>99</v>
      </c>
      <c r="N4323">
        <v>99</v>
      </c>
      <c r="O4323">
        <v>99</v>
      </c>
      <c r="P4323">
        <v>99</v>
      </c>
      <c r="R4323">
        <v>0</v>
      </c>
    </row>
    <row r="4324" spans="1:39">
      <c r="A4324">
        <v>16</v>
      </c>
      <c r="B4324">
        <v>262</v>
      </c>
      <c r="C4324">
        <v>2022</v>
      </c>
      <c r="D4324">
        <v>10</v>
      </c>
      <c r="E4324">
        <v>99</v>
      </c>
      <c r="F4324">
        <v>174</v>
      </c>
      <c r="G4324">
        <v>99</v>
      </c>
      <c r="H4324">
        <v>99</v>
      </c>
      <c r="I4324">
        <v>99</v>
      </c>
      <c r="J4324">
        <v>111</v>
      </c>
      <c r="M4324">
        <v>99</v>
      </c>
      <c r="N4324">
        <v>99</v>
      </c>
      <c r="O4324">
        <v>99</v>
      </c>
      <c r="P4324">
        <v>99</v>
      </c>
      <c r="R4324">
        <v>0</v>
      </c>
    </row>
    <row r="4325" spans="1:39">
      <c r="A4325">
        <v>16</v>
      </c>
      <c r="B4325">
        <v>263</v>
      </c>
      <c r="C4325">
        <v>2022</v>
      </c>
      <c r="D4325">
        <v>11</v>
      </c>
      <c r="E4325">
        <v>99</v>
      </c>
      <c r="F4325">
        <v>174</v>
      </c>
      <c r="G4325">
        <v>99</v>
      </c>
      <c r="H4325">
        <v>99</v>
      </c>
      <c r="I4325">
        <v>99</v>
      </c>
      <c r="J4325">
        <v>111</v>
      </c>
      <c r="M4325">
        <v>99</v>
      </c>
      <c r="N4325">
        <v>99</v>
      </c>
      <c r="O4325">
        <v>99</v>
      </c>
      <c r="P4325">
        <v>99</v>
      </c>
      <c r="R4325">
        <v>0</v>
      </c>
    </row>
    <row r="4326" spans="1:39">
      <c r="A4326">
        <v>16</v>
      </c>
      <c r="B4326">
        <v>264</v>
      </c>
      <c r="C4326">
        <v>2022</v>
      </c>
      <c r="D4326">
        <v>12</v>
      </c>
      <c r="E4326">
        <v>99</v>
      </c>
      <c r="F4326">
        <v>174</v>
      </c>
      <c r="G4326">
        <v>99</v>
      </c>
      <c r="H4326">
        <v>99</v>
      </c>
      <c r="I4326">
        <v>99</v>
      </c>
      <c r="J4326">
        <v>111</v>
      </c>
      <c r="M4326">
        <v>99</v>
      </c>
      <c r="N4326">
        <v>99</v>
      </c>
      <c r="O4326">
        <v>99</v>
      </c>
      <c r="P4326">
        <v>99</v>
      </c>
      <c r="R4326">
        <v>0</v>
      </c>
    </row>
    <row r="4327" spans="1:39">
      <c r="A4327">
        <v>16</v>
      </c>
      <c r="B4327">
        <v>265</v>
      </c>
      <c r="C4327">
        <v>2022</v>
      </c>
      <c r="D4327">
        <v>1</v>
      </c>
      <c r="E4327">
        <v>99</v>
      </c>
      <c r="F4327">
        <v>174</v>
      </c>
      <c r="G4327">
        <v>99</v>
      </c>
      <c r="H4327">
        <v>99</v>
      </c>
      <c r="I4327">
        <v>99</v>
      </c>
      <c r="J4327">
        <v>113</v>
      </c>
      <c r="M4327">
        <v>99</v>
      </c>
      <c r="N4327">
        <v>99</v>
      </c>
      <c r="O4327">
        <v>99</v>
      </c>
      <c r="P4327">
        <v>99</v>
      </c>
      <c r="Q4327">
        <v>2</v>
      </c>
      <c r="R4327">
        <v>3</v>
      </c>
      <c r="S4327">
        <v>3</v>
      </c>
      <c r="T4327">
        <v>0.18575851393188861</v>
      </c>
      <c r="U4327">
        <v>0.20811439183450192</v>
      </c>
      <c r="V4327">
        <v>4.6666666666666679</v>
      </c>
      <c r="W4327">
        <v>60</v>
      </c>
      <c r="X4327">
        <v>167.06392199349941</v>
      </c>
      <c r="Y4327">
        <v>154.20000000000005</v>
      </c>
      <c r="Z4327">
        <v>154.20000000000005</v>
      </c>
      <c r="AA4327">
        <v>39.693156421059051</v>
      </c>
      <c r="AB4327">
        <v>0.81649658092772603</v>
      </c>
      <c r="AC4327">
        <v>-10.902211537461461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</row>
    <row r="4328" spans="1:39">
      <c r="A4328">
        <v>16</v>
      </c>
      <c r="B4328">
        <v>266</v>
      </c>
      <c r="C4328">
        <v>2022</v>
      </c>
      <c r="D4328">
        <v>2</v>
      </c>
      <c r="E4328">
        <v>99</v>
      </c>
      <c r="F4328">
        <v>174</v>
      </c>
      <c r="G4328">
        <v>99</v>
      </c>
      <c r="H4328">
        <v>99</v>
      </c>
      <c r="I4328">
        <v>99</v>
      </c>
      <c r="J4328">
        <v>113</v>
      </c>
      <c r="M4328">
        <v>99</v>
      </c>
      <c r="N4328">
        <v>99</v>
      </c>
      <c r="O4328">
        <v>99</v>
      </c>
      <c r="P4328">
        <v>99</v>
      </c>
      <c r="Q4328">
        <v>1</v>
      </c>
      <c r="R4328">
        <v>1</v>
      </c>
      <c r="S4328">
        <v>1</v>
      </c>
      <c r="T4328">
        <v>6.5231572080887146E-2</v>
      </c>
      <c r="U4328">
        <v>5.5254110548132049E-2</v>
      </c>
      <c r="V4328">
        <v>14</v>
      </c>
      <c r="W4328">
        <v>58</v>
      </c>
      <c r="X4328">
        <v>127.19393282773564</v>
      </c>
      <c r="Y4328">
        <v>117.4</v>
      </c>
      <c r="Z4328">
        <v>117.4</v>
      </c>
      <c r="AA4328">
        <v>0</v>
      </c>
      <c r="AB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</row>
    <row r="4329" spans="1:39">
      <c r="A4329">
        <v>16</v>
      </c>
      <c r="B4329">
        <v>267</v>
      </c>
      <c r="C4329">
        <v>2022</v>
      </c>
      <c r="D4329">
        <v>3</v>
      </c>
      <c r="E4329">
        <v>99</v>
      </c>
      <c r="F4329">
        <v>174</v>
      </c>
      <c r="G4329">
        <v>99</v>
      </c>
      <c r="H4329">
        <v>99</v>
      </c>
      <c r="I4329">
        <v>99</v>
      </c>
      <c r="J4329">
        <v>113</v>
      </c>
      <c r="M4329">
        <v>99</v>
      </c>
      <c r="N4329">
        <v>99</v>
      </c>
      <c r="O4329">
        <v>99</v>
      </c>
      <c r="P4329">
        <v>99</v>
      </c>
      <c r="Q4329">
        <v>1</v>
      </c>
      <c r="R4329">
        <v>1</v>
      </c>
      <c r="S4329">
        <v>1</v>
      </c>
      <c r="T4329">
        <v>6.027727546714888E-2</v>
      </c>
      <c r="U4329">
        <v>5.0814474201534489E-2</v>
      </c>
      <c r="V4329">
        <v>14</v>
      </c>
      <c r="W4329">
        <v>58</v>
      </c>
      <c r="X4329">
        <v>127.84398699891661</v>
      </c>
      <c r="Y4329">
        <v>118</v>
      </c>
      <c r="Z4329">
        <v>118</v>
      </c>
      <c r="AA4329">
        <v>0</v>
      </c>
      <c r="AB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</row>
    <row r="4330" spans="1:39">
      <c r="A4330">
        <v>16</v>
      </c>
      <c r="B4330">
        <v>268</v>
      </c>
      <c r="C4330">
        <v>2022</v>
      </c>
      <c r="D4330">
        <v>4</v>
      </c>
      <c r="E4330">
        <v>99</v>
      </c>
      <c r="F4330">
        <v>174</v>
      </c>
      <c r="G4330">
        <v>99</v>
      </c>
      <c r="H4330">
        <v>99</v>
      </c>
      <c r="I4330">
        <v>99</v>
      </c>
      <c r="J4330">
        <v>113</v>
      </c>
      <c r="M4330">
        <v>99</v>
      </c>
      <c r="N4330">
        <v>99</v>
      </c>
      <c r="O4330">
        <v>99</v>
      </c>
      <c r="P4330">
        <v>99</v>
      </c>
      <c r="Q4330">
        <v>1</v>
      </c>
      <c r="R4330">
        <v>2</v>
      </c>
      <c r="S4330">
        <v>2</v>
      </c>
      <c r="T4330">
        <v>0.15936254980079675</v>
      </c>
      <c r="U4330">
        <v>0.1772159307055278</v>
      </c>
      <c r="V4330">
        <v>7</v>
      </c>
      <c r="W4330">
        <v>60.5</v>
      </c>
      <c r="X4330">
        <v>164.03033586132176</v>
      </c>
      <c r="Y4330">
        <v>151.4</v>
      </c>
      <c r="Z4330">
        <v>151.4</v>
      </c>
      <c r="AA4330">
        <v>2.8000000000000265</v>
      </c>
      <c r="AB4330">
        <v>4.5</v>
      </c>
      <c r="AC4330">
        <v>-100.00000000000198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</row>
    <row r="4331" spans="1:39">
      <c r="A4331">
        <v>16</v>
      </c>
      <c r="B4331">
        <v>269</v>
      </c>
      <c r="C4331">
        <v>2022</v>
      </c>
      <c r="D4331">
        <v>5</v>
      </c>
      <c r="E4331">
        <v>99</v>
      </c>
      <c r="F4331">
        <v>174</v>
      </c>
      <c r="G4331">
        <v>99</v>
      </c>
      <c r="H4331">
        <v>99</v>
      </c>
      <c r="I4331">
        <v>99</v>
      </c>
      <c r="J4331">
        <v>113</v>
      </c>
      <c r="M4331">
        <v>99</v>
      </c>
      <c r="N4331">
        <v>99</v>
      </c>
      <c r="O4331">
        <v>99</v>
      </c>
      <c r="P4331">
        <v>99</v>
      </c>
      <c r="Q4331">
        <v>1</v>
      </c>
      <c r="R4331">
        <v>3</v>
      </c>
      <c r="S4331">
        <v>3</v>
      </c>
      <c r="T4331">
        <v>0.20161290322580641</v>
      </c>
      <c r="U4331">
        <v>0.1932572421519092</v>
      </c>
      <c r="V4331">
        <v>14</v>
      </c>
      <c r="W4331">
        <v>58.33333333333335</v>
      </c>
      <c r="X4331">
        <v>143.22860238353195</v>
      </c>
      <c r="Y4331">
        <v>132.20000000000002</v>
      </c>
      <c r="Z4331">
        <v>132.20000000000002</v>
      </c>
      <c r="AA4331">
        <v>2.6733250207676926</v>
      </c>
      <c r="AB4331">
        <v>0.47140452079081746</v>
      </c>
      <c r="AC4331">
        <v>21.160368475658128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</row>
    <row r="4332" spans="1:39">
      <c r="A4332">
        <v>16</v>
      </c>
      <c r="B4332">
        <v>270</v>
      </c>
      <c r="C4332">
        <v>2022</v>
      </c>
      <c r="D4332">
        <v>6</v>
      </c>
      <c r="E4332">
        <v>99</v>
      </c>
      <c r="F4332">
        <v>174</v>
      </c>
      <c r="G4332">
        <v>99</v>
      </c>
      <c r="H4332">
        <v>99</v>
      </c>
      <c r="I4332">
        <v>99</v>
      </c>
      <c r="J4332">
        <v>113</v>
      </c>
      <c r="M4332">
        <v>99</v>
      </c>
      <c r="N4332">
        <v>99</v>
      </c>
      <c r="O4332">
        <v>99</v>
      </c>
      <c r="P4332">
        <v>99</v>
      </c>
      <c r="Q4332">
        <v>1</v>
      </c>
      <c r="R4332">
        <v>2</v>
      </c>
      <c r="S4332">
        <v>2</v>
      </c>
      <c r="T4332">
        <v>0.1318391562294001</v>
      </c>
      <c r="U4332">
        <v>0.17347085783010965</v>
      </c>
      <c r="V4332">
        <v>7</v>
      </c>
      <c r="W4332">
        <v>59</v>
      </c>
      <c r="X4332">
        <v>191.11592632719399</v>
      </c>
      <c r="Y4332">
        <v>176.4</v>
      </c>
      <c r="Z4332">
        <v>176.4</v>
      </c>
      <c r="AA4332">
        <v>4.1999999999999309</v>
      </c>
      <c r="AB4332">
        <v>1</v>
      </c>
      <c r="AC4332">
        <v>99.999999999975685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</row>
    <row r="4333" spans="1:39">
      <c r="A4333">
        <v>16</v>
      </c>
      <c r="B4333">
        <v>271</v>
      </c>
      <c r="C4333">
        <v>2022</v>
      </c>
      <c r="D4333">
        <v>7</v>
      </c>
      <c r="E4333">
        <v>99</v>
      </c>
      <c r="F4333">
        <v>174</v>
      </c>
      <c r="G4333">
        <v>99</v>
      </c>
      <c r="H4333">
        <v>99</v>
      </c>
      <c r="I4333">
        <v>99</v>
      </c>
      <c r="J4333">
        <v>113</v>
      </c>
      <c r="M4333">
        <v>99</v>
      </c>
      <c r="N4333">
        <v>99</v>
      </c>
      <c r="O4333">
        <v>99</v>
      </c>
      <c r="P4333">
        <v>99</v>
      </c>
      <c r="Q4333">
        <v>1</v>
      </c>
      <c r="R4333">
        <v>1</v>
      </c>
      <c r="S4333">
        <v>1</v>
      </c>
      <c r="T4333">
        <v>7.9936051159072749E-2</v>
      </c>
      <c r="U4333">
        <v>8.2394760190559052E-2</v>
      </c>
      <c r="V4333">
        <v>11</v>
      </c>
      <c r="W4333">
        <v>54</v>
      </c>
      <c r="X4333">
        <v>157.96316359696641</v>
      </c>
      <c r="Y4333">
        <v>145.80000000000001</v>
      </c>
      <c r="Z4333">
        <v>145.80000000000001</v>
      </c>
      <c r="AA4333">
        <v>0</v>
      </c>
      <c r="AB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</row>
    <row r="4334" spans="1:39">
      <c r="A4334">
        <v>16</v>
      </c>
      <c r="B4334">
        <v>272</v>
      </c>
      <c r="C4334">
        <v>2022</v>
      </c>
      <c r="D4334">
        <v>8</v>
      </c>
      <c r="E4334">
        <v>99</v>
      </c>
      <c r="F4334">
        <v>174</v>
      </c>
      <c r="G4334">
        <v>99</v>
      </c>
      <c r="H4334">
        <v>99</v>
      </c>
      <c r="I4334">
        <v>99</v>
      </c>
      <c r="J4334">
        <v>113</v>
      </c>
      <c r="M4334">
        <v>99</v>
      </c>
      <c r="N4334">
        <v>99</v>
      </c>
      <c r="O4334">
        <v>99</v>
      </c>
      <c r="P4334">
        <v>99</v>
      </c>
      <c r="Q4334">
        <v>1</v>
      </c>
      <c r="R4334">
        <v>1</v>
      </c>
      <c r="S4334">
        <v>1</v>
      </c>
      <c r="T4334">
        <v>5.9347181008902093E-2</v>
      </c>
      <c r="U4334">
        <v>5.3091612044953794E-2</v>
      </c>
      <c r="V4334">
        <v>14</v>
      </c>
      <c r="W4334">
        <v>59</v>
      </c>
      <c r="X4334">
        <v>132.82773564463704</v>
      </c>
      <c r="Y4334">
        <v>122.6</v>
      </c>
      <c r="Z4334">
        <v>122.6</v>
      </c>
      <c r="AA4334">
        <v>0</v>
      </c>
      <c r="AB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</row>
    <row r="4335" spans="1:39">
      <c r="A4335">
        <v>16</v>
      </c>
      <c r="B4335">
        <v>273</v>
      </c>
      <c r="C4335">
        <v>2022</v>
      </c>
      <c r="D4335">
        <v>9</v>
      </c>
      <c r="E4335">
        <v>99</v>
      </c>
      <c r="F4335">
        <v>174</v>
      </c>
      <c r="G4335">
        <v>99</v>
      </c>
      <c r="H4335">
        <v>99</v>
      </c>
      <c r="I4335">
        <v>99</v>
      </c>
      <c r="J4335">
        <v>113</v>
      </c>
      <c r="M4335">
        <v>99</v>
      </c>
      <c r="N4335">
        <v>99</v>
      </c>
      <c r="O4335">
        <v>99</v>
      </c>
      <c r="P4335">
        <v>99</v>
      </c>
      <c r="Q4335">
        <v>1</v>
      </c>
      <c r="R4335">
        <v>1</v>
      </c>
      <c r="S4335">
        <v>1</v>
      </c>
      <c r="T4335">
        <v>6.3938618925831192E-2</v>
      </c>
      <c r="U4335">
        <v>6.7944915682900495E-2</v>
      </c>
      <c r="V4335">
        <v>0</v>
      </c>
      <c r="W4335">
        <v>61</v>
      </c>
      <c r="X4335">
        <v>156.44637053087757</v>
      </c>
      <c r="Y4335">
        <v>144.4</v>
      </c>
      <c r="Z4335">
        <v>144.4</v>
      </c>
      <c r="AA4335">
        <v>0</v>
      </c>
      <c r="AB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</row>
    <row r="4336" spans="1:39">
      <c r="A4336">
        <v>16</v>
      </c>
      <c r="B4336">
        <v>274</v>
      </c>
      <c r="C4336">
        <v>2022</v>
      </c>
      <c r="D4336">
        <v>10</v>
      </c>
      <c r="E4336">
        <v>99</v>
      </c>
      <c r="F4336">
        <v>174</v>
      </c>
      <c r="G4336">
        <v>99</v>
      </c>
      <c r="H4336">
        <v>99</v>
      </c>
      <c r="I4336">
        <v>99</v>
      </c>
      <c r="J4336">
        <v>113</v>
      </c>
      <c r="M4336">
        <v>99</v>
      </c>
      <c r="N4336">
        <v>99</v>
      </c>
      <c r="O4336">
        <v>99</v>
      </c>
      <c r="P4336">
        <v>99</v>
      </c>
      <c r="Q4336">
        <v>2</v>
      </c>
      <c r="R4336">
        <v>2</v>
      </c>
      <c r="S4336">
        <v>2</v>
      </c>
      <c r="T4336">
        <v>0.12353304508956148</v>
      </c>
      <c r="U4336">
        <v>0.13725852168637695</v>
      </c>
      <c r="V4336">
        <v>14</v>
      </c>
      <c r="W4336">
        <v>59</v>
      </c>
      <c r="X4336">
        <v>166.30552546045504</v>
      </c>
      <c r="Y4336">
        <v>153.5</v>
      </c>
      <c r="Z4336">
        <v>153.5</v>
      </c>
      <c r="AA4336">
        <v>36.30000000000004</v>
      </c>
      <c r="AB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</row>
    <row r="4337" spans="1:39">
      <c r="A4337">
        <v>16</v>
      </c>
      <c r="B4337">
        <v>275</v>
      </c>
      <c r="C4337">
        <v>2022</v>
      </c>
      <c r="D4337">
        <v>11</v>
      </c>
      <c r="E4337">
        <v>99</v>
      </c>
      <c r="F4337">
        <v>174</v>
      </c>
      <c r="G4337">
        <v>99</v>
      </c>
      <c r="H4337">
        <v>99</v>
      </c>
      <c r="I4337">
        <v>99</v>
      </c>
      <c r="J4337">
        <v>113</v>
      </c>
      <c r="M4337">
        <v>99</v>
      </c>
      <c r="N4337">
        <v>99</v>
      </c>
      <c r="O4337">
        <v>99</v>
      </c>
      <c r="P4337">
        <v>99</v>
      </c>
      <c r="R4337">
        <v>0</v>
      </c>
    </row>
    <row r="4338" spans="1:39">
      <c r="A4338">
        <v>16</v>
      </c>
      <c r="B4338">
        <v>276</v>
      </c>
      <c r="C4338">
        <v>2022</v>
      </c>
      <c r="D4338">
        <v>12</v>
      </c>
      <c r="E4338">
        <v>99</v>
      </c>
      <c r="F4338">
        <v>174</v>
      </c>
      <c r="G4338">
        <v>99</v>
      </c>
      <c r="H4338">
        <v>99</v>
      </c>
      <c r="I4338">
        <v>99</v>
      </c>
      <c r="J4338">
        <v>113</v>
      </c>
      <c r="M4338">
        <v>99</v>
      </c>
      <c r="N4338">
        <v>99</v>
      </c>
      <c r="O4338">
        <v>99</v>
      </c>
      <c r="P4338">
        <v>99</v>
      </c>
      <c r="Q4338">
        <v>1</v>
      </c>
      <c r="R4338">
        <v>1</v>
      </c>
      <c r="S4338">
        <v>1</v>
      </c>
      <c r="T4338">
        <v>6.1842918985776145E-2</v>
      </c>
      <c r="U4338">
        <v>6.3920301225084436E-2</v>
      </c>
      <c r="V4338">
        <v>14</v>
      </c>
      <c r="W4338">
        <v>59</v>
      </c>
      <c r="X4338">
        <v>156.22968580715059</v>
      </c>
      <c r="Y4338">
        <v>144.20000000000005</v>
      </c>
      <c r="Z4338">
        <v>144.20000000000005</v>
      </c>
      <c r="AA4338">
        <v>0</v>
      </c>
      <c r="AB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</row>
    <row r="4339" spans="1:39">
      <c r="A4339">
        <v>16</v>
      </c>
      <c r="B4339">
        <v>277</v>
      </c>
      <c r="C4339">
        <v>2022</v>
      </c>
      <c r="D4339">
        <v>1</v>
      </c>
      <c r="E4339">
        <v>99</v>
      </c>
      <c r="F4339">
        <v>174</v>
      </c>
      <c r="G4339">
        <v>99</v>
      </c>
      <c r="H4339">
        <v>99</v>
      </c>
      <c r="I4339">
        <v>99</v>
      </c>
      <c r="J4339">
        <v>116</v>
      </c>
      <c r="M4339">
        <v>99</v>
      </c>
      <c r="N4339">
        <v>99</v>
      </c>
      <c r="O4339">
        <v>99</v>
      </c>
      <c r="P4339">
        <v>99</v>
      </c>
      <c r="R4339">
        <v>0</v>
      </c>
    </row>
    <row r="4340" spans="1:39">
      <c r="A4340">
        <v>16</v>
      </c>
      <c r="B4340">
        <v>278</v>
      </c>
      <c r="C4340">
        <v>2022</v>
      </c>
      <c r="D4340">
        <v>2</v>
      </c>
      <c r="E4340">
        <v>99</v>
      </c>
      <c r="F4340">
        <v>174</v>
      </c>
      <c r="G4340">
        <v>99</v>
      </c>
      <c r="H4340">
        <v>99</v>
      </c>
      <c r="I4340">
        <v>99</v>
      </c>
      <c r="J4340">
        <v>116</v>
      </c>
      <c r="M4340">
        <v>99</v>
      </c>
      <c r="N4340">
        <v>99</v>
      </c>
      <c r="O4340">
        <v>99</v>
      </c>
      <c r="P4340">
        <v>99</v>
      </c>
      <c r="Q4340">
        <v>1</v>
      </c>
      <c r="R4340">
        <v>1</v>
      </c>
      <c r="S4340">
        <v>1</v>
      </c>
      <c r="T4340">
        <v>7.3746312684365767E-2</v>
      </c>
      <c r="U4340">
        <v>5.767808909612248E-2</v>
      </c>
      <c r="V4340">
        <v>14</v>
      </c>
      <c r="W4340">
        <v>58</v>
      </c>
      <c r="X4340">
        <v>117.2264355362947</v>
      </c>
      <c r="Y4340">
        <v>108.2</v>
      </c>
      <c r="Z4340">
        <v>108.2</v>
      </c>
      <c r="AA4340">
        <v>0</v>
      </c>
      <c r="AB4340">
        <v>0</v>
      </c>
      <c r="AD4340">
        <v>1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1</v>
      </c>
      <c r="AM4340">
        <v>0</v>
      </c>
    </row>
    <row r="4341" spans="1:39">
      <c r="A4341">
        <v>16</v>
      </c>
      <c r="B4341">
        <v>279</v>
      </c>
      <c r="C4341">
        <v>2022</v>
      </c>
      <c r="D4341">
        <v>3</v>
      </c>
      <c r="E4341">
        <v>99</v>
      </c>
      <c r="F4341">
        <v>174</v>
      </c>
      <c r="G4341">
        <v>99</v>
      </c>
      <c r="H4341">
        <v>99</v>
      </c>
      <c r="I4341">
        <v>99</v>
      </c>
      <c r="J4341">
        <v>116</v>
      </c>
      <c r="M4341">
        <v>99</v>
      </c>
      <c r="N4341">
        <v>99</v>
      </c>
      <c r="O4341">
        <v>99</v>
      </c>
      <c r="P4341">
        <v>99</v>
      </c>
      <c r="Q4341">
        <v>1</v>
      </c>
      <c r="R4341">
        <v>4</v>
      </c>
      <c r="S4341">
        <v>4</v>
      </c>
      <c r="T4341">
        <v>0.24110910186859552</v>
      </c>
      <c r="U4341">
        <v>0.20674600901827725</v>
      </c>
      <c r="V4341">
        <v>0</v>
      </c>
      <c r="W4341">
        <v>60</v>
      </c>
      <c r="X4341">
        <v>130.03791982665223</v>
      </c>
      <c r="Y4341">
        <v>120.02500000000001</v>
      </c>
      <c r="Z4341">
        <v>120.02500000000001</v>
      </c>
      <c r="AA4341">
        <v>6.335366998051505</v>
      </c>
      <c r="AB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</row>
    <row r="4342" spans="1:39">
      <c r="A4342">
        <v>16</v>
      </c>
      <c r="B4342">
        <v>280</v>
      </c>
      <c r="C4342">
        <v>2022</v>
      </c>
      <c r="D4342">
        <v>4</v>
      </c>
      <c r="E4342">
        <v>99</v>
      </c>
      <c r="F4342">
        <v>174</v>
      </c>
      <c r="G4342">
        <v>99</v>
      </c>
      <c r="H4342">
        <v>99</v>
      </c>
      <c r="I4342">
        <v>99</v>
      </c>
      <c r="J4342">
        <v>116</v>
      </c>
      <c r="M4342">
        <v>99</v>
      </c>
      <c r="N4342">
        <v>99</v>
      </c>
      <c r="O4342">
        <v>99</v>
      </c>
      <c r="P4342">
        <v>99</v>
      </c>
      <c r="R4342">
        <v>0</v>
      </c>
    </row>
    <row r="4343" spans="1:39">
      <c r="A4343">
        <v>16</v>
      </c>
      <c r="B4343">
        <v>281</v>
      </c>
      <c r="C4343">
        <v>2022</v>
      </c>
      <c r="D4343">
        <v>5</v>
      </c>
      <c r="E4343">
        <v>99</v>
      </c>
      <c r="F4343">
        <v>174</v>
      </c>
      <c r="G4343">
        <v>99</v>
      </c>
      <c r="H4343">
        <v>99</v>
      </c>
      <c r="I4343">
        <v>99</v>
      </c>
      <c r="J4343">
        <v>116</v>
      </c>
      <c r="M4343">
        <v>99</v>
      </c>
      <c r="N4343">
        <v>99</v>
      </c>
      <c r="O4343">
        <v>99</v>
      </c>
      <c r="P4343">
        <v>99</v>
      </c>
      <c r="Q4343">
        <v>1</v>
      </c>
      <c r="R4343">
        <v>4</v>
      </c>
      <c r="S4343">
        <v>4</v>
      </c>
      <c r="T4343">
        <v>0.26881720430107531</v>
      </c>
      <c r="U4343">
        <v>0.20748596497297764</v>
      </c>
      <c r="V4343">
        <v>10.5</v>
      </c>
      <c r="W4343">
        <v>58.75</v>
      </c>
      <c r="X4343">
        <v>115.33044420368363</v>
      </c>
      <c r="Y4343">
        <v>106.45</v>
      </c>
      <c r="Z4343">
        <v>106.45</v>
      </c>
      <c r="AA4343">
        <v>13.675251368804844</v>
      </c>
      <c r="AB4343">
        <v>0.82915619758885006</v>
      </c>
      <c r="AC4343">
        <v>-41.560397626439503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</row>
    <row r="4344" spans="1:39">
      <c r="A4344">
        <v>16</v>
      </c>
      <c r="B4344">
        <v>282</v>
      </c>
      <c r="C4344">
        <v>2022</v>
      </c>
      <c r="D4344">
        <v>6</v>
      </c>
      <c r="E4344">
        <v>99</v>
      </c>
      <c r="F4344">
        <v>174</v>
      </c>
      <c r="G4344">
        <v>99</v>
      </c>
      <c r="H4344">
        <v>99</v>
      </c>
      <c r="I4344">
        <v>99</v>
      </c>
      <c r="J4344">
        <v>116</v>
      </c>
      <c r="M4344">
        <v>99</v>
      </c>
      <c r="N4344">
        <v>99</v>
      </c>
      <c r="O4344">
        <v>99</v>
      </c>
      <c r="P4344">
        <v>99</v>
      </c>
      <c r="R4344">
        <v>0</v>
      </c>
    </row>
    <row r="4345" spans="1:39">
      <c r="A4345">
        <v>16</v>
      </c>
      <c r="B4345">
        <v>283</v>
      </c>
      <c r="C4345">
        <v>2022</v>
      </c>
      <c r="D4345">
        <v>7</v>
      </c>
      <c r="E4345">
        <v>99</v>
      </c>
      <c r="F4345">
        <v>174</v>
      </c>
      <c r="G4345">
        <v>99</v>
      </c>
      <c r="H4345">
        <v>99</v>
      </c>
      <c r="I4345">
        <v>99</v>
      </c>
      <c r="J4345">
        <v>116</v>
      </c>
      <c r="M4345">
        <v>99</v>
      </c>
      <c r="N4345">
        <v>99</v>
      </c>
      <c r="O4345">
        <v>99</v>
      </c>
      <c r="P4345">
        <v>99</v>
      </c>
      <c r="R4345">
        <v>0</v>
      </c>
    </row>
    <row r="4346" spans="1:39">
      <c r="A4346">
        <v>16</v>
      </c>
      <c r="B4346">
        <v>284</v>
      </c>
      <c r="C4346">
        <v>2022</v>
      </c>
      <c r="D4346">
        <v>8</v>
      </c>
      <c r="E4346">
        <v>99</v>
      </c>
      <c r="F4346">
        <v>174</v>
      </c>
      <c r="G4346">
        <v>99</v>
      </c>
      <c r="H4346">
        <v>99</v>
      </c>
      <c r="I4346">
        <v>99</v>
      </c>
      <c r="J4346">
        <v>116</v>
      </c>
      <c r="M4346">
        <v>99</v>
      </c>
      <c r="N4346">
        <v>99</v>
      </c>
      <c r="O4346">
        <v>99</v>
      </c>
      <c r="P4346">
        <v>99</v>
      </c>
      <c r="Q4346">
        <v>1</v>
      </c>
      <c r="R4346">
        <v>4</v>
      </c>
      <c r="S4346">
        <v>4</v>
      </c>
      <c r="T4346">
        <v>0.2373887240356084</v>
      </c>
      <c r="U4346">
        <v>0.22262967171542203</v>
      </c>
      <c r="V4346">
        <v>0</v>
      </c>
      <c r="W4346">
        <v>63.5</v>
      </c>
      <c r="X4346">
        <v>139.24702058504877</v>
      </c>
      <c r="Y4346">
        <v>128.52500000000001</v>
      </c>
      <c r="Z4346">
        <v>128.52500000000001</v>
      </c>
      <c r="AA4346">
        <v>22.479921596838437</v>
      </c>
      <c r="AB4346">
        <v>1.6583123951777001</v>
      </c>
      <c r="AC4346">
        <v>-80.105995820909115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</row>
    <row r="4347" spans="1:39">
      <c r="A4347">
        <v>16</v>
      </c>
      <c r="B4347">
        <v>285</v>
      </c>
      <c r="C4347">
        <v>2022</v>
      </c>
      <c r="D4347">
        <v>9</v>
      </c>
      <c r="E4347">
        <v>99</v>
      </c>
      <c r="F4347">
        <v>174</v>
      </c>
      <c r="G4347">
        <v>99</v>
      </c>
      <c r="H4347">
        <v>99</v>
      </c>
      <c r="I4347">
        <v>99</v>
      </c>
      <c r="J4347">
        <v>116</v>
      </c>
      <c r="M4347">
        <v>99</v>
      </c>
      <c r="N4347">
        <v>99</v>
      </c>
      <c r="O4347">
        <v>99</v>
      </c>
      <c r="P4347">
        <v>99</v>
      </c>
      <c r="R4347">
        <v>0</v>
      </c>
    </row>
    <row r="4348" spans="1:39">
      <c r="A4348">
        <v>16</v>
      </c>
      <c r="B4348">
        <v>286</v>
      </c>
      <c r="C4348">
        <v>2022</v>
      </c>
      <c r="D4348">
        <v>10</v>
      </c>
      <c r="E4348">
        <v>99</v>
      </c>
      <c r="F4348">
        <v>174</v>
      </c>
      <c r="G4348">
        <v>99</v>
      </c>
      <c r="H4348">
        <v>99</v>
      </c>
      <c r="I4348">
        <v>99</v>
      </c>
      <c r="J4348">
        <v>116</v>
      </c>
      <c r="M4348">
        <v>99</v>
      </c>
      <c r="N4348">
        <v>99</v>
      </c>
      <c r="O4348">
        <v>99</v>
      </c>
      <c r="P4348">
        <v>99</v>
      </c>
      <c r="R4348">
        <v>0</v>
      </c>
    </row>
    <row r="4349" spans="1:39">
      <c r="A4349">
        <v>16</v>
      </c>
      <c r="B4349">
        <v>287</v>
      </c>
      <c r="C4349">
        <v>2022</v>
      </c>
      <c r="D4349">
        <v>11</v>
      </c>
      <c r="E4349">
        <v>99</v>
      </c>
      <c r="F4349">
        <v>174</v>
      </c>
      <c r="G4349">
        <v>99</v>
      </c>
      <c r="H4349">
        <v>99</v>
      </c>
      <c r="I4349">
        <v>99</v>
      </c>
      <c r="J4349">
        <v>116</v>
      </c>
      <c r="M4349">
        <v>99</v>
      </c>
      <c r="N4349">
        <v>99</v>
      </c>
      <c r="O4349">
        <v>99</v>
      </c>
      <c r="P4349">
        <v>99</v>
      </c>
      <c r="Q4349">
        <v>2</v>
      </c>
      <c r="R4349">
        <v>3</v>
      </c>
      <c r="S4349">
        <v>3</v>
      </c>
      <c r="T4349">
        <v>0.18598884066955981</v>
      </c>
      <c r="U4349">
        <v>0.14848415552366848</v>
      </c>
      <c r="V4349">
        <v>0</v>
      </c>
      <c r="W4349">
        <v>61.66666666666665</v>
      </c>
      <c r="X4349">
        <v>120.29613578909355</v>
      </c>
      <c r="Y4349">
        <v>111.03333333333336</v>
      </c>
      <c r="Z4349">
        <v>111.03333333333336</v>
      </c>
      <c r="AA4349">
        <v>12.149714217032216</v>
      </c>
      <c r="AB4349">
        <v>0.47140452079146061</v>
      </c>
      <c r="AC4349">
        <v>-98.745080253021214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</row>
    <row r="4350" spans="1:39">
      <c r="A4350">
        <v>16</v>
      </c>
      <c r="B4350">
        <v>288</v>
      </c>
      <c r="C4350">
        <v>2022</v>
      </c>
      <c r="D4350">
        <v>12</v>
      </c>
      <c r="E4350">
        <v>99</v>
      </c>
      <c r="F4350">
        <v>174</v>
      </c>
      <c r="G4350">
        <v>99</v>
      </c>
      <c r="H4350">
        <v>99</v>
      </c>
      <c r="I4350">
        <v>99</v>
      </c>
      <c r="J4350">
        <v>116</v>
      </c>
      <c r="M4350">
        <v>99</v>
      </c>
      <c r="N4350">
        <v>99</v>
      </c>
      <c r="O4350">
        <v>99</v>
      </c>
      <c r="P4350">
        <v>99</v>
      </c>
      <c r="R4350">
        <v>0</v>
      </c>
    </row>
    <row r="4351" spans="1:39">
      <c r="A4351">
        <v>16</v>
      </c>
      <c r="B4351">
        <v>289</v>
      </c>
      <c r="C4351">
        <v>2022</v>
      </c>
      <c r="D4351">
        <v>1</v>
      </c>
      <c r="E4351">
        <v>99</v>
      </c>
      <c r="F4351">
        <v>174</v>
      </c>
      <c r="G4351">
        <v>99</v>
      </c>
      <c r="H4351">
        <v>99</v>
      </c>
      <c r="I4351">
        <v>99</v>
      </c>
      <c r="J4351">
        <v>117</v>
      </c>
      <c r="M4351">
        <v>99</v>
      </c>
      <c r="N4351">
        <v>99</v>
      </c>
      <c r="O4351">
        <v>99</v>
      </c>
      <c r="P4351">
        <v>99</v>
      </c>
      <c r="Q4351">
        <v>1</v>
      </c>
      <c r="R4351">
        <v>1</v>
      </c>
      <c r="S4351">
        <v>1</v>
      </c>
      <c r="T4351">
        <v>5.5741360089186176E-2</v>
      </c>
      <c r="U4351">
        <v>6.8063625714291101E-2</v>
      </c>
      <c r="V4351">
        <v>17</v>
      </c>
      <c r="W4351">
        <v>60</v>
      </c>
      <c r="X4351">
        <v>180.93174431202601</v>
      </c>
      <c r="Y4351">
        <v>167</v>
      </c>
      <c r="Z4351">
        <v>167</v>
      </c>
      <c r="AA4351">
        <v>0</v>
      </c>
      <c r="AB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</row>
    <row r="4352" spans="1:39">
      <c r="A4352">
        <v>16</v>
      </c>
      <c r="B4352">
        <v>290</v>
      </c>
      <c r="C4352">
        <v>2022</v>
      </c>
      <c r="D4352">
        <v>2</v>
      </c>
      <c r="E4352">
        <v>99</v>
      </c>
      <c r="F4352">
        <v>174</v>
      </c>
      <c r="G4352">
        <v>99</v>
      </c>
      <c r="H4352">
        <v>99</v>
      </c>
      <c r="I4352">
        <v>99</v>
      </c>
      <c r="J4352">
        <v>117</v>
      </c>
      <c r="M4352">
        <v>99</v>
      </c>
      <c r="N4352">
        <v>99</v>
      </c>
      <c r="O4352">
        <v>99</v>
      </c>
      <c r="P4352">
        <v>99</v>
      </c>
      <c r="Q4352">
        <v>1</v>
      </c>
      <c r="R4352">
        <v>2</v>
      </c>
      <c r="S4352">
        <v>2</v>
      </c>
      <c r="T4352">
        <v>0.14749262536873153</v>
      </c>
      <c r="U4352">
        <v>0.15187141944071436</v>
      </c>
      <c r="V4352">
        <v>0</v>
      </c>
      <c r="W4352">
        <v>60</v>
      </c>
      <c r="X4352">
        <v>154.33369447453953</v>
      </c>
      <c r="Y4352">
        <v>142.45000000000002</v>
      </c>
      <c r="Z4352">
        <v>142.45000000000002</v>
      </c>
      <c r="AA4352">
        <v>16.849999999999905</v>
      </c>
      <c r="AB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</row>
    <row r="4353" spans="1:39">
      <c r="A4353">
        <v>16</v>
      </c>
      <c r="B4353">
        <v>291</v>
      </c>
      <c r="C4353">
        <v>2022</v>
      </c>
      <c r="D4353">
        <v>3</v>
      </c>
      <c r="E4353">
        <v>99</v>
      </c>
      <c r="F4353">
        <v>174</v>
      </c>
      <c r="G4353">
        <v>99</v>
      </c>
      <c r="H4353">
        <v>99</v>
      </c>
      <c r="I4353">
        <v>99</v>
      </c>
      <c r="J4353">
        <v>117</v>
      </c>
      <c r="M4353">
        <v>99</v>
      </c>
      <c r="N4353">
        <v>99</v>
      </c>
      <c r="O4353">
        <v>99</v>
      </c>
      <c r="P4353">
        <v>99</v>
      </c>
      <c r="Q4353">
        <v>2</v>
      </c>
      <c r="R4353">
        <v>3</v>
      </c>
      <c r="S4353">
        <v>3</v>
      </c>
      <c r="T4353">
        <v>0.18083182640144671</v>
      </c>
      <c r="U4353">
        <v>0.14507963015675396</v>
      </c>
      <c r="V4353">
        <v>4.6666666666666679</v>
      </c>
      <c r="W4353">
        <v>59.66666666666665</v>
      </c>
      <c r="X4353">
        <v>121.66847237269772</v>
      </c>
      <c r="Y4353">
        <v>112.3</v>
      </c>
      <c r="Z4353">
        <v>112.3</v>
      </c>
      <c r="AA4353">
        <v>17.326473001354529</v>
      </c>
      <c r="AB4353">
        <v>0.47140452079146061</v>
      </c>
      <c r="AC4353">
        <v>77.540471401663027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</row>
    <row r="4354" spans="1:39">
      <c r="A4354">
        <v>16</v>
      </c>
      <c r="B4354">
        <v>292</v>
      </c>
      <c r="C4354">
        <v>2022</v>
      </c>
      <c r="D4354">
        <v>4</v>
      </c>
      <c r="E4354">
        <v>99</v>
      </c>
      <c r="F4354">
        <v>174</v>
      </c>
      <c r="G4354">
        <v>99</v>
      </c>
      <c r="H4354">
        <v>99</v>
      </c>
      <c r="I4354">
        <v>99</v>
      </c>
      <c r="J4354">
        <v>117</v>
      </c>
      <c r="M4354">
        <v>99</v>
      </c>
      <c r="N4354">
        <v>99</v>
      </c>
      <c r="O4354">
        <v>99</v>
      </c>
      <c r="P4354">
        <v>99</v>
      </c>
      <c r="Q4354">
        <v>2</v>
      </c>
      <c r="R4354">
        <v>10</v>
      </c>
      <c r="S4354">
        <v>10</v>
      </c>
      <c r="T4354">
        <v>0.7968127490039838</v>
      </c>
      <c r="U4354">
        <v>0.7536359113920349</v>
      </c>
      <c r="V4354">
        <v>8.1</v>
      </c>
      <c r="W4354">
        <v>58.6</v>
      </c>
      <c r="X4354">
        <v>139.51245937161423</v>
      </c>
      <c r="Y4354">
        <v>128.77000000000001</v>
      </c>
      <c r="Z4354">
        <v>128.77000000000001</v>
      </c>
      <c r="AA4354">
        <v>25.092590539838639</v>
      </c>
      <c r="AB4354">
        <v>1.7435595774163115</v>
      </c>
      <c r="AC4354">
        <v>-25.535751029100041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</row>
    <row r="4355" spans="1:39">
      <c r="A4355">
        <v>16</v>
      </c>
      <c r="B4355">
        <v>293</v>
      </c>
      <c r="C4355">
        <v>2022</v>
      </c>
      <c r="D4355">
        <v>5</v>
      </c>
      <c r="E4355">
        <v>99</v>
      </c>
      <c r="F4355">
        <v>174</v>
      </c>
      <c r="G4355">
        <v>99</v>
      </c>
      <c r="H4355">
        <v>99</v>
      </c>
      <c r="I4355">
        <v>99</v>
      </c>
      <c r="J4355">
        <v>117</v>
      </c>
      <c r="M4355">
        <v>99</v>
      </c>
      <c r="N4355">
        <v>99</v>
      </c>
      <c r="O4355">
        <v>99</v>
      </c>
      <c r="P4355">
        <v>99</v>
      </c>
      <c r="Q4355">
        <v>1</v>
      </c>
      <c r="R4355">
        <v>1</v>
      </c>
      <c r="S4355">
        <v>1</v>
      </c>
      <c r="T4355">
        <v>6.7204301075268813E-2</v>
      </c>
      <c r="U4355">
        <v>6.1495370548590354E-2</v>
      </c>
      <c r="V4355">
        <v>14</v>
      </c>
      <c r="W4355">
        <v>59</v>
      </c>
      <c r="X4355">
        <v>136.72806067172263</v>
      </c>
      <c r="Y4355">
        <v>126.2</v>
      </c>
      <c r="Z4355">
        <v>126.2</v>
      </c>
      <c r="AA4355">
        <v>0</v>
      </c>
      <c r="AB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</row>
    <row r="4356" spans="1:39">
      <c r="A4356">
        <v>16</v>
      </c>
      <c r="B4356">
        <v>294</v>
      </c>
      <c r="C4356">
        <v>2022</v>
      </c>
      <c r="D4356">
        <v>6</v>
      </c>
      <c r="E4356">
        <v>99</v>
      </c>
      <c r="F4356">
        <v>174</v>
      </c>
      <c r="G4356">
        <v>99</v>
      </c>
      <c r="H4356">
        <v>99</v>
      </c>
      <c r="I4356">
        <v>99</v>
      </c>
      <c r="J4356">
        <v>117</v>
      </c>
      <c r="M4356">
        <v>99</v>
      </c>
      <c r="N4356">
        <v>99</v>
      </c>
      <c r="O4356">
        <v>99</v>
      </c>
      <c r="P4356">
        <v>99</v>
      </c>
      <c r="Q4356">
        <v>2</v>
      </c>
      <c r="R4356">
        <v>2</v>
      </c>
      <c r="S4356">
        <v>2</v>
      </c>
      <c r="T4356">
        <v>0.16447368421052636</v>
      </c>
      <c r="U4356">
        <v>0.17957971235241713</v>
      </c>
      <c r="V4356">
        <v>14</v>
      </c>
      <c r="W4356">
        <v>58</v>
      </c>
      <c r="X4356">
        <v>164.13867822318528</v>
      </c>
      <c r="Y4356">
        <v>151.5</v>
      </c>
      <c r="Z4356">
        <v>151.5</v>
      </c>
      <c r="AA4356">
        <v>27.700000000000021</v>
      </c>
      <c r="AB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</row>
    <row r="4357" spans="1:39">
      <c r="A4357">
        <v>16</v>
      </c>
      <c r="B4357">
        <v>295</v>
      </c>
      <c r="C4357">
        <v>2022</v>
      </c>
      <c r="D4357">
        <v>7</v>
      </c>
      <c r="E4357">
        <v>99</v>
      </c>
      <c r="F4357">
        <v>174</v>
      </c>
      <c r="G4357">
        <v>99</v>
      </c>
      <c r="H4357">
        <v>99</v>
      </c>
      <c r="I4357">
        <v>99</v>
      </c>
      <c r="J4357">
        <v>117</v>
      </c>
      <c r="M4357">
        <v>99</v>
      </c>
      <c r="N4357">
        <v>99</v>
      </c>
      <c r="O4357">
        <v>99</v>
      </c>
      <c r="P4357">
        <v>99</v>
      </c>
      <c r="Q4357">
        <v>1</v>
      </c>
      <c r="R4357">
        <v>1</v>
      </c>
      <c r="S4357">
        <v>1</v>
      </c>
      <c r="T4357">
        <v>7.9936051159072749E-2</v>
      </c>
      <c r="U4357">
        <v>7.9851712036529465E-2</v>
      </c>
      <c r="V4357">
        <v>14</v>
      </c>
      <c r="W4357">
        <v>58</v>
      </c>
      <c r="X4357">
        <v>153.08775731310939</v>
      </c>
      <c r="Y4357">
        <v>141.30000000000001</v>
      </c>
      <c r="Z4357">
        <v>141.30000000000001</v>
      </c>
      <c r="AA4357">
        <v>0</v>
      </c>
      <c r="AB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</row>
    <row r="4358" spans="1:39">
      <c r="A4358">
        <v>16</v>
      </c>
      <c r="B4358">
        <v>296</v>
      </c>
      <c r="C4358">
        <v>2022</v>
      </c>
      <c r="D4358">
        <v>8</v>
      </c>
      <c r="E4358">
        <v>99</v>
      </c>
      <c r="F4358">
        <v>174</v>
      </c>
      <c r="G4358">
        <v>99</v>
      </c>
      <c r="H4358">
        <v>99</v>
      </c>
      <c r="I4358">
        <v>99</v>
      </c>
      <c r="J4358">
        <v>117</v>
      </c>
      <c r="M4358">
        <v>99</v>
      </c>
      <c r="N4358">
        <v>99</v>
      </c>
      <c r="O4358">
        <v>99</v>
      </c>
      <c r="P4358">
        <v>99</v>
      </c>
      <c r="Q4358">
        <v>1</v>
      </c>
      <c r="R4358">
        <v>1</v>
      </c>
      <c r="S4358">
        <v>1</v>
      </c>
      <c r="T4358">
        <v>5.9347181008902093E-2</v>
      </c>
      <c r="U4358">
        <v>4.633607250252899E-2</v>
      </c>
      <c r="V4358">
        <v>0</v>
      </c>
      <c r="W4358">
        <v>62</v>
      </c>
      <c r="X4358">
        <v>115.92632719393281</v>
      </c>
      <c r="Y4358">
        <v>107</v>
      </c>
      <c r="Z4358">
        <v>107</v>
      </c>
      <c r="AA4358">
        <v>0</v>
      </c>
      <c r="AB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</row>
    <row r="4359" spans="1:39">
      <c r="A4359">
        <v>16</v>
      </c>
      <c r="B4359">
        <v>297</v>
      </c>
      <c r="C4359">
        <v>2022</v>
      </c>
      <c r="D4359">
        <v>9</v>
      </c>
      <c r="E4359">
        <v>99</v>
      </c>
      <c r="F4359">
        <v>174</v>
      </c>
      <c r="G4359">
        <v>99</v>
      </c>
      <c r="H4359">
        <v>99</v>
      </c>
      <c r="I4359">
        <v>99</v>
      </c>
      <c r="J4359">
        <v>117</v>
      </c>
      <c r="M4359">
        <v>99</v>
      </c>
      <c r="N4359">
        <v>99</v>
      </c>
      <c r="O4359">
        <v>99</v>
      </c>
      <c r="P4359">
        <v>99</v>
      </c>
      <c r="Q4359">
        <v>2</v>
      </c>
      <c r="R4359">
        <v>5</v>
      </c>
      <c r="S4359">
        <v>5</v>
      </c>
      <c r="T4359">
        <v>0.31969309462915596</v>
      </c>
      <c r="U4359">
        <v>0.26862709392914058</v>
      </c>
      <c r="V4359">
        <v>2.8</v>
      </c>
      <c r="W4359">
        <v>61</v>
      </c>
      <c r="X4359">
        <v>123.70530877573132</v>
      </c>
      <c r="Y4359">
        <v>114.18</v>
      </c>
      <c r="Z4359">
        <v>114.18</v>
      </c>
      <c r="AA4359">
        <v>22.720246477536328</v>
      </c>
      <c r="AB4359">
        <v>2.898275349237887</v>
      </c>
      <c r="AC4359">
        <v>58.982956790011315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</row>
    <row r="4360" spans="1:39">
      <c r="A4360">
        <v>16</v>
      </c>
      <c r="B4360">
        <v>298</v>
      </c>
      <c r="C4360">
        <v>2022</v>
      </c>
      <c r="D4360">
        <v>10</v>
      </c>
      <c r="E4360">
        <v>99</v>
      </c>
      <c r="F4360">
        <v>174</v>
      </c>
      <c r="G4360">
        <v>99</v>
      </c>
      <c r="H4360">
        <v>99</v>
      </c>
      <c r="I4360">
        <v>99</v>
      </c>
      <c r="J4360">
        <v>117</v>
      </c>
      <c r="M4360">
        <v>99</v>
      </c>
      <c r="N4360">
        <v>99</v>
      </c>
      <c r="O4360">
        <v>99</v>
      </c>
      <c r="P4360">
        <v>99</v>
      </c>
      <c r="Q4360">
        <v>2</v>
      </c>
      <c r="R4360">
        <v>5</v>
      </c>
      <c r="S4360">
        <v>5</v>
      </c>
      <c r="T4360">
        <v>0.30750307503075042</v>
      </c>
      <c r="U4360">
        <v>0.29452523374322453</v>
      </c>
      <c r="V4360">
        <v>8.4</v>
      </c>
      <c r="W4360">
        <v>59.2</v>
      </c>
      <c r="X4360">
        <v>145.52546045503789</v>
      </c>
      <c r="Y4360">
        <v>134.32</v>
      </c>
      <c r="Z4360">
        <v>134.32</v>
      </c>
      <c r="AA4360">
        <v>22.373144615811231</v>
      </c>
      <c r="AB4360">
        <v>0.74833147735469108</v>
      </c>
      <c r="AC4360">
        <v>-6.713442412048316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</row>
    <row r="4361" spans="1:39">
      <c r="A4361">
        <v>16</v>
      </c>
      <c r="B4361">
        <v>299</v>
      </c>
      <c r="C4361">
        <v>2022</v>
      </c>
      <c r="D4361">
        <v>11</v>
      </c>
      <c r="E4361">
        <v>99</v>
      </c>
      <c r="F4361">
        <v>174</v>
      </c>
      <c r="G4361">
        <v>99</v>
      </c>
      <c r="H4361">
        <v>99</v>
      </c>
      <c r="I4361">
        <v>99</v>
      </c>
      <c r="J4361">
        <v>117</v>
      </c>
      <c r="M4361">
        <v>99</v>
      </c>
      <c r="N4361">
        <v>99</v>
      </c>
      <c r="O4361">
        <v>99</v>
      </c>
      <c r="P4361">
        <v>99</v>
      </c>
      <c r="Q4361">
        <v>1</v>
      </c>
      <c r="R4361">
        <v>1</v>
      </c>
      <c r="S4361">
        <v>0</v>
      </c>
      <c r="T4361">
        <v>6.1996280223186602E-2</v>
      </c>
      <c r="U4361">
        <v>0</v>
      </c>
      <c r="V4361">
        <v>0</v>
      </c>
      <c r="X4361">
        <v>165.43878656554713</v>
      </c>
      <c r="Y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</row>
    <row r="4362" spans="1:39">
      <c r="A4362">
        <v>16</v>
      </c>
      <c r="B4362">
        <v>300</v>
      </c>
      <c r="C4362">
        <v>2022</v>
      </c>
      <c r="D4362">
        <v>12</v>
      </c>
      <c r="E4362">
        <v>99</v>
      </c>
      <c r="F4362">
        <v>174</v>
      </c>
      <c r="G4362">
        <v>99</v>
      </c>
      <c r="H4362">
        <v>99</v>
      </c>
      <c r="I4362">
        <v>99</v>
      </c>
      <c r="J4362">
        <v>117</v>
      </c>
      <c r="M4362">
        <v>99</v>
      </c>
      <c r="N4362">
        <v>99</v>
      </c>
      <c r="O4362">
        <v>99</v>
      </c>
      <c r="P4362">
        <v>99</v>
      </c>
      <c r="Q4362">
        <v>1</v>
      </c>
      <c r="R4362">
        <v>2</v>
      </c>
      <c r="S4362">
        <v>2</v>
      </c>
      <c r="T4362">
        <v>0.17667844522968199</v>
      </c>
      <c r="U4362">
        <v>0.13204964916894299</v>
      </c>
      <c r="V4362">
        <v>17</v>
      </c>
      <c r="W4362">
        <v>60.5</v>
      </c>
      <c r="X4362">
        <v>114.51787648970748</v>
      </c>
      <c r="Y4362">
        <v>105.7</v>
      </c>
      <c r="Z4362">
        <v>105.7</v>
      </c>
      <c r="AA4362">
        <v>4.0999999999999375</v>
      </c>
      <c r="AB4362">
        <v>0.5</v>
      </c>
      <c r="AC4362">
        <v>-100.00000000001037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</row>
    <row r="4363" spans="1:39">
      <c r="A4363">
        <v>16</v>
      </c>
      <c r="B4363">
        <v>301</v>
      </c>
      <c r="C4363">
        <v>2022</v>
      </c>
      <c r="D4363">
        <v>1</v>
      </c>
      <c r="E4363">
        <v>99</v>
      </c>
      <c r="F4363">
        <v>174</v>
      </c>
      <c r="G4363">
        <v>99</v>
      </c>
      <c r="H4363">
        <v>99</v>
      </c>
      <c r="I4363">
        <v>99</v>
      </c>
      <c r="J4363">
        <v>121</v>
      </c>
      <c r="M4363">
        <v>99</v>
      </c>
      <c r="N4363">
        <v>99</v>
      </c>
      <c r="O4363">
        <v>99</v>
      </c>
      <c r="P4363">
        <v>99</v>
      </c>
      <c r="Q4363">
        <v>84</v>
      </c>
      <c r="R4363">
        <v>580</v>
      </c>
      <c r="S4363">
        <v>580</v>
      </c>
      <c r="T4363">
        <v>32.32998885172799</v>
      </c>
      <c r="U4363">
        <v>32.726116127305247</v>
      </c>
      <c r="V4363">
        <v>15.256896551724139</v>
      </c>
      <c r="W4363">
        <v>59.736206896551707</v>
      </c>
      <c r="X4363">
        <v>149.99133261105078</v>
      </c>
      <c r="Y4363">
        <v>138.44200000000001</v>
      </c>
      <c r="Z4363">
        <v>138.44200000000001</v>
      </c>
      <c r="AA4363">
        <v>30.611399664965624</v>
      </c>
      <c r="AB4363">
        <v>4.9054226952692979</v>
      </c>
      <c r="AC4363">
        <v>-63.84050951327621</v>
      </c>
      <c r="AD4363">
        <v>15</v>
      </c>
      <c r="AE4363">
        <v>0</v>
      </c>
      <c r="AF4363">
        <v>0</v>
      </c>
      <c r="AG4363">
        <v>3</v>
      </c>
      <c r="AH4363">
        <v>7</v>
      </c>
      <c r="AI4363">
        <v>1</v>
      </c>
      <c r="AJ4363">
        <v>0</v>
      </c>
      <c r="AK4363">
        <v>1</v>
      </c>
      <c r="AL4363">
        <v>0</v>
      </c>
      <c r="AM4363">
        <v>1</v>
      </c>
    </row>
    <row r="4364" spans="1:39">
      <c r="A4364">
        <v>16</v>
      </c>
      <c r="B4364">
        <v>302</v>
      </c>
      <c r="C4364">
        <v>2022</v>
      </c>
      <c r="D4364">
        <v>2</v>
      </c>
      <c r="E4364">
        <v>99</v>
      </c>
      <c r="F4364">
        <v>174</v>
      </c>
      <c r="G4364">
        <v>99</v>
      </c>
      <c r="H4364">
        <v>99</v>
      </c>
      <c r="I4364">
        <v>99</v>
      </c>
      <c r="J4364">
        <v>121</v>
      </c>
      <c r="M4364">
        <v>99</v>
      </c>
      <c r="N4364">
        <v>99</v>
      </c>
      <c r="O4364">
        <v>99</v>
      </c>
      <c r="P4364">
        <v>99</v>
      </c>
      <c r="Q4364">
        <v>71</v>
      </c>
      <c r="R4364">
        <v>469</v>
      </c>
      <c r="S4364">
        <v>469</v>
      </c>
      <c r="T4364">
        <v>29.910714285714281</v>
      </c>
      <c r="U4364">
        <v>30.723635640196154</v>
      </c>
      <c r="V4364">
        <v>14.876332622601277</v>
      </c>
      <c r="W4364">
        <v>59.025586353944576</v>
      </c>
      <c r="X4364">
        <v>150.54806450644145</v>
      </c>
      <c r="Y4364">
        <v>138.95586353944569</v>
      </c>
      <c r="Z4364">
        <v>138.95586353944569</v>
      </c>
      <c r="AA4364">
        <v>28.556712599471741</v>
      </c>
      <c r="AB4364">
        <v>4.9141224109535164</v>
      </c>
      <c r="AC4364">
        <v>-57.561017745593283</v>
      </c>
      <c r="AD4364">
        <v>6</v>
      </c>
      <c r="AE4364">
        <v>0</v>
      </c>
      <c r="AF4364">
        <v>0</v>
      </c>
      <c r="AG4364">
        <v>2</v>
      </c>
      <c r="AH4364">
        <v>10</v>
      </c>
      <c r="AI4364">
        <v>1</v>
      </c>
      <c r="AJ4364">
        <v>0</v>
      </c>
      <c r="AK4364">
        <v>2</v>
      </c>
      <c r="AL4364">
        <v>0</v>
      </c>
      <c r="AM4364">
        <v>0</v>
      </c>
    </row>
    <row r="4365" spans="1:39">
      <c r="A4365">
        <v>16</v>
      </c>
      <c r="B4365">
        <v>303</v>
      </c>
      <c r="C4365">
        <v>2022</v>
      </c>
      <c r="D4365">
        <v>3</v>
      </c>
      <c r="E4365">
        <v>99</v>
      </c>
      <c r="F4365">
        <v>174</v>
      </c>
      <c r="G4365">
        <v>99</v>
      </c>
      <c r="H4365">
        <v>99</v>
      </c>
      <c r="I4365">
        <v>99</v>
      </c>
      <c r="J4365">
        <v>121</v>
      </c>
      <c r="M4365">
        <v>99</v>
      </c>
      <c r="N4365">
        <v>99</v>
      </c>
      <c r="O4365">
        <v>99</v>
      </c>
      <c r="P4365">
        <v>99</v>
      </c>
      <c r="Q4365">
        <v>92</v>
      </c>
      <c r="R4365">
        <v>619</v>
      </c>
      <c r="S4365">
        <v>619</v>
      </c>
      <c r="T4365">
        <v>33.119315141787062</v>
      </c>
      <c r="U4365">
        <v>33.729302948768606</v>
      </c>
      <c r="V4365">
        <v>15.08077544426494</v>
      </c>
      <c r="W4365">
        <v>59.381260096930518</v>
      </c>
      <c r="X4365">
        <v>151.21863278590396</v>
      </c>
      <c r="Y4365">
        <v>139.57479806138937</v>
      </c>
      <c r="Z4365">
        <v>139.57479806138937</v>
      </c>
      <c r="AA4365">
        <v>28.303026972094496</v>
      </c>
      <c r="AB4365">
        <v>4.5781709028861188</v>
      </c>
      <c r="AC4365">
        <v>-56.804032171928363</v>
      </c>
      <c r="AD4365">
        <v>14</v>
      </c>
      <c r="AE4365">
        <v>0</v>
      </c>
      <c r="AF4365">
        <v>0</v>
      </c>
      <c r="AG4365">
        <v>2</v>
      </c>
      <c r="AH4365">
        <v>5</v>
      </c>
      <c r="AI4365">
        <v>2</v>
      </c>
      <c r="AJ4365">
        <v>0</v>
      </c>
      <c r="AK4365">
        <v>4</v>
      </c>
      <c r="AL4365">
        <v>0</v>
      </c>
      <c r="AM4365">
        <v>0</v>
      </c>
    </row>
    <row r="4366" spans="1:39">
      <c r="A4366">
        <v>16</v>
      </c>
      <c r="B4366">
        <v>304</v>
      </c>
      <c r="C4366">
        <v>2022</v>
      </c>
      <c r="D4366">
        <v>4</v>
      </c>
      <c r="E4366">
        <v>99</v>
      </c>
      <c r="F4366">
        <v>174</v>
      </c>
      <c r="G4366">
        <v>99</v>
      </c>
      <c r="H4366">
        <v>99</v>
      </c>
      <c r="I4366">
        <v>99</v>
      </c>
      <c r="J4366">
        <v>121</v>
      </c>
      <c r="M4366">
        <v>99</v>
      </c>
      <c r="N4366">
        <v>99</v>
      </c>
      <c r="O4366">
        <v>99</v>
      </c>
      <c r="P4366">
        <v>99</v>
      </c>
      <c r="Q4366">
        <v>74</v>
      </c>
      <c r="R4366">
        <v>412</v>
      </c>
      <c r="S4366">
        <v>412</v>
      </c>
      <c r="T4366">
        <v>28.91228070175438</v>
      </c>
      <c r="U4366">
        <v>29.356386705146839</v>
      </c>
      <c r="V4366">
        <v>14.895631067961173</v>
      </c>
      <c r="W4366">
        <v>59.264563106796146</v>
      </c>
      <c r="X4366">
        <v>151.18466587425979</v>
      </c>
      <c r="Y4366">
        <v>139.54344660194184</v>
      </c>
      <c r="Z4366">
        <v>139.54344660194184</v>
      </c>
      <c r="AA4366">
        <v>32.128806007997994</v>
      </c>
      <c r="AB4366">
        <v>5.3969072906869755</v>
      </c>
      <c r="AC4366">
        <v>-66.718294992031716</v>
      </c>
      <c r="AD4366">
        <v>10</v>
      </c>
      <c r="AE4366">
        <v>0</v>
      </c>
      <c r="AF4366">
        <v>0</v>
      </c>
      <c r="AG4366">
        <v>0</v>
      </c>
      <c r="AH4366">
        <v>6</v>
      </c>
      <c r="AI4366">
        <v>0</v>
      </c>
      <c r="AJ4366">
        <v>0</v>
      </c>
      <c r="AK4366">
        <v>1</v>
      </c>
      <c r="AL4366">
        <v>0</v>
      </c>
      <c r="AM4366">
        <v>0</v>
      </c>
    </row>
    <row r="4367" spans="1:39">
      <c r="A4367">
        <v>16</v>
      </c>
      <c r="B4367">
        <v>305</v>
      </c>
      <c r="C4367">
        <v>2022</v>
      </c>
      <c r="D4367">
        <v>5</v>
      </c>
      <c r="E4367">
        <v>99</v>
      </c>
      <c r="F4367">
        <v>174</v>
      </c>
      <c r="G4367">
        <v>99</v>
      </c>
      <c r="H4367">
        <v>99</v>
      </c>
      <c r="I4367">
        <v>99</v>
      </c>
      <c r="J4367">
        <v>121</v>
      </c>
      <c r="M4367">
        <v>99</v>
      </c>
      <c r="N4367">
        <v>99</v>
      </c>
      <c r="O4367">
        <v>99</v>
      </c>
      <c r="P4367">
        <v>99</v>
      </c>
      <c r="Q4367">
        <v>91</v>
      </c>
      <c r="R4367">
        <v>609</v>
      </c>
      <c r="S4367">
        <v>609</v>
      </c>
      <c r="T4367">
        <v>35.886859163229225</v>
      </c>
      <c r="U4367">
        <v>37.416205069630735</v>
      </c>
      <c r="V4367">
        <v>14.842364532019706</v>
      </c>
      <c r="W4367">
        <v>58.991789819376017</v>
      </c>
      <c r="X4367">
        <v>155.71643832935743</v>
      </c>
      <c r="Y4367">
        <v>143.72627257799684</v>
      </c>
      <c r="Z4367">
        <v>143.72627257799684</v>
      </c>
      <c r="AA4367">
        <v>30.27655179999439</v>
      </c>
      <c r="AB4367">
        <v>4.8651704319428042</v>
      </c>
      <c r="AC4367">
        <v>-64.0353295924468</v>
      </c>
      <c r="AD4367">
        <v>14</v>
      </c>
      <c r="AE4367">
        <v>0</v>
      </c>
      <c r="AF4367">
        <v>0</v>
      </c>
      <c r="AG4367">
        <v>5</v>
      </c>
      <c r="AH4367">
        <v>13</v>
      </c>
      <c r="AI4367">
        <v>3</v>
      </c>
      <c r="AJ4367">
        <v>0</v>
      </c>
      <c r="AK4367">
        <v>3</v>
      </c>
      <c r="AL4367">
        <v>0</v>
      </c>
      <c r="AM4367">
        <v>1</v>
      </c>
    </row>
    <row r="4368" spans="1:39">
      <c r="A4368">
        <v>16</v>
      </c>
      <c r="B4368">
        <v>306</v>
      </c>
      <c r="C4368">
        <v>2022</v>
      </c>
      <c r="D4368">
        <v>6</v>
      </c>
      <c r="E4368">
        <v>99</v>
      </c>
      <c r="F4368">
        <v>174</v>
      </c>
      <c r="G4368">
        <v>99</v>
      </c>
      <c r="H4368">
        <v>99</v>
      </c>
      <c r="I4368">
        <v>99</v>
      </c>
      <c r="J4368">
        <v>121</v>
      </c>
      <c r="M4368">
        <v>99</v>
      </c>
      <c r="N4368">
        <v>99</v>
      </c>
      <c r="O4368">
        <v>99</v>
      </c>
      <c r="P4368">
        <v>99</v>
      </c>
      <c r="Q4368">
        <v>68</v>
      </c>
      <c r="R4368">
        <v>241</v>
      </c>
      <c r="S4368">
        <v>241</v>
      </c>
      <c r="T4368">
        <v>19.819078947368425</v>
      </c>
      <c r="U4368">
        <v>21.834107462159352</v>
      </c>
      <c r="V4368">
        <v>14.75933609958506</v>
      </c>
      <c r="W4368">
        <v>58.987551867219921</v>
      </c>
      <c r="X4368">
        <v>165.61591059282603</v>
      </c>
      <c r="Y4368">
        <v>152.8634854771785</v>
      </c>
      <c r="Z4368">
        <v>152.8634854771785</v>
      </c>
      <c r="AA4368">
        <v>27.720602062776376</v>
      </c>
      <c r="AB4368">
        <v>5.2856035019750012</v>
      </c>
      <c r="AC4368">
        <v>-58.232866735076122</v>
      </c>
      <c r="AD4368">
        <v>7</v>
      </c>
      <c r="AE4368">
        <v>0</v>
      </c>
      <c r="AF4368">
        <v>0</v>
      </c>
      <c r="AG4368">
        <v>1</v>
      </c>
      <c r="AH4368">
        <v>1</v>
      </c>
      <c r="AI4368">
        <v>0</v>
      </c>
      <c r="AJ4368">
        <v>0</v>
      </c>
      <c r="AK4368">
        <v>1</v>
      </c>
      <c r="AL4368">
        <v>0</v>
      </c>
      <c r="AM4368">
        <v>0</v>
      </c>
    </row>
    <row r="4369" spans="1:39">
      <c r="A4369">
        <v>16</v>
      </c>
      <c r="B4369">
        <v>307</v>
      </c>
      <c r="C4369">
        <v>2022</v>
      </c>
      <c r="D4369">
        <v>7</v>
      </c>
      <c r="E4369">
        <v>99</v>
      </c>
      <c r="F4369">
        <v>174</v>
      </c>
      <c r="G4369">
        <v>99</v>
      </c>
      <c r="H4369">
        <v>99</v>
      </c>
      <c r="I4369">
        <v>99</v>
      </c>
      <c r="J4369">
        <v>121</v>
      </c>
      <c r="M4369">
        <v>99</v>
      </c>
      <c r="N4369">
        <v>99</v>
      </c>
      <c r="O4369">
        <v>99</v>
      </c>
      <c r="P4369">
        <v>99</v>
      </c>
      <c r="Q4369">
        <v>81</v>
      </c>
      <c r="R4369">
        <v>455</v>
      </c>
      <c r="S4369">
        <v>455</v>
      </c>
      <c r="T4369">
        <v>36.37090327737809</v>
      </c>
      <c r="U4369">
        <v>36.382259696077469</v>
      </c>
      <c r="V4369">
        <v>15.364835164835164</v>
      </c>
      <c r="W4369">
        <v>60.098901098901102</v>
      </c>
      <c r="X4369">
        <v>153.29729858440564</v>
      </c>
      <c r="Y4369">
        <v>141.49340659340652</v>
      </c>
      <c r="Z4369">
        <v>141.49340659340652</v>
      </c>
      <c r="AA4369">
        <v>28.338881775102923</v>
      </c>
      <c r="AB4369">
        <v>4.5877403402741397</v>
      </c>
      <c r="AC4369">
        <v>-64.353433934933889</v>
      </c>
      <c r="AD4369">
        <v>7</v>
      </c>
      <c r="AE4369">
        <v>0</v>
      </c>
      <c r="AF4369">
        <v>0</v>
      </c>
      <c r="AG4369">
        <v>3</v>
      </c>
      <c r="AH4369">
        <v>8</v>
      </c>
      <c r="AI4369">
        <v>2</v>
      </c>
      <c r="AJ4369">
        <v>0</v>
      </c>
      <c r="AK4369">
        <v>3</v>
      </c>
      <c r="AL4369">
        <v>0</v>
      </c>
      <c r="AM4369">
        <v>1</v>
      </c>
    </row>
    <row r="4370" spans="1:39">
      <c r="A4370">
        <v>16</v>
      </c>
      <c r="B4370">
        <v>308</v>
      </c>
      <c r="C4370">
        <v>2022</v>
      </c>
      <c r="D4370">
        <v>8</v>
      </c>
      <c r="E4370">
        <v>99</v>
      </c>
      <c r="F4370">
        <v>174</v>
      </c>
      <c r="G4370">
        <v>99</v>
      </c>
      <c r="H4370">
        <v>99</v>
      </c>
      <c r="I4370">
        <v>99</v>
      </c>
      <c r="J4370">
        <v>121</v>
      </c>
      <c r="M4370">
        <v>99</v>
      </c>
      <c r="N4370">
        <v>99</v>
      </c>
      <c r="O4370">
        <v>99</v>
      </c>
      <c r="P4370">
        <v>99</v>
      </c>
      <c r="Q4370">
        <v>84</v>
      </c>
      <c r="R4370">
        <v>640</v>
      </c>
      <c r="S4370">
        <v>640</v>
      </c>
      <c r="T4370">
        <v>37.492677211482146</v>
      </c>
      <c r="U4370">
        <v>37.042512078113191</v>
      </c>
      <c r="V4370">
        <v>14.984375</v>
      </c>
      <c r="W4370">
        <v>59.510937499999997</v>
      </c>
      <c r="X4370">
        <v>148.04475893824491</v>
      </c>
      <c r="Y4370">
        <v>136.64531250000002</v>
      </c>
      <c r="Z4370">
        <v>136.64531250000002</v>
      </c>
      <c r="AA4370">
        <v>29.026812657047348</v>
      </c>
      <c r="AB4370">
        <v>5.2315036434177884</v>
      </c>
      <c r="AC4370">
        <v>-64.995477457279051</v>
      </c>
      <c r="AD4370">
        <v>20</v>
      </c>
      <c r="AE4370">
        <v>1</v>
      </c>
      <c r="AF4370">
        <v>0</v>
      </c>
      <c r="AG4370">
        <v>2</v>
      </c>
      <c r="AH4370">
        <v>18</v>
      </c>
      <c r="AI4370">
        <v>0</v>
      </c>
      <c r="AJ4370">
        <v>1</v>
      </c>
      <c r="AK4370">
        <v>2</v>
      </c>
      <c r="AL4370">
        <v>0</v>
      </c>
      <c r="AM4370">
        <v>0</v>
      </c>
    </row>
    <row r="4371" spans="1:39">
      <c r="A4371">
        <v>16</v>
      </c>
      <c r="B4371">
        <v>309</v>
      </c>
      <c r="C4371">
        <v>2022</v>
      </c>
      <c r="D4371">
        <v>9</v>
      </c>
      <c r="E4371">
        <v>99</v>
      </c>
      <c r="F4371">
        <v>174</v>
      </c>
      <c r="G4371">
        <v>99</v>
      </c>
      <c r="H4371">
        <v>99</v>
      </c>
      <c r="I4371">
        <v>99</v>
      </c>
      <c r="J4371">
        <v>121</v>
      </c>
      <c r="M4371">
        <v>99</v>
      </c>
      <c r="N4371">
        <v>99</v>
      </c>
      <c r="O4371">
        <v>99</v>
      </c>
      <c r="P4371">
        <v>99</v>
      </c>
      <c r="Q4371">
        <v>75</v>
      </c>
      <c r="R4371">
        <v>474</v>
      </c>
      <c r="S4371">
        <v>474</v>
      </c>
      <c r="T4371">
        <v>34.801762114537446</v>
      </c>
      <c r="U4371">
        <v>35.13101923105036</v>
      </c>
      <c r="V4371">
        <v>15.056962025316452</v>
      </c>
      <c r="W4371">
        <v>59.755274261603354</v>
      </c>
      <c r="X4371">
        <v>153.80843973284701</v>
      </c>
      <c r="Y4371">
        <v>141.96518987341761</v>
      </c>
      <c r="Z4371">
        <v>141.96518987341761</v>
      </c>
      <c r="AA4371">
        <v>29.708355089011022</v>
      </c>
      <c r="AB4371">
        <v>5.0840222569090612</v>
      </c>
      <c r="AC4371">
        <v>-62.999006569199466</v>
      </c>
      <c r="AD4371">
        <v>8</v>
      </c>
      <c r="AE4371">
        <v>0</v>
      </c>
      <c r="AF4371">
        <v>0</v>
      </c>
      <c r="AG4371">
        <v>2</v>
      </c>
      <c r="AH4371">
        <v>8</v>
      </c>
      <c r="AI4371">
        <v>1</v>
      </c>
      <c r="AJ4371">
        <v>2</v>
      </c>
      <c r="AK4371">
        <v>2</v>
      </c>
      <c r="AL4371">
        <v>0</v>
      </c>
      <c r="AM4371">
        <v>0</v>
      </c>
    </row>
    <row r="4372" spans="1:39">
      <c r="A4372">
        <v>16</v>
      </c>
      <c r="B4372">
        <v>310</v>
      </c>
      <c r="C4372">
        <v>2022</v>
      </c>
      <c r="D4372">
        <v>10</v>
      </c>
      <c r="E4372">
        <v>99</v>
      </c>
      <c r="F4372">
        <v>174</v>
      </c>
      <c r="G4372">
        <v>99</v>
      </c>
      <c r="H4372">
        <v>99</v>
      </c>
      <c r="I4372">
        <v>99</v>
      </c>
      <c r="J4372">
        <v>121</v>
      </c>
      <c r="M4372">
        <v>99</v>
      </c>
      <c r="N4372">
        <v>99</v>
      </c>
      <c r="O4372">
        <v>99</v>
      </c>
      <c r="P4372">
        <v>99</v>
      </c>
      <c r="Q4372">
        <v>83</v>
      </c>
      <c r="R4372">
        <v>516</v>
      </c>
      <c r="S4372">
        <v>516</v>
      </c>
      <c r="T4372">
        <v>34.491978609625676</v>
      </c>
      <c r="U4372">
        <v>35.122521211135094</v>
      </c>
      <c r="V4372">
        <v>14.90116279069767</v>
      </c>
      <c r="W4372">
        <v>59.24612403100776</v>
      </c>
      <c r="X4372">
        <v>152.28925730891024</v>
      </c>
      <c r="Y4372">
        <v>140.56298449612405</v>
      </c>
      <c r="Z4372">
        <v>140.56298449612405</v>
      </c>
      <c r="AA4372">
        <v>27.17346741589796</v>
      </c>
      <c r="AB4372">
        <v>4.8663817178039022</v>
      </c>
      <c r="AC4372">
        <v>-58.285297253102193</v>
      </c>
      <c r="AD4372">
        <v>15</v>
      </c>
      <c r="AE4372">
        <v>0</v>
      </c>
      <c r="AF4372">
        <v>0</v>
      </c>
      <c r="AG4372">
        <v>4</v>
      </c>
      <c r="AH4372">
        <v>12</v>
      </c>
      <c r="AI4372">
        <v>1</v>
      </c>
      <c r="AJ4372">
        <v>0</v>
      </c>
      <c r="AK4372">
        <v>2</v>
      </c>
      <c r="AL4372">
        <v>0</v>
      </c>
      <c r="AM4372">
        <v>0</v>
      </c>
    </row>
    <row r="4373" spans="1:39">
      <c r="A4373">
        <v>16</v>
      </c>
      <c r="B4373">
        <v>311</v>
      </c>
      <c r="C4373">
        <v>2022</v>
      </c>
      <c r="D4373">
        <v>11</v>
      </c>
      <c r="E4373">
        <v>99</v>
      </c>
      <c r="F4373">
        <v>174</v>
      </c>
      <c r="G4373">
        <v>99</v>
      </c>
      <c r="H4373">
        <v>99</v>
      </c>
      <c r="I4373">
        <v>99</v>
      </c>
      <c r="J4373">
        <v>121</v>
      </c>
      <c r="M4373">
        <v>99</v>
      </c>
      <c r="N4373">
        <v>99</v>
      </c>
      <c r="O4373">
        <v>99</v>
      </c>
      <c r="P4373">
        <v>99</v>
      </c>
      <c r="Q4373">
        <v>76</v>
      </c>
      <c r="R4373">
        <v>506</v>
      </c>
      <c r="S4373">
        <v>506</v>
      </c>
      <c r="T4373">
        <v>32.645161290322569</v>
      </c>
      <c r="U4373">
        <v>32.131022052734515</v>
      </c>
      <c r="V4373">
        <v>15.144268774703557</v>
      </c>
      <c r="W4373">
        <v>59.703557312252954</v>
      </c>
      <c r="X4373">
        <v>148.29392897365963</v>
      </c>
      <c r="Y4373">
        <v>136.87529644268778</v>
      </c>
      <c r="Z4373">
        <v>136.87529644268778</v>
      </c>
      <c r="AA4373">
        <v>29.2961713293118</v>
      </c>
      <c r="AB4373">
        <v>4.6399054433679474</v>
      </c>
      <c r="AC4373">
        <v>-58.236313050086679</v>
      </c>
      <c r="AD4373">
        <v>10</v>
      </c>
      <c r="AE4373">
        <v>0</v>
      </c>
      <c r="AF4373">
        <v>0</v>
      </c>
      <c r="AG4373">
        <v>0</v>
      </c>
      <c r="AH4373">
        <v>3</v>
      </c>
      <c r="AI4373">
        <v>0</v>
      </c>
      <c r="AJ4373">
        <v>0</v>
      </c>
      <c r="AK4373">
        <v>2</v>
      </c>
      <c r="AL4373">
        <v>0</v>
      </c>
      <c r="AM4373">
        <v>0</v>
      </c>
    </row>
    <row r="4374" spans="1:39">
      <c r="A4374">
        <v>16</v>
      </c>
      <c r="B4374">
        <v>312</v>
      </c>
      <c r="C4374">
        <v>2022</v>
      </c>
      <c r="D4374">
        <v>12</v>
      </c>
      <c r="E4374">
        <v>99</v>
      </c>
      <c r="F4374">
        <v>174</v>
      </c>
      <c r="G4374">
        <v>99</v>
      </c>
      <c r="H4374">
        <v>99</v>
      </c>
      <c r="I4374">
        <v>99</v>
      </c>
      <c r="J4374">
        <v>121</v>
      </c>
      <c r="M4374">
        <v>99</v>
      </c>
      <c r="N4374">
        <v>99</v>
      </c>
      <c r="O4374">
        <v>99</v>
      </c>
      <c r="P4374">
        <v>99</v>
      </c>
      <c r="Q4374">
        <v>76</v>
      </c>
      <c r="R4374">
        <v>428</v>
      </c>
      <c r="S4374">
        <v>428</v>
      </c>
      <c r="T4374">
        <v>37.809187279151942</v>
      </c>
      <c r="U4374">
        <v>37.875324892733055</v>
      </c>
      <c r="V4374">
        <v>14.99532710280374</v>
      </c>
      <c r="W4374">
        <v>59.404205607476634</v>
      </c>
      <c r="X4374">
        <v>153.48948471562659</v>
      </c>
      <c r="Y4374">
        <v>141.67079439252319</v>
      </c>
      <c r="Z4374">
        <v>141.67079439252319</v>
      </c>
      <c r="AA4374">
        <v>27.674931507565312</v>
      </c>
      <c r="AB4374">
        <v>4.862855692947968</v>
      </c>
      <c r="AC4374">
        <v>-59.800536662809677</v>
      </c>
      <c r="AD4374">
        <v>12</v>
      </c>
      <c r="AE4374">
        <v>0</v>
      </c>
      <c r="AF4374">
        <v>0</v>
      </c>
      <c r="AG4374">
        <v>0</v>
      </c>
      <c r="AH4374">
        <v>8</v>
      </c>
      <c r="AI4374">
        <v>0</v>
      </c>
      <c r="AJ4374">
        <v>1</v>
      </c>
      <c r="AK4374">
        <v>2</v>
      </c>
      <c r="AL4374">
        <v>0</v>
      </c>
      <c r="AM4374">
        <v>0</v>
      </c>
    </row>
    <row r="4375" spans="1:39">
      <c r="A4375">
        <v>16</v>
      </c>
      <c r="B4375">
        <v>313</v>
      </c>
      <c r="C4375">
        <v>2022</v>
      </c>
      <c r="D4375">
        <v>1</v>
      </c>
      <c r="E4375">
        <v>99</v>
      </c>
      <c r="F4375">
        <v>174</v>
      </c>
      <c r="G4375">
        <v>99</v>
      </c>
      <c r="H4375">
        <v>99</v>
      </c>
      <c r="I4375">
        <v>99</v>
      </c>
      <c r="J4375">
        <v>134</v>
      </c>
      <c r="M4375">
        <v>99</v>
      </c>
      <c r="N4375">
        <v>99</v>
      </c>
      <c r="O4375">
        <v>99</v>
      </c>
      <c r="P4375">
        <v>99</v>
      </c>
      <c r="R4375">
        <v>0</v>
      </c>
    </row>
    <row r="4376" spans="1:39">
      <c r="A4376">
        <v>16</v>
      </c>
      <c r="B4376">
        <v>314</v>
      </c>
      <c r="C4376">
        <v>2022</v>
      </c>
      <c r="D4376">
        <v>2</v>
      </c>
      <c r="E4376">
        <v>99</v>
      </c>
      <c r="F4376">
        <v>174</v>
      </c>
      <c r="G4376">
        <v>99</v>
      </c>
      <c r="H4376">
        <v>99</v>
      </c>
      <c r="I4376">
        <v>99</v>
      </c>
      <c r="J4376">
        <v>134</v>
      </c>
      <c r="M4376">
        <v>99</v>
      </c>
      <c r="N4376">
        <v>99</v>
      </c>
      <c r="O4376">
        <v>99</v>
      </c>
      <c r="P4376">
        <v>99</v>
      </c>
      <c r="R4376">
        <v>0</v>
      </c>
    </row>
    <row r="4377" spans="1:39">
      <c r="A4377">
        <v>16</v>
      </c>
      <c r="B4377">
        <v>315</v>
      </c>
      <c r="C4377">
        <v>2022</v>
      </c>
      <c r="D4377">
        <v>3</v>
      </c>
      <c r="E4377">
        <v>99</v>
      </c>
      <c r="F4377">
        <v>174</v>
      </c>
      <c r="G4377">
        <v>99</v>
      </c>
      <c r="H4377">
        <v>99</v>
      </c>
      <c r="I4377">
        <v>99</v>
      </c>
      <c r="J4377">
        <v>134</v>
      </c>
      <c r="M4377">
        <v>99</v>
      </c>
      <c r="N4377">
        <v>99</v>
      </c>
      <c r="O4377">
        <v>99</v>
      </c>
      <c r="P4377">
        <v>99</v>
      </c>
      <c r="R4377">
        <v>0</v>
      </c>
    </row>
    <row r="4378" spans="1:39">
      <c r="A4378">
        <v>16</v>
      </c>
      <c r="B4378">
        <v>316</v>
      </c>
      <c r="C4378">
        <v>2022</v>
      </c>
      <c r="D4378">
        <v>4</v>
      </c>
      <c r="E4378">
        <v>99</v>
      </c>
      <c r="F4378">
        <v>174</v>
      </c>
      <c r="G4378">
        <v>99</v>
      </c>
      <c r="H4378">
        <v>99</v>
      </c>
      <c r="I4378">
        <v>99</v>
      </c>
      <c r="J4378">
        <v>134</v>
      </c>
      <c r="M4378">
        <v>99</v>
      </c>
      <c r="N4378">
        <v>99</v>
      </c>
      <c r="O4378">
        <v>99</v>
      </c>
      <c r="P4378">
        <v>99</v>
      </c>
      <c r="R4378">
        <v>0</v>
      </c>
    </row>
    <row r="4379" spans="1:39">
      <c r="A4379">
        <v>16</v>
      </c>
      <c r="B4379">
        <v>317</v>
      </c>
      <c r="C4379">
        <v>2022</v>
      </c>
      <c r="D4379">
        <v>5</v>
      </c>
      <c r="E4379">
        <v>99</v>
      </c>
      <c r="F4379">
        <v>174</v>
      </c>
      <c r="G4379">
        <v>99</v>
      </c>
      <c r="H4379">
        <v>99</v>
      </c>
      <c r="I4379">
        <v>99</v>
      </c>
      <c r="J4379">
        <v>134</v>
      </c>
      <c r="M4379">
        <v>99</v>
      </c>
      <c r="N4379">
        <v>99</v>
      </c>
      <c r="O4379">
        <v>99</v>
      </c>
      <c r="P4379">
        <v>99</v>
      </c>
      <c r="R4379">
        <v>0</v>
      </c>
    </row>
    <row r="4380" spans="1:39">
      <c r="A4380">
        <v>16</v>
      </c>
      <c r="B4380">
        <v>318</v>
      </c>
      <c r="C4380">
        <v>2022</v>
      </c>
      <c r="D4380">
        <v>6</v>
      </c>
      <c r="E4380">
        <v>99</v>
      </c>
      <c r="F4380">
        <v>174</v>
      </c>
      <c r="G4380">
        <v>99</v>
      </c>
      <c r="H4380">
        <v>99</v>
      </c>
      <c r="I4380">
        <v>99</v>
      </c>
      <c r="J4380">
        <v>134</v>
      </c>
      <c r="M4380">
        <v>99</v>
      </c>
      <c r="N4380">
        <v>99</v>
      </c>
      <c r="O4380">
        <v>99</v>
      </c>
      <c r="P4380">
        <v>99</v>
      </c>
      <c r="R4380">
        <v>0</v>
      </c>
    </row>
    <row r="4381" spans="1:39">
      <c r="A4381">
        <v>16</v>
      </c>
      <c r="B4381">
        <v>319</v>
      </c>
      <c r="C4381">
        <v>2022</v>
      </c>
      <c r="D4381">
        <v>7</v>
      </c>
      <c r="E4381">
        <v>99</v>
      </c>
      <c r="F4381">
        <v>174</v>
      </c>
      <c r="G4381">
        <v>99</v>
      </c>
      <c r="H4381">
        <v>99</v>
      </c>
      <c r="I4381">
        <v>99</v>
      </c>
      <c r="J4381">
        <v>134</v>
      </c>
      <c r="M4381">
        <v>99</v>
      </c>
      <c r="N4381">
        <v>99</v>
      </c>
      <c r="O4381">
        <v>99</v>
      </c>
      <c r="P4381">
        <v>99</v>
      </c>
      <c r="R4381">
        <v>0</v>
      </c>
    </row>
    <row r="4382" spans="1:39">
      <c r="A4382">
        <v>16</v>
      </c>
      <c r="B4382">
        <v>320</v>
      </c>
      <c r="C4382">
        <v>2022</v>
      </c>
      <c r="D4382">
        <v>8</v>
      </c>
      <c r="E4382">
        <v>99</v>
      </c>
      <c r="F4382">
        <v>174</v>
      </c>
      <c r="G4382">
        <v>99</v>
      </c>
      <c r="H4382">
        <v>99</v>
      </c>
      <c r="I4382">
        <v>99</v>
      </c>
      <c r="J4382">
        <v>134</v>
      </c>
      <c r="M4382">
        <v>99</v>
      </c>
      <c r="N4382">
        <v>99</v>
      </c>
      <c r="O4382">
        <v>99</v>
      </c>
      <c r="P4382">
        <v>99</v>
      </c>
      <c r="R4382">
        <v>0</v>
      </c>
    </row>
    <row r="4383" spans="1:39">
      <c r="A4383">
        <v>16</v>
      </c>
      <c r="B4383">
        <v>321</v>
      </c>
      <c r="C4383">
        <v>2022</v>
      </c>
      <c r="D4383">
        <v>9</v>
      </c>
      <c r="E4383">
        <v>99</v>
      </c>
      <c r="F4383">
        <v>174</v>
      </c>
      <c r="G4383">
        <v>99</v>
      </c>
      <c r="H4383">
        <v>99</v>
      </c>
      <c r="I4383">
        <v>99</v>
      </c>
      <c r="J4383">
        <v>134</v>
      </c>
      <c r="M4383">
        <v>99</v>
      </c>
      <c r="N4383">
        <v>99</v>
      </c>
      <c r="O4383">
        <v>99</v>
      </c>
      <c r="P4383">
        <v>99</v>
      </c>
      <c r="R4383">
        <v>0</v>
      </c>
    </row>
    <row r="4384" spans="1:39">
      <c r="A4384">
        <v>16</v>
      </c>
      <c r="B4384">
        <v>322</v>
      </c>
      <c r="C4384">
        <v>2022</v>
      </c>
      <c r="D4384">
        <v>10</v>
      </c>
      <c r="E4384">
        <v>99</v>
      </c>
      <c r="F4384">
        <v>174</v>
      </c>
      <c r="G4384">
        <v>99</v>
      </c>
      <c r="H4384">
        <v>99</v>
      </c>
      <c r="I4384">
        <v>99</v>
      </c>
      <c r="J4384">
        <v>134</v>
      </c>
      <c r="M4384">
        <v>99</v>
      </c>
      <c r="N4384">
        <v>99</v>
      </c>
      <c r="O4384">
        <v>99</v>
      </c>
      <c r="P4384">
        <v>99</v>
      </c>
      <c r="R4384">
        <v>0</v>
      </c>
    </row>
    <row r="4385" spans="1:39">
      <c r="A4385">
        <v>16</v>
      </c>
      <c r="B4385">
        <v>323</v>
      </c>
      <c r="C4385">
        <v>2022</v>
      </c>
      <c r="D4385">
        <v>11</v>
      </c>
      <c r="E4385">
        <v>99</v>
      </c>
      <c r="F4385">
        <v>174</v>
      </c>
      <c r="G4385">
        <v>99</v>
      </c>
      <c r="H4385">
        <v>99</v>
      </c>
      <c r="I4385">
        <v>99</v>
      </c>
      <c r="J4385">
        <v>134</v>
      </c>
      <c r="M4385">
        <v>99</v>
      </c>
      <c r="N4385">
        <v>99</v>
      </c>
      <c r="O4385">
        <v>99</v>
      </c>
      <c r="P4385">
        <v>99</v>
      </c>
      <c r="R4385">
        <v>0</v>
      </c>
    </row>
    <row r="4386" spans="1:39">
      <c r="A4386">
        <v>16</v>
      </c>
      <c r="B4386">
        <v>324</v>
      </c>
      <c r="C4386">
        <v>2022</v>
      </c>
      <c r="D4386">
        <v>12</v>
      </c>
      <c r="E4386">
        <v>99</v>
      </c>
      <c r="F4386">
        <v>174</v>
      </c>
      <c r="G4386">
        <v>99</v>
      </c>
      <c r="H4386">
        <v>99</v>
      </c>
      <c r="I4386">
        <v>99</v>
      </c>
      <c r="J4386">
        <v>134</v>
      </c>
      <c r="M4386">
        <v>99</v>
      </c>
      <c r="N4386">
        <v>99</v>
      </c>
      <c r="O4386">
        <v>99</v>
      </c>
      <c r="P4386">
        <v>99</v>
      </c>
      <c r="R4386">
        <v>0</v>
      </c>
    </row>
    <row r="4387" spans="1:39">
      <c r="A4387">
        <v>16</v>
      </c>
      <c r="B4387">
        <v>325</v>
      </c>
      <c r="C4387">
        <v>2022</v>
      </c>
      <c r="D4387">
        <v>1</v>
      </c>
      <c r="E4387">
        <v>99</v>
      </c>
      <c r="F4387">
        <v>174</v>
      </c>
      <c r="G4387">
        <v>99</v>
      </c>
      <c r="H4387">
        <v>99</v>
      </c>
      <c r="I4387">
        <v>99</v>
      </c>
      <c r="J4387">
        <v>141</v>
      </c>
      <c r="M4387">
        <v>99</v>
      </c>
      <c r="N4387">
        <v>99</v>
      </c>
      <c r="O4387">
        <v>99</v>
      </c>
      <c r="P4387">
        <v>99</v>
      </c>
      <c r="Q4387">
        <v>15</v>
      </c>
      <c r="R4387">
        <v>167</v>
      </c>
      <c r="S4387">
        <v>167</v>
      </c>
      <c r="T4387">
        <v>9.3088071348940939</v>
      </c>
      <c r="U4387">
        <v>9.2048513796089289</v>
      </c>
      <c r="V4387">
        <v>15.868263473053894</v>
      </c>
      <c r="W4387">
        <v>60.80838323353295</v>
      </c>
      <c r="X4387">
        <v>146.52104242219781</v>
      </c>
      <c r="Y4387">
        <v>135.2389221556885</v>
      </c>
      <c r="Z4387">
        <v>135.2389221556885</v>
      </c>
      <c r="AA4387">
        <v>26.043353653033403</v>
      </c>
      <c r="AB4387">
        <v>3.950190068551493</v>
      </c>
      <c r="AC4387">
        <v>-59.475327479865754</v>
      </c>
      <c r="AD4387">
        <v>2</v>
      </c>
      <c r="AE4387">
        <v>0</v>
      </c>
      <c r="AF4387">
        <v>0</v>
      </c>
      <c r="AG4387">
        <v>0</v>
      </c>
      <c r="AH4387">
        <v>1</v>
      </c>
      <c r="AI4387">
        <v>0</v>
      </c>
      <c r="AJ4387">
        <v>0</v>
      </c>
      <c r="AK4387">
        <v>0</v>
      </c>
      <c r="AL4387">
        <v>0</v>
      </c>
      <c r="AM4387">
        <v>0</v>
      </c>
    </row>
    <row r="4388" spans="1:39">
      <c r="A4388">
        <v>16</v>
      </c>
      <c r="B4388">
        <v>326</v>
      </c>
      <c r="C4388">
        <v>2022</v>
      </c>
      <c r="D4388">
        <v>2</v>
      </c>
      <c r="E4388">
        <v>99</v>
      </c>
      <c r="F4388">
        <v>174</v>
      </c>
      <c r="G4388">
        <v>99</v>
      </c>
      <c r="H4388">
        <v>99</v>
      </c>
      <c r="I4388">
        <v>99</v>
      </c>
      <c r="J4388">
        <v>141</v>
      </c>
      <c r="M4388">
        <v>99</v>
      </c>
      <c r="N4388">
        <v>99</v>
      </c>
      <c r="O4388">
        <v>99</v>
      </c>
      <c r="P4388">
        <v>99</v>
      </c>
      <c r="Q4388">
        <v>16</v>
      </c>
      <c r="R4388">
        <v>219</v>
      </c>
      <c r="S4388">
        <v>219</v>
      </c>
      <c r="T4388">
        <v>13.966836734693882</v>
      </c>
      <c r="U4388">
        <v>13.634169315352128</v>
      </c>
      <c r="V4388">
        <v>15.561643835616442</v>
      </c>
      <c r="W4388">
        <v>60.045662100456639</v>
      </c>
      <c r="X4388">
        <v>143.07375690744399</v>
      </c>
      <c r="Y4388">
        <v>132.0570776255708</v>
      </c>
      <c r="Z4388">
        <v>132.0570776255708</v>
      </c>
      <c r="AA4388">
        <v>28.668019230835156</v>
      </c>
      <c r="AB4388">
        <v>4.224057744755525</v>
      </c>
      <c r="AC4388">
        <v>-59.890042265641007</v>
      </c>
      <c r="AD4388">
        <v>2</v>
      </c>
      <c r="AE4388">
        <v>0</v>
      </c>
      <c r="AF4388">
        <v>0</v>
      </c>
      <c r="AG4388">
        <v>1</v>
      </c>
      <c r="AH4388">
        <v>15</v>
      </c>
      <c r="AI4388">
        <v>0</v>
      </c>
      <c r="AJ4388">
        <v>0</v>
      </c>
      <c r="AK4388">
        <v>0</v>
      </c>
      <c r="AL4388">
        <v>0</v>
      </c>
      <c r="AM4388">
        <v>0</v>
      </c>
    </row>
    <row r="4389" spans="1:39">
      <c r="A4389">
        <v>16</v>
      </c>
      <c r="B4389">
        <v>327</v>
      </c>
      <c r="C4389">
        <v>2022</v>
      </c>
      <c r="D4389">
        <v>3</v>
      </c>
      <c r="E4389">
        <v>99</v>
      </c>
      <c r="F4389">
        <v>174</v>
      </c>
      <c r="G4389">
        <v>99</v>
      </c>
      <c r="H4389">
        <v>99</v>
      </c>
      <c r="I4389">
        <v>99</v>
      </c>
      <c r="J4389">
        <v>141</v>
      </c>
      <c r="M4389">
        <v>99</v>
      </c>
      <c r="N4389">
        <v>99</v>
      </c>
      <c r="O4389">
        <v>99</v>
      </c>
      <c r="P4389">
        <v>99</v>
      </c>
      <c r="Q4389">
        <v>15</v>
      </c>
      <c r="R4389">
        <v>151</v>
      </c>
      <c r="S4389">
        <v>151</v>
      </c>
      <c r="T4389">
        <v>8.0791867308721255</v>
      </c>
      <c r="U4389">
        <v>7.9196135353210435</v>
      </c>
      <c r="V4389">
        <v>15.966887417218539</v>
      </c>
      <c r="W4389">
        <v>60.827814569536407</v>
      </c>
      <c r="X4389">
        <v>145.55114692228764</v>
      </c>
      <c r="Y4389">
        <v>134.34370860927152</v>
      </c>
      <c r="Z4389">
        <v>134.34370860927152</v>
      </c>
      <c r="AA4389">
        <v>27.816697963344961</v>
      </c>
      <c r="AB4389">
        <v>3.6133702955507454</v>
      </c>
      <c r="AC4389">
        <v>-66.775068846352042</v>
      </c>
      <c r="AD4389">
        <v>2</v>
      </c>
      <c r="AE4389">
        <v>0</v>
      </c>
      <c r="AF4389">
        <v>0</v>
      </c>
      <c r="AG4389">
        <v>0</v>
      </c>
      <c r="AH4389">
        <v>0</v>
      </c>
      <c r="AI4389">
        <v>1</v>
      </c>
      <c r="AJ4389">
        <v>0</v>
      </c>
      <c r="AK4389">
        <v>0</v>
      </c>
      <c r="AL4389">
        <v>0</v>
      </c>
      <c r="AM4389">
        <v>0</v>
      </c>
    </row>
    <row r="4390" spans="1:39">
      <c r="A4390">
        <v>16</v>
      </c>
      <c r="B4390">
        <v>328</v>
      </c>
      <c r="C4390">
        <v>2022</v>
      </c>
      <c r="D4390">
        <v>4</v>
      </c>
      <c r="E4390">
        <v>99</v>
      </c>
      <c r="F4390">
        <v>174</v>
      </c>
      <c r="G4390">
        <v>99</v>
      </c>
      <c r="H4390">
        <v>99</v>
      </c>
      <c r="I4390">
        <v>99</v>
      </c>
      <c r="J4390">
        <v>141</v>
      </c>
      <c r="M4390">
        <v>99</v>
      </c>
      <c r="N4390">
        <v>99</v>
      </c>
      <c r="O4390">
        <v>99</v>
      </c>
      <c r="P4390">
        <v>99</v>
      </c>
      <c r="Q4390">
        <v>13</v>
      </c>
      <c r="R4390">
        <v>132</v>
      </c>
      <c r="S4390">
        <v>132</v>
      </c>
      <c r="T4390">
        <v>9.2631578947368443</v>
      </c>
      <c r="U4390">
        <v>9.1193272917036836</v>
      </c>
      <c r="V4390">
        <v>15.340909090909092</v>
      </c>
      <c r="W4390">
        <v>59.492424242424242</v>
      </c>
      <c r="X4390">
        <v>146.58557405036279</v>
      </c>
      <c r="Y4390">
        <v>135.2984848484848</v>
      </c>
      <c r="Z4390">
        <v>135.2984848484848</v>
      </c>
      <c r="AA4390">
        <v>28.11661318683803</v>
      </c>
      <c r="AB4390">
        <v>3.7749096158580007</v>
      </c>
      <c r="AC4390">
        <v>-58.96644940898085</v>
      </c>
      <c r="AD4390">
        <v>2</v>
      </c>
      <c r="AE4390">
        <v>0</v>
      </c>
      <c r="AF4390">
        <v>0</v>
      </c>
      <c r="AG4390">
        <v>1</v>
      </c>
      <c r="AH4390">
        <v>10</v>
      </c>
      <c r="AI4390">
        <v>2</v>
      </c>
      <c r="AJ4390">
        <v>0</v>
      </c>
      <c r="AK4390">
        <v>2</v>
      </c>
      <c r="AL4390">
        <v>0</v>
      </c>
      <c r="AM4390">
        <v>0</v>
      </c>
    </row>
    <row r="4391" spans="1:39">
      <c r="A4391">
        <v>16</v>
      </c>
      <c r="B4391">
        <v>329</v>
      </c>
      <c r="C4391">
        <v>2022</v>
      </c>
      <c r="D4391">
        <v>5</v>
      </c>
      <c r="E4391">
        <v>99</v>
      </c>
      <c r="F4391">
        <v>174</v>
      </c>
      <c r="G4391">
        <v>99</v>
      </c>
      <c r="H4391">
        <v>99</v>
      </c>
      <c r="I4391">
        <v>99</v>
      </c>
      <c r="J4391">
        <v>141</v>
      </c>
      <c r="M4391">
        <v>99</v>
      </c>
      <c r="N4391">
        <v>99</v>
      </c>
      <c r="O4391">
        <v>99</v>
      </c>
      <c r="P4391">
        <v>99</v>
      </c>
      <c r="Q4391">
        <v>17</v>
      </c>
      <c r="R4391">
        <v>183</v>
      </c>
      <c r="S4391">
        <v>183</v>
      </c>
      <c r="T4391">
        <v>10.783736004714202</v>
      </c>
      <c r="U4391">
        <v>10.023416841145936</v>
      </c>
      <c r="V4391">
        <v>15.688524590163937</v>
      </c>
      <c r="W4391">
        <v>60.224043715846989</v>
      </c>
      <c r="X4391">
        <v>138.82149559822156</v>
      </c>
      <c r="Y4391">
        <v>128.13224043715849</v>
      </c>
      <c r="Z4391">
        <v>128.13224043715849</v>
      </c>
      <c r="AA4391">
        <v>28.406666248086076</v>
      </c>
      <c r="AB4391">
        <v>3.8038046869482511</v>
      </c>
      <c r="AC4391">
        <v>-65.391269327605556</v>
      </c>
      <c r="AD4391">
        <v>2</v>
      </c>
      <c r="AE4391">
        <v>0</v>
      </c>
      <c r="AF4391">
        <v>0</v>
      </c>
      <c r="AG4391">
        <v>0</v>
      </c>
      <c r="AH4391">
        <v>11</v>
      </c>
      <c r="AI4391">
        <v>0</v>
      </c>
      <c r="AJ4391">
        <v>0</v>
      </c>
      <c r="AK4391">
        <v>1</v>
      </c>
      <c r="AL4391">
        <v>0</v>
      </c>
      <c r="AM4391">
        <v>0</v>
      </c>
    </row>
    <row r="4392" spans="1:39">
      <c r="A4392">
        <v>16</v>
      </c>
      <c r="B4392">
        <v>330</v>
      </c>
      <c r="C4392">
        <v>2022</v>
      </c>
      <c r="D4392">
        <v>6</v>
      </c>
      <c r="E4392">
        <v>99</v>
      </c>
      <c r="F4392">
        <v>174</v>
      </c>
      <c r="G4392">
        <v>99</v>
      </c>
      <c r="H4392">
        <v>99</v>
      </c>
      <c r="I4392">
        <v>99</v>
      </c>
      <c r="J4392">
        <v>141</v>
      </c>
      <c r="M4392">
        <v>99</v>
      </c>
      <c r="N4392">
        <v>99</v>
      </c>
      <c r="O4392">
        <v>99</v>
      </c>
      <c r="P4392">
        <v>99</v>
      </c>
      <c r="Q4392">
        <v>16</v>
      </c>
      <c r="R4392">
        <v>165</v>
      </c>
      <c r="S4392">
        <v>165</v>
      </c>
      <c r="T4392">
        <v>13.569078947368421</v>
      </c>
      <c r="U4392">
        <v>12.893289941817356</v>
      </c>
      <c r="V4392">
        <v>15.745454545454548</v>
      </c>
      <c r="W4392">
        <v>60.327272727272721</v>
      </c>
      <c r="X4392">
        <v>142.8444794641978</v>
      </c>
      <c r="Y4392">
        <v>131.84545454545457</v>
      </c>
      <c r="Z4392">
        <v>131.84545454545457</v>
      </c>
      <c r="AA4392">
        <v>25.45019962902111</v>
      </c>
      <c r="AB4392">
        <v>3.2176852895504746</v>
      </c>
      <c r="AC4392">
        <v>-58.421932530855933</v>
      </c>
      <c r="AD4392">
        <v>3</v>
      </c>
      <c r="AE4392">
        <v>0</v>
      </c>
      <c r="AF4392">
        <v>0</v>
      </c>
      <c r="AG4392">
        <v>0</v>
      </c>
      <c r="AH4392">
        <v>7</v>
      </c>
      <c r="AI4392">
        <v>0</v>
      </c>
      <c r="AJ4392">
        <v>0</v>
      </c>
      <c r="AK4392">
        <v>0</v>
      </c>
      <c r="AL4392">
        <v>0</v>
      </c>
      <c r="AM4392">
        <v>0</v>
      </c>
    </row>
    <row r="4393" spans="1:39">
      <c r="A4393">
        <v>16</v>
      </c>
      <c r="B4393">
        <v>331</v>
      </c>
      <c r="C4393">
        <v>2022</v>
      </c>
      <c r="D4393">
        <v>7</v>
      </c>
      <c r="E4393">
        <v>99</v>
      </c>
      <c r="F4393">
        <v>174</v>
      </c>
      <c r="G4393">
        <v>99</v>
      </c>
      <c r="H4393">
        <v>99</v>
      </c>
      <c r="I4393">
        <v>99</v>
      </c>
      <c r="J4393">
        <v>141</v>
      </c>
      <c r="M4393">
        <v>99</v>
      </c>
      <c r="N4393">
        <v>99</v>
      </c>
      <c r="O4393">
        <v>99</v>
      </c>
      <c r="P4393">
        <v>99</v>
      </c>
      <c r="Q4393">
        <v>17</v>
      </c>
      <c r="R4393">
        <v>145</v>
      </c>
      <c r="S4393">
        <v>145</v>
      </c>
      <c r="T4393">
        <v>11.590727418065548</v>
      </c>
      <c r="U4393">
        <v>10.929455844207215</v>
      </c>
      <c r="V4393">
        <v>16.006896551724139</v>
      </c>
      <c r="W4393">
        <v>61.179310344827584</v>
      </c>
      <c r="X4393">
        <v>144.5062950648186</v>
      </c>
      <c r="Y4393">
        <v>133.37931034482756</v>
      </c>
      <c r="Z4393">
        <v>133.37931034482756</v>
      </c>
      <c r="AA4393">
        <v>27.09570750214186</v>
      </c>
      <c r="AB4393">
        <v>3.7759108798608794</v>
      </c>
      <c r="AC4393">
        <v>-58.335076621855151</v>
      </c>
      <c r="AD4393">
        <v>2</v>
      </c>
      <c r="AE4393">
        <v>0</v>
      </c>
      <c r="AF4393">
        <v>0</v>
      </c>
      <c r="AG4393">
        <v>0</v>
      </c>
      <c r="AH4393">
        <v>12</v>
      </c>
      <c r="AI4393">
        <v>1</v>
      </c>
      <c r="AJ4393">
        <v>1</v>
      </c>
      <c r="AK4393">
        <v>0</v>
      </c>
      <c r="AL4393">
        <v>0</v>
      </c>
      <c r="AM4393">
        <v>0</v>
      </c>
    </row>
    <row r="4394" spans="1:39">
      <c r="A4394">
        <v>16</v>
      </c>
      <c r="B4394">
        <v>332</v>
      </c>
      <c r="C4394">
        <v>2022</v>
      </c>
      <c r="D4394">
        <v>8</v>
      </c>
      <c r="E4394">
        <v>99</v>
      </c>
      <c r="F4394">
        <v>174</v>
      </c>
      <c r="G4394">
        <v>99</v>
      </c>
      <c r="H4394">
        <v>99</v>
      </c>
      <c r="I4394">
        <v>99</v>
      </c>
      <c r="J4394">
        <v>141</v>
      </c>
      <c r="M4394">
        <v>99</v>
      </c>
      <c r="N4394">
        <v>99</v>
      </c>
      <c r="O4394">
        <v>99</v>
      </c>
      <c r="P4394">
        <v>99</v>
      </c>
      <c r="Q4394">
        <v>16</v>
      </c>
      <c r="R4394">
        <v>145</v>
      </c>
      <c r="S4394">
        <v>145</v>
      </c>
      <c r="T4394">
        <v>8.4944346807264228</v>
      </c>
      <c r="U4394">
        <v>8.3281587135655286</v>
      </c>
      <c r="V4394">
        <v>16.358620689655172</v>
      </c>
      <c r="W4394">
        <v>61.634482758620699</v>
      </c>
      <c r="X4394">
        <v>146.91074830948563</v>
      </c>
      <c r="Y4394">
        <v>135.59862068965521</v>
      </c>
      <c r="Z4394">
        <v>135.59862068965521</v>
      </c>
      <c r="AA4394">
        <v>26.080678503461922</v>
      </c>
      <c r="AB4394">
        <v>3.0395412383051879</v>
      </c>
      <c r="AC4394">
        <v>-45.319196229484866</v>
      </c>
      <c r="AD4394">
        <v>1</v>
      </c>
      <c r="AE4394">
        <v>0</v>
      </c>
      <c r="AF4394">
        <v>0</v>
      </c>
      <c r="AG4394">
        <v>0</v>
      </c>
      <c r="AH4394">
        <v>1</v>
      </c>
      <c r="AI4394">
        <v>0</v>
      </c>
      <c r="AJ4394">
        <v>0</v>
      </c>
      <c r="AK4394">
        <v>0</v>
      </c>
      <c r="AL4394">
        <v>0</v>
      </c>
      <c r="AM4394">
        <v>0</v>
      </c>
    </row>
    <row r="4395" spans="1:39">
      <c r="A4395">
        <v>16</v>
      </c>
      <c r="B4395">
        <v>333</v>
      </c>
      <c r="C4395">
        <v>2022</v>
      </c>
      <c r="D4395">
        <v>9</v>
      </c>
      <c r="E4395">
        <v>99</v>
      </c>
      <c r="F4395">
        <v>174</v>
      </c>
      <c r="G4395">
        <v>99</v>
      </c>
      <c r="H4395">
        <v>99</v>
      </c>
      <c r="I4395">
        <v>99</v>
      </c>
      <c r="J4395">
        <v>141</v>
      </c>
      <c r="M4395">
        <v>99</v>
      </c>
      <c r="N4395">
        <v>99</v>
      </c>
      <c r="O4395">
        <v>99</v>
      </c>
      <c r="P4395">
        <v>99</v>
      </c>
      <c r="Q4395">
        <v>11</v>
      </c>
      <c r="R4395">
        <v>130</v>
      </c>
      <c r="S4395">
        <v>130</v>
      </c>
      <c r="T4395">
        <v>9.5447870778267223</v>
      </c>
      <c r="U4395">
        <v>9.5106408749094218</v>
      </c>
      <c r="V4395">
        <v>15.938461538461542</v>
      </c>
      <c r="W4395">
        <v>60.769230769230759</v>
      </c>
      <c r="X4395">
        <v>151.8218184848738</v>
      </c>
      <c r="Y4395">
        <v>140.13153846153844</v>
      </c>
      <c r="Z4395">
        <v>140.13153846153844</v>
      </c>
      <c r="AA4395">
        <v>28.738328827316995</v>
      </c>
      <c r="AB4395">
        <v>3.9135631247447007</v>
      </c>
      <c r="AC4395">
        <v>-70.208267671955298</v>
      </c>
      <c r="AD4395">
        <v>2</v>
      </c>
      <c r="AE4395">
        <v>0</v>
      </c>
      <c r="AF4395">
        <v>0</v>
      </c>
      <c r="AG4395">
        <v>0</v>
      </c>
      <c r="AH4395">
        <v>2</v>
      </c>
      <c r="AI4395">
        <v>0</v>
      </c>
      <c r="AJ4395">
        <v>0</v>
      </c>
      <c r="AK4395">
        <v>1</v>
      </c>
      <c r="AL4395">
        <v>0</v>
      </c>
      <c r="AM4395">
        <v>0</v>
      </c>
    </row>
    <row r="4396" spans="1:39">
      <c r="A4396">
        <v>16</v>
      </c>
      <c r="B4396">
        <v>334</v>
      </c>
      <c r="C4396">
        <v>2022</v>
      </c>
      <c r="D4396">
        <v>10</v>
      </c>
      <c r="E4396">
        <v>99</v>
      </c>
      <c r="F4396">
        <v>174</v>
      </c>
      <c r="G4396">
        <v>99</v>
      </c>
      <c r="H4396">
        <v>99</v>
      </c>
      <c r="I4396">
        <v>99</v>
      </c>
      <c r="J4396">
        <v>141</v>
      </c>
      <c r="M4396">
        <v>99</v>
      </c>
      <c r="N4396">
        <v>99</v>
      </c>
      <c r="O4396">
        <v>99</v>
      </c>
      <c r="P4396">
        <v>99</v>
      </c>
      <c r="Q4396">
        <v>15</v>
      </c>
      <c r="R4396">
        <v>147</v>
      </c>
      <c r="S4396">
        <v>147</v>
      </c>
      <c r="T4396">
        <v>9.8262032085561497</v>
      </c>
      <c r="U4396">
        <v>9.6422350611673817</v>
      </c>
      <c r="V4396">
        <v>16.326530612244898</v>
      </c>
      <c r="W4396">
        <v>62.013605442176875</v>
      </c>
      <c r="X4396">
        <v>146.75525681561899</v>
      </c>
      <c r="Y4396">
        <v>135.45510204081631</v>
      </c>
      <c r="Z4396">
        <v>135.45510204081631</v>
      </c>
      <c r="AA4396">
        <v>25.466839005561248</v>
      </c>
      <c r="AB4396">
        <v>3.2492519171642424</v>
      </c>
      <c r="AC4396">
        <v>-58.4883332211636</v>
      </c>
      <c r="AD4396">
        <v>3</v>
      </c>
      <c r="AE4396">
        <v>0</v>
      </c>
      <c r="AF4396">
        <v>0</v>
      </c>
      <c r="AG4396">
        <v>0</v>
      </c>
      <c r="AH4396">
        <v>3</v>
      </c>
      <c r="AI4396">
        <v>0</v>
      </c>
      <c r="AJ4396">
        <v>0</v>
      </c>
      <c r="AK4396">
        <v>0</v>
      </c>
      <c r="AL4396">
        <v>0</v>
      </c>
      <c r="AM4396">
        <v>0</v>
      </c>
    </row>
    <row r="4397" spans="1:39">
      <c r="A4397">
        <v>16</v>
      </c>
      <c r="B4397">
        <v>335</v>
      </c>
      <c r="C4397">
        <v>2022</v>
      </c>
      <c r="D4397">
        <v>11</v>
      </c>
      <c r="E4397">
        <v>99</v>
      </c>
      <c r="F4397">
        <v>174</v>
      </c>
      <c r="G4397">
        <v>99</v>
      </c>
      <c r="H4397">
        <v>99</v>
      </c>
      <c r="I4397">
        <v>99</v>
      </c>
      <c r="J4397">
        <v>141</v>
      </c>
      <c r="M4397">
        <v>99</v>
      </c>
      <c r="N4397">
        <v>99</v>
      </c>
      <c r="O4397">
        <v>99</v>
      </c>
      <c r="P4397">
        <v>99</v>
      </c>
      <c r="Q4397">
        <v>17</v>
      </c>
      <c r="R4397">
        <v>158</v>
      </c>
      <c r="S4397">
        <v>158</v>
      </c>
      <c r="T4397">
        <v>10.193548387096776</v>
      </c>
      <c r="U4397">
        <v>10.183923563510342</v>
      </c>
      <c r="V4397">
        <v>16.145569620253173</v>
      </c>
      <c r="W4397">
        <v>61.411392405063282</v>
      </c>
      <c r="X4397">
        <v>150.52456903054156</v>
      </c>
      <c r="Y4397">
        <v>138.93417721518983</v>
      </c>
      <c r="Z4397">
        <v>138.93417721518983</v>
      </c>
      <c r="AA4397">
        <v>31.292915387304198</v>
      </c>
      <c r="AB4397">
        <v>3.6597878938946056</v>
      </c>
      <c r="AC4397">
        <v>-61.15949304684149</v>
      </c>
      <c r="AD4397">
        <v>0</v>
      </c>
      <c r="AE4397">
        <v>0</v>
      </c>
      <c r="AF4397">
        <v>0</v>
      </c>
      <c r="AG4397">
        <v>0</v>
      </c>
      <c r="AH4397">
        <v>7</v>
      </c>
      <c r="AI4397">
        <v>0</v>
      </c>
      <c r="AJ4397">
        <v>0</v>
      </c>
      <c r="AK4397">
        <v>0</v>
      </c>
      <c r="AL4397">
        <v>0</v>
      </c>
      <c r="AM4397">
        <v>0</v>
      </c>
    </row>
    <row r="4398" spans="1:39">
      <c r="A4398">
        <v>16</v>
      </c>
      <c r="B4398">
        <v>336</v>
      </c>
      <c r="C4398">
        <v>2022</v>
      </c>
      <c r="D4398">
        <v>12</v>
      </c>
      <c r="E4398">
        <v>99</v>
      </c>
      <c r="F4398">
        <v>174</v>
      </c>
      <c r="G4398">
        <v>99</v>
      </c>
      <c r="H4398">
        <v>99</v>
      </c>
      <c r="I4398">
        <v>99</v>
      </c>
      <c r="J4398">
        <v>141</v>
      </c>
      <c r="M4398">
        <v>99</v>
      </c>
      <c r="N4398">
        <v>99</v>
      </c>
      <c r="O4398">
        <v>99</v>
      </c>
      <c r="P4398">
        <v>99</v>
      </c>
      <c r="Q4398">
        <v>15</v>
      </c>
      <c r="R4398">
        <v>146</v>
      </c>
      <c r="S4398">
        <v>146</v>
      </c>
      <c r="T4398">
        <v>12.89752650176678</v>
      </c>
      <c r="U4398">
        <v>12.844982831671681</v>
      </c>
      <c r="V4398">
        <v>15.952054794520544</v>
      </c>
      <c r="W4398">
        <v>60.890410958904113</v>
      </c>
      <c r="X4398">
        <v>152.59724840083712</v>
      </c>
      <c r="Y4398">
        <v>140.84726027397261</v>
      </c>
      <c r="Z4398">
        <v>140.84726027397261</v>
      </c>
      <c r="AA4398">
        <v>28.08423531655804</v>
      </c>
      <c r="AB4398">
        <v>3.666066698328279</v>
      </c>
      <c r="AC4398">
        <v>-61.350877619558936</v>
      </c>
      <c r="AD4398">
        <v>2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</row>
    <row r="4399" spans="1:39">
      <c r="A4399">
        <v>16</v>
      </c>
      <c r="B4399">
        <v>337</v>
      </c>
      <c r="C4399">
        <v>2022</v>
      </c>
      <c r="D4399">
        <v>1</v>
      </c>
      <c r="E4399">
        <v>99</v>
      </c>
      <c r="F4399">
        <v>174</v>
      </c>
      <c r="G4399">
        <v>99</v>
      </c>
      <c r="H4399">
        <v>99</v>
      </c>
      <c r="I4399">
        <v>99</v>
      </c>
      <c r="J4399">
        <v>143</v>
      </c>
      <c r="M4399">
        <v>99</v>
      </c>
      <c r="N4399">
        <v>99</v>
      </c>
      <c r="O4399">
        <v>99</v>
      </c>
      <c r="P4399">
        <v>99</v>
      </c>
      <c r="Q4399">
        <v>2</v>
      </c>
      <c r="R4399">
        <v>9</v>
      </c>
      <c r="S4399">
        <v>9</v>
      </c>
      <c r="T4399">
        <v>0.55727554179566574</v>
      </c>
      <c r="U4399">
        <v>0.60175920993910448</v>
      </c>
      <c r="V4399">
        <v>2.7777777777777781</v>
      </c>
      <c r="W4399">
        <v>61.444444444444443</v>
      </c>
      <c r="X4399">
        <v>161.0208258095582</v>
      </c>
      <c r="Y4399">
        <v>148.62222222222221</v>
      </c>
      <c r="Z4399">
        <v>148.62222222222221</v>
      </c>
      <c r="AA4399">
        <v>21.007870365269198</v>
      </c>
      <c r="AB4399">
        <v>3.7449554547451087</v>
      </c>
      <c r="AC4399">
        <v>-88.422909701579215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</row>
    <row r="4400" spans="1:39">
      <c r="A4400">
        <v>16</v>
      </c>
      <c r="B4400">
        <v>338</v>
      </c>
      <c r="C4400">
        <v>2022</v>
      </c>
      <c r="D4400">
        <v>2</v>
      </c>
      <c r="E4400">
        <v>99</v>
      </c>
      <c r="F4400">
        <v>174</v>
      </c>
      <c r="G4400">
        <v>99</v>
      </c>
      <c r="H4400">
        <v>99</v>
      </c>
      <c r="I4400">
        <v>99</v>
      </c>
      <c r="J4400">
        <v>143</v>
      </c>
      <c r="M4400">
        <v>99</v>
      </c>
      <c r="N4400">
        <v>99</v>
      </c>
      <c r="O4400">
        <v>99</v>
      </c>
      <c r="P4400">
        <v>99</v>
      </c>
      <c r="Q4400">
        <v>3</v>
      </c>
      <c r="R4400">
        <v>5</v>
      </c>
      <c r="S4400">
        <v>5</v>
      </c>
      <c r="T4400">
        <v>0.36873156342182878</v>
      </c>
      <c r="U4400">
        <v>0.4498571107968371</v>
      </c>
      <c r="V4400">
        <v>5</v>
      </c>
      <c r="W4400">
        <v>60.6</v>
      </c>
      <c r="X4400">
        <v>182.86023835319608</v>
      </c>
      <c r="Y4400">
        <v>168.78</v>
      </c>
      <c r="Z4400">
        <v>168.78</v>
      </c>
      <c r="AA4400">
        <v>33.07261102483438</v>
      </c>
      <c r="AB4400">
        <v>3.8262252939418162</v>
      </c>
      <c r="AC4400">
        <v>-54.880836434154787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</row>
    <row r="4401" spans="1:39">
      <c r="A4401">
        <v>16</v>
      </c>
      <c r="B4401">
        <v>339</v>
      </c>
      <c r="C4401">
        <v>2022</v>
      </c>
      <c r="D4401">
        <v>3</v>
      </c>
      <c r="E4401">
        <v>99</v>
      </c>
      <c r="F4401">
        <v>174</v>
      </c>
      <c r="G4401">
        <v>99</v>
      </c>
      <c r="H4401">
        <v>99</v>
      </c>
      <c r="I4401">
        <v>99</v>
      </c>
      <c r="J4401">
        <v>143</v>
      </c>
      <c r="M4401">
        <v>99</v>
      </c>
      <c r="N4401">
        <v>99</v>
      </c>
      <c r="O4401">
        <v>99</v>
      </c>
      <c r="P4401">
        <v>99</v>
      </c>
      <c r="Q4401">
        <v>5</v>
      </c>
      <c r="R4401">
        <v>19</v>
      </c>
      <c r="S4401">
        <v>19</v>
      </c>
      <c r="T4401">
        <v>1.1452682338758284</v>
      </c>
      <c r="U4401">
        <v>1.2571414791232169</v>
      </c>
      <c r="V4401">
        <v>3.3684210526315783</v>
      </c>
      <c r="W4401">
        <v>61.73684210526315</v>
      </c>
      <c r="X4401">
        <v>166.46518788846438</v>
      </c>
      <c r="Y4401">
        <v>153.64736842105259</v>
      </c>
      <c r="Z4401">
        <v>153.64736842105259</v>
      </c>
      <c r="AA4401">
        <v>29.530490370053837</v>
      </c>
      <c r="AB4401">
        <v>4.1781651130503246</v>
      </c>
      <c r="AC4401">
        <v>-73.347111708570253</v>
      </c>
      <c r="AD4401">
        <v>1</v>
      </c>
      <c r="AE4401">
        <v>0</v>
      </c>
      <c r="AF4401">
        <v>0</v>
      </c>
      <c r="AG4401">
        <v>0</v>
      </c>
      <c r="AH4401">
        <v>1</v>
      </c>
      <c r="AI4401">
        <v>0</v>
      </c>
      <c r="AJ4401">
        <v>0</v>
      </c>
      <c r="AK4401">
        <v>0</v>
      </c>
      <c r="AL4401">
        <v>0</v>
      </c>
      <c r="AM4401">
        <v>0</v>
      </c>
    </row>
    <row r="4402" spans="1:39">
      <c r="A4402">
        <v>16</v>
      </c>
      <c r="B4402">
        <v>340</v>
      </c>
      <c r="C4402">
        <v>2022</v>
      </c>
      <c r="D4402">
        <v>4</v>
      </c>
      <c r="E4402">
        <v>99</v>
      </c>
      <c r="F4402">
        <v>174</v>
      </c>
      <c r="G4402">
        <v>99</v>
      </c>
      <c r="H4402">
        <v>99</v>
      </c>
      <c r="I4402">
        <v>99</v>
      </c>
      <c r="J4402">
        <v>143</v>
      </c>
      <c r="M4402">
        <v>99</v>
      </c>
      <c r="N4402">
        <v>99</v>
      </c>
      <c r="O4402">
        <v>99</v>
      </c>
      <c r="P4402">
        <v>99</v>
      </c>
      <c r="Q4402">
        <v>3</v>
      </c>
      <c r="R4402">
        <v>4</v>
      </c>
      <c r="S4402">
        <v>4</v>
      </c>
      <c r="T4402">
        <v>0.31872509960159351</v>
      </c>
      <c r="U4402">
        <v>0.37673016709097823</v>
      </c>
      <c r="V4402">
        <v>4.75</v>
      </c>
      <c r="W4402">
        <v>54.75</v>
      </c>
      <c r="X4402">
        <v>174.34994582881899</v>
      </c>
      <c r="Y4402">
        <v>160.92500000000001</v>
      </c>
      <c r="Z4402">
        <v>160.92500000000001</v>
      </c>
      <c r="AA4402">
        <v>28.070658613577297</v>
      </c>
      <c r="AB4402">
        <v>5.3560713214071356</v>
      </c>
      <c r="AC4402">
        <v>-97.286503728657038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1</v>
      </c>
      <c r="AJ4402">
        <v>0</v>
      </c>
      <c r="AK4402">
        <v>0</v>
      </c>
      <c r="AL4402">
        <v>0</v>
      </c>
      <c r="AM4402">
        <v>0</v>
      </c>
    </row>
    <row r="4403" spans="1:39">
      <c r="A4403">
        <v>16</v>
      </c>
      <c r="B4403">
        <v>341</v>
      </c>
      <c r="C4403">
        <v>2022</v>
      </c>
      <c r="D4403">
        <v>5</v>
      </c>
      <c r="E4403">
        <v>99</v>
      </c>
      <c r="F4403">
        <v>174</v>
      </c>
      <c r="G4403">
        <v>99</v>
      </c>
      <c r="H4403">
        <v>99</v>
      </c>
      <c r="I4403">
        <v>99</v>
      </c>
      <c r="J4403">
        <v>143</v>
      </c>
      <c r="M4403">
        <v>99</v>
      </c>
      <c r="N4403">
        <v>99</v>
      </c>
      <c r="O4403">
        <v>99</v>
      </c>
      <c r="P4403">
        <v>99</v>
      </c>
      <c r="Q4403">
        <v>5</v>
      </c>
      <c r="R4403">
        <v>11</v>
      </c>
      <c r="S4403">
        <v>11</v>
      </c>
      <c r="T4403">
        <v>0.739247311827957</v>
      </c>
      <c r="U4403">
        <v>0.86434618287709652</v>
      </c>
      <c r="V4403">
        <v>1.2727272727272727</v>
      </c>
      <c r="W4403">
        <v>62.454545454545446</v>
      </c>
      <c r="X4403">
        <v>174.70698315768735</v>
      </c>
      <c r="Y4403">
        <v>161.25454545454545</v>
      </c>
      <c r="Z4403">
        <v>161.25454545454545</v>
      </c>
      <c r="AA4403">
        <v>17.44098431523566</v>
      </c>
      <c r="AB4403">
        <v>2.3879864611933859</v>
      </c>
      <c r="AC4403">
        <v>-32.429746858631141</v>
      </c>
      <c r="AD4403">
        <v>0</v>
      </c>
      <c r="AE4403">
        <v>0</v>
      </c>
      <c r="AF4403">
        <v>0</v>
      </c>
      <c r="AG4403">
        <v>0</v>
      </c>
      <c r="AH4403">
        <v>1</v>
      </c>
      <c r="AI4403">
        <v>0</v>
      </c>
      <c r="AJ4403">
        <v>0</v>
      </c>
      <c r="AK4403">
        <v>0</v>
      </c>
      <c r="AL4403">
        <v>0</v>
      </c>
      <c r="AM4403">
        <v>0</v>
      </c>
    </row>
    <row r="4404" spans="1:39">
      <c r="A4404">
        <v>16</v>
      </c>
      <c r="B4404">
        <v>342</v>
      </c>
      <c r="C4404">
        <v>2022</v>
      </c>
      <c r="D4404">
        <v>6</v>
      </c>
      <c r="E4404">
        <v>99</v>
      </c>
      <c r="F4404">
        <v>174</v>
      </c>
      <c r="G4404">
        <v>99</v>
      </c>
      <c r="H4404">
        <v>99</v>
      </c>
      <c r="I4404">
        <v>99</v>
      </c>
      <c r="J4404">
        <v>143</v>
      </c>
      <c r="M4404">
        <v>99</v>
      </c>
      <c r="N4404">
        <v>99</v>
      </c>
      <c r="O4404">
        <v>99</v>
      </c>
      <c r="P4404">
        <v>99</v>
      </c>
      <c r="Q4404">
        <v>3</v>
      </c>
      <c r="R4404">
        <v>4</v>
      </c>
      <c r="S4404">
        <v>4</v>
      </c>
      <c r="T4404">
        <v>0.26367831245880019</v>
      </c>
      <c r="U4404">
        <v>0.3574148711924795</v>
      </c>
      <c r="V4404">
        <v>2.75</v>
      </c>
      <c r="W4404">
        <v>59.5</v>
      </c>
      <c r="X4404">
        <v>196.88515709642471</v>
      </c>
      <c r="Y4404">
        <v>181.72500000000005</v>
      </c>
      <c r="Z4404">
        <v>181.72500000000005</v>
      </c>
      <c r="AA4404">
        <v>21.305677060351655</v>
      </c>
      <c r="AB4404">
        <v>5.7662812973354001</v>
      </c>
      <c r="AC4404">
        <v>-82.322973632173145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</row>
    <row r="4405" spans="1:39">
      <c r="A4405">
        <v>16</v>
      </c>
      <c r="B4405">
        <v>343</v>
      </c>
      <c r="C4405">
        <v>2022</v>
      </c>
      <c r="D4405">
        <v>7</v>
      </c>
      <c r="E4405">
        <v>99</v>
      </c>
      <c r="F4405">
        <v>174</v>
      </c>
      <c r="G4405">
        <v>99</v>
      </c>
      <c r="H4405">
        <v>99</v>
      </c>
      <c r="I4405">
        <v>99</v>
      </c>
      <c r="J4405">
        <v>143</v>
      </c>
      <c r="M4405">
        <v>99</v>
      </c>
      <c r="N4405">
        <v>99</v>
      </c>
      <c r="O4405">
        <v>99</v>
      </c>
      <c r="P4405">
        <v>99</v>
      </c>
      <c r="Q4405">
        <v>4</v>
      </c>
      <c r="R4405">
        <v>10</v>
      </c>
      <c r="S4405">
        <v>10</v>
      </c>
      <c r="T4405">
        <v>0.7440476190476194</v>
      </c>
      <c r="U4405">
        <v>0.74243809045269615</v>
      </c>
      <c r="V4405">
        <v>2.8</v>
      </c>
      <c r="W4405">
        <v>61.1</v>
      </c>
      <c r="X4405">
        <v>148.55904658721562</v>
      </c>
      <c r="Y4405">
        <v>137.11999999999998</v>
      </c>
      <c r="Z4405">
        <v>137.11999999999998</v>
      </c>
      <c r="AA4405">
        <v>31.803892843487112</v>
      </c>
      <c r="AB4405">
        <v>2.5475478405714278</v>
      </c>
      <c r="AC4405">
        <v>-15.418046304303259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</row>
    <row r="4406" spans="1:39">
      <c r="A4406">
        <v>16</v>
      </c>
      <c r="B4406">
        <v>344</v>
      </c>
      <c r="C4406">
        <v>2022</v>
      </c>
      <c r="D4406">
        <v>8</v>
      </c>
      <c r="E4406">
        <v>99</v>
      </c>
      <c r="F4406">
        <v>174</v>
      </c>
      <c r="G4406">
        <v>99</v>
      </c>
      <c r="H4406">
        <v>99</v>
      </c>
      <c r="I4406">
        <v>99</v>
      </c>
      <c r="J4406">
        <v>143</v>
      </c>
      <c r="M4406">
        <v>99</v>
      </c>
      <c r="N4406">
        <v>99</v>
      </c>
      <c r="O4406">
        <v>99</v>
      </c>
      <c r="P4406">
        <v>99</v>
      </c>
      <c r="Q4406">
        <v>4</v>
      </c>
      <c r="R4406">
        <v>13</v>
      </c>
      <c r="S4406">
        <v>13</v>
      </c>
      <c r="T4406">
        <v>0.77151335311572689</v>
      </c>
      <c r="U4406">
        <v>0.92494595568366067</v>
      </c>
      <c r="V4406">
        <v>4</v>
      </c>
      <c r="W4406">
        <v>59.153846153846168</v>
      </c>
      <c r="X4406">
        <v>178.0065005417118</v>
      </c>
      <c r="Y4406">
        <v>164.3</v>
      </c>
      <c r="Z4406">
        <v>164.3</v>
      </c>
      <c r="AA4406">
        <v>36.669983532961794</v>
      </c>
      <c r="AB4406">
        <v>6.5026166785871204</v>
      </c>
      <c r="AC4406">
        <v>-89.587887833614019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</row>
    <row r="4407" spans="1:39">
      <c r="A4407">
        <v>16</v>
      </c>
      <c r="B4407">
        <v>345</v>
      </c>
      <c r="C4407">
        <v>2022</v>
      </c>
      <c r="D4407">
        <v>9</v>
      </c>
      <c r="E4407">
        <v>99</v>
      </c>
      <c r="F4407">
        <v>174</v>
      </c>
      <c r="G4407">
        <v>99</v>
      </c>
      <c r="H4407">
        <v>99</v>
      </c>
      <c r="I4407">
        <v>99</v>
      </c>
      <c r="J4407">
        <v>143</v>
      </c>
      <c r="M4407">
        <v>99</v>
      </c>
      <c r="N4407">
        <v>99</v>
      </c>
      <c r="O4407">
        <v>99</v>
      </c>
      <c r="P4407">
        <v>99</v>
      </c>
      <c r="Q4407">
        <v>3</v>
      </c>
      <c r="R4407">
        <v>9</v>
      </c>
      <c r="S4407">
        <v>9</v>
      </c>
      <c r="T4407">
        <v>0.57544757033248062</v>
      </c>
      <c r="U4407">
        <v>0.66401568567665659</v>
      </c>
      <c r="V4407">
        <v>4.6666666666666679</v>
      </c>
      <c r="W4407">
        <v>61.111111111111121</v>
      </c>
      <c r="X4407">
        <v>169.88082340195015</v>
      </c>
      <c r="Y4407">
        <v>156.80000000000001</v>
      </c>
      <c r="Z4407">
        <v>156.80000000000001</v>
      </c>
      <c r="AA4407">
        <v>29.43014327748562</v>
      </c>
      <c r="AB4407">
        <v>3.6951753662924438</v>
      </c>
      <c r="AC4407">
        <v>-89.757722831157622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</row>
    <row r="4408" spans="1:39">
      <c r="A4408">
        <v>16</v>
      </c>
      <c r="B4408">
        <v>346</v>
      </c>
      <c r="C4408">
        <v>2022</v>
      </c>
      <c r="D4408">
        <v>10</v>
      </c>
      <c r="E4408">
        <v>99</v>
      </c>
      <c r="F4408">
        <v>174</v>
      </c>
      <c r="G4408">
        <v>99</v>
      </c>
      <c r="H4408">
        <v>99</v>
      </c>
      <c r="I4408">
        <v>99</v>
      </c>
      <c r="J4408">
        <v>143</v>
      </c>
      <c r="M4408">
        <v>99</v>
      </c>
      <c r="N4408">
        <v>99</v>
      </c>
      <c r="O4408">
        <v>99</v>
      </c>
      <c r="P4408">
        <v>99</v>
      </c>
      <c r="Q4408">
        <v>5</v>
      </c>
      <c r="R4408">
        <v>13</v>
      </c>
      <c r="S4408">
        <v>13</v>
      </c>
      <c r="T4408">
        <v>0.79950799507995107</v>
      </c>
      <c r="U4408">
        <v>0.90453803918817022</v>
      </c>
      <c r="V4408">
        <v>7.3076923076923102</v>
      </c>
      <c r="W4408">
        <v>60.076923076923087</v>
      </c>
      <c r="X4408">
        <v>171.89765813817817</v>
      </c>
      <c r="Y4408">
        <v>158.66153846153844</v>
      </c>
      <c r="Z4408">
        <v>158.66153846153844</v>
      </c>
      <c r="AA4408">
        <v>23.589487178093776</v>
      </c>
      <c r="AB4408">
        <v>4.3582201459123455</v>
      </c>
      <c r="AC4408">
        <v>-74.519777841240753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</row>
    <row r="4409" spans="1:39">
      <c r="A4409">
        <v>16</v>
      </c>
      <c r="B4409">
        <v>347</v>
      </c>
      <c r="C4409">
        <v>2022</v>
      </c>
      <c r="D4409">
        <v>11</v>
      </c>
      <c r="E4409">
        <v>99</v>
      </c>
      <c r="F4409">
        <v>174</v>
      </c>
      <c r="G4409">
        <v>99</v>
      </c>
      <c r="H4409">
        <v>99</v>
      </c>
      <c r="I4409">
        <v>99</v>
      </c>
      <c r="J4409">
        <v>143</v>
      </c>
      <c r="M4409">
        <v>99</v>
      </c>
      <c r="N4409">
        <v>99</v>
      </c>
      <c r="O4409">
        <v>99</v>
      </c>
      <c r="P4409">
        <v>99</v>
      </c>
      <c r="Q4409">
        <v>3</v>
      </c>
      <c r="R4409">
        <v>10</v>
      </c>
      <c r="S4409">
        <v>10</v>
      </c>
      <c r="T4409">
        <v>0.61996280223186595</v>
      </c>
      <c r="U4409">
        <v>0.69089040121925482</v>
      </c>
      <c r="V4409">
        <v>4.7</v>
      </c>
      <c r="W4409">
        <v>59.4</v>
      </c>
      <c r="X4409">
        <v>167.91982665222105</v>
      </c>
      <c r="Y4409">
        <v>154.99</v>
      </c>
      <c r="Z4409">
        <v>154.99</v>
      </c>
      <c r="AA4409">
        <v>28.402058024023496</v>
      </c>
      <c r="AB4409">
        <v>5.3516352641038756</v>
      </c>
      <c r="AC4409">
        <v>-80.939512942268252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</row>
    <row r="4410" spans="1:39">
      <c r="A4410">
        <v>16</v>
      </c>
      <c r="B4410">
        <v>348</v>
      </c>
      <c r="C4410">
        <v>2022</v>
      </c>
      <c r="D4410">
        <v>12</v>
      </c>
      <c r="E4410">
        <v>99</v>
      </c>
      <c r="F4410">
        <v>174</v>
      </c>
      <c r="G4410">
        <v>99</v>
      </c>
      <c r="H4410">
        <v>99</v>
      </c>
      <c r="I4410">
        <v>99</v>
      </c>
      <c r="J4410">
        <v>143</v>
      </c>
      <c r="M4410">
        <v>99</v>
      </c>
      <c r="N4410">
        <v>99</v>
      </c>
      <c r="O4410">
        <v>99</v>
      </c>
      <c r="P4410">
        <v>99</v>
      </c>
      <c r="Q4410">
        <v>6</v>
      </c>
      <c r="R4410">
        <v>23</v>
      </c>
      <c r="S4410">
        <v>23</v>
      </c>
      <c r="T4410">
        <v>1.796875</v>
      </c>
      <c r="U4410">
        <v>2.0494475202993376</v>
      </c>
      <c r="V4410">
        <v>4.5652173913043477</v>
      </c>
      <c r="W4410">
        <v>59.347826086956523</v>
      </c>
      <c r="X4410">
        <v>172.66004051062225</v>
      </c>
      <c r="Y4410">
        <v>159.36521739130436</v>
      </c>
      <c r="Z4410">
        <v>159.36521739130436</v>
      </c>
      <c r="AA4410">
        <v>32.701862846761394</v>
      </c>
      <c r="AB4410">
        <v>5.5294366066666996</v>
      </c>
      <c r="AC4410">
        <v>-79.650890475048513</v>
      </c>
      <c r="AD4410">
        <v>1</v>
      </c>
      <c r="AE4410">
        <v>0</v>
      </c>
      <c r="AF4410">
        <v>0</v>
      </c>
      <c r="AG4410">
        <v>0</v>
      </c>
      <c r="AH4410">
        <v>2</v>
      </c>
      <c r="AI4410">
        <v>0</v>
      </c>
      <c r="AJ4410">
        <v>0</v>
      </c>
      <c r="AK4410">
        <v>0</v>
      </c>
      <c r="AL4410">
        <v>0</v>
      </c>
      <c r="AM4410">
        <v>0</v>
      </c>
    </row>
    <row r="4411" spans="1:39">
      <c r="A4411">
        <v>16</v>
      </c>
      <c r="B4411">
        <v>349</v>
      </c>
      <c r="C4411">
        <v>2022</v>
      </c>
      <c r="D4411">
        <v>1</v>
      </c>
      <c r="E4411">
        <v>99</v>
      </c>
      <c r="F4411">
        <v>174</v>
      </c>
      <c r="G4411">
        <v>99</v>
      </c>
      <c r="H4411">
        <v>99</v>
      </c>
      <c r="I4411">
        <v>99</v>
      </c>
      <c r="J4411">
        <v>147</v>
      </c>
      <c r="M4411">
        <v>99</v>
      </c>
      <c r="N4411">
        <v>99</v>
      </c>
      <c r="O4411">
        <v>99</v>
      </c>
      <c r="P4411">
        <v>99</v>
      </c>
      <c r="Q4411">
        <v>22</v>
      </c>
      <c r="R4411">
        <v>292</v>
      </c>
      <c r="S4411">
        <v>292</v>
      </c>
      <c r="T4411">
        <v>16.27647714604236</v>
      </c>
      <c r="U4411">
        <v>15.239690337402401</v>
      </c>
      <c r="V4411">
        <v>15.859589041095887</v>
      </c>
      <c r="W4411">
        <v>61.123287671232895</v>
      </c>
      <c r="X4411">
        <v>138.73721782751298</v>
      </c>
      <c r="Y4411">
        <v>128.0544520547945</v>
      </c>
      <c r="Z4411">
        <v>128.0544520547945</v>
      </c>
      <c r="AA4411">
        <v>24.456080582127285</v>
      </c>
      <c r="AB4411">
        <v>4.1303925498523997</v>
      </c>
      <c r="AC4411">
        <v>-60.065586666793486</v>
      </c>
      <c r="AD4411">
        <v>6</v>
      </c>
      <c r="AE4411">
        <v>0</v>
      </c>
      <c r="AF4411">
        <v>0</v>
      </c>
      <c r="AG4411">
        <v>0</v>
      </c>
      <c r="AH4411">
        <v>5</v>
      </c>
      <c r="AI4411">
        <v>0</v>
      </c>
      <c r="AJ4411">
        <v>0</v>
      </c>
      <c r="AK4411">
        <v>2</v>
      </c>
      <c r="AL4411">
        <v>0</v>
      </c>
      <c r="AM4411">
        <v>0</v>
      </c>
    </row>
    <row r="4412" spans="1:39">
      <c r="A4412">
        <v>16</v>
      </c>
      <c r="B4412">
        <v>350</v>
      </c>
      <c r="C4412">
        <v>2022</v>
      </c>
      <c r="D4412">
        <v>2</v>
      </c>
      <c r="E4412">
        <v>99</v>
      </c>
      <c r="F4412">
        <v>174</v>
      </c>
      <c r="G4412">
        <v>99</v>
      </c>
      <c r="H4412">
        <v>99</v>
      </c>
      <c r="I4412">
        <v>99</v>
      </c>
      <c r="J4412">
        <v>147</v>
      </c>
      <c r="M4412">
        <v>99</v>
      </c>
      <c r="N4412">
        <v>99</v>
      </c>
      <c r="O4412">
        <v>99</v>
      </c>
      <c r="P4412">
        <v>99</v>
      </c>
      <c r="Q4412">
        <v>22</v>
      </c>
      <c r="R4412">
        <v>277</v>
      </c>
      <c r="S4412">
        <v>277</v>
      </c>
      <c r="T4412">
        <v>17.665816326530621</v>
      </c>
      <c r="U4412">
        <v>16.662675173889237</v>
      </c>
      <c r="V4412">
        <v>15.667870036101084</v>
      </c>
      <c r="W4412">
        <v>60.516245487364607</v>
      </c>
      <c r="X4412">
        <v>138.24211584419029</v>
      </c>
      <c r="Y4412">
        <v>127.5974729241878</v>
      </c>
      <c r="Z4412">
        <v>127.5974729241878</v>
      </c>
      <c r="AA4412">
        <v>26.074829019867156</v>
      </c>
      <c r="AB4412">
        <v>4.3788039245633996</v>
      </c>
      <c r="AC4412">
        <v>-53.814424598362088</v>
      </c>
      <c r="AD4412">
        <v>9</v>
      </c>
      <c r="AE4412">
        <v>0</v>
      </c>
      <c r="AF4412">
        <v>0</v>
      </c>
      <c r="AG4412">
        <v>0</v>
      </c>
      <c r="AH4412">
        <v>4</v>
      </c>
      <c r="AI4412">
        <v>1</v>
      </c>
      <c r="AJ4412">
        <v>0</v>
      </c>
      <c r="AK4412">
        <v>1</v>
      </c>
      <c r="AL4412">
        <v>0</v>
      </c>
      <c r="AM4412">
        <v>1</v>
      </c>
    </row>
    <row r="4413" spans="1:39">
      <c r="A4413">
        <v>16</v>
      </c>
      <c r="B4413">
        <v>351</v>
      </c>
      <c r="C4413">
        <v>2022</v>
      </c>
      <c r="D4413">
        <v>3</v>
      </c>
      <c r="E4413">
        <v>99</v>
      </c>
      <c r="F4413">
        <v>174</v>
      </c>
      <c r="G4413">
        <v>99</v>
      </c>
      <c r="H4413">
        <v>99</v>
      </c>
      <c r="I4413">
        <v>99</v>
      </c>
      <c r="J4413">
        <v>147</v>
      </c>
      <c r="M4413">
        <v>99</v>
      </c>
      <c r="N4413">
        <v>99</v>
      </c>
      <c r="O4413">
        <v>99</v>
      </c>
      <c r="P4413">
        <v>99</v>
      </c>
      <c r="Q4413">
        <v>21</v>
      </c>
      <c r="R4413">
        <v>294</v>
      </c>
      <c r="S4413">
        <v>294</v>
      </c>
      <c r="T4413">
        <v>15.730337078651679</v>
      </c>
      <c r="U4413">
        <v>15.304847673763089</v>
      </c>
      <c r="V4413">
        <v>15.520408163265307</v>
      </c>
      <c r="W4413">
        <v>60.234693877551024</v>
      </c>
      <c r="X4413">
        <v>144.46753782769872</v>
      </c>
      <c r="Y4413">
        <v>133.34353741496597</v>
      </c>
      <c r="Z4413">
        <v>133.34353741496597</v>
      </c>
      <c r="AA4413">
        <v>29.252703969505433</v>
      </c>
      <c r="AB4413">
        <v>4.4876270271558596</v>
      </c>
      <c r="AC4413">
        <v>-70.550235129370108</v>
      </c>
      <c r="AD4413">
        <v>11</v>
      </c>
      <c r="AE4413">
        <v>0</v>
      </c>
      <c r="AF4413">
        <v>0</v>
      </c>
      <c r="AG4413">
        <v>0</v>
      </c>
      <c r="AH4413">
        <v>1</v>
      </c>
      <c r="AI4413">
        <v>2</v>
      </c>
      <c r="AJ4413">
        <v>0</v>
      </c>
      <c r="AK4413">
        <v>0</v>
      </c>
      <c r="AL4413">
        <v>0</v>
      </c>
      <c r="AM4413">
        <v>0</v>
      </c>
    </row>
    <row r="4414" spans="1:39">
      <c r="A4414">
        <v>16</v>
      </c>
      <c r="B4414">
        <v>352</v>
      </c>
      <c r="C4414">
        <v>2022</v>
      </c>
      <c r="D4414">
        <v>4</v>
      </c>
      <c r="E4414">
        <v>99</v>
      </c>
      <c r="F4414">
        <v>174</v>
      </c>
      <c r="G4414">
        <v>99</v>
      </c>
      <c r="H4414">
        <v>99</v>
      </c>
      <c r="I4414">
        <v>99</v>
      </c>
      <c r="J4414">
        <v>147</v>
      </c>
      <c r="M4414">
        <v>99</v>
      </c>
      <c r="N4414">
        <v>99</v>
      </c>
      <c r="O4414">
        <v>99</v>
      </c>
      <c r="P4414">
        <v>99</v>
      </c>
      <c r="Q4414">
        <v>19</v>
      </c>
      <c r="R4414">
        <v>231</v>
      </c>
      <c r="S4414">
        <v>229</v>
      </c>
      <c r="T4414">
        <v>16.210526315789473</v>
      </c>
      <c r="U4414">
        <v>15.711658221048486</v>
      </c>
      <c r="V4414">
        <v>15.116883116883116</v>
      </c>
      <c r="W4414">
        <v>59.764192139738</v>
      </c>
      <c r="X4414">
        <v>146.45823659908163</v>
      </c>
      <c r="Y4414">
        <v>133.20303030303037</v>
      </c>
      <c r="Z4414">
        <v>134.36637554585161</v>
      </c>
      <c r="AA4414">
        <v>28.125733845191505</v>
      </c>
      <c r="AB4414">
        <v>4.7400856659228401</v>
      </c>
      <c r="AC4414">
        <v>-73.555785523934361</v>
      </c>
      <c r="AD4414">
        <v>6</v>
      </c>
      <c r="AE4414">
        <v>0</v>
      </c>
      <c r="AF4414">
        <v>0</v>
      </c>
      <c r="AG4414">
        <v>1</v>
      </c>
      <c r="AH4414">
        <v>2</v>
      </c>
      <c r="AI4414">
        <v>0</v>
      </c>
      <c r="AJ4414">
        <v>0</v>
      </c>
      <c r="AK4414">
        <v>0</v>
      </c>
      <c r="AL4414">
        <v>0</v>
      </c>
      <c r="AM4414">
        <v>0</v>
      </c>
    </row>
    <row r="4415" spans="1:39">
      <c r="A4415">
        <v>16</v>
      </c>
      <c r="B4415">
        <v>353</v>
      </c>
      <c r="C4415">
        <v>2022</v>
      </c>
      <c r="D4415">
        <v>5</v>
      </c>
      <c r="E4415">
        <v>99</v>
      </c>
      <c r="F4415">
        <v>174</v>
      </c>
      <c r="G4415">
        <v>99</v>
      </c>
      <c r="H4415">
        <v>99</v>
      </c>
      <c r="I4415">
        <v>99</v>
      </c>
      <c r="J4415">
        <v>147</v>
      </c>
      <c r="M4415">
        <v>99</v>
      </c>
      <c r="N4415">
        <v>99</v>
      </c>
      <c r="O4415">
        <v>99</v>
      </c>
      <c r="P4415">
        <v>99</v>
      </c>
      <c r="Q4415">
        <v>19</v>
      </c>
      <c r="R4415">
        <v>261</v>
      </c>
      <c r="S4415">
        <v>261</v>
      </c>
      <c r="T4415">
        <v>15.380082498526813</v>
      </c>
      <c r="U4415">
        <v>14.208268820890661</v>
      </c>
      <c r="V4415">
        <v>15.896551724137925</v>
      </c>
      <c r="W4415">
        <v>60.950191570881238</v>
      </c>
      <c r="X4415">
        <v>137.97254496623123</v>
      </c>
      <c r="Y4415">
        <v>127.34865900383144</v>
      </c>
      <c r="Z4415">
        <v>127.34865900383144</v>
      </c>
      <c r="AA4415">
        <v>25.187040701013913</v>
      </c>
      <c r="AB4415">
        <v>3.887474970867919</v>
      </c>
      <c r="AC4415">
        <v>-56.595403345581239</v>
      </c>
      <c r="AD4415">
        <v>7</v>
      </c>
      <c r="AE4415">
        <v>0</v>
      </c>
      <c r="AF4415">
        <v>0</v>
      </c>
      <c r="AG4415">
        <v>4</v>
      </c>
      <c r="AH4415">
        <v>3</v>
      </c>
      <c r="AI4415">
        <v>3</v>
      </c>
      <c r="AJ4415">
        <v>0</v>
      </c>
      <c r="AK4415">
        <v>1</v>
      </c>
      <c r="AL4415">
        <v>0</v>
      </c>
      <c r="AM4415">
        <v>0</v>
      </c>
    </row>
    <row r="4416" spans="1:39">
      <c r="A4416">
        <v>16</v>
      </c>
      <c r="B4416">
        <v>354</v>
      </c>
      <c r="C4416">
        <v>2022</v>
      </c>
      <c r="D4416">
        <v>6</v>
      </c>
      <c r="E4416">
        <v>99</v>
      </c>
      <c r="F4416">
        <v>174</v>
      </c>
      <c r="G4416">
        <v>99</v>
      </c>
      <c r="H4416">
        <v>99</v>
      </c>
      <c r="I4416">
        <v>99</v>
      </c>
      <c r="J4416">
        <v>147</v>
      </c>
      <c r="M4416">
        <v>99</v>
      </c>
      <c r="N4416">
        <v>99</v>
      </c>
      <c r="O4416">
        <v>99</v>
      </c>
      <c r="P4416">
        <v>99</v>
      </c>
      <c r="Q4416">
        <v>16</v>
      </c>
      <c r="R4416">
        <v>107</v>
      </c>
      <c r="S4416">
        <v>107</v>
      </c>
      <c r="T4416">
        <v>8.7993421052631557</v>
      </c>
      <c r="U4416">
        <v>9.1643142514578244</v>
      </c>
      <c r="V4416">
        <v>15.205607476635514</v>
      </c>
      <c r="W4416">
        <v>59.644859813084118</v>
      </c>
      <c r="X4416">
        <v>156.56686343799677</v>
      </c>
      <c r="Y4416">
        <v>144.51121495327101</v>
      </c>
      <c r="Z4416">
        <v>144.51121495327101</v>
      </c>
      <c r="AA4416">
        <v>30.242528472838178</v>
      </c>
      <c r="AB4416">
        <v>5.0126053002640996</v>
      </c>
      <c r="AC4416">
        <v>-66.320676957589868</v>
      </c>
      <c r="AD4416">
        <v>2</v>
      </c>
      <c r="AE4416">
        <v>0</v>
      </c>
      <c r="AF4416">
        <v>0</v>
      </c>
      <c r="AG4416">
        <v>0</v>
      </c>
      <c r="AH4416">
        <v>2</v>
      </c>
      <c r="AI4416">
        <v>0</v>
      </c>
      <c r="AJ4416">
        <v>0</v>
      </c>
      <c r="AK4416">
        <v>1</v>
      </c>
      <c r="AL4416">
        <v>0</v>
      </c>
      <c r="AM4416">
        <v>0</v>
      </c>
    </row>
    <row r="4417" spans="1:39">
      <c r="A4417">
        <v>16</v>
      </c>
      <c r="B4417">
        <v>355</v>
      </c>
      <c r="C4417">
        <v>2022</v>
      </c>
      <c r="D4417">
        <v>7</v>
      </c>
      <c r="E4417">
        <v>99</v>
      </c>
      <c r="F4417">
        <v>174</v>
      </c>
      <c r="G4417">
        <v>99</v>
      </c>
      <c r="H4417">
        <v>99</v>
      </c>
      <c r="I4417">
        <v>99</v>
      </c>
      <c r="J4417">
        <v>147</v>
      </c>
      <c r="M4417">
        <v>99</v>
      </c>
      <c r="N4417">
        <v>99</v>
      </c>
      <c r="O4417">
        <v>99</v>
      </c>
      <c r="P4417">
        <v>99</v>
      </c>
      <c r="Q4417">
        <v>18</v>
      </c>
      <c r="R4417">
        <v>174</v>
      </c>
      <c r="S4417">
        <v>172</v>
      </c>
      <c r="T4417">
        <v>13.908872901678656</v>
      </c>
      <c r="U4417">
        <v>13.445999785253704</v>
      </c>
      <c r="V4417">
        <v>15.37931034482758</v>
      </c>
      <c r="W4417">
        <v>60.186046511627922</v>
      </c>
      <c r="X4417">
        <v>150.85988966513497</v>
      </c>
      <c r="Y4417">
        <v>136.74195402298847</v>
      </c>
      <c r="Z4417">
        <v>138.33197674418602</v>
      </c>
      <c r="AA4417">
        <v>28.637744865407928</v>
      </c>
      <c r="AB4417">
        <v>4.887125059446868</v>
      </c>
      <c r="AC4417">
        <v>-69.476131481116781</v>
      </c>
      <c r="AD4417">
        <v>5</v>
      </c>
      <c r="AE4417">
        <v>0</v>
      </c>
      <c r="AF4417">
        <v>0</v>
      </c>
      <c r="AG4417">
        <v>0</v>
      </c>
      <c r="AH4417">
        <v>1</v>
      </c>
      <c r="AI4417">
        <v>0</v>
      </c>
      <c r="AJ4417">
        <v>0</v>
      </c>
      <c r="AK4417">
        <v>4</v>
      </c>
      <c r="AL4417">
        <v>0</v>
      </c>
      <c r="AM4417">
        <v>0</v>
      </c>
    </row>
    <row r="4418" spans="1:39">
      <c r="A4418">
        <v>16</v>
      </c>
      <c r="B4418">
        <v>356</v>
      </c>
      <c r="C4418">
        <v>2022</v>
      </c>
      <c r="D4418">
        <v>8</v>
      </c>
      <c r="E4418">
        <v>99</v>
      </c>
      <c r="F4418">
        <v>174</v>
      </c>
      <c r="G4418">
        <v>99</v>
      </c>
      <c r="H4418">
        <v>99</v>
      </c>
      <c r="I4418">
        <v>99</v>
      </c>
      <c r="J4418">
        <v>147</v>
      </c>
      <c r="M4418">
        <v>99</v>
      </c>
      <c r="N4418">
        <v>99</v>
      </c>
      <c r="O4418">
        <v>99</v>
      </c>
      <c r="P4418">
        <v>99</v>
      </c>
      <c r="Q4418">
        <v>17</v>
      </c>
      <c r="R4418">
        <v>222</v>
      </c>
      <c r="S4418">
        <v>222</v>
      </c>
      <c r="T4418">
        <v>13.005272407732862</v>
      </c>
      <c r="U4418">
        <v>12.459623140843131</v>
      </c>
      <c r="V4418">
        <v>15.459459459459456</v>
      </c>
      <c r="W4418">
        <v>60.274774774774784</v>
      </c>
      <c r="X4418">
        <v>143.55704566972165</v>
      </c>
      <c r="Y4418">
        <v>132.50315315315319</v>
      </c>
      <c r="Z4418">
        <v>132.50315315315319</v>
      </c>
      <c r="AA4418">
        <v>25.839487885826255</v>
      </c>
      <c r="AB4418">
        <v>4.604266890387879</v>
      </c>
      <c r="AC4418">
        <v>-59.002851274911123</v>
      </c>
      <c r="AD4418">
        <v>10</v>
      </c>
      <c r="AE4418">
        <v>0</v>
      </c>
      <c r="AF4418">
        <v>0</v>
      </c>
      <c r="AG4418">
        <v>0</v>
      </c>
      <c r="AH4418">
        <v>5</v>
      </c>
      <c r="AI4418">
        <v>0</v>
      </c>
      <c r="AJ4418">
        <v>0</v>
      </c>
      <c r="AK4418">
        <v>0</v>
      </c>
      <c r="AL4418">
        <v>0</v>
      </c>
      <c r="AM4418">
        <v>0</v>
      </c>
    </row>
    <row r="4419" spans="1:39">
      <c r="A4419">
        <v>16</v>
      </c>
      <c r="B4419">
        <v>357</v>
      </c>
      <c r="C4419">
        <v>2022</v>
      </c>
      <c r="D4419">
        <v>9</v>
      </c>
      <c r="E4419">
        <v>99</v>
      </c>
      <c r="F4419">
        <v>174</v>
      </c>
      <c r="G4419">
        <v>99</v>
      </c>
      <c r="H4419">
        <v>99</v>
      </c>
      <c r="I4419">
        <v>99</v>
      </c>
      <c r="J4419">
        <v>147</v>
      </c>
      <c r="M4419">
        <v>99</v>
      </c>
      <c r="N4419">
        <v>99</v>
      </c>
      <c r="O4419">
        <v>99</v>
      </c>
      <c r="P4419">
        <v>99</v>
      </c>
      <c r="Q4419">
        <v>18</v>
      </c>
      <c r="R4419">
        <v>220</v>
      </c>
      <c r="S4419">
        <v>220</v>
      </c>
      <c r="T4419">
        <v>16.152716593245223</v>
      </c>
      <c r="U4419">
        <v>15.205769523932828</v>
      </c>
      <c r="V4419">
        <v>15.5</v>
      </c>
      <c r="W4419">
        <v>60.331818181818178</v>
      </c>
      <c r="X4419">
        <v>143.43445287107255</v>
      </c>
      <c r="Y4419">
        <v>132.38999999999987</v>
      </c>
      <c r="Z4419">
        <v>132.38999999999987</v>
      </c>
      <c r="AA4419">
        <v>27.935090184862311</v>
      </c>
      <c r="AB4419">
        <v>4.2772002698916447</v>
      </c>
      <c r="AC4419">
        <v>-64.052978883886894</v>
      </c>
      <c r="AD4419">
        <v>3</v>
      </c>
      <c r="AE4419">
        <v>0</v>
      </c>
      <c r="AF4419">
        <v>0</v>
      </c>
      <c r="AG4419">
        <v>1</v>
      </c>
      <c r="AH4419">
        <v>1</v>
      </c>
      <c r="AI4419">
        <v>0</v>
      </c>
      <c r="AJ4419">
        <v>0</v>
      </c>
      <c r="AK4419">
        <v>4</v>
      </c>
      <c r="AL4419">
        <v>0</v>
      </c>
      <c r="AM4419">
        <v>0</v>
      </c>
    </row>
    <row r="4420" spans="1:39">
      <c r="A4420">
        <v>16</v>
      </c>
      <c r="B4420">
        <v>358</v>
      </c>
      <c r="C4420">
        <v>2022</v>
      </c>
      <c r="D4420">
        <v>10</v>
      </c>
      <c r="E4420">
        <v>99</v>
      </c>
      <c r="F4420">
        <v>174</v>
      </c>
      <c r="G4420">
        <v>99</v>
      </c>
      <c r="H4420">
        <v>99</v>
      </c>
      <c r="I4420">
        <v>99</v>
      </c>
      <c r="J4420">
        <v>147</v>
      </c>
      <c r="M4420">
        <v>99</v>
      </c>
      <c r="N4420">
        <v>99</v>
      </c>
      <c r="O4420">
        <v>99</v>
      </c>
      <c r="P4420">
        <v>99</v>
      </c>
      <c r="Q4420">
        <v>19</v>
      </c>
      <c r="R4420">
        <v>285</v>
      </c>
      <c r="S4420">
        <v>285</v>
      </c>
      <c r="T4420">
        <v>19.050802139037433</v>
      </c>
      <c r="U4420">
        <v>17.879482109816092</v>
      </c>
      <c r="V4420">
        <v>15.336842105263155</v>
      </c>
      <c r="W4420">
        <v>60.080701754385984</v>
      </c>
      <c r="X4420">
        <v>140.36000076029731</v>
      </c>
      <c r="Y4420">
        <v>129.5522807017544</v>
      </c>
      <c r="Z4420">
        <v>129.5522807017544</v>
      </c>
      <c r="AA4420">
        <v>29.128712007561177</v>
      </c>
      <c r="AB4420">
        <v>4.7782929711422844</v>
      </c>
      <c r="AC4420">
        <v>-64.207885197786666</v>
      </c>
      <c r="AD4420">
        <v>3</v>
      </c>
      <c r="AE4420">
        <v>0</v>
      </c>
      <c r="AF4420">
        <v>0</v>
      </c>
      <c r="AG4420">
        <v>0</v>
      </c>
      <c r="AH4420">
        <v>5</v>
      </c>
      <c r="AI4420">
        <v>2</v>
      </c>
      <c r="AJ4420">
        <v>0</v>
      </c>
      <c r="AK4420">
        <v>1</v>
      </c>
      <c r="AL4420">
        <v>0</v>
      </c>
      <c r="AM4420">
        <v>0</v>
      </c>
    </row>
    <row r="4421" spans="1:39">
      <c r="A4421">
        <v>16</v>
      </c>
      <c r="B4421">
        <v>359</v>
      </c>
      <c r="C4421">
        <v>2022</v>
      </c>
      <c r="D4421">
        <v>11</v>
      </c>
      <c r="E4421">
        <v>99</v>
      </c>
      <c r="F4421">
        <v>174</v>
      </c>
      <c r="G4421">
        <v>99</v>
      </c>
      <c r="H4421">
        <v>99</v>
      </c>
      <c r="I4421">
        <v>99</v>
      </c>
      <c r="J4421">
        <v>147</v>
      </c>
      <c r="M4421">
        <v>99</v>
      </c>
      <c r="N4421">
        <v>99</v>
      </c>
      <c r="O4421">
        <v>99</v>
      </c>
      <c r="P4421">
        <v>99</v>
      </c>
      <c r="Q4421">
        <v>24</v>
      </c>
      <c r="R4421">
        <v>259</v>
      </c>
      <c r="S4421">
        <v>258</v>
      </c>
      <c r="T4421">
        <v>16.709677419354843</v>
      </c>
      <c r="U4421">
        <v>15.662335915082938</v>
      </c>
      <c r="V4421">
        <v>15.540540540540544</v>
      </c>
      <c r="W4421">
        <v>60.422480620155035</v>
      </c>
      <c r="X4421">
        <v>142.17989851792677</v>
      </c>
      <c r="Y4421">
        <v>130.34903474903479</v>
      </c>
      <c r="Z4421">
        <v>130.85426356589144</v>
      </c>
      <c r="AA4421">
        <v>25.851394059997403</v>
      </c>
      <c r="AB4421">
        <v>4.14791888250305</v>
      </c>
      <c r="AC4421">
        <v>-50.576576527313563</v>
      </c>
      <c r="AD4421">
        <v>5</v>
      </c>
      <c r="AE4421">
        <v>0</v>
      </c>
      <c r="AF4421">
        <v>0</v>
      </c>
      <c r="AG4421">
        <v>0</v>
      </c>
      <c r="AH4421">
        <v>2</v>
      </c>
      <c r="AI4421">
        <v>0</v>
      </c>
      <c r="AJ4421">
        <v>0</v>
      </c>
      <c r="AK4421">
        <v>3</v>
      </c>
      <c r="AL4421">
        <v>0</v>
      </c>
      <c r="AM4421">
        <v>0</v>
      </c>
    </row>
    <row r="4422" spans="1:39">
      <c r="A4422">
        <v>16</v>
      </c>
      <c r="B4422">
        <v>360</v>
      </c>
      <c r="C4422">
        <v>2022</v>
      </c>
      <c r="D4422">
        <v>12</v>
      </c>
      <c r="E4422">
        <v>99</v>
      </c>
      <c r="F4422">
        <v>174</v>
      </c>
      <c r="G4422">
        <v>99</v>
      </c>
      <c r="H4422">
        <v>99</v>
      </c>
      <c r="I4422">
        <v>99</v>
      </c>
      <c r="J4422">
        <v>147</v>
      </c>
      <c r="M4422">
        <v>99</v>
      </c>
      <c r="N4422">
        <v>99</v>
      </c>
      <c r="O4422">
        <v>99</v>
      </c>
      <c r="P4422">
        <v>99</v>
      </c>
      <c r="Q4422">
        <v>17</v>
      </c>
      <c r="R4422">
        <v>158</v>
      </c>
      <c r="S4422">
        <v>158</v>
      </c>
      <c r="T4422">
        <v>13.957597173144876</v>
      </c>
      <c r="U4422">
        <v>13.305782387924893</v>
      </c>
      <c r="V4422">
        <v>15.139240506329115</v>
      </c>
      <c r="W4422">
        <v>59.575949367088619</v>
      </c>
      <c r="X4422">
        <v>146.06607512651371</v>
      </c>
      <c r="Y4422">
        <v>134.81898734177219</v>
      </c>
      <c r="Z4422">
        <v>134.81898734177219</v>
      </c>
      <c r="AA4422">
        <v>27.069531080138205</v>
      </c>
      <c r="AB4422">
        <v>4.6447115752961006</v>
      </c>
      <c r="AC4422">
        <v>-63.37777954482025</v>
      </c>
      <c r="AD4422">
        <v>1</v>
      </c>
      <c r="AE4422">
        <v>0</v>
      </c>
      <c r="AF4422">
        <v>0</v>
      </c>
      <c r="AG4422">
        <v>0</v>
      </c>
      <c r="AH4422">
        <v>3</v>
      </c>
      <c r="AI4422">
        <v>0</v>
      </c>
      <c r="AJ4422">
        <v>0</v>
      </c>
      <c r="AK4422">
        <v>1</v>
      </c>
      <c r="AL4422">
        <v>0</v>
      </c>
      <c r="AM4422">
        <v>0</v>
      </c>
    </row>
    <row r="4423" spans="1:39">
      <c r="A4423">
        <v>16</v>
      </c>
      <c r="B4423">
        <v>361</v>
      </c>
      <c r="C4423">
        <v>2022</v>
      </c>
      <c r="D4423">
        <v>1</v>
      </c>
      <c r="E4423">
        <v>99</v>
      </c>
      <c r="F4423">
        <v>174</v>
      </c>
      <c r="G4423">
        <v>99</v>
      </c>
      <c r="H4423">
        <v>99</v>
      </c>
      <c r="I4423">
        <v>99</v>
      </c>
      <c r="J4423">
        <v>155</v>
      </c>
      <c r="M4423">
        <v>99</v>
      </c>
      <c r="N4423">
        <v>99</v>
      </c>
      <c r="O4423">
        <v>99</v>
      </c>
      <c r="P4423">
        <v>99</v>
      </c>
      <c r="R4423">
        <v>0</v>
      </c>
    </row>
    <row r="4424" spans="1:39">
      <c r="A4424">
        <v>16</v>
      </c>
      <c r="B4424">
        <v>362</v>
      </c>
      <c r="C4424">
        <v>2022</v>
      </c>
      <c r="D4424">
        <v>2</v>
      </c>
      <c r="E4424">
        <v>99</v>
      </c>
      <c r="F4424">
        <v>174</v>
      </c>
      <c r="G4424">
        <v>99</v>
      </c>
      <c r="H4424">
        <v>99</v>
      </c>
      <c r="I4424">
        <v>99</v>
      </c>
      <c r="J4424">
        <v>155</v>
      </c>
      <c r="M4424">
        <v>99</v>
      </c>
      <c r="N4424">
        <v>99</v>
      </c>
      <c r="O4424">
        <v>99</v>
      </c>
      <c r="P4424">
        <v>99</v>
      </c>
      <c r="R4424">
        <v>0</v>
      </c>
    </row>
    <row r="4425" spans="1:39">
      <c r="A4425">
        <v>16</v>
      </c>
      <c r="B4425">
        <v>363</v>
      </c>
      <c r="C4425">
        <v>2022</v>
      </c>
      <c r="D4425">
        <v>3</v>
      </c>
      <c r="E4425">
        <v>99</v>
      </c>
      <c r="F4425">
        <v>174</v>
      </c>
      <c r="G4425">
        <v>99</v>
      </c>
      <c r="H4425">
        <v>99</v>
      </c>
      <c r="I4425">
        <v>99</v>
      </c>
      <c r="J4425">
        <v>155</v>
      </c>
      <c r="M4425">
        <v>99</v>
      </c>
      <c r="N4425">
        <v>99</v>
      </c>
      <c r="O4425">
        <v>99</v>
      </c>
      <c r="P4425">
        <v>99</v>
      </c>
      <c r="Q4425">
        <v>1</v>
      </c>
      <c r="R4425">
        <v>3</v>
      </c>
      <c r="S4425">
        <v>3</v>
      </c>
      <c r="T4425">
        <v>0.17421602787456444</v>
      </c>
      <c r="U4425">
        <v>0.21126446467852536</v>
      </c>
      <c r="V4425">
        <v>15</v>
      </c>
      <c r="W4425">
        <v>58</v>
      </c>
      <c r="X4425">
        <v>177.56229685807153</v>
      </c>
      <c r="Y4425">
        <v>163.89</v>
      </c>
      <c r="Z4425">
        <v>163.89</v>
      </c>
      <c r="AA4425">
        <v>28.113193818324245</v>
      </c>
      <c r="AB4425">
        <v>1.6329931618554523</v>
      </c>
      <c r="AC4425">
        <v>-99.908543175219108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</row>
    <row r="4426" spans="1:39">
      <c r="A4426">
        <v>16</v>
      </c>
      <c r="B4426">
        <v>364</v>
      </c>
      <c r="C4426">
        <v>2022</v>
      </c>
      <c r="D4426">
        <v>4</v>
      </c>
      <c r="E4426">
        <v>99</v>
      </c>
      <c r="F4426">
        <v>174</v>
      </c>
      <c r="G4426">
        <v>99</v>
      </c>
      <c r="H4426">
        <v>99</v>
      </c>
      <c r="I4426">
        <v>99</v>
      </c>
      <c r="J4426">
        <v>155</v>
      </c>
      <c r="M4426">
        <v>99</v>
      </c>
      <c r="N4426">
        <v>99</v>
      </c>
      <c r="O4426">
        <v>99</v>
      </c>
      <c r="P4426">
        <v>99</v>
      </c>
      <c r="R4426">
        <v>0</v>
      </c>
    </row>
    <row r="4427" spans="1:39">
      <c r="A4427">
        <v>16</v>
      </c>
      <c r="B4427">
        <v>365</v>
      </c>
      <c r="C4427">
        <v>2022</v>
      </c>
      <c r="D4427">
        <v>5</v>
      </c>
      <c r="E4427">
        <v>99</v>
      </c>
      <c r="F4427">
        <v>174</v>
      </c>
      <c r="G4427">
        <v>99</v>
      </c>
      <c r="H4427">
        <v>99</v>
      </c>
      <c r="I4427">
        <v>99</v>
      </c>
      <c r="J4427">
        <v>155</v>
      </c>
      <c r="M4427">
        <v>99</v>
      </c>
      <c r="N4427">
        <v>99</v>
      </c>
      <c r="O4427">
        <v>99</v>
      </c>
      <c r="P4427">
        <v>99</v>
      </c>
      <c r="R4427">
        <v>0</v>
      </c>
    </row>
    <row r="4428" spans="1:39">
      <c r="A4428">
        <v>16</v>
      </c>
      <c r="B4428">
        <v>366</v>
      </c>
      <c r="C4428">
        <v>2022</v>
      </c>
      <c r="D4428">
        <v>6</v>
      </c>
      <c r="E4428">
        <v>99</v>
      </c>
      <c r="F4428">
        <v>174</v>
      </c>
      <c r="G4428">
        <v>99</v>
      </c>
      <c r="H4428">
        <v>99</v>
      </c>
      <c r="I4428">
        <v>99</v>
      </c>
      <c r="J4428">
        <v>155</v>
      </c>
      <c r="M4428">
        <v>99</v>
      </c>
      <c r="N4428">
        <v>99</v>
      </c>
      <c r="O4428">
        <v>99</v>
      </c>
      <c r="P4428">
        <v>99</v>
      </c>
      <c r="R4428">
        <v>0</v>
      </c>
    </row>
    <row r="4429" spans="1:39">
      <c r="A4429">
        <v>16</v>
      </c>
      <c r="B4429">
        <v>367</v>
      </c>
      <c r="C4429">
        <v>2022</v>
      </c>
      <c r="D4429">
        <v>7</v>
      </c>
      <c r="E4429">
        <v>99</v>
      </c>
      <c r="F4429">
        <v>174</v>
      </c>
      <c r="G4429">
        <v>99</v>
      </c>
      <c r="H4429">
        <v>99</v>
      </c>
      <c r="I4429">
        <v>99</v>
      </c>
      <c r="J4429">
        <v>155</v>
      </c>
      <c r="M4429">
        <v>99</v>
      </c>
      <c r="N4429">
        <v>99</v>
      </c>
      <c r="O4429">
        <v>99</v>
      </c>
      <c r="P4429">
        <v>99</v>
      </c>
      <c r="R4429">
        <v>0</v>
      </c>
    </row>
    <row r="4430" spans="1:39">
      <c r="A4430">
        <v>16</v>
      </c>
      <c r="B4430">
        <v>368</v>
      </c>
      <c r="C4430">
        <v>2022</v>
      </c>
      <c r="D4430">
        <v>8</v>
      </c>
      <c r="E4430">
        <v>99</v>
      </c>
      <c r="F4430">
        <v>174</v>
      </c>
      <c r="G4430">
        <v>99</v>
      </c>
      <c r="H4430">
        <v>99</v>
      </c>
      <c r="I4430">
        <v>99</v>
      </c>
      <c r="J4430">
        <v>155</v>
      </c>
      <c r="M4430">
        <v>99</v>
      </c>
      <c r="N4430">
        <v>99</v>
      </c>
      <c r="O4430">
        <v>99</v>
      </c>
      <c r="P4430">
        <v>99</v>
      </c>
      <c r="R4430">
        <v>0</v>
      </c>
    </row>
    <row r="4431" spans="1:39">
      <c r="A4431">
        <v>16</v>
      </c>
      <c r="B4431">
        <v>369</v>
      </c>
      <c r="C4431">
        <v>2022</v>
      </c>
      <c r="D4431">
        <v>9</v>
      </c>
      <c r="E4431">
        <v>99</v>
      </c>
      <c r="F4431">
        <v>174</v>
      </c>
      <c r="G4431">
        <v>99</v>
      </c>
      <c r="H4431">
        <v>99</v>
      </c>
      <c r="I4431">
        <v>99</v>
      </c>
      <c r="J4431">
        <v>155</v>
      </c>
      <c r="M4431">
        <v>99</v>
      </c>
      <c r="N4431">
        <v>99</v>
      </c>
      <c r="O4431">
        <v>99</v>
      </c>
      <c r="P4431">
        <v>99</v>
      </c>
      <c r="R4431">
        <v>0</v>
      </c>
    </row>
    <row r="4432" spans="1:39">
      <c r="A4432">
        <v>16</v>
      </c>
      <c r="B4432">
        <v>370</v>
      </c>
      <c r="C4432">
        <v>2022</v>
      </c>
      <c r="D4432">
        <v>10</v>
      </c>
      <c r="E4432">
        <v>99</v>
      </c>
      <c r="F4432">
        <v>174</v>
      </c>
      <c r="G4432">
        <v>99</v>
      </c>
      <c r="H4432">
        <v>99</v>
      </c>
      <c r="I4432">
        <v>99</v>
      </c>
      <c r="J4432">
        <v>155</v>
      </c>
      <c r="M4432">
        <v>99</v>
      </c>
      <c r="N4432">
        <v>99</v>
      </c>
      <c r="O4432">
        <v>99</v>
      </c>
      <c r="P4432">
        <v>99</v>
      </c>
      <c r="R4432">
        <v>0</v>
      </c>
    </row>
    <row r="4433" spans="1:39">
      <c r="A4433">
        <v>16</v>
      </c>
      <c r="B4433">
        <v>371</v>
      </c>
      <c r="C4433">
        <v>2022</v>
      </c>
      <c r="D4433">
        <v>11</v>
      </c>
      <c r="E4433">
        <v>99</v>
      </c>
      <c r="F4433">
        <v>174</v>
      </c>
      <c r="G4433">
        <v>99</v>
      </c>
      <c r="H4433">
        <v>99</v>
      </c>
      <c r="I4433">
        <v>99</v>
      </c>
      <c r="J4433">
        <v>155</v>
      </c>
      <c r="M4433">
        <v>99</v>
      </c>
      <c r="N4433">
        <v>99</v>
      </c>
      <c r="O4433">
        <v>99</v>
      </c>
      <c r="P4433">
        <v>99</v>
      </c>
      <c r="R4433">
        <v>0</v>
      </c>
    </row>
    <row r="4434" spans="1:39">
      <c r="A4434">
        <v>16</v>
      </c>
      <c r="B4434">
        <v>372</v>
      </c>
      <c r="C4434">
        <v>2022</v>
      </c>
      <c r="D4434">
        <v>12</v>
      </c>
      <c r="E4434">
        <v>99</v>
      </c>
      <c r="F4434">
        <v>174</v>
      </c>
      <c r="G4434">
        <v>99</v>
      </c>
      <c r="H4434">
        <v>99</v>
      </c>
      <c r="I4434">
        <v>99</v>
      </c>
      <c r="J4434">
        <v>155</v>
      </c>
      <c r="M4434">
        <v>99</v>
      </c>
      <c r="N4434">
        <v>99</v>
      </c>
      <c r="O4434">
        <v>99</v>
      </c>
      <c r="P4434">
        <v>99</v>
      </c>
      <c r="R4434">
        <v>0</v>
      </c>
    </row>
    <row r="4435" spans="1:39">
      <c r="A4435">
        <v>16</v>
      </c>
      <c r="B4435">
        <v>373</v>
      </c>
      <c r="C4435">
        <v>2022</v>
      </c>
      <c r="D4435">
        <v>1</v>
      </c>
      <c r="E4435">
        <v>99</v>
      </c>
      <c r="F4435">
        <v>174</v>
      </c>
      <c r="G4435">
        <v>99</v>
      </c>
      <c r="H4435">
        <v>99</v>
      </c>
      <c r="I4435">
        <v>99</v>
      </c>
      <c r="J4435">
        <v>160</v>
      </c>
      <c r="M4435">
        <v>99</v>
      </c>
      <c r="N4435">
        <v>99</v>
      </c>
      <c r="O4435">
        <v>99</v>
      </c>
      <c r="P4435">
        <v>99</v>
      </c>
      <c r="Q4435">
        <v>30</v>
      </c>
      <c r="R4435">
        <v>378</v>
      </c>
      <c r="S4435">
        <v>378</v>
      </c>
      <c r="T4435">
        <v>21.070234113712377</v>
      </c>
      <c r="U4435">
        <v>20.613252452552516</v>
      </c>
      <c r="V4435">
        <v>15.174603174603174</v>
      </c>
      <c r="W4435">
        <v>58.968253968253954</v>
      </c>
      <c r="X4435">
        <v>144.96208017334772</v>
      </c>
      <c r="Y4435">
        <v>133.79999999999998</v>
      </c>
      <c r="Z4435">
        <v>133.79999999999998</v>
      </c>
      <c r="AA4435">
        <v>29.171768261318562</v>
      </c>
      <c r="AB4435">
        <v>2.4557561404208541</v>
      </c>
      <c r="AC4435">
        <v>-47.445207931688145</v>
      </c>
      <c r="AD4435">
        <v>12</v>
      </c>
      <c r="AE4435">
        <v>0</v>
      </c>
      <c r="AF4435">
        <v>0</v>
      </c>
      <c r="AG4435">
        <v>1</v>
      </c>
      <c r="AH4435">
        <v>18</v>
      </c>
      <c r="AI4435">
        <v>4</v>
      </c>
      <c r="AJ4435">
        <v>9</v>
      </c>
      <c r="AK4435">
        <v>6</v>
      </c>
      <c r="AL4435">
        <v>0</v>
      </c>
      <c r="AM4435">
        <v>0</v>
      </c>
    </row>
    <row r="4436" spans="1:39">
      <c r="A4436">
        <v>16</v>
      </c>
      <c r="B4436">
        <v>374</v>
      </c>
      <c r="C4436">
        <v>2022</v>
      </c>
      <c r="D4436">
        <v>2</v>
      </c>
      <c r="E4436">
        <v>99</v>
      </c>
      <c r="F4436">
        <v>174</v>
      </c>
      <c r="G4436">
        <v>99</v>
      </c>
      <c r="H4436">
        <v>99</v>
      </c>
      <c r="I4436">
        <v>99</v>
      </c>
      <c r="J4436">
        <v>160</v>
      </c>
      <c r="M4436">
        <v>99</v>
      </c>
      <c r="N4436">
        <v>99</v>
      </c>
      <c r="O4436">
        <v>99</v>
      </c>
      <c r="P4436">
        <v>99</v>
      </c>
      <c r="Q4436">
        <v>25</v>
      </c>
      <c r="R4436">
        <v>273</v>
      </c>
      <c r="S4436">
        <v>273</v>
      </c>
      <c r="T4436">
        <v>17.410714285714278</v>
      </c>
      <c r="U4436">
        <v>17.703511916491685</v>
      </c>
      <c r="V4436">
        <v>15.527472527472533</v>
      </c>
      <c r="W4436">
        <v>59.413919413919437</v>
      </c>
      <c r="X4436">
        <v>149.02948261561477</v>
      </c>
      <c r="Y4436">
        <v>137.55421245421249</v>
      </c>
      <c r="Z4436">
        <v>137.55421245421249</v>
      </c>
      <c r="AA4436">
        <v>26.697952182768525</v>
      </c>
      <c r="AB4436">
        <v>2.2888702735272921</v>
      </c>
      <c r="AC4436">
        <v>-38.984063389597011</v>
      </c>
      <c r="AD4436">
        <v>6</v>
      </c>
      <c r="AE4436">
        <v>0</v>
      </c>
      <c r="AF4436">
        <v>0</v>
      </c>
      <c r="AG4436">
        <v>1</v>
      </c>
      <c r="AH4436">
        <v>26</v>
      </c>
      <c r="AI4436">
        <v>8</v>
      </c>
      <c r="AJ4436">
        <v>4</v>
      </c>
      <c r="AK4436">
        <v>5</v>
      </c>
      <c r="AL4436">
        <v>1</v>
      </c>
      <c r="AM4436">
        <v>0</v>
      </c>
    </row>
    <row r="4437" spans="1:39">
      <c r="A4437">
        <v>16</v>
      </c>
      <c r="B4437">
        <v>375</v>
      </c>
      <c r="C4437">
        <v>2022</v>
      </c>
      <c r="D4437">
        <v>3</v>
      </c>
      <c r="E4437">
        <v>99</v>
      </c>
      <c r="F4437">
        <v>174</v>
      </c>
      <c r="G4437">
        <v>99</v>
      </c>
      <c r="H4437">
        <v>99</v>
      </c>
      <c r="I4437">
        <v>99</v>
      </c>
      <c r="J4437">
        <v>160</v>
      </c>
      <c r="M4437">
        <v>99</v>
      </c>
      <c r="N4437">
        <v>99</v>
      </c>
      <c r="O4437">
        <v>99</v>
      </c>
      <c r="P4437">
        <v>99</v>
      </c>
      <c r="Q4437">
        <v>30</v>
      </c>
      <c r="R4437">
        <v>509</v>
      </c>
      <c r="S4437">
        <v>509</v>
      </c>
      <c r="T4437">
        <v>27.233814874264311</v>
      </c>
      <c r="U4437">
        <v>26.715885684659941</v>
      </c>
      <c r="V4437">
        <v>15.37328094302554</v>
      </c>
      <c r="W4437">
        <v>59.489194499017678</v>
      </c>
      <c r="X4437">
        <v>145.66002635124636</v>
      </c>
      <c r="Y4437">
        <v>134.44420432220036</v>
      </c>
      <c r="Z4437">
        <v>134.44420432220036</v>
      </c>
      <c r="AA4437">
        <v>27.652923100416679</v>
      </c>
      <c r="AB4437">
        <v>2.3948170007501366</v>
      </c>
      <c r="AC4437">
        <v>-35.139304128454391</v>
      </c>
      <c r="AD4437">
        <v>16</v>
      </c>
      <c r="AE4437">
        <v>0</v>
      </c>
      <c r="AF4437">
        <v>0</v>
      </c>
      <c r="AG4437">
        <v>1</v>
      </c>
      <c r="AH4437">
        <v>44</v>
      </c>
      <c r="AI4437">
        <v>11</v>
      </c>
      <c r="AJ4437">
        <v>7</v>
      </c>
      <c r="AK4437">
        <v>12</v>
      </c>
      <c r="AL4437">
        <v>0</v>
      </c>
      <c r="AM4437">
        <v>0</v>
      </c>
    </row>
    <row r="4438" spans="1:39">
      <c r="A4438">
        <v>16</v>
      </c>
      <c r="B4438">
        <v>376</v>
      </c>
      <c r="C4438">
        <v>2022</v>
      </c>
      <c r="D4438">
        <v>4</v>
      </c>
      <c r="E4438">
        <v>99</v>
      </c>
      <c r="F4438">
        <v>174</v>
      </c>
      <c r="G4438">
        <v>99</v>
      </c>
      <c r="H4438">
        <v>99</v>
      </c>
      <c r="I4438">
        <v>99</v>
      </c>
      <c r="J4438">
        <v>160</v>
      </c>
      <c r="M4438">
        <v>99</v>
      </c>
      <c r="N4438">
        <v>99</v>
      </c>
      <c r="O4438">
        <v>99</v>
      </c>
      <c r="P4438">
        <v>99</v>
      </c>
      <c r="Q4438">
        <v>23</v>
      </c>
      <c r="R4438">
        <v>283</v>
      </c>
      <c r="S4438">
        <v>283</v>
      </c>
      <c r="T4438">
        <v>19.859649122807014</v>
      </c>
      <c r="U4438">
        <v>19.376515258280698</v>
      </c>
      <c r="V4438">
        <v>15.547703180212016</v>
      </c>
      <c r="W4438">
        <v>59.590106007067121</v>
      </c>
      <c r="X4438">
        <v>145.27523936770939</v>
      </c>
      <c r="Y4438">
        <v>134.08904593639576</v>
      </c>
      <c r="Z4438">
        <v>134.08904593639576</v>
      </c>
      <c r="AA4438">
        <v>26.011176997047738</v>
      </c>
      <c r="AB4438">
        <v>2.3526935896058485</v>
      </c>
      <c r="AC4438">
        <v>-31.616198387579445</v>
      </c>
      <c r="AD4438">
        <v>7</v>
      </c>
      <c r="AE4438">
        <v>0</v>
      </c>
      <c r="AF4438">
        <v>0</v>
      </c>
      <c r="AG4438">
        <v>0</v>
      </c>
      <c r="AH4438">
        <v>33</v>
      </c>
      <c r="AI4438">
        <v>8</v>
      </c>
      <c r="AJ4438">
        <v>5</v>
      </c>
      <c r="AK4438">
        <v>3</v>
      </c>
      <c r="AL4438">
        <v>0</v>
      </c>
      <c r="AM4438">
        <v>0</v>
      </c>
    </row>
    <row r="4439" spans="1:39">
      <c r="A4439">
        <v>16</v>
      </c>
      <c r="B4439">
        <v>377</v>
      </c>
      <c r="C4439">
        <v>2022</v>
      </c>
      <c r="D4439">
        <v>5</v>
      </c>
      <c r="E4439">
        <v>99</v>
      </c>
      <c r="F4439">
        <v>174</v>
      </c>
      <c r="G4439">
        <v>99</v>
      </c>
      <c r="H4439">
        <v>99</v>
      </c>
      <c r="I4439">
        <v>99</v>
      </c>
      <c r="J4439">
        <v>160</v>
      </c>
      <c r="M4439">
        <v>99</v>
      </c>
      <c r="N4439">
        <v>99</v>
      </c>
      <c r="O4439">
        <v>99</v>
      </c>
      <c r="P4439">
        <v>99</v>
      </c>
      <c r="Q4439">
        <v>27</v>
      </c>
      <c r="R4439">
        <v>411</v>
      </c>
      <c r="S4439">
        <v>411</v>
      </c>
      <c r="T4439">
        <v>24.219210371243367</v>
      </c>
      <c r="U4439">
        <v>23.576373185280278</v>
      </c>
      <c r="V4439">
        <v>15.496350364963501</v>
      </c>
      <c r="W4439">
        <v>59.413625304136254</v>
      </c>
      <c r="X4439">
        <v>145.38754141920589</v>
      </c>
      <c r="Y4439">
        <v>134.19270072992697</v>
      </c>
      <c r="Z4439">
        <v>134.19270072992697</v>
      </c>
      <c r="AA4439">
        <v>26.724002447575192</v>
      </c>
      <c r="AB4439">
        <v>2.4163291307012322</v>
      </c>
      <c r="AC4439">
        <v>-49.678616380028807</v>
      </c>
      <c r="AD4439">
        <v>17</v>
      </c>
      <c r="AE4439">
        <v>0</v>
      </c>
      <c r="AF4439">
        <v>0</v>
      </c>
      <c r="AG4439">
        <v>0</v>
      </c>
      <c r="AH4439">
        <v>29</v>
      </c>
      <c r="AI4439">
        <v>1</v>
      </c>
      <c r="AJ4439">
        <v>7</v>
      </c>
      <c r="AK4439">
        <v>8</v>
      </c>
      <c r="AL4439">
        <v>0</v>
      </c>
      <c r="AM4439">
        <v>0</v>
      </c>
    </row>
    <row r="4440" spans="1:39">
      <c r="A4440">
        <v>16</v>
      </c>
      <c r="B4440">
        <v>378</v>
      </c>
      <c r="C4440">
        <v>2022</v>
      </c>
      <c r="D4440">
        <v>6</v>
      </c>
      <c r="E4440">
        <v>99</v>
      </c>
      <c r="F4440">
        <v>174</v>
      </c>
      <c r="G4440">
        <v>99</v>
      </c>
      <c r="H4440">
        <v>99</v>
      </c>
      <c r="I4440">
        <v>99</v>
      </c>
      <c r="J4440">
        <v>160</v>
      </c>
      <c r="M4440">
        <v>99</v>
      </c>
      <c r="N4440">
        <v>99</v>
      </c>
      <c r="O4440">
        <v>99</v>
      </c>
      <c r="P4440">
        <v>99</v>
      </c>
      <c r="Q4440">
        <v>25</v>
      </c>
      <c r="R4440">
        <v>474</v>
      </c>
      <c r="S4440">
        <v>474</v>
      </c>
      <c r="T4440">
        <v>38.980263157894754</v>
      </c>
      <c r="U4440">
        <v>35.91653514280145</v>
      </c>
      <c r="V4440">
        <v>15.360759493670885</v>
      </c>
      <c r="W4440">
        <v>59.293248945147695</v>
      </c>
      <c r="X4440">
        <v>138.51593821285391</v>
      </c>
      <c r="Y4440">
        <v>127.85021097046425</v>
      </c>
      <c r="Z4440">
        <v>127.85021097046425</v>
      </c>
      <c r="AA4440">
        <v>26.519699109977523</v>
      </c>
      <c r="AB4440">
        <v>2.2800910470311844</v>
      </c>
      <c r="AC4440">
        <v>-57.181485557319888</v>
      </c>
      <c r="AD4440">
        <v>13</v>
      </c>
      <c r="AE4440">
        <v>0</v>
      </c>
      <c r="AF4440">
        <v>0</v>
      </c>
      <c r="AG4440">
        <v>1</v>
      </c>
      <c r="AH4440">
        <v>39</v>
      </c>
      <c r="AI4440">
        <v>8</v>
      </c>
      <c r="AJ4440">
        <v>4</v>
      </c>
      <c r="AK4440">
        <v>30</v>
      </c>
      <c r="AL4440">
        <v>0</v>
      </c>
      <c r="AM4440">
        <v>0</v>
      </c>
    </row>
    <row r="4441" spans="1:39">
      <c r="A4441">
        <v>16</v>
      </c>
      <c r="B4441">
        <v>379</v>
      </c>
      <c r="C4441">
        <v>2022</v>
      </c>
      <c r="D4441">
        <v>7</v>
      </c>
      <c r="E4441">
        <v>99</v>
      </c>
      <c r="F4441">
        <v>174</v>
      </c>
      <c r="G4441">
        <v>99</v>
      </c>
      <c r="H4441">
        <v>99</v>
      </c>
      <c r="I4441">
        <v>99</v>
      </c>
      <c r="J4441">
        <v>160</v>
      </c>
      <c r="M4441">
        <v>99</v>
      </c>
      <c r="N4441">
        <v>99</v>
      </c>
      <c r="O4441">
        <v>99</v>
      </c>
      <c r="P4441">
        <v>99</v>
      </c>
      <c r="Q4441">
        <v>21</v>
      </c>
      <c r="R4441">
        <v>237</v>
      </c>
      <c r="S4441">
        <v>237</v>
      </c>
      <c r="T4441">
        <v>18.944844124700243</v>
      </c>
      <c r="U4441">
        <v>18.782671104756627</v>
      </c>
      <c r="V4441">
        <v>16.26582278481013</v>
      </c>
      <c r="W4441">
        <v>60.662447257383981</v>
      </c>
      <c r="X4441">
        <v>151.93759114244045</v>
      </c>
      <c r="Y4441">
        <v>140.23839662447264</v>
      </c>
      <c r="Z4441">
        <v>140.23839662447264</v>
      </c>
      <c r="AA4441">
        <v>28.222499073775541</v>
      </c>
      <c r="AB4441">
        <v>1.8634795507995587</v>
      </c>
      <c r="AC4441">
        <v>-51.099702215792547</v>
      </c>
      <c r="AD4441">
        <v>13</v>
      </c>
      <c r="AE4441">
        <v>0</v>
      </c>
      <c r="AF4441">
        <v>0</v>
      </c>
      <c r="AG4441">
        <v>0</v>
      </c>
      <c r="AH4441">
        <v>20</v>
      </c>
      <c r="AI4441">
        <v>1</v>
      </c>
      <c r="AJ4441">
        <v>5</v>
      </c>
      <c r="AK4441">
        <v>5</v>
      </c>
      <c r="AL4441">
        <v>0</v>
      </c>
      <c r="AM4441">
        <v>0</v>
      </c>
    </row>
    <row r="4442" spans="1:39">
      <c r="A4442">
        <v>16</v>
      </c>
      <c r="B4442">
        <v>380</v>
      </c>
      <c r="C4442">
        <v>2022</v>
      </c>
      <c r="D4442">
        <v>8</v>
      </c>
      <c r="E4442">
        <v>99</v>
      </c>
      <c r="F4442">
        <v>174</v>
      </c>
      <c r="G4442">
        <v>99</v>
      </c>
      <c r="H4442">
        <v>99</v>
      </c>
      <c r="I4442">
        <v>99</v>
      </c>
      <c r="J4442">
        <v>160</v>
      </c>
      <c r="M4442">
        <v>99</v>
      </c>
      <c r="N4442">
        <v>99</v>
      </c>
      <c r="O4442">
        <v>99</v>
      </c>
      <c r="P4442">
        <v>99</v>
      </c>
      <c r="Q4442">
        <v>28</v>
      </c>
      <c r="R4442">
        <v>455</v>
      </c>
      <c r="S4442">
        <v>455</v>
      </c>
      <c r="T4442">
        <v>26.65495020503808</v>
      </c>
      <c r="U4442">
        <v>25.909935354668281</v>
      </c>
      <c r="V4442">
        <v>14.626373626373622</v>
      </c>
      <c r="W4442">
        <v>58.136263736263757</v>
      </c>
      <c r="X4442">
        <v>145.65570940435521</v>
      </c>
      <c r="Y4442">
        <v>134.44021978021976</v>
      </c>
      <c r="Z4442">
        <v>134.44021978021976</v>
      </c>
      <c r="AA4442">
        <v>28.256985287431807</v>
      </c>
      <c r="AB4442">
        <v>1.6848071258521524</v>
      </c>
      <c r="AC4442">
        <v>-33.393403893416071</v>
      </c>
      <c r="AD4442">
        <v>15</v>
      </c>
      <c r="AE4442">
        <v>0</v>
      </c>
      <c r="AF4442">
        <v>0</v>
      </c>
      <c r="AG4442">
        <v>1</v>
      </c>
      <c r="AH4442">
        <v>41</v>
      </c>
      <c r="AI4442">
        <v>9</v>
      </c>
      <c r="AJ4442">
        <v>5</v>
      </c>
      <c r="AK4442">
        <v>17</v>
      </c>
      <c r="AL4442">
        <v>0</v>
      </c>
      <c r="AM4442">
        <v>0</v>
      </c>
    </row>
    <row r="4443" spans="1:39">
      <c r="A4443">
        <v>16</v>
      </c>
      <c r="B4443">
        <v>381</v>
      </c>
      <c r="C4443">
        <v>2022</v>
      </c>
      <c r="D4443">
        <v>9</v>
      </c>
      <c r="E4443">
        <v>99</v>
      </c>
      <c r="F4443">
        <v>174</v>
      </c>
      <c r="G4443">
        <v>99</v>
      </c>
      <c r="H4443">
        <v>99</v>
      </c>
      <c r="I4443">
        <v>99</v>
      </c>
      <c r="J4443">
        <v>160</v>
      </c>
      <c r="M4443">
        <v>99</v>
      </c>
      <c r="N4443">
        <v>99</v>
      </c>
      <c r="O4443">
        <v>99</v>
      </c>
      <c r="P4443">
        <v>99</v>
      </c>
      <c r="Q4443">
        <v>24</v>
      </c>
      <c r="R4443">
        <v>268</v>
      </c>
      <c r="S4443">
        <v>268</v>
      </c>
      <c r="T4443">
        <v>19.676945668135097</v>
      </c>
      <c r="U4443">
        <v>19.565280947916001</v>
      </c>
      <c r="V4443">
        <v>14.839552238805965</v>
      </c>
      <c r="W4443">
        <v>58.343283582089555</v>
      </c>
      <c r="X4443">
        <v>151.50223961449529</v>
      </c>
      <c r="Y4443">
        <v>139.83656716417917</v>
      </c>
      <c r="Z4443">
        <v>139.83656716417917</v>
      </c>
      <c r="AA4443">
        <v>27.769507170890524</v>
      </c>
      <c r="AB4443">
        <v>1.9684241655955017</v>
      </c>
      <c r="AC4443">
        <v>-36.177877638132671</v>
      </c>
      <c r="AD4443">
        <v>11</v>
      </c>
      <c r="AE4443">
        <v>0</v>
      </c>
      <c r="AF4443">
        <v>0</v>
      </c>
      <c r="AG4443">
        <v>0</v>
      </c>
      <c r="AH4443">
        <v>25</v>
      </c>
      <c r="AI4443">
        <v>3</v>
      </c>
      <c r="AJ4443">
        <v>2</v>
      </c>
      <c r="AK4443">
        <v>3</v>
      </c>
      <c r="AL4443">
        <v>0</v>
      </c>
      <c r="AM4443">
        <v>0</v>
      </c>
    </row>
    <row r="4444" spans="1:39">
      <c r="A4444">
        <v>16</v>
      </c>
      <c r="B4444">
        <v>382</v>
      </c>
      <c r="C4444">
        <v>2022</v>
      </c>
      <c r="D4444">
        <v>10</v>
      </c>
      <c r="E4444">
        <v>99</v>
      </c>
      <c r="F4444">
        <v>174</v>
      </c>
      <c r="G4444">
        <v>99</v>
      </c>
      <c r="H4444">
        <v>99</v>
      </c>
      <c r="I4444">
        <v>99</v>
      </c>
      <c r="J4444">
        <v>160</v>
      </c>
      <c r="M4444">
        <v>99</v>
      </c>
      <c r="N4444">
        <v>99</v>
      </c>
      <c r="O4444">
        <v>99</v>
      </c>
      <c r="P4444">
        <v>99</v>
      </c>
      <c r="Q4444">
        <v>25</v>
      </c>
      <c r="R4444">
        <v>342</v>
      </c>
      <c r="S4444">
        <v>342</v>
      </c>
      <c r="T4444">
        <v>22.860962566844918</v>
      </c>
      <c r="U4444">
        <v>22.661884264511968</v>
      </c>
      <c r="V4444">
        <v>15.315789473684212</v>
      </c>
      <c r="W4444">
        <v>59.111111111111121</v>
      </c>
      <c r="X4444">
        <v>148.25290021731823</v>
      </c>
      <c r="Y4444">
        <v>136.8374269005848</v>
      </c>
      <c r="Z4444">
        <v>136.8374269005848</v>
      </c>
      <c r="AA4444">
        <v>28.3519485254896</v>
      </c>
      <c r="AB4444">
        <v>2.3568847623453899</v>
      </c>
      <c r="AC4444">
        <v>-55.85174965709605</v>
      </c>
      <c r="AD4444">
        <v>12</v>
      </c>
      <c r="AE4444">
        <v>0</v>
      </c>
      <c r="AF4444">
        <v>0</v>
      </c>
      <c r="AG4444">
        <v>2</v>
      </c>
      <c r="AH4444">
        <v>25</v>
      </c>
      <c r="AI4444">
        <v>11</v>
      </c>
      <c r="AJ4444">
        <v>3</v>
      </c>
      <c r="AK4444">
        <v>2</v>
      </c>
      <c r="AL4444">
        <v>0</v>
      </c>
      <c r="AM4444">
        <v>0</v>
      </c>
    </row>
    <row r="4445" spans="1:39">
      <c r="A4445">
        <v>16</v>
      </c>
      <c r="B4445">
        <v>383</v>
      </c>
      <c r="C4445">
        <v>2022</v>
      </c>
      <c r="D4445">
        <v>11</v>
      </c>
      <c r="E4445">
        <v>99</v>
      </c>
      <c r="F4445">
        <v>174</v>
      </c>
      <c r="G4445">
        <v>99</v>
      </c>
      <c r="H4445">
        <v>99</v>
      </c>
      <c r="I4445">
        <v>99</v>
      </c>
      <c r="J4445">
        <v>160</v>
      </c>
      <c r="M4445">
        <v>99</v>
      </c>
      <c r="N4445">
        <v>99</v>
      </c>
      <c r="O4445">
        <v>99</v>
      </c>
      <c r="P4445">
        <v>99</v>
      </c>
      <c r="Q4445">
        <v>27</v>
      </c>
      <c r="R4445">
        <v>380</v>
      </c>
      <c r="S4445">
        <v>380</v>
      </c>
      <c r="T4445">
        <v>24.516129032258061</v>
      </c>
      <c r="U4445">
        <v>24.015374516066913</v>
      </c>
      <c r="V4445">
        <v>15.018421052631579</v>
      </c>
      <c r="W4445">
        <v>58.623684210526321</v>
      </c>
      <c r="X4445">
        <v>147.58938244853749</v>
      </c>
      <c r="Y4445">
        <v>136.22499999999997</v>
      </c>
      <c r="Z4445">
        <v>136.22499999999997</v>
      </c>
      <c r="AA4445">
        <v>31.720898494774616</v>
      </c>
      <c r="AB4445">
        <v>2.919619136167805</v>
      </c>
      <c r="AC4445">
        <v>-57.566198306603283</v>
      </c>
      <c r="AD4445">
        <v>16</v>
      </c>
      <c r="AE4445">
        <v>0</v>
      </c>
      <c r="AF4445">
        <v>0</v>
      </c>
      <c r="AG4445">
        <v>2</v>
      </c>
      <c r="AH4445">
        <v>21</v>
      </c>
      <c r="AI4445">
        <v>17</v>
      </c>
      <c r="AJ4445">
        <v>5</v>
      </c>
      <c r="AK4445">
        <v>4</v>
      </c>
      <c r="AL4445">
        <v>0</v>
      </c>
      <c r="AM4445">
        <v>0</v>
      </c>
    </row>
    <row r="4446" spans="1:39">
      <c r="A4446">
        <v>16</v>
      </c>
      <c r="B4446">
        <v>384</v>
      </c>
      <c r="C4446">
        <v>2022</v>
      </c>
      <c r="D4446">
        <v>12</v>
      </c>
      <c r="E4446">
        <v>99</v>
      </c>
      <c r="F4446">
        <v>174</v>
      </c>
      <c r="G4446">
        <v>99</v>
      </c>
      <c r="H4446">
        <v>99</v>
      </c>
      <c r="I4446">
        <v>99</v>
      </c>
      <c r="J4446">
        <v>160</v>
      </c>
      <c r="M4446">
        <v>99</v>
      </c>
      <c r="N4446">
        <v>99</v>
      </c>
      <c r="O4446">
        <v>99</v>
      </c>
      <c r="P4446">
        <v>99</v>
      </c>
      <c r="Q4446">
        <v>21</v>
      </c>
      <c r="R4446">
        <v>176</v>
      </c>
      <c r="S4446">
        <v>176</v>
      </c>
      <c r="T4446">
        <v>15.547703180212016</v>
      </c>
      <c r="U4446">
        <v>15.152666009958086</v>
      </c>
      <c r="V4446">
        <v>15.039772727272725</v>
      </c>
      <c r="W4446">
        <v>58.77272727272728</v>
      </c>
      <c r="X4446">
        <v>149.32840047276659</v>
      </c>
      <c r="Y4446">
        <v>137.83011363636379</v>
      </c>
      <c r="Z4446">
        <v>137.83011363636379</v>
      </c>
      <c r="AA4446">
        <v>32.168396616806099</v>
      </c>
      <c r="AB4446">
        <v>3.7118583704100678</v>
      </c>
      <c r="AC4446">
        <v>-63.830926846122317</v>
      </c>
      <c r="AD4446">
        <v>9</v>
      </c>
      <c r="AE4446">
        <v>0</v>
      </c>
      <c r="AF4446">
        <v>0</v>
      </c>
      <c r="AG4446">
        <v>0</v>
      </c>
      <c r="AH4446">
        <v>13</v>
      </c>
      <c r="AI4446">
        <v>3</v>
      </c>
      <c r="AJ4446">
        <v>1</v>
      </c>
      <c r="AK4446">
        <v>4</v>
      </c>
      <c r="AL4446">
        <v>0</v>
      </c>
      <c r="AM4446">
        <v>0</v>
      </c>
    </row>
    <row r="4447" spans="1:39">
      <c r="A4447">
        <v>16</v>
      </c>
      <c r="B4447">
        <v>385</v>
      </c>
      <c r="C4447">
        <v>2022</v>
      </c>
      <c r="D4447">
        <v>1</v>
      </c>
      <c r="E4447">
        <v>99</v>
      </c>
      <c r="F4447">
        <v>174</v>
      </c>
      <c r="G4447">
        <v>99</v>
      </c>
      <c r="H4447">
        <v>99</v>
      </c>
      <c r="I4447">
        <v>99</v>
      </c>
      <c r="J4447">
        <v>171</v>
      </c>
      <c r="M4447">
        <v>99</v>
      </c>
      <c r="N4447">
        <v>99</v>
      </c>
      <c r="O4447">
        <v>99</v>
      </c>
      <c r="P4447">
        <v>99</v>
      </c>
      <c r="Q4447">
        <v>1</v>
      </c>
      <c r="R4447">
        <v>2</v>
      </c>
      <c r="S4447">
        <v>2</v>
      </c>
      <c r="T4447">
        <v>0.12383900928792577</v>
      </c>
      <c r="U4447">
        <v>0.11683378201344607</v>
      </c>
      <c r="V4447">
        <v>12.5</v>
      </c>
      <c r="W4447">
        <v>56.5</v>
      </c>
      <c r="X4447">
        <v>140.68255687973999</v>
      </c>
      <c r="Y4447">
        <v>129.85</v>
      </c>
      <c r="Z4447">
        <v>129.85</v>
      </c>
      <c r="AA4447">
        <v>2.25</v>
      </c>
      <c r="AB4447">
        <v>2.5</v>
      </c>
      <c r="AC4447">
        <v>100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</row>
    <row r="4448" spans="1:39">
      <c r="A4448">
        <v>16</v>
      </c>
      <c r="B4448">
        <v>386</v>
      </c>
      <c r="C4448">
        <v>2022</v>
      </c>
      <c r="D4448">
        <v>2</v>
      </c>
      <c r="E4448">
        <v>99</v>
      </c>
      <c r="F4448">
        <v>174</v>
      </c>
      <c r="G4448">
        <v>99</v>
      </c>
      <c r="H4448">
        <v>99</v>
      </c>
      <c r="I4448">
        <v>99</v>
      </c>
      <c r="J4448">
        <v>171</v>
      </c>
      <c r="M4448">
        <v>99</v>
      </c>
      <c r="N4448">
        <v>99</v>
      </c>
      <c r="O4448">
        <v>99</v>
      </c>
      <c r="P4448">
        <v>99</v>
      </c>
      <c r="Q4448">
        <v>1</v>
      </c>
      <c r="R4448">
        <v>1</v>
      </c>
      <c r="S4448">
        <v>1</v>
      </c>
      <c r="T4448">
        <v>7.3746312684365767E-2</v>
      </c>
      <c r="U4448">
        <v>8.3052183744693919E-2</v>
      </c>
      <c r="V4448">
        <v>14</v>
      </c>
      <c r="W4448">
        <v>57</v>
      </c>
      <c r="X4448">
        <v>168.79739978331531</v>
      </c>
      <c r="Y4448">
        <v>155.80000000000001</v>
      </c>
      <c r="Z4448">
        <v>155.80000000000001</v>
      </c>
      <c r="AA4448">
        <v>0</v>
      </c>
      <c r="AB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</row>
    <row r="4449" spans="1:39">
      <c r="A4449">
        <v>16</v>
      </c>
      <c r="B4449">
        <v>387</v>
      </c>
      <c r="C4449">
        <v>2022</v>
      </c>
      <c r="D4449">
        <v>3</v>
      </c>
      <c r="E4449">
        <v>99</v>
      </c>
      <c r="F4449">
        <v>174</v>
      </c>
      <c r="G4449">
        <v>99</v>
      </c>
      <c r="H4449">
        <v>99</v>
      </c>
      <c r="I4449">
        <v>99</v>
      </c>
      <c r="J4449">
        <v>171</v>
      </c>
      <c r="M4449">
        <v>99</v>
      </c>
      <c r="N4449">
        <v>99</v>
      </c>
      <c r="O4449">
        <v>99</v>
      </c>
      <c r="P4449">
        <v>99</v>
      </c>
      <c r="R4449">
        <v>0</v>
      </c>
    </row>
    <row r="4450" spans="1:39">
      <c r="A4450">
        <v>16</v>
      </c>
      <c r="B4450">
        <v>388</v>
      </c>
      <c r="C4450">
        <v>2022</v>
      </c>
      <c r="D4450">
        <v>4</v>
      </c>
      <c r="E4450">
        <v>99</v>
      </c>
      <c r="F4450">
        <v>174</v>
      </c>
      <c r="G4450">
        <v>99</v>
      </c>
      <c r="H4450">
        <v>99</v>
      </c>
      <c r="I4450">
        <v>99</v>
      </c>
      <c r="J4450">
        <v>171</v>
      </c>
      <c r="M4450">
        <v>99</v>
      </c>
      <c r="N4450">
        <v>99</v>
      </c>
      <c r="O4450">
        <v>99</v>
      </c>
      <c r="P4450">
        <v>99</v>
      </c>
      <c r="Q4450">
        <v>1</v>
      </c>
      <c r="R4450">
        <v>2</v>
      </c>
      <c r="S4450">
        <v>2</v>
      </c>
      <c r="T4450">
        <v>0.11841326228537598</v>
      </c>
      <c r="U4450">
        <v>0.13653432449776462</v>
      </c>
      <c r="V4450">
        <v>14</v>
      </c>
      <c r="W4450">
        <v>57.5</v>
      </c>
      <c r="X4450">
        <v>166.19718309859161</v>
      </c>
      <c r="Y4450">
        <v>153.4</v>
      </c>
      <c r="Z4450">
        <v>153.4</v>
      </c>
      <c r="AA4450">
        <v>1</v>
      </c>
      <c r="AB4450">
        <v>0.5</v>
      </c>
      <c r="AC4450">
        <v>100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</row>
    <row r="4451" spans="1:39">
      <c r="A4451">
        <v>16</v>
      </c>
      <c r="B4451">
        <v>389</v>
      </c>
      <c r="C4451">
        <v>2022</v>
      </c>
      <c r="D4451">
        <v>5</v>
      </c>
      <c r="E4451">
        <v>99</v>
      </c>
      <c r="F4451">
        <v>174</v>
      </c>
      <c r="G4451">
        <v>99</v>
      </c>
      <c r="H4451">
        <v>99</v>
      </c>
      <c r="I4451">
        <v>99</v>
      </c>
      <c r="J4451">
        <v>171</v>
      </c>
      <c r="M4451">
        <v>99</v>
      </c>
      <c r="N4451">
        <v>99</v>
      </c>
      <c r="O4451">
        <v>99</v>
      </c>
      <c r="P4451">
        <v>99</v>
      </c>
      <c r="Q4451">
        <v>1</v>
      </c>
      <c r="R4451">
        <v>1</v>
      </c>
      <c r="S4451">
        <v>1</v>
      </c>
      <c r="T4451">
        <v>6.7204301075268813E-2</v>
      </c>
      <c r="U4451">
        <v>7.0266501054728453E-2</v>
      </c>
      <c r="V4451">
        <v>14</v>
      </c>
      <c r="W4451">
        <v>58</v>
      </c>
      <c r="X4451">
        <v>156.22968580715059</v>
      </c>
      <c r="Y4451">
        <v>144.20000000000005</v>
      </c>
      <c r="Z4451">
        <v>144.20000000000005</v>
      </c>
      <c r="AA4451">
        <v>0</v>
      </c>
      <c r="AB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</row>
    <row r="4452" spans="1:39">
      <c r="A4452">
        <v>16</v>
      </c>
      <c r="B4452">
        <v>390</v>
      </c>
      <c r="C4452">
        <v>2022</v>
      </c>
      <c r="D4452">
        <v>6</v>
      </c>
      <c r="E4452">
        <v>99</v>
      </c>
      <c r="F4452">
        <v>174</v>
      </c>
      <c r="G4452">
        <v>99</v>
      </c>
      <c r="H4452">
        <v>99</v>
      </c>
      <c r="I4452">
        <v>99</v>
      </c>
      <c r="J4452">
        <v>171</v>
      </c>
      <c r="M4452">
        <v>99</v>
      </c>
      <c r="N4452">
        <v>99</v>
      </c>
      <c r="O4452">
        <v>99</v>
      </c>
      <c r="P4452">
        <v>99</v>
      </c>
      <c r="R4452">
        <v>0</v>
      </c>
    </row>
    <row r="4453" spans="1:39">
      <c r="A4453">
        <v>16</v>
      </c>
      <c r="B4453">
        <v>391</v>
      </c>
      <c r="C4453">
        <v>2022</v>
      </c>
      <c r="D4453">
        <v>7</v>
      </c>
      <c r="E4453">
        <v>99</v>
      </c>
      <c r="F4453">
        <v>174</v>
      </c>
      <c r="G4453">
        <v>99</v>
      </c>
      <c r="H4453">
        <v>99</v>
      </c>
      <c r="I4453">
        <v>99</v>
      </c>
      <c r="J4453">
        <v>171</v>
      </c>
      <c r="M4453">
        <v>99</v>
      </c>
      <c r="N4453">
        <v>99</v>
      </c>
      <c r="O4453">
        <v>99</v>
      </c>
      <c r="P4453">
        <v>99</v>
      </c>
      <c r="R4453">
        <v>0</v>
      </c>
    </row>
    <row r="4454" spans="1:39">
      <c r="A4454">
        <v>16</v>
      </c>
      <c r="B4454">
        <v>392</v>
      </c>
      <c r="C4454">
        <v>2022</v>
      </c>
      <c r="D4454">
        <v>8</v>
      </c>
      <c r="E4454">
        <v>99</v>
      </c>
      <c r="F4454">
        <v>174</v>
      </c>
      <c r="G4454">
        <v>99</v>
      </c>
      <c r="H4454">
        <v>99</v>
      </c>
      <c r="I4454">
        <v>99</v>
      </c>
      <c r="J4454">
        <v>171</v>
      </c>
      <c r="M4454">
        <v>99</v>
      </c>
      <c r="N4454">
        <v>99</v>
      </c>
      <c r="O4454">
        <v>99</v>
      </c>
      <c r="P4454">
        <v>99</v>
      </c>
      <c r="R4454">
        <v>0</v>
      </c>
    </row>
    <row r="4455" spans="1:39">
      <c r="A4455">
        <v>16</v>
      </c>
      <c r="B4455">
        <v>393</v>
      </c>
      <c r="C4455">
        <v>2022</v>
      </c>
      <c r="D4455">
        <v>9</v>
      </c>
      <c r="E4455">
        <v>99</v>
      </c>
      <c r="F4455">
        <v>174</v>
      </c>
      <c r="G4455">
        <v>99</v>
      </c>
      <c r="H4455">
        <v>99</v>
      </c>
      <c r="I4455">
        <v>99</v>
      </c>
      <c r="J4455">
        <v>171</v>
      </c>
      <c r="M4455">
        <v>99</v>
      </c>
      <c r="N4455">
        <v>99</v>
      </c>
      <c r="O4455">
        <v>99</v>
      </c>
      <c r="P4455">
        <v>99</v>
      </c>
      <c r="Q4455">
        <v>1</v>
      </c>
      <c r="R4455">
        <v>1</v>
      </c>
      <c r="S4455">
        <v>1</v>
      </c>
      <c r="T4455">
        <v>7.3421439060205568E-2</v>
      </c>
      <c r="U4455">
        <v>8.5776457051211119E-2</v>
      </c>
      <c r="V4455">
        <v>17</v>
      </c>
      <c r="W4455">
        <v>61</v>
      </c>
      <c r="X4455">
        <v>178.0065005417118</v>
      </c>
      <c r="Y4455">
        <v>164.3</v>
      </c>
      <c r="Z4455">
        <v>164.3</v>
      </c>
      <c r="AA4455">
        <v>0</v>
      </c>
      <c r="AB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</row>
    <row r="4456" spans="1:39">
      <c r="A4456">
        <v>16</v>
      </c>
      <c r="B4456">
        <v>394</v>
      </c>
      <c r="C4456">
        <v>2022</v>
      </c>
      <c r="D4456">
        <v>10</v>
      </c>
      <c r="E4456">
        <v>99</v>
      </c>
      <c r="F4456">
        <v>174</v>
      </c>
      <c r="G4456">
        <v>99</v>
      </c>
      <c r="H4456">
        <v>99</v>
      </c>
      <c r="I4456">
        <v>99</v>
      </c>
      <c r="J4456">
        <v>171</v>
      </c>
      <c r="M4456">
        <v>99</v>
      </c>
      <c r="N4456">
        <v>99</v>
      </c>
      <c r="O4456">
        <v>99</v>
      </c>
      <c r="P4456">
        <v>99</v>
      </c>
      <c r="R4456">
        <v>0</v>
      </c>
    </row>
    <row r="4457" spans="1:39">
      <c r="A4457">
        <v>16</v>
      </c>
      <c r="B4457">
        <v>395</v>
      </c>
      <c r="C4457">
        <v>2022</v>
      </c>
      <c r="D4457">
        <v>11</v>
      </c>
      <c r="E4457">
        <v>99</v>
      </c>
      <c r="F4457">
        <v>174</v>
      </c>
      <c r="G4457">
        <v>99</v>
      </c>
      <c r="H4457">
        <v>99</v>
      </c>
      <c r="I4457">
        <v>99</v>
      </c>
      <c r="J4457">
        <v>171</v>
      </c>
      <c r="M4457">
        <v>99</v>
      </c>
      <c r="N4457">
        <v>99</v>
      </c>
      <c r="O4457">
        <v>99</v>
      </c>
      <c r="P4457">
        <v>99</v>
      </c>
      <c r="Q4457">
        <v>1</v>
      </c>
      <c r="R4457">
        <v>2</v>
      </c>
      <c r="S4457">
        <v>2</v>
      </c>
      <c r="T4457">
        <v>0.1149425287356322</v>
      </c>
      <c r="U4457">
        <v>0.11335423872090238</v>
      </c>
      <c r="V4457">
        <v>14</v>
      </c>
      <c r="W4457">
        <v>59</v>
      </c>
      <c r="X4457">
        <v>147.00975081256775</v>
      </c>
      <c r="Y4457">
        <v>135.69</v>
      </c>
      <c r="Z4457">
        <v>135.69</v>
      </c>
      <c r="AA4457">
        <v>10.060000000000038</v>
      </c>
      <c r="AB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</row>
    <row r="4458" spans="1:39">
      <c r="A4458">
        <v>16</v>
      </c>
      <c r="B4458">
        <v>396</v>
      </c>
      <c r="C4458">
        <v>2022</v>
      </c>
      <c r="D4458">
        <v>12</v>
      </c>
      <c r="E4458">
        <v>99</v>
      </c>
      <c r="F4458">
        <v>174</v>
      </c>
      <c r="G4458">
        <v>99</v>
      </c>
      <c r="H4458">
        <v>99</v>
      </c>
      <c r="I4458">
        <v>99</v>
      </c>
      <c r="J4458">
        <v>171</v>
      </c>
      <c r="M4458">
        <v>99</v>
      </c>
      <c r="N4458">
        <v>99</v>
      </c>
      <c r="O4458">
        <v>99</v>
      </c>
      <c r="P4458">
        <v>99</v>
      </c>
      <c r="R4458">
        <v>0</v>
      </c>
    </row>
    <row r="4459" spans="1:39">
      <c r="A4459">
        <v>16</v>
      </c>
      <c r="B4459">
        <v>397</v>
      </c>
      <c r="C4459">
        <v>2022</v>
      </c>
      <c r="D4459">
        <v>1</v>
      </c>
      <c r="E4459">
        <v>99</v>
      </c>
      <c r="F4459">
        <v>174</v>
      </c>
      <c r="G4459">
        <v>99</v>
      </c>
      <c r="H4459">
        <v>99</v>
      </c>
      <c r="I4459">
        <v>99</v>
      </c>
      <c r="J4459">
        <v>181</v>
      </c>
      <c r="M4459">
        <v>99</v>
      </c>
      <c r="N4459">
        <v>99</v>
      </c>
      <c r="O4459">
        <v>99</v>
      </c>
      <c r="P4459">
        <v>99</v>
      </c>
      <c r="Q4459">
        <v>3</v>
      </c>
      <c r="R4459">
        <v>21</v>
      </c>
      <c r="S4459">
        <v>21</v>
      </c>
      <c r="T4459">
        <v>1.1705685618729098</v>
      </c>
      <c r="U4459">
        <v>1.4380580656904469</v>
      </c>
      <c r="V4459">
        <v>16.714285714285722</v>
      </c>
      <c r="W4459">
        <v>62.095238095238123</v>
      </c>
      <c r="X4459">
        <v>182.03580457101589</v>
      </c>
      <c r="Y4459">
        <v>168.01904761904763</v>
      </c>
      <c r="Z4459">
        <v>168.01904761904763</v>
      </c>
      <c r="AA4459">
        <v>31.856816853624203</v>
      </c>
      <c r="AB4459">
        <v>1.8232561637216216</v>
      </c>
      <c r="AC4459">
        <v>-60.860061139142573</v>
      </c>
      <c r="AD4459">
        <v>1</v>
      </c>
      <c r="AE4459">
        <v>0</v>
      </c>
      <c r="AF4459">
        <v>0</v>
      </c>
      <c r="AG4459">
        <v>0</v>
      </c>
      <c r="AH4459">
        <v>2</v>
      </c>
      <c r="AI4459">
        <v>0</v>
      </c>
      <c r="AJ4459">
        <v>0</v>
      </c>
      <c r="AK4459">
        <v>0</v>
      </c>
      <c r="AL4459">
        <v>1</v>
      </c>
      <c r="AM4459">
        <v>0</v>
      </c>
    </row>
    <row r="4460" spans="1:39">
      <c r="A4460">
        <v>16</v>
      </c>
      <c r="B4460">
        <v>398</v>
      </c>
      <c r="C4460">
        <v>2022</v>
      </c>
      <c r="D4460">
        <v>2</v>
      </c>
      <c r="E4460">
        <v>99</v>
      </c>
      <c r="F4460">
        <v>174</v>
      </c>
      <c r="G4460">
        <v>99</v>
      </c>
      <c r="H4460">
        <v>99</v>
      </c>
      <c r="I4460">
        <v>99</v>
      </c>
      <c r="J4460">
        <v>181</v>
      </c>
      <c r="M4460">
        <v>99</v>
      </c>
      <c r="N4460">
        <v>99</v>
      </c>
      <c r="O4460">
        <v>99</v>
      </c>
      <c r="P4460">
        <v>99</v>
      </c>
      <c r="Q4460">
        <v>4</v>
      </c>
      <c r="R4460">
        <v>12</v>
      </c>
      <c r="S4460">
        <v>12</v>
      </c>
      <c r="T4460">
        <v>0.76530612244897955</v>
      </c>
      <c r="U4460">
        <v>0.7755124746720925</v>
      </c>
      <c r="V4460">
        <v>17</v>
      </c>
      <c r="W4460">
        <v>63.41666666666665</v>
      </c>
      <c r="X4460">
        <v>148.51932105453221</v>
      </c>
      <c r="Y4460">
        <v>137.08333333333337</v>
      </c>
      <c r="Z4460">
        <v>137.08333333333337</v>
      </c>
      <c r="AA4460">
        <v>31.646638403189367</v>
      </c>
      <c r="AB4460">
        <v>1.6051133570216445</v>
      </c>
      <c r="AC4460">
        <v>-66.952961426599018</v>
      </c>
      <c r="AD4460">
        <v>0</v>
      </c>
      <c r="AE4460">
        <v>0</v>
      </c>
      <c r="AF4460">
        <v>0</v>
      </c>
      <c r="AG4460">
        <v>0</v>
      </c>
      <c r="AH4460">
        <v>3</v>
      </c>
      <c r="AI4460">
        <v>0</v>
      </c>
      <c r="AJ4460">
        <v>0</v>
      </c>
      <c r="AK4460">
        <v>1</v>
      </c>
      <c r="AL4460">
        <v>0</v>
      </c>
      <c r="AM4460">
        <v>0</v>
      </c>
    </row>
    <row r="4461" spans="1:39">
      <c r="A4461">
        <v>16</v>
      </c>
      <c r="B4461">
        <v>399</v>
      </c>
      <c r="C4461">
        <v>2022</v>
      </c>
      <c r="D4461">
        <v>3</v>
      </c>
      <c r="E4461">
        <v>99</v>
      </c>
      <c r="F4461">
        <v>174</v>
      </c>
      <c r="G4461">
        <v>99</v>
      </c>
      <c r="H4461">
        <v>99</v>
      </c>
      <c r="I4461">
        <v>99</v>
      </c>
      <c r="J4461">
        <v>181</v>
      </c>
      <c r="M4461">
        <v>99</v>
      </c>
      <c r="N4461">
        <v>99</v>
      </c>
      <c r="O4461">
        <v>99</v>
      </c>
      <c r="P4461">
        <v>99</v>
      </c>
      <c r="Q4461">
        <v>3</v>
      </c>
      <c r="R4461">
        <v>12</v>
      </c>
      <c r="S4461">
        <v>12</v>
      </c>
      <c r="T4461">
        <v>0.64205457463884441</v>
      </c>
      <c r="U4461">
        <v>0.71349487561078062</v>
      </c>
      <c r="V4461">
        <v>16.75</v>
      </c>
      <c r="W4461">
        <v>62.58333333333335</v>
      </c>
      <c r="X4461">
        <v>165.00541711809319</v>
      </c>
      <c r="Y4461">
        <v>152.29999999999995</v>
      </c>
      <c r="Z4461">
        <v>152.29999999999995</v>
      </c>
      <c r="AA4461">
        <v>27.072372140862345</v>
      </c>
      <c r="AB4461">
        <v>1.6051133570214555</v>
      </c>
      <c r="AC4461">
        <v>-65.950624107057806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</row>
    <row r="4462" spans="1:39">
      <c r="A4462">
        <v>16</v>
      </c>
      <c r="B4462">
        <v>400</v>
      </c>
      <c r="C4462">
        <v>2022</v>
      </c>
      <c r="D4462">
        <v>4</v>
      </c>
      <c r="E4462">
        <v>99</v>
      </c>
      <c r="F4462">
        <v>174</v>
      </c>
      <c r="G4462">
        <v>99</v>
      </c>
      <c r="H4462">
        <v>99</v>
      </c>
      <c r="I4462">
        <v>99</v>
      </c>
      <c r="J4462">
        <v>181</v>
      </c>
      <c r="M4462">
        <v>99</v>
      </c>
      <c r="N4462">
        <v>99</v>
      </c>
      <c r="O4462">
        <v>99</v>
      </c>
      <c r="P4462">
        <v>99</v>
      </c>
      <c r="Q4462">
        <v>4</v>
      </c>
      <c r="R4462">
        <v>18</v>
      </c>
      <c r="S4462">
        <v>18</v>
      </c>
      <c r="T4462">
        <v>1.2631578947368423</v>
      </c>
      <c r="U4462">
        <v>1.345733175654561</v>
      </c>
      <c r="V4462">
        <v>16.833333333333329</v>
      </c>
      <c r="W4462">
        <v>63</v>
      </c>
      <c r="X4462">
        <v>158.63127482845798</v>
      </c>
      <c r="Y4462">
        <v>146.41666666666663</v>
      </c>
      <c r="Z4462">
        <v>146.41666666666663</v>
      </c>
      <c r="AA4462">
        <v>34.874859617399743</v>
      </c>
      <c r="AB4462">
        <v>1.4529663145135578</v>
      </c>
      <c r="AC4462">
        <v>-69.87203618867089</v>
      </c>
      <c r="AD4462">
        <v>1</v>
      </c>
      <c r="AE4462">
        <v>0</v>
      </c>
      <c r="AF4462">
        <v>0</v>
      </c>
      <c r="AG4462">
        <v>0</v>
      </c>
      <c r="AH4462">
        <v>1</v>
      </c>
      <c r="AI4462">
        <v>1</v>
      </c>
      <c r="AJ4462">
        <v>0</v>
      </c>
      <c r="AK4462">
        <v>0</v>
      </c>
      <c r="AL4462">
        <v>0</v>
      </c>
      <c r="AM4462">
        <v>0</v>
      </c>
    </row>
    <row r="4463" spans="1:39">
      <c r="A4463">
        <v>16</v>
      </c>
      <c r="B4463">
        <v>401</v>
      </c>
      <c r="C4463">
        <v>2022</v>
      </c>
      <c r="D4463">
        <v>5</v>
      </c>
      <c r="E4463">
        <v>99</v>
      </c>
      <c r="F4463">
        <v>174</v>
      </c>
      <c r="G4463">
        <v>99</v>
      </c>
      <c r="H4463">
        <v>99</v>
      </c>
      <c r="I4463">
        <v>99</v>
      </c>
      <c r="J4463">
        <v>181</v>
      </c>
      <c r="M4463">
        <v>99</v>
      </c>
      <c r="N4463">
        <v>99</v>
      </c>
      <c r="O4463">
        <v>99</v>
      </c>
      <c r="P4463">
        <v>99</v>
      </c>
      <c r="Q4463">
        <v>4</v>
      </c>
      <c r="R4463">
        <v>19</v>
      </c>
      <c r="S4463">
        <v>19</v>
      </c>
      <c r="T4463">
        <v>1.1196228638774306</v>
      </c>
      <c r="U4463">
        <v>1.355765852107131</v>
      </c>
      <c r="V4463">
        <v>16.684210526315795</v>
      </c>
      <c r="W4463">
        <v>62.526315789473678</v>
      </c>
      <c r="X4463">
        <v>180.85191309802124</v>
      </c>
      <c r="Y4463">
        <v>166.92631578947365</v>
      </c>
      <c r="Z4463">
        <v>166.92631578947365</v>
      </c>
      <c r="AA4463">
        <v>35.477774244926408</v>
      </c>
      <c r="AB4463">
        <v>1.8171238422771152</v>
      </c>
      <c r="AC4463">
        <v>-33.592046385787846</v>
      </c>
      <c r="AD4463">
        <v>0</v>
      </c>
      <c r="AE4463">
        <v>0</v>
      </c>
      <c r="AF4463">
        <v>0</v>
      </c>
      <c r="AG4463">
        <v>0</v>
      </c>
      <c r="AH4463">
        <v>1</v>
      </c>
      <c r="AI4463">
        <v>0</v>
      </c>
      <c r="AJ4463">
        <v>0</v>
      </c>
      <c r="AK4463">
        <v>0</v>
      </c>
      <c r="AL4463">
        <v>0</v>
      </c>
      <c r="AM4463">
        <v>0</v>
      </c>
    </row>
    <row r="4464" spans="1:39">
      <c r="A4464">
        <v>16</v>
      </c>
      <c r="B4464">
        <v>402</v>
      </c>
      <c r="C4464">
        <v>2022</v>
      </c>
      <c r="D4464">
        <v>6</v>
      </c>
      <c r="E4464">
        <v>99</v>
      </c>
      <c r="F4464">
        <v>174</v>
      </c>
      <c r="G4464">
        <v>99</v>
      </c>
      <c r="H4464">
        <v>99</v>
      </c>
      <c r="I4464">
        <v>99</v>
      </c>
      <c r="J4464">
        <v>181</v>
      </c>
      <c r="M4464">
        <v>99</v>
      </c>
      <c r="N4464">
        <v>99</v>
      </c>
      <c r="O4464">
        <v>99</v>
      </c>
      <c r="P4464">
        <v>99</v>
      </c>
      <c r="Q4464">
        <v>3</v>
      </c>
      <c r="R4464">
        <v>17</v>
      </c>
      <c r="S4464">
        <v>17</v>
      </c>
      <c r="T4464">
        <v>1.3980263157894737</v>
      </c>
      <c r="U4464">
        <v>1.3712066749127141</v>
      </c>
      <c r="V4464">
        <v>17</v>
      </c>
      <c r="W4464">
        <v>63.17647058823529</v>
      </c>
      <c r="X4464">
        <v>147.44758141609839</v>
      </c>
      <c r="Y4464">
        <v>136.09411764705882</v>
      </c>
      <c r="Z4464">
        <v>136.09411764705882</v>
      </c>
      <c r="AA4464">
        <v>21.776713698709763</v>
      </c>
      <c r="AB4464">
        <v>1.0423555968626859</v>
      </c>
      <c r="AC4464">
        <v>-49.569865426555396</v>
      </c>
      <c r="AD4464">
        <v>0</v>
      </c>
      <c r="AE4464">
        <v>0</v>
      </c>
      <c r="AF4464">
        <v>0</v>
      </c>
      <c r="AG4464">
        <v>0</v>
      </c>
      <c r="AH4464">
        <v>1</v>
      </c>
      <c r="AI4464">
        <v>0</v>
      </c>
      <c r="AJ4464">
        <v>0</v>
      </c>
      <c r="AK4464">
        <v>0</v>
      </c>
      <c r="AL4464">
        <v>0</v>
      </c>
      <c r="AM4464">
        <v>0</v>
      </c>
    </row>
    <row r="4465" spans="1:39">
      <c r="A4465">
        <v>16</v>
      </c>
      <c r="B4465">
        <v>403</v>
      </c>
      <c r="C4465">
        <v>2022</v>
      </c>
      <c r="D4465">
        <v>7</v>
      </c>
      <c r="E4465">
        <v>99</v>
      </c>
      <c r="F4465">
        <v>174</v>
      </c>
      <c r="G4465">
        <v>99</v>
      </c>
      <c r="H4465">
        <v>99</v>
      </c>
      <c r="I4465">
        <v>99</v>
      </c>
      <c r="J4465">
        <v>181</v>
      </c>
      <c r="M4465">
        <v>99</v>
      </c>
      <c r="N4465">
        <v>99</v>
      </c>
      <c r="O4465">
        <v>99</v>
      </c>
      <c r="P4465">
        <v>99</v>
      </c>
      <c r="Q4465">
        <v>2</v>
      </c>
      <c r="R4465">
        <v>8</v>
      </c>
      <c r="S4465">
        <v>8</v>
      </c>
      <c r="T4465">
        <v>0.63948840927258199</v>
      </c>
      <c r="U4465">
        <v>0.61293111730233452</v>
      </c>
      <c r="V4465">
        <v>17</v>
      </c>
      <c r="W4465">
        <v>63.75</v>
      </c>
      <c r="X4465">
        <v>146.88515709642471</v>
      </c>
      <c r="Y4465">
        <v>135.57500000000002</v>
      </c>
      <c r="Z4465">
        <v>135.57500000000002</v>
      </c>
      <c r="AA4465">
        <v>27.046614852879472</v>
      </c>
      <c r="AB4465">
        <v>0.4330127018922193</v>
      </c>
      <c r="AC4465">
        <v>-56.835027232775637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</row>
    <row r="4466" spans="1:39">
      <c r="A4466">
        <v>16</v>
      </c>
      <c r="B4466">
        <v>404</v>
      </c>
      <c r="C4466">
        <v>2022</v>
      </c>
      <c r="D4466">
        <v>8</v>
      </c>
      <c r="E4466">
        <v>99</v>
      </c>
      <c r="F4466">
        <v>174</v>
      </c>
      <c r="G4466">
        <v>99</v>
      </c>
      <c r="H4466">
        <v>99</v>
      </c>
      <c r="I4466">
        <v>99</v>
      </c>
      <c r="J4466">
        <v>181</v>
      </c>
      <c r="M4466">
        <v>99</v>
      </c>
      <c r="N4466">
        <v>99</v>
      </c>
      <c r="O4466">
        <v>99</v>
      </c>
      <c r="P4466">
        <v>99</v>
      </c>
      <c r="Q4466">
        <v>4</v>
      </c>
      <c r="R4466">
        <v>18</v>
      </c>
      <c r="S4466">
        <v>18</v>
      </c>
      <c r="T4466">
        <v>1.0544815465729347</v>
      </c>
      <c r="U4466">
        <v>1.0446095992938236</v>
      </c>
      <c r="V4466">
        <v>17</v>
      </c>
      <c r="W4466">
        <v>63.5</v>
      </c>
      <c r="X4466">
        <v>148.44107379318649</v>
      </c>
      <c r="Y4466">
        <v>137.01111111111109</v>
      </c>
      <c r="Z4466">
        <v>137.01111111111109</v>
      </c>
      <c r="AA4466">
        <v>30.235260667874567</v>
      </c>
      <c r="AB4466">
        <v>0.83333333333333359</v>
      </c>
      <c r="AC4466">
        <v>-51.793831619380121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</row>
    <row r="4467" spans="1:39">
      <c r="A4467">
        <v>16</v>
      </c>
      <c r="B4467">
        <v>405</v>
      </c>
      <c r="C4467">
        <v>2022</v>
      </c>
      <c r="D4467">
        <v>9</v>
      </c>
      <c r="E4467">
        <v>99</v>
      </c>
      <c r="F4467">
        <v>174</v>
      </c>
      <c r="G4467">
        <v>99</v>
      </c>
      <c r="H4467">
        <v>99</v>
      </c>
      <c r="I4467">
        <v>99</v>
      </c>
      <c r="J4467">
        <v>181</v>
      </c>
      <c r="M4467">
        <v>99</v>
      </c>
      <c r="N4467">
        <v>99</v>
      </c>
      <c r="O4467">
        <v>99</v>
      </c>
      <c r="P4467">
        <v>99</v>
      </c>
      <c r="Q4467">
        <v>5</v>
      </c>
      <c r="R4467">
        <v>32</v>
      </c>
      <c r="S4467">
        <v>32</v>
      </c>
      <c r="T4467">
        <v>2.3494860499265782</v>
      </c>
      <c r="U4467">
        <v>2.6033650683601306</v>
      </c>
      <c r="V4467">
        <v>16.90625</v>
      </c>
      <c r="W4467">
        <v>62.09375</v>
      </c>
      <c r="X4467">
        <v>168.83125677139756</v>
      </c>
      <c r="Y4467">
        <v>155.83125000000001</v>
      </c>
      <c r="Z4467">
        <v>155.83125000000001</v>
      </c>
      <c r="AA4467">
        <v>34.505954535956405</v>
      </c>
      <c r="AB4467">
        <v>1.3076547470567299</v>
      </c>
      <c r="AC4467">
        <v>-55.758275886656634</v>
      </c>
      <c r="AD4467">
        <v>0</v>
      </c>
      <c r="AE4467">
        <v>0</v>
      </c>
      <c r="AF4467">
        <v>0</v>
      </c>
      <c r="AG4467">
        <v>0</v>
      </c>
      <c r="AH4467">
        <v>1</v>
      </c>
      <c r="AI4467">
        <v>0</v>
      </c>
      <c r="AJ4467">
        <v>0</v>
      </c>
      <c r="AK4467">
        <v>0</v>
      </c>
      <c r="AL4467">
        <v>0</v>
      </c>
      <c r="AM4467">
        <v>0</v>
      </c>
    </row>
    <row r="4468" spans="1:39">
      <c r="A4468">
        <v>16</v>
      </c>
      <c r="B4468">
        <v>406</v>
      </c>
      <c r="C4468">
        <v>2022</v>
      </c>
      <c r="D4468">
        <v>10</v>
      </c>
      <c r="E4468">
        <v>99</v>
      </c>
      <c r="F4468">
        <v>174</v>
      </c>
      <c r="G4468">
        <v>99</v>
      </c>
      <c r="H4468">
        <v>99</v>
      </c>
      <c r="I4468">
        <v>99</v>
      </c>
      <c r="J4468">
        <v>181</v>
      </c>
      <c r="M4468">
        <v>99</v>
      </c>
      <c r="N4468">
        <v>99</v>
      </c>
      <c r="O4468">
        <v>99</v>
      </c>
      <c r="P4468">
        <v>99</v>
      </c>
      <c r="Q4468">
        <v>3</v>
      </c>
      <c r="R4468">
        <v>17</v>
      </c>
      <c r="S4468">
        <v>17</v>
      </c>
      <c r="T4468">
        <v>1.1363636363636365</v>
      </c>
      <c r="U4468">
        <v>1.3223758408306541</v>
      </c>
      <c r="V4468">
        <v>17</v>
      </c>
      <c r="W4468">
        <v>63.352941176470594</v>
      </c>
      <c r="X4468">
        <v>174.03607163342045</v>
      </c>
      <c r="Y4468">
        <v>160.63529411764705</v>
      </c>
      <c r="Z4468">
        <v>160.63529411764705</v>
      </c>
      <c r="AA4468">
        <v>35.913047623661527</v>
      </c>
      <c r="AB4468">
        <v>1.025623280833468</v>
      </c>
      <c r="AC4468">
        <v>-61.790666844319254</v>
      </c>
      <c r="AD4468">
        <v>0</v>
      </c>
      <c r="AE4468">
        <v>0</v>
      </c>
      <c r="AF4468">
        <v>0</v>
      </c>
      <c r="AG4468">
        <v>0</v>
      </c>
      <c r="AH4468">
        <v>2</v>
      </c>
      <c r="AI4468">
        <v>1</v>
      </c>
      <c r="AJ4468">
        <v>0</v>
      </c>
      <c r="AK4468">
        <v>0</v>
      </c>
      <c r="AL4468">
        <v>0</v>
      </c>
      <c r="AM4468">
        <v>0</v>
      </c>
    </row>
    <row r="4469" spans="1:39">
      <c r="A4469">
        <v>16</v>
      </c>
      <c r="B4469">
        <v>407</v>
      </c>
      <c r="C4469">
        <v>2022</v>
      </c>
      <c r="D4469">
        <v>11</v>
      </c>
      <c r="E4469">
        <v>99</v>
      </c>
      <c r="F4469">
        <v>174</v>
      </c>
      <c r="G4469">
        <v>99</v>
      </c>
      <c r="H4469">
        <v>99</v>
      </c>
      <c r="I4469">
        <v>99</v>
      </c>
      <c r="J4469">
        <v>181</v>
      </c>
      <c r="M4469">
        <v>99</v>
      </c>
      <c r="N4469">
        <v>99</v>
      </c>
      <c r="O4469">
        <v>99</v>
      </c>
      <c r="P4469">
        <v>99</v>
      </c>
      <c r="Q4469">
        <v>3</v>
      </c>
      <c r="R4469">
        <v>10</v>
      </c>
      <c r="S4469">
        <v>10</v>
      </c>
      <c r="T4469">
        <v>0.64516129032258052</v>
      </c>
      <c r="U4469">
        <v>0.74548309800674084</v>
      </c>
      <c r="V4469">
        <v>16.7</v>
      </c>
      <c r="W4469">
        <v>62.8</v>
      </c>
      <c r="X4469">
        <v>174.09534127843989</v>
      </c>
      <c r="Y4469">
        <v>160.69</v>
      </c>
      <c r="Z4469">
        <v>160.69</v>
      </c>
      <c r="AA4469">
        <v>48.706189545067069</v>
      </c>
      <c r="AB4469">
        <v>2.1354156504063986</v>
      </c>
      <c r="AC4469">
        <v>-95.061955397900164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</row>
    <row r="4470" spans="1:39">
      <c r="A4470">
        <v>16</v>
      </c>
      <c r="B4470">
        <v>408</v>
      </c>
      <c r="C4470">
        <v>2022</v>
      </c>
      <c r="D4470">
        <v>12</v>
      </c>
      <c r="E4470">
        <v>99</v>
      </c>
      <c r="F4470">
        <v>174</v>
      </c>
      <c r="G4470">
        <v>99</v>
      </c>
      <c r="H4470">
        <v>99</v>
      </c>
      <c r="I4470">
        <v>99</v>
      </c>
      <c r="J4470">
        <v>181</v>
      </c>
      <c r="M4470">
        <v>99</v>
      </c>
      <c r="N4470">
        <v>99</v>
      </c>
      <c r="O4470">
        <v>99</v>
      </c>
      <c r="P4470">
        <v>99</v>
      </c>
      <c r="Q4470">
        <v>5</v>
      </c>
      <c r="R4470">
        <v>15</v>
      </c>
      <c r="S4470">
        <v>15</v>
      </c>
      <c r="T4470">
        <v>1.3250883392226147</v>
      </c>
      <c r="U4470">
        <v>1.4769697041625622</v>
      </c>
      <c r="V4470">
        <v>16.8</v>
      </c>
      <c r="W4470">
        <v>61.6</v>
      </c>
      <c r="X4470">
        <v>170.78367641747923</v>
      </c>
      <c r="Y4470">
        <v>157.63333333333333</v>
      </c>
      <c r="Z4470">
        <v>157.63333333333333</v>
      </c>
      <c r="AA4470">
        <v>37.305346652844541</v>
      </c>
      <c r="AB4470">
        <v>1.6248076809270131</v>
      </c>
      <c r="AC4470">
        <v>-32.764700373898933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</row>
    <row r="4471" spans="1:39">
      <c r="A4471">
        <v>16</v>
      </c>
      <c r="B4471">
        <v>409</v>
      </c>
      <c r="C4471">
        <v>2022</v>
      </c>
      <c r="D4471">
        <v>1</v>
      </c>
      <c r="E4471">
        <v>99</v>
      </c>
      <c r="F4471">
        <v>174</v>
      </c>
      <c r="G4471">
        <v>99</v>
      </c>
      <c r="H4471">
        <v>99</v>
      </c>
      <c r="I4471">
        <v>99</v>
      </c>
      <c r="J4471">
        <v>470</v>
      </c>
      <c r="M4471">
        <v>99</v>
      </c>
      <c r="N4471">
        <v>99</v>
      </c>
      <c r="O4471">
        <v>99</v>
      </c>
      <c r="P4471">
        <v>99</v>
      </c>
      <c r="Q4471">
        <v>4</v>
      </c>
      <c r="R4471">
        <v>12</v>
      </c>
      <c r="S4471">
        <v>12</v>
      </c>
      <c r="T4471">
        <v>0.74303405572755443</v>
      </c>
      <c r="U4471">
        <v>0.84581899716395859</v>
      </c>
      <c r="V4471">
        <v>6.5</v>
      </c>
      <c r="W4471">
        <v>58.75</v>
      </c>
      <c r="X4471">
        <v>169.74539544962079</v>
      </c>
      <c r="Y4471">
        <v>156.67500000000004</v>
      </c>
      <c r="Z4471">
        <v>156.67500000000004</v>
      </c>
      <c r="AA4471">
        <v>22.686564489435632</v>
      </c>
      <c r="AB4471">
        <v>4.0233692348577712</v>
      </c>
      <c r="AC4471">
        <v>-26.647534129149825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</row>
    <row r="4472" spans="1:39">
      <c r="A4472">
        <v>16</v>
      </c>
      <c r="B4472">
        <v>410</v>
      </c>
      <c r="C4472">
        <v>2022</v>
      </c>
      <c r="D4472">
        <v>2</v>
      </c>
      <c r="E4472">
        <v>99</v>
      </c>
      <c r="F4472">
        <v>174</v>
      </c>
      <c r="G4472">
        <v>99</v>
      </c>
      <c r="H4472">
        <v>99</v>
      </c>
      <c r="I4472">
        <v>99</v>
      </c>
      <c r="J4472">
        <v>470</v>
      </c>
      <c r="M4472">
        <v>99</v>
      </c>
      <c r="N4472">
        <v>99</v>
      </c>
      <c r="O4472">
        <v>99</v>
      </c>
      <c r="P4472">
        <v>99</v>
      </c>
      <c r="Q4472">
        <v>1</v>
      </c>
      <c r="R4472">
        <v>7</v>
      </c>
      <c r="S4472">
        <v>7</v>
      </c>
      <c r="T4472">
        <v>0.51622418879056065</v>
      </c>
      <c r="U4472">
        <v>0.61820036899051045</v>
      </c>
      <c r="V4472">
        <v>7.8571428571428559</v>
      </c>
      <c r="W4472">
        <v>54.714285714285694</v>
      </c>
      <c r="X4472">
        <v>179.49233864726821</v>
      </c>
      <c r="Y4472">
        <v>165.67142857142861</v>
      </c>
      <c r="Z4472">
        <v>165.67142857142861</v>
      </c>
      <c r="AA4472">
        <v>22.175515087315464</v>
      </c>
      <c r="AB4472">
        <v>4.8022103754204224</v>
      </c>
      <c r="AC4472">
        <v>-85.366600122329686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</row>
    <row r="4473" spans="1:39">
      <c r="A4473">
        <v>16</v>
      </c>
      <c r="B4473">
        <v>411</v>
      </c>
      <c r="C4473">
        <v>2022</v>
      </c>
      <c r="D4473">
        <v>3</v>
      </c>
      <c r="E4473">
        <v>99</v>
      </c>
      <c r="F4473">
        <v>174</v>
      </c>
      <c r="G4473">
        <v>99</v>
      </c>
      <c r="H4473">
        <v>99</v>
      </c>
      <c r="I4473">
        <v>99</v>
      </c>
      <c r="J4473">
        <v>470</v>
      </c>
      <c r="M4473">
        <v>99</v>
      </c>
      <c r="N4473">
        <v>99</v>
      </c>
      <c r="O4473">
        <v>99</v>
      </c>
      <c r="P4473">
        <v>99</v>
      </c>
      <c r="Q4473">
        <v>1</v>
      </c>
      <c r="R4473">
        <v>2</v>
      </c>
      <c r="S4473">
        <v>2</v>
      </c>
      <c r="T4473">
        <v>0.10700909577314072</v>
      </c>
      <c r="U4473">
        <v>0.14800060590066044</v>
      </c>
      <c r="V4473">
        <v>11</v>
      </c>
      <c r="W4473">
        <v>51</v>
      </c>
      <c r="X4473">
        <v>205.36294691224273</v>
      </c>
      <c r="Y4473">
        <v>189.55</v>
      </c>
      <c r="Z4473">
        <v>189.55</v>
      </c>
      <c r="AA4473">
        <v>1.7499999999979217</v>
      </c>
      <c r="AB4473">
        <v>1</v>
      </c>
      <c r="AC4473">
        <v>100.00000000001482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</row>
    <row r="4474" spans="1:39">
      <c r="A4474">
        <v>16</v>
      </c>
      <c r="B4474">
        <v>412</v>
      </c>
      <c r="C4474">
        <v>2022</v>
      </c>
      <c r="D4474">
        <v>4</v>
      </c>
      <c r="E4474">
        <v>99</v>
      </c>
      <c r="F4474">
        <v>174</v>
      </c>
      <c r="G4474">
        <v>99</v>
      </c>
      <c r="H4474">
        <v>99</v>
      </c>
      <c r="I4474">
        <v>99</v>
      </c>
      <c r="J4474">
        <v>470</v>
      </c>
      <c r="M4474">
        <v>99</v>
      </c>
      <c r="N4474">
        <v>99</v>
      </c>
      <c r="O4474">
        <v>99</v>
      </c>
      <c r="P4474">
        <v>99</v>
      </c>
      <c r="Q4474">
        <v>4</v>
      </c>
      <c r="R4474">
        <v>18</v>
      </c>
      <c r="S4474">
        <v>18</v>
      </c>
      <c r="T4474">
        <v>1.4342629482071716</v>
      </c>
      <c r="U4474">
        <v>1.7583472331957972</v>
      </c>
      <c r="V4474">
        <v>3.9444444444444446</v>
      </c>
      <c r="W4474">
        <v>57.83333333333335</v>
      </c>
      <c r="X4474">
        <v>180.83543999036957</v>
      </c>
      <c r="Y4474">
        <v>166.9111111111111</v>
      </c>
      <c r="Z4474">
        <v>166.9111111111111</v>
      </c>
      <c r="AA4474">
        <v>31.677224360885621</v>
      </c>
      <c r="AB4474">
        <v>6.361778227997406</v>
      </c>
      <c r="AC4474">
        <v>-78.782292643678005</v>
      </c>
      <c r="AD4474">
        <v>1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</row>
    <row r="4475" spans="1:39">
      <c r="A4475">
        <v>16</v>
      </c>
      <c r="B4475">
        <v>413</v>
      </c>
      <c r="C4475">
        <v>2022</v>
      </c>
      <c r="D4475">
        <v>5</v>
      </c>
      <c r="E4475">
        <v>99</v>
      </c>
      <c r="F4475">
        <v>174</v>
      </c>
      <c r="G4475">
        <v>99</v>
      </c>
      <c r="H4475">
        <v>99</v>
      </c>
      <c r="I4475">
        <v>99</v>
      </c>
      <c r="J4475">
        <v>470</v>
      </c>
      <c r="M4475">
        <v>99</v>
      </c>
      <c r="N4475">
        <v>99</v>
      </c>
      <c r="O4475">
        <v>99</v>
      </c>
      <c r="P4475">
        <v>99</v>
      </c>
      <c r="Q4475">
        <v>1</v>
      </c>
      <c r="R4475">
        <v>5</v>
      </c>
      <c r="S4475">
        <v>5</v>
      </c>
      <c r="T4475">
        <v>0.33602150537634407</v>
      </c>
      <c r="U4475">
        <v>0.44528105869494361</v>
      </c>
      <c r="V4475">
        <v>5</v>
      </c>
      <c r="W4475">
        <v>60.4</v>
      </c>
      <c r="X4475">
        <v>198.0065005417118</v>
      </c>
      <c r="Y4475">
        <v>182.76</v>
      </c>
      <c r="Z4475">
        <v>182.76</v>
      </c>
      <c r="AA4475">
        <v>30.832489357818648</v>
      </c>
      <c r="AB4475">
        <v>4.1279534881100775</v>
      </c>
      <c r="AC4475">
        <v>-96.392788030557568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</row>
    <row r="4476" spans="1:39">
      <c r="A4476">
        <v>16</v>
      </c>
      <c r="B4476">
        <v>414</v>
      </c>
      <c r="C4476">
        <v>2022</v>
      </c>
      <c r="D4476">
        <v>6</v>
      </c>
      <c r="E4476">
        <v>99</v>
      </c>
      <c r="F4476">
        <v>174</v>
      </c>
      <c r="G4476">
        <v>99</v>
      </c>
      <c r="H4476">
        <v>99</v>
      </c>
      <c r="I4476">
        <v>99</v>
      </c>
      <c r="J4476">
        <v>470</v>
      </c>
      <c r="M4476">
        <v>99</v>
      </c>
      <c r="N4476">
        <v>99</v>
      </c>
      <c r="O4476">
        <v>99</v>
      </c>
      <c r="P4476">
        <v>99</v>
      </c>
      <c r="Q4476">
        <v>4</v>
      </c>
      <c r="R4476">
        <v>6</v>
      </c>
      <c r="S4476">
        <v>6</v>
      </c>
      <c r="T4476">
        <v>0.39551746868820048</v>
      </c>
      <c r="U4476">
        <v>0.57592521478573555</v>
      </c>
      <c r="V4476">
        <v>8.6666666666666643</v>
      </c>
      <c r="W4476">
        <v>53.16666666666665</v>
      </c>
      <c r="X4476">
        <v>211.50234741784033</v>
      </c>
      <c r="Y4476">
        <v>195.21666666666673</v>
      </c>
      <c r="Z4476">
        <v>195.21666666666673</v>
      </c>
      <c r="AA4476">
        <v>26.353457500339967</v>
      </c>
      <c r="AB4476">
        <v>6.0667582410671317</v>
      </c>
      <c r="AC4476">
        <v>-86.75427173785998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</row>
    <row r="4477" spans="1:39">
      <c r="A4477">
        <v>16</v>
      </c>
      <c r="B4477">
        <v>415</v>
      </c>
      <c r="C4477">
        <v>2022</v>
      </c>
      <c r="D4477">
        <v>7</v>
      </c>
      <c r="E4477">
        <v>99</v>
      </c>
      <c r="F4477">
        <v>174</v>
      </c>
      <c r="G4477">
        <v>99</v>
      </c>
      <c r="H4477">
        <v>99</v>
      </c>
      <c r="I4477">
        <v>99</v>
      </c>
      <c r="J4477">
        <v>470</v>
      </c>
      <c r="M4477">
        <v>99</v>
      </c>
      <c r="N4477">
        <v>99</v>
      </c>
      <c r="O4477">
        <v>99</v>
      </c>
      <c r="P4477">
        <v>99</v>
      </c>
      <c r="Q4477">
        <v>4</v>
      </c>
      <c r="R4477">
        <v>15</v>
      </c>
      <c r="S4477">
        <v>15</v>
      </c>
      <c r="T4477">
        <v>1.1160714285714288</v>
      </c>
      <c r="U4477">
        <v>1.0942731773664669</v>
      </c>
      <c r="V4477">
        <v>1.8666666666666671</v>
      </c>
      <c r="W4477">
        <v>62.6</v>
      </c>
      <c r="X4477">
        <v>145.97327555074037</v>
      </c>
      <c r="Y4477">
        <v>134.73333333333338</v>
      </c>
      <c r="Z4477">
        <v>134.73333333333338</v>
      </c>
      <c r="AA4477">
        <v>23.890630427475529</v>
      </c>
      <c r="AB4477">
        <v>2.7030846576950882</v>
      </c>
      <c r="AC4477">
        <v>-57.181145131048602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</row>
    <row r="4478" spans="1:39">
      <c r="A4478">
        <v>16</v>
      </c>
      <c r="B4478">
        <v>416</v>
      </c>
      <c r="C4478">
        <v>2022</v>
      </c>
      <c r="D4478">
        <v>8</v>
      </c>
      <c r="E4478">
        <v>99</v>
      </c>
      <c r="F4478">
        <v>174</v>
      </c>
      <c r="G4478">
        <v>99</v>
      </c>
      <c r="H4478">
        <v>99</v>
      </c>
      <c r="I4478">
        <v>99</v>
      </c>
      <c r="J4478">
        <v>470</v>
      </c>
      <c r="M4478">
        <v>99</v>
      </c>
      <c r="N4478">
        <v>99</v>
      </c>
      <c r="O4478">
        <v>99</v>
      </c>
      <c r="P4478">
        <v>99</v>
      </c>
      <c r="Q4478">
        <v>4</v>
      </c>
      <c r="R4478">
        <v>9</v>
      </c>
      <c r="S4478">
        <v>9</v>
      </c>
      <c r="T4478">
        <v>0.53412462908011871</v>
      </c>
      <c r="U4478">
        <v>0.69634022975763199</v>
      </c>
      <c r="V4478">
        <v>1.5555555555555556</v>
      </c>
      <c r="W4478">
        <v>59.66666666666665</v>
      </c>
      <c r="X4478">
        <v>193.57168652943301</v>
      </c>
      <c r="Y4478">
        <v>178.66666666666663</v>
      </c>
      <c r="Z4478">
        <v>178.66666666666663</v>
      </c>
      <c r="AA4478">
        <v>27.594484150923343</v>
      </c>
      <c r="AB4478">
        <v>1.3333333333334847</v>
      </c>
      <c r="AC4478">
        <v>-52.274939879660543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</row>
    <row r="4479" spans="1:39">
      <c r="A4479">
        <v>16</v>
      </c>
      <c r="B4479">
        <v>417</v>
      </c>
      <c r="C4479">
        <v>2022</v>
      </c>
      <c r="D4479">
        <v>9</v>
      </c>
      <c r="E4479">
        <v>99</v>
      </c>
      <c r="F4479">
        <v>174</v>
      </c>
      <c r="G4479">
        <v>99</v>
      </c>
      <c r="H4479">
        <v>99</v>
      </c>
      <c r="I4479">
        <v>99</v>
      </c>
      <c r="J4479">
        <v>470</v>
      </c>
      <c r="M4479">
        <v>99</v>
      </c>
      <c r="N4479">
        <v>99</v>
      </c>
      <c r="O4479">
        <v>99</v>
      </c>
      <c r="P4479">
        <v>99</v>
      </c>
      <c r="Q4479">
        <v>1</v>
      </c>
      <c r="R4479">
        <v>1</v>
      </c>
      <c r="S4479">
        <v>1</v>
      </c>
      <c r="T4479">
        <v>7.3421439060205568E-2</v>
      </c>
      <c r="U4479">
        <v>9.5069341625231549E-2</v>
      </c>
      <c r="V4479">
        <v>17</v>
      </c>
      <c r="W4479">
        <v>61</v>
      </c>
      <c r="X4479">
        <v>197.2914409534128</v>
      </c>
      <c r="Y4479">
        <v>182.1</v>
      </c>
      <c r="Z4479">
        <v>182.1</v>
      </c>
      <c r="AA4479">
        <v>0</v>
      </c>
      <c r="AB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</row>
    <row r="4480" spans="1:39">
      <c r="A4480">
        <v>16</v>
      </c>
      <c r="B4480">
        <v>418</v>
      </c>
      <c r="C4480">
        <v>2022</v>
      </c>
      <c r="D4480">
        <v>10</v>
      </c>
      <c r="E4480">
        <v>99</v>
      </c>
      <c r="F4480">
        <v>174</v>
      </c>
      <c r="G4480">
        <v>99</v>
      </c>
      <c r="H4480">
        <v>99</v>
      </c>
      <c r="I4480">
        <v>99</v>
      </c>
      <c r="J4480">
        <v>470</v>
      </c>
      <c r="M4480">
        <v>99</v>
      </c>
      <c r="N4480">
        <v>99</v>
      </c>
      <c r="O4480">
        <v>99</v>
      </c>
      <c r="P4480">
        <v>99</v>
      </c>
      <c r="Q4480">
        <v>3</v>
      </c>
      <c r="R4480">
        <v>17</v>
      </c>
      <c r="S4480">
        <v>17</v>
      </c>
      <c r="T4480">
        <v>1.0455104551045513</v>
      </c>
      <c r="U4480">
        <v>1.1489817040012631</v>
      </c>
      <c r="V4480">
        <v>1.3529411764705881</v>
      </c>
      <c r="W4480">
        <v>58.588235294117645</v>
      </c>
      <c r="X4480">
        <v>166.97469887196479</v>
      </c>
      <c r="Y4480">
        <v>154.11764705882351</v>
      </c>
      <c r="Z4480">
        <v>154.11764705882351</v>
      </c>
      <c r="AA4480">
        <v>31.092844557855464</v>
      </c>
      <c r="AB4480">
        <v>8.1244643155856746</v>
      </c>
      <c r="AC4480">
        <v>-93.609386408709412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</row>
    <row r="4481" spans="1:39">
      <c r="A4481">
        <v>16</v>
      </c>
      <c r="B4481">
        <v>419</v>
      </c>
      <c r="C4481">
        <v>2022</v>
      </c>
      <c r="D4481">
        <v>11</v>
      </c>
      <c r="E4481">
        <v>99</v>
      </c>
      <c r="F4481">
        <v>174</v>
      </c>
      <c r="G4481">
        <v>99</v>
      </c>
      <c r="H4481">
        <v>99</v>
      </c>
      <c r="I4481">
        <v>99</v>
      </c>
      <c r="J4481">
        <v>470</v>
      </c>
      <c r="M4481">
        <v>99</v>
      </c>
      <c r="N4481">
        <v>99</v>
      </c>
      <c r="O4481">
        <v>99</v>
      </c>
      <c r="P4481">
        <v>99</v>
      </c>
      <c r="Q4481">
        <v>6</v>
      </c>
      <c r="R4481">
        <v>29</v>
      </c>
      <c r="S4481">
        <v>29</v>
      </c>
      <c r="T4481">
        <v>1.8709677419354831</v>
      </c>
      <c r="U4481">
        <v>2.4142722272867521</v>
      </c>
      <c r="V4481">
        <v>11.931034482758623</v>
      </c>
      <c r="W4481">
        <v>53.896551724137929</v>
      </c>
      <c r="X4481">
        <v>194.41850039227413</v>
      </c>
      <c r="Y4481">
        <v>179.44827586206907</v>
      </c>
      <c r="Z4481">
        <v>179.44827586206907</v>
      </c>
      <c r="AA4481">
        <v>29.137623748634567</v>
      </c>
      <c r="AB4481">
        <v>8.3391260088904087</v>
      </c>
      <c r="AC4481">
        <v>-75.652662773333901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</row>
    <row r="4482" spans="1:39">
      <c r="A4482">
        <v>16</v>
      </c>
      <c r="B4482">
        <v>420</v>
      </c>
      <c r="C4482">
        <v>2022</v>
      </c>
      <c r="D4482">
        <v>12</v>
      </c>
      <c r="E4482">
        <v>99</v>
      </c>
      <c r="F4482">
        <v>174</v>
      </c>
      <c r="G4482">
        <v>99</v>
      </c>
      <c r="H4482">
        <v>99</v>
      </c>
      <c r="I4482">
        <v>99</v>
      </c>
      <c r="J4482">
        <v>470</v>
      </c>
      <c r="M4482">
        <v>99</v>
      </c>
      <c r="N4482">
        <v>99</v>
      </c>
      <c r="O4482">
        <v>99</v>
      </c>
      <c r="P4482">
        <v>99</v>
      </c>
      <c r="Q4482">
        <v>3</v>
      </c>
      <c r="R4482">
        <v>17</v>
      </c>
      <c r="S4482">
        <v>17</v>
      </c>
      <c r="T4482">
        <v>1.5017667844522973</v>
      </c>
      <c r="U4482">
        <v>1.7380082490428903</v>
      </c>
      <c r="V4482">
        <v>14.352941176470589</v>
      </c>
      <c r="W4482">
        <v>57.941176470588239</v>
      </c>
      <c r="X4482">
        <v>177.32458096998278</v>
      </c>
      <c r="Y4482">
        <v>163.67058823529413</v>
      </c>
      <c r="Z4482">
        <v>163.67058823529413</v>
      </c>
      <c r="AA4482">
        <v>35.213095236354377</v>
      </c>
      <c r="AB4482">
        <v>7.4791521085599104</v>
      </c>
      <c r="AC4482">
        <v>-90.754016552147164</v>
      </c>
      <c r="AD4482">
        <v>0</v>
      </c>
      <c r="AE4482">
        <v>0</v>
      </c>
      <c r="AF4482">
        <v>0</v>
      </c>
      <c r="AG4482">
        <v>0</v>
      </c>
      <c r="AH4482">
        <v>1</v>
      </c>
      <c r="AI4482">
        <v>0</v>
      </c>
      <c r="AJ4482">
        <v>0</v>
      </c>
      <c r="AK4482">
        <v>0</v>
      </c>
      <c r="AL4482">
        <v>0</v>
      </c>
      <c r="AM4482">
        <v>0</v>
      </c>
    </row>
    <row r="4483" spans="1:39">
      <c r="A4483">
        <v>16</v>
      </c>
      <c r="B4483">
        <v>421</v>
      </c>
      <c r="C4483">
        <v>2022</v>
      </c>
      <c r="D4483">
        <v>1</v>
      </c>
      <c r="E4483">
        <v>99</v>
      </c>
      <c r="F4483">
        <v>174</v>
      </c>
      <c r="G4483">
        <v>99</v>
      </c>
      <c r="H4483">
        <v>99</v>
      </c>
      <c r="I4483">
        <v>99</v>
      </c>
      <c r="J4483">
        <v>643</v>
      </c>
      <c r="M4483">
        <v>99</v>
      </c>
      <c r="N4483">
        <v>99</v>
      </c>
      <c r="O4483">
        <v>99</v>
      </c>
      <c r="P4483">
        <v>99</v>
      </c>
      <c r="R4483">
        <v>0</v>
      </c>
    </row>
    <row r="4484" spans="1:39">
      <c r="A4484">
        <v>16</v>
      </c>
      <c r="B4484">
        <v>422</v>
      </c>
      <c r="C4484">
        <v>2022</v>
      </c>
      <c r="D4484">
        <v>2</v>
      </c>
      <c r="E4484">
        <v>99</v>
      </c>
      <c r="F4484">
        <v>174</v>
      </c>
      <c r="G4484">
        <v>99</v>
      </c>
      <c r="H4484">
        <v>99</v>
      </c>
      <c r="I4484">
        <v>99</v>
      </c>
      <c r="J4484">
        <v>643</v>
      </c>
      <c r="M4484">
        <v>99</v>
      </c>
      <c r="N4484">
        <v>99</v>
      </c>
      <c r="O4484">
        <v>99</v>
      </c>
      <c r="P4484">
        <v>99</v>
      </c>
      <c r="R4484">
        <v>0</v>
      </c>
    </row>
    <row r="4485" spans="1:39">
      <c r="A4485">
        <v>16</v>
      </c>
      <c r="B4485">
        <v>423</v>
      </c>
      <c r="C4485">
        <v>2022</v>
      </c>
      <c r="D4485">
        <v>3</v>
      </c>
      <c r="E4485">
        <v>99</v>
      </c>
      <c r="F4485">
        <v>174</v>
      </c>
      <c r="G4485">
        <v>99</v>
      </c>
      <c r="H4485">
        <v>99</v>
      </c>
      <c r="I4485">
        <v>99</v>
      </c>
      <c r="J4485">
        <v>643</v>
      </c>
      <c r="M4485">
        <v>99</v>
      </c>
      <c r="N4485">
        <v>99</v>
      </c>
      <c r="O4485">
        <v>99</v>
      </c>
      <c r="P4485">
        <v>99</v>
      </c>
      <c r="R4485">
        <v>0</v>
      </c>
    </row>
    <row r="4486" spans="1:39">
      <c r="A4486">
        <v>16</v>
      </c>
      <c r="B4486">
        <v>424</v>
      </c>
      <c r="C4486">
        <v>2022</v>
      </c>
      <c r="D4486">
        <v>4</v>
      </c>
      <c r="E4486">
        <v>99</v>
      </c>
      <c r="F4486">
        <v>174</v>
      </c>
      <c r="G4486">
        <v>99</v>
      </c>
      <c r="H4486">
        <v>99</v>
      </c>
      <c r="I4486">
        <v>99</v>
      </c>
      <c r="J4486">
        <v>643</v>
      </c>
      <c r="M4486">
        <v>99</v>
      </c>
      <c r="N4486">
        <v>99</v>
      </c>
      <c r="O4486">
        <v>99</v>
      </c>
      <c r="P4486">
        <v>99</v>
      </c>
      <c r="R4486">
        <v>0</v>
      </c>
    </row>
    <row r="4487" spans="1:39">
      <c r="A4487">
        <v>16</v>
      </c>
      <c r="B4487">
        <v>425</v>
      </c>
      <c r="C4487">
        <v>2022</v>
      </c>
      <c r="D4487">
        <v>5</v>
      </c>
      <c r="E4487">
        <v>99</v>
      </c>
      <c r="F4487">
        <v>174</v>
      </c>
      <c r="G4487">
        <v>99</v>
      </c>
      <c r="H4487">
        <v>99</v>
      </c>
      <c r="I4487">
        <v>99</v>
      </c>
      <c r="J4487">
        <v>643</v>
      </c>
      <c r="M4487">
        <v>99</v>
      </c>
      <c r="N4487">
        <v>99</v>
      </c>
      <c r="O4487">
        <v>99</v>
      </c>
      <c r="P4487">
        <v>99</v>
      </c>
      <c r="R4487">
        <v>0</v>
      </c>
    </row>
    <row r="4488" spans="1:39">
      <c r="A4488">
        <v>16</v>
      </c>
      <c r="B4488">
        <v>426</v>
      </c>
      <c r="C4488">
        <v>2022</v>
      </c>
      <c r="D4488">
        <v>6</v>
      </c>
      <c r="E4488">
        <v>99</v>
      </c>
      <c r="F4488">
        <v>174</v>
      </c>
      <c r="G4488">
        <v>99</v>
      </c>
      <c r="H4488">
        <v>99</v>
      </c>
      <c r="I4488">
        <v>99</v>
      </c>
      <c r="J4488">
        <v>643</v>
      </c>
      <c r="M4488">
        <v>99</v>
      </c>
      <c r="N4488">
        <v>99</v>
      </c>
      <c r="O4488">
        <v>99</v>
      </c>
      <c r="P4488">
        <v>99</v>
      </c>
      <c r="R4488">
        <v>0</v>
      </c>
    </row>
    <row r="4489" spans="1:39">
      <c r="A4489">
        <v>16</v>
      </c>
      <c r="B4489">
        <v>427</v>
      </c>
      <c r="C4489">
        <v>2022</v>
      </c>
      <c r="D4489">
        <v>7</v>
      </c>
      <c r="E4489">
        <v>99</v>
      </c>
      <c r="F4489">
        <v>174</v>
      </c>
      <c r="G4489">
        <v>99</v>
      </c>
      <c r="H4489">
        <v>99</v>
      </c>
      <c r="I4489">
        <v>99</v>
      </c>
      <c r="J4489">
        <v>643</v>
      </c>
      <c r="M4489">
        <v>99</v>
      </c>
      <c r="N4489">
        <v>99</v>
      </c>
      <c r="O4489">
        <v>99</v>
      </c>
      <c r="P4489">
        <v>99</v>
      </c>
      <c r="R4489">
        <v>0</v>
      </c>
    </row>
    <row r="4490" spans="1:39">
      <c r="A4490">
        <v>16</v>
      </c>
      <c r="B4490">
        <v>428</v>
      </c>
      <c r="C4490">
        <v>2022</v>
      </c>
      <c r="D4490">
        <v>8</v>
      </c>
      <c r="E4490">
        <v>99</v>
      </c>
      <c r="F4490">
        <v>174</v>
      </c>
      <c r="G4490">
        <v>99</v>
      </c>
      <c r="H4490">
        <v>99</v>
      </c>
      <c r="I4490">
        <v>99</v>
      </c>
      <c r="J4490">
        <v>643</v>
      </c>
      <c r="M4490">
        <v>99</v>
      </c>
      <c r="N4490">
        <v>99</v>
      </c>
      <c r="O4490">
        <v>99</v>
      </c>
      <c r="P4490">
        <v>99</v>
      </c>
      <c r="R4490">
        <v>0</v>
      </c>
    </row>
    <row r="4491" spans="1:39">
      <c r="A4491">
        <v>16</v>
      </c>
      <c r="B4491">
        <v>429</v>
      </c>
      <c r="C4491">
        <v>2022</v>
      </c>
      <c r="D4491">
        <v>9</v>
      </c>
      <c r="E4491">
        <v>99</v>
      </c>
      <c r="F4491">
        <v>174</v>
      </c>
      <c r="G4491">
        <v>99</v>
      </c>
      <c r="H4491">
        <v>99</v>
      </c>
      <c r="I4491">
        <v>99</v>
      </c>
      <c r="J4491">
        <v>643</v>
      </c>
      <c r="M4491">
        <v>99</v>
      </c>
      <c r="N4491">
        <v>99</v>
      </c>
      <c r="O4491">
        <v>99</v>
      </c>
      <c r="P4491">
        <v>99</v>
      </c>
      <c r="R4491">
        <v>0</v>
      </c>
    </row>
    <row r="4492" spans="1:39">
      <c r="A4492">
        <v>16</v>
      </c>
      <c r="B4492">
        <v>430</v>
      </c>
      <c r="C4492">
        <v>2022</v>
      </c>
      <c r="D4492">
        <v>10</v>
      </c>
      <c r="E4492">
        <v>99</v>
      </c>
      <c r="F4492">
        <v>174</v>
      </c>
      <c r="G4492">
        <v>99</v>
      </c>
      <c r="H4492">
        <v>99</v>
      </c>
      <c r="I4492">
        <v>99</v>
      </c>
      <c r="J4492">
        <v>643</v>
      </c>
      <c r="M4492">
        <v>99</v>
      </c>
      <c r="N4492">
        <v>99</v>
      </c>
      <c r="O4492">
        <v>99</v>
      </c>
      <c r="P4492">
        <v>99</v>
      </c>
      <c r="R4492">
        <v>0</v>
      </c>
    </row>
    <row r="4493" spans="1:39">
      <c r="A4493">
        <v>16</v>
      </c>
      <c r="B4493">
        <v>431</v>
      </c>
      <c r="C4493">
        <v>2022</v>
      </c>
      <c r="D4493">
        <v>11</v>
      </c>
      <c r="E4493">
        <v>99</v>
      </c>
      <c r="F4493">
        <v>174</v>
      </c>
      <c r="G4493">
        <v>99</v>
      </c>
      <c r="H4493">
        <v>99</v>
      </c>
      <c r="I4493">
        <v>99</v>
      </c>
      <c r="J4493">
        <v>643</v>
      </c>
      <c r="M4493">
        <v>99</v>
      </c>
      <c r="N4493">
        <v>99</v>
      </c>
      <c r="O4493">
        <v>99</v>
      </c>
      <c r="P4493">
        <v>99</v>
      </c>
      <c r="R4493">
        <v>0</v>
      </c>
    </row>
    <row r="4494" spans="1:39">
      <c r="A4494">
        <v>16</v>
      </c>
      <c r="B4494">
        <v>432</v>
      </c>
      <c r="C4494">
        <v>2022</v>
      </c>
      <c r="D4494">
        <v>12</v>
      </c>
      <c r="E4494">
        <v>99</v>
      </c>
      <c r="F4494">
        <v>174</v>
      </c>
      <c r="G4494">
        <v>99</v>
      </c>
      <c r="H4494">
        <v>99</v>
      </c>
      <c r="I4494">
        <v>99</v>
      </c>
      <c r="J4494">
        <v>643</v>
      </c>
      <c r="M4494">
        <v>99</v>
      </c>
      <c r="N4494">
        <v>99</v>
      </c>
      <c r="O4494">
        <v>99</v>
      </c>
      <c r="P4494">
        <v>99</v>
      </c>
      <c r="R4494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3"/>
  <sheetViews>
    <sheetView zoomScale="89" zoomScaleNormal="89" workbookViewId="0">
      <pane ySplit="10" topLeftCell="A11" activePane="bottomLeft" state="frozen"/>
      <selection pane="bottomLeft" activeCell="W21" sqref="W2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6.36328125" customWidth="1"/>
    <col min="8" max="8" width="7.36328125" customWidth="1"/>
    <col min="9" max="9" width="7" customWidth="1"/>
    <col min="10" max="10" width="5.179687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8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7" customWidth="1"/>
    <col min="23" max="23" width="7.453125" customWidth="1"/>
    <col min="24" max="24" width="7.36328125" style="97" customWidth="1"/>
    <col min="25" max="25" width="7" style="97" customWidth="1"/>
    <col min="26" max="26" width="6.81640625" style="97" customWidth="1"/>
    <col min="27" max="27" width="6.90625" customWidth="1"/>
    <col min="28" max="28" width="11.54296875" style="9"/>
    <col min="29" max="29" width="7.453125" style="97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3" customFormat="1" ht="31.8">
      <c r="A2" s="141"/>
      <c r="B2" s="141"/>
      <c r="C2" s="201" t="s">
        <v>383</v>
      </c>
      <c r="D2" s="141"/>
      <c r="E2" s="141"/>
      <c r="F2" s="141"/>
      <c r="G2" s="141"/>
      <c r="H2" s="141"/>
      <c r="I2" s="141"/>
      <c r="J2" s="141"/>
      <c r="K2" s="200" t="s">
        <v>418</v>
      </c>
      <c r="L2" s="142"/>
      <c r="M2" s="142"/>
      <c r="N2" s="202" t="str">
        <f>+År!B2</f>
        <v>Flådd purke</v>
      </c>
      <c r="O2" s="148"/>
      <c r="P2" s="141"/>
      <c r="Q2" s="141"/>
      <c r="R2" s="141"/>
      <c r="S2" s="141"/>
      <c r="T2" s="142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4" customFormat="1" ht="19.8">
      <c r="A5" s="155"/>
      <c r="B5" s="155"/>
      <c r="C5" s="155"/>
      <c r="D5" s="155"/>
      <c r="E5" s="139" t="s">
        <v>8</v>
      </c>
      <c r="F5" s="133">
        <f>+År!Q2</f>
        <v>52</v>
      </c>
      <c r="G5" s="155"/>
      <c r="H5" s="139" t="s">
        <v>372</v>
      </c>
      <c r="I5" s="157"/>
      <c r="J5" s="157"/>
      <c r="K5" s="157"/>
      <c r="L5" s="295">
        <f>SUM(F11:F12)</f>
        <v>18002</v>
      </c>
      <c r="M5" s="296"/>
      <c r="N5" s="139"/>
      <c r="O5" s="155"/>
      <c r="P5" s="155"/>
      <c r="Q5" s="155"/>
      <c r="R5" s="39"/>
      <c r="S5" s="39"/>
      <c r="T5" s="39"/>
      <c r="U5" s="52"/>
      <c r="V5" s="52"/>
      <c r="W5" s="1"/>
      <c r="X5" s="5"/>
      <c r="Y5"/>
      <c r="Z5"/>
      <c r="AA5" s="2"/>
      <c r="AB5"/>
      <c r="AC5"/>
      <c r="AD5" s="133"/>
      <c r="AE5" s="158"/>
      <c r="AF5" s="158"/>
      <c r="AG5" s="159"/>
      <c r="AH5" s="160"/>
      <c r="AK5" s="133"/>
      <c r="AL5" s="160"/>
      <c r="AM5" s="160"/>
    </row>
    <row r="6" spans="1:43" s="134" customFormat="1" ht="19.8">
      <c r="A6" s="155"/>
      <c r="B6" s="155"/>
      <c r="C6" s="155"/>
      <c r="D6" s="155"/>
      <c r="E6" s="155"/>
      <c r="F6" s="155"/>
      <c r="G6" s="155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55"/>
      <c r="T6" s="155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3"/>
      <c r="AI6" s="158"/>
      <c r="AJ6" s="158"/>
      <c r="AK6" s="159"/>
      <c r="AL6" s="160"/>
      <c r="AO6" s="133"/>
      <c r="AP6" s="160"/>
      <c r="AQ6" s="160"/>
    </row>
    <row r="7" spans="1:43" ht="21">
      <c r="A7" s="39"/>
      <c r="B7" s="39"/>
      <c r="C7" s="39"/>
      <c r="D7" s="57"/>
      <c r="E7" s="39"/>
      <c r="F7" s="39"/>
      <c r="G7" s="39"/>
      <c r="H7" s="39"/>
      <c r="I7" s="101"/>
      <c r="J7" s="101"/>
      <c r="K7" s="101"/>
      <c r="L7" s="39"/>
      <c r="M7" s="64"/>
      <c r="N7" s="64"/>
      <c r="O7" s="39"/>
      <c r="P7" s="64"/>
      <c r="Q7" s="145" t="s">
        <v>3</v>
      </c>
      <c r="R7" s="39"/>
      <c r="S7" s="101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1"/>
      <c r="J8" s="101"/>
      <c r="K8" s="101"/>
      <c r="L8" s="39"/>
      <c r="M8" s="72" t="s">
        <v>18</v>
      </c>
      <c r="N8" s="72" t="s">
        <v>395</v>
      </c>
      <c r="O8" s="34" t="s">
        <v>2</v>
      </c>
      <c r="P8" s="72" t="s">
        <v>52</v>
      </c>
      <c r="Q8" s="96" t="s">
        <v>11</v>
      </c>
      <c r="R8" s="39"/>
      <c r="S8" s="96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459</v>
      </c>
      <c r="D9" s="39"/>
      <c r="E9" s="34" t="s">
        <v>442</v>
      </c>
      <c r="F9" s="72" t="s">
        <v>3</v>
      </c>
      <c r="G9" s="72"/>
      <c r="H9" s="72" t="s">
        <v>401</v>
      </c>
      <c r="I9" s="96" t="s">
        <v>3</v>
      </c>
      <c r="J9" s="96"/>
      <c r="K9" s="96" t="s">
        <v>1</v>
      </c>
      <c r="L9" s="34" t="s">
        <v>18</v>
      </c>
      <c r="M9" s="72" t="s">
        <v>399</v>
      </c>
      <c r="N9" s="72" t="s">
        <v>399</v>
      </c>
      <c r="O9" s="34" t="s">
        <v>395</v>
      </c>
      <c r="P9" s="72" t="s">
        <v>73</v>
      </c>
      <c r="Q9" s="96" t="s">
        <v>449</v>
      </c>
      <c r="R9" s="34" t="s">
        <v>18</v>
      </c>
      <c r="S9" s="96" t="s">
        <v>399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460</v>
      </c>
      <c r="D10" s="42"/>
      <c r="E10" s="34" t="s">
        <v>421</v>
      </c>
      <c r="F10" s="72" t="s">
        <v>11</v>
      </c>
      <c r="G10" s="113" t="s">
        <v>448</v>
      </c>
      <c r="H10" s="72" t="s">
        <v>394</v>
      </c>
      <c r="I10" s="96" t="s">
        <v>363</v>
      </c>
      <c r="J10" s="127" t="s">
        <v>448</v>
      </c>
      <c r="K10" s="96" t="s">
        <v>363</v>
      </c>
      <c r="L10" s="34" t="s">
        <v>394</v>
      </c>
      <c r="M10" s="72" t="s">
        <v>396</v>
      </c>
      <c r="N10" s="72" t="s">
        <v>396</v>
      </c>
      <c r="O10" s="34" t="s">
        <v>397</v>
      </c>
      <c r="P10" s="72" t="s">
        <v>403</v>
      </c>
      <c r="Q10" s="96" t="s">
        <v>456</v>
      </c>
      <c r="R10" s="34" t="s">
        <v>30</v>
      </c>
      <c r="S10" s="96" t="s">
        <v>402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3">
        <f>+B41</f>
        <v>2023</v>
      </c>
      <c r="C11" s="93">
        <f t="shared" ref="C11:S11" si="0">+C41</f>
        <v>1</v>
      </c>
      <c r="D11" s="93" t="str">
        <f t="shared" si="0"/>
        <v>Nortura</v>
      </c>
      <c r="E11" s="93">
        <f t="shared" si="0"/>
        <v>135</v>
      </c>
      <c r="F11" s="93">
        <f t="shared" si="0"/>
        <v>6246</v>
      </c>
      <c r="G11" s="93">
        <f t="shared" si="0"/>
        <v>243</v>
      </c>
      <c r="H11" s="93">
        <f t="shared" si="0"/>
        <v>6246</v>
      </c>
      <c r="I11" s="111">
        <f t="shared" si="0"/>
        <v>34.696144872791926</v>
      </c>
      <c r="J11" s="111">
        <f>+I41-I40</f>
        <v>1.4698206352317342</v>
      </c>
      <c r="K11" s="111">
        <f t="shared" si="0"/>
        <v>34.866004164620939</v>
      </c>
      <c r="L11" s="95">
        <f t="shared" si="0"/>
        <v>60.190521934037797</v>
      </c>
      <c r="M11" s="111">
        <f t="shared" si="0"/>
        <v>138.48703170028804</v>
      </c>
      <c r="N11" s="111">
        <f t="shared" si="0"/>
        <v>29.274485796727848</v>
      </c>
      <c r="O11" s="95">
        <f t="shared" si="0"/>
        <v>4.5199114557126645</v>
      </c>
      <c r="P11" s="111">
        <f t="shared" si="0"/>
        <v>-61.38586677065333</v>
      </c>
      <c r="Q11" s="111">
        <f t="shared" si="0"/>
        <v>46.266666666666666</v>
      </c>
      <c r="R11" s="93">
        <f t="shared" si="0"/>
        <v>4.5938200448286892</v>
      </c>
      <c r="S11" s="93">
        <f t="shared" si="0"/>
        <v>138.48703170028804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3">
        <f t="shared" ref="B12:S12" si="1">+B70</f>
        <v>2023</v>
      </c>
      <c r="C12" s="93">
        <f t="shared" si="1"/>
        <v>2</v>
      </c>
      <c r="D12" s="93" t="str">
        <f t="shared" si="1"/>
        <v>KLF</v>
      </c>
      <c r="E12" s="93">
        <f t="shared" si="1"/>
        <v>181</v>
      </c>
      <c r="F12" s="94">
        <f t="shared" si="1"/>
        <v>11756</v>
      </c>
      <c r="G12" s="94">
        <f t="shared" si="1"/>
        <v>-1152.3999999999996</v>
      </c>
      <c r="H12" s="94">
        <f t="shared" si="1"/>
        <v>11729</v>
      </c>
      <c r="I12" s="111">
        <f t="shared" si="1"/>
        <v>65.303855127208081</v>
      </c>
      <c r="J12" s="111">
        <f>+I70-I69</f>
        <v>-1.4698206352317129</v>
      </c>
      <c r="K12" s="111">
        <f t="shared" si="1"/>
        <v>65.133995835379054</v>
      </c>
      <c r="L12" s="95">
        <f t="shared" si="1"/>
        <v>59.902208201892755</v>
      </c>
      <c r="M12" s="111">
        <f t="shared" si="1"/>
        <v>137.77031289965083</v>
      </c>
      <c r="N12" s="111">
        <f t="shared" si="1"/>
        <v>30.611613581941153</v>
      </c>
      <c r="O12" s="95">
        <f t="shared" si="1"/>
        <v>3.7650183286930488</v>
      </c>
      <c r="P12" s="111">
        <f t="shared" si="1"/>
        <v>-54.410112340974997</v>
      </c>
      <c r="Q12" s="111">
        <f t="shared" si="1"/>
        <v>64.950276243093924</v>
      </c>
      <c r="R12" s="95">
        <f t="shared" si="1"/>
        <v>5.3014630826811837</v>
      </c>
      <c r="S12" s="111">
        <f t="shared" si="1"/>
        <v>137.45389588295379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1"/>
      <c r="J13" s="101"/>
      <c r="K13" s="101"/>
      <c r="L13" s="39"/>
      <c r="M13" s="64"/>
      <c r="N13" s="64"/>
      <c r="O13" s="39"/>
      <c r="P13" s="64"/>
      <c r="Q13" s="145"/>
      <c r="R13" s="39"/>
      <c r="S13" s="101"/>
      <c r="T13" s="39"/>
      <c r="U13" s="4"/>
      <c r="V13" s="52"/>
      <c r="W13" s="52"/>
      <c r="X13" s="1"/>
      <c r="Y13" s="5"/>
      <c r="Z13"/>
      <c r="AB13" s="2"/>
      <c r="AC13"/>
    </row>
    <row r="14" spans="1:43" ht="15.6">
      <c r="A14" s="39"/>
      <c r="B14" s="47">
        <f>+'Ark1'!C1937</f>
        <v>1996</v>
      </c>
      <c r="C14" s="47">
        <f>+'Ark1'!H1937</f>
        <v>1</v>
      </c>
      <c r="D14" s="48" t="s">
        <v>53</v>
      </c>
      <c r="E14" s="47">
        <f>+'Ark1'!Q1937</f>
        <v>2522</v>
      </c>
      <c r="F14" s="65">
        <f>+'Ark1'!R1937</f>
        <v>13766.25</v>
      </c>
      <c r="G14" s="76"/>
      <c r="H14" s="65">
        <f>+'Ark1'!S1937</f>
        <v>13336</v>
      </c>
      <c r="I14" s="102">
        <f>+'Ark1'!T1937</f>
        <v>70.370607028753994</v>
      </c>
      <c r="J14" s="102"/>
      <c r="K14" s="102">
        <f>+'Ark1'!U1937</f>
        <v>89.253582050555849</v>
      </c>
      <c r="L14" s="49">
        <f>+'Ark1'!W1937</f>
        <v>55.15514397120576</v>
      </c>
      <c r="M14" s="65">
        <f>+'Ark1'!Z1937</f>
        <v>125.66908368326315</v>
      </c>
      <c r="N14" s="65">
        <f>+'Ark1'!AA1937</f>
        <v>27.741496969510447</v>
      </c>
      <c r="O14" s="49">
        <f>+'Ark1'!AB1937</f>
        <v>4.4157701173320012</v>
      </c>
      <c r="P14" s="65">
        <f>+'Ark1'!AC1937</f>
        <v>-40.690788549931021</v>
      </c>
      <c r="Q14" s="102">
        <f t="shared" ref="Q14:Q33" si="2">+F14/E14</f>
        <v>5.4584655035685961</v>
      </c>
      <c r="R14" s="49">
        <f>+'Ark1'!V1937</f>
        <v>17.528448197584673</v>
      </c>
      <c r="S14" s="102">
        <f>+'Ark1'!Y1937</f>
        <v>121.74142558794138</v>
      </c>
      <c r="T14" s="39"/>
      <c r="U14" s="4"/>
      <c r="V14" s="52"/>
      <c r="W14" s="52"/>
      <c r="X14" s="1"/>
      <c r="Y14" s="5"/>
      <c r="Z14"/>
      <c r="AB14"/>
      <c r="AC14" s="2"/>
    </row>
    <row r="15" spans="1:43" ht="15.6">
      <c r="A15" s="39"/>
      <c r="B15" s="47">
        <f>+'Ark1'!C1938</f>
        <v>1997</v>
      </c>
      <c r="C15" s="47">
        <f>+'Ark1'!H1938</f>
        <v>1</v>
      </c>
      <c r="D15" s="48" t="s">
        <v>53</v>
      </c>
      <c r="E15" s="47">
        <f>+'Ark1'!Q1938</f>
        <v>2338</v>
      </c>
      <c r="F15" s="65">
        <f>+'Ark1'!R1938</f>
        <v>13330.5</v>
      </c>
      <c r="G15" s="76">
        <f t="shared" ref="G15:G33" si="3">+F15-F14</f>
        <v>-435.75</v>
      </c>
      <c r="H15" s="65">
        <f>+'Ark1'!S1938</f>
        <v>12893.5</v>
      </c>
      <c r="I15" s="102">
        <f>+'Ark1'!T1938</f>
        <v>72.109377113028415</v>
      </c>
      <c r="J15" s="102"/>
      <c r="K15" s="102">
        <f>+'Ark1'!U1938</f>
        <v>88.202903344771059</v>
      </c>
      <c r="L15" s="49">
        <f>+'Ark1'!W1938</f>
        <v>55.001900182262411</v>
      </c>
      <c r="M15" s="65">
        <f>+'Ark1'!Z1938</f>
        <v>126.19232171249023</v>
      </c>
      <c r="N15" s="65">
        <f>+'Ark1'!AA1938</f>
        <v>28.03451921547256</v>
      </c>
      <c r="O15" s="49">
        <f>+'Ark1'!AB1938</f>
        <v>4.1195766732667751</v>
      </c>
      <c r="P15" s="65">
        <f>+'Ark1'!AC1938</f>
        <v>-42.45410589268333</v>
      </c>
      <c r="Q15" s="102">
        <f t="shared" si="2"/>
        <v>5.7016680923866554</v>
      </c>
      <c r="R15" s="49">
        <f>+'Ark1'!V1938</f>
        <v>17.085330632759462</v>
      </c>
      <c r="S15" s="102">
        <f>+'Ark1'!Y1938</f>
        <v>122.05548929147388</v>
      </c>
      <c r="T15" s="39"/>
      <c r="U15" s="4"/>
      <c r="V15" s="52"/>
      <c r="W15" s="52"/>
      <c r="X15" s="1"/>
      <c r="Y15" s="5"/>
      <c r="Z15"/>
      <c r="AA15" s="2"/>
      <c r="AB15" s="2"/>
      <c r="AC15" s="4"/>
      <c r="AD15" s="4"/>
      <c r="AE15" s="4"/>
    </row>
    <row r="16" spans="1:43" ht="15.6">
      <c r="A16" s="39"/>
      <c r="B16" s="47">
        <f>+'Ark1'!C1939</f>
        <v>1998</v>
      </c>
      <c r="C16" s="47">
        <f>+'Ark1'!H1939</f>
        <v>1</v>
      </c>
      <c r="D16" s="48" t="s">
        <v>53</v>
      </c>
      <c r="E16" s="47">
        <f>+'Ark1'!Q1939</f>
        <v>2082</v>
      </c>
      <c r="F16" s="65">
        <f>+'Ark1'!R1939</f>
        <v>12257.5</v>
      </c>
      <c r="G16" s="76">
        <f t="shared" si="3"/>
        <v>-1073</v>
      </c>
      <c r="H16" s="65">
        <f>+'Ark1'!S1939</f>
        <v>11951</v>
      </c>
      <c r="I16" s="102">
        <f>+'Ark1'!T1939</f>
        <v>70.233490903881957</v>
      </c>
      <c r="J16" s="102"/>
      <c r="K16" s="102">
        <f>+'Ark1'!U1939</f>
        <v>90.701063114200451</v>
      </c>
      <c r="L16" s="49">
        <f>+'Ark1'!W1939</f>
        <v>54.893649067023681</v>
      </c>
      <c r="M16" s="65">
        <f>+'Ark1'!Z1939</f>
        <v>125.27324073299272</v>
      </c>
      <c r="N16" s="65">
        <f>+'Ark1'!AA1939</f>
        <v>28.18847490278084</v>
      </c>
      <c r="O16" s="49">
        <f>+'Ark1'!AB1939</f>
        <v>4.0418676166044039</v>
      </c>
      <c r="P16" s="65">
        <f>+'Ark1'!AC1939</f>
        <v>-42.76656805560269</v>
      </c>
      <c r="Q16" s="102">
        <f t="shared" si="2"/>
        <v>5.887367915465898</v>
      </c>
      <c r="R16" s="49">
        <f>+'Ark1'!V1939</f>
        <v>16.618478482561699</v>
      </c>
      <c r="S16" s="102">
        <f>+'Ark1'!Y1939</f>
        <v>122.14077095655684</v>
      </c>
      <c r="T16" s="39"/>
      <c r="U16" s="4"/>
      <c r="V16" s="52"/>
      <c r="W16" s="52"/>
      <c r="X16" s="11"/>
      <c r="Y16" s="5"/>
      <c r="Z16"/>
      <c r="AA16" s="2"/>
      <c r="AB16" s="2"/>
      <c r="AC16" s="9"/>
      <c r="AD16" s="9"/>
      <c r="AE16" s="9"/>
    </row>
    <row r="17" spans="1:31" ht="15.6">
      <c r="A17" s="39"/>
      <c r="B17" s="47">
        <f>+'Ark1'!C1940</f>
        <v>1999</v>
      </c>
      <c r="C17" s="47">
        <f>+'Ark1'!H1940</f>
        <v>1</v>
      </c>
      <c r="D17" s="48" t="s">
        <v>53</v>
      </c>
      <c r="E17" s="47">
        <f>+'Ark1'!Q1940</f>
        <v>2748</v>
      </c>
      <c r="F17" s="65">
        <f>+'Ark1'!R1940</f>
        <v>16345</v>
      </c>
      <c r="G17" s="76">
        <f t="shared" si="3"/>
        <v>4087.5</v>
      </c>
      <c r="H17" s="65">
        <f>+'Ark1'!S1940</f>
        <v>16180</v>
      </c>
      <c r="I17" s="102">
        <f>+'Ark1'!T1940</f>
        <v>72.304612764451505</v>
      </c>
      <c r="J17" s="102"/>
      <c r="K17" s="102">
        <f>+'Ark1'!U1940</f>
        <v>88.64026235973671</v>
      </c>
      <c r="L17" s="49">
        <f>+'Ark1'!W1940</f>
        <v>55.184857849196554</v>
      </c>
      <c r="M17" s="65">
        <f>+'Ark1'!Z1940</f>
        <v>127.74947466007421</v>
      </c>
      <c r="N17" s="65">
        <f>+'Ark1'!AA1940</f>
        <v>28.238600165005675</v>
      </c>
      <c r="O17" s="49">
        <f>+'Ark1'!AB1940</f>
        <v>4.1458655159038988</v>
      </c>
      <c r="P17" s="65">
        <f>+'Ark1'!AC1940</f>
        <v>-46.373799455013952</v>
      </c>
      <c r="Q17" s="102">
        <f t="shared" si="2"/>
        <v>5.9479621542940322</v>
      </c>
      <c r="R17" s="49">
        <f>+'Ark1'!V1940</f>
        <v>15.396818598959925</v>
      </c>
      <c r="S17" s="102">
        <f>+'Ark1'!Y1940</f>
        <v>126.45986540226377</v>
      </c>
      <c r="T17" s="39"/>
      <c r="U17" s="4"/>
      <c r="V17" s="52"/>
      <c r="W17" s="52"/>
      <c r="X17" s="11"/>
      <c r="Y17" s="5"/>
      <c r="Z17"/>
      <c r="AA17" s="1"/>
      <c r="AB17" s="1"/>
      <c r="AC17" s="9"/>
      <c r="AD17" s="9"/>
      <c r="AE17" s="9"/>
    </row>
    <row r="18" spans="1:31" ht="15.6">
      <c r="A18" s="39"/>
      <c r="B18" s="47">
        <f>+'Ark1'!C1941</f>
        <v>2000</v>
      </c>
      <c r="C18" s="47">
        <f>+'Ark1'!H1941</f>
        <v>1</v>
      </c>
      <c r="D18" s="48" t="s">
        <v>53</v>
      </c>
      <c r="E18" s="47">
        <f>+'Ark1'!Q1941</f>
        <v>1674</v>
      </c>
      <c r="F18" s="65">
        <f>+'Ark1'!R1941</f>
        <v>12545.5</v>
      </c>
      <c r="G18" s="76">
        <f t="shared" si="3"/>
        <v>-3799.5</v>
      </c>
      <c r="H18" s="65">
        <f>+'Ark1'!S1941</f>
        <v>12507.5</v>
      </c>
      <c r="I18" s="102">
        <f>+'Ark1'!T1941</f>
        <v>62.621825669183245</v>
      </c>
      <c r="J18" s="102"/>
      <c r="K18" s="102">
        <f>+'Ark1'!U1941</f>
        <v>62.795892804270515</v>
      </c>
      <c r="L18" s="49">
        <f>+'Ark1'!W1941</f>
        <v>55.79012592444532</v>
      </c>
      <c r="M18" s="65">
        <f>+'Ark1'!Z1941</f>
        <v>125.8701259244454</v>
      </c>
      <c r="N18" s="65">
        <f>+'Ark1'!AA1941</f>
        <v>28.202167655124967</v>
      </c>
      <c r="O18" s="49">
        <f>+'Ark1'!AB1941</f>
        <v>3.7193905582041591</v>
      </c>
      <c r="P18" s="65">
        <f>+'Ark1'!AC1941</f>
        <v>-51.238142265858144</v>
      </c>
      <c r="Q18" s="102">
        <f t="shared" si="2"/>
        <v>7.4943249701314221</v>
      </c>
      <c r="R18" s="49">
        <f>+'Ark1'!V1941</f>
        <v>13.263640349129172</v>
      </c>
      <c r="S18" s="102">
        <f>+'Ark1'!Y1941</f>
        <v>125.4888685185924</v>
      </c>
      <c r="T18" s="39"/>
      <c r="U18" s="4"/>
      <c r="V18" s="52"/>
      <c r="W18" s="52"/>
      <c r="X18" s="11"/>
      <c r="Y18" s="5"/>
      <c r="Z18"/>
      <c r="AA18" s="1"/>
      <c r="AB18" s="1"/>
      <c r="AC18" s="9"/>
      <c r="AD18" s="9"/>
      <c r="AE18" s="9"/>
    </row>
    <row r="19" spans="1:31" ht="15.6">
      <c r="A19" s="39"/>
      <c r="B19" s="47">
        <f>+'Ark1'!C1942</f>
        <v>2001</v>
      </c>
      <c r="C19" s="47">
        <f>+'Ark1'!H1942</f>
        <v>1</v>
      </c>
      <c r="D19" s="48" t="s">
        <v>53</v>
      </c>
      <c r="E19" s="47">
        <f>+'Ark1'!Q1942</f>
        <v>1401</v>
      </c>
      <c r="F19" s="65">
        <f>+'Ark1'!R1942</f>
        <v>14809</v>
      </c>
      <c r="G19" s="76">
        <f t="shared" si="3"/>
        <v>2263.5</v>
      </c>
      <c r="H19" s="65">
        <f>+'Ark1'!S1942</f>
        <v>14794</v>
      </c>
      <c r="I19" s="102">
        <f>+'Ark1'!T1942</f>
        <v>69.532350455441843</v>
      </c>
      <c r="J19" s="102"/>
      <c r="K19" s="102">
        <f>+'Ark1'!U1942</f>
        <v>70.159008840270999</v>
      </c>
      <c r="L19" s="49">
        <f>+'Ark1'!W1942</f>
        <v>56.309111802081922</v>
      </c>
      <c r="M19" s="65">
        <f>+'Ark1'!Z1942</f>
        <v>127.84013789374131</v>
      </c>
      <c r="N19" s="65">
        <f>+'Ark1'!AA1942</f>
        <v>28.279884381430808</v>
      </c>
      <c r="O19" s="49">
        <f>+'Ark1'!AB1942</f>
        <v>3.9003699499133</v>
      </c>
      <c r="P19" s="65">
        <f>+'Ark1'!AC1942</f>
        <v>-55.611963914133312</v>
      </c>
      <c r="Q19" s="102">
        <f t="shared" si="2"/>
        <v>10.570306923625981</v>
      </c>
      <c r="R19" s="49">
        <f>+'Ark1'!V1942</f>
        <v>13.56837058545479</v>
      </c>
      <c r="S19" s="102">
        <f>+'Ark1'!Y1942</f>
        <v>127.7106489297056</v>
      </c>
      <c r="T19" s="39"/>
      <c r="U19" s="4"/>
      <c r="V19" s="52"/>
      <c r="W19" s="52"/>
      <c r="X19" s="11"/>
      <c r="Y19" s="5"/>
      <c r="Z19"/>
      <c r="AA19" s="1"/>
      <c r="AB19" s="1"/>
      <c r="AC19" s="9"/>
      <c r="AD19" s="9"/>
      <c r="AE19" s="9"/>
    </row>
    <row r="20" spans="1:31" ht="15.6">
      <c r="A20" s="39"/>
      <c r="B20" s="47">
        <f>+'Ark1'!C1943</f>
        <v>2002</v>
      </c>
      <c r="C20" s="47">
        <f>+'Ark1'!H1943</f>
        <v>1</v>
      </c>
      <c r="D20" s="48" t="s">
        <v>53</v>
      </c>
      <c r="E20" s="47">
        <f>+'Ark1'!Q1943</f>
        <v>1343</v>
      </c>
      <c r="F20" s="65">
        <f>+'Ark1'!R1943</f>
        <v>17596</v>
      </c>
      <c r="G20" s="76">
        <f t="shared" si="3"/>
        <v>2787</v>
      </c>
      <c r="H20" s="65">
        <f>+'Ark1'!S1943</f>
        <v>17555</v>
      </c>
      <c r="I20" s="102">
        <f>+'Ark1'!T1943</f>
        <v>70.448812907875251</v>
      </c>
      <c r="J20" s="102"/>
      <c r="K20" s="102">
        <f>+'Ark1'!U1943</f>
        <v>70.581028777056531</v>
      </c>
      <c r="L20" s="49">
        <f>+'Ark1'!W1943</f>
        <v>56.142466533751055</v>
      </c>
      <c r="M20" s="65">
        <f>+'Ark1'!Z1943</f>
        <v>131.03592138991601</v>
      </c>
      <c r="N20" s="65">
        <f>+'Ark1'!AA1943</f>
        <v>29.052380265431658</v>
      </c>
      <c r="O20" s="49">
        <f>+'Ark1'!AB1943</f>
        <v>3.9012350518992434</v>
      </c>
      <c r="P20" s="65">
        <f>+'Ark1'!AC1943</f>
        <v>-58.676645322415347</v>
      </c>
      <c r="Q20" s="102">
        <f t="shared" si="2"/>
        <v>13.102010424422934</v>
      </c>
      <c r="R20" s="49">
        <f>+'Ark1'!V1943</f>
        <v>13.48238235962719</v>
      </c>
      <c r="S20" s="102">
        <f>+'Ark1'!Y1943</f>
        <v>130.73059786314937</v>
      </c>
      <c r="T20" s="39"/>
      <c r="U20" s="4"/>
      <c r="V20" s="52"/>
      <c r="W20" s="52"/>
      <c r="X20" s="5"/>
      <c r="Y20" s="5"/>
      <c r="Z20"/>
      <c r="AA20" s="1"/>
      <c r="AB20" s="1"/>
      <c r="AC20" s="9"/>
      <c r="AD20" s="9"/>
      <c r="AE20" s="9"/>
    </row>
    <row r="21" spans="1:31" ht="15.6">
      <c r="A21" s="39"/>
      <c r="B21" s="47">
        <f>+'Ark1'!C1944</f>
        <v>2003</v>
      </c>
      <c r="C21" s="47">
        <f>+'Ark1'!H1944</f>
        <v>1</v>
      </c>
      <c r="D21" s="48" t="s">
        <v>53</v>
      </c>
      <c r="E21" s="47">
        <f>+'Ark1'!Q1944</f>
        <v>1284</v>
      </c>
      <c r="F21" s="65">
        <f>+'Ark1'!R1944</f>
        <v>15698</v>
      </c>
      <c r="G21" s="76">
        <f t="shared" si="3"/>
        <v>-1898</v>
      </c>
      <c r="H21" s="65">
        <f>+'Ark1'!S1944</f>
        <v>15646</v>
      </c>
      <c r="I21" s="102">
        <f>+'Ark1'!T1944</f>
        <v>66.547967272881394</v>
      </c>
      <c r="J21" s="102"/>
      <c r="K21" s="102">
        <f>+'Ark1'!U1944</f>
        <v>66.634216494416748</v>
      </c>
      <c r="L21" s="49">
        <f>+'Ark1'!W1944</f>
        <v>56.279688099194679</v>
      </c>
      <c r="M21" s="65">
        <f>+'Ark1'!Z1944</f>
        <v>133.2206442541233</v>
      </c>
      <c r="N21" s="65">
        <f>+'Ark1'!AA1944</f>
        <v>29.903242590339541</v>
      </c>
      <c r="O21" s="49">
        <f>+'Ark1'!AB1944</f>
        <v>3.9369153368852201</v>
      </c>
      <c r="P21" s="65">
        <f>+'Ark1'!AC1944</f>
        <v>-59.843151232908184</v>
      </c>
      <c r="Q21" s="102">
        <f t="shared" si="2"/>
        <v>12.225856697819315</v>
      </c>
      <c r="R21" s="49">
        <f>+'Ark1'!V1944</f>
        <v>13.600904573831063</v>
      </c>
      <c r="S21" s="102">
        <f>+'Ark1'!Y1944</f>
        <v>132.77934768760437</v>
      </c>
      <c r="T21" s="39"/>
      <c r="U21" s="4"/>
      <c r="V21" s="52"/>
      <c r="W21" s="52"/>
      <c r="X21" s="5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+'Ark1'!C1945</f>
        <v>2004</v>
      </c>
      <c r="C22" s="47">
        <f>+'Ark1'!H1945</f>
        <v>1</v>
      </c>
      <c r="D22" s="48" t="s">
        <v>53</v>
      </c>
      <c r="E22" s="47">
        <f>+'Ark1'!Q1945</f>
        <v>1207</v>
      </c>
      <c r="F22" s="65">
        <f>+'Ark1'!R1945</f>
        <v>15829</v>
      </c>
      <c r="G22" s="76">
        <f t="shared" si="3"/>
        <v>131</v>
      </c>
      <c r="H22" s="65">
        <f>+'Ark1'!S1945</f>
        <v>15742</v>
      </c>
      <c r="I22" s="102">
        <f>+'Ark1'!T1945</f>
        <v>64.697948172974719</v>
      </c>
      <c r="J22" s="102"/>
      <c r="K22" s="102">
        <f>+'Ark1'!U1945</f>
        <v>65.225519898626317</v>
      </c>
      <c r="L22" s="49">
        <f>+'Ark1'!W1945</f>
        <v>55.946194892643888</v>
      </c>
      <c r="M22" s="65">
        <f>+'Ark1'!Z1945</f>
        <v>134.68679964426377</v>
      </c>
      <c r="N22" s="65">
        <f>+'Ark1'!AA1945</f>
        <v>29.876542456592947</v>
      </c>
      <c r="O22" s="49">
        <f>+'Ark1'!AB1945</f>
        <v>3.9854058744847776</v>
      </c>
      <c r="P22" s="65">
        <f>+'Ark1'!AC1945</f>
        <v>-60.412425907085925</v>
      </c>
      <c r="Q22" s="102">
        <f t="shared" si="2"/>
        <v>13.114333057166528</v>
      </c>
      <c r="R22" s="49">
        <f>+'Ark1'!V1945</f>
        <v>14.806304883441786</v>
      </c>
      <c r="S22" s="102">
        <f>+'Ark1'!Y1945</f>
        <v>133.94652852359599</v>
      </c>
      <c r="T22" s="39"/>
      <c r="U22" s="4"/>
      <c r="V22" s="52"/>
      <c r="W22" s="52"/>
      <c r="X22" s="5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+'Ark1'!C1946</f>
        <v>2005</v>
      </c>
      <c r="C23" s="47">
        <f>+'Ark1'!H1946</f>
        <v>1</v>
      </c>
      <c r="D23" s="48" t="s">
        <v>53</v>
      </c>
      <c r="E23" s="47">
        <f>+'Ark1'!Q1946</f>
        <v>1101</v>
      </c>
      <c r="F23" s="65">
        <f>+'Ark1'!R1946</f>
        <v>14814</v>
      </c>
      <c r="G23" s="76">
        <f t="shared" si="3"/>
        <v>-1015</v>
      </c>
      <c r="H23" s="65">
        <f>+'Ark1'!S1946</f>
        <v>14750</v>
      </c>
      <c r="I23" s="102">
        <f>+'Ark1'!T1946</f>
        <v>59.01521791092344</v>
      </c>
      <c r="J23" s="102"/>
      <c r="K23" s="102">
        <f>+'Ark1'!U1946</f>
        <v>59.147192560408087</v>
      </c>
      <c r="L23" s="49">
        <f>+'Ark1'!W1946</f>
        <v>55.370847457627121</v>
      </c>
      <c r="M23" s="65">
        <f>+'Ark1'!Z1946</f>
        <v>134.64092881355879</v>
      </c>
      <c r="N23" s="65">
        <f>+'Ark1'!AA1946</f>
        <v>30.346685387120178</v>
      </c>
      <c r="O23" s="49">
        <f>+'Ark1'!AB1946</f>
        <v>4.1754525942178908</v>
      </c>
      <c r="P23" s="65">
        <f>+'Ark1'!AC1946</f>
        <v>-57.318681245404349</v>
      </c>
      <c r="Q23" s="102">
        <f t="shared" si="2"/>
        <v>13.455040871934605</v>
      </c>
      <c r="R23" s="49">
        <f>+'Ark1'!V1946</f>
        <v>15.377210746591066</v>
      </c>
      <c r="S23" s="102">
        <f>+'Ark1'!Y1946</f>
        <v>134.05924800864</v>
      </c>
      <c r="T23" s="39"/>
      <c r="U23" s="4"/>
      <c r="V23" s="52"/>
      <c r="W23" s="52"/>
      <c r="X23" s="5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+'Ark1'!C1947</f>
        <v>2006</v>
      </c>
      <c r="C24" s="47">
        <f>+'Ark1'!H1947</f>
        <v>1</v>
      </c>
      <c r="D24" s="48" t="s">
        <v>53</v>
      </c>
      <c r="E24" s="47">
        <f>+'Ark1'!Q1947</f>
        <v>849</v>
      </c>
      <c r="F24" s="65">
        <f>+'Ark1'!R1947</f>
        <v>9243</v>
      </c>
      <c r="G24" s="76">
        <f t="shared" si="3"/>
        <v>-5571</v>
      </c>
      <c r="H24" s="65">
        <f>+'Ark1'!S1947</f>
        <v>9184</v>
      </c>
      <c r="I24" s="102">
        <f>+'Ark1'!T1947</f>
        <v>43.486238532110093</v>
      </c>
      <c r="J24" s="102"/>
      <c r="K24" s="102">
        <f>+'Ark1'!U1947</f>
        <v>43.781423946403429</v>
      </c>
      <c r="L24" s="49">
        <f>+'Ark1'!W1947</f>
        <v>54.955466027874571</v>
      </c>
      <c r="M24" s="65">
        <f>+'Ark1'!Z1947</f>
        <v>135.36840156794403</v>
      </c>
      <c r="N24" s="65">
        <f>+'Ark1'!AA1947</f>
        <v>31.280006204036493</v>
      </c>
      <c r="O24" s="49">
        <f>+'Ark1'!AB1947</f>
        <v>4.2956756678194852</v>
      </c>
      <c r="P24" s="65">
        <f>+'Ark1'!AC1947</f>
        <v>-56.370976497483639</v>
      </c>
      <c r="Q24" s="102">
        <f t="shared" si="2"/>
        <v>10.886925795053003</v>
      </c>
      <c r="R24" s="49">
        <f>+'Ark1'!V1947</f>
        <v>16.091853294384943</v>
      </c>
      <c r="S24" s="102">
        <f>+'Ark1'!Y1947</f>
        <v>134.50431678026592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+'Ark1'!C1948</f>
        <v>2007</v>
      </c>
      <c r="C25" s="47">
        <f>+'Ark1'!H1948</f>
        <v>1</v>
      </c>
      <c r="D25" s="48" t="s">
        <v>53</v>
      </c>
      <c r="E25" s="47">
        <f>+'Ark1'!Q1948</f>
        <v>754</v>
      </c>
      <c r="F25" s="65">
        <f>+'Ark1'!R1948</f>
        <v>9738</v>
      </c>
      <c r="G25" s="76">
        <f t="shared" si="3"/>
        <v>495</v>
      </c>
      <c r="H25" s="65">
        <f>+'Ark1'!S1948</f>
        <v>9689</v>
      </c>
      <c r="I25" s="102">
        <f>+'Ark1'!T1948</f>
        <v>44.502330682752941</v>
      </c>
      <c r="J25" s="102"/>
      <c r="K25" s="102">
        <f>+'Ark1'!U1948</f>
        <v>44.805915756143008</v>
      </c>
      <c r="L25" s="49">
        <f>+'Ark1'!W1948</f>
        <v>55.314789968004959</v>
      </c>
      <c r="M25" s="65">
        <f>+'Ark1'!Z1948</f>
        <v>137.39975229641891</v>
      </c>
      <c r="N25" s="65">
        <f>+'Ark1'!AA1948</f>
        <v>31.654281983679624</v>
      </c>
      <c r="O25" s="49">
        <f>+'Ark1'!AB1948</f>
        <v>4.2535480639064849</v>
      </c>
      <c r="P25" s="65">
        <f>+'Ark1'!AC1948</f>
        <v>-59.390986037451633</v>
      </c>
      <c r="Q25" s="102">
        <f t="shared" si="2"/>
        <v>12.915119363395226</v>
      </c>
      <c r="R25" s="49">
        <f>+'Ark1'!V1948</f>
        <v>15.518484288354896</v>
      </c>
      <c r="S25" s="102">
        <f>+'Ark1'!Y1948</f>
        <v>136.70837954405445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6.5" customHeight="1">
      <c r="A26" s="39"/>
      <c r="B26" s="47">
        <f>+'Ark1'!C1949</f>
        <v>2008</v>
      </c>
      <c r="C26" s="47">
        <f>+'Ark1'!H1949</f>
        <v>1</v>
      </c>
      <c r="D26" s="48" t="s">
        <v>53</v>
      </c>
      <c r="E26" s="47">
        <f>+'Ark1'!Q1949</f>
        <v>691</v>
      </c>
      <c r="F26" s="65">
        <f>+'Ark1'!R1949</f>
        <v>10055</v>
      </c>
      <c r="G26" s="76">
        <f t="shared" si="3"/>
        <v>317</v>
      </c>
      <c r="H26" s="65">
        <f>+'Ark1'!S1949</f>
        <v>9927</v>
      </c>
      <c r="I26" s="102">
        <f>+'Ark1'!T1949</f>
        <v>40.937220096083365</v>
      </c>
      <c r="J26" s="102"/>
      <c r="K26" s="102">
        <f>+'Ark1'!U1949</f>
        <v>40.872165531260158</v>
      </c>
      <c r="L26" s="49">
        <f>+'Ark1'!W1949</f>
        <v>55.779389543668792</v>
      </c>
      <c r="M26" s="65">
        <f>+'Ark1'!Z1949</f>
        <v>136.17853329303915</v>
      </c>
      <c r="N26" s="65">
        <f>+'Ark1'!AA1949</f>
        <v>31.611072981953729</v>
      </c>
      <c r="O26" s="49">
        <f>+'Ark1'!AB1949</f>
        <v>3.9782938694215031</v>
      </c>
      <c r="P26" s="65">
        <f>+'Ark1'!AC1949</f>
        <v>-58.229134071195112</v>
      </c>
      <c r="Q26" s="102">
        <f t="shared" si="2"/>
        <v>14.551374819102749</v>
      </c>
      <c r="R26" s="49">
        <f>+'Ark1'!V1949</f>
        <v>16.511984087518648</v>
      </c>
      <c r="S26" s="102">
        <f>+'Ark1'!Y1949</f>
        <v>134.44498259572353</v>
      </c>
      <c r="T26" s="39"/>
      <c r="U26" s="4"/>
      <c r="V26" s="52"/>
      <c r="W26" s="52"/>
      <c r="X26" s="5"/>
      <c r="Y26" s="5"/>
      <c r="Z26"/>
      <c r="AA26" s="11"/>
      <c r="AB26" s="11"/>
      <c r="AC26" s="9"/>
      <c r="AD26" s="9"/>
      <c r="AE26" s="9"/>
    </row>
    <row r="27" spans="1:31" ht="16.5" customHeight="1">
      <c r="A27" s="39"/>
      <c r="B27" s="47">
        <f>+'Ark1'!C1950</f>
        <v>2009</v>
      </c>
      <c r="C27" s="47">
        <f>+'Ark1'!H1950</f>
        <v>1</v>
      </c>
      <c r="D27" s="48" t="s">
        <v>53</v>
      </c>
      <c r="E27" s="47">
        <f>+'Ark1'!Q1950</f>
        <v>586</v>
      </c>
      <c r="F27" s="65">
        <f>+'Ark1'!R1950</f>
        <v>9478.0700000000015</v>
      </c>
      <c r="G27" s="76">
        <f t="shared" si="3"/>
        <v>-576.92999999999847</v>
      </c>
      <c r="H27" s="65">
        <f>+'Ark1'!S1950</f>
        <v>9385.0700000000015</v>
      </c>
      <c r="I27" s="102">
        <f>+'Ark1'!T1950</f>
        <v>42.569235129285474</v>
      </c>
      <c r="J27" s="102"/>
      <c r="K27" s="102">
        <f>+'Ark1'!U1950</f>
        <v>42.189152574491054</v>
      </c>
      <c r="L27" s="49">
        <f>+'Ark1'!W1950</f>
        <v>57.134469961332201</v>
      </c>
      <c r="M27" s="65">
        <f>+'Ark1'!Z1950</f>
        <v>135.02861459743997</v>
      </c>
      <c r="N27" s="65">
        <f>+'Ark1'!AA1950</f>
        <v>32.223041112940557</v>
      </c>
      <c r="O27" s="49">
        <f>+'Ark1'!AB1950</f>
        <v>15.868167260124771</v>
      </c>
      <c r="P27" s="65">
        <f>+'Ark1'!AC1950</f>
        <v>-6.1177128664743758</v>
      </c>
      <c r="Q27" s="102">
        <f t="shared" si="2"/>
        <v>16.174180887372017</v>
      </c>
      <c r="R27" s="49">
        <f>+'Ark1'!V1950</f>
        <v>16.553370042635258</v>
      </c>
      <c r="S27" s="102">
        <f>+'Ark1'!Y1950</f>
        <v>133.70369706068803</v>
      </c>
      <c r="T27" s="39"/>
      <c r="U27" s="4"/>
      <c r="V27" s="52"/>
      <c r="W27" s="52"/>
      <c r="X27" s="5"/>
      <c r="Y27" s="5"/>
      <c r="Z27"/>
      <c r="AA27" s="11"/>
      <c r="AB27" s="11"/>
      <c r="AC27" s="9"/>
      <c r="AD27" s="9"/>
      <c r="AE27" s="9"/>
    </row>
    <row r="28" spans="1:31" ht="15.6">
      <c r="A28" s="39"/>
      <c r="B28" s="47">
        <f>+'Ark1'!C1951</f>
        <v>2010</v>
      </c>
      <c r="C28" s="47">
        <f>+'Ark1'!H1951</f>
        <v>1</v>
      </c>
      <c r="D28" s="48" t="s">
        <v>53</v>
      </c>
      <c r="E28" s="47">
        <f>+'Ark1'!Q1951</f>
        <v>434</v>
      </c>
      <c r="F28" s="65">
        <f>+'Ark1'!R1951</f>
        <v>9310</v>
      </c>
      <c r="G28" s="76">
        <f t="shared" si="3"/>
        <v>-168.07000000000153</v>
      </c>
      <c r="H28" s="65">
        <f>+'Ark1'!S1951</f>
        <v>9226</v>
      </c>
      <c r="I28" s="102">
        <f>+'Ark1'!T1951</f>
        <v>36.227090548270361</v>
      </c>
      <c r="J28" s="102"/>
      <c r="K28" s="102">
        <f>+'Ark1'!U1951</f>
        <v>36.087056549839993</v>
      </c>
      <c r="L28" s="49">
        <f>+'Ark1'!W1951</f>
        <v>57.926512031216141</v>
      </c>
      <c r="M28" s="65">
        <f>+'Ark1'!Z1951</f>
        <v>134.51615001083903</v>
      </c>
      <c r="N28" s="65">
        <f>+'Ark1'!AA1951</f>
        <v>30.318598826791039</v>
      </c>
      <c r="O28" s="49">
        <f>+'Ark1'!AB1951</f>
        <v>3.9045929359910128</v>
      </c>
      <c r="P28" s="65">
        <f>+'Ark1'!AC1951</f>
        <v>-60.193119377758286</v>
      </c>
      <c r="Q28" s="102">
        <f t="shared" si="2"/>
        <v>21.451612903225808</v>
      </c>
      <c r="R28" s="49">
        <f>+'Ark1'!V1951</f>
        <v>14.242320085929112</v>
      </c>
      <c r="S28" s="102">
        <f>+'Ark1'!Y1951</f>
        <v>133.30247046186904</v>
      </c>
      <c r="T28" s="39"/>
      <c r="U28" s="4"/>
      <c r="V28" s="51"/>
      <c r="W28" s="51"/>
      <c r="X28" s="5"/>
      <c r="Y28" s="5"/>
      <c r="Z28"/>
      <c r="AA28" s="11"/>
      <c r="AB28" s="11"/>
      <c r="AC28" s="9"/>
      <c r="AD28" s="9"/>
      <c r="AE28" s="9"/>
    </row>
    <row r="29" spans="1:31" ht="17.25" customHeight="1">
      <c r="A29" s="39"/>
      <c r="B29" s="47">
        <f>+'Ark1'!C1952</f>
        <v>2011</v>
      </c>
      <c r="C29" s="47">
        <f>+'Ark1'!H1952</f>
        <v>1</v>
      </c>
      <c r="D29" s="48" t="s">
        <v>53</v>
      </c>
      <c r="E29" s="47">
        <f>+'Ark1'!Q1952</f>
        <v>345</v>
      </c>
      <c r="F29" s="65">
        <f>+'Ark1'!R1952</f>
        <v>9672</v>
      </c>
      <c r="G29" s="76">
        <f t="shared" si="3"/>
        <v>362</v>
      </c>
      <c r="H29" s="65">
        <f>+'Ark1'!S1952</f>
        <v>9603</v>
      </c>
      <c r="I29" s="102">
        <f>+'Ark1'!T1952</f>
        <v>35.6046383213694</v>
      </c>
      <c r="J29" s="102"/>
      <c r="K29" s="102">
        <f>+'Ark1'!U1952</f>
        <v>35.27004442767997</v>
      </c>
      <c r="L29" s="49">
        <f>+'Ark1'!W1952</f>
        <v>58.530459231490156</v>
      </c>
      <c r="M29" s="65">
        <f>+'Ark1'!Z1952</f>
        <v>134.44875559720899</v>
      </c>
      <c r="N29" s="65">
        <f>+'Ark1'!AA1952</f>
        <v>30.045169495277591</v>
      </c>
      <c r="O29" s="49">
        <f>+'Ark1'!AB1952</f>
        <v>4.0271110897939693</v>
      </c>
      <c r="P29" s="65">
        <f>+'Ark1'!AC1952</f>
        <v>-60.37248904421925</v>
      </c>
      <c r="Q29" s="102">
        <f t="shared" si="2"/>
        <v>28.034782608695654</v>
      </c>
      <c r="R29" s="49">
        <f>+'Ark1'!V1952</f>
        <v>16.622518610421832</v>
      </c>
      <c r="S29" s="102">
        <f>+'Ark1'!Y1952</f>
        <v>133.48959884201801</v>
      </c>
      <c r="T29" s="39"/>
      <c r="U29"/>
      <c r="V29"/>
      <c r="X29"/>
      <c r="Y29"/>
      <c r="Z29"/>
      <c r="AA29" s="11"/>
      <c r="AB29" s="11"/>
      <c r="AC29" s="9"/>
      <c r="AD29" s="9"/>
      <c r="AE29" s="9"/>
    </row>
    <row r="30" spans="1:31" ht="17.25" customHeight="1">
      <c r="A30" s="39"/>
      <c r="B30" s="47">
        <f>+'Ark1'!C1953</f>
        <v>2012</v>
      </c>
      <c r="C30" s="47">
        <f>+'Ark1'!H1953</f>
        <v>1</v>
      </c>
      <c r="D30" s="48" t="s">
        <v>53</v>
      </c>
      <c r="E30" s="47">
        <f>+'Ark1'!Q1953</f>
        <v>377</v>
      </c>
      <c r="F30" s="65">
        <f>+'Ark1'!R1953</f>
        <v>9851</v>
      </c>
      <c r="G30" s="76">
        <f t="shared" si="3"/>
        <v>179</v>
      </c>
      <c r="H30" s="65">
        <f>+'Ark1'!S1953</f>
        <v>9730</v>
      </c>
      <c r="I30" s="102">
        <f>+'Ark1'!T1953</f>
        <v>35.324703266755122</v>
      </c>
      <c r="J30" s="102"/>
      <c r="K30" s="102">
        <f>+'Ark1'!U1953</f>
        <v>34.914817691544009</v>
      </c>
      <c r="L30" s="49">
        <f>+'Ark1'!W1953</f>
        <v>58.423946557040104</v>
      </c>
      <c r="M30" s="65">
        <f>+'Ark1'!Z1953</f>
        <v>134.06537512846847</v>
      </c>
      <c r="N30" s="65">
        <f>+'Ark1'!AA1953</f>
        <v>29.005678192522847</v>
      </c>
      <c r="O30" s="49">
        <f>+'Ark1'!AB1953</f>
        <v>3.595249527169385</v>
      </c>
      <c r="P30" s="65">
        <f>+'Ark1'!AC1953</f>
        <v>-54.064668159166487</v>
      </c>
      <c r="Q30" s="102">
        <f t="shared" si="2"/>
        <v>26.129973474801062</v>
      </c>
      <c r="R30" s="49">
        <f>+'Ark1'!V1953</f>
        <v>16.191554156938381</v>
      </c>
      <c r="S30" s="102">
        <f>+'Ark1'!Y1953</f>
        <v>132.41864785300967</v>
      </c>
      <c r="T30" s="39"/>
      <c r="U30" s="2"/>
      <c r="V30" s="51"/>
      <c r="W30" s="51"/>
      <c r="X30"/>
      <c r="Y30" s="5"/>
      <c r="Z30"/>
      <c r="AA30" s="11"/>
      <c r="AB30" s="11"/>
      <c r="AC30" s="9"/>
      <c r="AD30" s="9"/>
      <c r="AE30" s="9"/>
    </row>
    <row r="31" spans="1:31" ht="15.6">
      <c r="A31" s="39"/>
      <c r="B31" s="47">
        <f>+'Ark1'!C1954</f>
        <v>2013</v>
      </c>
      <c r="C31" s="47">
        <f>+'Ark1'!H1954</f>
        <v>1</v>
      </c>
      <c r="D31" s="48" t="s">
        <v>53</v>
      </c>
      <c r="E31" s="47">
        <f>+'Ark1'!Q1954</f>
        <v>254</v>
      </c>
      <c r="F31" s="65">
        <f>+'Ark1'!R1954</f>
        <v>8460</v>
      </c>
      <c r="G31" s="76">
        <f t="shared" si="3"/>
        <v>-1391</v>
      </c>
      <c r="H31" s="65">
        <f>+'Ark1'!S1954</f>
        <v>8366</v>
      </c>
      <c r="I31" s="102">
        <f>+'Ark1'!T1954</f>
        <v>30.274835385055841</v>
      </c>
      <c r="J31" s="102"/>
      <c r="K31" s="102">
        <f>+'Ark1'!U1954</f>
        <v>29.869970565229288</v>
      </c>
      <c r="L31" s="49">
        <f>+'Ark1'!W1954</f>
        <v>58.794047334448997</v>
      </c>
      <c r="M31" s="65">
        <f>+'Ark1'!Z1954</f>
        <v>134.59065264164477</v>
      </c>
      <c r="N31" s="65">
        <f>+'Ark1'!AA1954</f>
        <v>28.097078493510157</v>
      </c>
      <c r="O31" s="49">
        <f>+'Ark1'!AB1954</f>
        <v>3.6416742037319185</v>
      </c>
      <c r="P31" s="65">
        <f>+'Ark1'!AC1954</f>
        <v>-59.305021352400594</v>
      </c>
      <c r="Q31" s="102">
        <f t="shared" si="2"/>
        <v>33.30708661417323</v>
      </c>
      <c r="R31" s="49">
        <f>+'Ark1'!V1954</f>
        <v>15.948817966903077</v>
      </c>
      <c r="S31" s="102">
        <f>+'Ark1'!Y1954</f>
        <v>133.09520094562649</v>
      </c>
      <c r="T31" s="39"/>
      <c r="U31" s="2"/>
      <c r="V31" s="51"/>
      <c r="W31" s="51"/>
      <c r="X31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+'Ark1'!C1955</f>
        <v>2014</v>
      </c>
      <c r="C32" s="47">
        <f>+'Ark1'!H1955</f>
        <v>1</v>
      </c>
      <c r="D32" s="48" t="s">
        <v>53</v>
      </c>
      <c r="E32" s="47">
        <f>+'Ark1'!Q1955</f>
        <v>256</v>
      </c>
      <c r="F32" s="65">
        <f>+'Ark1'!R1955</f>
        <v>8731</v>
      </c>
      <c r="G32" s="76">
        <f t="shared" si="3"/>
        <v>271</v>
      </c>
      <c r="H32" s="65">
        <f>+'Ark1'!S1955</f>
        <v>8567</v>
      </c>
      <c r="I32" s="102">
        <f>+'Ark1'!T1955</f>
        <v>31.803445889338143</v>
      </c>
      <c r="J32" s="102"/>
      <c r="K32" s="102">
        <f>+'Ark1'!U1955</f>
        <v>31.573889616718759</v>
      </c>
      <c r="L32" s="49">
        <f>+'Ark1'!W1955</f>
        <v>57.92762927512549</v>
      </c>
      <c r="M32" s="65">
        <f>+'Ark1'!Z1955</f>
        <v>135.620403875335</v>
      </c>
      <c r="N32" s="65">
        <f>+'Ark1'!AA1955</f>
        <v>29.031758256100822</v>
      </c>
      <c r="O32" s="49">
        <f>+'Ark1'!AB1955</f>
        <v>4.7520170150703436</v>
      </c>
      <c r="P32" s="65">
        <f>+'Ark1'!AC1955</f>
        <v>-46.811224699083773</v>
      </c>
      <c r="Q32" s="102">
        <f t="shared" si="2"/>
        <v>34.10546875</v>
      </c>
      <c r="R32" s="49">
        <f>+'Ark1'!V1955</f>
        <v>15.513343259649529</v>
      </c>
      <c r="S32" s="102">
        <f>+'Ark1'!Y1955</f>
        <v>133.07295842400583</v>
      </c>
      <c r="T32" s="39"/>
      <c r="U32" s="2"/>
      <c r="V32" s="51"/>
      <c r="W32" s="51"/>
      <c r="X32"/>
      <c r="Y32"/>
      <c r="Z32"/>
      <c r="AA32" s="11"/>
      <c r="AB32" s="11"/>
      <c r="AC32" s="9"/>
      <c r="AD32" s="9"/>
      <c r="AE32" s="9"/>
    </row>
    <row r="33" spans="1:31" ht="15.6">
      <c r="A33" s="39"/>
      <c r="B33" s="47">
        <f>+'Ark1'!C1956</f>
        <v>2015</v>
      </c>
      <c r="C33" s="47">
        <f>+'Ark1'!H1956</f>
        <v>1</v>
      </c>
      <c r="D33" s="48" t="s">
        <v>53</v>
      </c>
      <c r="E33" s="47">
        <f>+'Ark1'!Q1956</f>
        <v>226</v>
      </c>
      <c r="F33" s="65">
        <f>+'Ark1'!R1956</f>
        <v>8405</v>
      </c>
      <c r="G33" s="76">
        <f t="shared" si="3"/>
        <v>-326</v>
      </c>
      <c r="H33" s="65">
        <f>+'Ark1'!S1956</f>
        <v>8322</v>
      </c>
      <c r="I33" s="102">
        <f>+'Ark1'!T1956</f>
        <v>30.821415474880819</v>
      </c>
      <c r="J33" s="102"/>
      <c r="K33" s="102">
        <f>+'Ark1'!U1956</f>
        <v>30.851934680765197</v>
      </c>
      <c r="L33" s="49">
        <f>+'Ark1'!W1956</f>
        <v>58.061043018505195</v>
      </c>
      <c r="M33" s="65">
        <f>+'Ark1'!Z1956</f>
        <v>136.11303773131479</v>
      </c>
      <c r="N33" s="65">
        <f>+'Ark1'!AA1956</f>
        <v>29.338983819655443</v>
      </c>
      <c r="O33" s="49">
        <f>+'Ark1'!AB1956</f>
        <v>4.2765630881003913</v>
      </c>
      <c r="P33" s="65">
        <f>+'Ark1'!AC1956</f>
        <v>-53.172774593023313</v>
      </c>
      <c r="Q33" s="102">
        <f t="shared" si="2"/>
        <v>37.190265486725664</v>
      </c>
      <c r="R33" s="49">
        <f>+'Ark1'!V1956</f>
        <v>14.56228435455086</v>
      </c>
      <c r="S33" s="102">
        <f>+'Ark1'!Y1956</f>
        <v>134.76891136228457</v>
      </c>
      <c r="T33" s="39"/>
      <c r="U33" s="2"/>
      <c r="V33" s="51"/>
      <c r="W33" s="51"/>
      <c r="X33"/>
      <c r="Y33"/>
      <c r="Z33"/>
      <c r="AA33" s="11"/>
      <c r="AB33" s="11"/>
      <c r="AC33" s="9"/>
      <c r="AD33" s="9"/>
      <c r="AE33" s="9"/>
    </row>
    <row r="34" spans="1:31" ht="15.6">
      <c r="A34" s="39"/>
      <c r="B34" s="47">
        <f>+'Ark1'!C1957</f>
        <v>2016</v>
      </c>
      <c r="C34" s="47">
        <f>+'Ark1'!H1957</f>
        <v>1</v>
      </c>
      <c r="D34" s="48" t="s">
        <v>53</v>
      </c>
      <c r="E34" s="47">
        <f>+'Ark1'!Q1957</f>
        <v>207</v>
      </c>
      <c r="F34" s="65">
        <f>+'Ark1'!R1957</f>
        <v>8291</v>
      </c>
      <c r="G34" s="76">
        <f>+F34-F33</f>
        <v>-114</v>
      </c>
      <c r="H34" s="65">
        <f>+'Ark1'!S1957</f>
        <v>8236</v>
      </c>
      <c r="I34" s="102">
        <f>+'Ark1'!T1957</f>
        <v>31.01990422029332</v>
      </c>
      <c r="J34" s="102"/>
      <c r="K34" s="102">
        <f>+'Ark1'!U1957</f>
        <v>30.930057771506636</v>
      </c>
      <c r="L34" s="49">
        <f>+'Ark1'!W1957</f>
        <v>58.252428363283151</v>
      </c>
      <c r="M34" s="65">
        <f>+'Ark1'!Z1957</f>
        <v>137.53557552209787</v>
      </c>
      <c r="N34" s="65">
        <f>+'Ark1'!AA1957</f>
        <v>28.136799001208985</v>
      </c>
      <c r="O34" s="49">
        <f>+'Ark1'!AB1957</f>
        <v>3.7330514101187937</v>
      </c>
      <c r="P34" s="65">
        <f>+'Ark1'!AC1957</f>
        <v>-62.419481000901264</v>
      </c>
      <c r="Q34" s="102">
        <f>+F34/E34</f>
        <v>40.053140096618357</v>
      </c>
      <c r="R34" s="49">
        <f>+'Ark1'!V1957</f>
        <v>14.696055964298637</v>
      </c>
      <c r="S34" s="102">
        <f>+'Ark1'!Y1957</f>
        <v>136.62320588590012</v>
      </c>
      <c r="T34" s="39"/>
      <c r="U34" s="2"/>
      <c r="V34" s="51"/>
      <c r="W34" s="51"/>
      <c r="X34"/>
      <c r="Y34"/>
      <c r="Z34"/>
      <c r="AA34" s="11"/>
      <c r="AB34" s="11"/>
      <c r="AC34" s="9"/>
      <c r="AD34" s="9"/>
      <c r="AE34" s="9"/>
    </row>
    <row r="35" spans="1:31" ht="15.6">
      <c r="A35" s="39"/>
      <c r="B35" s="47">
        <f>+'Ark1'!C1958</f>
        <v>2017</v>
      </c>
      <c r="C35" s="47">
        <f>+'Ark1'!H1958</f>
        <v>1</v>
      </c>
      <c r="D35" s="48" t="s">
        <v>53</v>
      </c>
      <c r="E35" s="47">
        <f>+'Ark1'!Q1958</f>
        <v>194</v>
      </c>
      <c r="F35" s="65">
        <f>+'Ark1'!R1958</f>
        <v>8142</v>
      </c>
      <c r="G35" s="76">
        <f>+F35-F34</f>
        <v>-149</v>
      </c>
      <c r="H35" s="65">
        <f>+'Ark1'!S1958</f>
        <v>8056</v>
      </c>
      <c r="I35" s="102">
        <f>+'Ark1'!T1958</f>
        <v>30.776790776790776</v>
      </c>
      <c r="J35" s="102"/>
      <c r="K35" s="102">
        <f>+'Ark1'!U1958</f>
        <v>30.103700698038519</v>
      </c>
      <c r="L35" s="49">
        <f>+'Ark1'!W1958</f>
        <v>57.731256206554114</v>
      </c>
      <c r="M35" s="65">
        <f>+'Ark1'!Z1958</f>
        <v>136.07643992055637</v>
      </c>
      <c r="N35" s="65">
        <f>+'Ark1'!AA1958</f>
        <v>28.493628506714241</v>
      </c>
      <c r="O35" s="49">
        <f>+'Ark1'!AB1958</f>
        <v>4.2283265006296702</v>
      </c>
      <c r="P35" s="65">
        <f>+'Ark1'!AC1958</f>
        <v>-66.798558622139794</v>
      </c>
      <c r="Q35" s="102">
        <f>+F35/E35</f>
        <v>41.96907216494845</v>
      </c>
      <c r="R35" s="49">
        <f>+'Ark1'!V1958</f>
        <v>14.369319577499388</v>
      </c>
      <c r="S35" s="102">
        <f>+'Ark1'!Y1958</f>
        <v>134.63913043478297</v>
      </c>
      <c r="T35" s="39"/>
      <c r="U35" s="2"/>
      <c r="V35" s="51"/>
      <c r="W35" s="51"/>
      <c r="X35"/>
      <c r="Y35"/>
      <c r="Z35"/>
      <c r="AA35" s="11"/>
      <c r="AB35" s="11"/>
      <c r="AC35" s="9"/>
      <c r="AD35" s="9"/>
      <c r="AE35" s="9"/>
    </row>
    <row r="36" spans="1:31" ht="15.6">
      <c r="A36" s="39"/>
      <c r="B36" s="47">
        <f>+'Ark1'!C1959</f>
        <v>2018</v>
      </c>
      <c r="C36" s="47">
        <f>+'Ark1'!H1959</f>
        <v>1</v>
      </c>
      <c r="D36" s="48" t="s">
        <v>53</v>
      </c>
      <c r="E36" s="47">
        <f>+'Ark1'!Q1959</f>
        <v>193</v>
      </c>
      <c r="F36" s="65">
        <f>+'Ark1'!R1959</f>
        <v>8502</v>
      </c>
      <c r="G36" s="76">
        <f t="shared" ref="G36:G39" si="4">+F36-F35</f>
        <v>360</v>
      </c>
      <c r="H36" s="65">
        <f>+'Ark1'!S1959</f>
        <v>8458</v>
      </c>
      <c r="I36" s="102">
        <f>+'Ark1'!T1959</f>
        <v>29.717920933971829</v>
      </c>
      <c r="J36" s="102"/>
      <c r="K36" s="102">
        <f>+'Ark1'!U1959</f>
        <v>29.485089791144755</v>
      </c>
      <c r="L36" s="49">
        <f>+'Ark1'!W1959</f>
        <v>57.482856467249952</v>
      </c>
      <c r="M36" s="65">
        <f>+'Ark1'!Z1959</f>
        <v>135.36697800898563</v>
      </c>
      <c r="N36" s="65">
        <f>+'Ark1'!AA1959</f>
        <v>29.487715673069097</v>
      </c>
      <c r="O36" s="49">
        <f>+'Ark1'!AB1959</f>
        <v>4.4231438199320845</v>
      </c>
      <c r="P36" s="65">
        <f>+'Ark1'!AC1959</f>
        <v>-63.069912804876161</v>
      </c>
      <c r="Q36" s="102">
        <f t="shared" ref="Q36:Q38" si="5">+F36/E36</f>
        <v>44.051813471502591</v>
      </c>
      <c r="R36" s="49">
        <f>+'Ark1'!V1959</f>
        <v>14.171606680780997</v>
      </c>
      <c r="S36" s="102">
        <f>+'Ark1'!Y1959</f>
        <v>134.66641966596097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+'Ark1'!C1960</f>
        <v>2019</v>
      </c>
      <c r="C37" s="47">
        <f>+'Ark1'!H1960</f>
        <v>1</v>
      </c>
      <c r="D37" s="48" t="s">
        <v>53</v>
      </c>
      <c r="E37" s="47">
        <f>+'Ark1'!Q1960</f>
        <v>175</v>
      </c>
      <c r="F37" s="65">
        <f>+'Ark1'!R1960</f>
        <v>7507</v>
      </c>
      <c r="G37" s="76">
        <f t="shared" si="4"/>
        <v>-995</v>
      </c>
      <c r="H37" s="65">
        <f>+'Ark1'!S1960</f>
        <v>7483</v>
      </c>
      <c r="I37" s="102">
        <f>+'Ark1'!T1960</f>
        <v>31.675105485232056</v>
      </c>
      <c r="J37" s="102"/>
      <c r="K37" s="102">
        <f>+'Ark1'!U1960</f>
        <v>31.554896634671255</v>
      </c>
      <c r="L37" s="49">
        <f>+'Ark1'!W1960</f>
        <v>57.364292396097802</v>
      </c>
      <c r="M37" s="65">
        <f>+'Ark1'!Z1960</f>
        <v>134.312342643325</v>
      </c>
      <c r="N37" s="65">
        <f>+'Ark1'!AA1960</f>
        <v>28.513845919456056</v>
      </c>
      <c r="O37" s="49">
        <f>+'Ark1'!AB1960</f>
        <v>4.282471427797172</v>
      </c>
      <c r="P37" s="65">
        <f>+'Ark1'!AC1960</f>
        <v>-61.127997904488751</v>
      </c>
      <c r="Q37" s="102">
        <f t="shared" si="5"/>
        <v>42.89714285714286</v>
      </c>
      <c r="R37" s="49">
        <f>+'Ark1'!V1960</f>
        <v>14.030371653123751</v>
      </c>
      <c r="S37" s="102">
        <f>+'Ark1'!Y1960</f>
        <v>133.88294391900899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+'Ark1'!C1961</f>
        <v>2020</v>
      </c>
      <c r="C38" s="47">
        <f>+'Ark1'!H1961</f>
        <v>1</v>
      </c>
      <c r="D38" s="48" t="s">
        <v>53</v>
      </c>
      <c r="E38" s="47">
        <f>+'Ark1'!Q1961</f>
        <v>151</v>
      </c>
      <c r="F38" s="65">
        <f>+'Ark1'!R1961</f>
        <v>6595</v>
      </c>
      <c r="G38" s="76">
        <f t="shared" si="4"/>
        <v>-912</v>
      </c>
      <c r="H38" s="65">
        <f>+'Ark1'!S1961</f>
        <v>6587</v>
      </c>
      <c r="I38" s="102">
        <f>+'Ark1'!T1961</f>
        <v>32.950287284536607</v>
      </c>
      <c r="J38" s="102"/>
      <c r="K38" s="102">
        <f>+'Ark1'!U1961</f>
        <v>33.08283654638366</v>
      </c>
      <c r="L38" s="49">
        <f>+'Ark1'!W1961</f>
        <v>57.235919234856553</v>
      </c>
      <c r="M38" s="65">
        <f>+'Ark1'!Z1961</f>
        <v>134.7656216790644</v>
      </c>
      <c r="N38" s="65">
        <f>+'Ark1'!AA1961</f>
        <v>28.793373770505244</v>
      </c>
      <c r="O38" s="49">
        <f>+'Ark1'!AB1961</f>
        <v>4.543389011708082</v>
      </c>
      <c r="P38" s="65">
        <f>+'Ark1'!AC1961</f>
        <v>-58.544024957738301</v>
      </c>
      <c r="Q38" s="102">
        <f t="shared" si="5"/>
        <v>43.675496688741724</v>
      </c>
      <c r="R38" s="49">
        <f>+'Ark1'!V1961</f>
        <v>13.980591357088702</v>
      </c>
      <c r="S38" s="102">
        <f>+'Ark1'!Y1961</f>
        <v>134.60214556482143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+'Ark1'!C1962</f>
        <v>2021</v>
      </c>
      <c r="C39" s="47">
        <f>+'Ark1'!H1962</f>
        <v>1</v>
      </c>
      <c r="D39" s="48" t="s">
        <v>53</v>
      </c>
      <c r="E39" s="47">
        <f>+'Ark1'!Q1962</f>
        <v>156</v>
      </c>
      <c r="F39" s="65">
        <f>+'Ark1'!R1962</f>
        <v>6728</v>
      </c>
      <c r="G39" s="76">
        <f t="shared" si="4"/>
        <v>133</v>
      </c>
      <c r="H39" s="65">
        <f>+'Ark1'!S1962</f>
        <v>6719</v>
      </c>
      <c r="I39" s="102">
        <f>+'Ark1'!T1962</f>
        <v>34.262899513149051</v>
      </c>
      <c r="J39" s="102"/>
      <c r="K39" s="102">
        <f>+'Ark1'!U1962</f>
        <v>34.519150451922307</v>
      </c>
      <c r="L39" s="49">
        <f>+'Ark1'!W1962</f>
        <v>58.338443220717394</v>
      </c>
      <c r="M39" s="65">
        <f>+'Ark1'!Z1962</f>
        <v>138.1908602470605</v>
      </c>
      <c r="N39" s="65">
        <f>+'Ark1'!AA1962</f>
        <v>29.52851718082271</v>
      </c>
      <c r="O39" s="49">
        <f>+'Ark1'!AB1962</f>
        <v>4.8480157233911365</v>
      </c>
      <c r="P39" s="65">
        <f>+'Ark1'!AC1962</f>
        <v>-58.505904603879017</v>
      </c>
      <c r="Q39" s="102">
        <f t="shared" ref="Q39" si="6">+F39/E39</f>
        <v>43.128205128205131</v>
      </c>
      <c r="R39" s="49">
        <f>+'Ark1'!V1962</f>
        <v>14.504756242568371</v>
      </c>
      <c r="S39" s="102">
        <f>+'Ark1'!Y1962</f>
        <v>138.00600326991665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+'Ark1'!C1963</f>
        <v>2022</v>
      </c>
      <c r="C40" s="47">
        <f>+'Ark1'!H1963</f>
        <v>1</v>
      </c>
      <c r="D40" s="48" t="s">
        <v>53</v>
      </c>
      <c r="E40" s="47">
        <f>+'Ark1'!Q1963</f>
        <v>136</v>
      </c>
      <c r="F40" s="65">
        <f>+'Ark1'!R1963</f>
        <v>6003</v>
      </c>
      <c r="G40" s="76">
        <f t="shared" ref="G40:G41" si="7">+F40-F39</f>
        <v>-725</v>
      </c>
      <c r="H40" s="65">
        <f>+'Ark1'!S1963</f>
        <v>6003</v>
      </c>
      <c r="I40" s="102">
        <f>+'Ark1'!T1963</f>
        <v>33.226324237560192</v>
      </c>
      <c r="J40" s="102"/>
      <c r="K40" s="102">
        <f>+'Ark1'!U1963</f>
        <v>33.740597611010358</v>
      </c>
      <c r="L40" s="49">
        <f>+'Ark1'!W1963</f>
        <v>59.431784107946008</v>
      </c>
      <c r="M40" s="65">
        <f>+'Ark1'!Z1963</f>
        <v>140.45161752457079</v>
      </c>
      <c r="N40" s="65">
        <f>+'Ark1'!AA1963</f>
        <v>29.412795625812493</v>
      </c>
      <c r="O40" s="49">
        <f>+'Ark1'!AB1963</f>
        <v>4.9329135184807509</v>
      </c>
      <c r="P40" s="65">
        <f>+'Ark1'!AC1963</f>
        <v>-61.49268323255825</v>
      </c>
      <c r="Q40" s="102">
        <f t="shared" ref="Q40:Q41" si="8">+F40/E40</f>
        <v>44.139705882352942</v>
      </c>
      <c r="R40" s="49">
        <f>+'Ark1'!V1963</f>
        <v>15.02098950524738</v>
      </c>
      <c r="S40" s="102">
        <f>+'Ark1'!Y1963</f>
        <v>140.45161752457079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93">
        <f>+'Ark1'!C1964</f>
        <v>2023</v>
      </c>
      <c r="C41" s="93">
        <f>+'Ark1'!H1964</f>
        <v>1</v>
      </c>
      <c r="D41" s="93" t="s">
        <v>53</v>
      </c>
      <c r="E41" s="93">
        <f>+'Ark1'!Q1964</f>
        <v>135</v>
      </c>
      <c r="F41" s="94">
        <f>+'Ark1'!R1964</f>
        <v>6246</v>
      </c>
      <c r="G41" s="94">
        <f t="shared" si="7"/>
        <v>243</v>
      </c>
      <c r="H41" s="94">
        <f>+'Ark1'!S1964</f>
        <v>6246</v>
      </c>
      <c r="I41" s="111">
        <f>+'Ark1'!T1964</f>
        <v>34.696144872791926</v>
      </c>
      <c r="J41" s="111"/>
      <c r="K41" s="111">
        <f>+'Ark1'!U1964</f>
        <v>34.866004164620939</v>
      </c>
      <c r="L41" s="95">
        <f>+'Ark1'!W1964</f>
        <v>60.190521934037797</v>
      </c>
      <c r="M41" s="94">
        <f>+'Ark1'!Z1964</f>
        <v>138.48703170028804</v>
      </c>
      <c r="N41" s="94">
        <f>+'Ark1'!AA1964</f>
        <v>29.274485796727848</v>
      </c>
      <c r="O41" s="95">
        <f>+'Ark1'!AB1964</f>
        <v>4.5199114557126645</v>
      </c>
      <c r="P41" s="94">
        <f>+'Ark1'!AC1964</f>
        <v>-61.38586677065333</v>
      </c>
      <c r="Q41" s="111">
        <f t="shared" si="8"/>
        <v>46.266666666666666</v>
      </c>
      <c r="R41" s="95">
        <f>+'Ark1'!V1964</f>
        <v>4.5938200448286892</v>
      </c>
      <c r="S41" s="111">
        <f>+'Ark1'!Y1964</f>
        <v>138.48703170028804</v>
      </c>
      <c r="T41" s="39"/>
      <c r="U41" s="2"/>
      <c r="V41" s="4"/>
      <c r="W41" s="4"/>
      <c r="X41" s="4"/>
      <c r="Y41" s="4"/>
      <c r="Z41"/>
      <c r="AB41"/>
      <c r="AC41"/>
    </row>
    <row r="42" spans="1:31" ht="15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2"/>
      <c r="V42" s="4"/>
      <c r="W42" s="4"/>
      <c r="X42" s="4"/>
      <c r="Y42" s="4"/>
      <c r="Z42"/>
      <c r="AB42"/>
      <c r="AC42"/>
    </row>
    <row r="43" spans="1:31" ht="15.6">
      <c r="A43" s="39"/>
      <c r="B43" s="2">
        <f>+'Ark1'!C1965</f>
        <v>1996</v>
      </c>
      <c r="C43" s="2">
        <f>+'Ark1'!H1965</f>
        <v>2</v>
      </c>
      <c r="D43" s="2" t="s">
        <v>10</v>
      </c>
      <c r="E43" s="2">
        <f>+'Ark1'!Q1965</f>
        <v>763</v>
      </c>
      <c r="F43" s="18">
        <f>+'Ark1'!R1965</f>
        <v>5796.25</v>
      </c>
      <c r="G43" s="18"/>
      <c r="H43" s="18">
        <f>+'Ark1'!S1965</f>
        <v>1591</v>
      </c>
      <c r="I43" s="51">
        <f>+'Ark1'!T1965</f>
        <v>29.629392971246006</v>
      </c>
      <c r="J43" s="51"/>
      <c r="K43" s="51">
        <f>+'Ark1'!U1965</f>
        <v>10.746417949444153</v>
      </c>
      <c r="L43" s="5">
        <f>+'Ark1'!W1965</f>
        <v>54.971087366436194</v>
      </c>
      <c r="M43" s="18">
        <f>+'Ark1'!Z1965</f>
        <v>126.82998114393452</v>
      </c>
      <c r="N43" s="18">
        <f>+'Ark1'!AA1965</f>
        <v>28.929150975758059</v>
      </c>
      <c r="O43" s="5">
        <f>+'Ark1'!AB1965</f>
        <v>4.4496392850121094</v>
      </c>
      <c r="P43" s="18">
        <f>+'Ark1'!AC1965</f>
        <v>-47.524442990845195</v>
      </c>
      <c r="Q43" s="51">
        <f t="shared" ref="Q43:Q66" si="9">+F43/E43</f>
        <v>7.5966579292267369</v>
      </c>
      <c r="R43" s="5">
        <f>+'Ark1'!V1965</f>
        <v>16.447875781755442</v>
      </c>
      <c r="S43" s="51">
        <f>+'Ark1'!Y1965</f>
        <v>34.813284451153741</v>
      </c>
      <c r="T43" s="39"/>
      <c r="U43" s="2"/>
      <c r="V43" s="14"/>
      <c r="W43" s="14"/>
      <c r="X43" s="1"/>
      <c r="Y43" s="18"/>
      <c r="Z43"/>
      <c r="AB43"/>
      <c r="AC43"/>
    </row>
    <row r="44" spans="1:31" ht="15.6">
      <c r="A44" s="39"/>
      <c r="B44" s="2">
        <f>+'Ark1'!C1966</f>
        <v>1997</v>
      </c>
      <c r="C44" s="2">
        <f>+'Ark1'!H1966</f>
        <v>2</v>
      </c>
      <c r="D44" s="2" t="s">
        <v>10</v>
      </c>
      <c r="E44" s="2">
        <f>+'Ark1'!Q1966</f>
        <v>723</v>
      </c>
      <c r="F44" s="18">
        <f>+'Ark1'!R1966</f>
        <v>5156</v>
      </c>
      <c r="G44" s="18">
        <f>+F44-F43</f>
        <v>-640.25</v>
      </c>
      <c r="H44" s="18">
        <f>+'Ark1'!S1966</f>
        <v>1722</v>
      </c>
      <c r="I44" s="51">
        <f>+'Ark1'!T1966</f>
        <v>27.890622886971567</v>
      </c>
      <c r="J44" s="51"/>
      <c r="K44" s="51">
        <f>+'Ark1'!U1966</f>
        <v>11.797096655228945</v>
      </c>
      <c r="L44" s="5">
        <f>+'Ark1'!W1966</f>
        <v>54.934959349593512</v>
      </c>
      <c r="M44" s="18">
        <f>+'Ark1'!Z1966</f>
        <v>126.37549361207893</v>
      </c>
      <c r="N44" s="18">
        <f>+'Ark1'!AA1966</f>
        <v>28.112638316577705</v>
      </c>
      <c r="O44" s="5">
        <f>+'Ark1'!AB1966</f>
        <v>4.8740653499428284</v>
      </c>
      <c r="P44" s="18">
        <f>+'Ark1'!AC1966</f>
        <v>-47.593160693102121</v>
      </c>
      <c r="Q44" s="51">
        <f t="shared" si="9"/>
        <v>7.1313969571230986</v>
      </c>
      <c r="R44" s="5">
        <f>+'Ark1'!V1966</f>
        <v>16.789759503491076</v>
      </c>
      <c r="S44" s="51">
        <f>+'Ark1'!Y1966</f>
        <v>42.206865787432093</v>
      </c>
      <c r="T44" s="39"/>
      <c r="U44" s="2"/>
      <c r="V44" s="14"/>
      <c r="W44" s="14"/>
      <c r="X44" s="11"/>
      <c r="Y44" s="18"/>
      <c r="Z44"/>
      <c r="AB44"/>
      <c r="AC44"/>
    </row>
    <row r="45" spans="1:31" ht="15.6">
      <c r="A45" s="39"/>
      <c r="B45" s="2">
        <f>+'Ark1'!C1967</f>
        <v>1998</v>
      </c>
      <c r="C45" s="2">
        <f>+'Ark1'!H1967</f>
        <v>2</v>
      </c>
      <c r="D45" s="2" t="s">
        <v>10</v>
      </c>
      <c r="E45" s="2">
        <f>+'Ark1'!Q1967</f>
        <v>662</v>
      </c>
      <c r="F45" s="18">
        <f>+'Ark1'!R1967</f>
        <v>5195</v>
      </c>
      <c r="G45" s="18">
        <f>+F45-F44</f>
        <v>39</v>
      </c>
      <c r="H45" s="18">
        <f>+'Ark1'!S1967</f>
        <v>1179.5</v>
      </c>
      <c r="I45" s="51">
        <f>+'Ark1'!T1967</f>
        <v>29.766509096118025</v>
      </c>
      <c r="J45" s="51"/>
      <c r="K45" s="51">
        <f>+'Ark1'!U1967</f>
        <v>9.2989368857995593</v>
      </c>
      <c r="L45" s="5">
        <f>+'Ark1'!W1967</f>
        <v>54.752013565069952</v>
      </c>
      <c r="M45" s="18">
        <f>+'Ark1'!Z1967</f>
        <v>130.13242899533691</v>
      </c>
      <c r="N45" s="18">
        <f>+'Ark1'!AA1967</f>
        <v>28.726652788095056</v>
      </c>
      <c r="O45" s="5">
        <f>+'Ark1'!AB1967</f>
        <v>5.1948848196826569</v>
      </c>
      <c r="P45" s="18">
        <f>+'Ark1'!AC1967</f>
        <v>-48.078384920951507</v>
      </c>
      <c r="Q45" s="51">
        <f t="shared" si="9"/>
        <v>7.8474320241691844</v>
      </c>
      <c r="R45" s="5">
        <f>+'Ark1'!V1967</f>
        <v>16.867757459095284</v>
      </c>
      <c r="S45" s="51">
        <f>+'Ark1'!Y1967</f>
        <v>29.545948026948981</v>
      </c>
      <c r="T45" s="39"/>
      <c r="U45" s="2"/>
      <c r="V45" s="14"/>
      <c r="W45" s="14"/>
      <c r="X45" s="11"/>
      <c r="Y45" s="18"/>
      <c r="Z45"/>
      <c r="AB45"/>
      <c r="AC45"/>
    </row>
    <row r="46" spans="1:31" ht="15.6">
      <c r="A46" s="39"/>
      <c r="B46" s="2">
        <f>+'Ark1'!C1968</f>
        <v>1999</v>
      </c>
      <c r="C46" s="2">
        <f>+'Ark1'!H1968</f>
        <v>2</v>
      </c>
      <c r="D46" s="2" t="s">
        <v>10</v>
      </c>
      <c r="E46" s="2">
        <f>+'Ark1'!Q1968</f>
        <v>689</v>
      </c>
      <c r="F46" s="18">
        <f>+'Ark1'!R1968</f>
        <v>6260.75</v>
      </c>
      <c r="G46" s="18">
        <f t="shared" ref="G46:G66" si="10">+F46-F44</f>
        <v>1104.75</v>
      </c>
      <c r="H46" s="18">
        <f>+'Ark1'!S1968</f>
        <v>2032</v>
      </c>
      <c r="I46" s="51">
        <f>+'Ark1'!T1968</f>
        <v>27.695387235548477</v>
      </c>
      <c r="J46" s="51"/>
      <c r="K46" s="51">
        <f>+'Ark1'!U1968</f>
        <v>11.359737640263297</v>
      </c>
      <c r="L46" s="5">
        <f>+'Ark1'!W1968</f>
        <v>55.107775590551185</v>
      </c>
      <c r="M46" s="18">
        <f>+'Ark1'!Z1968</f>
        <v>130.36205708661416</v>
      </c>
      <c r="N46" s="18">
        <f>+'Ark1'!AA1968</f>
        <v>29.613471747793849</v>
      </c>
      <c r="O46" s="5">
        <f>+'Ark1'!AB1968</f>
        <v>4.6735664117201559</v>
      </c>
      <c r="P46" s="18">
        <f>+'Ark1'!AC1968</f>
        <v>-45.163620140421912</v>
      </c>
      <c r="Q46" s="51">
        <f t="shared" si="9"/>
        <v>9.0867198838896961</v>
      </c>
      <c r="R46" s="5">
        <f>+'Ark1'!V1968</f>
        <v>16.130495547658029</v>
      </c>
      <c r="S46" s="51">
        <f>+'Ark1'!Y1968</f>
        <v>42.31053787485525</v>
      </c>
      <c r="T46" s="39"/>
      <c r="U46" s="2"/>
      <c r="V46" s="14"/>
      <c r="W46" s="14"/>
      <c r="X46" s="11"/>
      <c r="Y46" s="18"/>
      <c r="Z46"/>
      <c r="AB46"/>
      <c r="AC46"/>
    </row>
    <row r="47" spans="1:31" ht="15.6">
      <c r="A47" s="39"/>
      <c r="B47" s="2">
        <f>+'Ark1'!C1969</f>
        <v>2000</v>
      </c>
      <c r="C47" s="2">
        <f>+'Ark1'!H1969</f>
        <v>2</v>
      </c>
      <c r="D47" s="2" t="s">
        <v>10</v>
      </c>
      <c r="E47" s="2">
        <f>+'Ark1'!Q1969</f>
        <v>710</v>
      </c>
      <c r="F47" s="18">
        <f>+'Ark1'!R1969</f>
        <v>7488.25</v>
      </c>
      <c r="G47" s="18">
        <f t="shared" si="10"/>
        <v>2293.25</v>
      </c>
      <c r="H47" s="18">
        <f>+'Ark1'!S1969</f>
        <v>7130</v>
      </c>
      <c r="I47" s="51">
        <f>+'Ark1'!T1969</f>
        <v>37.378174330816741</v>
      </c>
      <c r="J47" s="51"/>
      <c r="K47" s="51">
        <f>+'Ark1'!U1969</f>
        <v>37.204107195729499</v>
      </c>
      <c r="L47" s="5">
        <f>+'Ark1'!W1969</f>
        <v>55.169705469845717</v>
      </c>
      <c r="M47" s="18">
        <f>+'Ark1'!Z1969</f>
        <v>130.81673211781157</v>
      </c>
      <c r="N47" s="18">
        <f>+'Ark1'!AA1969</f>
        <v>28.366069190613743</v>
      </c>
      <c r="O47" s="5">
        <f>+'Ark1'!AB1969</f>
        <v>3.9039063469795345</v>
      </c>
      <c r="P47" s="18">
        <f>+'Ark1'!AC1969</f>
        <v>-50.981625325733752</v>
      </c>
      <c r="Q47" s="51">
        <f t="shared" si="9"/>
        <v>10.546830985915493</v>
      </c>
      <c r="R47" s="5">
        <f>+'Ark1'!V1969</f>
        <v>15.852301939705541</v>
      </c>
      <c r="S47" s="51">
        <f>+'Ark1'!Y1969</f>
        <v>124.5582479217436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 s="2">
        <f>+'Ark1'!C1970</f>
        <v>2001</v>
      </c>
      <c r="C48" s="2">
        <f>+'Ark1'!H1970</f>
        <v>2</v>
      </c>
      <c r="D48" s="2" t="s">
        <v>10</v>
      </c>
      <c r="E48" s="2">
        <f>+'Ark1'!Q1970</f>
        <v>512</v>
      </c>
      <c r="F48" s="18">
        <f>+'Ark1'!R1970</f>
        <v>6489</v>
      </c>
      <c r="G48" s="18">
        <f t="shared" si="10"/>
        <v>228.25</v>
      </c>
      <c r="H48" s="18">
        <f>+'Ark1'!S1970</f>
        <v>6142</v>
      </c>
      <c r="I48" s="51">
        <f>+'Ark1'!T1970</f>
        <v>30.467649544558174</v>
      </c>
      <c r="J48" s="51"/>
      <c r="K48" s="51">
        <f>+'Ark1'!U1970</f>
        <v>29.840991159729001</v>
      </c>
      <c r="L48" s="5">
        <f>+'Ark1'!W1970</f>
        <v>55.472810159557149</v>
      </c>
      <c r="M48" s="18">
        <f>+'Ark1'!Z1970</f>
        <v>130.97030283295391</v>
      </c>
      <c r="N48" s="18">
        <f>+'Ark1'!AA1970</f>
        <v>28.663813329709633</v>
      </c>
      <c r="O48" s="5">
        <f>+'Ark1'!AB1970</f>
        <v>4.00079280845251</v>
      </c>
      <c r="P48" s="18">
        <f>+'Ark1'!AC1970</f>
        <v>-56.177519121792848</v>
      </c>
      <c r="Q48" s="51">
        <f t="shared" si="9"/>
        <v>12.673828125</v>
      </c>
      <c r="R48" s="5">
        <f>+'Ark1'!V1970</f>
        <v>15.94652488827246</v>
      </c>
      <c r="S48" s="51">
        <f>+'Ark1'!Y1970</f>
        <v>123.9666512559721</v>
      </c>
      <c r="T48" s="39"/>
      <c r="U48" s="2"/>
      <c r="V48" s="14"/>
      <c r="W48" s="14"/>
      <c r="X48" s="5"/>
      <c r="Y48" s="18"/>
      <c r="Z48"/>
      <c r="AB48"/>
      <c r="AC48"/>
    </row>
    <row r="49" spans="1:29" ht="15.6">
      <c r="A49" s="39"/>
      <c r="B49" s="2">
        <f>+'Ark1'!C1971</f>
        <v>2002</v>
      </c>
      <c r="C49" s="2">
        <f>+'Ark1'!H1971</f>
        <v>2</v>
      </c>
      <c r="D49" s="2" t="s">
        <v>10</v>
      </c>
      <c r="E49" s="2">
        <f>+'Ark1'!Q1971</f>
        <v>535</v>
      </c>
      <c r="F49" s="18">
        <f>+'Ark1'!R1971</f>
        <v>7381</v>
      </c>
      <c r="G49" s="18">
        <f t="shared" si="10"/>
        <v>-107.25</v>
      </c>
      <c r="H49" s="18">
        <f>+'Ark1'!S1971</f>
        <v>7037</v>
      </c>
      <c r="I49" s="51">
        <f>+'Ark1'!T1971</f>
        <v>29.551187092124749</v>
      </c>
      <c r="J49" s="51"/>
      <c r="K49" s="51">
        <f>+'Ark1'!U1971</f>
        <v>29.418971222943476</v>
      </c>
      <c r="L49" s="5">
        <f>+'Ark1'!W1971</f>
        <v>55.392638908625841</v>
      </c>
      <c r="M49" s="18">
        <f>+'Ark1'!Z1971</f>
        <v>136.25208185306263</v>
      </c>
      <c r="N49" s="18">
        <f>+'Ark1'!AA1971</f>
        <v>28.740153232790675</v>
      </c>
      <c r="O49" s="5">
        <f>+'Ark1'!AB1971</f>
        <v>4.260725104187407</v>
      </c>
      <c r="P49" s="18">
        <f>+'Ark1'!AC1971</f>
        <v>-55.449337782123607</v>
      </c>
      <c r="Q49" s="51">
        <f t="shared" si="9"/>
        <v>13.79626168224299</v>
      </c>
      <c r="R49" s="5">
        <f>+'Ark1'!V1971</f>
        <v>15.65167321501152</v>
      </c>
      <c r="S49" s="51">
        <f>+'Ark1'!Y1971</f>
        <v>129.90189676195664</v>
      </c>
      <c r="T49" s="39"/>
      <c r="U49" s="2"/>
      <c r="V49" s="14"/>
      <c r="W49" s="14"/>
      <c r="X49" s="5"/>
      <c r="Y49" s="18"/>
      <c r="Z49"/>
      <c r="AB49"/>
      <c r="AC49"/>
    </row>
    <row r="50" spans="1:29" ht="15.6">
      <c r="A50" s="39"/>
      <c r="B50" s="2">
        <f>+'Ark1'!C1972</f>
        <v>2003</v>
      </c>
      <c r="C50" s="2">
        <f>+'Ark1'!H1972</f>
        <v>2</v>
      </c>
      <c r="D50" s="2" t="s">
        <v>10</v>
      </c>
      <c r="E50" s="2">
        <f>+'Ark1'!Q1972</f>
        <v>527</v>
      </c>
      <c r="F50" s="18">
        <f>+'Ark1'!R1972</f>
        <v>7891</v>
      </c>
      <c r="G50" s="18">
        <f t="shared" si="10"/>
        <v>1402</v>
      </c>
      <c r="H50" s="18">
        <f>+'Ark1'!S1972</f>
        <v>7626</v>
      </c>
      <c r="I50" s="51">
        <f>+'Ark1'!T1972</f>
        <v>33.452032727118578</v>
      </c>
      <c r="J50" s="51"/>
      <c r="K50" s="51">
        <f>+'Ark1'!U1972</f>
        <v>33.365783505583245</v>
      </c>
      <c r="L50" s="5">
        <f>+'Ark1'!W1972</f>
        <v>56.19289273537899</v>
      </c>
      <c r="M50" s="18">
        <f>+'Ark1'!Z1972</f>
        <v>136.86174927878298</v>
      </c>
      <c r="N50" s="18">
        <f>+'Ark1'!AA1972</f>
        <v>29.307660439437161</v>
      </c>
      <c r="O50" s="5">
        <f>+'Ark1'!AB1972</f>
        <v>4.1694261219622311</v>
      </c>
      <c r="P50" s="18">
        <f>+'Ark1'!AC1972</f>
        <v>-53.988485763350411</v>
      </c>
      <c r="Q50" s="51">
        <f t="shared" si="9"/>
        <v>14.973434535104364</v>
      </c>
      <c r="R50" s="5">
        <f>+'Ark1'!V1972</f>
        <v>15.817640349765547</v>
      </c>
      <c r="S50" s="51">
        <f>+'Ark1'!Y1972</f>
        <v>132.26558104169297</v>
      </c>
      <c r="T50" s="39"/>
      <c r="U50" s="2"/>
      <c r="V50" s="14"/>
      <c r="W50" s="14"/>
      <c r="X50" s="5"/>
      <c r="Y50" s="18"/>
      <c r="Z50"/>
      <c r="AB50"/>
      <c r="AC50"/>
    </row>
    <row r="51" spans="1:29" ht="15.6">
      <c r="A51" s="39"/>
      <c r="B51" s="2">
        <f>+'Ark1'!C1973</f>
        <v>2004</v>
      </c>
      <c r="C51" s="2">
        <f>+'Ark1'!H1973</f>
        <v>2</v>
      </c>
      <c r="D51" s="2" t="s">
        <v>10</v>
      </c>
      <c r="E51" s="2">
        <f>+'Ark1'!Q1973</f>
        <v>504</v>
      </c>
      <c r="F51" s="18">
        <f>+'Ark1'!R1973</f>
        <v>8637</v>
      </c>
      <c r="G51" s="18">
        <f t="shared" si="10"/>
        <v>1256</v>
      </c>
      <c r="H51" s="18">
        <f>+'Ark1'!S1973</f>
        <v>8338</v>
      </c>
      <c r="I51" s="51">
        <f>+'Ark1'!T1973</f>
        <v>35.302051827025259</v>
      </c>
      <c r="J51" s="51"/>
      <c r="K51" s="51">
        <f>+'Ark1'!U1973</f>
        <v>34.774480101373705</v>
      </c>
      <c r="L51" s="5">
        <f>+'Ark1'!W1973</f>
        <v>56.672223554809293</v>
      </c>
      <c r="M51" s="18">
        <f>+'Ark1'!Z1973</f>
        <v>135.57079635404236</v>
      </c>
      <c r="N51" s="18">
        <f>+'Ark1'!AA1973</f>
        <v>29.087486457634007</v>
      </c>
      <c r="O51" s="5">
        <f>+'Ark1'!AB1973</f>
        <v>4.1844780937605028</v>
      </c>
      <c r="P51" s="18">
        <f>+'Ark1'!AC1973</f>
        <v>-51.327997723731322</v>
      </c>
      <c r="Q51" s="51">
        <f t="shared" si="9"/>
        <v>17.136904761904763</v>
      </c>
      <c r="R51" s="5">
        <f>+'Ark1'!V1973</f>
        <v>16.205048049091118</v>
      </c>
      <c r="S51" s="51">
        <f>+'Ark1'!Y1973</f>
        <v>130.8775384971639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 s="2">
        <f>+'Ark1'!C1974</f>
        <v>2005</v>
      </c>
      <c r="C52" s="2">
        <f>+'Ark1'!H1974</f>
        <v>2</v>
      </c>
      <c r="D52" s="2" t="s">
        <v>10</v>
      </c>
      <c r="E52" s="2">
        <f>+'Ark1'!Q1974</f>
        <v>511</v>
      </c>
      <c r="F52" s="18">
        <f>+'Ark1'!R1974</f>
        <v>10288</v>
      </c>
      <c r="G52" s="18">
        <f t="shared" si="10"/>
        <v>2397</v>
      </c>
      <c r="H52" s="18">
        <f>+'Ark1'!S1974</f>
        <v>9998</v>
      </c>
      <c r="I52" s="51">
        <f>+'Ark1'!T1974</f>
        <v>40.984782089076553</v>
      </c>
      <c r="J52" s="51"/>
      <c r="K52" s="51">
        <f>+'Ark1'!U1974</f>
        <v>40.852807439591913</v>
      </c>
      <c r="L52" s="5">
        <f>+'Ark1'!W1974</f>
        <v>56.508101620324062</v>
      </c>
      <c r="M52" s="18">
        <f>+'Ark1'!Z1974</f>
        <v>137.1967293458695</v>
      </c>
      <c r="N52" s="18">
        <f>+'Ark1'!AA1974</f>
        <v>28.788581222190448</v>
      </c>
      <c r="O52" s="5">
        <f>+'Ark1'!AB1974</f>
        <v>4.2682933407257959</v>
      </c>
      <c r="P52" s="18">
        <f>+'Ark1'!AC1974</f>
        <v>-50.299870542707609</v>
      </c>
      <c r="Q52" s="51">
        <f t="shared" si="9"/>
        <v>20.13307240704501</v>
      </c>
      <c r="R52" s="5">
        <f>+'Ark1'!V1974</f>
        <v>16.002916018662521</v>
      </c>
      <c r="S52" s="51">
        <f>+'Ark1'!Y1974</f>
        <v>133.32940318818078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 s="2">
        <f>+'Ark1'!C1975</f>
        <v>2006</v>
      </c>
      <c r="C53" s="2">
        <f>+'Ark1'!H1975</f>
        <v>2</v>
      </c>
      <c r="D53" s="2" t="s">
        <v>10</v>
      </c>
      <c r="E53" s="2">
        <f>+'Ark1'!Q1975</f>
        <v>490</v>
      </c>
      <c r="F53" s="18">
        <f>+'Ark1'!R1975</f>
        <v>12012</v>
      </c>
      <c r="G53" s="18">
        <f t="shared" si="10"/>
        <v>3375</v>
      </c>
      <c r="H53" s="18">
        <f>+'Ark1'!S1975</f>
        <v>11680</v>
      </c>
      <c r="I53" s="51">
        <f>+'Ark1'!T1975</f>
        <v>56.513761467889907</v>
      </c>
      <c r="J53" s="51"/>
      <c r="K53" s="51">
        <f>+'Ark1'!U1975</f>
        <v>56.218576053596571</v>
      </c>
      <c r="L53" s="5">
        <f>+'Ark1'!W1975</f>
        <v>56.29238013698631</v>
      </c>
      <c r="M53" s="18">
        <f>+'Ark1'!Z1975</f>
        <v>136.6772688356161</v>
      </c>
      <c r="N53" s="18">
        <f>+'Ark1'!AA1975</f>
        <v>29.424306527595174</v>
      </c>
      <c r="O53" s="5">
        <f>+'Ark1'!AB1975</f>
        <v>4.1965262239912722</v>
      </c>
      <c r="P53" s="18">
        <f>+'Ark1'!AC1975</f>
        <v>-47.374579715702446</v>
      </c>
      <c r="Q53" s="51">
        <f t="shared" si="9"/>
        <v>24.514285714285716</v>
      </c>
      <c r="R53" s="5">
        <f>+'Ark1'!V1975</f>
        <v>15.52264402264402</v>
      </c>
      <c r="S53" s="51">
        <f>+'Ark1'!Y1975</f>
        <v>132.89964202464176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 s="2">
        <f>+'Ark1'!C1976</f>
        <v>2007</v>
      </c>
      <c r="C54" s="2">
        <f>+'Ark1'!H1976</f>
        <v>2</v>
      </c>
      <c r="D54" s="2" t="s">
        <v>10</v>
      </c>
      <c r="E54" s="2">
        <f>+'Ark1'!Q1976</f>
        <v>412</v>
      </c>
      <c r="F54" s="18">
        <f>+'Ark1'!R1976</f>
        <v>12144</v>
      </c>
      <c r="G54" s="18">
        <f t="shared" si="10"/>
        <v>1856</v>
      </c>
      <c r="H54" s="18">
        <f>+'Ark1'!S1976</f>
        <v>11980</v>
      </c>
      <c r="I54" s="51">
        <f>+'Ark1'!T1976</f>
        <v>55.497669317247059</v>
      </c>
      <c r="J54" s="51"/>
      <c r="K54" s="51">
        <f>+'Ark1'!U1976</f>
        <v>55.194084243856992</v>
      </c>
      <c r="L54" s="5">
        <f>+'Ark1'!W1976</f>
        <v>56.783806343906498</v>
      </c>
      <c r="M54" s="18">
        <f>+'Ark1'!Z1976</f>
        <v>136.88796327212032</v>
      </c>
      <c r="N54" s="18">
        <f>+'Ark1'!AA1976</f>
        <v>29.552462001936856</v>
      </c>
      <c r="O54" s="5">
        <f>+'Ark1'!AB1976</f>
        <v>3.9808604957182703</v>
      </c>
      <c r="P54" s="18">
        <f>+'Ark1'!AC1976</f>
        <v>-50.335874880970003</v>
      </c>
      <c r="Q54" s="51">
        <f t="shared" si="9"/>
        <v>29.475728155339805</v>
      </c>
      <c r="R54" s="5">
        <f>+'Ark1'!V1976</f>
        <v>15.555006587615283</v>
      </c>
      <c r="S54" s="51">
        <f>+'Ark1'!Y1976</f>
        <v>135.03934453227939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 s="2">
        <f>+'Ark1'!C1977</f>
        <v>2008</v>
      </c>
      <c r="C55" s="2">
        <f>+'Ark1'!H1977</f>
        <v>2</v>
      </c>
      <c r="D55" s="2" t="s">
        <v>10</v>
      </c>
      <c r="E55" s="2">
        <f>+'Ark1'!Q1977</f>
        <v>397</v>
      </c>
      <c r="F55" s="18">
        <f>+'Ark1'!R1977</f>
        <v>14507</v>
      </c>
      <c r="G55" s="18">
        <f t="shared" si="10"/>
        <v>2495</v>
      </c>
      <c r="H55" s="18">
        <f>+'Ark1'!S1977</f>
        <v>14334</v>
      </c>
      <c r="I55" s="51">
        <f>+'Ark1'!T1977</f>
        <v>59.062779903916649</v>
      </c>
      <c r="J55" s="51"/>
      <c r="K55" s="51">
        <f>+'Ark1'!U1977</f>
        <v>59.127834468739856</v>
      </c>
      <c r="L55" s="5">
        <f>+'Ark1'!W1977</f>
        <v>56.756243895632757</v>
      </c>
      <c r="M55" s="18">
        <f>+'Ark1'!Z1977</f>
        <v>136.43431003209119</v>
      </c>
      <c r="N55" s="18">
        <f>+'Ark1'!AA1977</f>
        <v>29.478508613800191</v>
      </c>
      <c r="O55" s="5">
        <f>+'Ark1'!AB1977</f>
        <v>3.6547523508647393</v>
      </c>
      <c r="P55" s="18">
        <f>+'Ark1'!AC1977</f>
        <v>-49.326739652305605</v>
      </c>
      <c r="Q55" s="51">
        <f t="shared" si="9"/>
        <v>36.541561712846345</v>
      </c>
      <c r="R55" s="5">
        <f>+'Ark1'!V1977</f>
        <v>15.489556765699316</v>
      </c>
      <c r="S55" s="51">
        <f>+'Ark1'!Y1977</f>
        <v>134.80729303095023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 s="2">
        <f>+'Ark1'!C1978</f>
        <v>2009</v>
      </c>
      <c r="C56" s="2">
        <f>+'Ark1'!H1978</f>
        <v>2</v>
      </c>
      <c r="D56" s="2" t="s">
        <v>10</v>
      </c>
      <c r="E56" s="2">
        <f>+'Ark1'!Q1978</f>
        <v>371</v>
      </c>
      <c r="F56" s="18">
        <f>+'Ark1'!R1978</f>
        <v>12787</v>
      </c>
      <c r="G56" s="18">
        <f t="shared" si="10"/>
        <v>643</v>
      </c>
      <c r="H56" s="18">
        <f>+'Ark1'!S1978</f>
        <v>12676</v>
      </c>
      <c r="I56" s="51">
        <f>+'Ark1'!T1978</f>
        <v>57.430764870714519</v>
      </c>
      <c r="J56" s="51"/>
      <c r="K56" s="51">
        <f>+'Ark1'!U1978</f>
        <v>57.810847425508975</v>
      </c>
      <c r="L56" s="5">
        <f>+'Ark1'!W1978</f>
        <v>57.687204165351858</v>
      </c>
      <c r="M56" s="18">
        <f>+'Ark1'!Z1978</f>
        <v>136.99024140107221</v>
      </c>
      <c r="N56" s="18">
        <f>+'Ark1'!AA1978</f>
        <v>29.978130404171061</v>
      </c>
      <c r="O56" s="5">
        <f>+'Ark1'!AB1978</f>
        <v>3.7840571344293137</v>
      </c>
      <c r="P56" s="18">
        <f>+'Ark1'!AC1978</f>
        <v>-52.669071659160451</v>
      </c>
      <c r="Q56" s="51">
        <f t="shared" si="9"/>
        <v>34.466307277628033</v>
      </c>
      <c r="R56" s="5">
        <f>+'Ark1'!V1978</f>
        <v>15.788457026667713</v>
      </c>
      <c r="S56" s="51">
        <f>+'Ark1'!Y1978</f>
        <v>135.80107140064064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2">
        <f>+'Ark1'!C1979</f>
        <v>2010</v>
      </c>
      <c r="C57" s="2">
        <f>+'Ark1'!H1979</f>
        <v>2</v>
      </c>
      <c r="D57" s="2" t="s">
        <v>10</v>
      </c>
      <c r="E57" s="2">
        <f>+'Ark1'!Q1979</f>
        <v>404</v>
      </c>
      <c r="F57" s="18">
        <f>+'Ark1'!R1979</f>
        <v>16389</v>
      </c>
      <c r="G57" s="18">
        <f t="shared" si="10"/>
        <v>1882</v>
      </c>
      <c r="H57" s="18">
        <f>+'Ark1'!S1979</f>
        <v>16300</v>
      </c>
      <c r="I57" s="51">
        <f>+'Ark1'!T1979</f>
        <v>63.772909451729639</v>
      </c>
      <c r="J57" s="51"/>
      <c r="K57" s="51">
        <f>+'Ark1'!U1979</f>
        <v>63.912943450160014</v>
      </c>
      <c r="L57" s="5">
        <f>+'Ark1'!W1979</f>
        <v>58.611411042944795</v>
      </c>
      <c r="M57" s="18">
        <f>+'Ark1'!Z1979</f>
        <v>134.84586503067536</v>
      </c>
      <c r="N57" s="18">
        <f>+'Ark1'!AA1979</f>
        <v>29.161001703049127</v>
      </c>
      <c r="O57" s="5">
        <f>+'Ark1'!AB1979</f>
        <v>3.5830349882116121</v>
      </c>
      <c r="P57" s="18">
        <f>+'Ark1'!AC1979</f>
        <v>-51.077364952666095</v>
      </c>
      <c r="Q57" s="51">
        <f t="shared" si="9"/>
        <v>40.566831683168317</v>
      </c>
      <c r="R57" s="5">
        <f>+'Ark1'!V1979</f>
        <v>15.885105863689063</v>
      </c>
      <c r="S57" s="51">
        <f>+'Ark1'!Y1979</f>
        <v>134.11358838245218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2">
        <f>+'Ark1'!C1980</f>
        <v>2011</v>
      </c>
      <c r="C58" s="2">
        <f>+'Ark1'!H1980</f>
        <v>2</v>
      </c>
      <c r="D58" s="2" t="s">
        <v>10</v>
      </c>
      <c r="E58" s="2">
        <f>+'Ark1'!Q1980</f>
        <v>383</v>
      </c>
      <c r="F58" s="18">
        <f>+'Ark1'!R1980</f>
        <v>17493</v>
      </c>
      <c r="G58" s="18">
        <f t="shared" si="10"/>
        <v>4706</v>
      </c>
      <c r="H58" s="18">
        <f>+'Ark1'!S1980</f>
        <v>17431</v>
      </c>
      <c r="I58" s="51">
        <f>+'Ark1'!T1980</f>
        <v>64.395361678630593</v>
      </c>
      <c r="J58" s="51"/>
      <c r="K58" s="51">
        <f>+'Ark1'!U1980</f>
        <v>64.729955572320023</v>
      </c>
      <c r="L58" s="5">
        <f>+'Ark1'!W1980</f>
        <v>58.979461878262889</v>
      </c>
      <c r="M58" s="18">
        <f>+'Ark1'!Z1980</f>
        <v>135.93794962996921</v>
      </c>
      <c r="N58" s="18">
        <f>+'Ark1'!AA1980</f>
        <v>29.535935515825223</v>
      </c>
      <c r="O58" s="5">
        <f>+'Ark1'!AB1980</f>
        <v>3.9737005262645138</v>
      </c>
      <c r="P58" s="18">
        <f>+'Ark1'!AC1980</f>
        <v>-52.084942901940849</v>
      </c>
      <c r="Q58" s="51">
        <f t="shared" si="9"/>
        <v>45.673629242819842</v>
      </c>
      <c r="R58" s="5">
        <f>+'Ark1'!V1980</f>
        <v>15.931515463328196</v>
      </c>
      <c r="S58" s="51">
        <f>+'Ark1'!Y1980</f>
        <v>135.45614817355477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2">
        <f>+'Ark1'!C1981</f>
        <v>2012</v>
      </c>
      <c r="C59" s="2">
        <f>+'Ark1'!H1981</f>
        <v>2</v>
      </c>
      <c r="D59" s="2" t="s">
        <v>10</v>
      </c>
      <c r="E59" s="2">
        <f>+'Ark1'!Q1981</f>
        <v>366</v>
      </c>
      <c r="F59" s="18">
        <f>+'Ark1'!R1981</f>
        <v>18036</v>
      </c>
      <c r="G59" s="18">
        <f t="shared" si="10"/>
        <v>1647</v>
      </c>
      <c r="H59" s="18">
        <f>+'Ark1'!S1981</f>
        <v>18000</v>
      </c>
      <c r="I59" s="51">
        <f>+'Ark1'!T1981</f>
        <v>64.675296733244892</v>
      </c>
      <c r="J59" s="51"/>
      <c r="K59" s="51">
        <f>+'Ark1'!U1981</f>
        <v>65.085182308456012</v>
      </c>
      <c r="L59" s="5">
        <f>+'Ark1'!W1981</f>
        <v>59.243611111111122</v>
      </c>
      <c r="M59" s="18">
        <f>+'Ark1'!Z1981</f>
        <v>135.09190000000029</v>
      </c>
      <c r="N59" s="18">
        <f>+'Ark1'!AA1981</f>
        <v>29.063344209021569</v>
      </c>
      <c r="O59" s="5">
        <f>+'Ark1'!AB1981</f>
        <v>3.9183738497676504</v>
      </c>
      <c r="P59" s="18">
        <f>+'Ark1'!AC1981</f>
        <v>-48.196414856237489</v>
      </c>
      <c r="Q59" s="51">
        <f t="shared" si="9"/>
        <v>49.278688524590166</v>
      </c>
      <c r="R59" s="5">
        <f>+'Ark1'!V1981</f>
        <v>16.071080062098027</v>
      </c>
      <c r="S59" s="51">
        <f>+'Ark1'!Y1981</f>
        <v>134.82225548902221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2">
        <f>+'Ark1'!C1982</f>
        <v>2013</v>
      </c>
      <c r="C60" s="2">
        <f>+'Ark1'!H1982</f>
        <v>2</v>
      </c>
      <c r="D60" s="2" t="s">
        <v>10</v>
      </c>
      <c r="E60" s="2">
        <f>+'Ark1'!Q1982</f>
        <v>319</v>
      </c>
      <c r="F60" s="18">
        <f>+'Ark1'!R1982</f>
        <v>19484</v>
      </c>
      <c r="G60" s="18">
        <f t="shared" si="10"/>
        <v>1991</v>
      </c>
      <c r="H60" s="18">
        <f>+'Ark1'!S1982</f>
        <v>19438</v>
      </c>
      <c r="I60" s="51">
        <f>+'Ark1'!T1982</f>
        <v>69.725164614944148</v>
      </c>
      <c r="J60" s="51"/>
      <c r="K60" s="51">
        <f>+'Ark1'!U1982</f>
        <v>70.130029434770705</v>
      </c>
      <c r="L60" s="5">
        <f>+'Ark1'!W1982</f>
        <v>59.202387076859758</v>
      </c>
      <c r="M60" s="18">
        <f>+'Ark1'!Z1982</f>
        <v>136.00360119353925</v>
      </c>
      <c r="N60" s="18">
        <f>+'Ark1'!AA1982</f>
        <v>29.057395994075488</v>
      </c>
      <c r="O60" s="5">
        <f>+'Ark1'!AB1982</f>
        <v>3.765456258057184</v>
      </c>
      <c r="P60" s="18">
        <f>+'Ark1'!AC1982</f>
        <v>-53.858473339943686</v>
      </c>
      <c r="Q60" s="51">
        <f t="shared" si="9"/>
        <v>61.078369905956116</v>
      </c>
      <c r="R60" s="5">
        <f>+'Ark1'!V1982</f>
        <v>16.020119072059121</v>
      </c>
      <c r="S60" s="51">
        <f>+'Ark1'!Y1982</f>
        <v>135.68250872510859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2">
        <f>+'Ark1'!C1983</f>
        <v>2014</v>
      </c>
      <c r="C61" s="2">
        <f>+'Ark1'!H1983</f>
        <v>2</v>
      </c>
      <c r="D61" s="2" t="s">
        <v>10</v>
      </c>
      <c r="E61" s="2">
        <f>+'Ark1'!Q1983</f>
        <v>292</v>
      </c>
      <c r="F61" s="18">
        <f>+'Ark1'!R1983</f>
        <v>18722</v>
      </c>
      <c r="G61" s="18">
        <f t="shared" si="10"/>
        <v>686</v>
      </c>
      <c r="H61" s="18">
        <f>+'Ark1'!S1983</f>
        <v>18598</v>
      </c>
      <c r="I61" s="51">
        <f>+'Ark1'!T1983</f>
        <v>68.196554110661864</v>
      </c>
      <c r="J61" s="51"/>
      <c r="K61" s="51">
        <f>+'Ark1'!U1983</f>
        <v>68.426110383281241</v>
      </c>
      <c r="L61" s="5">
        <f>+'Ark1'!W1983</f>
        <v>59.440853855253231</v>
      </c>
      <c r="M61" s="18">
        <f>+'Ark1'!Z1983</f>
        <v>135.38835896332915</v>
      </c>
      <c r="N61" s="18">
        <f>+'Ark1'!AA1983</f>
        <v>29.405909091536746</v>
      </c>
      <c r="O61" s="5">
        <f>+'Ark1'!AB1983</f>
        <v>3.9396760505949935</v>
      </c>
      <c r="P61" s="18">
        <f>+'Ark1'!AC1983</f>
        <v>-54.15382279995751</v>
      </c>
      <c r="Q61" s="51">
        <f t="shared" si="9"/>
        <v>64.11643835616438</v>
      </c>
      <c r="R61" s="5">
        <f>+'Ark1'!V1983</f>
        <v>16.155004807178724</v>
      </c>
      <c r="S61" s="51">
        <f>+'Ark1'!Y1983</f>
        <v>134.49165153295564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2">
        <f>+'Ark1'!C1984</f>
        <v>2015</v>
      </c>
      <c r="C62" s="2">
        <f>+'Ark1'!H1984</f>
        <v>2</v>
      </c>
      <c r="D62" s="2" t="s">
        <v>10</v>
      </c>
      <c r="E62" s="2">
        <f>+'Ark1'!Q1984</f>
        <v>289</v>
      </c>
      <c r="F62" s="18">
        <f>+'Ark1'!R1984</f>
        <v>18865</v>
      </c>
      <c r="G62" s="18">
        <f t="shared" si="10"/>
        <v>-619</v>
      </c>
      <c r="H62" s="18">
        <f>+'Ark1'!S1984</f>
        <v>18831</v>
      </c>
      <c r="I62" s="51">
        <f>+'Ark1'!T1984</f>
        <v>69.178584525119192</v>
      </c>
      <c r="J62" s="51"/>
      <c r="K62" s="51">
        <f>+'Ark1'!U1984</f>
        <v>69.148065319234846</v>
      </c>
      <c r="L62" s="5">
        <f>+'Ark1'!W1984</f>
        <v>59.356114916892366</v>
      </c>
      <c r="M62" s="18">
        <f>+'Ark1'!Z1984</f>
        <v>134.81918113748657</v>
      </c>
      <c r="N62" s="18">
        <f>+'Ark1'!AA1984</f>
        <v>28.254543389013289</v>
      </c>
      <c r="O62" s="5">
        <f>+'Ark1'!AB1984</f>
        <v>4.0917267612153267</v>
      </c>
      <c r="P62" s="18">
        <f>+'Ark1'!AC1984</f>
        <v>-49.148962174227933</v>
      </c>
      <c r="Q62" s="51">
        <f t="shared" si="9"/>
        <v>65.27681660899654</v>
      </c>
      <c r="R62" s="5">
        <f>+'Ark1'!V1984</f>
        <v>15.292287304532202</v>
      </c>
      <c r="S62" s="51">
        <f>+'Ark1'!Y1984</f>
        <v>134.57619931089368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2">
        <f>+'Ark1'!C1985</f>
        <v>2016</v>
      </c>
      <c r="C63" s="2">
        <f>+'Ark1'!H1985</f>
        <v>2</v>
      </c>
      <c r="D63" s="2" t="s">
        <v>10</v>
      </c>
      <c r="E63" s="2">
        <f>+'Ark1'!Q1985</f>
        <v>284</v>
      </c>
      <c r="F63" s="18">
        <f>+'Ark1'!R1985</f>
        <v>18437</v>
      </c>
      <c r="G63" s="18">
        <f t="shared" si="10"/>
        <v>-285</v>
      </c>
      <c r="H63" s="18">
        <f>+'Ark1'!S1985</f>
        <v>18401</v>
      </c>
      <c r="I63" s="51">
        <f>+'Ark1'!T1985</f>
        <v>68.980095779706645</v>
      </c>
      <c r="J63" s="51"/>
      <c r="K63" s="51">
        <f>+'Ark1'!U1985</f>
        <v>69.069942228493375</v>
      </c>
      <c r="L63" s="5">
        <f>+'Ark1'!W1985</f>
        <v>59.086843106352923</v>
      </c>
      <c r="M63" s="18">
        <f>+'Ark1'!Z1985</f>
        <v>137.46695831748249</v>
      </c>
      <c r="N63" s="18">
        <f>+'Ark1'!AA1985</f>
        <v>27.273377421091233</v>
      </c>
      <c r="O63" s="5">
        <f>+'Ark1'!AB1985</f>
        <v>3.6987479078557577</v>
      </c>
      <c r="P63" s="18">
        <f>+'Ark1'!AC1985</f>
        <v>-50.125708796968283</v>
      </c>
      <c r="Q63" s="51">
        <f t="shared" si="9"/>
        <v>64.91901408450704</v>
      </c>
      <c r="R63" s="5">
        <f>+'Ark1'!V1985</f>
        <v>15.169767315723821</v>
      </c>
      <c r="S63" s="51">
        <f>+'Ark1'!Y1985</f>
        <v>137.19854097738221</v>
      </c>
      <c r="T63" s="39"/>
      <c r="U63" s="31"/>
      <c r="V63" s="14"/>
      <c r="W63" s="14"/>
      <c r="X63" s="5"/>
      <c r="Y63" s="18"/>
      <c r="Z63"/>
      <c r="AB63"/>
      <c r="AC63"/>
    </row>
    <row r="64" spans="1:29" ht="15.6">
      <c r="A64" s="39"/>
      <c r="B64" s="2">
        <f>+'Ark1'!C1986</f>
        <v>2017</v>
      </c>
      <c r="C64" s="2">
        <f>+'Ark1'!H1986</f>
        <v>2</v>
      </c>
      <c r="D64" s="2" t="s">
        <v>10</v>
      </c>
      <c r="E64" s="2">
        <f>+'Ark1'!Q1986</f>
        <v>267</v>
      </c>
      <c r="F64" s="18">
        <f>+'Ark1'!R1986</f>
        <v>18313</v>
      </c>
      <c r="G64" s="18">
        <f t="shared" si="10"/>
        <v>-552</v>
      </c>
      <c r="H64" s="18">
        <f>+'Ark1'!S1986</f>
        <v>18279</v>
      </c>
      <c r="I64" s="51">
        <f>+'Ark1'!T1986</f>
        <v>69.223209223209238</v>
      </c>
      <c r="J64" s="51"/>
      <c r="K64" s="51">
        <f>+'Ark1'!U1986</f>
        <v>69.896299301961449</v>
      </c>
      <c r="L64" s="5">
        <f>+'Ark1'!W1986</f>
        <v>58.9203457519558</v>
      </c>
      <c r="M64" s="18">
        <f>+'Ark1'!Z1986</f>
        <v>139.24649050823356</v>
      </c>
      <c r="N64" s="18">
        <f>+'Ark1'!AA1986</f>
        <v>27.812906826027103</v>
      </c>
      <c r="O64" s="5">
        <f>+'Ark1'!AB1986</f>
        <v>3.6733226922566224</v>
      </c>
      <c r="P64" s="18">
        <f>+'Ark1'!AC1986</f>
        <v>-49.825886313185585</v>
      </c>
      <c r="Q64" s="51">
        <f t="shared" si="9"/>
        <v>68.588014981273403</v>
      </c>
      <c r="R64" s="5">
        <f>+'Ark1'!V1986</f>
        <v>15.056517228198548</v>
      </c>
      <c r="S64" s="51">
        <f>+'Ark1'!Y1986</f>
        <v>138.98796483372473</v>
      </c>
      <c r="T64" s="39"/>
      <c r="U64" s="31"/>
      <c r="V64" s="14"/>
      <c r="W64" s="14"/>
      <c r="X64" s="5"/>
      <c r="Y64" s="18"/>
      <c r="Z64"/>
      <c r="AB64"/>
      <c r="AC64"/>
    </row>
    <row r="65" spans="1:36" ht="15.6">
      <c r="A65" s="39"/>
      <c r="B65" s="2">
        <f>+'Ark1'!C1987</f>
        <v>2018</v>
      </c>
      <c r="C65" s="2">
        <f>+'Ark1'!H1987</f>
        <v>2</v>
      </c>
      <c r="D65" s="2" t="s">
        <v>10</v>
      </c>
      <c r="E65" s="2">
        <f>+'Ark1'!Q1987</f>
        <v>266</v>
      </c>
      <c r="F65" s="18">
        <f>+'Ark1'!R1987</f>
        <v>20107</v>
      </c>
      <c r="G65" s="18">
        <f t="shared" si="10"/>
        <v>1670</v>
      </c>
      <c r="H65" s="18">
        <f>+'Ark1'!S1987</f>
        <v>20092</v>
      </c>
      <c r="I65" s="51">
        <f>+'Ark1'!T1987</f>
        <v>70.282079066028174</v>
      </c>
      <c r="J65" s="51"/>
      <c r="K65" s="51">
        <f>+'Ark1'!U1987</f>
        <v>70.514910208855284</v>
      </c>
      <c r="L65" s="5">
        <f>+'Ark1'!W1987</f>
        <v>59.063657176985842</v>
      </c>
      <c r="M65" s="18">
        <f>+'Ark1'!Z1987</f>
        <v>136.28113677085355</v>
      </c>
      <c r="N65" s="18">
        <f>+'Ark1'!AA1987</f>
        <v>28.262700427574277</v>
      </c>
      <c r="O65" s="5">
        <f>+'Ark1'!AB1987</f>
        <v>3.5681805345061526</v>
      </c>
      <c r="P65" s="18">
        <f>+'Ark1'!AC1987</f>
        <v>-48.705204031575001</v>
      </c>
      <c r="Q65" s="51">
        <f t="shared" si="9"/>
        <v>75.590225563909769</v>
      </c>
      <c r="R65" s="5">
        <f>+'Ark1'!V1987</f>
        <v>15.160740040781818</v>
      </c>
      <c r="S65" s="51">
        <f>+'Ark1'!Y1987</f>
        <v>136.17946983637489</v>
      </c>
      <c r="T65" s="39"/>
      <c r="U65" s="31"/>
      <c r="V65" s="14"/>
      <c r="W65" s="14"/>
      <c r="X65" s="5"/>
      <c r="Y65" s="18"/>
      <c r="Z65"/>
      <c r="AB65"/>
      <c r="AC65"/>
    </row>
    <row r="66" spans="1:36" ht="15.6">
      <c r="A66" s="39"/>
      <c r="B66" s="2">
        <f>+'Ark1'!C1988</f>
        <v>2019</v>
      </c>
      <c r="C66" s="2">
        <f>+'Ark1'!H1988</f>
        <v>2</v>
      </c>
      <c r="D66" s="2" t="s">
        <v>10</v>
      </c>
      <c r="E66" s="2">
        <f>+'Ark1'!Q1988</f>
        <v>246</v>
      </c>
      <c r="F66" s="18">
        <f>+'Ark1'!R1988</f>
        <v>16193</v>
      </c>
      <c r="G66" s="18">
        <f t="shared" si="10"/>
        <v>-2120</v>
      </c>
      <c r="H66" s="18">
        <f>+'Ark1'!S1988</f>
        <v>16178</v>
      </c>
      <c r="I66" s="51">
        <f>+'Ark1'!T1988</f>
        <v>68.324894514767919</v>
      </c>
      <c r="J66" s="51"/>
      <c r="K66" s="51">
        <f>+'Ark1'!U1988</f>
        <v>68.445103365328748</v>
      </c>
      <c r="L66" s="5">
        <f>+'Ark1'!W1988</f>
        <v>58.487575720113753</v>
      </c>
      <c r="M66" s="18">
        <f>+'Ark1'!Z1988</f>
        <v>134.75424650760272</v>
      </c>
      <c r="N66" s="18">
        <f>+'Ark1'!AA1988</f>
        <v>28.033043748430913</v>
      </c>
      <c r="O66" s="5">
        <f>+'Ark1'!AB1988</f>
        <v>3.4620668617328119</v>
      </c>
      <c r="P66" s="18">
        <f>+'Ark1'!AC1988</f>
        <v>-57.069030389228523</v>
      </c>
      <c r="Q66" s="51">
        <f t="shared" si="9"/>
        <v>65.825203252032523</v>
      </c>
      <c r="R66" s="5">
        <f>+'Ark1'!V1988</f>
        <v>14.872846291607484</v>
      </c>
      <c r="S66" s="51">
        <f>+'Ark1'!Y1988</f>
        <v>134.62942011980471</v>
      </c>
      <c r="T66" s="39"/>
      <c r="U66" s="31"/>
      <c r="V66" s="14"/>
      <c r="W66" s="14"/>
      <c r="X66" s="5"/>
      <c r="Y66" s="18"/>
      <c r="Z66"/>
      <c r="AB66"/>
      <c r="AC66"/>
    </row>
    <row r="67" spans="1:36" ht="15.6">
      <c r="A67" s="39"/>
      <c r="B67" s="2">
        <f>+'Ark1'!C1989</f>
        <v>2020</v>
      </c>
      <c r="C67" s="2">
        <f>+'Ark1'!H1989</f>
        <v>2</v>
      </c>
      <c r="D67" s="2" t="s">
        <v>10</v>
      </c>
      <c r="E67" s="2">
        <f>+'Ark1'!Q1989</f>
        <v>183</v>
      </c>
      <c r="F67" s="18">
        <f>+'Ark1'!R1989</f>
        <v>13420</v>
      </c>
      <c r="G67" s="18">
        <f t="shared" ref="G67:G70" si="11">+F67-F65</f>
        <v>-6687</v>
      </c>
      <c r="H67" s="18">
        <f>+'Ark1'!S1989</f>
        <v>13406</v>
      </c>
      <c r="I67" s="51">
        <f>+'Ark1'!T1989</f>
        <v>67.0497127154634</v>
      </c>
      <c r="J67" s="51"/>
      <c r="K67" s="51">
        <f>+'Ark1'!U1989</f>
        <v>66.917163453616354</v>
      </c>
      <c r="L67" s="5">
        <f>+'Ark1'!W1989</f>
        <v>58.220572877815911</v>
      </c>
      <c r="M67" s="18">
        <f>+'Ark1'!Z1989</f>
        <v>133.93755035058899</v>
      </c>
      <c r="N67" s="18">
        <f>+'Ark1'!AA1989</f>
        <v>28.011464316612557</v>
      </c>
      <c r="O67" s="5">
        <f>+'Ark1'!AB1989</f>
        <v>3.5846445726100171</v>
      </c>
      <c r="P67" s="18">
        <f>+'Ark1'!AC1989</f>
        <v>-54.518193936385202</v>
      </c>
      <c r="Q67" s="51">
        <f t="shared" ref="Q67:Q70" si="12">+F67/E67</f>
        <v>73.333333333333329</v>
      </c>
      <c r="R67" s="5">
        <f>+'Ark1'!V1989</f>
        <v>14.709761549925489</v>
      </c>
      <c r="S67" s="51">
        <f>+'Ark1'!Y1989</f>
        <v>133.7978241430697</v>
      </c>
      <c r="T67" s="39"/>
      <c r="U67" s="31"/>
      <c r="V67" s="14"/>
      <c r="W67" s="14"/>
      <c r="X67" s="5"/>
      <c r="Y67" s="18"/>
      <c r="Z67"/>
      <c r="AB67"/>
      <c r="AC67"/>
    </row>
    <row r="68" spans="1:36" ht="15.6">
      <c r="A68" s="39"/>
      <c r="B68" s="2">
        <f>+'Ark1'!C1990</f>
        <v>2021</v>
      </c>
      <c r="C68" s="2">
        <f>+'Ark1'!H1990</f>
        <v>2</v>
      </c>
      <c r="D68" s="2" t="s">
        <v>10</v>
      </c>
      <c r="E68" s="2">
        <f>+'Ark1'!Q1990</f>
        <v>180</v>
      </c>
      <c r="F68" s="18">
        <f>+'Ark1'!R1990</f>
        <v>12908.4</v>
      </c>
      <c r="G68" s="18">
        <f t="shared" si="11"/>
        <v>-3284.6000000000004</v>
      </c>
      <c r="H68" s="18">
        <f>+'Ark1'!S1990</f>
        <v>12898.4</v>
      </c>
      <c r="I68" s="51">
        <f>+'Ark1'!T1990</f>
        <v>65.737100486850963</v>
      </c>
      <c r="J68" s="51"/>
      <c r="K68" s="51">
        <f>+'Ark1'!U1990</f>
        <v>65.480849548077686</v>
      </c>
      <c r="L68" s="5">
        <f>+'Ark1'!W1990</f>
        <v>59.084475593872114</v>
      </c>
      <c r="M68" s="18">
        <f>+'Ark1'!Z1990</f>
        <v>136.55333994914102</v>
      </c>
      <c r="N68" s="18">
        <f>+'Ark1'!AA1990</f>
        <v>29.475688653177301</v>
      </c>
      <c r="O68" s="5">
        <f>+'Ark1'!AB1990</f>
        <v>3.951638177852999</v>
      </c>
      <c r="P68" s="18">
        <f>+'Ark1'!AC1990</f>
        <v>-57.329408710364063</v>
      </c>
      <c r="Q68" s="51">
        <f t="shared" si="12"/>
        <v>71.713333333333338</v>
      </c>
      <c r="R68" s="5">
        <f>+'Ark1'!V1990</f>
        <v>15.097672833193885</v>
      </c>
      <c r="S68" s="51">
        <f>+'Ark1'!Y1990</f>
        <v>136.44755353103403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2">
        <f>+'Ark1'!C1991</f>
        <v>2022</v>
      </c>
      <c r="C69" s="2">
        <f>+'Ark1'!H1991</f>
        <v>2</v>
      </c>
      <c r="D69" s="2" t="s">
        <v>10</v>
      </c>
      <c r="E69" s="2">
        <f>+'Ark1'!Q1991</f>
        <v>175</v>
      </c>
      <c r="F69" s="18">
        <f>+'Ark1'!R1991</f>
        <v>12064</v>
      </c>
      <c r="G69" s="18">
        <f t="shared" si="11"/>
        <v>-1356</v>
      </c>
      <c r="H69" s="18">
        <f>+'Ark1'!S1991</f>
        <v>12059</v>
      </c>
      <c r="I69" s="51">
        <f>+'Ark1'!T1991</f>
        <v>66.773675762439794</v>
      </c>
      <c r="J69" s="51"/>
      <c r="K69" s="51">
        <f>+'Ark1'!U1991</f>
        <v>66.259402388989642</v>
      </c>
      <c r="L69" s="5">
        <f>+'Ark1'!W1991</f>
        <v>59.84758271830168</v>
      </c>
      <c r="M69" s="18">
        <f>+'Ark1'!Z1991</f>
        <v>137.30252923127952</v>
      </c>
      <c r="N69" s="18">
        <f>+'Ark1'!AA1991</f>
        <v>29.644844103046271</v>
      </c>
      <c r="O69" s="5">
        <f>+'Ark1'!AB1991</f>
        <v>3.8069539010209374</v>
      </c>
      <c r="P69" s="18">
        <f>+'Ark1'!AC1991</f>
        <v>-54.212116008716407</v>
      </c>
      <c r="Q69" s="51">
        <f t="shared" si="12"/>
        <v>68.937142857142859</v>
      </c>
      <c r="R69" s="5">
        <f>+'Ark1'!V1991</f>
        <v>15.465931697612737</v>
      </c>
      <c r="S69" s="51">
        <f>+'Ark1'!Y1991</f>
        <v>137.24562334217501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93">
        <f>+'Ark1'!C1992</f>
        <v>2023</v>
      </c>
      <c r="C70" s="93">
        <f>+'Ark1'!H1992</f>
        <v>2</v>
      </c>
      <c r="D70" s="93" t="s">
        <v>10</v>
      </c>
      <c r="E70" s="93">
        <f>+'Ark1'!Q1992</f>
        <v>181</v>
      </c>
      <c r="F70" s="94">
        <f>+'Ark1'!R1992</f>
        <v>11756</v>
      </c>
      <c r="G70" s="94">
        <f t="shared" si="11"/>
        <v>-1152.3999999999996</v>
      </c>
      <c r="H70" s="94">
        <f>+'Ark1'!S1992</f>
        <v>11729</v>
      </c>
      <c r="I70" s="111">
        <f>+'Ark1'!T1992</f>
        <v>65.303855127208081</v>
      </c>
      <c r="J70" s="111"/>
      <c r="K70" s="111">
        <f>+'Ark1'!U1992</f>
        <v>65.133995835379054</v>
      </c>
      <c r="L70" s="95">
        <f>+'Ark1'!W1992</f>
        <v>59.902208201892755</v>
      </c>
      <c r="M70" s="94">
        <f>+'Ark1'!Z1992</f>
        <v>137.77031289965083</v>
      </c>
      <c r="N70" s="94">
        <f>+'Ark1'!AA1992</f>
        <v>30.611613581941153</v>
      </c>
      <c r="O70" s="95">
        <f>+'Ark1'!AB1992</f>
        <v>3.7650183286930488</v>
      </c>
      <c r="P70" s="94">
        <f>+'Ark1'!AC1992</f>
        <v>-54.410112340974997</v>
      </c>
      <c r="Q70" s="111">
        <f t="shared" si="12"/>
        <v>64.950276243093924</v>
      </c>
      <c r="R70" s="95">
        <f>+'Ark1'!V1992</f>
        <v>5.3014630826811837</v>
      </c>
      <c r="S70" s="111">
        <f>+'Ark1'!Y1992</f>
        <v>137.45389588295379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9"/>
      <c r="C71" s="39"/>
      <c r="D71" s="39"/>
      <c r="E71" s="39"/>
      <c r="F71" s="64"/>
      <c r="G71" s="64"/>
      <c r="H71" s="64"/>
      <c r="I71" s="101"/>
      <c r="J71" s="101"/>
      <c r="K71" s="101"/>
      <c r="L71" s="39"/>
      <c r="M71" s="64"/>
      <c r="N71" s="64"/>
      <c r="O71" s="39"/>
      <c r="P71" s="64"/>
      <c r="Q71" s="101"/>
      <c r="R71" s="39"/>
      <c r="S71" s="101"/>
      <c r="T71" s="39"/>
      <c r="U71" s="4"/>
      <c r="V71" s="14"/>
      <c r="W71" s="14"/>
      <c r="X71" s="5"/>
      <c r="Y71" s="18"/>
      <c r="Z71"/>
      <c r="AB71"/>
      <c r="AC71"/>
    </row>
    <row r="72" spans="1:36" ht="15.6">
      <c r="A72" s="39"/>
      <c r="B72" s="39"/>
      <c r="C72" s="39"/>
      <c r="D72" s="39"/>
      <c r="E72" s="39"/>
      <c r="F72" s="64"/>
      <c r="G72" s="64"/>
      <c r="H72" s="64"/>
      <c r="I72" s="101"/>
      <c r="J72" s="101"/>
      <c r="K72" s="101"/>
      <c r="L72" s="39"/>
      <c r="M72" s="64"/>
      <c r="N72" s="64"/>
      <c r="O72" s="39"/>
      <c r="P72" s="64"/>
      <c r="Q72" s="101"/>
      <c r="R72" s="39"/>
      <c r="S72" s="101"/>
      <c r="T72" s="39"/>
      <c r="U72" s="4"/>
      <c r="V72" s="18"/>
      <c r="W72" s="18"/>
      <c r="X72" s="5"/>
      <c r="Y72" s="18"/>
      <c r="Z72"/>
      <c r="AB72"/>
      <c r="AF72" s="11"/>
      <c r="AG72" s="11"/>
    </row>
    <row r="73" spans="1:36" ht="15.6">
      <c r="AF73" s="5"/>
      <c r="AG73" s="18"/>
      <c r="AH73" s="18"/>
      <c r="AJ73" s="18"/>
    </row>
    <row r="74" spans="1:36">
      <c r="AF74" s="11"/>
      <c r="AG74" s="11"/>
    </row>
    <row r="75" spans="1:36">
      <c r="AF75" s="11"/>
      <c r="AG75" s="11"/>
    </row>
    <row r="76" spans="1:36" ht="15.6">
      <c r="AF76" s="2"/>
      <c r="AG76" s="5"/>
      <c r="AH76" s="5"/>
    </row>
    <row r="77" spans="1:36">
      <c r="AF77" s="4"/>
      <c r="AG77" s="4"/>
      <c r="AH77" s="4"/>
      <c r="AI77" s="4"/>
      <c r="AJ77" s="4"/>
    </row>
    <row r="78" spans="1:36" ht="15.6">
      <c r="AF78" s="4"/>
      <c r="AG78" s="11"/>
      <c r="AH78" s="11"/>
      <c r="AI78" s="1"/>
      <c r="AJ78" s="5"/>
    </row>
    <row r="79" spans="1:36" ht="15.6">
      <c r="AF79" s="4"/>
      <c r="AG79" s="11"/>
      <c r="AH79" s="11"/>
      <c r="AI79" s="1"/>
      <c r="AJ79" s="5"/>
    </row>
    <row r="80" spans="1:36" ht="15.6">
      <c r="AF80" s="4"/>
      <c r="AG80" s="11"/>
      <c r="AH80" s="11"/>
      <c r="AI80" s="1"/>
      <c r="AJ80" s="5"/>
    </row>
    <row r="81" spans="32:36" ht="15.6">
      <c r="AF81" s="4"/>
      <c r="AG81" s="11"/>
      <c r="AH81" s="11"/>
      <c r="AI81" s="1"/>
      <c r="AJ81" s="5"/>
    </row>
    <row r="82" spans="32:36" ht="15.6">
      <c r="AF82" s="4"/>
      <c r="AG82" s="11"/>
      <c r="AH82" s="11"/>
      <c r="AI82" s="11"/>
      <c r="AJ82" s="5"/>
    </row>
    <row r="83" spans="32:36" ht="15.6">
      <c r="AF83" s="4"/>
      <c r="AG83" s="11"/>
      <c r="AH83" s="11"/>
      <c r="AI83" s="11"/>
      <c r="AJ83" s="5"/>
    </row>
    <row r="84" spans="32:36" ht="15.6">
      <c r="AF84" s="4"/>
      <c r="AG84" s="11"/>
      <c r="AH84" s="11"/>
      <c r="AI84" s="11"/>
      <c r="AJ84" s="5"/>
    </row>
    <row r="85" spans="32:36" ht="15.6">
      <c r="AF85" s="4"/>
      <c r="AG85" s="11"/>
      <c r="AH85" s="11"/>
      <c r="AI85" s="11"/>
      <c r="AJ85" s="5"/>
    </row>
    <row r="86" spans="32:36" ht="15.6">
      <c r="AF86" s="4"/>
      <c r="AG86" s="11"/>
      <c r="AH86" s="11"/>
      <c r="AI86" s="5"/>
      <c r="AJ86" s="5"/>
    </row>
    <row r="87" spans="32:36" ht="15.6">
      <c r="AF87" s="4"/>
      <c r="AG87" s="11"/>
      <c r="AH87" s="11"/>
      <c r="AI87" s="5"/>
      <c r="AJ87" s="5"/>
    </row>
    <row r="88" spans="32:36" ht="15.6">
      <c r="AF88" s="4"/>
      <c r="AG88" s="11"/>
      <c r="AH88" s="11"/>
      <c r="AI88" s="5"/>
      <c r="AJ88" s="5"/>
    </row>
    <row r="89" spans="32:36" ht="15.6">
      <c r="AF89" s="4"/>
      <c r="AG89" s="11"/>
      <c r="AH89" s="11"/>
      <c r="AI89" s="5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5"/>
      <c r="AH94" s="5"/>
      <c r="AI94" s="5"/>
      <c r="AJ94" s="5"/>
    </row>
    <row r="95" spans="32:36">
      <c r="AF95" s="11"/>
      <c r="AG95" s="11"/>
    </row>
    <row r="96" spans="32:36" ht="15.6">
      <c r="AF96" s="5"/>
      <c r="AG96" s="5"/>
      <c r="AH96" s="5"/>
      <c r="AJ96" s="5"/>
    </row>
    <row r="97" spans="32:36">
      <c r="AF97" s="11"/>
      <c r="AG97" s="11"/>
    </row>
    <row r="98" spans="32:36">
      <c r="AF98" s="11"/>
      <c r="AG98" s="11"/>
    </row>
    <row r="99" spans="32:36" ht="15.6">
      <c r="AF99" s="2"/>
      <c r="AG99" s="5"/>
      <c r="AH99" s="5"/>
      <c r="AJ99" s="2"/>
    </row>
    <row r="100" spans="32:36">
      <c r="AF100" s="4"/>
      <c r="AG100" s="4"/>
      <c r="AH100" s="4"/>
      <c r="AI100" s="4"/>
      <c r="AJ100" s="4"/>
    </row>
    <row r="101" spans="32:36" ht="15.6">
      <c r="AF101" s="4"/>
      <c r="AG101" s="11"/>
      <c r="AH101" s="11"/>
      <c r="AI101" s="1"/>
      <c r="AJ101" s="5"/>
    </row>
    <row r="102" spans="32:36" ht="15.6">
      <c r="AF102" s="4"/>
      <c r="AG102" s="11"/>
      <c r="AH102" s="11"/>
      <c r="AI102" s="1"/>
      <c r="AJ102" s="5"/>
    </row>
    <row r="103" spans="32:36" ht="15.6">
      <c r="AF103" s="4"/>
      <c r="AG103" s="11"/>
      <c r="AH103" s="11"/>
      <c r="AI103" s="1"/>
      <c r="AJ103" s="5"/>
    </row>
    <row r="104" spans="32:36" ht="15.6">
      <c r="AF104" s="4"/>
      <c r="AG104" s="11"/>
      <c r="AH104" s="11"/>
      <c r="AI104" s="1"/>
      <c r="AJ104" s="5"/>
    </row>
    <row r="105" spans="32:36" ht="15.6">
      <c r="AF105" s="4"/>
      <c r="AG105" s="11"/>
      <c r="AH105" s="11"/>
      <c r="AI105" s="11"/>
      <c r="AJ105" s="5"/>
    </row>
    <row r="106" spans="32:36" ht="15.6">
      <c r="AF106" s="4"/>
      <c r="AG106" s="11"/>
      <c r="AH106" s="11"/>
      <c r="AI106" s="11"/>
      <c r="AJ106" s="5"/>
    </row>
    <row r="107" spans="32:36" ht="15.6">
      <c r="AF107" s="4"/>
      <c r="AG107" s="11"/>
      <c r="AH107" s="11"/>
      <c r="AI107" s="11"/>
      <c r="AJ107" s="5"/>
    </row>
    <row r="108" spans="32:36" ht="15.6">
      <c r="AF108" s="4"/>
      <c r="AG108" s="11"/>
      <c r="AH108" s="11"/>
      <c r="AI108" s="11"/>
      <c r="AJ108" s="5"/>
    </row>
    <row r="109" spans="32:36" ht="15.6">
      <c r="AF109" s="4"/>
      <c r="AG109" s="11"/>
      <c r="AH109" s="11"/>
      <c r="AI109" s="5"/>
      <c r="AJ109" s="5"/>
    </row>
    <row r="110" spans="32:36" ht="15.6">
      <c r="AF110" s="4"/>
      <c r="AG110" s="11"/>
      <c r="AH110" s="11"/>
      <c r="AI110" s="5"/>
      <c r="AJ110" s="5"/>
    </row>
    <row r="111" spans="32:36" ht="15.6">
      <c r="AF111" s="4"/>
      <c r="AG111" s="11"/>
      <c r="AH111" s="11"/>
      <c r="AI111" s="5"/>
      <c r="AJ111" s="5"/>
    </row>
    <row r="112" spans="32:36" ht="15.6">
      <c r="AF112" s="4"/>
      <c r="AG112" s="11"/>
      <c r="AH112" s="11"/>
      <c r="AI112" s="5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5"/>
      <c r="AH117" s="5"/>
      <c r="AI117" s="5"/>
      <c r="AJ117" s="5"/>
    </row>
    <row r="118" spans="32:36">
      <c r="AF118" s="11"/>
      <c r="AG118" s="11"/>
    </row>
    <row r="119" spans="32:36" ht="15.6">
      <c r="AF119" s="5"/>
      <c r="AG119" s="5"/>
      <c r="AH119" s="5"/>
      <c r="AJ119" s="5"/>
    </row>
    <row r="120" spans="32:36">
      <c r="AF120" s="11"/>
      <c r="AG120" s="11"/>
    </row>
    <row r="121" spans="32:36">
      <c r="AF121" s="11"/>
      <c r="AG121" s="11"/>
    </row>
    <row r="122" spans="32:36">
      <c r="AF122" s="11"/>
      <c r="AG122" s="11"/>
    </row>
    <row r="123" spans="32:36">
      <c r="AF123" s="11"/>
      <c r="AG123" s="11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97" spans="8:31">
      <c r="H197" s="12"/>
      <c r="I197" s="12"/>
      <c r="J197" s="12"/>
      <c r="K197" s="12"/>
      <c r="L197" s="12"/>
      <c r="S197" s="12"/>
    </row>
    <row r="198" spans="8:31">
      <c r="H198" s="12"/>
      <c r="I198" s="12"/>
      <c r="J198" s="12"/>
      <c r="K198" s="12"/>
      <c r="L198" s="12"/>
      <c r="S198" s="12"/>
    </row>
    <row r="199" spans="8:31">
      <c r="H199" s="12"/>
      <c r="I199" s="12"/>
      <c r="J199" s="12"/>
      <c r="K199" s="12"/>
      <c r="L199" s="12"/>
      <c r="M199" s="66"/>
      <c r="S199" s="12"/>
      <c r="AC199" s="149"/>
      <c r="AD199" s="12"/>
      <c r="AE199" s="12"/>
    </row>
    <row r="200" spans="8:31">
      <c r="H200" s="12"/>
      <c r="I200" s="12"/>
      <c r="J200" s="12"/>
      <c r="K200" s="12"/>
      <c r="L200" s="12"/>
      <c r="M200" s="66"/>
      <c r="N200" s="66"/>
      <c r="O200" s="12"/>
      <c r="P200" s="12"/>
      <c r="Q200" s="12"/>
      <c r="R200" s="66"/>
      <c r="S200" s="12"/>
      <c r="T200" s="66"/>
      <c r="U200" s="149"/>
      <c r="V200" s="149"/>
      <c r="W200" s="12"/>
      <c r="X200" s="149"/>
      <c r="Y200" s="149"/>
      <c r="Z200" s="149"/>
      <c r="AA200" s="12"/>
      <c r="AB200" s="66"/>
      <c r="AC200" s="149"/>
      <c r="AD200" s="12"/>
      <c r="AE200" s="12"/>
    </row>
    <row r="201" spans="8:31">
      <c r="H201" s="12"/>
      <c r="I201" s="12"/>
      <c r="J201" s="12"/>
      <c r="K201" s="12"/>
      <c r="L201" s="12"/>
      <c r="M201" s="66"/>
      <c r="N201" s="66"/>
      <c r="O201" s="12"/>
      <c r="P201" s="12"/>
      <c r="Q201" s="12"/>
      <c r="R201" s="66"/>
      <c r="S201" s="12"/>
      <c r="T201" s="66"/>
      <c r="U201" s="149"/>
      <c r="V201" s="149"/>
      <c r="W201" s="12"/>
      <c r="X201" s="149"/>
      <c r="Y201" s="149"/>
      <c r="Z201" s="149"/>
      <c r="AA201" s="12"/>
      <c r="AB201" s="66"/>
      <c r="AC201" s="149"/>
      <c r="AD201" s="12"/>
      <c r="AE201" s="12"/>
    </row>
    <row r="202" spans="8:31">
      <c r="H202" s="12"/>
      <c r="I202" s="12"/>
      <c r="J202" s="12"/>
      <c r="K202" s="12"/>
      <c r="L202" s="12"/>
      <c r="M202" s="66"/>
      <c r="N202" s="66"/>
      <c r="O202" s="12"/>
      <c r="P202" s="12"/>
      <c r="Q202" s="12"/>
      <c r="R202" s="66"/>
      <c r="S202" s="12"/>
      <c r="T202" s="66"/>
      <c r="U202" s="149"/>
      <c r="V202" s="149"/>
      <c r="W202" s="12"/>
      <c r="X202" s="149"/>
      <c r="Y202" s="149"/>
      <c r="Z202" s="149"/>
      <c r="AA202" s="12"/>
      <c r="AB202" s="66"/>
      <c r="AC202" s="149"/>
      <c r="AD202" s="12"/>
      <c r="AE202" s="12"/>
    </row>
    <row r="203" spans="8:31">
      <c r="H203" s="12"/>
      <c r="I203" s="12"/>
      <c r="J203" s="12"/>
      <c r="K203" s="12"/>
      <c r="L203" s="12"/>
      <c r="M203" s="66"/>
      <c r="N203" s="66"/>
      <c r="O203" s="12"/>
      <c r="P203" s="12"/>
      <c r="Q203" s="12"/>
      <c r="R203" s="66"/>
      <c r="S203" s="12"/>
      <c r="T203" s="66"/>
      <c r="U203" s="149"/>
      <c r="V203" s="149"/>
      <c r="W203" s="12"/>
      <c r="X203" s="149"/>
      <c r="Y203" s="149"/>
      <c r="Z203" s="149"/>
      <c r="AA203" s="12"/>
      <c r="AB203" s="66"/>
      <c r="AC203" s="149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49"/>
      <c r="V204" s="149"/>
      <c r="W204" s="12"/>
      <c r="X204" s="149"/>
      <c r="Y204" s="149"/>
      <c r="Z204" s="149"/>
      <c r="AA204" s="12"/>
      <c r="AB204" s="66"/>
      <c r="AC204" s="149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49"/>
      <c r="V205" s="149"/>
      <c r="W205" s="12"/>
      <c r="X205" s="149"/>
      <c r="Y205" s="149"/>
      <c r="Z205" s="149"/>
      <c r="AA205" s="12"/>
      <c r="AB205" s="66"/>
      <c r="AC205" s="149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49"/>
      <c r="V206" s="149"/>
      <c r="W206" s="12"/>
      <c r="X206" s="149"/>
      <c r="Y206" s="149"/>
      <c r="Z206" s="149"/>
      <c r="AA206" s="12"/>
      <c r="AB206" s="66"/>
      <c r="AC206" s="149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49"/>
      <c r="V207" s="149"/>
      <c r="W207" s="12"/>
      <c r="X207" s="149"/>
      <c r="Y207" s="149"/>
      <c r="Z207" s="149"/>
      <c r="AA207" s="12"/>
      <c r="AB207" s="66"/>
      <c r="AC207" s="149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49"/>
      <c r="V208" s="149"/>
      <c r="W208" s="12"/>
      <c r="X208" s="149"/>
      <c r="Y208" s="149"/>
      <c r="Z208" s="149"/>
      <c r="AA208" s="12"/>
      <c r="AB208" s="66"/>
      <c r="AC208" s="149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49"/>
      <c r="V209" s="149"/>
      <c r="W209" s="12"/>
      <c r="X209" s="149"/>
      <c r="Y209" s="149"/>
      <c r="Z209" s="149"/>
      <c r="AA209" s="12"/>
      <c r="AB209" s="66"/>
      <c r="AC209" s="149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49"/>
      <c r="V210" s="149"/>
      <c r="W210" s="12"/>
      <c r="X210" s="149"/>
      <c r="Y210" s="149"/>
      <c r="Z210" s="149"/>
      <c r="AA210" s="12"/>
      <c r="AB210" s="66"/>
      <c r="AC210" s="149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49"/>
      <c r="V211" s="149"/>
      <c r="W211" s="12"/>
      <c r="X211" s="149"/>
      <c r="Y211" s="149"/>
      <c r="Z211" s="149"/>
      <c r="AA211" s="12"/>
      <c r="AB211" s="66"/>
      <c r="AC211" s="149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49"/>
      <c r="V212" s="149"/>
      <c r="W212" s="12"/>
      <c r="X212" s="149"/>
      <c r="Y212" s="149"/>
      <c r="Z212" s="149"/>
      <c r="AA212" s="12"/>
      <c r="AB212" s="66"/>
      <c r="AC212" s="149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49"/>
      <c r="V213" s="149"/>
      <c r="W213" s="12"/>
      <c r="X213" s="149"/>
      <c r="Y213" s="149"/>
      <c r="Z213" s="149"/>
      <c r="AA213" s="12"/>
      <c r="AB213" s="66"/>
      <c r="AC213" s="149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49"/>
      <c r="V214" s="149"/>
      <c r="W214" s="12"/>
      <c r="X214" s="149"/>
      <c r="Y214" s="149"/>
      <c r="Z214" s="149"/>
      <c r="AA214" s="12"/>
      <c r="AB214" s="66"/>
      <c r="AC214" s="149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49"/>
      <c r="V215" s="149"/>
      <c r="W215" s="12"/>
      <c r="X215" s="149"/>
      <c r="Y215" s="149"/>
      <c r="Z215" s="149"/>
      <c r="AA215" s="12"/>
      <c r="AB215" s="66"/>
      <c r="AC215" s="149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49"/>
      <c r="V216" s="149"/>
      <c r="W216" s="12"/>
      <c r="X216" s="149"/>
      <c r="Y216" s="149"/>
      <c r="Z216" s="149"/>
      <c r="AA216" s="12"/>
      <c r="AB216" s="66"/>
      <c r="AC216" s="149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49"/>
      <c r="V217" s="149"/>
      <c r="W217" s="12"/>
      <c r="X217" s="149"/>
      <c r="Y217" s="149"/>
      <c r="Z217" s="149"/>
      <c r="AA217" s="12"/>
      <c r="AB217" s="66"/>
      <c r="AC217" s="149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49"/>
      <c r="V218" s="149"/>
      <c r="W218" s="12"/>
      <c r="X218" s="149"/>
      <c r="Y218" s="149"/>
      <c r="Z218" s="149"/>
      <c r="AA218" s="12"/>
      <c r="AB218" s="66"/>
      <c r="AC218" s="149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49"/>
      <c r="V219" s="149"/>
      <c r="W219" s="12"/>
      <c r="X219" s="149"/>
      <c r="Y219" s="149"/>
      <c r="Z219" s="149"/>
      <c r="AA219" s="12"/>
      <c r="AB219" s="66"/>
      <c r="AC219" s="149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49"/>
      <c r="V220" s="149"/>
      <c r="W220" s="12"/>
      <c r="X220" s="149"/>
      <c r="Y220" s="149"/>
      <c r="Z220" s="149"/>
      <c r="AA220" s="12"/>
      <c r="AB220" s="66"/>
      <c r="AC220" s="149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49"/>
      <c r="V221" s="149"/>
      <c r="W221" s="12"/>
      <c r="X221" s="149"/>
      <c r="Y221" s="149"/>
      <c r="Z221" s="149"/>
      <c r="AA221" s="12"/>
      <c r="AB221" s="66"/>
      <c r="AC221" s="149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49"/>
      <c r="V222" s="149"/>
      <c r="W222" s="12"/>
      <c r="X222" s="149"/>
      <c r="Y222" s="149"/>
      <c r="Z222" s="149"/>
      <c r="AA222" s="12"/>
      <c r="AB222" s="66"/>
      <c r="AC222" s="149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49"/>
      <c r="V223" s="149"/>
      <c r="W223" s="12"/>
      <c r="X223" s="149"/>
      <c r="Y223" s="149"/>
      <c r="Z223" s="149"/>
      <c r="AA223" s="12"/>
      <c r="AB223" s="66"/>
      <c r="AC223" s="149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49"/>
      <c r="V224" s="149"/>
      <c r="W224" s="12"/>
      <c r="X224" s="149"/>
      <c r="Y224" s="149"/>
      <c r="Z224" s="149"/>
      <c r="AA224" s="12"/>
      <c r="AB224" s="66"/>
      <c r="AC224" s="149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49"/>
      <c r="V225" s="149"/>
      <c r="W225" s="12"/>
      <c r="X225" s="149"/>
      <c r="Y225" s="149"/>
      <c r="Z225" s="149"/>
      <c r="AA225" s="12"/>
      <c r="AB225" s="66"/>
      <c r="AC225" s="149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49"/>
      <c r="V226" s="149"/>
      <c r="W226" s="12"/>
      <c r="X226" s="149"/>
      <c r="Y226" s="149"/>
      <c r="Z226" s="149"/>
      <c r="AA226" s="12"/>
      <c r="AB226" s="66"/>
      <c r="AC226" s="149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49"/>
      <c r="V227" s="149"/>
      <c r="W227" s="12"/>
      <c r="X227" s="149"/>
      <c r="Y227" s="149"/>
      <c r="Z227" s="149"/>
      <c r="AA227" s="12"/>
      <c r="AB227" s="66"/>
      <c r="AC227" s="149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49"/>
      <c r="V228" s="149"/>
      <c r="W228" s="12"/>
      <c r="X228" s="149"/>
      <c r="Y228" s="149"/>
      <c r="Z228" s="149"/>
      <c r="AA228" s="12"/>
      <c r="AB228" s="66"/>
      <c r="AC228" s="149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49"/>
      <c r="V229" s="149"/>
      <c r="W229" s="12"/>
      <c r="X229" s="149"/>
      <c r="Y229" s="149"/>
      <c r="Z229" s="149"/>
      <c r="AA229" s="12"/>
      <c r="AB229" s="66"/>
      <c r="AC229" s="149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49"/>
      <c r="V230" s="149"/>
      <c r="W230" s="12"/>
      <c r="X230" s="149"/>
      <c r="Y230" s="149"/>
      <c r="Z230" s="149"/>
      <c r="AA230" s="12"/>
      <c r="AB230" s="66"/>
      <c r="AC230" s="149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49"/>
      <c r="V231" s="149"/>
      <c r="W231" s="12"/>
      <c r="X231" s="149"/>
      <c r="Y231" s="149"/>
      <c r="Z231" s="149"/>
      <c r="AA231" s="12"/>
      <c r="AB231" s="66"/>
      <c r="AC231" s="149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49"/>
      <c r="V232" s="149"/>
      <c r="W232" s="12"/>
      <c r="X232" s="149"/>
      <c r="Y232" s="149"/>
      <c r="Z232" s="149"/>
      <c r="AA232" s="12"/>
      <c r="AB232" s="66"/>
      <c r="AC232" s="149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49"/>
      <c r="V233" s="149"/>
      <c r="W233" s="12"/>
      <c r="X233" s="149"/>
      <c r="Y233" s="149"/>
      <c r="Z233" s="149"/>
      <c r="AA233" s="12"/>
      <c r="AB233" s="66"/>
      <c r="AC233" s="149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49"/>
      <c r="V234" s="149"/>
      <c r="W234" s="12"/>
      <c r="X234" s="149"/>
      <c r="Y234" s="149"/>
      <c r="Z234" s="149"/>
      <c r="AA234" s="12"/>
      <c r="AB234" s="66"/>
      <c r="AC234" s="149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49"/>
      <c r="V235" s="149"/>
      <c r="W235" s="12"/>
      <c r="X235" s="149"/>
      <c r="Y235" s="149"/>
      <c r="Z235" s="149"/>
      <c r="AA235" s="12"/>
      <c r="AB235" s="66"/>
      <c r="AC235" s="149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49"/>
      <c r="V236" s="149"/>
      <c r="W236" s="12"/>
      <c r="X236" s="149"/>
      <c r="Y236" s="149"/>
      <c r="Z236" s="149"/>
      <c r="AA236" s="12"/>
      <c r="AB236" s="66"/>
      <c r="AC236" s="149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49"/>
      <c r="V237" s="149"/>
      <c r="W237" s="12"/>
      <c r="X237" s="149"/>
      <c r="Y237" s="149"/>
      <c r="Z237" s="149"/>
      <c r="AA237" s="12"/>
      <c r="AB237" s="66"/>
      <c r="AC237" s="149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49"/>
      <c r="V238" s="149"/>
      <c r="W238" s="12"/>
      <c r="X238" s="149"/>
      <c r="Y238" s="149"/>
      <c r="Z238" s="149"/>
      <c r="AA238" s="12"/>
      <c r="AB238" s="66"/>
      <c r="AC238" s="149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49"/>
      <c r="V239" s="149"/>
      <c r="W239" s="12"/>
      <c r="X239" s="149"/>
      <c r="Y239" s="149"/>
      <c r="Z239" s="149"/>
      <c r="AA239" s="12"/>
      <c r="AB239" s="66"/>
      <c r="AC239" s="149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49"/>
      <c r="V240" s="149"/>
      <c r="W240" s="12"/>
      <c r="X240" s="149"/>
      <c r="Y240" s="149"/>
      <c r="Z240" s="149"/>
      <c r="AA240" s="12"/>
      <c r="AB240" s="66"/>
      <c r="AC240" s="149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49"/>
      <c r="V241" s="149"/>
      <c r="W241" s="12"/>
      <c r="X241" s="149"/>
      <c r="Y241" s="149"/>
      <c r="Z241" s="149"/>
      <c r="AA241" s="12"/>
      <c r="AB241" s="66"/>
      <c r="AC241" s="149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49"/>
      <c r="V242" s="149"/>
      <c r="W242" s="12"/>
      <c r="X242" s="149"/>
      <c r="Y242" s="149"/>
      <c r="Z242" s="149"/>
      <c r="AA242" s="12"/>
      <c r="AB242" s="66"/>
      <c r="AC242" s="149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49"/>
      <c r="V243" s="149"/>
      <c r="W243" s="12"/>
      <c r="X243" s="149"/>
      <c r="Y243" s="149"/>
      <c r="Z243" s="149"/>
      <c r="AA243" s="12"/>
      <c r="AB243" s="66"/>
      <c r="AC243" s="149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49"/>
      <c r="V244" s="149"/>
      <c r="W244" s="12"/>
      <c r="X244" s="149"/>
      <c r="Y244" s="149"/>
      <c r="Z244" s="149"/>
      <c r="AA244" s="12"/>
      <c r="AB244" s="66"/>
      <c r="AC244" s="149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49"/>
      <c r="V245" s="149"/>
      <c r="W245" s="12"/>
      <c r="X245" s="149"/>
      <c r="Y245" s="149"/>
      <c r="Z245" s="149"/>
      <c r="AA245" s="12"/>
      <c r="AB245" s="66"/>
      <c r="AC245" s="149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49"/>
      <c r="V246" s="149"/>
      <c r="W246" s="12"/>
      <c r="X246" s="149"/>
      <c r="Y246" s="149"/>
      <c r="Z246" s="149"/>
      <c r="AA246" s="12"/>
      <c r="AB246" s="66"/>
      <c r="AC246" s="149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49"/>
      <c r="V247" s="149"/>
      <c r="W247" s="12"/>
      <c r="X247" s="149"/>
      <c r="Y247" s="149"/>
      <c r="Z247" s="149"/>
      <c r="AA247" s="12"/>
      <c r="AB247" s="66"/>
      <c r="AC247" s="149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49"/>
      <c r="V248" s="149"/>
      <c r="W248" s="12"/>
      <c r="X248" s="149"/>
      <c r="Y248" s="149"/>
      <c r="Z248" s="149"/>
      <c r="AA248" s="12"/>
      <c r="AB248" s="66"/>
      <c r="AC248" s="149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49"/>
      <c r="V249" s="149"/>
      <c r="W249" s="12"/>
      <c r="X249" s="149"/>
      <c r="Y249" s="149"/>
      <c r="Z249" s="149"/>
      <c r="AA249" s="12"/>
      <c r="AB249" s="66"/>
      <c r="AC249" s="149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49"/>
      <c r="V250" s="149"/>
      <c r="W250" s="12"/>
      <c r="X250" s="149"/>
      <c r="Y250" s="149"/>
      <c r="Z250" s="149"/>
      <c r="AA250" s="12"/>
      <c r="AB250" s="66"/>
      <c r="AC250" s="149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49"/>
      <c r="V251" s="149"/>
      <c r="W251" s="12"/>
      <c r="X251" s="149"/>
      <c r="Y251" s="149"/>
      <c r="Z251" s="149"/>
      <c r="AA251" s="12"/>
      <c r="AB251" s="66"/>
      <c r="AC251" s="149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49"/>
      <c r="V252" s="149"/>
      <c r="W252" s="12"/>
      <c r="X252" s="149"/>
      <c r="Y252" s="149"/>
      <c r="Z252" s="149"/>
      <c r="AA252" s="12"/>
      <c r="AB252" s="66"/>
      <c r="AC252" s="149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49"/>
      <c r="V253" s="149"/>
      <c r="W253" s="12"/>
      <c r="X253" s="149"/>
      <c r="Y253" s="149"/>
      <c r="Z253" s="149"/>
      <c r="AA253" s="12"/>
      <c r="AB253" s="66"/>
      <c r="AC253" s="149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49"/>
      <c r="V254" s="149"/>
      <c r="W254" s="12"/>
      <c r="X254" s="149"/>
      <c r="Y254" s="149"/>
      <c r="Z254" s="149"/>
      <c r="AA254" s="12"/>
      <c r="AB254" s="66"/>
      <c r="AC254" s="149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49"/>
      <c r="V255" s="149"/>
      <c r="W255" s="12"/>
      <c r="X255" s="149"/>
      <c r="Y255" s="149"/>
      <c r="Z255" s="149"/>
      <c r="AA255" s="12"/>
      <c r="AB255" s="66"/>
      <c r="AC255" s="149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49"/>
      <c r="V256" s="149"/>
      <c r="W256" s="12"/>
      <c r="X256" s="149"/>
      <c r="Y256" s="149"/>
      <c r="Z256" s="149"/>
      <c r="AA256" s="12"/>
      <c r="AB256" s="66"/>
      <c r="AC256" s="149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49"/>
      <c r="V257" s="149"/>
      <c r="W257" s="12"/>
      <c r="X257" s="149"/>
      <c r="Y257" s="149"/>
      <c r="Z257" s="149"/>
      <c r="AA257" s="12"/>
      <c r="AB257" s="66"/>
      <c r="AC257" s="149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49"/>
      <c r="V258" s="149"/>
      <c r="W258" s="12"/>
      <c r="X258" s="149"/>
      <c r="Y258" s="149"/>
      <c r="Z258" s="149"/>
      <c r="AA258" s="12"/>
      <c r="AB258" s="66"/>
      <c r="AC258" s="149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49"/>
      <c r="V259" s="149"/>
      <c r="W259" s="12"/>
      <c r="X259" s="149"/>
      <c r="Y259" s="149"/>
      <c r="Z259" s="149"/>
      <c r="AA259" s="12"/>
      <c r="AB259" s="66"/>
      <c r="AC259" s="149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49"/>
      <c r="V260" s="149"/>
      <c r="W260" s="12"/>
      <c r="X260" s="149"/>
      <c r="Y260" s="149"/>
      <c r="Z260" s="149"/>
      <c r="AA260" s="12"/>
      <c r="AB260" s="66"/>
      <c r="AC260" s="149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49"/>
      <c r="V261" s="149"/>
      <c r="W261" s="12"/>
      <c r="X261" s="149"/>
      <c r="Y261" s="149"/>
      <c r="Z261" s="149"/>
      <c r="AA261" s="12"/>
      <c r="AB261" s="66"/>
      <c r="AC261" s="149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49"/>
      <c r="V262" s="149"/>
      <c r="W262" s="12"/>
      <c r="X262" s="149"/>
      <c r="Y262" s="149"/>
      <c r="Z262" s="149"/>
      <c r="AA262" s="12"/>
      <c r="AB262" s="66"/>
      <c r="AC262" s="149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49"/>
      <c r="V263" s="149"/>
      <c r="W263" s="12"/>
      <c r="X263" s="149"/>
      <c r="Y263" s="149"/>
      <c r="Z263" s="149"/>
      <c r="AA263" s="12"/>
      <c r="AB263" s="66"/>
      <c r="AC263" s="149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49"/>
      <c r="V264" s="149"/>
      <c r="W264" s="12"/>
      <c r="X264" s="149"/>
      <c r="Y264" s="149"/>
      <c r="Z264" s="149"/>
      <c r="AA264" s="12"/>
      <c r="AB264" s="66"/>
      <c r="AC264" s="149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49"/>
      <c r="V265" s="149"/>
      <c r="W265" s="12"/>
      <c r="X265" s="149"/>
      <c r="Y265" s="149"/>
      <c r="Z265" s="149"/>
      <c r="AA265" s="12"/>
      <c r="AB265" s="66"/>
      <c r="AC265" s="149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49"/>
      <c r="V266" s="149"/>
      <c r="W266" s="12"/>
      <c r="X266" s="149"/>
      <c r="Y266" s="149"/>
      <c r="Z266" s="149"/>
      <c r="AA266" s="12"/>
      <c r="AB266" s="66"/>
      <c r="AC266" s="149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49"/>
      <c r="V267" s="149"/>
      <c r="W267" s="12"/>
      <c r="X267" s="149"/>
      <c r="Y267" s="149"/>
      <c r="Z267" s="149"/>
      <c r="AA267" s="12"/>
      <c r="AB267" s="66"/>
      <c r="AC267" s="149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49"/>
      <c r="V268" s="149"/>
      <c r="W268" s="12"/>
      <c r="X268" s="149"/>
      <c r="Y268" s="149"/>
      <c r="Z268" s="149"/>
      <c r="AA268" s="12"/>
      <c r="AB268" s="66"/>
      <c r="AC268" s="149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49"/>
      <c r="V269" s="149"/>
      <c r="W269" s="12"/>
      <c r="X269" s="149"/>
      <c r="Y269" s="149"/>
      <c r="Z269" s="149"/>
      <c r="AA269" s="12"/>
      <c r="AB269" s="66"/>
      <c r="AC269" s="149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49"/>
      <c r="V270" s="149"/>
      <c r="W270" s="12"/>
      <c r="X270" s="149"/>
      <c r="Y270" s="149"/>
      <c r="Z270" s="149"/>
      <c r="AA270" s="12"/>
      <c r="AB270" s="66"/>
      <c r="AC270" s="149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49"/>
      <c r="V271" s="149"/>
      <c r="W271" s="12"/>
      <c r="X271" s="149"/>
      <c r="Y271" s="149"/>
      <c r="Z271" s="149"/>
      <c r="AA271" s="12"/>
      <c r="AB271" s="66"/>
      <c r="AC271" s="149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49"/>
      <c r="V272" s="149"/>
      <c r="W272" s="12"/>
      <c r="X272" s="149"/>
      <c r="Y272" s="149"/>
      <c r="Z272" s="149"/>
      <c r="AA272" s="12"/>
      <c r="AB272" s="66"/>
      <c r="AC272" s="149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49"/>
      <c r="V273" s="149"/>
      <c r="W273" s="12"/>
      <c r="X273" s="149"/>
      <c r="Y273" s="149"/>
      <c r="Z273" s="149"/>
      <c r="AA273" s="12"/>
      <c r="AB273" s="66"/>
      <c r="AC273" s="149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49"/>
      <c r="V274" s="149"/>
      <c r="W274" s="12"/>
      <c r="X274" s="149"/>
      <c r="Y274" s="149"/>
      <c r="Z274" s="149"/>
      <c r="AA274" s="12"/>
      <c r="AB274" s="66"/>
      <c r="AC274" s="149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49"/>
      <c r="V275" s="149"/>
      <c r="W275" s="12"/>
      <c r="X275" s="149"/>
      <c r="Y275" s="149"/>
      <c r="Z275" s="149"/>
      <c r="AA275" s="12"/>
      <c r="AB275" s="66"/>
      <c r="AC275" s="149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49"/>
      <c r="V276" s="149"/>
      <c r="W276" s="12"/>
      <c r="X276" s="149"/>
      <c r="Y276" s="149"/>
      <c r="Z276" s="149"/>
      <c r="AA276" s="12"/>
      <c r="AB276" s="66"/>
      <c r="AC276" s="149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49"/>
      <c r="V277" s="149"/>
      <c r="W277" s="12"/>
      <c r="X277" s="149"/>
      <c r="Y277" s="149"/>
      <c r="Z277" s="149"/>
      <c r="AA277" s="12"/>
      <c r="AB277" s="66"/>
      <c r="AC277" s="149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49"/>
      <c r="V278" s="149"/>
      <c r="W278" s="12"/>
      <c r="X278" s="149"/>
      <c r="Y278" s="149"/>
      <c r="Z278" s="149"/>
      <c r="AA278" s="12"/>
      <c r="AB278" s="66"/>
      <c r="AC278" s="149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49"/>
      <c r="V279" s="149"/>
      <c r="W279" s="12"/>
      <c r="X279" s="149"/>
      <c r="Y279" s="149"/>
      <c r="Z279" s="149"/>
      <c r="AA279" s="12"/>
      <c r="AB279" s="66"/>
      <c r="AC279" s="149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49"/>
      <c r="V280" s="149"/>
      <c r="W280" s="12"/>
      <c r="X280" s="149"/>
      <c r="Y280" s="149"/>
      <c r="Z280" s="149"/>
      <c r="AA280" s="12"/>
      <c r="AB280" s="66"/>
      <c r="AC280" s="149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49"/>
      <c r="V281" s="149"/>
      <c r="W281" s="12"/>
      <c r="X281" s="149"/>
      <c r="Y281" s="149"/>
      <c r="Z281" s="149"/>
      <c r="AA281" s="12"/>
      <c r="AB281" s="66"/>
      <c r="AC281" s="149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49"/>
      <c r="V282" s="149"/>
      <c r="W282" s="12"/>
      <c r="X282" s="149"/>
      <c r="Y282" s="149"/>
      <c r="Z282" s="149"/>
      <c r="AA282" s="12"/>
      <c r="AB282" s="66"/>
      <c r="AC282" s="149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49"/>
      <c r="V283" s="149"/>
      <c r="W283" s="12"/>
      <c r="X283" s="149"/>
      <c r="Y283" s="149"/>
      <c r="Z283" s="149"/>
      <c r="AA283" s="12"/>
      <c r="AB283" s="66"/>
      <c r="AC283" s="149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49"/>
      <c r="V284" s="149"/>
      <c r="W284" s="12"/>
      <c r="X284" s="149"/>
      <c r="Y284" s="149"/>
      <c r="Z284" s="149"/>
      <c r="AA284" s="12"/>
      <c r="AB284" s="66"/>
      <c r="AC284" s="149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49"/>
      <c r="V285" s="149"/>
      <c r="W285" s="12"/>
      <c r="X285" s="149"/>
      <c r="Y285" s="149"/>
      <c r="Z285" s="149"/>
      <c r="AA285" s="12"/>
      <c r="AB285" s="66"/>
      <c r="AC285" s="149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49"/>
      <c r="V286" s="149"/>
      <c r="W286" s="12"/>
      <c r="X286" s="149"/>
      <c r="Y286" s="149"/>
      <c r="Z286" s="149"/>
      <c r="AA286" s="12"/>
      <c r="AB286" s="66"/>
      <c r="AC286" s="149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49"/>
      <c r="V287" s="149"/>
      <c r="W287" s="12"/>
      <c r="X287" s="149"/>
      <c r="Y287" s="149"/>
      <c r="Z287" s="149"/>
      <c r="AA287" s="12"/>
      <c r="AB287" s="66"/>
      <c r="AC287" s="149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49"/>
      <c r="V288" s="149"/>
      <c r="W288" s="12"/>
      <c r="X288" s="149"/>
      <c r="Y288" s="149"/>
      <c r="Z288" s="149"/>
      <c r="AA288" s="12"/>
      <c r="AB288" s="66"/>
      <c r="AC288" s="149"/>
      <c r="AD288" s="12"/>
      <c r="AE288" s="12"/>
    </row>
    <row r="289" spans="1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49"/>
      <c r="V289" s="149"/>
      <c r="W289" s="12"/>
      <c r="X289" s="149"/>
      <c r="Y289" s="149"/>
      <c r="Z289" s="149"/>
      <c r="AA289" s="12"/>
      <c r="AB289" s="66"/>
      <c r="AC289" s="149"/>
      <c r="AD289" s="12"/>
      <c r="AE289" s="12"/>
    </row>
    <row r="290" spans="1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49"/>
      <c r="V290" s="149"/>
      <c r="W290" s="12"/>
      <c r="X290" s="149"/>
      <c r="Y290" s="149"/>
      <c r="Z290" s="149"/>
      <c r="AA290" s="12"/>
      <c r="AB290" s="66"/>
      <c r="AC290" s="149"/>
      <c r="AD290" s="12"/>
      <c r="AE290" s="12"/>
    </row>
    <row r="291" spans="1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49"/>
      <c r="V291" s="149"/>
      <c r="W291" s="12"/>
      <c r="X291" s="149"/>
      <c r="Y291" s="149"/>
      <c r="Z291" s="149"/>
      <c r="AA291" s="12"/>
      <c r="AB291" s="66"/>
      <c r="AC291" s="149"/>
      <c r="AD291" s="12"/>
      <c r="AE291" s="12"/>
    </row>
    <row r="292" spans="1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49"/>
      <c r="V292" s="149"/>
      <c r="W292" s="12"/>
      <c r="X292" s="149"/>
      <c r="Y292" s="149"/>
      <c r="Z292" s="149"/>
      <c r="AA292" s="12"/>
      <c r="AB292" s="66"/>
      <c r="AC292" s="149"/>
      <c r="AD292" s="12"/>
      <c r="AE292" s="12"/>
    </row>
    <row r="293" spans="1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49"/>
      <c r="V293" s="149"/>
      <c r="W293" s="12"/>
      <c r="X293" s="149"/>
      <c r="Y293" s="149"/>
      <c r="Z293" s="149"/>
      <c r="AA293" s="12"/>
      <c r="AB293" s="66"/>
      <c r="AC293" s="149"/>
      <c r="AD293" s="12"/>
      <c r="AE293" s="12"/>
    </row>
    <row r="294" spans="1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49"/>
      <c r="V294" s="149"/>
      <c r="W294" s="12"/>
      <c r="X294" s="149"/>
      <c r="Y294" s="149"/>
      <c r="Z294" s="149"/>
      <c r="AA294" s="12"/>
      <c r="AB294" s="66"/>
      <c r="AC294" s="149"/>
      <c r="AD294" s="12"/>
      <c r="AE294" s="12"/>
    </row>
    <row r="295" spans="1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49"/>
      <c r="V295" s="149"/>
      <c r="W295" s="12"/>
      <c r="X295" s="149"/>
      <c r="Y295" s="149"/>
      <c r="Z295" s="149"/>
      <c r="AA295" s="12"/>
      <c r="AB295" s="66"/>
      <c r="AC295" s="149"/>
      <c r="AD295" s="12"/>
      <c r="AE295" s="12"/>
    </row>
    <row r="296" spans="1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49"/>
      <c r="V296" s="149"/>
      <c r="W296" s="12"/>
      <c r="X296" s="149"/>
      <c r="Y296" s="149"/>
      <c r="Z296" s="149"/>
      <c r="AA296" s="12"/>
      <c r="AB296" s="66"/>
      <c r="AC296" s="149"/>
      <c r="AD296" s="12"/>
      <c r="AE296" s="12"/>
    </row>
    <row r="297" spans="1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49"/>
      <c r="V297" s="149"/>
      <c r="W297" s="12"/>
      <c r="X297" s="149"/>
      <c r="Y297" s="149"/>
      <c r="Z297" s="149"/>
      <c r="AA297" s="12"/>
      <c r="AB297" s="66"/>
      <c r="AC297" s="149"/>
      <c r="AD297" s="12"/>
      <c r="AE297" s="12"/>
    </row>
    <row r="298" spans="1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49"/>
      <c r="V298" s="149"/>
      <c r="W298" s="12"/>
      <c r="X298" s="149"/>
      <c r="Y298" s="149"/>
      <c r="Z298" s="149"/>
      <c r="AA298" s="12"/>
      <c r="AB298" s="66"/>
      <c r="AC298" s="149"/>
      <c r="AD298" s="12"/>
      <c r="AE298" s="12"/>
    </row>
    <row r="299" spans="1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49"/>
      <c r="V299" s="149"/>
      <c r="W299" s="12"/>
      <c r="X299" s="149"/>
      <c r="Y299" s="149"/>
      <c r="Z299" s="149"/>
      <c r="AA299" s="12"/>
      <c r="AB299" s="66"/>
      <c r="AC299" s="149"/>
      <c r="AD299" s="12"/>
      <c r="AE299" s="12"/>
    </row>
    <row r="300" spans="1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49"/>
      <c r="V300" s="149"/>
      <c r="W300" s="12"/>
      <c r="X300" s="149"/>
      <c r="Y300" s="149"/>
      <c r="Z300" s="149"/>
      <c r="AA300" s="12"/>
      <c r="AB300" s="66"/>
      <c r="AC300" s="149"/>
      <c r="AD300" s="12"/>
      <c r="AE300" s="12"/>
    </row>
    <row r="301" spans="1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49"/>
      <c r="V301" s="149"/>
      <c r="W301" s="12"/>
      <c r="X301" s="149"/>
      <c r="Y301" s="149"/>
      <c r="Z301" s="149"/>
      <c r="AA301" s="12"/>
      <c r="AB301" s="66"/>
      <c r="AC301" s="149"/>
      <c r="AD301" s="12"/>
      <c r="AE301" s="12"/>
    </row>
    <row r="302" spans="1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49"/>
      <c r="V302" s="149"/>
      <c r="W302" s="12"/>
      <c r="X302" s="149"/>
      <c r="Y302" s="149"/>
      <c r="Z302" s="149"/>
      <c r="AA302" s="12"/>
      <c r="AB302" s="66"/>
      <c r="AC302" s="149"/>
      <c r="AD302" s="12"/>
      <c r="AE302" s="12"/>
    </row>
    <row r="303" spans="1:3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66"/>
      <c r="N303" s="66"/>
      <c r="O303" s="12"/>
      <c r="P303" s="12"/>
      <c r="Q303" s="12"/>
      <c r="R303" s="66"/>
      <c r="S303" s="30"/>
      <c r="T303" s="66"/>
      <c r="U303" s="149"/>
      <c r="V303" s="149"/>
      <c r="W303" s="12"/>
      <c r="X303" s="149"/>
      <c r="Y303" s="149"/>
      <c r="Z303" s="149"/>
      <c r="AA303" s="12"/>
      <c r="AB303" s="66"/>
      <c r="AC303" s="149"/>
      <c r="AD303" s="12"/>
      <c r="AE303" s="12"/>
    </row>
    <row r="304" spans="1:3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66"/>
      <c r="N304" s="66"/>
      <c r="O304" s="12"/>
      <c r="P304" s="12"/>
      <c r="Q304" s="12"/>
      <c r="R304" s="66"/>
      <c r="S304" s="32"/>
      <c r="T304" s="66"/>
      <c r="U304" s="149"/>
      <c r="V304" s="149"/>
      <c r="W304" s="12"/>
      <c r="X304" s="149"/>
      <c r="Y304" s="149"/>
      <c r="Z304" s="149"/>
      <c r="AA304" s="12"/>
      <c r="AB304" s="66"/>
      <c r="AC304" s="149"/>
      <c r="AD304" s="12"/>
      <c r="AE304" s="12"/>
    </row>
    <row r="305" spans="1:30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67"/>
      <c r="N305" s="66"/>
      <c r="O305" s="12"/>
      <c r="P305" s="12"/>
      <c r="Q305" s="12"/>
      <c r="R305" s="66"/>
      <c r="S305" s="32"/>
      <c r="T305" s="66"/>
      <c r="U305" s="149"/>
      <c r="V305" s="149"/>
      <c r="W305" s="12"/>
      <c r="X305" s="149"/>
      <c r="Y305" s="149"/>
      <c r="Z305" s="149"/>
      <c r="AA305" s="12"/>
      <c r="AB305" s="66"/>
      <c r="AD305" s="30"/>
    </row>
    <row r="306" spans="1:30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68"/>
      <c r="N306" s="67"/>
      <c r="O306" s="30"/>
      <c r="P306" s="30"/>
      <c r="Q306" s="30"/>
      <c r="R306" s="67"/>
      <c r="S306" s="32"/>
      <c r="T306" s="67"/>
      <c r="W306" s="30"/>
      <c r="X306" s="150"/>
      <c r="AD306" s="32"/>
    </row>
    <row r="307" spans="1:30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68"/>
      <c r="N307" s="68"/>
      <c r="O307" s="32"/>
      <c r="P307" s="32"/>
      <c r="Q307" s="32"/>
      <c r="R307" s="68"/>
      <c r="S307" s="32"/>
      <c r="T307" s="68"/>
      <c r="W307" s="32"/>
      <c r="X307" s="151"/>
      <c r="AD307" s="32"/>
    </row>
    <row r="308" spans="1:30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8"/>
      <c r="N308" s="68"/>
      <c r="O308" s="32"/>
      <c r="P308" s="32"/>
      <c r="Q308" s="32"/>
      <c r="R308" s="68"/>
      <c r="S308" s="32"/>
      <c r="T308" s="68"/>
      <c r="W308" s="32"/>
      <c r="X308" s="151"/>
      <c r="AD308" s="32"/>
    </row>
    <row r="309" spans="1:30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8"/>
      <c r="N309" s="68"/>
      <c r="O309" s="32"/>
      <c r="P309" s="32"/>
      <c r="Q309" s="32"/>
      <c r="R309" s="68"/>
      <c r="S309" s="32"/>
      <c r="T309" s="68"/>
      <c r="W309" s="32"/>
      <c r="X309" s="151"/>
      <c r="AD309" s="32"/>
    </row>
    <row r="310" spans="1:3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8"/>
      <c r="O310" s="32"/>
      <c r="P310" s="32"/>
      <c r="Q310" s="32"/>
      <c r="R310" s="68"/>
      <c r="S310" s="32"/>
      <c r="T310" s="68"/>
      <c r="W310" s="32"/>
      <c r="X310" s="151"/>
      <c r="AD310" s="32"/>
    </row>
    <row r="311" spans="1:30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1"/>
      <c r="AD311" s="32"/>
    </row>
    <row r="312" spans="1:30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1"/>
      <c r="AD312" s="32"/>
    </row>
    <row r="313" spans="1:30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1"/>
      <c r="AD313" s="32"/>
    </row>
    <row r="314" spans="1:30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1"/>
      <c r="AD314" s="32"/>
    </row>
    <row r="315" spans="1:30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1"/>
      <c r="AD315" s="32"/>
    </row>
    <row r="316" spans="1:30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1"/>
      <c r="AD316" s="32"/>
    </row>
    <row r="317" spans="1:30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1"/>
      <c r="AD317" s="32"/>
    </row>
    <row r="318" spans="1:30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1"/>
      <c r="AD318" s="32"/>
    </row>
    <row r="319" spans="1:30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1"/>
      <c r="AD319" s="32"/>
    </row>
    <row r="320" spans="1:3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1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1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1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1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1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1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1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1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1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1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1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1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1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1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1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1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1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1"/>
      <c r="AD337" s="32"/>
    </row>
    <row r="338" spans="1:30">
      <c r="M338" s="68"/>
      <c r="N338" s="68"/>
      <c r="O338" s="32"/>
      <c r="P338" s="32"/>
      <c r="Q338" s="32"/>
      <c r="R338" s="68"/>
      <c r="T338" s="68"/>
      <c r="W338" s="32"/>
      <c r="X338" s="151"/>
      <c r="AD338" s="32"/>
    </row>
    <row r="339" spans="1:30">
      <c r="M339" s="68"/>
      <c r="N339" s="68"/>
      <c r="O339" s="32"/>
      <c r="P339" s="32"/>
      <c r="Q339" s="32"/>
      <c r="R339" s="68"/>
      <c r="T339" s="68"/>
      <c r="W339" s="32"/>
      <c r="X339" s="151"/>
      <c r="AD339" s="32"/>
    </row>
    <row r="340" spans="1:30">
      <c r="M340" s="68"/>
      <c r="N340" s="68"/>
      <c r="O340" s="32"/>
      <c r="P340" s="32"/>
      <c r="Q340" s="32"/>
      <c r="R340" s="68"/>
      <c r="T340" s="68"/>
      <c r="W340" s="32"/>
      <c r="X340" s="151"/>
    </row>
    <row r="341" spans="1:30">
      <c r="M341" s="68"/>
      <c r="N341" s="68"/>
      <c r="O341" s="32"/>
      <c r="P341" s="32"/>
      <c r="Q341" s="32"/>
      <c r="R341" s="68"/>
    </row>
    <row r="342" spans="1:30">
      <c r="M342" s="68"/>
      <c r="N342" s="68"/>
      <c r="O342" s="32"/>
      <c r="P342" s="32"/>
      <c r="Q342" s="32"/>
      <c r="R342" s="68"/>
    </row>
    <row r="343" spans="1:30">
      <c r="M343" s="68"/>
      <c r="N343" s="68"/>
      <c r="O343" s="32"/>
      <c r="P343" s="32"/>
      <c r="Q343" s="32"/>
      <c r="R343" s="68"/>
    </row>
    <row r="344" spans="1:30">
      <c r="M344" s="68"/>
      <c r="N344" s="68"/>
      <c r="O344" s="32"/>
      <c r="P344" s="32"/>
      <c r="Q344" s="32"/>
      <c r="R344" s="68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N363" s="68"/>
      <c r="O363" s="32"/>
      <c r="P363" s="32"/>
      <c r="Q363" s="32"/>
      <c r="R363" s="68"/>
    </row>
  </sheetData>
  <mergeCells count="1">
    <mergeCell ref="L5:M5"/>
  </mergeCells>
  <phoneticPr fontId="11" type="noConversion"/>
  <conditionalFormatting sqref="V30:W40 AG119:AH119">
    <cfRule type="cellIs" dxfId="111" priority="18" stopIfTrue="1" operator="lessThan">
      <formula>0</formula>
    </cfRule>
  </conditionalFormatting>
  <conditionalFormatting sqref="AG96:AH96">
    <cfRule type="cellIs" dxfId="110" priority="19" stopIfTrue="1" operator="greaterThan">
      <formula>0</formula>
    </cfRule>
  </conditionalFormatting>
  <conditionalFormatting sqref="AG73:AH73">
    <cfRule type="cellIs" dxfId="109" priority="20" stopIfTrue="1" operator="greaterThan">
      <formula>0</formula>
    </cfRule>
    <cfRule type="cellIs" dxfId="108" priority="21" stopIfTrue="1" operator="lessThan">
      <formula>0</formula>
    </cfRule>
  </conditionalFormatting>
  <conditionalFormatting sqref="AG96:AH96">
    <cfRule type="cellIs" dxfId="107" priority="12" operator="lessThan">
      <formula>0</formula>
    </cfRule>
  </conditionalFormatting>
  <conditionalFormatting sqref="G15:G41 G43:G70">
    <cfRule type="cellIs" dxfId="106" priority="10" operator="lessThan">
      <formula>0</formula>
    </cfRule>
    <cfRule type="cellIs" dxfId="105" priority="11" operator="greaterThan">
      <formula>0</formula>
    </cfRule>
  </conditionalFormatting>
  <conditionalFormatting sqref="J11:J12">
    <cfRule type="cellIs" dxfId="104" priority="2" operator="lessThan">
      <formula>0</formula>
    </cfRule>
    <cfRule type="cellIs" dxfId="103" priority="3" operator="greaterThan">
      <formula>0</formula>
    </cfRule>
  </conditionalFormatting>
  <conditionalFormatting sqref="G11:G12">
    <cfRule type="cellIs" dxfId="102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zoomScale="92" zoomScaleNormal="92" workbookViewId="0">
      <selection activeCell="AA24" sqref="AA24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7" customWidth="1"/>
    <col min="22" max="22" width="7.453125" customWidth="1"/>
    <col min="23" max="23" width="7.36328125" style="97" customWidth="1"/>
    <col min="24" max="24" width="7" style="97" customWidth="1"/>
    <col min="25" max="25" width="6.81640625" style="97" customWidth="1"/>
    <col min="26" max="26" width="6.90625" customWidth="1"/>
    <col min="27" max="27" width="10.90625" style="9"/>
    <col min="28" max="28" width="7.453125" style="97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3" customFormat="1" ht="31.8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4" customFormat="1" ht="19.8">
      <c r="A5"/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3"/>
      <c r="AE5" s="158"/>
      <c r="AF5" s="158"/>
      <c r="AG5" s="159"/>
      <c r="AH5" s="160"/>
      <c r="AK5" s="133"/>
      <c r="AL5" s="160"/>
      <c r="AM5" s="160"/>
    </row>
    <row r="6" spans="1:42" s="134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3"/>
      <c r="AH6" s="158"/>
      <c r="AI6" s="158"/>
      <c r="AJ6" s="159"/>
      <c r="AK6" s="160"/>
      <c r="AN6" s="133"/>
      <c r="AO6" s="160"/>
      <c r="AP6" s="160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7:32">
      <c r="AE145" s="11"/>
      <c r="AF145" s="11"/>
    </row>
    <row r="146" spans="27:32">
      <c r="AE146" s="11"/>
      <c r="AF146" s="11"/>
    </row>
    <row r="147" spans="27:32">
      <c r="AE147" s="11"/>
      <c r="AF147" s="11"/>
    </row>
    <row r="148" spans="27:32">
      <c r="AE148" s="11"/>
      <c r="AF148" s="11"/>
    </row>
    <row r="149" spans="27:32">
      <c r="AE149" s="11"/>
      <c r="AF149" s="11"/>
    </row>
    <row r="150" spans="27:32">
      <c r="AE150" s="11"/>
      <c r="AF150" s="11"/>
    </row>
    <row r="151" spans="27:32">
      <c r="AE151" s="11"/>
      <c r="AF151" s="11"/>
    </row>
    <row r="152" spans="27:32">
      <c r="AE152" s="11"/>
      <c r="AF152" s="11"/>
    </row>
    <row r="153" spans="27:32">
      <c r="AA153" s="9" t="s">
        <v>558</v>
      </c>
      <c r="AE153" s="11"/>
      <c r="AF153" s="11"/>
    </row>
    <row r="154" spans="27:32">
      <c r="AE154" s="11"/>
      <c r="AF154" s="11"/>
    </row>
    <row r="155" spans="27:32">
      <c r="AE155" s="11"/>
      <c r="AF155" s="11"/>
    </row>
    <row r="156" spans="27:32">
      <c r="AE156" s="11"/>
      <c r="AF156" s="11"/>
    </row>
    <row r="157" spans="27:32">
      <c r="AE157" s="11"/>
      <c r="AF157" s="11"/>
    </row>
    <row r="158" spans="27:32">
      <c r="AE158" s="11"/>
      <c r="AF158" s="11"/>
    </row>
    <row r="159" spans="27:32">
      <c r="AE159" s="11"/>
      <c r="AF159" s="11"/>
    </row>
    <row r="160" spans="27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9"/>
      <c r="AC193" s="12"/>
      <c r="AD193" s="12"/>
    </row>
    <row r="194" spans="22:30">
      <c r="V194" s="12"/>
      <c r="W194" s="149"/>
      <c r="X194" s="149"/>
      <c r="Y194" s="149"/>
      <c r="Z194" s="12"/>
      <c r="AA194" s="66"/>
      <c r="AB194" s="149"/>
      <c r="AC194" s="12"/>
      <c r="AD194" s="12"/>
    </row>
    <row r="195" spans="22:30">
      <c r="V195" s="12"/>
      <c r="W195" s="149"/>
      <c r="X195" s="149"/>
      <c r="Y195" s="149"/>
      <c r="Z195" s="12"/>
      <c r="AA195" s="66"/>
      <c r="AB195" s="149"/>
      <c r="AC195" s="12"/>
      <c r="AD195" s="12"/>
    </row>
    <row r="196" spans="22:30">
      <c r="V196" s="12"/>
      <c r="W196" s="149"/>
      <c r="X196" s="149"/>
      <c r="Y196" s="149"/>
      <c r="Z196" s="12"/>
      <c r="AA196" s="66"/>
      <c r="AB196" s="149"/>
      <c r="AC196" s="12"/>
      <c r="AD196" s="12"/>
    </row>
    <row r="197" spans="22:30">
      <c r="V197" s="12"/>
      <c r="W197" s="149"/>
      <c r="X197" s="149"/>
      <c r="Y197" s="149"/>
      <c r="Z197" s="12"/>
      <c r="AA197" s="66"/>
      <c r="AB197" s="149"/>
      <c r="AC197" s="12"/>
      <c r="AD197" s="12"/>
    </row>
    <row r="198" spans="22:30">
      <c r="V198" s="12"/>
      <c r="W198" s="149"/>
      <c r="X198" s="149"/>
      <c r="Y198" s="149"/>
      <c r="Z198" s="12"/>
      <c r="AA198" s="66"/>
      <c r="AB198" s="149"/>
      <c r="AC198" s="12"/>
      <c r="AD198" s="12"/>
    </row>
    <row r="199" spans="22:30">
      <c r="V199" s="12"/>
      <c r="W199" s="149"/>
      <c r="X199" s="149"/>
      <c r="Y199" s="149"/>
      <c r="Z199" s="12"/>
      <c r="AA199" s="66"/>
      <c r="AB199" s="149"/>
      <c r="AC199" s="12"/>
      <c r="AD199" s="12"/>
    </row>
    <row r="200" spans="22:30">
      <c r="V200" s="12"/>
      <c r="W200" s="149"/>
      <c r="X200" s="149"/>
      <c r="Y200" s="149"/>
      <c r="Z200" s="12"/>
      <c r="AA200" s="66"/>
      <c r="AB200" s="149"/>
      <c r="AC200" s="12"/>
      <c r="AD200" s="12"/>
    </row>
    <row r="201" spans="22:30">
      <c r="V201" s="12"/>
      <c r="W201" s="149"/>
      <c r="X201" s="149"/>
      <c r="Y201" s="149"/>
      <c r="Z201" s="12"/>
      <c r="AA201" s="66"/>
      <c r="AB201" s="149"/>
      <c r="AC201" s="12"/>
      <c r="AD201" s="12"/>
    </row>
    <row r="202" spans="22:30">
      <c r="V202" s="12"/>
      <c r="W202" s="149"/>
      <c r="X202" s="149"/>
      <c r="Y202" s="149"/>
      <c r="Z202" s="12"/>
      <c r="AA202" s="66"/>
      <c r="AB202" s="149"/>
      <c r="AC202" s="12"/>
      <c r="AD202" s="12"/>
    </row>
    <row r="203" spans="22:30">
      <c r="V203" s="12"/>
      <c r="W203" s="149"/>
      <c r="X203" s="149"/>
      <c r="Y203" s="149"/>
      <c r="Z203" s="12"/>
      <c r="AA203" s="66"/>
      <c r="AB203" s="149"/>
      <c r="AC203" s="12"/>
      <c r="AD203" s="12"/>
    </row>
    <row r="204" spans="22:30">
      <c r="V204" s="12"/>
      <c r="W204" s="149"/>
      <c r="X204" s="149"/>
      <c r="Y204" s="149"/>
      <c r="Z204" s="12"/>
      <c r="AA204" s="66"/>
      <c r="AB204" s="149"/>
      <c r="AC204" s="12"/>
      <c r="AD204" s="12"/>
    </row>
    <row r="205" spans="22:30">
      <c r="V205" s="12"/>
      <c r="W205" s="149"/>
      <c r="X205" s="149"/>
      <c r="Y205" s="149"/>
      <c r="Z205" s="12"/>
      <c r="AA205" s="66"/>
      <c r="AB205" s="149"/>
      <c r="AC205" s="12"/>
      <c r="AD205" s="12"/>
    </row>
    <row r="206" spans="22:30">
      <c r="V206" s="12"/>
      <c r="W206" s="149"/>
      <c r="X206" s="149"/>
      <c r="Y206" s="149"/>
      <c r="Z206" s="12"/>
      <c r="AA206" s="66"/>
      <c r="AB206" s="149"/>
      <c r="AC206" s="12"/>
      <c r="AD206" s="12"/>
    </row>
    <row r="207" spans="22:30">
      <c r="V207" s="12"/>
      <c r="W207" s="149"/>
      <c r="X207" s="149"/>
      <c r="Y207" s="149"/>
      <c r="Z207" s="12"/>
      <c r="AA207" s="66"/>
      <c r="AB207" s="149"/>
      <c r="AC207" s="12"/>
      <c r="AD207" s="12"/>
    </row>
    <row r="208" spans="22:30">
      <c r="V208" s="12"/>
      <c r="W208" s="149"/>
      <c r="X208" s="149"/>
      <c r="Y208" s="149"/>
      <c r="Z208" s="12"/>
      <c r="AA208" s="66"/>
      <c r="AB208" s="149"/>
      <c r="AC208" s="12"/>
      <c r="AD208" s="12"/>
    </row>
    <row r="209" spans="22:30">
      <c r="V209" s="12"/>
      <c r="W209" s="149"/>
      <c r="X209" s="149"/>
      <c r="Y209" s="149"/>
      <c r="Z209" s="12"/>
      <c r="AA209" s="66"/>
      <c r="AB209" s="149"/>
      <c r="AC209" s="12"/>
      <c r="AD209" s="12"/>
    </row>
    <row r="210" spans="22:30">
      <c r="V210" s="12"/>
      <c r="W210" s="149"/>
      <c r="X210" s="149"/>
      <c r="Y210" s="149"/>
      <c r="Z210" s="12"/>
      <c r="AA210" s="66"/>
      <c r="AB210" s="149"/>
      <c r="AC210" s="12"/>
      <c r="AD210" s="12"/>
    </row>
    <row r="211" spans="22:30">
      <c r="V211" s="12"/>
      <c r="W211" s="149"/>
      <c r="X211" s="149"/>
      <c r="Y211" s="149"/>
      <c r="Z211" s="12"/>
      <c r="AA211" s="66"/>
      <c r="AB211" s="149"/>
      <c r="AC211" s="12"/>
      <c r="AD211" s="12"/>
    </row>
    <row r="212" spans="22:30">
      <c r="V212" s="12"/>
      <c r="W212" s="149"/>
      <c r="X212" s="149"/>
      <c r="Y212" s="149"/>
      <c r="Z212" s="12"/>
      <c r="AA212" s="66"/>
      <c r="AB212" s="149"/>
      <c r="AC212" s="12"/>
      <c r="AD212" s="12"/>
    </row>
    <row r="213" spans="22:30">
      <c r="V213" s="12"/>
      <c r="W213" s="149"/>
      <c r="X213" s="149"/>
      <c r="Y213" s="149"/>
      <c r="Z213" s="12"/>
      <c r="AA213" s="66"/>
      <c r="AB213" s="149"/>
      <c r="AC213" s="12"/>
      <c r="AD213" s="12"/>
    </row>
    <row r="214" spans="22:30">
      <c r="V214" s="12"/>
      <c r="W214" s="149"/>
      <c r="X214" s="149"/>
      <c r="Y214" s="149"/>
      <c r="Z214" s="12"/>
      <c r="AA214" s="66"/>
      <c r="AB214" s="149"/>
      <c r="AC214" s="12"/>
      <c r="AD214" s="12"/>
    </row>
    <row r="215" spans="22:30">
      <c r="V215" s="12"/>
      <c r="W215" s="149"/>
      <c r="X215" s="149"/>
      <c r="Y215" s="149"/>
      <c r="Z215" s="12"/>
      <c r="AA215" s="66"/>
      <c r="AB215" s="149"/>
      <c r="AC215" s="12"/>
      <c r="AD215" s="12"/>
    </row>
    <row r="216" spans="22:30">
      <c r="V216" s="12"/>
      <c r="W216" s="149"/>
      <c r="X216" s="149"/>
      <c r="Y216" s="149"/>
      <c r="Z216" s="12"/>
      <c r="AA216" s="66"/>
      <c r="AB216" s="149"/>
      <c r="AC216" s="12"/>
      <c r="AD216" s="12"/>
    </row>
    <row r="217" spans="22:30">
      <c r="V217" s="12"/>
      <c r="W217" s="149"/>
      <c r="X217" s="149"/>
      <c r="Y217" s="149"/>
      <c r="Z217" s="12"/>
      <c r="AA217" s="66"/>
      <c r="AB217" s="149"/>
      <c r="AC217" s="12"/>
      <c r="AD217" s="12"/>
    </row>
    <row r="218" spans="22:30">
      <c r="V218" s="12"/>
      <c r="W218" s="149"/>
      <c r="X218" s="149"/>
      <c r="Y218" s="149"/>
      <c r="Z218" s="12"/>
      <c r="AA218" s="66"/>
      <c r="AB218" s="149"/>
      <c r="AC218" s="12"/>
      <c r="AD218" s="12"/>
    </row>
    <row r="219" spans="22:30">
      <c r="V219" s="12"/>
      <c r="W219" s="149"/>
      <c r="X219" s="149"/>
      <c r="Y219" s="149"/>
      <c r="Z219" s="12"/>
      <c r="AA219" s="66"/>
      <c r="AB219" s="149"/>
      <c r="AC219" s="12"/>
      <c r="AD219" s="12"/>
    </row>
    <row r="220" spans="22:30">
      <c r="V220" s="12"/>
      <c r="W220" s="149"/>
      <c r="X220" s="149"/>
      <c r="Y220" s="149"/>
      <c r="Z220" s="12"/>
      <c r="AA220" s="66"/>
      <c r="AB220" s="149"/>
      <c r="AC220" s="12"/>
      <c r="AD220" s="12"/>
    </row>
    <row r="221" spans="22:30">
      <c r="V221" s="12"/>
      <c r="W221" s="149"/>
      <c r="X221" s="149"/>
      <c r="Y221" s="149"/>
      <c r="Z221" s="12"/>
      <c r="AA221" s="66"/>
      <c r="AB221" s="149"/>
      <c r="AC221" s="12"/>
      <c r="AD221" s="12"/>
    </row>
    <row r="222" spans="22:30">
      <c r="V222" s="12"/>
      <c r="W222" s="149"/>
      <c r="X222" s="149"/>
      <c r="Y222" s="149"/>
      <c r="Z222" s="12"/>
      <c r="AA222" s="66"/>
      <c r="AB222" s="149"/>
      <c r="AC222" s="12"/>
      <c r="AD222" s="12"/>
    </row>
    <row r="223" spans="22:30">
      <c r="V223" s="12"/>
      <c r="W223" s="149"/>
      <c r="X223" s="149"/>
      <c r="Y223" s="149"/>
      <c r="Z223" s="12"/>
      <c r="AA223" s="66"/>
      <c r="AB223" s="149"/>
      <c r="AC223" s="12"/>
      <c r="AD223" s="12"/>
    </row>
    <row r="224" spans="22:30">
      <c r="V224" s="12"/>
      <c r="W224" s="149"/>
      <c r="X224" s="149"/>
      <c r="Y224" s="149"/>
      <c r="Z224" s="12"/>
      <c r="AA224" s="66"/>
      <c r="AB224" s="149"/>
      <c r="AC224" s="12"/>
      <c r="AD224" s="12"/>
    </row>
    <row r="225" spans="20:30">
      <c r="T225" s="149"/>
      <c r="U225" s="149"/>
      <c r="V225" s="12"/>
      <c r="W225" s="149"/>
      <c r="X225" s="149"/>
      <c r="Y225" s="149"/>
      <c r="Z225" s="12"/>
      <c r="AA225" s="66"/>
      <c r="AB225" s="149"/>
      <c r="AC225" s="12"/>
      <c r="AD225" s="12"/>
    </row>
    <row r="226" spans="20:30">
      <c r="T226" s="149"/>
      <c r="U226" s="149"/>
      <c r="V226" s="12"/>
      <c r="W226" s="149"/>
      <c r="X226" s="149"/>
      <c r="Y226" s="149"/>
      <c r="Z226" s="12"/>
      <c r="AA226" s="66"/>
      <c r="AB226" s="149"/>
      <c r="AC226" s="12"/>
      <c r="AD226" s="12"/>
    </row>
    <row r="227" spans="20:30">
      <c r="T227" s="149"/>
      <c r="U227" s="149"/>
      <c r="V227" s="12"/>
      <c r="W227" s="149"/>
      <c r="X227" s="149"/>
      <c r="Y227" s="149"/>
      <c r="Z227" s="12"/>
      <c r="AA227" s="66"/>
      <c r="AB227" s="149"/>
      <c r="AC227" s="12"/>
      <c r="AD227" s="12"/>
    </row>
    <row r="228" spans="20:30">
      <c r="T228" s="149"/>
      <c r="U228" s="149"/>
      <c r="V228" s="12"/>
      <c r="W228" s="149"/>
      <c r="X228" s="149"/>
      <c r="Y228" s="149"/>
      <c r="Z228" s="12"/>
      <c r="AA228" s="66"/>
      <c r="AB228" s="149"/>
      <c r="AC228" s="12"/>
      <c r="AD228" s="12"/>
    </row>
    <row r="229" spans="20:30">
      <c r="T229" s="149"/>
      <c r="U229" s="149"/>
      <c r="V229" s="12"/>
      <c r="W229" s="149"/>
      <c r="X229" s="149"/>
      <c r="Y229" s="149"/>
      <c r="Z229" s="12"/>
      <c r="AA229" s="66"/>
      <c r="AB229" s="149"/>
      <c r="AC229" s="12"/>
      <c r="AD229" s="12"/>
    </row>
    <row r="230" spans="20:30">
      <c r="T230" s="149"/>
      <c r="U230" s="149"/>
      <c r="V230" s="12"/>
      <c r="W230" s="149"/>
      <c r="X230" s="149"/>
      <c r="Y230" s="149"/>
      <c r="Z230" s="12"/>
      <c r="AA230" s="66"/>
      <c r="AB230" s="149"/>
      <c r="AC230" s="12"/>
      <c r="AD230" s="12"/>
    </row>
    <row r="231" spans="20:30">
      <c r="T231" s="149"/>
      <c r="U231" s="149"/>
      <c r="V231" s="12"/>
      <c r="W231" s="149"/>
      <c r="X231" s="149"/>
      <c r="Y231" s="149"/>
      <c r="Z231" s="12"/>
      <c r="AA231" s="66"/>
      <c r="AB231" s="149"/>
      <c r="AC231" s="12"/>
      <c r="AD231" s="12"/>
    </row>
    <row r="232" spans="20:30">
      <c r="T232" s="149"/>
      <c r="U232" s="149"/>
      <c r="V232" s="12"/>
      <c r="W232" s="149"/>
      <c r="X232" s="149"/>
      <c r="Y232" s="149"/>
      <c r="Z232" s="12"/>
      <c r="AA232" s="66"/>
      <c r="AB232" s="149"/>
      <c r="AC232" s="12"/>
      <c r="AD232" s="12"/>
    </row>
    <row r="233" spans="20:30">
      <c r="T233" s="149"/>
      <c r="U233" s="149"/>
      <c r="V233" s="12"/>
      <c r="W233" s="149"/>
      <c r="X233" s="149"/>
      <c r="Y233" s="149"/>
      <c r="Z233" s="12"/>
      <c r="AA233" s="66"/>
      <c r="AB233" s="149"/>
      <c r="AC233" s="12"/>
      <c r="AD233" s="12"/>
    </row>
    <row r="234" spans="20:30">
      <c r="T234" s="149"/>
      <c r="U234" s="149"/>
      <c r="V234" s="12"/>
      <c r="W234" s="149"/>
      <c r="X234" s="149"/>
      <c r="Y234" s="149"/>
      <c r="Z234" s="12"/>
      <c r="AA234" s="66"/>
      <c r="AB234" s="149"/>
      <c r="AC234" s="12"/>
      <c r="AD234" s="12"/>
    </row>
    <row r="235" spans="20:30">
      <c r="T235" s="149"/>
      <c r="U235" s="149"/>
      <c r="V235" s="12"/>
      <c r="W235" s="149"/>
      <c r="X235" s="149"/>
      <c r="Y235" s="149"/>
      <c r="Z235" s="12"/>
      <c r="AA235" s="66"/>
      <c r="AB235" s="149"/>
      <c r="AC235" s="12"/>
      <c r="AD235" s="12"/>
    </row>
    <row r="236" spans="20:30">
      <c r="T236" s="149"/>
      <c r="U236" s="149"/>
      <c r="V236" s="12"/>
      <c r="W236" s="149"/>
      <c r="X236" s="149"/>
      <c r="Y236" s="149"/>
      <c r="Z236" s="12"/>
      <c r="AA236" s="66"/>
      <c r="AB236" s="149"/>
      <c r="AC236" s="12"/>
      <c r="AD236" s="12"/>
    </row>
    <row r="237" spans="20:30">
      <c r="T237" s="149"/>
      <c r="U237" s="149"/>
      <c r="V237" s="12"/>
      <c r="W237" s="149"/>
      <c r="X237" s="149"/>
      <c r="Y237" s="149"/>
      <c r="Z237" s="12"/>
      <c r="AA237" s="66"/>
      <c r="AB237" s="149"/>
      <c r="AC237" s="12"/>
      <c r="AD237" s="12"/>
    </row>
    <row r="238" spans="20:30">
      <c r="T238" s="149"/>
      <c r="U238" s="149"/>
      <c r="V238" s="12"/>
      <c r="W238" s="149"/>
      <c r="X238" s="149"/>
      <c r="Y238" s="149"/>
      <c r="Z238" s="12"/>
      <c r="AA238" s="66"/>
      <c r="AB238" s="149"/>
      <c r="AC238" s="12"/>
      <c r="AD238" s="12"/>
    </row>
    <row r="239" spans="20:30">
      <c r="T239" s="149"/>
      <c r="U239" s="149"/>
      <c r="V239" s="12"/>
      <c r="W239" s="149"/>
      <c r="X239" s="149"/>
      <c r="Y239" s="149"/>
      <c r="Z239" s="12"/>
      <c r="AA239" s="66"/>
      <c r="AB239" s="149"/>
      <c r="AC239" s="12"/>
      <c r="AD239" s="12"/>
    </row>
    <row r="240" spans="20:30">
      <c r="T240" s="149"/>
      <c r="U240" s="149"/>
      <c r="V240" s="12"/>
      <c r="W240" s="149"/>
      <c r="X240" s="149"/>
      <c r="Y240" s="149"/>
      <c r="Z240" s="12"/>
      <c r="AA240" s="66"/>
      <c r="AB240" s="149"/>
      <c r="AC240" s="12"/>
      <c r="AD240" s="12"/>
    </row>
    <row r="241" spans="8:30">
      <c r="T241" s="149"/>
      <c r="U241" s="149"/>
      <c r="V241" s="12"/>
      <c r="W241" s="149"/>
      <c r="X241" s="149"/>
      <c r="Y241" s="149"/>
      <c r="Z241" s="12"/>
      <c r="AA241" s="66"/>
      <c r="AB241" s="149"/>
      <c r="AC241" s="12"/>
      <c r="AD241" s="12"/>
    </row>
    <row r="242" spans="8:30">
      <c r="T242" s="149"/>
      <c r="U242" s="149"/>
      <c r="V242" s="12"/>
      <c r="W242" s="149"/>
      <c r="X242" s="149"/>
      <c r="Y242" s="149"/>
      <c r="Z242" s="12"/>
      <c r="AA242" s="66"/>
      <c r="AB242" s="149"/>
      <c r="AC242" s="12"/>
      <c r="AD242" s="12"/>
    </row>
    <row r="243" spans="8:30">
      <c r="T243" s="149"/>
      <c r="U243" s="149"/>
      <c r="V243" s="12"/>
      <c r="W243" s="149"/>
      <c r="X243" s="149"/>
      <c r="Y243" s="149"/>
      <c r="Z243" s="12"/>
      <c r="AA243" s="66"/>
      <c r="AB243" s="149"/>
      <c r="AC243" s="12"/>
      <c r="AD243" s="12"/>
    </row>
    <row r="244" spans="8:30">
      <c r="T244" s="149"/>
      <c r="U244" s="149"/>
      <c r="V244" s="12"/>
      <c r="W244" s="149"/>
      <c r="X244" s="149"/>
      <c r="Y244" s="149"/>
      <c r="Z244" s="12"/>
      <c r="AA244" s="66"/>
      <c r="AB244" s="149"/>
      <c r="AC244" s="12"/>
      <c r="AD244" s="12"/>
    </row>
    <row r="245" spans="8:30">
      <c r="T245" s="149"/>
      <c r="U245" s="149"/>
      <c r="V245" s="12"/>
      <c r="W245" s="149"/>
      <c r="X245" s="149"/>
      <c r="Y245" s="149"/>
      <c r="Z245" s="12"/>
      <c r="AA245" s="66"/>
      <c r="AB245" s="149"/>
      <c r="AC245" s="12"/>
      <c r="AD245" s="12"/>
    </row>
    <row r="246" spans="8:30">
      <c r="T246" s="149"/>
      <c r="U246" s="149"/>
      <c r="V246" s="12"/>
      <c r="W246" s="149"/>
      <c r="X246" s="149"/>
      <c r="Y246" s="149"/>
      <c r="Z246" s="12"/>
      <c r="AA246" s="66"/>
      <c r="AB246" s="149"/>
      <c r="AC246" s="12"/>
      <c r="AD246" s="12"/>
    </row>
    <row r="247" spans="8:30">
      <c r="T247" s="149"/>
      <c r="U247" s="149"/>
      <c r="V247" s="12"/>
      <c r="W247" s="149"/>
      <c r="X247" s="149"/>
      <c r="Y247" s="149"/>
      <c r="Z247" s="12"/>
      <c r="AA247" s="66"/>
      <c r="AB247" s="149"/>
      <c r="AC247" s="12"/>
      <c r="AD247" s="12"/>
    </row>
    <row r="248" spans="8:30">
      <c r="T248" s="149"/>
      <c r="U248" s="149"/>
      <c r="V248" s="12"/>
      <c r="W248" s="149"/>
      <c r="X248" s="149"/>
      <c r="Y248" s="149"/>
      <c r="Z248" s="12"/>
      <c r="AA248" s="66"/>
      <c r="AB248" s="149"/>
      <c r="AC248" s="12"/>
      <c r="AD248" s="12"/>
    </row>
    <row r="249" spans="8:30">
      <c r="T249" s="149"/>
      <c r="U249" s="149"/>
      <c r="V249" s="12"/>
      <c r="W249" s="149"/>
      <c r="X249" s="149"/>
      <c r="Y249" s="149"/>
      <c r="Z249" s="12"/>
      <c r="AA249" s="66"/>
      <c r="AB249" s="149"/>
      <c r="AC249" s="12"/>
      <c r="AD249" s="12"/>
    </row>
    <row r="250" spans="8:30">
      <c r="T250" s="149"/>
      <c r="U250" s="149"/>
      <c r="V250" s="12"/>
      <c r="W250" s="149"/>
      <c r="X250" s="149"/>
      <c r="Y250" s="149"/>
      <c r="Z250" s="12"/>
      <c r="AA250" s="66"/>
      <c r="AB250" s="149"/>
      <c r="AC250" s="12"/>
      <c r="AD250" s="12"/>
    </row>
    <row r="251" spans="8:30">
      <c r="H251" s="12"/>
      <c r="I251" s="12"/>
      <c r="J251" s="12"/>
      <c r="K251" s="12"/>
      <c r="R251" s="12"/>
      <c r="T251" s="149"/>
      <c r="U251" s="149"/>
      <c r="V251" s="12"/>
      <c r="W251" s="149"/>
      <c r="X251" s="149"/>
      <c r="Y251" s="149"/>
      <c r="Z251" s="12"/>
      <c r="AA251" s="66"/>
      <c r="AB251" s="149"/>
      <c r="AC251" s="12"/>
      <c r="AD251" s="12"/>
    </row>
    <row r="252" spans="8:30">
      <c r="H252" s="12"/>
      <c r="I252" s="12"/>
      <c r="J252" s="12"/>
      <c r="K252" s="12"/>
      <c r="R252" s="12"/>
      <c r="T252" s="149"/>
      <c r="U252" s="149"/>
      <c r="V252" s="12"/>
      <c r="W252" s="149"/>
      <c r="X252" s="149"/>
      <c r="Y252" s="149"/>
      <c r="Z252" s="12"/>
      <c r="AA252" s="66"/>
      <c r="AB252" s="149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49"/>
      <c r="U253" s="149"/>
      <c r="V253" s="12"/>
      <c r="W253" s="149"/>
      <c r="X253" s="149"/>
      <c r="Y253" s="149"/>
      <c r="Z253" s="12"/>
      <c r="AA253" s="66"/>
      <c r="AB253" s="149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49"/>
      <c r="U254" s="149"/>
      <c r="V254" s="12"/>
      <c r="W254" s="149"/>
      <c r="X254" s="149"/>
      <c r="Y254" s="149"/>
      <c r="Z254" s="12"/>
      <c r="AA254" s="66"/>
      <c r="AB254" s="149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49"/>
      <c r="U255" s="149"/>
      <c r="V255" s="12"/>
      <c r="W255" s="149"/>
      <c r="X255" s="149"/>
      <c r="Y255" s="149"/>
      <c r="Z255" s="12"/>
      <c r="AA255" s="66"/>
      <c r="AB255" s="149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49"/>
      <c r="U256" s="149"/>
      <c r="V256" s="12"/>
      <c r="W256" s="149"/>
      <c r="X256" s="149"/>
      <c r="Y256" s="149"/>
      <c r="Z256" s="12"/>
      <c r="AA256" s="66"/>
      <c r="AB256" s="149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49"/>
      <c r="U257" s="149"/>
      <c r="V257" s="12"/>
      <c r="W257" s="149"/>
      <c r="X257" s="149"/>
      <c r="Y257" s="149"/>
      <c r="Z257" s="12"/>
      <c r="AA257" s="66"/>
      <c r="AB257" s="149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49"/>
      <c r="U258" s="149"/>
      <c r="V258" s="12"/>
      <c r="W258" s="149"/>
      <c r="X258" s="149"/>
      <c r="Y258" s="149"/>
      <c r="Z258" s="12"/>
      <c r="AA258" s="66"/>
      <c r="AB258" s="149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49"/>
      <c r="U259" s="149"/>
      <c r="V259" s="12"/>
      <c r="W259" s="149"/>
      <c r="X259" s="149"/>
      <c r="Y259" s="149"/>
      <c r="Z259" s="12"/>
      <c r="AA259" s="66"/>
      <c r="AB259" s="149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49"/>
      <c r="U260" s="149"/>
      <c r="V260" s="12"/>
      <c r="W260" s="149"/>
      <c r="X260" s="149"/>
      <c r="Y260" s="149"/>
      <c r="Z260" s="12"/>
      <c r="AA260" s="66"/>
      <c r="AB260" s="149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49"/>
      <c r="U261" s="149"/>
      <c r="V261" s="12"/>
      <c r="W261" s="149"/>
      <c r="X261" s="149"/>
      <c r="Y261" s="149"/>
      <c r="Z261" s="12"/>
      <c r="AA261" s="66"/>
      <c r="AB261" s="149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49"/>
      <c r="U262" s="149"/>
      <c r="V262" s="12"/>
      <c r="W262" s="149"/>
      <c r="X262" s="149"/>
      <c r="Y262" s="149"/>
      <c r="Z262" s="12"/>
      <c r="AA262" s="66"/>
      <c r="AB262" s="149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49"/>
      <c r="U263" s="149"/>
      <c r="V263" s="12"/>
      <c r="W263" s="149"/>
      <c r="X263" s="149"/>
      <c r="Y263" s="149"/>
      <c r="Z263" s="12"/>
      <c r="AA263" s="66"/>
      <c r="AB263" s="149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49"/>
      <c r="U264" s="149"/>
      <c r="V264" s="12"/>
      <c r="W264" s="149"/>
      <c r="X264" s="149"/>
      <c r="Y264" s="149"/>
      <c r="Z264" s="12"/>
      <c r="AA264" s="66"/>
      <c r="AB264" s="149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49"/>
      <c r="U265" s="149"/>
      <c r="V265" s="12"/>
      <c r="W265" s="149"/>
      <c r="X265" s="149"/>
      <c r="Y265" s="149"/>
      <c r="Z265" s="12"/>
      <c r="AA265" s="66"/>
      <c r="AB265" s="149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49"/>
      <c r="U266" s="149"/>
      <c r="V266" s="12"/>
      <c r="W266" s="149"/>
      <c r="X266" s="149"/>
      <c r="Y266" s="149"/>
      <c r="Z266" s="12"/>
      <c r="AA266" s="66"/>
      <c r="AB266" s="149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49"/>
      <c r="U267" s="149"/>
      <c r="V267" s="12"/>
      <c r="W267" s="149"/>
      <c r="X267" s="149"/>
      <c r="Y267" s="149"/>
      <c r="Z267" s="12"/>
      <c r="AA267" s="66"/>
      <c r="AB267" s="149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49"/>
      <c r="U268" s="149"/>
      <c r="V268" s="12"/>
      <c r="W268" s="149"/>
      <c r="X268" s="149"/>
      <c r="Y268" s="149"/>
      <c r="Z268" s="12"/>
      <c r="AA268" s="66"/>
      <c r="AB268" s="149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49"/>
      <c r="U269" s="149"/>
      <c r="V269" s="12"/>
      <c r="W269" s="149"/>
      <c r="X269" s="149"/>
      <c r="Y269" s="149"/>
      <c r="Z269" s="12"/>
      <c r="AA269" s="66"/>
      <c r="AB269" s="149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49"/>
      <c r="U270" s="149"/>
      <c r="V270" s="12"/>
      <c r="W270" s="149"/>
      <c r="X270" s="149"/>
      <c r="Y270" s="149"/>
      <c r="Z270" s="12"/>
      <c r="AA270" s="66"/>
      <c r="AB270" s="149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49"/>
      <c r="U271" s="149"/>
      <c r="V271" s="12"/>
      <c r="W271" s="149"/>
      <c r="X271" s="149"/>
      <c r="Y271" s="149"/>
      <c r="Z271" s="12"/>
      <c r="AA271" s="66"/>
      <c r="AB271" s="149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49"/>
      <c r="U272" s="149"/>
      <c r="V272" s="12"/>
      <c r="W272" s="149"/>
      <c r="X272" s="149"/>
      <c r="Y272" s="149"/>
      <c r="Z272" s="12"/>
      <c r="AA272" s="66"/>
      <c r="AB272" s="149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49"/>
      <c r="U273" s="149"/>
      <c r="V273" s="12"/>
      <c r="W273" s="149"/>
      <c r="X273" s="149"/>
      <c r="Y273" s="149"/>
      <c r="Z273" s="12"/>
      <c r="AA273" s="66"/>
      <c r="AB273" s="149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49"/>
      <c r="U274" s="149"/>
      <c r="V274" s="12"/>
      <c r="W274" s="149"/>
      <c r="X274" s="149"/>
      <c r="Y274" s="149"/>
      <c r="Z274" s="12"/>
      <c r="AA274" s="66"/>
      <c r="AB274" s="149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49"/>
      <c r="U275" s="149"/>
      <c r="V275" s="12"/>
      <c r="W275" s="149"/>
      <c r="X275" s="149"/>
      <c r="Y275" s="149"/>
      <c r="Z275" s="12"/>
      <c r="AA275" s="66"/>
      <c r="AB275" s="149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49"/>
      <c r="U276" s="149"/>
      <c r="V276" s="12"/>
      <c r="W276" s="149"/>
      <c r="X276" s="149"/>
      <c r="Y276" s="149"/>
      <c r="Z276" s="12"/>
      <c r="AA276" s="66"/>
      <c r="AB276" s="149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49"/>
      <c r="U277" s="149"/>
      <c r="V277" s="12"/>
      <c r="W277" s="149"/>
      <c r="X277" s="149"/>
      <c r="Y277" s="149"/>
      <c r="Z277" s="12"/>
      <c r="AA277" s="66"/>
      <c r="AB277" s="149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49"/>
      <c r="U278" s="149"/>
      <c r="V278" s="12"/>
      <c r="W278" s="149"/>
      <c r="X278" s="149"/>
      <c r="Y278" s="149"/>
      <c r="Z278" s="12"/>
      <c r="AA278" s="66"/>
      <c r="AB278" s="149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49"/>
      <c r="U279" s="149"/>
      <c r="V279" s="12"/>
      <c r="W279" s="149"/>
      <c r="X279" s="149"/>
      <c r="Y279" s="149"/>
      <c r="Z279" s="12"/>
      <c r="AA279" s="66"/>
      <c r="AB279" s="149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49"/>
      <c r="U280" s="149"/>
      <c r="V280" s="12"/>
      <c r="W280" s="149"/>
      <c r="X280" s="149"/>
      <c r="Y280" s="149"/>
      <c r="Z280" s="12"/>
      <c r="AA280" s="66"/>
      <c r="AB280" s="149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49"/>
      <c r="U281" s="149"/>
      <c r="V281" s="12"/>
      <c r="W281" s="149"/>
      <c r="X281" s="149"/>
      <c r="Y281" s="149"/>
      <c r="Z281" s="12"/>
      <c r="AA281" s="66"/>
      <c r="AB281" s="149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49"/>
      <c r="U282" s="149"/>
      <c r="V282" s="12"/>
      <c r="W282" s="149"/>
      <c r="X282" s="149"/>
      <c r="Y282" s="149"/>
      <c r="Z282" s="12"/>
      <c r="AA282" s="66"/>
      <c r="AB282" s="149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49"/>
      <c r="U283" s="149"/>
      <c r="V283" s="12"/>
      <c r="W283" s="149"/>
      <c r="X283" s="149"/>
      <c r="Y283" s="149"/>
      <c r="Z283" s="12"/>
      <c r="AA283" s="66"/>
      <c r="AB283" s="149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49"/>
      <c r="U284" s="149"/>
      <c r="V284" s="12"/>
      <c r="W284" s="149"/>
      <c r="X284" s="149"/>
      <c r="Y284" s="149"/>
      <c r="Z284" s="12"/>
      <c r="AA284" s="66"/>
      <c r="AB284" s="149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49"/>
      <c r="U285" s="149"/>
      <c r="V285" s="12"/>
      <c r="W285" s="149"/>
      <c r="X285" s="149"/>
      <c r="Y285" s="149"/>
      <c r="Z285" s="12"/>
      <c r="AA285" s="66"/>
      <c r="AB285" s="149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49"/>
      <c r="U286" s="149"/>
      <c r="V286" s="12"/>
      <c r="W286" s="149"/>
      <c r="X286" s="149"/>
      <c r="Y286" s="149"/>
      <c r="Z286" s="12"/>
      <c r="AA286" s="66"/>
      <c r="AB286" s="149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49"/>
      <c r="U287" s="149"/>
      <c r="V287" s="12"/>
      <c r="W287" s="149"/>
      <c r="X287" s="149"/>
      <c r="Y287" s="149"/>
      <c r="Z287" s="12"/>
      <c r="AA287" s="66"/>
      <c r="AB287" s="149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49"/>
      <c r="U288" s="149"/>
      <c r="V288" s="12"/>
      <c r="W288" s="149"/>
      <c r="X288" s="149"/>
      <c r="Y288" s="149"/>
      <c r="Z288" s="12"/>
      <c r="AA288" s="66"/>
      <c r="AB288" s="149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49"/>
      <c r="U289" s="149"/>
      <c r="V289" s="12"/>
      <c r="W289" s="149"/>
      <c r="X289" s="149"/>
      <c r="Y289" s="149"/>
      <c r="Z289" s="12"/>
      <c r="AA289" s="66"/>
      <c r="AB289" s="149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49"/>
      <c r="U290" s="149"/>
      <c r="V290" s="12"/>
      <c r="W290" s="149"/>
      <c r="X290" s="149"/>
      <c r="Y290" s="149"/>
      <c r="Z290" s="12"/>
      <c r="AA290" s="66"/>
      <c r="AB290" s="149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49"/>
      <c r="U291" s="149"/>
      <c r="V291" s="12"/>
      <c r="W291" s="149"/>
      <c r="X291" s="149"/>
      <c r="Y291" s="149"/>
      <c r="Z291" s="12"/>
      <c r="AA291" s="66"/>
      <c r="AB291" s="149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49"/>
      <c r="U292" s="149"/>
      <c r="V292" s="12"/>
      <c r="W292" s="149"/>
      <c r="X292" s="149"/>
      <c r="Y292" s="149"/>
      <c r="Z292" s="12"/>
      <c r="AA292" s="66"/>
      <c r="AB292" s="149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49"/>
      <c r="U293" s="149"/>
      <c r="V293" s="12"/>
      <c r="W293" s="149"/>
      <c r="X293" s="149"/>
      <c r="Y293" s="149"/>
      <c r="Z293" s="12"/>
      <c r="AA293" s="66"/>
      <c r="AB293" s="149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49"/>
      <c r="U294" s="149"/>
      <c r="V294" s="12"/>
      <c r="W294" s="149"/>
      <c r="X294" s="149"/>
      <c r="Y294" s="149"/>
      <c r="Z294" s="12"/>
      <c r="AA294" s="66"/>
      <c r="AB294" s="149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49"/>
      <c r="U295" s="149"/>
      <c r="V295" s="12"/>
      <c r="W295" s="149"/>
      <c r="X295" s="149"/>
      <c r="Y295" s="149"/>
      <c r="Z295" s="12"/>
      <c r="AA295" s="66"/>
      <c r="AB295" s="149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49"/>
      <c r="U296" s="149"/>
      <c r="V296" s="12"/>
      <c r="W296" s="149"/>
      <c r="X296" s="149"/>
      <c r="Y296" s="149"/>
      <c r="Z296" s="12"/>
      <c r="AA296" s="66"/>
      <c r="AB296" s="149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49"/>
      <c r="U297" s="149"/>
      <c r="V297" s="12"/>
      <c r="W297" s="149"/>
      <c r="X297" s="149"/>
      <c r="Y297" s="149"/>
      <c r="Z297" s="12"/>
      <c r="AA297" s="66"/>
      <c r="AB297" s="149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49"/>
      <c r="U298" s="149"/>
      <c r="V298" s="12"/>
      <c r="W298" s="149"/>
      <c r="X298" s="149"/>
      <c r="Y298" s="149"/>
      <c r="Z298" s="12"/>
      <c r="AA298" s="66"/>
      <c r="AB298" s="149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49"/>
      <c r="U299" s="149"/>
      <c r="V299" s="12"/>
      <c r="W299" s="149"/>
      <c r="X299" s="149"/>
      <c r="Y299" s="149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49"/>
      <c r="U300" s="149"/>
      <c r="V300" s="30"/>
      <c r="W300" s="150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49"/>
      <c r="U301" s="149"/>
      <c r="V301" s="32"/>
      <c r="W301" s="151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49"/>
      <c r="U302" s="149"/>
      <c r="V302" s="32"/>
      <c r="W302" s="151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49"/>
      <c r="U303" s="149"/>
      <c r="V303" s="32"/>
      <c r="W303" s="151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49"/>
      <c r="U304" s="149"/>
      <c r="V304" s="32"/>
      <c r="W304" s="151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49"/>
      <c r="U305" s="149"/>
      <c r="V305" s="32"/>
      <c r="W305" s="151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49"/>
      <c r="U306" s="149"/>
      <c r="V306" s="32"/>
      <c r="W306" s="151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49"/>
      <c r="U307" s="149"/>
      <c r="V307" s="32"/>
      <c r="W307" s="151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49"/>
      <c r="U308" s="149"/>
      <c r="V308" s="32"/>
      <c r="W308" s="151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49"/>
      <c r="U309" s="149"/>
      <c r="V309" s="32"/>
      <c r="W309" s="151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49"/>
      <c r="U310" s="149"/>
      <c r="V310" s="32"/>
      <c r="W310" s="151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49"/>
      <c r="U311" s="149"/>
      <c r="V311" s="32"/>
      <c r="W311" s="151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49"/>
      <c r="U312" s="149"/>
      <c r="V312" s="32"/>
      <c r="W312" s="151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49"/>
      <c r="U313" s="149"/>
      <c r="V313" s="32"/>
      <c r="W313" s="151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49"/>
      <c r="U314" s="149"/>
      <c r="V314" s="32"/>
      <c r="W314" s="151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49"/>
      <c r="U315" s="149"/>
      <c r="V315" s="32"/>
      <c r="W315" s="151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49"/>
      <c r="U316" s="149"/>
      <c r="V316" s="32"/>
      <c r="W316" s="151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49"/>
      <c r="U317" s="149"/>
      <c r="V317" s="32"/>
      <c r="W317" s="151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49"/>
      <c r="U318" s="149"/>
      <c r="V318" s="32"/>
      <c r="W318" s="151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49"/>
      <c r="U319" s="149"/>
      <c r="V319" s="32"/>
      <c r="W319" s="151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49"/>
      <c r="U320" s="149"/>
      <c r="V320" s="32"/>
      <c r="W320" s="151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49"/>
      <c r="U321" s="149"/>
      <c r="V321" s="32"/>
      <c r="W321" s="151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49"/>
      <c r="U322" s="149"/>
      <c r="V322" s="32"/>
      <c r="W322" s="151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49"/>
      <c r="U323" s="149"/>
      <c r="V323" s="32"/>
      <c r="W323" s="151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49"/>
      <c r="U324" s="149"/>
      <c r="V324" s="32"/>
      <c r="W324" s="151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49"/>
      <c r="U325" s="149"/>
      <c r="V325" s="32"/>
      <c r="W325" s="151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49"/>
      <c r="U326" s="149"/>
      <c r="V326" s="32"/>
      <c r="W326" s="151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49"/>
      <c r="U327" s="149"/>
      <c r="V327" s="32"/>
      <c r="W327" s="151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49"/>
      <c r="U328" s="149"/>
      <c r="V328" s="32"/>
      <c r="W328" s="151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49"/>
      <c r="U329" s="149"/>
      <c r="V329" s="32"/>
      <c r="W329" s="151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49"/>
      <c r="U330" s="149"/>
      <c r="V330" s="32"/>
      <c r="W330" s="151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1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1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1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1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101" priority="6" stopIfTrue="1" operator="lessThan">
      <formula>0</formula>
    </cfRule>
  </conditionalFormatting>
  <conditionalFormatting sqref="AF90:AG90">
    <cfRule type="cellIs" dxfId="100" priority="7" stopIfTrue="1" operator="greaterThan">
      <formula>0</formula>
    </cfRule>
  </conditionalFormatting>
  <conditionalFormatting sqref="AF67:AG67">
    <cfRule type="cellIs" dxfId="99" priority="8" stopIfTrue="1" operator="greaterThan">
      <formula>0</formula>
    </cfRule>
    <cfRule type="cellIs" dxfId="98" priority="9" stopIfTrue="1" operator="lessThan">
      <formula>0</formula>
    </cfRule>
  </conditionalFormatting>
  <conditionalFormatting sqref="AF90:AG90">
    <cfRule type="cellIs" dxfId="97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95" zoomScaleNormal="95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Y7" sqref="Y7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7" customWidth="1"/>
    <col min="27" max="27" width="7.90625" style="97" customWidth="1"/>
    <col min="28" max="28" width="8.453125" style="97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3" customFormat="1" ht="31.8">
      <c r="A2" s="141"/>
      <c r="B2" s="141"/>
      <c r="C2" s="142" t="s">
        <v>371</v>
      </c>
      <c r="D2" s="142"/>
      <c r="E2" s="142"/>
      <c r="F2" s="142"/>
      <c r="G2" s="142" t="s">
        <v>374</v>
      </c>
      <c r="H2" s="141"/>
      <c r="I2" s="141"/>
      <c r="J2" s="141"/>
      <c r="K2" s="141"/>
      <c r="L2" s="142" t="s">
        <v>418</v>
      </c>
      <c r="M2" s="142"/>
      <c r="N2" s="142"/>
      <c r="O2" s="142" t="str">
        <f>+År!B2</f>
        <v>Flådd purke</v>
      </c>
      <c r="P2" s="141"/>
      <c r="Q2" s="148"/>
      <c r="R2" s="148"/>
      <c r="S2" s="141"/>
      <c r="T2" s="148"/>
      <c r="U2" s="141"/>
      <c r="V2" s="148"/>
      <c r="W2" s="141"/>
      <c r="X2" s="141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4" customFormat="1" ht="19.8">
      <c r="A5" s="155"/>
      <c r="B5" s="155"/>
      <c r="C5" s="155"/>
      <c r="D5" s="139" t="s">
        <v>8</v>
      </c>
      <c r="E5" s="139"/>
      <c r="F5" s="133">
        <v>32</v>
      </c>
      <c r="G5" s="155"/>
      <c r="H5" s="139"/>
      <c r="I5" s="139"/>
      <c r="J5" s="155"/>
      <c r="K5" s="155"/>
      <c r="L5" s="139" t="s">
        <v>372</v>
      </c>
      <c r="M5" s="139"/>
      <c r="N5" s="155"/>
      <c r="O5" s="155"/>
      <c r="P5" s="155"/>
      <c r="Q5" s="295">
        <f>SUM(I11:I18)</f>
        <v>18002</v>
      </c>
      <c r="R5" s="294"/>
      <c r="S5" s="64"/>
      <c r="T5" s="157"/>
      <c r="U5" s="155"/>
      <c r="V5" s="157"/>
      <c r="W5" s="155"/>
      <c r="X5" s="156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3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3" t="s">
        <v>3</v>
      </c>
      <c r="V7" s="39"/>
      <c r="W7" s="101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395</v>
      </c>
      <c r="S8" s="34" t="s">
        <v>2</v>
      </c>
      <c r="T8" s="72" t="s">
        <v>52</v>
      </c>
      <c r="U8" s="72" t="s">
        <v>11</v>
      </c>
      <c r="V8" s="39"/>
      <c r="W8" s="96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442</v>
      </c>
      <c r="H9" s="34"/>
      <c r="I9" s="72" t="s">
        <v>3</v>
      </c>
      <c r="J9" s="34"/>
      <c r="K9" s="72" t="s">
        <v>401</v>
      </c>
      <c r="L9" s="96" t="s">
        <v>3</v>
      </c>
      <c r="M9" s="96" t="s">
        <v>1</v>
      </c>
      <c r="N9" s="34" t="s">
        <v>18</v>
      </c>
      <c r="O9" s="34"/>
      <c r="P9" s="72" t="s">
        <v>399</v>
      </c>
      <c r="Q9" s="72"/>
      <c r="R9" s="72" t="s">
        <v>399</v>
      </c>
      <c r="S9" s="34" t="s">
        <v>395</v>
      </c>
      <c r="T9" s="72" t="s">
        <v>73</v>
      </c>
      <c r="U9" s="72" t="s">
        <v>449</v>
      </c>
      <c r="V9" s="34" t="s">
        <v>18</v>
      </c>
      <c r="W9" s="96" t="s">
        <v>399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371</v>
      </c>
      <c r="D10" s="42"/>
      <c r="E10" s="45" t="s">
        <v>375</v>
      </c>
      <c r="F10" s="45"/>
      <c r="G10" s="34" t="s">
        <v>421</v>
      </c>
      <c r="H10" s="116" t="s">
        <v>448</v>
      </c>
      <c r="I10" s="72" t="s">
        <v>11</v>
      </c>
      <c r="J10" s="116" t="s">
        <v>448</v>
      </c>
      <c r="K10" s="72" t="s">
        <v>394</v>
      </c>
      <c r="L10" s="96" t="s">
        <v>363</v>
      </c>
      <c r="M10" s="96" t="s">
        <v>363</v>
      </c>
      <c r="N10" s="34" t="s">
        <v>394</v>
      </c>
      <c r="O10" s="116" t="s">
        <v>448</v>
      </c>
      <c r="P10" s="72" t="s">
        <v>396</v>
      </c>
      <c r="Q10" s="113" t="s">
        <v>448</v>
      </c>
      <c r="R10" s="72" t="s">
        <v>396</v>
      </c>
      <c r="S10" s="34" t="s">
        <v>397</v>
      </c>
      <c r="T10" s="72" t="s">
        <v>403</v>
      </c>
      <c r="U10" s="72" t="s">
        <v>456</v>
      </c>
      <c r="V10" s="34" t="s">
        <v>30</v>
      </c>
      <c r="W10" s="96" t="s">
        <v>402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+'Ark1'!C1993</f>
        <v>2023</v>
      </c>
      <c r="C11" s="2">
        <f>+'Ark1'!G1993</f>
        <v>1</v>
      </c>
      <c r="D11" s="2" t="s">
        <v>378</v>
      </c>
      <c r="E11" s="2">
        <v>1</v>
      </c>
      <c r="F11" s="2" t="s">
        <v>53</v>
      </c>
      <c r="G11" s="2">
        <f>+'Ark1'!Q1993</f>
        <v>6</v>
      </c>
      <c r="H11" s="2">
        <f t="shared" ref="H11" si="0">+G11-G20</f>
        <v>-1</v>
      </c>
      <c r="I11" s="18">
        <f>+'Ark1'!R1993</f>
        <v>37</v>
      </c>
      <c r="J11" s="18">
        <f t="shared" ref="J11" si="1">+I11-I20</f>
        <v>-15</v>
      </c>
      <c r="K11" s="18">
        <f>+'Ark1'!S1993</f>
        <v>37</v>
      </c>
      <c r="L11" s="51">
        <f>+'Ark1'!T1993</f>
        <v>0.58553568602626993</v>
      </c>
      <c r="M11" s="51">
        <f>+'Ark1'!U1993</f>
        <v>0.57192513447347992</v>
      </c>
      <c r="N11" s="5">
        <f>+'Ark1'!W1993</f>
        <v>59.594594594594597</v>
      </c>
      <c r="O11" s="5">
        <f t="shared" ref="O11" si="2">+N11-N20</f>
        <v>-0.84771309771309689</v>
      </c>
      <c r="P11" s="18">
        <f>+'Ark1'!Y1993</f>
        <v>137.12702702702697</v>
      </c>
      <c r="Q11" s="18">
        <f t="shared" ref="Q11" si="3">+P11-P20</f>
        <v>-6.1248960498960798</v>
      </c>
      <c r="R11" s="18">
        <f>+'Ark1'!AA1993</f>
        <v>29.455781322579156</v>
      </c>
      <c r="S11" s="5">
        <f>+'Ark1'!AB1993</f>
        <v>0.88407714777255919</v>
      </c>
      <c r="T11" s="18">
        <f>+'Ark1'!AC1993</f>
        <v>-22.904945376051423</v>
      </c>
      <c r="U11" s="18">
        <f t="shared" ref="U11:U20" si="4">+I11/G11</f>
        <v>6.166666666666667</v>
      </c>
      <c r="V11" s="5">
        <f>+'Ark1'!V1993</f>
        <v>2.6486486486486496</v>
      </c>
      <c r="W11" s="51">
        <f>+'Ark1'!X1993</f>
        <v>148.56665983426549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+'Ark1'!C1994</f>
        <v>2023</v>
      </c>
      <c r="C12" s="2">
        <f>+'Ark1'!G1994</f>
        <v>1</v>
      </c>
      <c r="D12" s="2" t="s">
        <v>378</v>
      </c>
      <c r="E12" s="2">
        <v>2</v>
      </c>
      <c r="F12" s="2" t="s">
        <v>10</v>
      </c>
      <c r="G12" s="2">
        <f>+'Ark1'!Q1994</f>
        <v>99</v>
      </c>
      <c r="H12" s="2">
        <f t="shared" ref="H12:H18" si="5">+G12-G21</f>
        <v>2</v>
      </c>
      <c r="I12" s="18">
        <f>+'Ark1'!R1994</f>
        <v>6282</v>
      </c>
      <c r="J12" s="18">
        <f t="shared" ref="J12:J18" si="6">+I12-I21</f>
        <v>-741</v>
      </c>
      <c r="K12" s="18">
        <f>+'Ark1'!S1994</f>
        <v>6282</v>
      </c>
      <c r="L12" s="51">
        <f>+'Ark1'!T1994</f>
        <v>99.414464313973738</v>
      </c>
      <c r="M12" s="51">
        <f>+'Ark1'!U1994</f>
        <v>99.428074865526554</v>
      </c>
      <c r="N12" s="5">
        <f>+'Ark1'!W1994</f>
        <v>59.088825214899693</v>
      </c>
      <c r="O12" s="5">
        <f t="shared" ref="O12:O18" si="7">+N12-N21</f>
        <v>-0.30502356767186711</v>
      </c>
      <c r="P12" s="18">
        <f>+'Ark1'!Y1994</f>
        <v>140.40956701687335</v>
      </c>
      <c r="Q12" s="18">
        <f t="shared" ref="Q12:Q18" si="8">+P12-P21</f>
        <v>1.4709510407949438</v>
      </c>
      <c r="R12" s="18">
        <f>+'Ark1'!AA1994</f>
        <v>31.428091123324108</v>
      </c>
      <c r="S12" s="5">
        <f>+'Ark1'!AB1994</f>
        <v>3.4404571713087559</v>
      </c>
      <c r="T12" s="18">
        <f>+'Ark1'!AC1994</f>
        <v>-52.067404885482894</v>
      </c>
      <c r="U12" s="18">
        <f t="shared" ref="U12:U18" si="9">+I12/G12</f>
        <v>63.454545454545453</v>
      </c>
      <c r="V12" s="5">
        <f>+'Ark1'!V1994</f>
        <v>6.8414517669532007</v>
      </c>
      <c r="W12" s="51">
        <f>+'Ark1'!X1994</f>
        <v>152.12304118837901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+'Ark1'!C1995</f>
        <v>2023</v>
      </c>
      <c r="C13" s="2">
        <f>+'Ark1'!G1995</f>
        <v>2</v>
      </c>
      <c r="D13" s="2" t="s">
        <v>68</v>
      </c>
      <c r="E13" s="2">
        <v>1</v>
      </c>
      <c r="F13" s="2" t="s">
        <v>53</v>
      </c>
      <c r="G13" s="2">
        <f>+'Ark1'!Q1995</f>
        <v>9</v>
      </c>
      <c r="H13" s="2">
        <f t="shared" si="5"/>
        <v>3</v>
      </c>
      <c r="I13" s="18">
        <f>+'Ark1'!R1995</f>
        <v>30</v>
      </c>
      <c r="J13" s="18">
        <f t="shared" si="6"/>
        <v>18</v>
      </c>
      <c r="K13" s="18">
        <f>+'Ark1'!S1995</f>
        <v>30</v>
      </c>
      <c r="L13" s="51">
        <f>+'Ark1'!T1995</f>
        <v>1.397949673811743</v>
      </c>
      <c r="M13" s="51">
        <f>+'Ark1'!U1995</f>
        <v>1.3271533436708938</v>
      </c>
      <c r="N13" s="5">
        <f>+'Ark1'!W1995</f>
        <v>59.9</v>
      </c>
      <c r="O13" s="5">
        <f t="shared" si="7"/>
        <v>0.89999999999999858</v>
      </c>
      <c r="P13" s="18">
        <f>+'Ark1'!Y1995</f>
        <v>130.80666666666664</v>
      </c>
      <c r="Q13" s="18">
        <f t="shared" si="8"/>
        <v>-6.3350000000000648</v>
      </c>
      <c r="R13" s="18">
        <f>+'Ark1'!AA1995</f>
        <v>26.187018836735881</v>
      </c>
      <c r="S13" s="5">
        <f>+'Ark1'!AB1995</f>
        <v>2.4812631191929357</v>
      </c>
      <c r="T13" s="18">
        <f>+'Ark1'!AC1995</f>
        <v>-13.003598830586821</v>
      </c>
      <c r="U13" s="18">
        <f t="shared" si="9"/>
        <v>3.3333333333333335</v>
      </c>
      <c r="V13" s="5">
        <f>+'Ark1'!V1995</f>
        <v>5.9666666666666668</v>
      </c>
      <c r="W13" s="51">
        <f>+'Ark1'!X1995</f>
        <v>141.71903214156737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+'Ark1'!C1996</f>
        <v>2023</v>
      </c>
      <c r="C14" s="2">
        <f>+'Ark1'!G1996</f>
        <v>2</v>
      </c>
      <c r="D14" s="2" t="s">
        <v>68</v>
      </c>
      <c r="E14" s="2">
        <v>2</v>
      </c>
      <c r="F14" s="2" t="s">
        <v>10</v>
      </c>
      <c r="G14" s="2">
        <f>+'Ark1'!Q1996</f>
        <v>41</v>
      </c>
      <c r="H14" s="2">
        <f t="shared" si="5"/>
        <v>0</v>
      </c>
      <c r="I14" s="18">
        <f>+'Ark1'!R1996</f>
        <v>2116</v>
      </c>
      <c r="J14" s="18">
        <f t="shared" si="6"/>
        <v>65</v>
      </c>
      <c r="K14" s="18">
        <f>+'Ark1'!S1996</f>
        <v>2115</v>
      </c>
      <c r="L14" s="51">
        <f>+'Ark1'!T1996</f>
        <v>98.602050326188262</v>
      </c>
      <c r="M14" s="51">
        <f>+'Ark1'!U1996</f>
        <v>98.672846656329114</v>
      </c>
      <c r="N14" s="5">
        <f>+'Ark1'!W1996</f>
        <v>60.839243498817986</v>
      </c>
      <c r="O14" s="5">
        <f t="shared" si="7"/>
        <v>0.39214452270878297</v>
      </c>
      <c r="P14" s="18">
        <f>+'Ark1'!Y1996</f>
        <v>137.88341209829861</v>
      </c>
      <c r="Q14" s="18">
        <f t="shared" si="8"/>
        <v>0.19808786621683794</v>
      </c>
      <c r="R14" s="18">
        <f>+'Ark1'!AA1996</f>
        <v>29.61195180233679</v>
      </c>
      <c r="S14" s="5">
        <f>+'Ark1'!AB1996</f>
        <v>3.7742027661354975</v>
      </c>
      <c r="T14" s="18">
        <f>+'Ark1'!AC1996</f>
        <v>-63.411654044560144</v>
      </c>
      <c r="U14" s="18">
        <f t="shared" si="9"/>
        <v>51.609756097560975</v>
      </c>
      <c r="V14" s="5">
        <f>+'Ark1'!V1996</f>
        <v>3.246219281663516</v>
      </c>
      <c r="W14" s="51">
        <f>+'Ark1'!X1996</f>
        <v>149.46432996700571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+'Ark1'!C1997</f>
        <v>2023</v>
      </c>
      <c r="C15" s="2">
        <f>+'Ark1'!G1997</f>
        <v>3</v>
      </c>
      <c r="D15" s="2" t="s">
        <v>504</v>
      </c>
      <c r="E15" s="2">
        <v>1</v>
      </c>
      <c r="F15" s="2" t="s">
        <v>53</v>
      </c>
      <c r="G15" s="2">
        <f>+'Ark1'!Q1997</f>
        <v>117</v>
      </c>
      <c r="H15" s="2">
        <f t="shared" si="5"/>
        <v>-6</v>
      </c>
      <c r="I15" s="18">
        <f>+'Ark1'!R1997</f>
        <v>6163</v>
      </c>
      <c r="J15" s="18">
        <f t="shared" si="6"/>
        <v>224</v>
      </c>
      <c r="K15" s="18">
        <f>+'Ark1'!S1997</f>
        <v>6163</v>
      </c>
      <c r="L15" s="51">
        <f>+'Ark1'!T1997</f>
        <v>66.311598880998503</v>
      </c>
      <c r="M15" s="51">
        <f>+'Ark1'!U1997</f>
        <v>67.671397296394218</v>
      </c>
      <c r="N15" s="5">
        <f>+'Ark1'!W1997</f>
        <v>60.198766834333902</v>
      </c>
      <c r="O15" s="5">
        <f t="shared" si="7"/>
        <v>0.77495811232682144</v>
      </c>
      <c r="P15" s="18">
        <f>+'Ark1'!Y1997</f>
        <v>138.50395911082251</v>
      </c>
      <c r="Q15" s="18">
        <f t="shared" si="8"/>
        <v>-1.9298277219774604</v>
      </c>
      <c r="R15" s="18">
        <f>+'Ark1'!AA1997</f>
        <v>29.288083399331423</v>
      </c>
      <c r="S15" s="5">
        <f>+'Ark1'!AB1997</f>
        <v>4.5396107739427052</v>
      </c>
      <c r="T15" s="18">
        <f>+'Ark1'!AC1997</f>
        <v>-61.691215976112488</v>
      </c>
      <c r="U15" s="18">
        <f t="shared" si="9"/>
        <v>52.675213675213676</v>
      </c>
      <c r="V15" s="5">
        <f>+'Ark1'!V1997</f>
        <v>4.5899724160311521</v>
      </c>
      <c r="W15" s="51">
        <f>+'Ark1'!X1997</f>
        <v>150.0584605751055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+'Ark1'!C1998</f>
        <v>2023</v>
      </c>
      <c r="C16" s="2">
        <f>+'Ark1'!G1998</f>
        <v>3</v>
      </c>
      <c r="D16" s="2" t="s">
        <v>504</v>
      </c>
      <c r="E16" s="2">
        <v>2</v>
      </c>
      <c r="F16" s="2" t="s">
        <v>10</v>
      </c>
      <c r="G16" s="2">
        <f>+'Ark1'!Q1998</f>
        <v>35</v>
      </c>
      <c r="H16" s="2">
        <f t="shared" si="5"/>
        <v>4</v>
      </c>
      <c r="I16" s="18">
        <f>+'Ark1'!R1998</f>
        <v>3131</v>
      </c>
      <c r="J16" s="18">
        <f t="shared" si="6"/>
        <v>340</v>
      </c>
      <c r="K16" s="18">
        <f>+'Ark1'!S1998</f>
        <v>3105</v>
      </c>
      <c r="L16" s="51">
        <f>+'Ark1'!T1998</f>
        <v>33.688401119001504</v>
      </c>
      <c r="M16" s="51">
        <f>+'Ark1'!U1998</f>
        <v>32.328602703605803</v>
      </c>
      <c r="N16" s="5">
        <f>+'Ark1'!W1998</f>
        <v>60.688888888888883</v>
      </c>
      <c r="O16" s="5">
        <f t="shared" si="7"/>
        <v>0.3439499082714903</v>
      </c>
      <c r="P16" s="18">
        <f>+'Ark1'!Y1998</f>
        <v>130.24260619610325</v>
      </c>
      <c r="Q16" s="18">
        <f t="shared" si="8"/>
        <v>-1.3272254054733423</v>
      </c>
      <c r="R16" s="18">
        <f>+'Ark1'!AA1998</f>
        <v>27.56509383742036</v>
      </c>
      <c r="S16" s="5">
        <f>+'Ark1'!AB1998</f>
        <v>4.0649900189298096</v>
      </c>
      <c r="T16" s="18">
        <f>+'Ark1'!AC1998</f>
        <v>-58.675636667801882</v>
      </c>
      <c r="U16" s="18">
        <f t="shared" si="9"/>
        <v>89.457142857142856</v>
      </c>
      <c r="V16" s="5">
        <f>+'Ark1'!V1998</f>
        <v>3.9581603321622474</v>
      </c>
      <c r="W16" s="51">
        <f>+'Ark1'!X1998</f>
        <v>142.46508458905129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+'Ark1'!C1999</f>
        <v>2023</v>
      </c>
      <c r="C17" s="2">
        <f>+'Ark1'!G1999</f>
        <v>4</v>
      </c>
      <c r="D17" s="2" t="s">
        <v>69</v>
      </c>
      <c r="E17" s="2">
        <v>1</v>
      </c>
      <c r="F17" s="2" t="s">
        <v>53</v>
      </c>
      <c r="G17" s="2">
        <f>+'Ark1'!Q1999</f>
        <v>3</v>
      </c>
      <c r="H17" s="2">
        <f t="shared" si="5"/>
        <v>3</v>
      </c>
      <c r="I17" s="18">
        <f>+'Ark1'!R1999</f>
        <v>16</v>
      </c>
      <c r="J17" s="18">
        <f t="shared" si="6"/>
        <v>16</v>
      </c>
      <c r="K17" s="18">
        <f>+'Ark1'!S1999</f>
        <v>16</v>
      </c>
      <c r="L17" s="51">
        <f>+'Ark1'!T1999</f>
        <v>6.5843621399176948</v>
      </c>
      <c r="M17" s="51">
        <f>+'Ark1'!U1999</f>
        <v>6.5188955864880489</v>
      </c>
      <c r="N17" s="5">
        <f>+'Ark1'!W1999</f>
        <v>58.9375</v>
      </c>
      <c r="O17" s="5">
        <f t="shared" si="7"/>
        <v>58.9375</v>
      </c>
      <c r="P17" s="18">
        <f>+'Ark1'!Y1999</f>
        <v>149.51250000000005</v>
      </c>
      <c r="Q17" s="18">
        <f t="shared" si="8"/>
        <v>149.51250000000005</v>
      </c>
      <c r="R17" s="18">
        <f>+'Ark1'!AA1999</f>
        <v>24.701413800630775</v>
      </c>
      <c r="S17" s="5">
        <f>+'Ark1'!AB1999</f>
        <v>4.6161232381729134</v>
      </c>
      <c r="T17" s="18">
        <f>+'Ark1'!AC1999</f>
        <v>-67.248957024515207</v>
      </c>
      <c r="U17" s="18">
        <f t="shared" si="9"/>
        <v>5.333333333333333</v>
      </c>
      <c r="V17" s="5">
        <f>+'Ark1'!V1999</f>
        <v>8</v>
      </c>
      <c r="W17" s="51">
        <f>+'Ark1'!X1999</f>
        <v>161.98537378114841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+'Ark1'!C2000</f>
        <v>2023</v>
      </c>
      <c r="C18" s="2">
        <f>+'Ark1'!G2000</f>
        <v>4</v>
      </c>
      <c r="D18" s="2" t="s">
        <v>69</v>
      </c>
      <c r="E18" s="2">
        <v>2</v>
      </c>
      <c r="F18" s="2" t="s">
        <v>10</v>
      </c>
      <c r="G18" s="2">
        <f>+'Ark1'!Q2000</f>
        <v>6</v>
      </c>
      <c r="H18" s="2">
        <f t="shared" si="5"/>
        <v>0</v>
      </c>
      <c r="I18" s="18">
        <f>+'Ark1'!R2000</f>
        <v>227</v>
      </c>
      <c r="J18" s="18">
        <f t="shared" si="6"/>
        <v>28</v>
      </c>
      <c r="K18" s="18">
        <f>+'Ark1'!S2000</f>
        <v>227</v>
      </c>
      <c r="L18" s="51">
        <f>+'Ark1'!T2000</f>
        <v>93.415637860082256</v>
      </c>
      <c r="M18" s="51">
        <f>+'Ark1'!U2000</f>
        <v>93.481104413511972</v>
      </c>
      <c r="N18" s="5">
        <f>+'Ark1'!W2000</f>
        <v>62.92070484581496</v>
      </c>
      <c r="O18" s="5">
        <f t="shared" si="7"/>
        <v>0.20211188099084865</v>
      </c>
      <c r="P18" s="18">
        <f>+'Ark1'!Y2000</f>
        <v>151.11982378854628</v>
      </c>
      <c r="Q18" s="18">
        <f t="shared" si="8"/>
        <v>-1.4495229451220837</v>
      </c>
      <c r="R18" s="18">
        <f>+'Ark1'!AA2000</f>
        <v>39.780043963855874</v>
      </c>
      <c r="S18" s="5">
        <f>+'Ark1'!AB2000</f>
        <v>1.4336618455315902</v>
      </c>
      <c r="T18" s="18">
        <f>+'Ark1'!AC2000</f>
        <v>-62.612400366225323</v>
      </c>
      <c r="U18" s="18">
        <f t="shared" si="9"/>
        <v>37.833333333333336</v>
      </c>
      <c r="V18" s="5">
        <f>+'Ark1'!V2000</f>
        <v>0.37004405286343622</v>
      </c>
      <c r="W18" s="51">
        <f>+'Ark1'!X2000</f>
        <v>163.72678633645322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+'Ark1'!C2001</f>
        <v>2022</v>
      </c>
      <c r="C20" s="47">
        <f>+'Ark1'!G2001</f>
        <v>1</v>
      </c>
      <c r="D20" s="48" t="str">
        <f t="shared" ref="D20:D27" si="10">+D11</f>
        <v>Øst</v>
      </c>
      <c r="E20" s="48">
        <v>1</v>
      </c>
      <c r="F20" s="48" t="s">
        <v>53</v>
      </c>
      <c r="G20" s="47">
        <f>+'Ark1'!Q2001</f>
        <v>7</v>
      </c>
      <c r="H20" s="47"/>
      <c r="I20" s="65">
        <f>+'Ark1'!R2001</f>
        <v>52</v>
      </c>
      <c r="J20" s="47"/>
      <c r="K20" s="65">
        <f>+'Ark1'!S2001</f>
        <v>52</v>
      </c>
      <c r="L20" s="102">
        <f>+'Ark1'!T2001</f>
        <v>0.73498233215547681</v>
      </c>
      <c r="M20" s="102">
        <f>+'Ark1'!U2001</f>
        <v>0.75762676525480288</v>
      </c>
      <c r="N20" s="49">
        <f>+'Ark1'!W2001</f>
        <v>60.442307692307693</v>
      </c>
      <c r="O20" s="47"/>
      <c r="P20" s="65">
        <f>+'Ark1'!Y2001</f>
        <v>143.25192307692305</v>
      </c>
      <c r="Q20" s="65"/>
      <c r="R20" s="76">
        <f>+'Ark1'!AA2001</f>
        <v>29.738388104788282</v>
      </c>
      <c r="S20" s="49">
        <f>+'Ark1'!AB2001</f>
        <v>3.6343101214909903</v>
      </c>
      <c r="T20" s="65">
        <f>+'Ark1'!AC2001</f>
        <v>-47.682464663725135</v>
      </c>
      <c r="U20" s="65">
        <f t="shared" si="4"/>
        <v>7.4285714285714288</v>
      </c>
      <c r="V20" s="49">
        <f>+'Ark1'!V2001</f>
        <v>15.788461538461542</v>
      </c>
      <c r="W20" s="102">
        <f>+'Ark1'!X2001</f>
        <v>155.20251687640641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+'Ark1'!C2002</f>
        <v>2022</v>
      </c>
      <c r="C21" s="47">
        <f>+'Ark1'!G2002</f>
        <v>1</v>
      </c>
      <c r="D21" s="48" t="str">
        <f t="shared" si="10"/>
        <v>Øst</v>
      </c>
      <c r="E21" s="48">
        <v>2</v>
      </c>
      <c r="F21" s="48" t="s">
        <v>10</v>
      </c>
      <c r="G21" s="47">
        <f>+'Ark1'!Q2002</f>
        <v>97</v>
      </c>
      <c r="H21" s="47"/>
      <c r="I21" s="65">
        <f>+'Ark1'!R2002</f>
        <v>7023</v>
      </c>
      <c r="J21" s="47"/>
      <c r="K21" s="65">
        <f>+'Ark1'!S2002</f>
        <v>7023</v>
      </c>
      <c r="L21" s="102">
        <f>+'Ark1'!T2002</f>
        <v>99.265017667844518</v>
      </c>
      <c r="M21" s="102">
        <f>+'Ark1'!U2002</f>
        <v>99.242373234745187</v>
      </c>
      <c r="N21" s="49">
        <f>+'Ark1'!W2002</f>
        <v>59.39384878257156</v>
      </c>
      <c r="O21" s="47"/>
      <c r="P21" s="65">
        <f>+'Ark1'!Y2002</f>
        <v>138.93861597607841</v>
      </c>
      <c r="Q21" s="65"/>
      <c r="R21" s="76">
        <f>+'Ark1'!AA2002</f>
        <v>29.771420536409259</v>
      </c>
      <c r="S21" s="49">
        <f>+'Ark1'!AB2002</f>
        <v>3.3813699679614184</v>
      </c>
      <c r="T21" s="65">
        <f>+'Ark1'!AC2002</f>
        <v>-50.04579567459264</v>
      </c>
      <c r="U21" s="65">
        <f t="shared" ref="U21:U84" si="11">+I21/G21</f>
        <v>72.402061855670098</v>
      </c>
      <c r="V21" s="49">
        <f>+'Ark1'!V2002</f>
        <v>15.33233660828706</v>
      </c>
      <c r="W21" s="102">
        <f>+'Ark1'!X2002</f>
        <v>150.52937808892577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+'Ark1'!C2003</f>
        <v>2022</v>
      </c>
      <c r="C22" s="47">
        <f>+'Ark1'!G2003</f>
        <v>2</v>
      </c>
      <c r="D22" s="48" t="str">
        <f t="shared" si="10"/>
        <v>Vest</v>
      </c>
      <c r="E22" s="48">
        <v>1</v>
      </c>
      <c r="F22" s="48" t="s">
        <v>53</v>
      </c>
      <c r="G22" s="47">
        <f>+'Ark1'!Q2003</f>
        <v>6</v>
      </c>
      <c r="H22" s="47"/>
      <c r="I22" s="65">
        <f>+'Ark1'!R2003</f>
        <v>12</v>
      </c>
      <c r="J22" s="47"/>
      <c r="K22" s="65">
        <f>+'Ark1'!S2003</f>
        <v>12</v>
      </c>
      <c r="L22" s="102">
        <f>+'Ark1'!T2003</f>
        <v>0.5816771691711099</v>
      </c>
      <c r="M22" s="102">
        <f>+'Ark1'!U2003</f>
        <v>0.57939369444191213</v>
      </c>
      <c r="N22" s="49">
        <f>+'Ark1'!W2003</f>
        <v>59</v>
      </c>
      <c r="O22" s="47"/>
      <c r="P22" s="65">
        <f>+'Ark1'!Y2003</f>
        <v>137.14166666666671</v>
      </c>
      <c r="Q22" s="65"/>
      <c r="R22" s="76">
        <f>+'Ark1'!AA2003</f>
        <v>16.157581209932189</v>
      </c>
      <c r="S22" s="49">
        <f>+'Ark1'!AB2003</f>
        <v>1.7320508075688772</v>
      </c>
      <c r="T22" s="65">
        <f>+'Ark1'!AC2003</f>
        <v>7.9206972880108513</v>
      </c>
      <c r="U22" s="65">
        <f t="shared" si="11"/>
        <v>2</v>
      </c>
      <c r="V22" s="49">
        <f>+'Ark1'!V2003</f>
        <v>14.75</v>
      </c>
      <c r="W22" s="102">
        <f>+'Ark1'!X2003</f>
        <v>148.58252076561939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+'Ark1'!C2004</f>
        <v>2022</v>
      </c>
      <c r="C23" s="47">
        <f>+'Ark1'!G2004</f>
        <v>2</v>
      </c>
      <c r="D23" s="48" t="str">
        <f t="shared" si="10"/>
        <v>Vest</v>
      </c>
      <c r="E23" s="48">
        <v>2</v>
      </c>
      <c r="F23" s="48" t="s">
        <v>10</v>
      </c>
      <c r="G23" s="47">
        <f>+'Ark1'!Q2004</f>
        <v>41</v>
      </c>
      <c r="H23" s="47"/>
      <c r="I23" s="65">
        <f>+'Ark1'!R2004</f>
        <v>2051</v>
      </c>
      <c r="J23" s="47"/>
      <c r="K23" s="65">
        <f>+'Ark1'!S2004</f>
        <v>2051</v>
      </c>
      <c r="L23" s="102">
        <f>+'Ark1'!T2004</f>
        <v>99.418322830828885</v>
      </c>
      <c r="M23" s="102">
        <f>+'Ark1'!U2004</f>
        <v>99.420606305558096</v>
      </c>
      <c r="N23" s="49">
        <f>+'Ark1'!W2004</f>
        <v>60.447098976109203</v>
      </c>
      <c r="O23" s="47"/>
      <c r="P23" s="65">
        <f>+'Ark1'!Y2004</f>
        <v>137.68532423208177</v>
      </c>
      <c r="Q23" s="65"/>
      <c r="R23" s="76">
        <f>+'Ark1'!AA2004</f>
        <v>30.240208075124684</v>
      </c>
      <c r="S23" s="49">
        <f>+'Ark1'!AB2004</f>
        <v>4.0490056468091504</v>
      </c>
      <c r="T23" s="65">
        <f>+'Ark1'!AC2004</f>
        <v>-63.537076822846579</v>
      </c>
      <c r="U23" s="65">
        <f t="shared" si="11"/>
        <v>50.024390243902438</v>
      </c>
      <c r="V23" s="49">
        <f>+'Ark1'!V2004</f>
        <v>15.724524622135545</v>
      </c>
      <c r="W23" s="102">
        <f>+'Ark1'!X2004</f>
        <v>149.17153221243981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+'Ark1'!C2005</f>
        <v>2022</v>
      </c>
      <c r="C24" s="47">
        <f>+'Ark1'!G2005</f>
        <v>3</v>
      </c>
      <c r="D24" s="48" t="str">
        <f t="shared" si="10"/>
        <v>Midt</v>
      </c>
      <c r="E24" s="48">
        <v>1</v>
      </c>
      <c r="F24" s="48" t="s">
        <v>53</v>
      </c>
      <c r="G24" s="47">
        <f>+'Ark1'!Q2005</f>
        <v>123</v>
      </c>
      <c r="H24" s="47"/>
      <c r="I24" s="65">
        <f>+'Ark1'!R2005</f>
        <v>5939</v>
      </c>
      <c r="J24" s="47"/>
      <c r="K24" s="65">
        <f>+'Ark1'!S2005</f>
        <v>5939</v>
      </c>
      <c r="L24" s="102">
        <f>+'Ark1'!T2005</f>
        <v>68.029782359679274</v>
      </c>
      <c r="M24" s="102">
        <f>+'Ark1'!U2005</f>
        <v>69.430833272133043</v>
      </c>
      <c r="N24" s="49">
        <f>+'Ark1'!W2005</f>
        <v>59.423808722007081</v>
      </c>
      <c r="O24" s="47"/>
      <c r="P24" s="65">
        <f>+'Ark1'!Y2005</f>
        <v>140.43378683279997</v>
      </c>
      <c r="Q24" s="65"/>
      <c r="R24" s="76">
        <f>+'Ark1'!AA2005</f>
        <v>29.429123395221875</v>
      </c>
      <c r="S24" s="49">
        <f>+'Ark1'!AB2005</f>
        <v>4.9461874958071377</v>
      </c>
      <c r="T24" s="65">
        <f>+'Ark1'!AC2005</f>
        <v>-61.66634015287589</v>
      </c>
      <c r="U24" s="65">
        <f t="shared" si="11"/>
        <v>48.284552845528452</v>
      </c>
      <c r="V24" s="49">
        <f>+'Ark1'!V2005</f>
        <v>15.014817309311333</v>
      </c>
      <c r="W24" s="102">
        <f>+'Ark1'!X2005</f>
        <v>152.14928150899223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+'Ark1'!C2006</f>
        <v>2022</v>
      </c>
      <c r="C25" s="47">
        <f>+'Ark1'!G2006</f>
        <v>3</v>
      </c>
      <c r="D25" s="48" t="str">
        <f t="shared" si="10"/>
        <v>Midt</v>
      </c>
      <c r="E25" s="48">
        <v>2</v>
      </c>
      <c r="F25" s="48" t="s">
        <v>10</v>
      </c>
      <c r="G25" s="47">
        <f>+'Ark1'!Q2006</f>
        <v>31</v>
      </c>
      <c r="H25" s="47"/>
      <c r="I25" s="65">
        <f>+'Ark1'!R2006</f>
        <v>2791</v>
      </c>
      <c r="J25" s="47"/>
      <c r="K25" s="65">
        <f>+'Ark1'!S2006</f>
        <v>2786</v>
      </c>
      <c r="L25" s="102">
        <f>+'Ark1'!T2006</f>
        <v>31.970217640320744</v>
      </c>
      <c r="M25" s="102">
        <f>+'Ark1'!U2006</f>
        <v>30.569166727866975</v>
      </c>
      <c r="N25" s="49">
        <f>+'Ark1'!W2006</f>
        <v>60.344938980617393</v>
      </c>
      <c r="O25" s="47"/>
      <c r="P25" s="65">
        <f>+'Ark1'!Y2006</f>
        <v>131.5698316015766</v>
      </c>
      <c r="Q25" s="65"/>
      <c r="R25" s="76">
        <f>+'Ark1'!AA2006</f>
        <v>27.444939076945328</v>
      </c>
      <c r="S25" s="49">
        <f>+'Ark1'!AB2006</f>
        <v>4.476688989321981</v>
      </c>
      <c r="T25" s="65">
        <f>+'Ark1'!AC2006</f>
        <v>-62.611270596424333</v>
      </c>
      <c r="U25" s="65">
        <f t="shared" si="11"/>
        <v>90.032258064516128</v>
      </c>
      <c r="V25" s="49">
        <f>+'Ark1'!V2006</f>
        <v>15.512361160874237</v>
      </c>
      <c r="W25" s="102">
        <f>+'Ark1'!X2006</f>
        <v>142.9809793357617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+'Ark1'!C2007</f>
        <v>2022</v>
      </c>
      <c r="C26" s="47">
        <f>+'Ark1'!G2007</f>
        <v>4</v>
      </c>
      <c r="D26" s="48" t="str">
        <f t="shared" si="10"/>
        <v>Nord</v>
      </c>
      <c r="E26" s="48">
        <v>1</v>
      </c>
      <c r="F26" s="48" t="s">
        <v>53</v>
      </c>
      <c r="G26" s="47">
        <f>+'Ark1'!Q2007</f>
        <v>0</v>
      </c>
      <c r="H26" s="47"/>
      <c r="I26" s="65">
        <f>+'Ark1'!R2007</f>
        <v>0</v>
      </c>
      <c r="J26" s="47"/>
      <c r="K26" s="65">
        <f>+'Ark1'!S2007</f>
        <v>0</v>
      </c>
      <c r="L26" s="102">
        <f>+'Ark1'!T2007</f>
        <v>0</v>
      </c>
      <c r="M26" s="102">
        <f>+'Ark1'!U2007</f>
        <v>0</v>
      </c>
      <c r="N26" s="49">
        <f>+'Ark1'!W2007</f>
        <v>0</v>
      </c>
      <c r="O26" s="47"/>
      <c r="P26" s="65">
        <f>+'Ark1'!Y2007</f>
        <v>0</v>
      </c>
      <c r="Q26" s="65"/>
      <c r="R26" s="76">
        <f>+'Ark1'!AA2007</f>
        <v>0</v>
      </c>
      <c r="S26" s="49">
        <f>+'Ark1'!AB2007</f>
        <v>0</v>
      </c>
      <c r="T26" s="65">
        <f>+'Ark1'!AC2007</f>
        <v>0</v>
      </c>
      <c r="U26" s="65" t="e">
        <f t="shared" si="11"/>
        <v>#DIV/0!</v>
      </c>
      <c r="V26" s="49">
        <f>+'Ark1'!V2007</f>
        <v>0</v>
      </c>
      <c r="W26" s="102">
        <f>+'Ark1'!X2007</f>
        <v>0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+'Ark1'!C2008</f>
        <v>2022</v>
      </c>
      <c r="C27" s="47">
        <f>+'Ark1'!G2008</f>
        <v>4</v>
      </c>
      <c r="D27" s="48" t="str">
        <f t="shared" si="10"/>
        <v>Nord</v>
      </c>
      <c r="E27" s="48">
        <v>2</v>
      </c>
      <c r="F27" s="48" t="s">
        <v>10</v>
      </c>
      <c r="G27" s="47">
        <f>+'Ark1'!Q2008</f>
        <v>6</v>
      </c>
      <c r="H27" s="47"/>
      <c r="I27" s="65">
        <f>+'Ark1'!R2008</f>
        <v>199</v>
      </c>
      <c r="J27" s="47"/>
      <c r="K27" s="65">
        <f>+'Ark1'!S2008</f>
        <v>199</v>
      </c>
      <c r="L27" s="102">
        <f>+'Ark1'!T2008</f>
        <v>100</v>
      </c>
      <c r="M27" s="102">
        <f>+'Ark1'!U2008</f>
        <v>100</v>
      </c>
      <c r="N27" s="49">
        <f>+'Ark1'!W2008</f>
        <v>62.718592964824111</v>
      </c>
      <c r="O27" s="47"/>
      <c r="P27" s="65">
        <f>+'Ark1'!Y2008</f>
        <v>152.56934673366837</v>
      </c>
      <c r="Q27" s="65"/>
      <c r="R27" s="76">
        <f>+'Ark1'!AA2008</f>
        <v>35.386456755145559</v>
      </c>
      <c r="S27" s="49">
        <f>+'Ark1'!AB2008</f>
        <v>1.5854888535319365</v>
      </c>
      <c r="T27" s="65">
        <f>+'Ark1'!AC2008</f>
        <v>-57.86203847725092</v>
      </c>
      <c r="U27" s="65">
        <f t="shared" si="11"/>
        <v>33.166666666666664</v>
      </c>
      <c r="V27" s="49">
        <f>+'Ark1'!V2008</f>
        <v>16.864321608040196</v>
      </c>
      <c r="W27" s="102">
        <f>+'Ark1'!X2008</f>
        <v>165.29723373095163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+'Ark1'!C2009</f>
        <v>2021</v>
      </c>
      <c r="C28" s="62">
        <f>+'Ark1'!G2009</f>
        <v>1</v>
      </c>
      <c r="D28" s="204" t="str">
        <f>+D20</f>
        <v>Øst</v>
      </c>
      <c r="E28" s="204">
        <v>1</v>
      </c>
      <c r="F28" s="204" t="s">
        <v>53</v>
      </c>
      <c r="G28" s="62">
        <f>+'Ark1'!Q2009</f>
        <v>7</v>
      </c>
      <c r="H28" s="62"/>
      <c r="I28" s="73">
        <f>+'Ark1'!R2009</f>
        <v>36</v>
      </c>
      <c r="J28" s="62"/>
      <c r="K28" s="73">
        <f>+'Ark1'!S2009</f>
        <v>36</v>
      </c>
      <c r="L28" s="205">
        <f>+'Ark1'!T2009</f>
        <v>0.46278441959120714</v>
      </c>
      <c r="M28" s="205">
        <f>+'Ark1'!U2009</f>
        <v>0.47564544077721937</v>
      </c>
      <c r="N28" s="63">
        <f>+'Ark1'!W2009</f>
        <v>58.777777777777779</v>
      </c>
      <c r="O28" s="62"/>
      <c r="P28" s="73">
        <f>+'Ark1'!Y2009</f>
        <v>142.04138888888889</v>
      </c>
      <c r="Q28" s="73"/>
      <c r="R28" s="206">
        <f>+'Ark1'!AA2009</f>
        <v>35.813988433507816</v>
      </c>
      <c r="S28" s="63">
        <f>+'Ark1'!AB2009</f>
        <v>3.0560605643277774</v>
      </c>
      <c r="T28" s="73">
        <f>+'Ark1'!AC2009</f>
        <v>-57.002809042947021</v>
      </c>
      <c r="U28" s="73">
        <f t="shared" si="11"/>
        <v>5.1428571428571432</v>
      </c>
      <c r="V28" s="63">
        <f>+'Ark1'!V2009</f>
        <v>15.25</v>
      </c>
      <c r="W28" s="205">
        <f>+'Ark1'!X2009</f>
        <v>153.89099554592508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+'Ark1'!C2010</f>
        <v>2021</v>
      </c>
      <c r="C29" s="62">
        <f>+'Ark1'!G2010</f>
        <v>1</v>
      </c>
      <c r="D29" s="204" t="str">
        <f t="shared" ref="D29:D35" si="12">+D21</f>
        <v>Øst</v>
      </c>
      <c r="E29" s="204">
        <v>2</v>
      </c>
      <c r="F29" s="204" t="s">
        <v>10</v>
      </c>
      <c r="G29" s="62">
        <f>+'Ark1'!Q2010</f>
        <v>100</v>
      </c>
      <c r="H29" s="62"/>
      <c r="I29" s="73">
        <f>+'Ark1'!R2010</f>
        <v>7743</v>
      </c>
      <c r="J29" s="62"/>
      <c r="K29" s="73">
        <f>+'Ark1'!S2010</f>
        <v>7743</v>
      </c>
      <c r="L29" s="205">
        <f>+'Ark1'!T2010</f>
        <v>99.537215580408812</v>
      </c>
      <c r="M29" s="205">
        <f>+'Ark1'!U2010</f>
        <v>99.5243545592228</v>
      </c>
      <c r="N29" s="63">
        <f>+'Ark1'!W2010</f>
        <v>58.884282577812201</v>
      </c>
      <c r="O29" s="62"/>
      <c r="P29" s="73">
        <f>+'Ark1'!Y2010</f>
        <v>138.18286193981612</v>
      </c>
      <c r="Q29" s="73"/>
      <c r="R29" s="206">
        <f>+'Ark1'!AA2010</f>
        <v>29.732443631246873</v>
      </c>
      <c r="S29" s="63">
        <f>+'Ark1'!AB2010</f>
        <v>3.7178744416889846</v>
      </c>
      <c r="T29" s="73">
        <f>+'Ark1'!AC2010</f>
        <v>-57.327596630893552</v>
      </c>
      <c r="U29" s="73">
        <f t="shared" si="11"/>
        <v>77.430000000000007</v>
      </c>
      <c r="V29" s="63">
        <f>+'Ark1'!V2010</f>
        <v>15.075939558310729</v>
      </c>
      <c r="W29" s="205">
        <f>+'Ark1'!X2010</f>
        <v>149.71057631616097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+'Ark1'!C2011</f>
        <v>2021</v>
      </c>
      <c r="C30" s="62">
        <f>+'Ark1'!G2011</f>
        <v>2</v>
      </c>
      <c r="D30" s="204" t="str">
        <f t="shared" si="12"/>
        <v>Vest</v>
      </c>
      <c r="E30" s="204">
        <v>1</v>
      </c>
      <c r="F30" s="204" t="s">
        <v>53</v>
      </c>
      <c r="G30" s="62">
        <f>+'Ark1'!Q2011</f>
        <v>12</v>
      </c>
      <c r="H30" s="62"/>
      <c r="I30" s="73">
        <f>+'Ark1'!R2011</f>
        <v>20</v>
      </c>
      <c r="J30" s="62"/>
      <c r="K30" s="73">
        <f>+'Ark1'!S2011</f>
        <v>20</v>
      </c>
      <c r="L30" s="205">
        <f>+'Ark1'!T2011</f>
        <v>1.0604453870625663</v>
      </c>
      <c r="M30" s="205">
        <f>+'Ark1'!U2011</f>
        <v>0.98635101963804084</v>
      </c>
      <c r="N30" s="63">
        <f>+'Ark1'!W2011</f>
        <v>59.15</v>
      </c>
      <c r="O30" s="62"/>
      <c r="P30" s="73">
        <f>+'Ark1'!Y2011</f>
        <v>128.809</v>
      </c>
      <c r="Q30" s="73"/>
      <c r="R30" s="206">
        <f>+'Ark1'!AA2011</f>
        <v>21.237498652148279</v>
      </c>
      <c r="S30" s="63">
        <f>+'Ark1'!AB2011</f>
        <v>1.2359207094308864</v>
      </c>
      <c r="T30" s="73">
        <f>+'Ark1'!AC2011</f>
        <v>-27.645487226026287</v>
      </c>
      <c r="U30" s="73">
        <f t="shared" si="11"/>
        <v>1.6666666666666667</v>
      </c>
      <c r="V30" s="63">
        <f>+'Ark1'!V2011</f>
        <v>15.5</v>
      </c>
      <c r="W30" s="205">
        <f>+'Ark1'!X2011</f>
        <v>139.55471289274104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+'Ark1'!C2012</f>
        <v>2021</v>
      </c>
      <c r="C31" s="62">
        <f>+'Ark1'!G2012</f>
        <v>2</v>
      </c>
      <c r="D31" s="204" t="str">
        <f t="shared" si="12"/>
        <v>Vest</v>
      </c>
      <c r="E31" s="204">
        <v>2</v>
      </c>
      <c r="F31" s="204" t="s">
        <v>10</v>
      </c>
      <c r="G31" s="62">
        <f>+'Ark1'!Q2012</f>
        <v>46</v>
      </c>
      <c r="H31" s="62"/>
      <c r="I31" s="73">
        <f>+'Ark1'!R2012</f>
        <v>1866</v>
      </c>
      <c r="J31" s="62"/>
      <c r="K31" s="73">
        <f>+'Ark1'!S2012</f>
        <v>1866</v>
      </c>
      <c r="L31" s="205">
        <f>+'Ark1'!T2012</f>
        <v>98.939554612937442</v>
      </c>
      <c r="M31" s="205">
        <f>+'Ark1'!U2012</f>
        <v>99.01364898036195</v>
      </c>
      <c r="N31" s="63">
        <f>+'Ark1'!W2012</f>
        <v>59.163987138263664</v>
      </c>
      <c r="O31" s="62"/>
      <c r="P31" s="73">
        <f>+'Ark1'!Y2012</f>
        <v>138.58879957127544</v>
      </c>
      <c r="Q31" s="73"/>
      <c r="R31" s="206">
        <f>+'Ark1'!AA2012</f>
        <v>30.629564348371147</v>
      </c>
      <c r="S31" s="63">
        <f>+'Ark1'!AB2012</f>
        <v>4.3889061605379904</v>
      </c>
      <c r="T31" s="73">
        <f>+'Ark1'!AC2012</f>
        <v>-58.663020034965655</v>
      </c>
      <c r="U31" s="73">
        <f t="shared" si="11"/>
        <v>40.565217391304351</v>
      </c>
      <c r="V31" s="63">
        <f>+'Ark1'!V2012</f>
        <v>15.110932475884244</v>
      </c>
      <c r="W31" s="205">
        <f>+'Ark1'!X2012</f>
        <v>150.15037873377611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+'Ark1'!C2013</f>
        <v>2021</v>
      </c>
      <c r="C32" s="62">
        <f>+'Ark1'!G2013</f>
        <v>3</v>
      </c>
      <c r="D32" s="204" t="str">
        <f t="shared" si="12"/>
        <v>Midt</v>
      </c>
      <c r="E32" s="204">
        <v>1</v>
      </c>
      <c r="F32" s="204" t="s">
        <v>53</v>
      </c>
      <c r="G32" s="62">
        <f>+'Ark1'!Q2013</f>
        <v>136</v>
      </c>
      <c r="H32" s="62"/>
      <c r="I32" s="73">
        <f>+'Ark1'!R2013</f>
        <v>6669</v>
      </c>
      <c r="J32" s="62"/>
      <c r="K32" s="73">
        <f>+'Ark1'!S2013</f>
        <v>6660</v>
      </c>
      <c r="L32" s="205">
        <f>+'Ark1'!T2013</f>
        <v>68.350927539202644</v>
      </c>
      <c r="M32" s="205">
        <f>+'Ark1'!U2013</f>
        <v>69.58687955348158</v>
      </c>
      <c r="N32" s="63">
        <f>+'Ark1'!W2013</f>
        <v>58.333783783783794</v>
      </c>
      <c r="O32" s="62"/>
      <c r="P32" s="73">
        <f>+'Ark1'!Y2013</f>
        <v>138.00015744489431</v>
      </c>
      <c r="Q32" s="73"/>
      <c r="R32" s="206">
        <f>+'Ark1'!AA2013</f>
        <v>29.502068028233992</v>
      </c>
      <c r="S32" s="63">
        <f>+'Ark1'!AB2013</f>
        <v>4.86334266726048</v>
      </c>
      <c r="T32" s="73">
        <f>+'Ark1'!AC2013</f>
        <v>-58.614021041958509</v>
      </c>
      <c r="U32" s="73">
        <f t="shared" si="11"/>
        <v>49.036764705882355</v>
      </c>
      <c r="V32" s="63">
        <f>+'Ark1'!V2013</f>
        <v>14.497525865946917</v>
      </c>
      <c r="W32" s="205">
        <f>+'Ark1'!X2013</f>
        <v>149.64575995368065</v>
      </c>
      <c r="X32" s="39"/>
      <c r="Y32" s="5"/>
      <c r="Z32"/>
      <c r="AA32"/>
      <c r="AB32"/>
      <c r="AE32"/>
    </row>
    <row r="33" spans="1:31" ht="15.6">
      <c r="A33" s="39"/>
      <c r="B33" s="62">
        <f>+'Ark1'!C2014</f>
        <v>2021</v>
      </c>
      <c r="C33" s="62">
        <f>+'Ark1'!G2014</f>
        <v>3</v>
      </c>
      <c r="D33" s="204" t="str">
        <f t="shared" si="12"/>
        <v>Midt</v>
      </c>
      <c r="E33" s="204">
        <v>2</v>
      </c>
      <c r="F33" s="204" t="s">
        <v>10</v>
      </c>
      <c r="G33" s="62">
        <f>+'Ark1'!Q2014</f>
        <v>29</v>
      </c>
      <c r="H33" s="62"/>
      <c r="I33" s="73">
        <f>+'Ark1'!R2014</f>
        <v>3088</v>
      </c>
      <c r="J33" s="62"/>
      <c r="K33" s="73">
        <f>+'Ark1'!S2014</f>
        <v>3078</v>
      </c>
      <c r="L33" s="205">
        <f>+'Ark1'!T2014</f>
        <v>31.649072460797377</v>
      </c>
      <c r="M33" s="205">
        <f>+'Ark1'!U2014</f>
        <v>30.413120446518441</v>
      </c>
      <c r="N33" s="63">
        <f>+'Ark1'!W2014</f>
        <v>59.272579597141011</v>
      </c>
      <c r="O33" s="62"/>
      <c r="P33" s="73">
        <f>+'Ark1'!Y2014</f>
        <v>130.255667098446</v>
      </c>
      <c r="Q33" s="73"/>
      <c r="R33" s="206">
        <f>+'Ark1'!AA2014</f>
        <v>26.872336703360684</v>
      </c>
      <c r="S33" s="63">
        <f>+'Ark1'!AB2014</f>
        <v>4.2957700804564327</v>
      </c>
      <c r="T33" s="73">
        <f>+'Ark1'!AC2014</f>
        <v>-60.019813807852849</v>
      </c>
      <c r="U33" s="73">
        <f t="shared" si="11"/>
        <v>106.48275862068965</v>
      </c>
      <c r="V33" s="63">
        <f>+'Ark1'!V2014</f>
        <v>15.018782383419691</v>
      </c>
      <c r="W33" s="205">
        <f>+'Ark1'!X2014</f>
        <v>141.82450221456261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+'Ark1'!C2015</f>
        <v>2021</v>
      </c>
      <c r="C34" s="62">
        <f>+'Ark1'!G2015</f>
        <v>4</v>
      </c>
      <c r="D34" s="204" t="str">
        <f t="shared" si="12"/>
        <v>Nord</v>
      </c>
      <c r="E34" s="204">
        <v>1</v>
      </c>
      <c r="F34" s="204" t="s">
        <v>53</v>
      </c>
      <c r="G34" s="62">
        <f>+'Ark1'!Q2015</f>
        <v>1</v>
      </c>
      <c r="H34" s="62"/>
      <c r="I34" s="73">
        <f>+'Ark1'!R2015</f>
        <v>3</v>
      </c>
      <c r="J34" s="62"/>
      <c r="K34" s="73">
        <f>+'Ark1'!S2015</f>
        <v>3</v>
      </c>
      <c r="L34" s="205">
        <f>+'Ark1'!T2015</f>
        <v>1.3992537313432836</v>
      </c>
      <c r="M34" s="205">
        <f>+'Ark1'!U2015</f>
        <v>1.5847455469220637</v>
      </c>
      <c r="N34" s="63">
        <f>+'Ark1'!W2015</f>
        <v>58</v>
      </c>
      <c r="O34" s="62"/>
      <c r="P34" s="73">
        <f>+'Ark1'!Y2015</f>
        <v>163.89</v>
      </c>
      <c r="Q34" s="73"/>
      <c r="R34" s="206">
        <f>+'Ark1'!AA2015</f>
        <v>28.113193818324245</v>
      </c>
      <c r="S34" s="63">
        <f>+'Ark1'!AB2015</f>
        <v>1.6329931618554523</v>
      </c>
      <c r="T34" s="73">
        <f>+'Ark1'!AC2015</f>
        <v>-99.908543175219108</v>
      </c>
      <c r="U34" s="73">
        <f t="shared" si="11"/>
        <v>3</v>
      </c>
      <c r="V34" s="63">
        <f>+'Ark1'!V2015</f>
        <v>15</v>
      </c>
      <c r="W34" s="205">
        <f>+'Ark1'!X2015</f>
        <v>177.56229685807153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+'Ark1'!C2016</f>
        <v>2021</v>
      </c>
      <c r="C35" s="62">
        <f>+'Ark1'!G2016</f>
        <v>4</v>
      </c>
      <c r="D35" s="204" t="str">
        <f t="shared" si="12"/>
        <v>Nord</v>
      </c>
      <c r="E35" s="204">
        <v>2</v>
      </c>
      <c r="F35" s="204" t="s">
        <v>10</v>
      </c>
      <c r="G35" s="62">
        <f>+'Ark1'!Q2016</f>
        <v>5</v>
      </c>
      <c r="H35" s="62"/>
      <c r="I35" s="73">
        <f>+'Ark1'!R2016</f>
        <v>211.4</v>
      </c>
      <c r="J35" s="62"/>
      <c r="K35" s="73">
        <f>+'Ark1'!S2016</f>
        <v>211.4</v>
      </c>
      <c r="L35" s="205">
        <f>+'Ark1'!T2016</f>
        <v>98.600746268656735</v>
      </c>
      <c r="M35" s="205">
        <f>+'Ark1'!U2016</f>
        <v>98.415254453077935</v>
      </c>
      <c r="N35" s="63">
        <f>+'Ark1'!W2016</f>
        <v>62.97634815515611</v>
      </c>
      <c r="O35" s="62"/>
      <c r="P35" s="73">
        <f>+'Ark1'!Y2016</f>
        <v>144.43472090823087</v>
      </c>
      <c r="Q35" s="73"/>
      <c r="R35" s="206">
        <f>+'Ark1'!AA2016</f>
        <v>33.723810711920585</v>
      </c>
      <c r="S35" s="63">
        <f>+'Ark1'!AB2016</f>
        <v>0</v>
      </c>
      <c r="T35" s="73">
        <f>+'Ark1'!AC2016</f>
        <v>0</v>
      </c>
      <c r="U35" s="73">
        <f t="shared" si="11"/>
        <v>42.28</v>
      </c>
      <c r="V35" s="63">
        <f>+'Ark1'!V2016</f>
        <v>16.929044465468309</v>
      </c>
      <c r="W35" s="205">
        <f>+'Ark1'!X2016</f>
        <v>156.48398798291521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+'Ark1'!C2017</f>
        <v>2020</v>
      </c>
      <c r="C36" s="47">
        <f>+'Ark1'!G2017</f>
        <v>1</v>
      </c>
      <c r="D36" s="48" t="str">
        <f>+D28</f>
        <v>Øst</v>
      </c>
      <c r="E36" s="48">
        <v>1</v>
      </c>
      <c r="F36" s="48" t="s">
        <v>53</v>
      </c>
      <c r="G36" s="47">
        <f>+'Ark1'!Q2017</f>
        <v>5</v>
      </c>
      <c r="H36" s="47"/>
      <c r="I36" s="65">
        <f>+'Ark1'!R2017</f>
        <v>26</v>
      </c>
      <c r="J36" s="47"/>
      <c r="K36" s="65">
        <f>+'Ark1'!S2017</f>
        <v>26</v>
      </c>
      <c r="L36" s="102">
        <f>+'Ark1'!T2017</f>
        <v>0.34712950600801062</v>
      </c>
      <c r="M36" s="102">
        <f>+'Ark1'!U2017</f>
        <v>0.3355736651800974</v>
      </c>
      <c r="N36" s="49">
        <f>+'Ark1'!W2017</f>
        <v>58.730769230769241</v>
      </c>
      <c r="O36" s="47"/>
      <c r="P36" s="65">
        <f>+'Ark1'!Y2017</f>
        <v>131.06961538461539</v>
      </c>
      <c r="Q36" s="65"/>
      <c r="R36" s="76">
        <f>+'Ark1'!AA2017</f>
        <v>27.508167246050643</v>
      </c>
      <c r="S36" s="49">
        <f>+'Ark1'!AB2017</f>
        <v>2.0106962496318728</v>
      </c>
      <c r="T36" s="65">
        <f>+'Ark1'!AC2017</f>
        <v>-48.615183216885441</v>
      </c>
      <c r="U36" s="65">
        <f t="shared" si="11"/>
        <v>5.2</v>
      </c>
      <c r="V36" s="49">
        <f>+'Ark1'!V2017</f>
        <v>15.269230769230772</v>
      </c>
      <c r="W36" s="102">
        <f>+'Ark1'!X2017</f>
        <v>142.00391699308278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+'Ark1'!C2018</f>
        <v>2020</v>
      </c>
      <c r="C37" s="47">
        <f>+'Ark1'!G2018</f>
        <v>1</v>
      </c>
      <c r="D37" s="48" t="str">
        <f t="shared" ref="D37:D43" si="13">+D29</f>
        <v>Øst</v>
      </c>
      <c r="E37" s="48">
        <v>2</v>
      </c>
      <c r="F37" s="48" t="s">
        <v>10</v>
      </c>
      <c r="G37" s="47">
        <f>+'Ark1'!Q2018</f>
        <v>96</v>
      </c>
      <c r="H37" s="47"/>
      <c r="I37" s="65">
        <f>+'Ark1'!R2018</f>
        <v>7464</v>
      </c>
      <c r="J37" s="47"/>
      <c r="K37" s="65">
        <f>+'Ark1'!S2018</f>
        <v>7463</v>
      </c>
      <c r="L37" s="102">
        <f>+'Ark1'!T2018</f>
        <v>99.652870493991983</v>
      </c>
      <c r="M37" s="102">
        <f>+'Ark1'!U2018</f>
        <v>99.664426334819865</v>
      </c>
      <c r="N37" s="49">
        <f>+'Ark1'!W2018</f>
        <v>58.202867479565846</v>
      </c>
      <c r="O37" s="47"/>
      <c r="P37" s="65">
        <f>+'Ark1'!Y2018</f>
        <v>135.59886120042901</v>
      </c>
      <c r="Q37" s="65"/>
      <c r="R37" s="76">
        <f>+'Ark1'!AA2018</f>
        <v>28.544092344034141</v>
      </c>
      <c r="S37" s="49">
        <f>+'Ark1'!AB2018</f>
        <v>3.4035564518546679</v>
      </c>
      <c r="T37" s="65">
        <f>+'Ark1'!AC2018</f>
        <v>-57.65969311030139</v>
      </c>
      <c r="U37" s="65">
        <f t="shared" si="11"/>
        <v>77.75</v>
      </c>
      <c r="V37" s="49">
        <f>+'Ark1'!V2018</f>
        <v>14.7556270096463</v>
      </c>
      <c r="W37" s="102">
        <f>+'Ark1'!X2018</f>
        <v>146.92828211747212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+'Ark1'!C2019</f>
        <v>2020</v>
      </c>
      <c r="C38" s="47">
        <f>+'Ark1'!G2019</f>
        <v>2</v>
      </c>
      <c r="D38" s="48" t="str">
        <f t="shared" si="13"/>
        <v>Vest</v>
      </c>
      <c r="E38" s="48">
        <v>1</v>
      </c>
      <c r="F38" s="48" t="s">
        <v>53</v>
      </c>
      <c r="G38" s="47">
        <f>+'Ark1'!Q2019</f>
        <v>5</v>
      </c>
      <c r="H38" s="47"/>
      <c r="I38" s="65">
        <f>+'Ark1'!R2019</f>
        <v>6</v>
      </c>
      <c r="J38" s="47"/>
      <c r="K38" s="65">
        <f>+'Ark1'!S2019</f>
        <v>6</v>
      </c>
      <c r="L38" s="102">
        <f>+'Ark1'!T2019</f>
        <v>0.23875845602865095</v>
      </c>
      <c r="M38" s="102">
        <f>+'Ark1'!U2019</f>
        <v>0.26930035970790839</v>
      </c>
      <c r="N38" s="49">
        <f>+'Ark1'!W2019</f>
        <v>56.5</v>
      </c>
      <c r="O38" s="47"/>
      <c r="P38" s="65">
        <f>+'Ark1'!Y2019</f>
        <v>149.43333333333339</v>
      </c>
      <c r="Q38" s="65"/>
      <c r="R38" s="76">
        <f>+'Ark1'!AA2019</f>
        <v>7.1904257330303212</v>
      </c>
      <c r="S38" s="49">
        <f>+'Ark1'!AB2019</f>
        <v>3.5</v>
      </c>
      <c r="T38" s="65">
        <f>+'Ark1'!AC2019</f>
        <v>14.106059250797578</v>
      </c>
      <c r="U38" s="65">
        <f t="shared" si="11"/>
        <v>1.2</v>
      </c>
      <c r="V38" s="49">
        <f>+'Ark1'!V2019</f>
        <v>13.5</v>
      </c>
      <c r="W38" s="102">
        <f>+'Ark1'!X2019</f>
        <v>161.89960274467316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+'Ark1'!C2020</f>
        <v>2020</v>
      </c>
      <c r="C39" s="47">
        <f>+'Ark1'!G2020</f>
        <v>2</v>
      </c>
      <c r="D39" s="48" t="str">
        <f t="shared" si="13"/>
        <v>Vest</v>
      </c>
      <c r="E39" s="48">
        <v>2</v>
      </c>
      <c r="F39" s="48" t="s">
        <v>10</v>
      </c>
      <c r="G39" s="47">
        <f>+'Ark1'!Q2020</f>
        <v>51</v>
      </c>
      <c r="H39" s="47"/>
      <c r="I39" s="65">
        <f>+'Ark1'!R2020</f>
        <v>2507</v>
      </c>
      <c r="J39" s="47"/>
      <c r="K39" s="65">
        <f>+'Ark1'!S2020</f>
        <v>2507</v>
      </c>
      <c r="L39" s="102">
        <f>+'Ark1'!T2020</f>
        <v>99.761241543971323</v>
      </c>
      <c r="M39" s="102">
        <f>+'Ark1'!U2020</f>
        <v>99.730699640292102</v>
      </c>
      <c r="N39" s="49">
        <f>+'Ark1'!W2020</f>
        <v>58.779018747506989</v>
      </c>
      <c r="O39" s="47"/>
      <c r="P39" s="65">
        <f>+'Ark1'!Y2020</f>
        <v>132.44523334662952</v>
      </c>
      <c r="Q39" s="65"/>
      <c r="R39" s="76">
        <f>+'Ark1'!AA2020</f>
        <v>29.343942487766675</v>
      </c>
      <c r="S39" s="49">
        <f>+'Ark1'!AB2020</f>
        <v>3.2503306809842036</v>
      </c>
      <c r="T39" s="65">
        <f>+'Ark1'!AC2020</f>
        <v>-52.528036240090145</v>
      </c>
      <c r="U39" s="65">
        <f t="shared" si="11"/>
        <v>49.156862745098039</v>
      </c>
      <c r="V39" s="49">
        <f>+'Ark1'!V2020</f>
        <v>15.060231352213805</v>
      </c>
      <c r="W39" s="102">
        <f>+'Ark1'!X2020</f>
        <v>143.49429398334698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+'Ark1'!C2021</f>
        <v>2020</v>
      </c>
      <c r="C40" s="47">
        <f>+'Ark1'!G2021</f>
        <v>3</v>
      </c>
      <c r="D40" s="48" t="str">
        <f t="shared" si="13"/>
        <v>Midt</v>
      </c>
      <c r="E40" s="48">
        <v>1</v>
      </c>
      <c r="F40" s="48" t="s">
        <v>53</v>
      </c>
      <c r="G40" s="47">
        <f>+'Ark1'!Q2021</f>
        <v>141</v>
      </c>
      <c r="H40" s="47"/>
      <c r="I40" s="65">
        <f>+'Ark1'!R2021</f>
        <v>6563</v>
      </c>
      <c r="J40" s="47"/>
      <c r="K40" s="65">
        <f>+'Ark1'!S2021</f>
        <v>6555</v>
      </c>
      <c r="L40" s="102">
        <f>+'Ark1'!T2021</f>
        <v>66.615915550142091</v>
      </c>
      <c r="M40" s="102">
        <f>+'Ark1'!U2021</f>
        <v>67.305626515144013</v>
      </c>
      <c r="N40" s="49">
        <f>+'Ark1'!W2021</f>
        <v>57.230663615560637</v>
      </c>
      <c r="O40" s="47"/>
      <c r="P40" s="65">
        <f>+'Ark1'!Y2021</f>
        <v>134.60258113667487</v>
      </c>
      <c r="Q40" s="65"/>
      <c r="R40" s="76">
        <f>+'Ark1'!AA2021</f>
        <v>28.806350147189551</v>
      </c>
      <c r="S40" s="49">
        <f>+'Ark1'!AB2021</f>
        <v>4.550441703495804</v>
      </c>
      <c r="T40" s="65">
        <f>+'Ark1'!AC2021</f>
        <v>-58.60903661588101</v>
      </c>
      <c r="U40" s="65">
        <f t="shared" si="11"/>
        <v>46.546099290780141</v>
      </c>
      <c r="V40" s="49">
        <f>+'Ark1'!V2021</f>
        <v>13.975925643760473</v>
      </c>
      <c r="W40" s="102">
        <f>+'Ark1'!X2021</f>
        <v>145.97661898205067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+'Ark1'!C2022</f>
        <v>2020</v>
      </c>
      <c r="C41" s="47">
        <f>+'Ark1'!G2022</f>
        <v>3</v>
      </c>
      <c r="D41" s="48" t="str">
        <f t="shared" si="13"/>
        <v>Midt</v>
      </c>
      <c r="E41" s="48">
        <v>2</v>
      </c>
      <c r="F41" s="48" t="s">
        <v>10</v>
      </c>
      <c r="G41" s="47">
        <f>+'Ark1'!Q2022</f>
        <v>30</v>
      </c>
      <c r="H41" s="47"/>
      <c r="I41" s="65">
        <f>+'Ark1'!R2022</f>
        <v>3289</v>
      </c>
      <c r="J41" s="47"/>
      <c r="K41" s="65">
        <f>+'Ark1'!S2022</f>
        <v>3276</v>
      </c>
      <c r="L41" s="102">
        <f>+'Ark1'!T2022</f>
        <v>33.384084449857902</v>
      </c>
      <c r="M41" s="102">
        <f>+'Ark1'!U2022</f>
        <v>32.694373484855994</v>
      </c>
      <c r="N41" s="49">
        <f>+'Ark1'!W2022</f>
        <v>57.633394383394389</v>
      </c>
      <c r="O41" s="47"/>
      <c r="P41" s="65">
        <f>+'Ark1'!Y2022</f>
        <v>130.47087260565519</v>
      </c>
      <c r="Q41" s="65"/>
      <c r="R41" s="76">
        <f>+'Ark1'!AA2022</f>
        <v>24.882741770275121</v>
      </c>
      <c r="S41" s="49">
        <f>+'Ark1'!AB2022</f>
        <v>4.0707534655524009</v>
      </c>
      <c r="T41" s="65">
        <f>+'Ark1'!AC2022</f>
        <v>-58.278185965791955</v>
      </c>
      <c r="U41" s="65">
        <f t="shared" si="11"/>
        <v>109.63333333333334</v>
      </c>
      <c r="V41" s="49">
        <f>+'Ark1'!V2022</f>
        <v>14.237154150197629</v>
      </c>
      <c r="W41" s="102">
        <f>+'Ark1'!X2022</f>
        <v>142.08733468236963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+'Ark1'!C2023</f>
        <v>2020</v>
      </c>
      <c r="C42" s="47">
        <f>+'Ark1'!G2023</f>
        <v>4</v>
      </c>
      <c r="D42" s="48" t="str">
        <f t="shared" si="13"/>
        <v>Nord</v>
      </c>
      <c r="E42" s="48">
        <v>1</v>
      </c>
      <c r="F42" s="48" t="s">
        <v>53</v>
      </c>
      <c r="G42" s="47">
        <f>+'Ark1'!Q2023</f>
        <v>0</v>
      </c>
      <c r="H42" s="47"/>
      <c r="I42" s="65">
        <f>+'Ark1'!R2023</f>
        <v>0</v>
      </c>
      <c r="J42" s="47"/>
      <c r="K42" s="65">
        <f>+'Ark1'!S2023</f>
        <v>0</v>
      </c>
      <c r="L42" s="102">
        <f>+'Ark1'!T2023</f>
        <v>0</v>
      </c>
      <c r="M42" s="102">
        <f>+'Ark1'!U2023</f>
        <v>0</v>
      </c>
      <c r="N42" s="49">
        <f>+'Ark1'!W2023</f>
        <v>0</v>
      </c>
      <c r="O42" s="47"/>
      <c r="P42" s="65">
        <f>+'Ark1'!Y2023</f>
        <v>0</v>
      </c>
      <c r="Q42" s="65"/>
      <c r="R42" s="76">
        <f>+'Ark1'!AA2023</f>
        <v>0</v>
      </c>
      <c r="S42" s="49">
        <f>+'Ark1'!AB2023</f>
        <v>0</v>
      </c>
      <c r="T42" s="65">
        <f>+'Ark1'!AC2023</f>
        <v>0</v>
      </c>
      <c r="U42" s="65" t="e">
        <f t="shared" si="11"/>
        <v>#DIV/0!</v>
      </c>
      <c r="V42" s="49">
        <f>+'Ark1'!V2023</f>
        <v>0</v>
      </c>
      <c r="W42" s="102">
        <f>+'Ark1'!X2023</f>
        <v>0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+'Ark1'!C2024</f>
        <v>2020</v>
      </c>
      <c r="C43" s="47">
        <f>+'Ark1'!G2024</f>
        <v>4</v>
      </c>
      <c r="D43" s="48" t="str">
        <f t="shared" si="13"/>
        <v>Nord</v>
      </c>
      <c r="E43" s="48">
        <v>2</v>
      </c>
      <c r="F43" s="48" t="s">
        <v>10</v>
      </c>
      <c r="G43" s="47">
        <f>+'Ark1'!Q2024</f>
        <v>6</v>
      </c>
      <c r="H43" s="47"/>
      <c r="I43" s="65">
        <f>+'Ark1'!R2024</f>
        <v>160</v>
      </c>
      <c r="J43" s="47"/>
      <c r="K43" s="65">
        <f>+'Ark1'!S2024</f>
        <v>160</v>
      </c>
      <c r="L43" s="102">
        <f>+'Ark1'!T2024</f>
        <v>100</v>
      </c>
      <c r="M43" s="102">
        <f>+'Ark1'!U2024</f>
        <v>100.00000000000001</v>
      </c>
      <c r="N43" s="49">
        <f>+'Ark1'!W2024</f>
        <v>62.318750000000001</v>
      </c>
      <c r="O43" s="47"/>
      <c r="P43" s="65">
        <f>+'Ark1'!Y2024</f>
        <v>139.36250000000001</v>
      </c>
      <c r="Q43" s="65"/>
      <c r="R43" s="76">
        <f>+'Ark1'!AA2024</f>
        <v>34.591850105913394</v>
      </c>
      <c r="S43" s="49">
        <f>+'Ark1'!AB2024</f>
        <v>1.652164773108344</v>
      </c>
      <c r="T43" s="65">
        <f>+'Ark1'!AC2024</f>
        <v>-41.034483893756992</v>
      </c>
      <c r="U43" s="65">
        <f t="shared" si="11"/>
        <v>26.666666666666668</v>
      </c>
      <c r="V43" s="49">
        <f>+'Ark1'!V2024</f>
        <v>16.793749999999999</v>
      </c>
      <c r="W43" s="102">
        <f>+'Ark1'!X2024</f>
        <v>150.98862405200435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+'Ark1'!C2025</f>
        <v>2019</v>
      </c>
      <c r="C44" s="47">
        <f>+'Ark1'!G2025</f>
        <v>1</v>
      </c>
      <c r="D44" s="3" t="str">
        <f>+D36</f>
        <v>Øst</v>
      </c>
      <c r="E44" s="3">
        <v>1</v>
      </c>
      <c r="F44" s="3" t="s">
        <v>53</v>
      </c>
      <c r="G44" s="47">
        <f>+'Ark1'!Q2025</f>
        <v>10</v>
      </c>
      <c r="H44" s="47"/>
      <c r="I44" s="65">
        <f>+'Ark1'!R2025</f>
        <v>54</v>
      </c>
      <c r="J44" s="47"/>
      <c r="K44" s="65">
        <f>+'Ark1'!S2025</f>
        <v>45</v>
      </c>
      <c r="L44" s="102">
        <f>+'Ark1'!T2025</f>
        <v>0.67864773155711955</v>
      </c>
      <c r="M44" s="102">
        <f>+'Ark1'!U2025</f>
        <v>0.54084944746698393</v>
      </c>
      <c r="N44" s="49">
        <f>+'Ark1'!W2025</f>
        <v>57.622222222222227</v>
      </c>
      <c r="O44" s="47"/>
      <c r="P44" s="65">
        <f>+'Ark1'!Y2025</f>
        <v>109.29925925925924</v>
      </c>
      <c r="Q44" s="65"/>
      <c r="R44" s="76">
        <f>+'Ark1'!AA2025</f>
        <v>26.012430859300249</v>
      </c>
      <c r="S44" s="49">
        <f>+'Ark1'!AB2025</f>
        <v>4.5032772702599573</v>
      </c>
      <c r="T44" s="65">
        <f>+'Ark1'!AC2025</f>
        <v>-52.125609051182799</v>
      </c>
      <c r="U44" s="65">
        <f t="shared" si="11"/>
        <v>5.4</v>
      </c>
      <c r="V44" s="49">
        <f>+'Ark1'!V2025</f>
        <v>14.72222222222222</v>
      </c>
      <c r="W44" s="102">
        <f>+'Ark1'!X2025</f>
        <v>139.48336744111398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+'Ark1'!C2026</f>
        <v>2019</v>
      </c>
      <c r="C45" s="47">
        <f>+'Ark1'!G2026</f>
        <v>1</v>
      </c>
      <c r="D45" s="3" t="str">
        <f t="shared" ref="D45:D51" si="14">+D37</f>
        <v>Øst</v>
      </c>
      <c r="E45" s="3">
        <v>2</v>
      </c>
      <c r="F45" s="3" t="s">
        <v>10</v>
      </c>
      <c r="G45" s="47">
        <f>+'Ark1'!Q2026</f>
        <v>106</v>
      </c>
      <c r="H45" s="47"/>
      <c r="I45" s="65">
        <f>+'Ark1'!R2026</f>
        <v>7903</v>
      </c>
      <c r="J45" s="47"/>
      <c r="K45" s="65">
        <f>+'Ark1'!S2026</f>
        <v>7902</v>
      </c>
      <c r="L45" s="102">
        <f>+'Ark1'!T2026</f>
        <v>99.32135226844288</v>
      </c>
      <c r="M45" s="102">
        <f>+'Ark1'!U2026</f>
        <v>99.459150552532975</v>
      </c>
      <c r="N45" s="49">
        <f>+'Ark1'!W2026</f>
        <v>58.387749936724866</v>
      </c>
      <c r="O45" s="47"/>
      <c r="P45" s="65">
        <f>+'Ark1'!Y2026</f>
        <v>137.33693534100919</v>
      </c>
      <c r="Q45" s="65"/>
      <c r="R45" s="76">
        <f>+'Ark1'!AA2026</f>
        <v>27.963843596732023</v>
      </c>
      <c r="S45" s="49">
        <f>+'Ark1'!AB2026</f>
        <v>3.0754852858683961</v>
      </c>
      <c r="T45" s="65">
        <f>+'Ark1'!AC2026</f>
        <v>-59.253343880111963</v>
      </c>
      <c r="U45" s="65">
        <f t="shared" si="11"/>
        <v>74.556603773584911</v>
      </c>
      <c r="V45" s="49">
        <f>+'Ark1'!V2026</f>
        <v>14.870808553713781</v>
      </c>
      <c r="W45" s="102">
        <f>+'Ark1'!X2026</f>
        <v>148.79407945938203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+'Ark1'!C2027</f>
        <v>2019</v>
      </c>
      <c r="C46" s="47">
        <f>+'Ark1'!G2027</f>
        <v>2</v>
      </c>
      <c r="D46" s="3" t="str">
        <f t="shared" si="14"/>
        <v>Vest</v>
      </c>
      <c r="E46" s="3">
        <v>1</v>
      </c>
      <c r="F46" s="3" t="s">
        <v>53</v>
      </c>
      <c r="G46" s="47">
        <f>+'Ark1'!Q2027</f>
        <v>11</v>
      </c>
      <c r="H46" s="47"/>
      <c r="I46" s="65">
        <f>+'Ark1'!R2027</f>
        <v>29</v>
      </c>
      <c r="J46" s="47"/>
      <c r="K46" s="65">
        <f>+'Ark1'!S2027</f>
        <v>29</v>
      </c>
      <c r="L46" s="102">
        <f>+'Ark1'!T2027</f>
        <v>0.58967059780398556</v>
      </c>
      <c r="M46" s="102">
        <f>+'Ark1'!U2027</f>
        <v>0.68414827189366612</v>
      </c>
      <c r="N46" s="49">
        <f>+'Ark1'!W2027</f>
        <v>57.931034482758641</v>
      </c>
      <c r="O46" s="47"/>
      <c r="P46" s="65">
        <f>+'Ark1'!Y2027</f>
        <v>154.83103448275867</v>
      </c>
      <c r="Q46" s="65"/>
      <c r="R46" s="76">
        <f>+'Ark1'!AA2027</f>
        <v>24.442968151050994</v>
      </c>
      <c r="S46" s="49">
        <f>+'Ark1'!AB2027</f>
        <v>2.6900972227368687</v>
      </c>
      <c r="T46" s="65">
        <f>+'Ark1'!AC2027</f>
        <v>-31.514447782487519</v>
      </c>
      <c r="U46" s="65">
        <f t="shared" si="11"/>
        <v>2.6363636363636362</v>
      </c>
      <c r="V46" s="49">
        <f>+'Ark1'!V2027</f>
        <v>14.413793103448278</v>
      </c>
      <c r="W46" s="102">
        <f>+'Ark1'!X2027</f>
        <v>167.74759965629315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+'Ark1'!C2028</f>
        <v>2019</v>
      </c>
      <c r="C47" s="47">
        <f>+'Ark1'!G2028</f>
        <v>2</v>
      </c>
      <c r="D47" s="3" t="str">
        <f t="shared" si="14"/>
        <v>Vest</v>
      </c>
      <c r="E47" s="3">
        <v>2</v>
      </c>
      <c r="F47" s="3" t="s">
        <v>10</v>
      </c>
      <c r="G47" s="47">
        <f>+'Ark1'!Q2028</f>
        <v>102</v>
      </c>
      <c r="H47" s="47"/>
      <c r="I47" s="65">
        <f>+'Ark1'!R2028</f>
        <v>4889</v>
      </c>
      <c r="J47" s="47"/>
      <c r="K47" s="65">
        <f>+'Ark1'!S2028</f>
        <v>4889</v>
      </c>
      <c r="L47" s="102">
        <f>+'Ark1'!T2028</f>
        <v>99.410329402195984</v>
      </c>
      <c r="M47" s="102">
        <f>+'Ark1'!U2028</f>
        <v>99.315851728106324</v>
      </c>
      <c r="N47" s="49">
        <f>+'Ark1'!W2028</f>
        <v>59.090816117815486</v>
      </c>
      <c r="O47" s="47"/>
      <c r="P47" s="65">
        <f>+'Ark1'!Y2028</f>
        <v>133.32276539169578</v>
      </c>
      <c r="Q47" s="65"/>
      <c r="R47" s="76">
        <f>+'Ark1'!AA2028</f>
        <v>29.136002658089101</v>
      </c>
      <c r="S47" s="49">
        <f>+'Ark1'!AB2028</f>
        <v>3.5463698534688404</v>
      </c>
      <c r="T47" s="65">
        <f>+'Ark1'!AC2028</f>
        <v>-53.267788810346566</v>
      </c>
      <c r="U47" s="65">
        <f t="shared" si="11"/>
        <v>47.931372549019606</v>
      </c>
      <c r="V47" s="49">
        <f>+'Ark1'!V2028</f>
        <v>15.2616076907343</v>
      </c>
      <c r="W47" s="102">
        <f>+'Ark1'!X2028</f>
        <v>144.4450329270814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+'Ark1'!C2029</f>
        <v>2019</v>
      </c>
      <c r="C48" s="47">
        <f>+'Ark1'!G2029</f>
        <v>3</v>
      </c>
      <c r="D48" s="3" t="str">
        <f t="shared" si="14"/>
        <v>Midt</v>
      </c>
      <c r="E48" s="3">
        <v>1</v>
      </c>
      <c r="F48" s="3" t="s">
        <v>53</v>
      </c>
      <c r="G48" s="47">
        <f>+'Ark1'!Q2029</f>
        <v>154</v>
      </c>
      <c r="H48" s="47"/>
      <c r="I48" s="65">
        <f>+'Ark1'!R2029</f>
        <v>7424</v>
      </c>
      <c r="J48" s="47"/>
      <c r="K48" s="65">
        <f>+'Ark1'!S2029</f>
        <v>7409</v>
      </c>
      <c r="L48" s="102">
        <f>+'Ark1'!T2029</f>
        <v>68.759840696489746</v>
      </c>
      <c r="M48" s="102">
        <f>+'Ark1'!U2029</f>
        <v>69.373801680733195</v>
      </c>
      <c r="N48" s="49">
        <f>+'Ark1'!W2029</f>
        <v>57.360507490889447</v>
      </c>
      <c r="O48" s="47"/>
      <c r="P48" s="65">
        <f>+'Ark1'!Y2029</f>
        <v>133.97992995689671</v>
      </c>
      <c r="Q48" s="65"/>
      <c r="R48" s="76">
        <f>+'Ark1'!AA2029</f>
        <v>28.513147455748225</v>
      </c>
      <c r="S48" s="49">
        <f>+'Ark1'!AB2029</f>
        <v>4.2859726959673594</v>
      </c>
      <c r="T48" s="65">
        <f>+'Ark1'!AC2029</f>
        <v>-61.353161711104015</v>
      </c>
      <c r="U48" s="65">
        <f t="shared" si="11"/>
        <v>48.20779220779221</v>
      </c>
      <c r="V48" s="49">
        <f>+'Ark1'!V2029</f>
        <v>14.02384159482758</v>
      </c>
      <c r="W48" s="102">
        <f>+'Ark1'!X2029</f>
        <v>145.34959675159749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+'Ark1'!C2030</f>
        <v>2019</v>
      </c>
      <c r="C49" s="47">
        <f>+'Ark1'!G2030</f>
        <v>3</v>
      </c>
      <c r="D49" s="3" t="str">
        <f t="shared" si="14"/>
        <v>Midt</v>
      </c>
      <c r="E49" s="3">
        <v>2</v>
      </c>
      <c r="F49" s="3" t="s">
        <v>10</v>
      </c>
      <c r="G49" s="47">
        <f>+'Ark1'!Q2030</f>
        <v>34</v>
      </c>
      <c r="H49" s="47"/>
      <c r="I49" s="65">
        <f>+'Ark1'!R2030</f>
        <v>3373</v>
      </c>
      <c r="J49" s="47"/>
      <c r="K49" s="65">
        <f>+'Ark1'!S2030</f>
        <v>3359</v>
      </c>
      <c r="L49" s="102">
        <f>+'Ark1'!T2030</f>
        <v>31.240159303510247</v>
      </c>
      <c r="M49" s="102">
        <f>+'Ark1'!U2030</f>
        <v>30.626198319266795</v>
      </c>
      <c r="N49" s="49">
        <f>+'Ark1'!W2030</f>
        <v>57.802917534980658</v>
      </c>
      <c r="O49" s="47"/>
      <c r="P49" s="65">
        <f>+'Ark1'!Y2030</f>
        <v>130.18440557367356</v>
      </c>
      <c r="Q49" s="65"/>
      <c r="R49" s="76">
        <f>+'Ark1'!AA2030</f>
        <v>25.860999906016485</v>
      </c>
      <c r="S49" s="49">
        <f>+'Ark1'!AB2030</f>
        <v>3.9923837660978281</v>
      </c>
      <c r="T49" s="65">
        <f>+'Ark1'!AC2030</f>
        <v>-65.458701547467498</v>
      </c>
      <c r="U49" s="65">
        <f t="shared" si="11"/>
        <v>99.205882352941174</v>
      </c>
      <c r="V49" s="49">
        <f>+'Ark1'!V2030</f>
        <v>14.29647198339757</v>
      </c>
      <c r="W49" s="102">
        <f>+'Ark1'!X2030</f>
        <v>141.69835083845663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+'Ark1'!C2031</f>
        <v>2019</v>
      </c>
      <c r="C50" s="47">
        <f>+'Ark1'!G2031</f>
        <v>4</v>
      </c>
      <c r="D50" s="3" t="str">
        <f t="shared" si="14"/>
        <v>Nord</v>
      </c>
      <c r="E50" s="3">
        <v>1</v>
      </c>
      <c r="F50" s="3" t="s">
        <v>53</v>
      </c>
      <c r="G50" s="47">
        <f>+'Ark1'!Q2031</f>
        <v>0</v>
      </c>
      <c r="H50" s="47"/>
      <c r="I50" s="65">
        <f>+'Ark1'!R2031</f>
        <v>0</v>
      </c>
      <c r="J50" s="47"/>
      <c r="K50" s="65">
        <f>+'Ark1'!S2031</f>
        <v>0</v>
      </c>
      <c r="L50" s="102">
        <f>+'Ark1'!T2031</f>
        <v>0</v>
      </c>
      <c r="M50" s="102">
        <f>+'Ark1'!U2031</f>
        <v>0</v>
      </c>
      <c r="N50" s="49">
        <f>+'Ark1'!W2031</f>
        <v>0</v>
      </c>
      <c r="O50" s="47"/>
      <c r="P50" s="65">
        <f>+'Ark1'!Y2031</f>
        <v>0</v>
      </c>
      <c r="Q50" s="65"/>
      <c r="R50" s="76">
        <f>+'Ark1'!AA2031</f>
        <v>0</v>
      </c>
      <c r="S50" s="49">
        <f>+'Ark1'!AB2031</f>
        <v>0</v>
      </c>
      <c r="T50" s="65">
        <f>+'Ark1'!AC2031</f>
        <v>0</v>
      </c>
      <c r="U50" s="65" t="e">
        <f t="shared" si="11"/>
        <v>#DIV/0!</v>
      </c>
      <c r="V50" s="49">
        <f>+'Ark1'!V2031</f>
        <v>0</v>
      </c>
      <c r="W50" s="102">
        <f>+'Ark1'!X2031</f>
        <v>0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+'Ark1'!C2032</f>
        <v>2019</v>
      </c>
      <c r="C51" s="47">
        <f>+'Ark1'!G2032</f>
        <v>4</v>
      </c>
      <c r="D51" s="3" t="str">
        <f t="shared" si="14"/>
        <v>Nord</v>
      </c>
      <c r="E51" s="3">
        <v>2</v>
      </c>
      <c r="F51" s="3" t="s">
        <v>10</v>
      </c>
      <c r="G51" s="47">
        <f>+'Ark1'!Q2032</f>
        <v>4</v>
      </c>
      <c r="H51" s="47"/>
      <c r="I51" s="65">
        <f>+'Ark1'!R2032</f>
        <v>28</v>
      </c>
      <c r="J51" s="47"/>
      <c r="K51" s="65">
        <f>+'Ark1'!S2032</f>
        <v>28</v>
      </c>
      <c r="L51" s="102">
        <f>+'Ark1'!T2032</f>
        <v>100</v>
      </c>
      <c r="M51" s="102">
        <f>+'Ark1'!U2032</f>
        <v>100</v>
      </c>
      <c r="N51" s="49">
        <f>+'Ark1'!W2032</f>
        <v>63.464285714285694</v>
      </c>
      <c r="O51" s="47"/>
      <c r="P51" s="65">
        <f>+'Ark1'!Y2032</f>
        <v>134.05000000000001</v>
      </c>
      <c r="Q51" s="65"/>
      <c r="R51" s="76">
        <f>+'Ark1'!AA2032</f>
        <v>26.472242875456196</v>
      </c>
      <c r="S51" s="49">
        <f>+'Ark1'!AB2032</f>
        <v>0.68044853154464358</v>
      </c>
      <c r="T51" s="65">
        <f>+'Ark1'!AC2032</f>
        <v>-30.146880071297826</v>
      </c>
      <c r="U51" s="65">
        <f t="shared" si="11"/>
        <v>7</v>
      </c>
      <c r="V51" s="49">
        <f>+'Ark1'!V2032</f>
        <v>17</v>
      </c>
      <c r="W51" s="102">
        <f>+'Ark1'!X2032</f>
        <v>145.23293607800653</v>
      </c>
      <c r="X51" s="39"/>
      <c r="Y51"/>
      <c r="Z51"/>
      <c r="AA51"/>
      <c r="AB51"/>
      <c r="AE51"/>
    </row>
    <row r="52" spans="1:31" ht="15.6">
      <c r="A52" s="39"/>
      <c r="B52" s="47">
        <f>+'Ark1'!C2033</f>
        <v>2018</v>
      </c>
      <c r="C52" s="47">
        <f>+'Ark1'!G2033</f>
        <v>1</v>
      </c>
      <c r="D52" s="48" t="str">
        <f>+D44</f>
        <v>Øst</v>
      </c>
      <c r="E52" s="48">
        <v>1</v>
      </c>
      <c r="F52" s="48" t="s">
        <v>53</v>
      </c>
      <c r="G52" s="47">
        <f>+'Ark1'!Q2033</f>
        <v>13</v>
      </c>
      <c r="H52" s="47"/>
      <c r="I52" s="65">
        <f>+'Ark1'!R2033</f>
        <v>69</v>
      </c>
      <c r="J52" s="47"/>
      <c r="K52" s="65">
        <f>+'Ark1'!S2033</f>
        <v>69</v>
      </c>
      <c r="L52" s="102">
        <f>+'Ark1'!T2033</f>
        <v>0.78758132633261058</v>
      </c>
      <c r="M52" s="102">
        <f>+'Ark1'!U2033</f>
        <v>0.75611642459621309</v>
      </c>
      <c r="N52" s="49">
        <f>+'Ark1'!W2033</f>
        <v>57.565217391304351</v>
      </c>
      <c r="O52" s="47"/>
      <c r="P52" s="65">
        <f>+'Ark1'!Y2033</f>
        <v>133.14347826086956</v>
      </c>
      <c r="Q52" s="65"/>
      <c r="R52" s="76">
        <f>+'Ark1'!AA2033</f>
        <v>30.112029847303432</v>
      </c>
      <c r="S52" s="49">
        <f>+'Ark1'!AB2033</f>
        <v>2.921575219694756</v>
      </c>
      <c r="T52" s="65">
        <f>+'Ark1'!AC2033</f>
        <v>-52.208697216054446</v>
      </c>
      <c r="U52" s="65">
        <f t="shared" si="11"/>
        <v>5.3076923076923075</v>
      </c>
      <c r="V52" s="49">
        <f>+'Ark1'!V2033</f>
        <v>14.565217391304348</v>
      </c>
      <c r="W52" s="102">
        <f>+'Ark1'!X2033</f>
        <v>144.25078901502661</v>
      </c>
      <c r="X52" s="39"/>
      <c r="Y52" s="18"/>
      <c r="Z52"/>
      <c r="AA52" s="18"/>
      <c r="AB52"/>
      <c r="AE52"/>
    </row>
    <row r="53" spans="1:31" ht="15.6">
      <c r="A53" s="39"/>
      <c r="B53" s="47">
        <f>+'Ark1'!C2034</f>
        <v>2018</v>
      </c>
      <c r="C53" s="47">
        <f>+'Ark1'!G2034</f>
        <v>1</v>
      </c>
      <c r="D53" s="48" t="str">
        <f t="shared" ref="D53:D59" si="15">+D45</f>
        <v>Øst</v>
      </c>
      <c r="E53" s="48">
        <v>2</v>
      </c>
      <c r="F53" s="48" t="s">
        <v>10</v>
      </c>
      <c r="G53" s="47">
        <f>+'Ark1'!Q2034</f>
        <v>117</v>
      </c>
      <c r="H53" s="47"/>
      <c r="I53" s="65">
        <f>+'Ark1'!R2034</f>
        <v>8692</v>
      </c>
      <c r="J53" s="47"/>
      <c r="K53" s="65">
        <f>+'Ark1'!S2034</f>
        <v>8689</v>
      </c>
      <c r="L53" s="102">
        <f>+'Ark1'!T2034</f>
        <v>99.212418673667358</v>
      </c>
      <c r="M53" s="102">
        <f>+'Ark1'!U2034</f>
        <v>99.243883575403828</v>
      </c>
      <c r="N53" s="49">
        <f>+'Ark1'!W2034</f>
        <v>58.950051789619046</v>
      </c>
      <c r="O53" s="47"/>
      <c r="P53" s="65">
        <f>+'Ark1'!Y2034</f>
        <v>138.72807179015237</v>
      </c>
      <c r="Q53" s="65"/>
      <c r="R53" s="76">
        <f>+'Ark1'!AA2034</f>
        <v>28.106639657289698</v>
      </c>
      <c r="S53" s="49">
        <f>+'Ark1'!AB2034</f>
        <v>3.2217739916037198</v>
      </c>
      <c r="T53" s="65">
        <f>+'Ark1'!AC2034</f>
        <v>-42.393400681245289</v>
      </c>
      <c r="U53" s="65">
        <f t="shared" si="11"/>
        <v>74.290598290598297</v>
      </c>
      <c r="V53" s="49">
        <f>+'Ark1'!V2034</f>
        <v>15.09065807639209</v>
      </c>
      <c r="W53" s="102">
        <f>+'Ark1'!X2034</f>
        <v>150.3550917170698</v>
      </c>
      <c r="X53" s="39"/>
      <c r="Y53"/>
      <c r="Z53"/>
      <c r="AA53"/>
      <c r="AB53"/>
      <c r="AE53"/>
    </row>
    <row r="54" spans="1:31" ht="15.6">
      <c r="A54" s="39"/>
      <c r="B54" s="47">
        <f>+'Ark1'!C2035</f>
        <v>2018</v>
      </c>
      <c r="C54" s="47">
        <f>+'Ark1'!G2035</f>
        <v>2</v>
      </c>
      <c r="D54" s="48" t="str">
        <f t="shared" si="15"/>
        <v>Vest</v>
      </c>
      <c r="E54" s="48">
        <v>1</v>
      </c>
      <c r="F54" s="48" t="s">
        <v>53</v>
      </c>
      <c r="G54" s="47">
        <f>+'Ark1'!Q2035</f>
        <v>20</v>
      </c>
      <c r="H54" s="47"/>
      <c r="I54" s="65">
        <f>+'Ark1'!R2035</f>
        <v>38</v>
      </c>
      <c r="J54" s="47"/>
      <c r="K54" s="65">
        <f>+'Ark1'!S2035</f>
        <v>38</v>
      </c>
      <c r="L54" s="102">
        <f>+'Ark1'!T2035</f>
        <v>0.46671579464505009</v>
      </c>
      <c r="M54" s="102">
        <f>+'Ark1'!U2035</f>
        <v>0.51096603515958305</v>
      </c>
      <c r="N54" s="49">
        <f>+'Ark1'!W2035</f>
        <v>59.131578947368403</v>
      </c>
      <c r="O54" s="47"/>
      <c r="P54" s="65">
        <f>+'Ark1'!Y2035</f>
        <v>147.48157894736843</v>
      </c>
      <c r="Q54" s="65"/>
      <c r="R54" s="76">
        <f>+'Ark1'!AA2035</f>
        <v>19.430806458101404</v>
      </c>
      <c r="S54" s="49">
        <f>+'Ark1'!AB2035</f>
        <v>2.0922293905581011</v>
      </c>
      <c r="T54" s="65">
        <f>+'Ark1'!AC2035</f>
        <v>-23.646961091877873</v>
      </c>
      <c r="U54" s="65">
        <f t="shared" si="11"/>
        <v>1.9</v>
      </c>
      <c r="V54" s="49">
        <f>+'Ark1'!V2035</f>
        <v>15.5</v>
      </c>
      <c r="W54" s="102">
        <f>+'Ark1'!X2035</f>
        <v>159.78502594514458</v>
      </c>
      <c r="X54" s="39"/>
      <c r="Y54"/>
      <c r="Z54"/>
      <c r="AA54"/>
      <c r="AB54"/>
      <c r="AE54"/>
    </row>
    <row r="55" spans="1:31" ht="15.6">
      <c r="A55" s="39"/>
      <c r="B55" s="47">
        <f>+'Ark1'!C2036</f>
        <v>2018</v>
      </c>
      <c r="C55" s="47">
        <f>+'Ark1'!G2036</f>
        <v>2</v>
      </c>
      <c r="D55" s="48" t="str">
        <f t="shared" si="15"/>
        <v>Vest</v>
      </c>
      <c r="E55" s="48">
        <v>2</v>
      </c>
      <c r="F55" s="48" t="s">
        <v>10</v>
      </c>
      <c r="G55" s="47">
        <f>+'Ark1'!Q2036</f>
        <v>115</v>
      </c>
      <c r="H55" s="47"/>
      <c r="I55" s="65">
        <f>+'Ark1'!R2036</f>
        <v>8104</v>
      </c>
      <c r="J55" s="47"/>
      <c r="K55" s="65">
        <f>+'Ark1'!S2036</f>
        <v>8103</v>
      </c>
      <c r="L55" s="102">
        <f>+'Ark1'!T2036</f>
        <v>99.533284205354917</v>
      </c>
      <c r="M55" s="102">
        <f>+'Ark1'!U2036</f>
        <v>99.489033964840402</v>
      </c>
      <c r="N55" s="49">
        <f>+'Ark1'!W2036</f>
        <v>59.918548685671986</v>
      </c>
      <c r="O55" s="47"/>
      <c r="P55" s="65">
        <f>+'Ark1'!Y2036</f>
        <v>134.64961747285304</v>
      </c>
      <c r="Q55" s="65"/>
      <c r="R55" s="76">
        <f>+'Ark1'!AA2036</f>
        <v>28.725972627080122</v>
      </c>
      <c r="S55" s="49">
        <f>+'Ark1'!AB2036</f>
        <v>3.3311280277298776</v>
      </c>
      <c r="T55" s="65">
        <f>+'Ark1'!AC2036</f>
        <v>-56.06419775751759</v>
      </c>
      <c r="U55" s="65">
        <f t="shared" si="11"/>
        <v>70.469565217391306</v>
      </c>
      <c r="V55" s="49">
        <f>+'Ark1'!V2036</f>
        <v>15.666954590325764</v>
      </c>
      <c r="W55" s="102">
        <f>+'Ark1'!X2036</f>
        <v>145.89888598811297</v>
      </c>
      <c r="X55" s="39"/>
      <c r="Y55" s="5"/>
      <c r="Z55"/>
      <c r="AA55"/>
      <c r="AB55"/>
      <c r="AE55"/>
    </row>
    <row r="56" spans="1:31" ht="15.6">
      <c r="A56" s="39"/>
      <c r="B56" s="47">
        <f>+'Ark1'!C2037</f>
        <v>2018</v>
      </c>
      <c r="C56" s="47">
        <f>+'Ark1'!G2037</f>
        <v>3</v>
      </c>
      <c r="D56" s="48" t="str">
        <f t="shared" si="15"/>
        <v>Midt</v>
      </c>
      <c r="E56" s="48">
        <v>1</v>
      </c>
      <c r="F56" s="48" t="s">
        <v>53</v>
      </c>
      <c r="G56" s="47">
        <f>+'Ark1'!Q2037</f>
        <v>160</v>
      </c>
      <c r="H56" s="47"/>
      <c r="I56" s="65">
        <f>+'Ark1'!R2037</f>
        <v>8395</v>
      </c>
      <c r="J56" s="47"/>
      <c r="K56" s="65">
        <f>+'Ark1'!S2037</f>
        <v>8351</v>
      </c>
      <c r="L56" s="102">
        <f>+'Ark1'!T2037</f>
        <v>71.813515825491891</v>
      </c>
      <c r="M56" s="102">
        <f>+'Ark1'!U2037</f>
        <v>72.015091692629696</v>
      </c>
      <c r="N56" s="49">
        <f>+'Ark1'!W2037</f>
        <v>57.474673691773425</v>
      </c>
      <c r="O56" s="47"/>
      <c r="P56" s="65">
        <f>+'Ark1'!Y2037</f>
        <v>134.62092912447895</v>
      </c>
      <c r="Q56" s="65"/>
      <c r="R56" s="76">
        <f>+'Ark1'!AA2037</f>
        <v>29.508414804997823</v>
      </c>
      <c r="S56" s="49">
        <f>+'Ark1'!AB2037</f>
        <v>4.4398128237492926</v>
      </c>
      <c r="T56" s="65">
        <f>+'Ark1'!AC2037</f>
        <v>-63.338941798443699</v>
      </c>
      <c r="U56" s="65">
        <f t="shared" si="11"/>
        <v>52.46875</v>
      </c>
      <c r="V56" s="49">
        <f>+'Ark1'!V2037</f>
        <v>14.162358546754025</v>
      </c>
      <c r="W56" s="102">
        <f>+'Ark1'!X2037</f>
        <v>146.38312672571837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+'Ark1'!C2038</f>
        <v>2018</v>
      </c>
      <c r="C57" s="47">
        <f>+'Ark1'!G2038</f>
        <v>3</v>
      </c>
      <c r="D57" s="48" t="str">
        <f t="shared" si="15"/>
        <v>Midt</v>
      </c>
      <c r="E57" s="48">
        <v>2</v>
      </c>
      <c r="F57" s="48" t="s">
        <v>10</v>
      </c>
      <c r="G57" s="47">
        <f>+'Ark1'!Q2038</f>
        <v>30</v>
      </c>
      <c r="H57" s="47"/>
      <c r="I57" s="65">
        <f>+'Ark1'!R2038</f>
        <v>3295</v>
      </c>
      <c r="J57" s="47"/>
      <c r="K57" s="65">
        <f>+'Ark1'!S2038</f>
        <v>3284</v>
      </c>
      <c r="L57" s="102">
        <f>+'Ark1'!T2038</f>
        <v>28.186484174508127</v>
      </c>
      <c r="M57" s="102">
        <f>+'Ark1'!U2038</f>
        <v>27.984908307370276</v>
      </c>
      <c r="N57" s="49">
        <f>+'Ark1'!W2038</f>
        <v>57.236906211936649</v>
      </c>
      <c r="O57" s="47"/>
      <c r="P57" s="65">
        <f>+'Ark1'!Y2038</f>
        <v>133.28406676783013</v>
      </c>
      <c r="Q57" s="65"/>
      <c r="R57" s="76">
        <f>+'Ark1'!AA2038</f>
        <v>26.987371086396088</v>
      </c>
      <c r="S57" s="49">
        <f>+'Ark1'!AB2038</f>
        <v>4.2188056656539148</v>
      </c>
      <c r="T57" s="65">
        <f>+'Ark1'!AC2038</f>
        <v>-58.704749304511637</v>
      </c>
      <c r="U57" s="65">
        <f t="shared" si="11"/>
        <v>109.83333333333333</v>
      </c>
      <c r="V57" s="49">
        <f>+'Ark1'!V2038</f>
        <v>14.09256449165402</v>
      </c>
      <c r="W57" s="102">
        <f>+'Ark1'!X2038</f>
        <v>144.86886299705563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+'Ark1'!C2039</f>
        <v>2018</v>
      </c>
      <c r="C58" s="47">
        <f>+'Ark1'!G2039</f>
        <v>4</v>
      </c>
      <c r="D58" s="48" t="str">
        <f t="shared" si="15"/>
        <v>Nord</v>
      </c>
      <c r="E58" s="48">
        <v>1</v>
      </c>
      <c r="F58" s="48" t="s">
        <v>53</v>
      </c>
      <c r="G58" s="47">
        <f>+'Ark1'!Q2039</f>
        <v>0</v>
      </c>
      <c r="H58" s="47"/>
      <c r="I58" s="65">
        <f>+'Ark1'!R2039</f>
        <v>0</v>
      </c>
      <c r="J58" s="47"/>
      <c r="K58" s="65">
        <f>+'Ark1'!S2039</f>
        <v>0</v>
      </c>
      <c r="L58" s="102">
        <f>+'Ark1'!T2039</f>
        <v>0</v>
      </c>
      <c r="M58" s="102">
        <f>+'Ark1'!U2039</f>
        <v>0</v>
      </c>
      <c r="N58" s="49">
        <f>+'Ark1'!W2039</f>
        <v>0</v>
      </c>
      <c r="O58" s="47"/>
      <c r="P58" s="65">
        <f>+'Ark1'!Y2039</f>
        <v>0</v>
      </c>
      <c r="Q58" s="65"/>
      <c r="R58" s="76">
        <f>+'Ark1'!AA2039</f>
        <v>0</v>
      </c>
      <c r="S58" s="49">
        <f>+'Ark1'!AB2039</f>
        <v>0</v>
      </c>
      <c r="T58" s="65">
        <f>+'Ark1'!AC2039</f>
        <v>0</v>
      </c>
      <c r="U58" s="65" t="e">
        <f t="shared" si="11"/>
        <v>#DIV/0!</v>
      </c>
      <c r="V58" s="49">
        <f>+'Ark1'!V2039</f>
        <v>0</v>
      </c>
      <c r="W58" s="102">
        <f>+'Ark1'!X2039</f>
        <v>0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+'Ark1'!C2040</f>
        <v>2018</v>
      </c>
      <c r="C59" s="47">
        <f>+'Ark1'!G2040</f>
        <v>4</v>
      </c>
      <c r="D59" s="48" t="str">
        <f t="shared" si="15"/>
        <v>Nord</v>
      </c>
      <c r="E59" s="48">
        <v>2</v>
      </c>
      <c r="F59" s="48" t="s">
        <v>10</v>
      </c>
      <c r="G59" s="47">
        <f>+'Ark1'!Q2040</f>
        <v>4</v>
      </c>
      <c r="H59" s="47"/>
      <c r="I59" s="65">
        <f>+'Ark1'!R2040</f>
        <v>16</v>
      </c>
      <c r="J59" s="47"/>
      <c r="K59" s="65">
        <f>+'Ark1'!S2040</f>
        <v>16</v>
      </c>
      <c r="L59" s="102">
        <f>+'Ark1'!T2040</f>
        <v>100</v>
      </c>
      <c r="M59" s="102">
        <f>+'Ark1'!U2040</f>
        <v>100</v>
      </c>
      <c r="N59" s="49">
        <f>+'Ark1'!W2040</f>
        <v>62.75</v>
      </c>
      <c r="O59" s="47"/>
      <c r="P59" s="65">
        <f>+'Ark1'!Y2040</f>
        <v>122.79375000000002</v>
      </c>
      <c r="Q59" s="65"/>
      <c r="R59" s="76">
        <f>+'Ark1'!AA2040</f>
        <v>21.2083848026552</v>
      </c>
      <c r="S59" s="49">
        <f>+'Ark1'!AB2040</f>
        <v>1.6770509831248428</v>
      </c>
      <c r="T59" s="65">
        <f>+'Ark1'!AC2040</f>
        <v>6.6906154519765275</v>
      </c>
      <c r="U59" s="65">
        <f t="shared" si="11"/>
        <v>4</v>
      </c>
      <c r="V59" s="49">
        <f>+'Ark1'!V2040</f>
        <v>16.8125</v>
      </c>
      <c r="W59" s="102">
        <f>+'Ark1'!X2040</f>
        <v>133.03764897074757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+'Ark1'!C2041</f>
        <v>2017</v>
      </c>
      <c r="C60" s="47">
        <f>+'Ark1'!G2041</f>
        <v>1</v>
      </c>
      <c r="D60" s="3" t="str">
        <f>+D52</f>
        <v>Øst</v>
      </c>
      <c r="E60" s="3">
        <v>1</v>
      </c>
      <c r="F60" s="3" t="s">
        <v>53</v>
      </c>
      <c r="G60" s="47">
        <f>+'Ark1'!Q2041</f>
        <v>13</v>
      </c>
      <c r="H60" s="47"/>
      <c r="I60" s="65">
        <f>+'Ark1'!R2041</f>
        <v>40</v>
      </c>
      <c r="J60" s="47"/>
      <c r="K60" s="65">
        <f>+'Ark1'!S2041</f>
        <v>40</v>
      </c>
      <c r="L60" s="102">
        <f>+'Ark1'!T2041</f>
        <v>0.4965243296921551</v>
      </c>
      <c r="M60" s="102">
        <f>+'Ark1'!U2041</f>
        <v>0.45258359845937879</v>
      </c>
      <c r="N60" s="49">
        <f>+'Ark1'!W2041</f>
        <v>58.85</v>
      </c>
      <c r="O60" s="47"/>
      <c r="P60" s="65">
        <f>+'Ark1'!Y2041</f>
        <v>128.16749999999999</v>
      </c>
      <c r="Q60" s="65"/>
      <c r="R60" s="76">
        <f>+'Ark1'!AA2041</f>
        <v>18.059338131559564</v>
      </c>
      <c r="S60" s="49">
        <f>+'Ark1'!AB2041</f>
        <v>2.7069355367277246</v>
      </c>
      <c r="T60" s="65">
        <f>+'Ark1'!AC2041</f>
        <v>-36.641515649865561</v>
      </c>
      <c r="U60" s="65">
        <f t="shared" si="11"/>
        <v>3.0769230769230771</v>
      </c>
      <c r="V60" s="49">
        <f>+'Ark1'!V2041</f>
        <v>15.35</v>
      </c>
      <c r="W60" s="102">
        <f>+'Ark1'!X2041</f>
        <v>138.85969664138676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+'Ark1'!C2042</f>
        <v>2017</v>
      </c>
      <c r="C61" s="47">
        <f>+'Ark1'!G2042</f>
        <v>1</v>
      </c>
      <c r="D61" s="3" t="str">
        <f t="shared" ref="D61:D67" si="16">+D53</f>
        <v>Øst</v>
      </c>
      <c r="E61" s="3">
        <v>2</v>
      </c>
      <c r="F61" s="3" t="s">
        <v>10</v>
      </c>
      <c r="G61" s="47">
        <f>+'Ark1'!Q2042</f>
        <v>127</v>
      </c>
      <c r="H61" s="47"/>
      <c r="I61" s="65">
        <f>+'Ark1'!R2042</f>
        <v>8016</v>
      </c>
      <c r="J61" s="47"/>
      <c r="K61" s="65">
        <f>+'Ark1'!S2042</f>
        <v>8015</v>
      </c>
      <c r="L61" s="102">
        <f>+'Ark1'!T2042</f>
        <v>99.503475670307836</v>
      </c>
      <c r="M61" s="102">
        <f>+'Ark1'!U2042</f>
        <v>99.54741640154063</v>
      </c>
      <c r="N61" s="49">
        <f>+'Ark1'!W2042</f>
        <v>58.601746724890859</v>
      </c>
      <c r="O61" s="47"/>
      <c r="P61" s="65">
        <f>+'Ark1'!Y2042</f>
        <v>140.67320359281402</v>
      </c>
      <c r="Q61" s="65"/>
      <c r="R61" s="76">
        <f>+'Ark1'!AA2042</f>
        <v>28.168894913812721</v>
      </c>
      <c r="S61" s="49">
        <f>+'Ark1'!AB2042</f>
        <v>3.4842265645433126</v>
      </c>
      <c r="T61" s="65">
        <f>+'Ark1'!AC2042</f>
        <v>-44.237573429200062</v>
      </c>
      <c r="U61" s="65">
        <f t="shared" si="11"/>
        <v>63.118110236220474</v>
      </c>
      <c r="V61" s="49">
        <f>+'Ark1'!V2042</f>
        <v>14.813872255489024</v>
      </c>
      <c r="W61" s="102">
        <f>+'Ark1'!X2042</f>
        <v>152.42294392796177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+'Ark1'!C2043</f>
        <v>2017</v>
      </c>
      <c r="C62" s="47">
        <f>+'Ark1'!G2043</f>
        <v>2</v>
      </c>
      <c r="D62" s="3" t="str">
        <f t="shared" si="16"/>
        <v>Vest</v>
      </c>
      <c r="E62" s="3">
        <v>1</v>
      </c>
      <c r="F62" s="3" t="s">
        <v>53</v>
      </c>
      <c r="G62" s="47">
        <f>+'Ark1'!Q2043</f>
        <v>16</v>
      </c>
      <c r="H62" s="47"/>
      <c r="I62" s="65">
        <f>+'Ark1'!R2043</f>
        <v>42</v>
      </c>
      <c r="J62" s="47"/>
      <c r="K62" s="65">
        <f>+'Ark1'!S2043</f>
        <v>42</v>
      </c>
      <c r="L62" s="102">
        <f>+'Ark1'!T2043</f>
        <v>0.5577689243027889</v>
      </c>
      <c r="M62" s="102">
        <f>+'Ark1'!U2043</f>
        <v>0.56672064598385485</v>
      </c>
      <c r="N62" s="49">
        <f>+'Ark1'!W2043</f>
        <v>58.452380952380977</v>
      </c>
      <c r="O62" s="47"/>
      <c r="P62" s="65">
        <f>+'Ark1'!Y2043</f>
        <v>141.0428571428572</v>
      </c>
      <c r="Q62" s="65"/>
      <c r="R62" s="76">
        <f>+'Ark1'!AA2043</f>
        <v>20.164787116549878</v>
      </c>
      <c r="S62" s="49">
        <f>+'Ark1'!AB2043</f>
        <v>1.9049107084734864</v>
      </c>
      <c r="T62" s="65">
        <f>+'Ark1'!AC2043</f>
        <v>-60.417086196474521</v>
      </c>
      <c r="U62" s="65">
        <f t="shared" si="11"/>
        <v>2.625</v>
      </c>
      <c r="V62" s="49">
        <f>+'Ark1'!V2043</f>
        <v>14.5</v>
      </c>
      <c r="W62" s="102">
        <f>+'Ark1'!X2043</f>
        <v>152.80916266831761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+'Ark1'!C2044</f>
        <v>2017</v>
      </c>
      <c r="C63" s="47">
        <f>+'Ark1'!G2044</f>
        <v>2</v>
      </c>
      <c r="D63" s="3" t="str">
        <f t="shared" si="16"/>
        <v>Vest</v>
      </c>
      <c r="E63" s="3">
        <v>2</v>
      </c>
      <c r="F63" s="3" t="s">
        <v>10</v>
      </c>
      <c r="G63" s="47">
        <f>+'Ark1'!Q2044</f>
        <v>103</v>
      </c>
      <c r="H63" s="47"/>
      <c r="I63" s="65">
        <f>+'Ark1'!R2044</f>
        <v>7488</v>
      </c>
      <c r="J63" s="47"/>
      <c r="K63" s="65">
        <f>+'Ark1'!S2044</f>
        <v>7488</v>
      </c>
      <c r="L63" s="102">
        <f>+'Ark1'!T2044</f>
        <v>99.442231075697251</v>
      </c>
      <c r="M63" s="102">
        <f>+'Ark1'!U2044</f>
        <v>99.433279354016122</v>
      </c>
      <c r="N63" s="49">
        <f>+'Ark1'!W2044</f>
        <v>59.83747329059829</v>
      </c>
      <c r="O63" s="47"/>
      <c r="P63" s="65">
        <f>+'Ark1'!Y2044</f>
        <v>138.80249732905961</v>
      </c>
      <c r="Q63" s="65"/>
      <c r="R63" s="76">
        <f>+'Ark1'!AA2044</f>
        <v>28.168837069552648</v>
      </c>
      <c r="S63" s="49">
        <f>+'Ark1'!AB2044</f>
        <v>3.332435876674912</v>
      </c>
      <c r="T63" s="65">
        <f>+'Ark1'!AC2044</f>
        <v>-57.802723470911985</v>
      </c>
      <c r="U63" s="65">
        <f t="shared" si="11"/>
        <v>72.699029126213588</v>
      </c>
      <c r="V63" s="49">
        <f>+'Ark1'!V2044</f>
        <v>15.66586538461538</v>
      </c>
      <c r="W63" s="102">
        <f>+'Ark1'!X2044</f>
        <v>150.38190393180881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+'Ark1'!C2045</f>
        <v>2017</v>
      </c>
      <c r="C64" s="47">
        <f>+'Ark1'!G2045</f>
        <v>3</v>
      </c>
      <c r="D64" s="3" t="str">
        <f t="shared" si="16"/>
        <v>Midt</v>
      </c>
      <c r="E64" s="3">
        <v>1</v>
      </c>
      <c r="F64" s="3" t="s">
        <v>53</v>
      </c>
      <c r="G64" s="47">
        <f>+'Ark1'!Q2045</f>
        <v>164</v>
      </c>
      <c r="H64" s="47"/>
      <c r="I64" s="65">
        <f>+'Ark1'!R2045</f>
        <v>8008</v>
      </c>
      <c r="J64" s="47"/>
      <c r="K64" s="65">
        <f>+'Ark1'!S2045</f>
        <v>7922</v>
      </c>
      <c r="L64" s="102">
        <f>+'Ark1'!T2045</f>
        <v>74.6249184605349</v>
      </c>
      <c r="M64" s="102">
        <f>+'Ark1'!U2045</f>
        <v>74.626752157093307</v>
      </c>
      <c r="N64" s="49">
        <f>+'Ark1'!W2045</f>
        <v>57.710047967684943</v>
      </c>
      <c r="O64" s="47"/>
      <c r="P64" s="65">
        <f>+'Ark1'!Y2045</f>
        <v>134.66100149850195</v>
      </c>
      <c r="Q64" s="65"/>
      <c r="R64" s="76">
        <f>+'Ark1'!AA2045</f>
        <v>28.608438185579125</v>
      </c>
      <c r="S64" s="49">
        <f>+'Ark1'!AB2045</f>
        <v>4.2477993795039994</v>
      </c>
      <c r="T64" s="65">
        <f>+'Ark1'!AC2045</f>
        <v>-66.919040651098541</v>
      </c>
      <c r="U64" s="65">
        <f t="shared" si="11"/>
        <v>48.829268292682926</v>
      </c>
      <c r="V64" s="49">
        <f>+'Ark1'!V2045</f>
        <v>14.35601898101898</v>
      </c>
      <c r="W64" s="102">
        <f>+'Ark1'!X2045</f>
        <v>146.93085895686096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+'Ark1'!C2046</f>
        <v>2017</v>
      </c>
      <c r="C65" s="47">
        <f>+'Ark1'!G2046</f>
        <v>3</v>
      </c>
      <c r="D65" s="3" t="str">
        <f t="shared" si="16"/>
        <v>Midt</v>
      </c>
      <c r="E65" s="3">
        <v>2</v>
      </c>
      <c r="F65" s="3" t="s">
        <v>10</v>
      </c>
      <c r="G65" s="47">
        <f>+'Ark1'!Q2046</f>
        <v>32</v>
      </c>
      <c r="H65" s="47"/>
      <c r="I65" s="65">
        <f>+'Ark1'!R2046</f>
        <v>2723</v>
      </c>
      <c r="J65" s="47"/>
      <c r="K65" s="65">
        <f>+'Ark1'!S2046</f>
        <v>2690</v>
      </c>
      <c r="L65" s="102">
        <f>+'Ark1'!T2046</f>
        <v>25.375081539465096</v>
      </c>
      <c r="M65" s="102">
        <f>+'Ark1'!U2046</f>
        <v>25.373247842906647</v>
      </c>
      <c r="N65" s="49">
        <f>+'Ark1'!W2046</f>
        <v>57.227137546468398</v>
      </c>
      <c r="O65" s="47"/>
      <c r="P65" s="65">
        <f>+'Ark1'!Y2046</f>
        <v>134.64796180683061</v>
      </c>
      <c r="Q65" s="65"/>
      <c r="R65" s="76">
        <f>+'Ark1'!AA2046</f>
        <v>25.396369203559477</v>
      </c>
      <c r="S65" s="49">
        <f>+'Ark1'!AB2046</f>
        <v>4.3255194569160258</v>
      </c>
      <c r="T65" s="65">
        <f>+'Ark1'!AC2046</f>
        <v>-60.924134259446248</v>
      </c>
      <c r="U65" s="65">
        <f t="shared" si="11"/>
        <v>85.09375</v>
      </c>
      <c r="V65" s="49">
        <f>+'Ark1'!V2046</f>
        <v>14.049210429673156</v>
      </c>
      <c r="W65" s="102">
        <f>+'Ark1'!X2046</f>
        <v>147.50341081489947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+'Ark1'!C2047</f>
        <v>2017</v>
      </c>
      <c r="C66" s="47">
        <f>+'Ark1'!G2047</f>
        <v>4</v>
      </c>
      <c r="D66" s="3" t="str">
        <f t="shared" si="16"/>
        <v>Nord</v>
      </c>
      <c r="E66" s="3">
        <v>1</v>
      </c>
      <c r="F66" s="3" t="s">
        <v>53</v>
      </c>
      <c r="G66" s="47">
        <f>+'Ark1'!Q2047</f>
        <v>1</v>
      </c>
      <c r="H66" s="47"/>
      <c r="I66" s="65">
        <f>+'Ark1'!R2047</f>
        <v>52</v>
      </c>
      <c r="J66" s="47"/>
      <c r="K66" s="65">
        <f>+'Ark1'!S2047</f>
        <v>52</v>
      </c>
      <c r="L66" s="102">
        <f>+'Ark1'!T2047</f>
        <v>37.681159420289845</v>
      </c>
      <c r="M66" s="102">
        <f>+'Ark1'!U2047</f>
        <v>36.909680668446441</v>
      </c>
      <c r="N66" s="49">
        <f>+'Ark1'!W2047</f>
        <v>59.519230769230759</v>
      </c>
      <c r="O66" s="47"/>
      <c r="P66" s="65">
        <f>+'Ark1'!Y2047</f>
        <v>131.07692307692304</v>
      </c>
      <c r="Q66" s="65"/>
      <c r="R66" s="76">
        <f>+'Ark1'!AA2047</f>
        <v>20.512122263757103</v>
      </c>
      <c r="S66" s="49">
        <f>+'Ark1'!AB2047</f>
        <v>2.7768991049466423</v>
      </c>
      <c r="T66" s="65">
        <f>+'Ark1'!AC2047</f>
        <v>-58.748178642474393</v>
      </c>
      <c r="U66" s="65">
        <f t="shared" si="11"/>
        <v>52</v>
      </c>
      <c r="V66" s="49">
        <f>+'Ark1'!V2047</f>
        <v>15.55769230769231</v>
      </c>
      <c r="W66" s="102">
        <f>+'Ark1'!X2047</f>
        <v>142.01183431952657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+'Ark1'!C2048</f>
        <v>2017</v>
      </c>
      <c r="C67" s="47">
        <f>+'Ark1'!G2048</f>
        <v>4</v>
      </c>
      <c r="D67" s="3" t="str">
        <f t="shared" si="16"/>
        <v>Nord</v>
      </c>
      <c r="E67" s="3">
        <v>2</v>
      </c>
      <c r="F67" s="3" t="s">
        <v>10</v>
      </c>
      <c r="G67" s="47">
        <f>+'Ark1'!Q2048</f>
        <v>5</v>
      </c>
      <c r="H67" s="47"/>
      <c r="I67" s="65">
        <f>+'Ark1'!R2048</f>
        <v>86</v>
      </c>
      <c r="J67" s="47"/>
      <c r="K67" s="65">
        <f>+'Ark1'!S2048</f>
        <v>86</v>
      </c>
      <c r="L67" s="102">
        <f>+'Ark1'!T2048</f>
        <v>62.318840579710162</v>
      </c>
      <c r="M67" s="102">
        <f>+'Ark1'!U2048</f>
        <v>63.090319331553559</v>
      </c>
      <c r="N67" s="49">
        <f>+'Ark1'!W2048</f>
        <v>61.720930232558118</v>
      </c>
      <c r="O67" s="47"/>
      <c r="P67" s="65">
        <f>+'Ark1'!Y2048</f>
        <v>135.47325581395353</v>
      </c>
      <c r="Q67" s="65"/>
      <c r="R67" s="76">
        <f>+'Ark1'!AA2048</f>
        <v>26.567795789650955</v>
      </c>
      <c r="S67" s="49">
        <f>+'Ark1'!AB2048</f>
        <v>2.0439995152613806</v>
      </c>
      <c r="T67" s="65">
        <f>+'Ark1'!AC2048</f>
        <v>-41.622308728615174</v>
      </c>
      <c r="U67" s="65">
        <f t="shared" si="11"/>
        <v>17.2</v>
      </c>
      <c r="V67" s="49">
        <f>+'Ark1'!V2048</f>
        <v>16.511627906976749</v>
      </c>
      <c r="W67" s="102">
        <f>+'Ark1'!X2048</f>
        <v>146.77492504220314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+'Ark1'!C2049</f>
        <v>2016</v>
      </c>
      <c r="C68" s="47">
        <f>+'Ark1'!G2049</f>
        <v>1</v>
      </c>
      <c r="D68" s="48" t="s">
        <v>4</v>
      </c>
      <c r="E68" s="48">
        <v>1</v>
      </c>
      <c r="F68" s="48" t="s">
        <v>53</v>
      </c>
      <c r="G68" s="47">
        <f>+'Ark1'!Q2049</f>
        <v>11</v>
      </c>
      <c r="H68" s="47"/>
      <c r="I68" s="65">
        <f>+'Ark1'!R2049</f>
        <v>21</v>
      </c>
      <c r="J68" s="47"/>
      <c r="K68" s="65">
        <f>+'Ark1'!S2049</f>
        <v>21</v>
      </c>
      <c r="L68" s="102">
        <f>+'Ark1'!T2049</f>
        <v>0.26230327254559083</v>
      </c>
      <c r="M68" s="102">
        <f>+'Ark1'!U2049</f>
        <v>0.23409629233997911</v>
      </c>
      <c r="N68" s="49">
        <f>+'Ark1'!W2049</f>
        <v>57.952380952380977</v>
      </c>
      <c r="O68" s="47"/>
      <c r="P68" s="65">
        <f>+'Ark1'!Y2049</f>
        <v>122.89047619047616</v>
      </c>
      <c r="Q68" s="65"/>
      <c r="R68" s="76">
        <f>+'Ark1'!AA2049</f>
        <v>27.813253174596433</v>
      </c>
      <c r="S68" s="49">
        <f>+'Ark1'!AB2049</f>
        <v>2.7512108239341559</v>
      </c>
      <c r="T68" s="65">
        <f>+'Ark1'!AC2049</f>
        <v>-34.862259600930791</v>
      </c>
      <c r="U68" s="65">
        <f t="shared" si="11"/>
        <v>1.9090909090909092</v>
      </c>
      <c r="V68" s="49">
        <f>+'Ark1'!V2049</f>
        <v>14.571428571428577</v>
      </c>
      <c r="W68" s="102">
        <f>+'Ark1'!X2049</f>
        <v>133.14244441005002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+'Ark1'!C2050</f>
        <v>2016</v>
      </c>
      <c r="C69" s="47">
        <f>+'Ark1'!G2050</f>
        <v>1</v>
      </c>
      <c r="D69" s="48" t="s">
        <v>4</v>
      </c>
      <c r="E69" s="48">
        <v>2</v>
      </c>
      <c r="F69" s="48" t="s">
        <v>10</v>
      </c>
      <c r="G69" s="47">
        <f>+'Ark1'!Q2050</f>
        <v>129</v>
      </c>
      <c r="H69" s="47"/>
      <c r="I69" s="65">
        <f>+'Ark1'!R2050</f>
        <v>7985</v>
      </c>
      <c r="J69" s="47"/>
      <c r="K69" s="65">
        <f>+'Ark1'!S2050</f>
        <v>7984</v>
      </c>
      <c r="L69" s="102">
        <f>+'Ark1'!T2050</f>
        <v>99.737696727454377</v>
      </c>
      <c r="M69" s="102">
        <f>+'Ark1'!U2050</f>
        <v>99.765903707660016</v>
      </c>
      <c r="N69" s="49">
        <f>+'Ark1'!W2050</f>
        <v>58.397044088176358</v>
      </c>
      <c r="O69" s="47"/>
      <c r="P69" s="65">
        <f>+'Ark1'!Y2050</f>
        <v>137.73686912961836</v>
      </c>
      <c r="Q69" s="65"/>
      <c r="R69" s="76">
        <f>+'Ark1'!AA2050</f>
        <v>27.142335027679842</v>
      </c>
      <c r="S69" s="49">
        <f>+'Ark1'!AB2050</f>
        <v>3.7323963945100904</v>
      </c>
      <c r="T69" s="65">
        <f>+'Ark1'!AC2050</f>
        <v>-43.663079967136774</v>
      </c>
      <c r="U69" s="65">
        <f t="shared" si="11"/>
        <v>61.899224806201552</v>
      </c>
      <c r="V69" s="49">
        <f>+'Ark1'!V2050</f>
        <v>14.773825923606761</v>
      </c>
      <c r="W69" s="102">
        <f>+'Ark1'!X2050</f>
        <v>149.25028035367035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+'Ark1'!C2051</f>
        <v>2016</v>
      </c>
      <c r="C70" s="47">
        <f>+'Ark1'!G2051</f>
        <v>2</v>
      </c>
      <c r="D70" s="48" t="s">
        <v>5</v>
      </c>
      <c r="E70" s="48">
        <v>1</v>
      </c>
      <c r="F70" s="48" t="s">
        <v>53</v>
      </c>
      <c r="G70" s="47">
        <f>+'Ark1'!Q2051</f>
        <v>26</v>
      </c>
      <c r="H70" s="47"/>
      <c r="I70" s="65">
        <f>+'Ark1'!R2051</f>
        <v>58</v>
      </c>
      <c r="J70" s="47"/>
      <c r="K70" s="65">
        <f>+'Ark1'!S2051</f>
        <v>58</v>
      </c>
      <c r="L70" s="102">
        <f>+'Ark1'!T2051</f>
        <v>0.77540106951871646</v>
      </c>
      <c r="M70" s="102">
        <f>+'Ark1'!U2051</f>
        <v>0.7918264176037656</v>
      </c>
      <c r="N70" s="49">
        <f>+'Ark1'!W2051</f>
        <v>58.258620689655153</v>
      </c>
      <c r="O70" s="47"/>
      <c r="P70" s="65">
        <f>+'Ark1'!Y2051</f>
        <v>141.36724137931037</v>
      </c>
      <c r="Q70" s="65"/>
      <c r="R70" s="76">
        <f>+'Ark1'!AA2051</f>
        <v>24.446883927595124</v>
      </c>
      <c r="S70" s="49">
        <f>+'Ark1'!AB2051</f>
        <v>1.889721242237812</v>
      </c>
      <c r="T70" s="65">
        <f>+'Ark1'!AC2051</f>
        <v>-36.716508397608656</v>
      </c>
      <c r="U70" s="65">
        <f t="shared" si="11"/>
        <v>2.2307692307692308</v>
      </c>
      <c r="V70" s="49">
        <f>+'Ark1'!V2051</f>
        <v>14.72413793103448</v>
      </c>
      <c r="W70" s="102">
        <f>+'Ark1'!X2051</f>
        <v>153.16060821160377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+'Ark1'!C2052</f>
        <v>2016</v>
      </c>
      <c r="C71" s="47">
        <f>+'Ark1'!G2052</f>
        <v>2</v>
      </c>
      <c r="D71" s="48" t="s">
        <v>5</v>
      </c>
      <c r="E71" s="48">
        <v>2</v>
      </c>
      <c r="F71" s="48" t="s">
        <v>10</v>
      </c>
      <c r="G71" s="47">
        <f>+'Ark1'!Q2052</f>
        <v>109</v>
      </c>
      <c r="H71" s="47"/>
      <c r="I71" s="65">
        <f>+'Ark1'!R2052</f>
        <v>7422</v>
      </c>
      <c r="J71" s="47"/>
      <c r="K71" s="65">
        <f>+'Ark1'!S2052</f>
        <v>7422</v>
      </c>
      <c r="L71" s="102">
        <f>+'Ark1'!T2052</f>
        <v>99.224598930481278</v>
      </c>
      <c r="M71" s="102">
        <f>+'Ark1'!U2052</f>
        <v>99.208173582396242</v>
      </c>
      <c r="N71" s="49">
        <f>+'Ark1'!W2052</f>
        <v>59.914578280786863</v>
      </c>
      <c r="O71" s="47"/>
      <c r="P71" s="65">
        <f>+'Ark1'!Y2052</f>
        <v>138.41185664241445</v>
      </c>
      <c r="Q71" s="65"/>
      <c r="R71" s="76">
        <f>+'Ark1'!AA2052</f>
        <v>28.36165863436986</v>
      </c>
      <c r="S71" s="49">
        <f>+'Ark1'!AB2052</f>
        <v>3.5680217376279542</v>
      </c>
      <c r="T71" s="65">
        <f>+'Ark1'!AC2052</f>
        <v>-59.409913944504922</v>
      </c>
      <c r="U71" s="65">
        <f t="shared" si="11"/>
        <v>68.091743119266056</v>
      </c>
      <c r="V71" s="49">
        <f>+'Ark1'!V2052</f>
        <v>15.661277283751012</v>
      </c>
      <c r="W71" s="102">
        <f>+'Ark1'!X2052</f>
        <v>149.95867458549799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+'Ark1'!C2053</f>
        <v>2016</v>
      </c>
      <c r="C72" s="47">
        <f>+'Ark1'!G2053</f>
        <v>3</v>
      </c>
      <c r="D72" s="48" t="s">
        <v>57</v>
      </c>
      <c r="E72" s="48">
        <v>1</v>
      </c>
      <c r="F72" s="48" t="s">
        <v>53</v>
      </c>
      <c r="G72" s="47">
        <f>+'Ark1'!Q2053</f>
        <v>167</v>
      </c>
      <c r="H72" s="47"/>
      <c r="I72" s="65">
        <f>+'Ark1'!R2053</f>
        <v>8180</v>
      </c>
      <c r="J72" s="47"/>
      <c r="K72" s="65">
        <f>+'Ark1'!S2053</f>
        <v>8125</v>
      </c>
      <c r="L72" s="102">
        <f>+'Ark1'!T2053</f>
        <v>75.066532073047611</v>
      </c>
      <c r="M72" s="102">
        <f>+'Ark1'!U2053</f>
        <v>75.65079293116743</v>
      </c>
      <c r="N72" s="49">
        <f>+'Ark1'!W2053</f>
        <v>58.248246153846168</v>
      </c>
      <c r="O72" s="47"/>
      <c r="P72" s="65">
        <f>+'Ark1'!Y2053</f>
        <v>136.67448655256709</v>
      </c>
      <c r="Q72" s="65"/>
      <c r="R72" s="76">
        <f>+'Ark1'!AA2053</f>
        <v>28.138399383929023</v>
      </c>
      <c r="S72" s="49">
        <f>+'Ark1'!AB2053</f>
        <v>3.7433721943672511</v>
      </c>
      <c r="T72" s="65">
        <f>+'Ark1'!AC2053</f>
        <v>-62.743135565582413</v>
      </c>
      <c r="U72" s="65">
        <f t="shared" si="11"/>
        <v>48.982035928143709</v>
      </c>
      <c r="V72" s="49">
        <f>+'Ark1'!V2053</f>
        <v>14.69229828850855</v>
      </c>
      <c r="W72" s="102">
        <f>+'Ark1'!X2053</f>
        <v>148.74525505487398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+'Ark1'!C2054</f>
        <v>2016</v>
      </c>
      <c r="C73" s="47">
        <f>+'Ark1'!G2054</f>
        <v>3</v>
      </c>
      <c r="D73" s="48" t="s">
        <v>57</v>
      </c>
      <c r="E73" s="48">
        <v>2</v>
      </c>
      <c r="F73" s="48" t="s">
        <v>10</v>
      </c>
      <c r="G73" s="47">
        <f>+'Ark1'!Q2054</f>
        <v>34</v>
      </c>
      <c r="H73" s="47"/>
      <c r="I73" s="65">
        <f>+'Ark1'!R2054</f>
        <v>2717</v>
      </c>
      <c r="J73" s="47"/>
      <c r="K73" s="65">
        <f>+'Ark1'!S2054</f>
        <v>2682</v>
      </c>
      <c r="L73" s="102">
        <f>+'Ark1'!T2054</f>
        <v>24.933467926952368</v>
      </c>
      <c r="M73" s="102">
        <f>+'Ark1'!U2054</f>
        <v>24.349207068832559</v>
      </c>
      <c r="N73" s="49">
        <f>+'Ark1'!W2054</f>
        <v>58.447800149142402</v>
      </c>
      <c r="O73" s="47"/>
      <c r="P73" s="65">
        <f>+'Ark1'!Y2054</f>
        <v>132.44100110415889</v>
      </c>
      <c r="Q73" s="65"/>
      <c r="R73" s="76">
        <f>+'Ark1'!AA2054</f>
        <v>24.463410568156391</v>
      </c>
      <c r="S73" s="49">
        <f>+'Ark1'!AB2054</f>
        <v>3.4313982090733708</v>
      </c>
      <c r="T73" s="65">
        <f>+'Ark1'!AC2054</f>
        <v>-59.292912184544754</v>
      </c>
      <c r="U73" s="65">
        <f t="shared" si="11"/>
        <v>79.911764705882348</v>
      </c>
      <c r="V73" s="49">
        <f>+'Ark1'!V2054</f>
        <v>14.79536253220463</v>
      </c>
      <c r="W73" s="102">
        <f>+'Ark1'!X2054</f>
        <v>145.16341274053542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+'Ark1'!C2055</f>
        <v>2016</v>
      </c>
      <c r="C74" s="47">
        <f>+'Ark1'!G2055</f>
        <v>4</v>
      </c>
      <c r="D74" s="48" t="s">
        <v>7</v>
      </c>
      <c r="E74" s="48">
        <v>1</v>
      </c>
      <c r="F74" s="48" t="s">
        <v>53</v>
      </c>
      <c r="G74" s="47">
        <f>+'Ark1'!Q2055</f>
        <v>3</v>
      </c>
      <c r="H74" s="47"/>
      <c r="I74" s="65">
        <f>+'Ark1'!R2055</f>
        <v>32</v>
      </c>
      <c r="J74" s="47"/>
      <c r="K74" s="65">
        <f>+'Ark1'!S2055</f>
        <v>32</v>
      </c>
      <c r="L74" s="102">
        <f>+'Ark1'!T2055</f>
        <v>9.2753623188405783</v>
      </c>
      <c r="M74" s="102">
        <f>+'Ark1'!U2055</f>
        <v>8.5226503450365598</v>
      </c>
      <c r="N74" s="49">
        <f>+'Ark1'!W2055</f>
        <v>59.5</v>
      </c>
      <c r="O74" s="47"/>
      <c r="P74" s="65">
        <f>+'Ark1'!Y2055</f>
        <v>123.92812499999999</v>
      </c>
      <c r="Q74" s="65"/>
      <c r="R74" s="76">
        <f>+'Ark1'!AA2055</f>
        <v>27.907024590313753</v>
      </c>
      <c r="S74" s="49">
        <f>+'Ark1'!AB2055</f>
        <v>3.9607448794387152</v>
      </c>
      <c r="T74" s="65">
        <f>+'Ark1'!AC2055</f>
        <v>-28.516755370329399</v>
      </c>
      <c r="U74" s="65">
        <f t="shared" si="11"/>
        <v>10.666666666666666</v>
      </c>
      <c r="V74" s="49">
        <f>+'Ark1'!V2055</f>
        <v>15.6875</v>
      </c>
      <c r="W74" s="102">
        <f>+'Ark1'!X2055</f>
        <v>134.26665763813651</v>
      </c>
      <c r="X74" s="39"/>
      <c r="Y74"/>
      <c r="Z74"/>
      <c r="AA74"/>
      <c r="AB74"/>
      <c r="AE74"/>
    </row>
    <row r="75" spans="1:31" ht="15.6">
      <c r="A75" s="39"/>
      <c r="B75" s="47">
        <f>+'Ark1'!C2056</f>
        <v>2016</v>
      </c>
      <c r="C75" s="47">
        <f>+'Ark1'!G2056</f>
        <v>4</v>
      </c>
      <c r="D75" s="48" t="s">
        <v>7</v>
      </c>
      <c r="E75" s="48">
        <v>2</v>
      </c>
      <c r="F75" s="48" t="s">
        <v>10</v>
      </c>
      <c r="G75" s="47">
        <f>+'Ark1'!Q2056</f>
        <v>12</v>
      </c>
      <c r="H75" s="47"/>
      <c r="I75" s="65">
        <f>+'Ark1'!R2056</f>
        <v>313</v>
      </c>
      <c r="J75" s="47"/>
      <c r="K75" s="65">
        <f>+'Ark1'!S2056</f>
        <v>313</v>
      </c>
      <c r="L75" s="102">
        <f>+'Ark1'!T2056</f>
        <v>90.724637681159379</v>
      </c>
      <c r="M75" s="102">
        <f>+'Ark1'!U2056</f>
        <v>91.47734965496349</v>
      </c>
      <c r="N75" s="49">
        <f>+'Ark1'!W2056</f>
        <v>62.530351437699693</v>
      </c>
      <c r="O75" s="47"/>
      <c r="P75" s="65">
        <f>+'Ark1'!Y2056</f>
        <v>135.99233226837077</v>
      </c>
      <c r="Q75" s="65"/>
      <c r="R75" s="76">
        <f>+'Ark1'!AA2056</f>
        <v>24.841462917147112</v>
      </c>
      <c r="S75" s="49">
        <f>+'Ark1'!AB2056</f>
        <v>1.5561499773131076</v>
      </c>
      <c r="T75" s="65">
        <f>+'Ark1'!AC2056</f>
        <v>-48.618969537682645</v>
      </c>
      <c r="U75" s="65">
        <f t="shared" si="11"/>
        <v>26.083333333333332</v>
      </c>
      <c r="V75" s="49">
        <f>+'Ark1'!V2056</f>
        <v>16.865814696485621</v>
      </c>
      <c r="W75" s="102">
        <f>+'Ark1'!X2056</f>
        <v>147.3373047327959</v>
      </c>
      <c r="X75" s="39"/>
      <c r="Y75" s="5"/>
      <c r="Z75"/>
      <c r="AA75" s="5"/>
      <c r="AB75"/>
      <c r="AE75"/>
    </row>
    <row r="76" spans="1:31" ht="15.6">
      <c r="A76" s="39"/>
      <c r="B76" s="47">
        <f>+'Ark1'!C2057</f>
        <v>2015</v>
      </c>
      <c r="C76" s="47">
        <f>+'Ark1'!G2057</f>
        <v>1</v>
      </c>
      <c r="D76" s="48" t="s">
        <v>4</v>
      </c>
      <c r="E76" s="48">
        <v>1</v>
      </c>
      <c r="F76" s="48" t="s">
        <v>53</v>
      </c>
      <c r="G76" s="47">
        <f>+'Ark1'!Q2057</f>
        <v>24</v>
      </c>
      <c r="H76" s="47"/>
      <c r="I76" s="65">
        <f>+'Ark1'!R2057</f>
        <v>90</v>
      </c>
      <c r="J76" s="47"/>
      <c r="K76" s="65">
        <f>+'Ark1'!S2057</f>
        <v>90</v>
      </c>
      <c r="L76" s="102">
        <f>+'Ark1'!T2057</f>
        <v>1.0408234069619517</v>
      </c>
      <c r="M76" s="102">
        <f>+'Ark1'!U2057</f>
        <v>0.98855941116064283</v>
      </c>
      <c r="N76" s="49">
        <f>+'Ark1'!W2057</f>
        <v>58.455555555555563</v>
      </c>
      <c r="O76" s="47"/>
      <c r="P76" s="65">
        <f>+'Ark1'!Y2057</f>
        <v>127.62666666666664</v>
      </c>
      <c r="Q76" s="65"/>
      <c r="R76" s="76">
        <f>+'Ark1'!AA2057</f>
        <v>26.171939171563391</v>
      </c>
      <c r="S76" s="49">
        <f>+'Ark1'!AB2057</f>
        <v>2.6673378784894721</v>
      </c>
      <c r="T76" s="65">
        <f>+'Ark1'!AC2057</f>
        <v>-62.85675420214104</v>
      </c>
      <c r="U76" s="65">
        <f t="shared" si="11"/>
        <v>3.75</v>
      </c>
      <c r="V76" s="49">
        <f>+'Ark1'!V2057</f>
        <v>15.033333333333339</v>
      </c>
      <c r="W76" s="102">
        <f>+'Ark1'!X2057</f>
        <v>138.27374503430843</v>
      </c>
      <c r="X76" s="39"/>
      <c r="Y76"/>
      <c r="Z76"/>
      <c r="AA76"/>
      <c r="AB76"/>
      <c r="AE76"/>
    </row>
    <row r="77" spans="1:31" ht="15.6">
      <c r="A77" s="39"/>
      <c r="B77" s="47">
        <f>+'Ark1'!C2058</f>
        <v>2015</v>
      </c>
      <c r="C77" s="47">
        <f>+'Ark1'!G2058</f>
        <v>1</v>
      </c>
      <c r="D77" s="48" t="s">
        <v>4</v>
      </c>
      <c r="E77" s="48">
        <v>2</v>
      </c>
      <c r="F77" s="48" t="s">
        <v>10</v>
      </c>
      <c r="G77" s="47">
        <f>+'Ark1'!Q2058</f>
        <v>124</v>
      </c>
      <c r="H77" s="47"/>
      <c r="I77" s="65">
        <f>+'Ark1'!R2058</f>
        <v>8557</v>
      </c>
      <c r="J77" s="47"/>
      <c r="K77" s="65">
        <f>+'Ark1'!S2058</f>
        <v>8557</v>
      </c>
      <c r="L77" s="102">
        <f>+'Ark1'!T2058</f>
        <v>98.959176593038066</v>
      </c>
      <c r="M77" s="102">
        <f>+'Ark1'!U2058</f>
        <v>99.011440588839363</v>
      </c>
      <c r="N77" s="49">
        <f>+'Ark1'!W2058</f>
        <v>59.013906743017422</v>
      </c>
      <c r="O77" s="47"/>
      <c r="P77" s="65">
        <f>+'Ark1'!Y2058</f>
        <v>134.44510926726639</v>
      </c>
      <c r="Q77" s="65"/>
      <c r="R77" s="76">
        <f>+'Ark1'!AA2058</f>
        <v>28.094383254243755</v>
      </c>
      <c r="S77" s="49">
        <f>+'Ark1'!AB2058</f>
        <v>4.0001657248826001</v>
      </c>
      <c r="T77" s="65">
        <f>+'Ark1'!AC2058</f>
        <v>-48.118042447054144</v>
      </c>
      <c r="U77" s="65">
        <f t="shared" si="11"/>
        <v>69.008064516129039</v>
      </c>
      <c r="V77" s="49">
        <f>+'Ark1'!V2058</f>
        <v>15.160102839780299</v>
      </c>
      <c r="W77" s="102">
        <f>+'Ark1'!X2058</f>
        <v>145.66100679010435</v>
      </c>
      <c r="X77" s="39"/>
      <c r="Y77"/>
      <c r="Z77"/>
      <c r="AA77"/>
      <c r="AB77"/>
      <c r="AE77"/>
    </row>
    <row r="78" spans="1:31" ht="15.6">
      <c r="A78" s="39"/>
      <c r="B78" s="47">
        <f>+'Ark1'!C2059</f>
        <v>2015</v>
      </c>
      <c r="C78" s="47">
        <f>+'Ark1'!G2059</f>
        <v>2</v>
      </c>
      <c r="D78" s="48" t="s">
        <v>5</v>
      </c>
      <c r="E78" s="48">
        <v>1</v>
      </c>
      <c r="F78" s="48" t="s">
        <v>53</v>
      </c>
      <c r="G78" s="47">
        <f>+'Ark1'!Q2059</f>
        <v>22</v>
      </c>
      <c r="H78" s="47"/>
      <c r="I78" s="65">
        <f>+'Ark1'!R2059</f>
        <v>76</v>
      </c>
      <c r="J78" s="47"/>
      <c r="K78" s="65">
        <f>+'Ark1'!S2059</f>
        <v>76</v>
      </c>
      <c r="L78" s="102">
        <f>+'Ark1'!T2059</f>
        <v>1.0307880103078797</v>
      </c>
      <c r="M78" s="102">
        <f>+'Ark1'!U2059</f>
        <v>0.95973333080683598</v>
      </c>
      <c r="N78" s="49">
        <f>+'Ark1'!W2059</f>
        <v>59.052631578947377</v>
      </c>
      <c r="O78" s="47"/>
      <c r="P78" s="65">
        <f>+'Ark1'!Y2059</f>
        <v>125.28947368421056</v>
      </c>
      <c r="Q78" s="65"/>
      <c r="R78" s="76">
        <f>+'Ark1'!AA2059</f>
        <v>31.060495213065739</v>
      </c>
      <c r="S78" s="49">
        <f>+'Ark1'!AB2059</f>
        <v>1.9993073592865969</v>
      </c>
      <c r="T78" s="65">
        <f>+'Ark1'!AC2059</f>
        <v>-2.8150481901921478</v>
      </c>
      <c r="U78" s="65">
        <f t="shared" si="11"/>
        <v>3.4545454545454546</v>
      </c>
      <c r="V78" s="49">
        <f>+'Ark1'!V2059</f>
        <v>15.10526315789474</v>
      </c>
      <c r="W78" s="102">
        <f>+'Ark1'!X2059</f>
        <v>135.74157495580772</v>
      </c>
      <c r="X78" s="39"/>
      <c r="Y78" s="5"/>
      <c r="Z78"/>
      <c r="AA78" s="2"/>
      <c r="AB78"/>
      <c r="AE78"/>
    </row>
    <row r="79" spans="1:31" ht="15.6">
      <c r="A79" s="39"/>
      <c r="B79" s="47">
        <f>+'Ark1'!C2060</f>
        <v>2015</v>
      </c>
      <c r="C79" s="47">
        <f>+'Ark1'!G2060</f>
        <v>2</v>
      </c>
      <c r="D79" s="48" t="s">
        <v>5</v>
      </c>
      <c r="E79" s="48">
        <v>2</v>
      </c>
      <c r="F79" s="48" t="s">
        <v>10</v>
      </c>
      <c r="G79" s="47">
        <f>+'Ark1'!Q2060</f>
        <v>115</v>
      </c>
      <c r="H79" s="47"/>
      <c r="I79" s="65">
        <f>+'Ark1'!R2060</f>
        <v>7297</v>
      </c>
      <c r="J79" s="47"/>
      <c r="K79" s="65">
        <f>+'Ark1'!S2060</f>
        <v>7296</v>
      </c>
      <c r="L79" s="102">
        <f>+'Ark1'!T2060</f>
        <v>98.969211989692127</v>
      </c>
      <c r="M79" s="102">
        <f>+'Ark1'!U2060</f>
        <v>99.04026666919313</v>
      </c>
      <c r="N79" s="49">
        <f>+'Ark1'!W2060</f>
        <v>60.156524122807021</v>
      </c>
      <c r="O79" s="47"/>
      <c r="P79" s="65">
        <f>+'Ark1'!Y2060</f>
        <v>134.6619980814032</v>
      </c>
      <c r="Q79" s="65"/>
      <c r="R79" s="76">
        <f>+'Ark1'!AA2060</f>
        <v>28.616337828102559</v>
      </c>
      <c r="S79" s="49">
        <f>+'Ark1'!AB2060</f>
        <v>3.7615911768074177</v>
      </c>
      <c r="T79" s="65">
        <f>+'Ark1'!AC2060</f>
        <v>-56.268380781466654</v>
      </c>
      <c r="U79" s="65">
        <f t="shared" si="11"/>
        <v>63.452173913043481</v>
      </c>
      <c r="V79" s="49">
        <f>+'Ark1'!V2060</f>
        <v>15.717555159654651</v>
      </c>
      <c r="W79" s="102">
        <f>+'Ark1'!X2060</f>
        <v>145.92494192020899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+'Ark1'!C2061</f>
        <v>2015</v>
      </c>
      <c r="C80" s="47">
        <f>+'Ark1'!G2061</f>
        <v>3</v>
      </c>
      <c r="D80" s="48" t="s">
        <v>57</v>
      </c>
      <c r="E80" s="48">
        <v>1</v>
      </c>
      <c r="F80" s="48" t="s">
        <v>53</v>
      </c>
      <c r="G80" s="47">
        <f>+'Ark1'!Q2061</f>
        <v>177</v>
      </c>
      <c r="H80" s="47"/>
      <c r="I80" s="65">
        <f>+'Ark1'!R2061</f>
        <v>8180</v>
      </c>
      <c r="J80" s="47"/>
      <c r="K80" s="65">
        <f>+'Ark1'!S2061</f>
        <v>8097</v>
      </c>
      <c r="L80" s="102">
        <f>+'Ark1'!T2061</f>
        <v>76.412891172349362</v>
      </c>
      <c r="M80" s="102">
        <f>+'Ark1'!U2061</f>
        <v>76.502655909189983</v>
      </c>
      <c r="N80" s="49">
        <f>+'Ark1'!W2061</f>
        <v>58.058910707669519</v>
      </c>
      <c r="O80" s="47"/>
      <c r="P80" s="65">
        <f>+'Ark1'!Y2061</f>
        <v>134.91020782396097</v>
      </c>
      <c r="Q80" s="65"/>
      <c r="R80" s="76">
        <f>+'Ark1'!AA2061</f>
        <v>29.16165125962284</v>
      </c>
      <c r="S80" s="49">
        <f>+'Ark1'!AB2061</f>
        <v>4.2752768095760487</v>
      </c>
      <c r="T80" s="65">
        <f>+'Ark1'!AC2061</f>
        <v>-52.70097770836044</v>
      </c>
      <c r="U80" s="65">
        <f t="shared" si="11"/>
        <v>46.21468926553672</v>
      </c>
      <c r="V80" s="49">
        <f>+'Ark1'!V2061</f>
        <v>14.556112469437652</v>
      </c>
      <c r="W80" s="102">
        <f>+'Ark1'!X2061</f>
        <v>147.17603911980495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+'Ark1'!C2062</f>
        <v>2015</v>
      </c>
      <c r="C81" s="47">
        <f>+'Ark1'!G2062</f>
        <v>3</v>
      </c>
      <c r="D81" s="48" t="s">
        <v>57</v>
      </c>
      <c r="E81" s="48">
        <v>2</v>
      </c>
      <c r="F81" s="48" t="s">
        <v>10</v>
      </c>
      <c r="G81" s="47">
        <f>+'Ark1'!Q2062</f>
        <v>36</v>
      </c>
      <c r="H81" s="47"/>
      <c r="I81" s="65">
        <f>+'Ark1'!R2062</f>
        <v>2525</v>
      </c>
      <c r="J81" s="47"/>
      <c r="K81" s="65">
        <f>+'Ark1'!S2062</f>
        <v>2491</v>
      </c>
      <c r="L81" s="102">
        <f>+'Ark1'!T2062</f>
        <v>23.587108827650631</v>
      </c>
      <c r="M81" s="102">
        <f>+'Ark1'!U2062</f>
        <v>23.497344090810017</v>
      </c>
      <c r="N81" s="49">
        <f>+'Ark1'!W2062</f>
        <v>57.617021276595722</v>
      </c>
      <c r="O81" s="47"/>
      <c r="P81" s="65">
        <f>+'Ark1'!Y2062</f>
        <v>134.23908910891092</v>
      </c>
      <c r="Q81" s="65"/>
      <c r="R81" s="76">
        <f>+'Ark1'!AA2062</f>
        <v>27.290476907646656</v>
      </c>
      <c r="S81" s="49">
        <f>+'Ark1'!AB2062</f>
        <v>4.3964803948902818</v>
      </c>
      <c r="T81" s="65">
        <f>+'Ark1'!AC2062</f>
        <v>-52.756335543385354</v>
      </c>
      <c r="U81" s="65">
        <f t="shared" si="11"/>
        <v>70.138888888888886</v>
      </c>
      <c r="V81" s="49">
        <f>+'Ark1'!V2062</f>
        <v>14.237227722772277</v>
      </c>
      <c r="W81" s="102">
        <f>+'Ark1'!X2062</f>
        <v>146.87045042532404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+'Ark1'!C2063</f>
        <v>2015</v>
      </c>
      <c r="C82" s="47">
        <f>+'Ark1'!G2063</f>
        <v>4</v>
      </c>
      <c r="D82" s="48" t="s">
        <v>7</v>
      </c>
      <c r="E82" s="48">
        <v>1</v>
      </c>
      <c r="F82" s="48" t="s">
        <v>53</v>
      </c>
      <c r="G82" s="47">
        <f>+'Ark1'!Q2063</f>
        <v>3</v>
      </c>
      <c r="H82" s="47"/>
      <c r="I82" s="65">
        <f>+'Ark1'!R2063</f>
        <v>59</v>
      </c>
      <c r="J82" s="47"/>
      <c r="K82" s="65">
        <f>+'Ark1'!S2063</f>
        <v>59</v>
      </c>
      <c r="L82" s="102">
        <f>+'Ark1'!T2063</f>
        <v>10.825688073394494</v>
      </c>
      <c r="M82" s="102">
        <f>+'Ark1'!U2063</f>
        <v>10.891513382112068</v>
      </c>
      <c r="N82" s="49">
        <f>+'Ark1'!W2063</f>
        <v>56.47457627118645</v>
      </c>
      <c r="O82" s="47"/>
      <c r="P82" s="65">
        <f>+'Ark1'!Y2063</f>
        <v>138.28474576271188</v>
      </c>
      <c r="Q82" s="65"/>
      <c r="R82" s="76">
        <f>+'Ark1'!AA2063</f>
        <v>46.355084242236522</v>
      </c>
      <c r="S82" s="49">
        <f>+'Ark1'!AB2063</f>
        <v>7.1576815018182121</v>
      </c>
      <c r="T82" s="65">
        <f>+'Ark1'!AC2063</f>
        <v>-90.902447112818521</v>
      </c>
      <c r="U82" s="65">
        <f t="shared" si="11"/>
        <v>19.666666666666668</v>
      </c>
      <c r="V82" s="49">
        <f>+'Ark1'!V2063</f>
        <v>14</v>
      </c>
      <c r="W82" s="102">
        <f>+'Ark1'!X2063</f>
        <v>149.82095965624251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+'Ark1'!C2064</f>
        <v>2015</v>
      </c>
      <c r="C83" s="47">
        <f>+'Ark1'!G2064</f>
        <v>4</v>
      </c>
      <c r="D83" s="48" t="s">
        <v>7</v>
      </c>
      <c r="E83" s="48">
        <v>2</v>
      </c>
      <c r="F83" s="48" t="s">
        <v>10</v>
      </c>
      <c r="G83" s="47">
        <f>+'Ark1'!Q2064</f>
        <v>14</v>
      </c>
      <c r="H83" s="47"/>
      <c r="I83" s="65">
        <f>+'Ark1'!R2064</f>
        <v>486</v>
      </c>
      <c r="J83" s="47"/>
      <c r="K83" s="65">
        <f>+'Ark1'!S2064</f>
        <v>487</v>
      </c>
      <c r="L83" s="102">
        <f>+'Ark1'!T2064</f>
        <v>89.174311926605526</v>
      </c>
      <c r="M83" s="102">
        <f>+'Ark1'!U2064</f>
        <v>89.108486617887905</v>
      </c>
      <c r="N83" s="49">
        <f>+'Ark1'!W2064</f>
        <v>62.273100616016407</v>
      </c>
      <c r="O83" s="47"/>
      <c r="P83" s="65">
        <f>+'Ark1'!Y2064</f>
        <v>137.34753086419749</v>
      </c>
      <c r="Q83" s="65"/>
      <c r="R83" s="76">
        <f>+'Ark1'!AA2064</f>
        <v>30.111966297049324</v>
      </c>
      <c r="S83" s="49">
        <f>+'Ark1'!AB2064</f>
        <v>4.4425785698419915</v>
      </c>
      <c r="T83" s="65">
        <f>+'Ark1'!AC2064</f>
        <v>-8.8000922544663851</v>
      </c>
      <c r="U83" s="65">
        <f t="shared" si="11"/>
        <v>34.714285714285715</v>
      </c>
      <c r="V83" s="49">
        <f>+'Ark1'!V2064</f>
        <v>16.716049382716044</v>
      </c>
      <c r="W83" s="102">
        <f>+'Ark1'!X2064</f>
        <v>148.72307603137017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+'Ark1'!C2065</f>
        <v>2014</v>
      </c>
      <c r="C84" s="47">
        <f>+'Ark1'!G2065</f>
        <v>1</v>
      </c>
      <c r="D84" s="48" t="s">
        <v>4</v>
      </c>
      <c r="E84" s="48">
        <v>1</v>
      </c>
      <c r="F84" s="48" t="s">
        <v>53</v>
      </c>
      <c r="G84" s="47">
        <f>+'Ark1'!Q2065</f>
        <v>15</v>
      </c>
      <c r="H84" s="47"/>
      <c r="I84" s="65">
        <f>+'Ark1'!R2065</f>
        <v>76</v>
      </c>
      <c r="J84" s="47"/>
      <c r="K84" s="65">
        <f>+'Ark1'!S2065</f>
        <v>74</v>
      </c>
      <c r="L84" s="102">
        <f>+'Ark1'!T2065</f>
        <v>0.88516189145119939</v>
      </c>
      <c r="M84" s="102">
        <f>+'Ark1'!U2065</f>
        <v>0.75791747293506639</v>
      </c>
      <c r="N84" s="49">
        <f>+'Ark1'!W2065</f>
        <v>59.297297297297298</v>
      </c>
      <c r="O84" s="47"/>
      <c r="P84" s="65">
        <f>+'Ark1'!Y2065</f>
        <v>115.5197368421052</v>
      </c>
      <c r="Q84" s="65"/>
      <c r="R84" s="76">
        <f>+'Ark1'!AA2065</f>
        <v>24.971053548852744</v>
      </c>
      <c r="S84" s="49">
        <f>+'Ark1'!AB2065</f>
        <v>2.4971861447125154</v>
      </c>
      <c r="T84" s="65">
        <f>+'Ark1'!AC2065</f>
        <v>-49.410524398487688</v>
      </c>
      <c r="U84" s="65">
        <f t="shared" si="11"/>
        <v>5.0666666666666664</v>
      </c>
      <c r="V84" s="49">
        <f>+'Ark1'!V2065</f>
        <v>18.697368421052623</v>
      </c>
      <c r="W84" s="102">
        <f>+'Ark1'!X2065</f>
        <v>128.09488510007409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+'Ark1'!C2066</f>
        <v>2014</v>
      </c>
      <c r="C85" s="47">
        <f>+'Ark1'!G2066</f>
        <v>1</v>
      </c>
      <c r="D85" s="48" t="s">
        <v>4</v>
      </c>
      <c r="E85" s="48">
        <v>2</v>
      </c>
      <c r="F85" s="48" t="s">
        <v>10</v>
      </c>
      <c r="G85" s="47">
        <f>+'Ark1'!Q2066</f>
        <v>122</v>
      </c>
      <c r="H85" s="47"/>
      <c r="I85" s="65">
        <f>+'Ark1'!R2066</f>
        <v>8510</v>
      </c>
      <c r="J85" s="47"/>
      <c r="K85" s="65">
        <f>+'Ark1'!S2066</f>
        <v>8506</v>
      </c>
      <c r="L85" s="102">
        <f>+'Ark1'!T2066</f>
        <v>99.114838108548767</v>
      </c>
      <c r="M85" s="102">
        <f>+'Ark1'!U2066</f>
        <v>99.242082527064937</v>
      </c>
      <c r="N85" s="49">
        <f>+'Ark1'!W2066</f>
        <v>59.579355748883152</v>
      </c>
      <c r="O85" s="47"/>
      <c r="P85" s="65">
        <f>+'Ark1'!Y2066</f>
        <v>135.08719153936502</v>
      </c>
      <c r="Q85" s="65"/>
      <c r="R85" s="76">
        <f>+'Ark1'!AA2066</f>
        <v>29.175814826267821</v>
      </c>
      <c r="S85" s="49">
        <f>+'Ark1'!AB2066</f>
        <v>3.8032207394684754</v>
      </c>
      <c r="T85" s="65">
        <f>+'Ark1'!AC2066</f>
        <v>-48.562057489377437</v>
      </c>
      <c r="U85" s="65">
        <f t="shared" ref="U85:U148" si="17">+I85/G85</f>
        <v>69.754098360655732</v>
      </c>
      <c r="V85" s="49">
        <f>+'Ark1'!V2066</f>
        <v>16.392596944770862</v>
      </c>
      <c r="W85" s="102">
        <f>+'Ark1'!X2066</f>
        <v>146.4306857142127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+'Ark1'!C2067</f>
        <v>2014</v>
      </c>
      <c r="C86" s="47">
        <f>+'Ark1'!G2067</f>
        <v>2</v>
      </c>
      <c r="D86" s="48" t="s">
        <v>5</v>
      </c>
      <c r="E86" s="48">
        <v>1</v>
      </c>
      <c r="F86" s="48" t="s">
        <v>53</v>
      </c>
      <c r="G86" s="47">
        <f>+'Ark1'!Q2067</f>
        <v>30</v>
      </c>
      <c r="H86" s="47"/>
      <c r="I86" s="65">
        <f>+'Ark1'!R2067</f>
        <v>116</v>
      </c>
      <c r="J86" s="47"/>
      <c r="K86" s="65">
        <f>+'Ark1'!S2067</f>
        <v>114</v>
      </c>
      <c r="L86" s="102">
        <f>+'Ark1'!T2067</f>
        <v>1.6391126183411047</v>
      </c>
      <c r="M86" s="102">
        <f>+'Ark1'!U2067</f>
        <v>1.6095710191060448</v>
      </c>
      <c r="N86" s="49">
        <f>+'Ark1'!W2067</f>
        <v>59.53508771929824</v>
      </c>
      <c r="O86" s="47"/>
      <c r="P86" s="65">
        <f>+'Ark1'!Y2067</f>
        <v>132.70689655172404</v>
      </c>
      <c r="Q86" s="65"/>
      <c r="R86" s="76">
        <f>+'Ark1'!AA2067</f>
        <v>33.232867852384885</v>
      </c>
      <c r="S86" s="49">
        <f>+'Ark1'!AB2067</f>
        <v>2.9084867487654007</v>
      </c>
      <c r="T86" s="65">
        <f>+'Ark1'!AC2067</f>
        <v>-34.857625629287114</v>
      </c>
      <c r="U86" s="65">
        <f t="shared" si="17"/>
        <v>3.8666666666666667</v>
      </c>
      <c r="V86" s="49">
        <f>+'Ark1'!V2067</f>
        <v>16.784482758620697</v>
      </c>
      <c r="W86" s="102">
        <f>+'Ark1'!X2067</f>
        <v>145.78025180259277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+'Ark1'!C2068</f>
        <v>2014</v>
      </c>
      <c r="C87" s="47">
        <f>+'Ark1'!G2068</f>
        <v>2</v>
      </c>
      <c r="D87" s="48" t="s">
        <v>5</v>
      </c>
      <c r="E87" s="48">
        <v>2</v>
      </c>
      <c r="F87" s="48" t="s">
        <v>10</v>
      </c>
      <c r="G87" s="47">
        <f>+'Ark1'!Q2068</f>
        <v>116</v>
      </c>
      <c r="H87" s="47"/>
      <c r="I87" s="65">
        <f>+'Ark1'!R2068</f>
        <v>6961</v>
      </c>
      <c r="J87" s="47"/>
      <c r="K87" s="65">
        <f>+'Ark1'!S2068</f>
        <v>6939</v>
      </c>
      <c r="L87" s="102">
        <f>+'Ark1'!T2068</f>
        <v>98.360887381658912</v>
      </c>
      <c r="M87" s="102">
        <f>+'Ark1'!U2068</f>
        <v>98.390428980893915</v>
      </c>
      <c r="N87" s="49">
        <f>+'Ark1'!W2068</f>
        <v>59.636547052889455</v>
      </c>
      <c r="O87" s="47"/>
      <c r="P87" s="65">
        <f>+'Ark1'!Y2068</f>
        <v>135.1831489728491</v>
      </c>
      <c r="Q87" s="65"/>
      <c r="R87" s="76">
        <f>+'Ark1'!AA2068</f>
        <v>29.761920685091447</v>
      </c>
      <c r="S87" s="49">
        <f>+'Ark1'!AB2068</f>
        <v>3.7128788464017672</v>
      </c>
      <c r="T87" s="65">
        <f>+'Ark1'!AC2068</f>
        <v>-61.379550202240047</v>
      </c>
      <c r="U87" s="65">
        <f t="shared" si="17"/>
        <v>60.008620689655174</v>
      </c>
      <c r="V87" s="49">
        <f>+'Ark1'!V2068</f>
        <v>16.027151271369057</v>
      </c>
      <c r="W87" s="102">
        <f>+'Ark1'!X2068</f>
        <v>146.90878743558579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+'Ark1'!C2069</f>
        <v>2014</v>
      </c>
      <c r="C88" s="47">
        <f>+'Ark1'!G2069</f>
        <v>3</v>
      </c>
      <c r="D88" s="48" t="s">
        <v>57</v>
      </c>
      <c r="E88" s="48">
        <v>1</v>
      </c>
      <c r="F88" s="48" t="s">
        <v>53</v>
      </c>
      <c r="G88" s="47">
        <f>+'Ark1'!Q2069</f>
        <v>202</v>
      </c>
      <c r="H88" s="47"/>
      <c r="I88" s="65">
        <f>+'Ark1'!R2069</f>
        <v>8477</v>
      </c>
      <c r="J88" s="47"/>
      <c r="K88" s="65">
        <f>+'Ark1'!S2069</f>
        <v>8321</v>
      </c>
      <c r="L88" s="102">
        <f>+'Ark1'!T2069</f>
        <v>75.734834271419686</v>
      </c>
      <c r="M88" s="102">
        <f>+'Ark1'!U2069</f>
        <v>76.040065659928615</v>
      </c>
      <c r="N88" s="49">
        <f>+'Ark1'!W2069</f>
        <v>57.878740535993281</v>
      </c>
      <c r="O88" s="47"/>
      <c r="P88" s="65">
        <f>+'Ark1'!Y2069</f>
        <v>133.35309661436796</v>
      </c>
      <c r="Q88" s="65"/>
      <c r="R88" s="76">
        <f>+'Ark1'!AA2069</f>
        <v>28.962345874520651</v>
      </c>
      <c r="S88" s="49">
        <f>+'Ark1'!AB2069</f>
        <v>4.7909632466517031</v>
      </c>
      <c r="T88" s="65">
        <f>+'Ark1'!AC2069</f>
        <v>-46.98309160157401</v>
      </c>
      <c r="U88" s="65">
        <f t="shared" si="17"/>
        <v>41.965346534653463</v>
      </c>
      <c r="V88" s="49">
        <f>+'Ark1'!V2069</f>
        <v>15.415595139790019</v>
      </c>
      <c r="W88" s="102">
        <f>+'Ark1'!X2069</f>
        <v>146.60510864207029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+'Ark1'!C2070</f>
        <v>2014</v>
      </c>
      <c r="C89" s="47">
        <f>+'Ark1'!G2070</f>
        <v>3</v>
      </c>
      <c r="D89" s="48" t="s">
        <v>57</v>
      </c>
      <c r="E89" s="48">
        <v>2</v>
      </c>
      <c r="F89" s="48" t="s">
        <v>10</v>
      </c>
      <c r="G89" s="47">
        <f>+'Ark1'!Q2070</f>
        <v>40</v>
      </c>
      <c r="H89" s="47"/>
      <c r="I89" s="65">
        <f>+'Ark1'!R2070</f>
        <v>2716</v>
      </c>
      <c r="J89" s="47"/>
      <c r="K89" s="65">
        <f>+'Ark1'!S2070</f>
        <v>2626</v>
      </c>
      <c r="L89" s="102">
        <f>+'Ark1'!T2070</f>
        <v>24.26516572858036</v>
      </c>
      <c r="M89" s="102">
        <f>+'Ark1'!U2070</f>
        <v>23.95993434007141</v>
      </c>
      <c r="N89" s="49">
        <f>+'Ark1'!W2070</f>
        <v>57.802361005331285</v>
      </c>
      <c r="O89" s="47"/>
      <c r="P89" s="65">
        <f>+'Ark1'!Y2070</f>
        <v>131.14709131075119</v>
      </c>
      <c r="Q89" s="65"/>
      <c r="R89" s="76">
        <f>+'Ark1'!AA2070</f>
        <v>29.00856001121748</v>
      </c>
      <c r="S89" s="49">
        <f>+'Ark1'!AB2070</f>
        <v>4.5718610755909843</v>
      </c>
      <c r="T89" s="65">
        <f>+'Ark1'!AC2070</f>
        <v>-64.31954732891019</v>
      </c>
      <c r="U89" s="65">
        <f t="shared" si="17"/>
        <v>67.900000000000006</v>
      </c>
      <c r="V89" s="49">
        <f>+'Ark1'!V2070</f>
        <v>15.365611192930784</v>
      </c>
      <c r="W89" s="102">
        <f>+'Ark1'!X2070</f>
        <v>145.81717106764268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+'Ark1'!C2071</f>
        <v>2014</v>
      </c>
      <c r="C90" s="47">
        <f>+'Ark1'!G2071</f>
        <v>4</v>
      </c>
      <c r="D90" s="48" t="s">
        <v>7</v>
      </c>
      <c r="E90" s="48">
        <v>1</v>
      </c>
      <c r="F90" s="48" t="s">
        <v>53</v>
      </c>
      <c r="G90" s="47">
        <f>+'Ark1'!Q2071</f>
        <v>9</v>
      </c>
      <c r="H90" s="47"/>
      <c r="I90" s="65">
        <f>+'Ark1'!R2071</f>
        <v>62</v>
      </c>
      <c r="J90" s="47"/>
      <c r="K90" s="65">
        <f>+'Ark1'!S2071</f>
        <v>58</v>
      </c>
      <c r="L90" s="102">
        <f>+'Ark1'!T2071</f>
        <v>10.385259631490788</v>
      </c>
      <c r="M90" s="102">
        <f>+'Ark1'!U2071</f>
        <v>9.2494860192124246</v>
      </c>
      <c r="N90" s="49">
        <f>+'Ark1'!W2071</f>
        <v>60.03448275862069</v>
      </c>
      <c r="O90" s="47"/>
      <c r="P90" s="65">
        <f>+'Ark1'!Y2071</f>
        <v>116.97258064516129</v>
      </c>
      <c r="Q90" s="65"/>
      <c r="R90" s="76">
        <f>+'Ark1'!AA2071</f>
        <v>26.416204141784121</v>
      </c>
      <c r="S90" s="49">
        <f>+'Ark1'!AB2071</f>
        <v>2.3705485851444248</v>
      </c>
      <c r="T90" s="65">
        <f>+'Ark1'!AC2071</f>
        <v>-40.112184051944944</v>
      </c>
      <c r="U90" s="65">
        <f t="shared" si="17"/>
        <v>6.8888888888888893</v>
      </c>
      <c r="V90" s="49">
        <f>+'Ark1'!V2071</f>
        <v>22.596774193548391</v>
      </c>
      <c r="W90" s="102">
        <f>+'Ark1'!X2071</f>
        <v>135.05749135008563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+'Ark1'!C2072</f>
        <v>2014</v>
      </c>
      <c r="C91" s="47">
        <f>+'Ark1'!G2072</f>
        <v>4</v>
      </c>
      <c r="D91" s="48" t="s">
        <v>7</v>
      </c>
      <c r="E91" s="48">
        <v>2</v>
      </c>
      <c r="F91" s="48" t="s">
        <v>10</v>
      </c>
      <c r="G91" s="47">
        <f>+'Ark1'!Q2072</f>
        <v>14</v>
      </c>
      <c r="H91" s="47"/>
      <c r="I91" s="65">
        <f>+'Ark1'!R2072</f>
        <v>535</v>
      </c>
      <c r="J91" s="47"/>
      <c r="K91" s="65">
        <f>+'Ark1'!S2072</f>
        <v>527</v>
      </c>
      <c r="L91" s="102">
        <f>+'Ark1'!T2072</f>
        <v>89.614740368509217</v>
      </c>
      <c r="M91" s="102">
        <f>+'Ark1'!U2072</f>
        <v>90.750513980787588</v>
      </c>
      <c r="N91" s="49">
        <f>+'Ark1'!W2072</f>
        <v>62.793168880455426</v>
      </c>
      <c r="O91" s="47"/>
      <c r="P91" s="65">
        <f>+'Ark1'!Y2072</f>
        <v>133.00056074766351</v>
      </c>
      <c r="Q91" s="65"/>
      <c r="R91" s="76">
        <f>+'Ark1'!AA2072</f>
        <v>30.307553454164921</v>
      </c>
      <c r="S91" s="49">
        <f>+'Ark1'!AB2072</f>
        <v>1.7846357815552309</v>
      </c>
      <c r="T91" s="65">
        <f>+'Ark1'!AC2072</f>
        <v>-42.334138645903806</v>
      </c>
      <c r="U91" s="65">
        <f t="shared" si="17"/>
        <v>38.214285714285715</v>
      </c>
      <c r="V91" s="49">
        <f>+'Ark1'!V2072</f>
        <v>18.046728971962619</v>
      </c>
      <c r="W91" s="102">
        <f>+'Ark1'!X2072</f>
        <v>145.9100252123815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+'Ark1'!C2073</f>
        <v>2013</v>
      </c>
      <c r="C92" s="47">
        <f>+'Ark1'!G2073</f>
        <v>1</v>
      </c>
      <c r="D92" s="48" t="s">
        <v>4</v>
      </c>
      <c r="E92" s="48">
        <v>1</v>
      </c>
      <c r="F92" s="48" t="s">
        <v>53</v>
      </c>
      <c r="G92" s="47">
        <f>+'Ark1'!Q2073</f>
        <v>22</v>
      </c>
      <c r="H92" s="47"/>
      <c r="I92" s="65">
        <f>+'Ark1'!R2073</f>
        <v>134</v>
      </c>
      <c r="J92" s="47"/>
      <c r="K92" s="65">
        <f>+'Ark1'!S2073</f>
        <v>133</v>
      </c>
      <c r="L92" s="102">
        <f>+'Ark1'!T2073</f>
        <v>1.4581066376496188</v>
      </c>
      <c r="M92" s="102">
        <f>+'Ark1'!U2073</f>
        <v>1.2909191574166421</v>
      </c>
      <c r="N92" s="49">
        <f>+'Ark1'!W2073</f>
        <v>59.030075187969921</v>
      </c>
      <c r="O92" s="47"/>
      <c r="P92" s="65">
        <f>+'Ark1'!Y2073</f>
        <v>119.74776119402983</v>
      </c>
      <c r="Q92" s="65"/>
      <c r="R92" s="76">
        <f>+'Ark1'!AA2073</f>
        <v>32.10141964280205</v>
      </c>
      <c r="S92" s="49">
        <f>+'Ark1'!AB2073</f>
        <v>3.237328912944581</v>
      </c>
      <c r="T92" s="65">
        <f>+'Ark1'!AC2073</f>
        <v>-45.197584911604913</v>
      </c>
      <c r="U92" s="65">
        <f t="shared" si="17"/>
        <v>6.0909090909090908</v>
      </c>
      <c r="V92" s="49">
        <f>+'Ark1'!V2073</f>
        <v>17.089552238805965</v>
      </c>
      <c r="W92" s="102">
        <f>+'Ark1'!X2073</f>
        <v>130.58650409922228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+'Ark1'!C2074</f>
        <v>2013</v>
      </c>
      <c r="C93" s="47">
        <f>+'Ark1'!G2074</f>
        <v>1</v>
      </c>
      <c r="D93" s="48" t="s">
        <v>4</v>
      </c>
      <c r="E93" s="48">
        <v>2</v>
      </c>
      <c r="F93" s="48" t="s">
        <v>10</v>
      </c>
      <c r="G93" s="47">
        <f>+'Ark1'!Q2074</f>
        <v>132</v>
      </c>
      <c r="H93" s="47"/>
      <c r="I93" s="65">
        <f>+'Ark1'!R2074</f>
        <v>9056</v>
      </c>
      <c r="J93" s="47"/>
      <c r="K93" s="65">
        <f>+'Ark1'!S2074</f>
        <v>9051</v>
      </c>
      <c r="L93" s="102">
        <f>+'Ark1'!T2074</f>
        <v>98.541893362350379</v>
      </c>
      <c r="M93" s="102">
        <f>+'Ark1'!U2074</f>
        <v>98.709080842583361</v>
      </c>
      <c r="N93" s="49">
        <f>+'Ark1'!W2074</f>
        <v>59.059440945751859</v>
      </c>
      <c r="O93" s="47"/>
      <c r="P93" s="65">
        <f>+'Ark1'!Y2074</f>
        <v>135.48582155477047</v>
      </c>
      <c r="Q93" s="65"/>
      <c r="R93" s="76">
        <f>+'Ark1'!AA2074</f>
        <v>29.228985583298986</v>
      </c>
      <c r="S93" s="49">
        <f>+'Ark1'!AB2074</f>
        <v>3.6532234268663526</v>
      </c>
      <c r="T93" s="65">
        <f>+'Ark1'!AC2074</f>
        <v>-49.547431706205742</v>
      </c>
      <c r="U93" s="65">
        <f t="shared" si="17"/>
        <v>68.606060606060609</v>
      </c>
      <c r="V93" s="49">
        <f>+'Ark1'!V2074</f>
        <v>16.078290636042404</v>
      </c>
      <c r="W93" s="102">
        <f>+'Ark1'!X2074</f>
        <v>146.83913312711331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+'Ark1'!C2075</f>
        <v>2013</v>
      </c>
      <c r="C94" s="47">
        <f>+'Ark1'!G2075</f>
        <v>2</v>
      </c>
      <c r="D94" s="48" t="s">
        <v>5</v>
      </c>
      <c r="E94" s="48">
        <v>1</v>
      </c>
      <c r="F94" s="48" t="s">
        <v>53</v>
      </c>
      <c r="G94" s="47">
        <f>+'Ark1'!Q2075</f>
        <v>13</v>
      </c>
      <c r="H94" s="47"/>
      <c r="I94" s="65">
        <f>+'Ark1'!R2075</f>
        <v>26</v>
      </c>
      <c r="J94" s="47"/>
      <c r="K94" s="65">
        <f>+'Ark1'!S2075</f>
        <v>26</v>
      </c>
      <c r="L94" s="102">
        <f>+'Ark1'!T2075</f>
        <v>0.35485191756516998</v>
      </c>
      <c r="M94" s="102">
        <f>+'Ark1'!U2075</f>
        <v>0.31220728705389122</v>
      </c>
      <c r="N94" s="49">
        <f>+'Ark1'!W2075</f>
        <v>57.961538461538481</v>
      </c>
      <c r="O94" s="47"/>
      <c r="P94" s="65">
        <f>+'Ark1'!Y2075</f>
        <v>120.9538461538461</v>
      </c>
      <c r="Q94" s="65"/>
      <c r="R94" s="76">
        <f>+'Ark1'!AA2075</f>
        <v>24.794109579141764</v>
      </c>
      <c r="S94" s="49">
        <f>+'Ark1'!AB2075</f>
        <v>1.5059055346502459</v>
      </c>
      <c r="T94" s="65">
        <f>+'Ark1'!AC2075</f>
        <v>-45.349862727790544</v>
      </c>
      <c r="U94" s="65">
        <f t="shared" si="17"/>
        <v>2</v>
      </c>
      <c r="V94" s="49">
        <f>+'Ark1'!V2075</f>
        <v>17.61538461538462</v>
      </c>
      <c r="W94" s="102">
        <f>+'Ark1'!X2075</f>
        <v>131.04425368780733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+'Ark1'!C2076</f>
        <v>2013</v>
      </c>
      <c r="C95" s="47">
        <f>+'Ark1'!G2076</f>
        <v>2</v>
      </c>
      <c r="D95" s="48" t="s">
        <v>5</v>
      </c>
      <c r="E95" s="48">
        <v>2</v>
      </c>
      <c r="F95" s="48" t="s">
        <v>10</v>
      </c>
      <c r="G95" s="47">
        <f>+'Ark1'!Q2076</f>
        <v>133</v>
      </c>
      <c r="H95" s="47"/>
      <c r="I95" s="65">
        <f>+'Ark1'!R2076</f>
        <v>7301</v>
      </c>
      <c r="J95" s="47"/>
      <c r="K95" s="65">
        <f>+'Ark1'!S2076</f>
        <v>7301</v>
      </c>
      <c r="L95" s="102">
        <f>+'Ark1'!T2076</f>
        <v>99.645148082434815</v>
      </c>
      <c r="M95" s="102">
        <f>+'Ark1'!U2076</f>
        <v>99.687792712946091</v>
      </c>
      <c r="N95" s="49">
        <f>+'Ark1'!W2076</f>
        <v>59.433639227503086</v>
      </c>
      <c r="O95" s="47"/>
      <c r="P95" s="65">
        <f>+'Ark1'!Y2076</f>
        <v>137.53385837556496</v>
      </c>
      <c r="Q95" s="65"/>
      <c r="R95" s="76">
        <f>+'Ark1'!AA2076</f>
        <v>28.922564626676916</v>
      </c>
      <c r="S95" s="49">
        <f>+'Ark1'!AB2076</f>
        <v>3.7978486078535472</v>
      </c>
      <c r="T95" s="65">
        <f>+'Ark1'!AC2076</f>
        <v>-59.398088366914351</v>
      </c>
      <c r="U95" s="65">
        <f t="shared" si="17"/>
        <v>54.89473684210526</v>
      </c>
      <c r="V95" s="49">
        <f>+'Ark1'!V2076</f>
        <v>16.02520202711958</v>
      </c>
      <c r="W95" s="102">
        <f>+'Ark1'!X2076</f>
        <v>149.00743052607251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+'Ark1'!C2077</f>
        <v>2013</v>
      </c>
      <c r="C96" s="47">
        <f>+'Ark1'!G2077</f>
        <v>3</v>
      </c>
      <c r="D96" s="48" t="s">
        <v>57</v>
      </c>
      <c r="E96" s="48">
        <v>1</v>
      </c>
      <c r="F96" s="48" t="s">
        <v>53</v>
      </c>
      <c r="G96" s="47">
        <f>+'Ark1'!Q2077</f>
        <v>209</v>
      </c>
      <c r="H96" s="47"/>
      <c r="I96" s="65">
        <f>+'Ark1'!R2077</f>
        <v>8253</v>
      </c>
      <c r="J96" s="47"/>
      <c r="K96" s="65">
        <f>+'Ark1'!S2077</f>
        <v>8160</v>
      </c>
      <c r="L96" s="102">
        <f>+'Ark1'!T2077</f>
        <v>75.006816322821052</v>
      </c>
      <c r="M96" s="102">
        <f>+'Ark1'!U2077</f>
        <v>75.275679787229365</v>
      </c>
      <c r="N96" s="49">
        <f>+'Ark1'!W2077</f>
        <v>58.788357843137263</v>
      </c>
      <c r="O96" s="47"/>
      <c r="P96" s="65">
        <f>+'Ark1'!Y2077</f>
        <v>133.39087604507435</v>
      </c>
      <c r="Q96" s="65"/>
      <c r="R96" s="76">
        <f>+'Ark1'!AA2077</f>
        <v>27.944260910225289</v>
      </c>
      <c r="S96" s="49">
        <f>+'Ark1'!AB2077</f>
        <v>3.6555674366250255</v>
      </c>
      <c r="T96" s="65">
        <f>+'Ark1'!AC2077</f>
        <v>-59.782083493017751</v>
      </c>
      <c r="U96" s="65">
        <f t="shared" si="17"/>
        <v>39.488038277511961</v>
      </c>
      <c r="V96" s="49">
        <f>+'Ark1'!V2077</f>
        <v>15.927420332000485</v>
      </c>
      <c r="W96" s="102">
        <f>+'Ark1'!X2077</f>
        <v>145.79862551048399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+'Ark1'!C2078</f>
        <v>2013</v>
      </c>
      <c r="C97" s="47">
        <f>+'Ark1'!G2078</f>
        <v>3</v>
      </c>
      <c r="D97" s="48" t="s">
        <v>57</v>
      </c>
      <c r="E97" s="48">
        <v>2</v>
      </c>
      <c r="F97" s="48" t="s">
        <v>10</v>
      </c>
      <c r="G97" s="47">
        <f>+'Ark1'!Q2078</f>
        <v>41</v>
      </c>
      <c r="H97" s="47"/>
      <c r="I97" s="65">
        <f>+'Ark1'!R2078</f>
        <v>2750</v>
      </c>
      <c r="J97" s="47"/>
      <c r="K97" s="65">
        <f>+'Ark1'!S2078</f>
        <v>2711</v>
      </c>
      <c r="L97" s="102">
        <f>+'Ark1'!T2078</f>
        <v>24.993183677178951</v>
      </c>
      <c r="M97" s="102">
        <f>+'Ark1'!U2078</f>
        <v>24.724320212770643</v>
      </c>
      <c r="N97" s="49">
        <f>+'Ark1'!W2078</f>
        <v>58.534120250829936</v>
      </c>
      <c r="O97" s="47"/>
      <c r="P97" s="65">
        <f>+'Ark1'!Y2078</f>
        <v>131.48461818181821</v>
      </c>
      <c r="Q97" s="65"/>
      <c r="R97" s="76">
        <f>+'Ark1'!AA2078</f>
        <v>28.53365279627976</v>
      </c>
      <c r="S97" s="49">
        <f>+'Ark1'!AB2078</f>
        <v>3.8860851310082807</v>
      </c>
      <c r="T97" s="65">
        <f>+'Ark1'!AC2078</f>
        <v>-62.898067640081806</v>
      </c>
      <c r="U97" s="65">
        <f t="shared" si="17"/>
        <v>67.073170731707322</v>
      </c>
      <c r="V97" s="49">
        <f>+'Ark1'!V2078</f>
        <v>15.644</v>
      </c>
      <c r="W97" s="102">
        <f>+'Ark1'!X2078</f>
        <v>144.45452575593421</v>
      </c>
      <c r="X97" s="39"/>
      <c r="Y97"/>
      <c r="Z97"/>
      <c r="AA97"/>
      <c r="AB97"/>
      <c r="AE97"/>
    </row>
    <row r="98" spans="1:31" ht="15.6">
      <c r="A98" s="39"/>
      <c r="B98" s="47">
        <f>+'Ark1'!C2079</f>
        <v>2013</v>
      </c>
      <c r="C98" s="47">
        <f>+'Ark1'!G2079</f>
        <v>4</v>
      </c>
      <c r="D98" s="48" t="s">
        <v>7</v>
      </c>
      <c r="E98" s="48">
        <v>1</v>
      </c>
      <c r="F98" s="48" t="s">
        <v>53</v>
      </c>
      <c r="G98" s="47">
        <f>+'Ark1'!Q2079</f>
        <v>10</v>
      </c>
      <c r="H98" s="47"/>
      <c r="I98" s="65">
        <f>+'Ark1'!R2079</f>
        <v>47</v>
      </c>
      <c r="J98" s="47"/>
      <c r="K98" s="65">
        <f>+'Ark1'!S2079</f>
        <v>47</v>
      </c>
      <c r="L98" s="102">
        <f>+'Ark1'!T2079</f>
        <v>11.084905660377361</v>
      </c>
      <c r="M98" s="102">
        <f>+'Ark1'!U2079</f>
        <v>10.406905705821853</v>
      </c>
      <c r="N98" s="49">
        <f>+'Ark1'!W2079</f>
        <v>59.574468085106389</v>
      </c>
      <c r="O98" s="47"/>
      <c r="P98" s="65">
        <f>+'Ark1'!Y2079</f>
        <v>125.94680851063831</v>
      </c>
      <c r="Q98" s="65"/>
      <c r="R98" s="76">
        <f>+'Ark1'!AA2079</f>
        <v>30.745896464225119</v>
      </c>
      <c r="S98" s="49">
        <f>+'Ark1'!AB2079</f>
        <v>2.9081300627289259</v>
      </c>
      <c r="T98" s="65">
        <f>+'Ark1'!AC2079</f>
        <v>-51.786039678933122</v>
      </c>
      <c r="U98" s="65">
        <f t="shared" si="17"/>
        <v>4.7</v>
      </c>
      <c r="V98" s="49">
        <f>+'Ark1'!V2079</f>
        <v>15.531914893617021</v>
      </c>
      <c r="W98" s="102">
        <f>+'Ark1'!X2079</f>
        <v>136.45374703211081</v>
      </c>
      <c r="X98" s="39"/>
      <c r="Y98" s="5"/>
      <c r="Z98"/>
      <c r="AA98" s="5"/>
      <c r="AB98"/>
      <c r="AE98"/>
    </row>
    <row r="99" spans="1:31" ht="15.6">
      <c r="A99" s="39"/>
      <c r="B99" s="47">
        <f>+'Ark1'!C2080</f>
        <v>2013</v>
      </c>
      <c r="C99" s="47">
        <f>+'Ark1'!G2080</f>
        <v>4</v>
      </c>
      <c r="D99" s="48" t="s">
        <v>7</v>
      </c>
      <c r="E99" s="48">
        <v>2</v>
      </c>
      <c r="F99" s="48" t="s">
        <v>10</v>
      </c>
      <c r="G99" s="47">
        <f>+'Ark1'!Q2080</f>
        <v>13</v>
      </c>
      <c r="H99" s="47"/>
      <c r="I99" s="65">
        <f>+'Ark1'!R2080</f>
        <v>377</v>
      </c>
      <c r="J99" s="47"/>
      <c r="K99" s="65">
        <f>+'Ark1'!S2080</f>
        <v>375</v>
      </c>
      <c r="L99" s="102">
        <f>+'Ark1'!T2080</f>
        <v>88.915094339622655</v>
      </c>
      <c r="M99" s="102">
        <f>+'Ark1'!U2080</f>
        <v>89.593094294178144</v>
      </c>
      <c r="N99" s="49">
        <f>+'Ark1'!W2080</f>
        <v>62.981333333333325</v>
      </c>
      <c r="O99" s="47"/>
      <c r="P99" s="65">
        <f>+'Ark1'!Y2080</f>
        <v>135.17506631299736</v>
      </c>
      <c r="Q99" s="65"/>
      <c r="R99" s="76">
        <f>+'Ark1'!AA2080</f>
        <v>29.545785666769259</v>
      </c>
      <c r="S99" s="49">
        <f>+'Ark1'!AB2080</f>
        <v>1.9465315021568224</v>
      </c>
      <c r="T99" s="65">
        <f>+'Ark1'!AC2080</f>
        <v>-41.433016541815803</v>
      </c>
      <c r="U99" s="65">
        <f t="shared" si="17"/>
        <v>29</v>
      </c>
      <c r="V99" s="49">
        <f>+'Ark1'!V2080</f>
        <v>17.267904509283824</v>
      </c>
      <c r="W99" s="102">
        <f>+'Ark1'!X2080</f>
        <v>147.18870250681812</v>
      </c>
      <c r="X99" s="39"/>
      <c r="Y99"/>
      <c r="Z99"/>
      <c r="AA99"/>
      <c r="AB99"/>
      <c r="AE99"/>
    </row>
    <row r="100" spans="1:31" ht="15.6">
      <c r="A100" s="39"/>
      <c r="B100" s="47">
        <f>+'Ark1'!C2081</f>
        <v>2012</v>
      </c>
      <c r="C100" s="47">
        <f>+'Ark1'!G2081</f>
        <v>1</v>
      </c>
      <c r="D100" s="48" t="s">
        <v>4</v>
      </c>
      <c r="E100" s="48">
        <v>1</v>
      </c>
      <c r="F100" s="48" t="s">
        <v>53</v>
      </c>
      <c r="G100" s="47">
        <f>+'Ark1'!Q2081</f>
        <v>35</v>
      </c>
      <c r="H100" s="47"/>
      <c r="I100" s="65">
        <f>+'Ark1'!R2081</f>
        <v>176</v>
      </c>
      <c r="J100" s="47"/>
      <c r="K100" s="65">
        <f>+'Ark1'!S2081</f>
        <v>176</v>
      </c>
      <c r="L100" s="102">
        <f>+'Ark1'!T2081</f>
        <v>2.1204819277108435</v>
      </c>
      <c r="M100" s="102">
        <f>+'Ark1'!U2081</f>
        <v>1.8826392259284035</v>
      </c>
      <c r="N100" s="49">
        <f>+'Ark1'!W2081</f>
        <v>59.329545454545446</v>
      </c>
      <c r="O100" s="47"/>
      <c r="P100" s="65">
        <f>+'Ark1'!Y2081</f>
        <v>120.69090909090897</v>
      </c>
      <c r="Q100" s="65"/>
      <c r="R100" s="76">
        <f>+'Ark1'!AA2081</f>
        <v>26.171306878316582</v>
      </c>
      <c r="S100" s="49">
        <f>+'Ark1'!AB2081</f>
        <v>2.3870940440641526</v>
      </c>
      <c r="T100" s="65">
        <f>+'Ark1'!AC2081</f>
        <v>-37.930458460298006</v>
      </c>
      <c r="U100" s="65">
        <f t="shared" si="17"/>
        <v>5.0285714285714285</v>
      </c>
      <c r="V100" s="49">
        <f>+'Ark1'!V2081</f>
        <v>18.585227272727277</v>
      </c>
      <c r="W100" s="102">
        <f>+'Ark1'!X2081</f>
        <v>130.75938146360684</v>
      </c>
      <c r="X100" s="39"/>
      <c r="Y100"/>
      <c r="Z100"/>
      <c r="AA100"/>
      <c r="AB100"/>
      <c r="AE100"/>
    </row>
    <row r="101" spans="1:31" ht="15.6">
      <c r="A101" s="39"/>
      <c r="B101" s="47">
        <f>+'Ark1'!C2082</f>
        <v>2012</v>
      </c>
      <c r="C101" s="47">
        <f>+'Ark1'!G2082</f>
        <v>1</v>
      </c>
      <c r="D101" s="48" t="s">
        <v>4</v>
      </c>
      <c r="E101" s="48">
        <v>2</v>
      </c>
      <c r="F101" s="48" t="s">
        <v>10</v>
      </c>
      <c r="G101" s="47">
        <f>+'Ark1'!Q2082</f>
        <v>139</v>
      </c>
      <c r="H101" s="47"/>
      <c r="I101" s="65">
        <f>+'Ark1'!R2082</f>
        <v>8124</v>
      </c>
      <c r="J101" s="47"/>
      <c r="K101" s="65">
        <f>+'Ark1'!S2082</f>
        <v>8123</v>
      </c>
      <c r="L101" s="102">
        <f>+'Ark1'!T2082</f>
        <v>97.879518072289159</v>
      </c>
      <c r="M101" s="102">
        <f>+'Ark1'!U2082</f>
        <v>98.117360774071585</v>
      </c>
      <c r="N101" s="49">
        <f>+'Ark1'!W2082</f>
        <v>59.206820140342245</v>
      </c>
      <c r="O101" s="47"/>
      <c r="P101" s="65">
        <f>+'Ark1'!Y2082</f>
        <v>136.26868537666184</v>
      </c>
      <c r="Q101" s="65"/>
      <c r="R101" s="76">
        <f>+'Ark1'!AA2082</f>
        <v>29.016538842530871</v>
      </c>
      <c r="S101" s="49">
        <f>+'Ark1'!AB2082</f>
        <v>3.7299349054831175</v>
      </c>
      <c r="T101" s="65">
        <f>+'Ark1'!AC2082</f>
        <v>-46.004943916791682</v>
      </c>
      <c r="U101" s="65">
        <f t="shared" si="17"/>
        <v>58.446043165467628</v>
      </c>
      <c r="V101" s="49">
        <f>+'Ark1'!V2082</f>
        <v>16.260832102412603</v>
      </c>
      <c r="W101" s="102">
        <f>+'Ark1'!X2082</f>
        <v>147.66422456261677</v>
      </c>
      <c r="X101" s="39"/>
      <c r="Y101"/>
      <c r="Z101"/>
      <c r="AA101"/>
      <c r="AB101"/>
      <c r="AE101"/>
    </row>
    <row r="102" spans="1:31" ht="15.6">
      <c r="A102" s="39"/>
      <c r="B102" s="47">
        <f>+'Ark1'!C2083</f>
        <v>2012</v>
      </c>
      <c r="C102" s="47">
        <f>+'Ark1'!G2083</f>
        <v>2</v>
      </c>
      <c r="D102" s="48" t="s">
        <v>5</v>
      </c>
      <c r="E102" s="48">
        <v>1</v>
      </c>
      <c r="F102" s="48" t="s">
        <v>53</v>
      </c>
      <c r="G102" s="47">
        <f>+'Ark1'!Q2083</f>
        <v>101</v>
      </c>
      <c r="H102" s="47"/>
      <c r="I102" s="65">
        <f>+'Ark1'!R2083</f>
        <v>759</v>
      </c>
      <c r="J102" s="47"/>
      <c r="K102" s="65">
        <f>+'Ark1'!S2083</f>
        <v>759</v>
      </c>
      <c r="L102" s="102">
        <f>+'Ark1'!T2083</f>
        <v>9.9881563363600474</v>
      </c>
      <c r="M102" s="102">
        <f>+'Ark1'!U2083</f>
        <v>9.6127432020760164</v>
      </c>
      <c r="N102" s="49">
        <f>+'Ark1'!W2083</f>
        <v>55.117259552042178</v>
      </c>
      <c r="O102" s="47"/>
      <c r="P102" s="65">
        <f>+'Ark1'!Y2083</f>
        <v>129.73583662714103</v>
      </c>
      <c r="Q102" s="65"/>
      <c r="R102" s="76">
        <f>+'Ark1'!AA2083</f>
        <v>30.172228617849399</v>
      </c>
      <c r="S102" s="49">
        <f>+'Ark1'!AB2083</f>
        <v>0.74614856495588655</v>
      </c>
      <c r="T102" s="65">
        <f>+'Ark1'!AC2083</f>
        <v>-1.8755959116702796</v>
      </c>
      <c r="U102" s="65">
        <f t="shared" si="17"/>
        <v>7.5148514851485144</v>
      </c>
      <c r="V102" s="49">
        <f>+'Ark1'!V2083</f>
        <v>14.587615283267455</v>
      </c>
      <c r="W102" s="102">
        <f>+'Ark1'!X2083</f>
        <v>140.55886958520156</v>
      </c>
      <c r="X102" s="39"/>
      <c r="Y102"/>
      <c r="Z102"/>
      <c r="AA102"/>
      <c r="AB102"/>
      <c r="AE102"/>
    </row>
    <row r="103" spans="1:31" ht="15.6">
      <c r="A103" s="39"/>
      <c r="B103" s="47">
        <f>+'Ark1'!C2084</f>
        <v>2012</v>
      </c>
      <c r="C103" s="47">
        <f>+'Ark1'!G2084</f>
        <v>2</v>
      </c>
      <c r="D103" s="48" t="s">
        <v>5</v>
      </c>
      <c r="E103" s="48">
        <v>2</v>
      </c>
      <c r="F103" s="48" t="s">
        <v>10</v>
      </c>
      <c r="G103" s="47">
        <f>+'Ark1'!Q2084</f>
        <v>150</v>
      </c>
      <c r="H103" s="47"/>
      <c r="I103" s="65">
        <f>+'Ark1'!R2084</f>
        <v>6840</v>
      </c>
      <c r="J103" s="47"/>
      <c r="K103" s="65">
        <f>+'Ark1'!S2084</f>
        <v>6838</v>
      </c>
      <c r="L103" s="102">
        <f>+'Ark1'!T2084</f>
        <v>90.011843663639979</v>
      </c>
      <c r="M103" s="102">
        <f>+'Ark1'!U2084</f>
        <v>90.387256797923982</v>
      </c>
      <c r="N103" s="49">
        <f>+'Ark1'!W2084</f>
        <v>59.333577069318515</v>
      </c>
      <c r="O103" s="47"/>
      <c r="P103" s="65">
        <f>+'Ark1'!Y2084</f>
        <v>135.36472222222179</v>
      </c>
      <c r="Q103" s="65"/>
      <c r="R103" s="76">
        <f>+'Ark1'!AA2084</f>
        <v>29.10215706577408</v>
      </c>
      <c r="S103" s="49">
        <f>+'Ark1'!AB2084</f>
        <v>3.8268327796318311</v>
      </c>
      <c r="T103" s="65">
        <f>+'Ark1'!AC2084</f>
        <v>-55.343203097539664</v>
      </c>
      <c r="U103" s="65">
        <f t="shared" si="17"/>
        <v>45.6</v>
      </c>
      <c r="V103" s="49">
        <f>+'Ark1'!V2084</f>
        <v>15.895760233918129</v>
      </c>
      <c r="W103" s="102">
        <f>+'Ark1'!X2084</f>
        <v>146.69148720483028</v>
      </c>
      <c r="X103" s="39"/>
      <c r="Y103"/>
      <c r="Z103"/>
      <c r="AA103"/>
      <c r="AB103"/>
      <c r="AE103"/>
    </row>
    <row r="104" spans="1:31" ht="15.6">
      <c r="A104" s="39"/>
      <c r="B104" s="47">
        <f>+'Ark1'!C2085</f>
        <v>2012</v>
      </c>
      <c r="C104" s="47">
        <f>+'Ark1'!G2085</f>
        <v>3</v>
      </c>
      <c r="D104" s="48" t="s">
        <v>57</v>
      </c>
      <c r="E104" s="48">
        <v>1</v>
      </c>
      <c r="F104" s="48" t="s">
        <v>53</v>
      </c>
      <c r="G104" s="47">
        <f>+'Ark1'!Q2085</f>
        <v>234</v>
      </c>
      <c r="H104" s="47"/>
      <c r="I104" s="65">
        <f>+'Ark1'!R2085</f>
        <v>8848</v>
      </c>
      <c r="J104" s="47"/>
      <c r="K104" s="65">
        <f>+'Ark1'!S2085</f>
        <v>8727</v>
      </c>
      <c r="L104" s="102">
        <f>+'Ark1'!T2085</f>
        <v>77.396780965710306</v>
      </c>
      <c r="M104" s="102">
        <f>+'Ark1'!U2085</f>
        <v>77.814596536428994</v>
      </c>
      <c r="N104" s="49">
        <f>+'Ark1'!W2085</f>
        <v>58.692792483098415</v>
      </c>
      <c r="O104" s="47"/>
      <c r="P104" s="65">
        <f>+'Ark1'!Y2085</f>
        <v>132.87885397829987</v>
      </c>
      <c r="Q104" s="65"/>
      <c r="R104" s="76">
        <f>+'Ark1'!AA2085</f>
        <v>28.869604328077887</v>
      </c>
      <c r="S104" s="49">
        <f>+'Ark1'!AB2085</f>
        <v>3.6255869894895074</v>
      </c>
      <c r="T104" s="65">
        <f>+'Ark1'!AC2085</f>
        <v>-60.371002388492442</v>
      </c>
      <c r="U104" s="65">
        <f t="shared" si="17"/>
        <v>37.811965811965813</v>
      </c>
      <c r="V104" s="49">
        <f>+'Ark1'!V2085</f>
        <v>16.281306509945754</v>
      </c>
      <c r="W104" s="102">
        <f>+'Ark1'!X2085</f>
        <v>145.47773495892602</v>
      </c>
      <c r="X104" s="39"/>
      <c r="Y104"/>
      <c r="Z104"/>
      <c r="AA104"/>
      <c r="AB104"/>
      <c r="AE104"/>
    </row>
    <row r="105" spans="1:31" ht="15.6">
      <c r="A105" s="39"/>
      <c r="B105" s="47">
        <f>+'Ark1'!C2086</f>
        <v>2012</v>
      </c>
      <c r="C105" s="47">
        <f>+'Ark1'!G2086</f>
        <v>3</v>
      </c>
      <c r="D105" s="48" t="s">
        <v>57</v>
      </c>
      <c r="E105" s="48">
        <v>2</v>
      </c>
      <c r="F105" s="48" t="s">
        <v>10</v>
      </c>
      <c r="G105" s="47">
        <f>+'Ark1'!Q2086</f>
        <v>59</v>
      </c>
      <c r="H105" s="47"/>
      <c r="I105" s="65">
        <f>+'Ark1'!R2086</f>
        <v>2584</v>
      </c>
      <c r="J105" s="47"/>
      <c r="K105" s="65">
        <f>+'Ark1'!S2086</f>
        <v>2552</v>
      </c>
      <c r="L105" s="102">
        <f>+'Ark1'!T2086</f>
        <v>22.603219034289705</v>
      </c>
      <c r="M105" s="102">
        <f>+'Ark1'!U2086</f>
        <v>22.185403463570996</v>
      </c>
      <c r="N105" s="49">
        <f>+'Ark1'!W2086</f>
        <v>58.447884012539184</v>
      </c>
      <c r="O105" s="47"/>
      <c r="P105" s="65">
        <f>+'Ark1'!Y2086</f>
        <v>129.72232972136183</v>
      </c>
      <c r="Q105" s="65"/>
      <c r="R105" s="76">
        <f>+'Ark1'!AA2086</f>
        <v>28.632553740052689</v>
      </c>
      <c r="S105" s="49">
        <f>+'Ark1'!AB2086</f>
        <v>3.822115800222309</v>
      </c>
      <c r="T105" s="65">
        <f>+'Ark1'!AC2086</f>
        <v>-60.924260936225203</v>
      </c>
      <c r="U105" s="65">
        <f t="shared" si="17"/>
        <v>43.796610169491522</v>
      </c>
      <c r="V105" s="49">
        <f>+'Ark1'!V2086</f>
        <v>15.707430340557275</v>
      </c>
      <c r="W105" s="102">
        <f>+'Ark1'!X2086</f>
        <v>142.03784267884043</v>
      </c>
      <c r="X105" s="39"/>
      <c r="Y105"/>
      <c r="Z105"/>
      <c r="AA105"/>
      <c r="AB105"/>
      <c r="AE105"/>
    </row>
    <row r="106" spans="1:31" ht="15.6">
      <c r="A106" s="39"/>
      <c r="B106" s="47">
        <f>+'Ark1'!C2087</f>
        <v>2012</v>
      </c>
      <c r="C106" s="47">
        <f>+'Ark1'!G2087</f>
        <v>4</v>
      </c>
      <c r="D106" s="48" t="s">
        <v>7</v>
      </c>
      <c r="E106" s="48">
        <v>1</v>
      </c>
      <c r="F106" s="48" t="s">
        <v>53</v>
      </c>
      <c r="G106" s="47">
        <f>+'Ark1'!Q2087</f>
        <v>7</v>
      </c>
      <c r="H106" s="47"/>
      <c r="I106" s="65">
        <f>+'Ark1'!R2087</f>
        <v>68</v>
      </c>
      <c r="J106" s="47"/>
      <c r="K106" s="65">
        <f>+'Ark1'!S2087</f>
        <v>68</v>
      </c>
      <c r="L106" s="102">
        <f>+'Ark1'!T2087</f>
        <v>12.230215827338128</v>
      </c>
      <c r="M106" s="102">
        <f>+'Ark1'!U2087</f>
        <v>12.451770051183368</v>
      </c>
      <c r="N106" s="49">
        <f>+'Ark1'!W2087</f>
        <v>58.485294117647058</v>
      </c>
      <c r="O106" s="47"/>
      <c r="P106" s="65">
        <f>+'Ark1'!Y2087</f>
        <v>132.83676470588236</v>
      </c>
      <c r="Q106" s="65"/>
      <c r="R106" s="76">
        <f>+'Ark1'!AA2087</f>
        <v>27.520152532557223</v>
      </c>
      <c r="S106" s="49">
        <f>+'Ark1'!AB2087</f>
        <v>2.8516901441427223</v>
      </c>
      <c r="T106" s="65">
        <f>+'Ark1'!AC2087</f>
        <v>-54.28606911625247</v>
      </c>
      <c r="U106" s="65">
        <f t="shared" si="17"/>
        <v>9.7142857142857135</v>
      </c>
      <c r="V106" s="49">
        <f>+'Ark1'!V2087</f>
        <v>16.22058823529412</v>
      </c>
      <c r="W106" s="102">
        <f>+'Ark1'!X2087</f>
        <v>143.918488305398</v>
      </c>
      <c r="X106" s="39"/>
      <c r="Y106"/>
      <c r="Z106"/>
      <c r="AA106"/>
      <c r="AB106"/>
      <c r="AE106"/>
    </row>
    <row r="107" spans="1:31" ht="15.6">
      <c r="A107" s="39"/>
      <c r="B107" s="47">
        <f>+'Ark1'!C2088</f>
        <v>2012</v>
      </c>
      <c r="C107" s="47">
        <f>+'Ark1'!G2088</f>
        <v>4</v>
      </c>
      <c r="D107" s="48" t="s">
        <v>7</v>
      </c>
      <c r="E107" s="48">
        <v>2</v>
      </c>
      <c r="F107" s="48" t="s">
        <v>10</v>
      </c>
      <c r="G107" s="47">
        <f>+'Ark1'!Q2088</f>
        <v>18</v>
      </c>
      <c r="H107" s="47"/>
      <c r="I107" s="65">
        <f>+'Ark1'!R2088</f>
        <v>488</v>
      </c>
      <c r="J107" s="47"/>
      <c r="K107" s="65">
        <f>+'Ark1'!S2088</f>
        <v>487</v>
      </c>
      <c r="L107" s="102">
        <f>+'Ark1'!T2088</f>
        <v>87.769784172661886</v>
      </c>
      <c r="M107" s="102">
        <f>+'Ark1'!U2088</f>
        <v>87.548229948816612</v>
      </c>
      <c r="N107" s="49">
        <f>+'Ark1'!W2088</f>
        <v>62.763860369609837</v>
      </c>
      <c r="O107" s="47"/>
      <c r="P107" s="65">
        <f>+'Ark1'!Y2088</f>
        <v>130.14385245901639</v>
      </c>
      <c r="Q107" s="65"/>
      <c r="R107" s="76">
        <f>+'Ark1'!AA2088</f>
        <v>29.463724960511367</v>
      </c>
      <c r="S107" s="49">
        <f>+'Ark1'!AB2088</f>
        <v>6.1160649436780146</v>
      </c>
      <c r="T107" s="65">
        <f>+'Ark1'!AC2088</f>
        <v>9.9083108394876245</v>
      </c>
      <c r="U107" s="65">
        <f t="shared" si="17"/>
        <v>27.111111111111111</v>
      </c>
      <c r="V107" s="49">
        <f>+'Ark1'!V2088</f>
        <v>17.295081967213125</v>
      </c>
      <c r="W107" s="102">
        <f>+'Ark1'!X2088</f>
        <v>141.77019874607035</v>
      </c>
      <c r="X107" s="39"/>
      <c r="Y107"/>
      <c r="Z107"/>
      <c r="AA107"/>
      <c r="AB107"/>
      <c r="AE107"/>
    </row>
    <row r="108" spans="1:31" ht="15.6">
      <c r="A108" s="39"/>
      <c r="B108" s="47">
        <f>+'Ark1'!C2089</f>
        <v>2011</v>
      </c>
      <c r="C108" s="47">
        <f>+'Ark1'!G2089</f>
        <v>1</v>
      </c>
      <c r="D108" s="48" t="s">
        <v>4</v>
      </c>
      <c r="E108" s="48">
        <v>1</v>
      </c>
      <c r="F108" s="48" t="s">
        <v>53</v>
      </c>
      <c r="G108" s="47">
        <f>+'Ark1'!Q2089</f>
        <v>44</v>
      </c>
      <c r="H108" s="47"/>
      <c r="I108" s="65">
        <f>+'Ark1'!R2089</f>
        <v>201</v>
      </c>
      <c r="J108" s="47"/>
      <c r="K108" s="65">
        <f>+'Ark1'!S2089</f>
        <v>201</v>
      </c>
      <c r="L108" s="102">
        <f>+'Ark1'!T2089</f>
        <v>2.4068973775595737</v>
      </c>
      <c r="M108" s="102">
        <f>+'Ark1'!U2089</f>
        <v>2.0884749713036066</v>
      </c>
      <c r="N108" s="49">
        <f>+'Ark1'!W2089</f>
        <v>59.149253731343279</v>
      </c>
      <c r="O108" s="47"/>
      <c r="P108" s="65">
        <f>+'Ark1'!Y2089</f>
        <v>118.81691542288561</v>
      </c>
      <c r="Q108" s="65"/>
      <c r="R108" s="76">
        <f>+'Ark1'!AA2089</f>
        <v>26.637950566548433</v>
      </c>
      <c r="S108" s="49">
        <f>+'Ark1'!AB2089</f>
        <v>2.5466028371630705</v>
      </c>
      <c r="T108" s="65">
        <f>+'Ark1'!AC2089</f>
        <v>-38.488976217314395</v>
      </c>
      <c r="U108" s="65">
        <f t="shared" si="17"/>
        <v>4.5681818181818183</v>
      </c>
      <c r="V108" s="49">
        <f>+'Ark1'!V2089</f>
        <v>16.597014925373134</v>
      </c>
      <c r="W108" s="102">
        <f>+'Ark1'!X2089</f>
        <v>128.72905246249789</v>
      </c>
      <c r="X108" s="39"/>
      <c r="Y108"/>
      <c r="Z108"/>
      <c r="AA108"/>
      <c r="AB108"/>
      <c r="AE108"/>
    </row>
    <row r="109" spans="1:31" ht="15.6">
      <c r="A109" s="39"/>
      <c r="B109" s="47">
        <f>+'Ark1'!C2090</f>
        <v>2011</v>
      </c>
      <c r="C109" s="47">
        <f>+'Ark1'!G2090</f>
        <v>1</v>
      </c>
      <c r="D109" s="48" t="s">
        <v>4</v>
      </c>
      <c r="E109" s="48">
        <v>2</v>
      </c>
      <c r="F109" s="48" t="s">
        <v>10</v>
      </c>
      <c r="G109" s="47">
        <f>+'Ark1'!Q2090</f>
        <v>160</v>
      </c>
      <c r="H109" s="47"/>
      <c r="I109" s="65">
        <f>+'Ark1'!R2090</f>
        <v>8150</v>
      </c>
      <c r="J109" s="47"/>
      <c r="K109" s="65">
        <f>+'Ark1'!S2090</f>
        <v>8145</v>
      </c>
      <c r="L109" s="102">
        <f>+'Ark1'!T2090</f>
        <v>97.593102622440455</v>
      </c>
      <c r="M109" s="102">
        <f>+'Ark1'!U2090</f>
        <v>97.911525028696417</v>
      </c>
      <c r="N109" s="49">
        <f>+'Ark1'!W2090</f>
        <v>59.044321669736014</v>
      </c>
      <c r="O109" s="47"/>
      <c r="P109" s="65">
        <f>+'Ark1'!Y2090</f>
        <v>137.37928834355819</v>
      </c>
      <c r="Q109" s="65"/>
      <c r="R109" s="76">
        <f>+'Ark1'!AA2090</f>
        <v>28.887588595282484</v>
      </c>
      <c r="S109" s="49">
        <f>+'Ark1'!AB2090</f>
        <v>3.6835372788753697</v>
      </c>
      <c r="T109" s="65">
        <f>+'Ark1'!AC2090</f>
        <v>-47.653749795989377</v>
      </c>
      <c r="U109" s="65">
        <f t="shared" si="17"/>
        <v>50.9375</v>
      </c>
      <c r="V109" s="49">
        <f>+'Ark1'!V2090</f>
        <v>16.055950920245401</v>
      </c>
      <c r="W109" s="102">
        <f>+'Ark1'!X2090</f>
        <v>148.93133221224528</v>
      </c>
      <c r="X109" s="39"/>
      <c r="Y109"/>
      <c r="Z109"/>
      <c r="AA109"/>
      <c r="AB109"/>
      <c r="AE109"/>
    </row>
    <row r="110" spans="1:31" ht="15.6">
      <c r="A110" s="39"/>
      <c r="B110" s="47">
        <f>+'Ark1'!C2091</f>
        <v>2011</v>
      </c>
      <c r="C110" s="47">
        <f>+'Ark1'!G2091</f>
        <v>2</v>
      </c>
      <c r="D110" s="48" t="s">
        <v>5</v>
      </c>
      <c r="E110" s="48">
        <v>1</v>
      </c>
      <c r="F110" s="48" t="s">
        <v>53</v>
      </c>
      <c r="G110" s="47">
        <f>+'Ark1'!Q2091</f>
        <v>31</v>
      </c>
      <c r="H110" s="47"/>
      <c r="I110" s="65">
        <f>+'Ark1'!R2091</f>
        <v>58</v>
      </c>
      <c r="J110" s="47"/>
      <c r="K110" s="65">
        <f>+'Ark1'!S2091</f>
        <v>57</v>
      </c>
      <c r="L110" s="102">
        <f>+'Ark1'!T2091</f>
        <v>0.84807720426963007</v>
      </c>
      <c r="M110" s="102">
        <f>+'Ark1'!U2091</f>
        <v>0.72512345336756701</v>
      </c>
      <c r="N110" s="49">
        <f>+'Ark1'!W2091</f>
        <v>56.087719298245617</v>
      </c>
      <c r="O110" s="47"/>
      <c r="P110" s="65">
        <f>+'Ark1'!Y2091</f>
        <v>114.5465517241379</v>
      </c>
      <c r="Q110" s="65"/>
      <c r="R110" s="76">
        <f>+'Ark1'!AA2091</f>
        <v>37.938144566824718</v>
      </c>
      <c r="S110" s="49">
        <f>+'Ark1'!AB2091</f>
        <v>2.9574805645392557</v>
      </c>
      <c r="T110" s="65">
        <f>+'Ark1'!AC2091</f>
        <v>-4.1792154501518004</v>
      </c>
      <c r="U110" s="65">
        <f t="shared" si="17"/>
        <v>1.8709677419354838</v>
      </c>
      <c r="V110" s="49">
        <f>+'Ark1'!V2091</f>
        <v>15.103448275862075</v>
      </c>
      <c r="W110" s="102">
        <f>+'Ark1'!X2091</f>
        <v>126.05820599992528</v>
      </c>
      <c r="X110" s="39"/>
      <c r="Y110"/>
      <c r="Z110"/>
      <c r="AA110"/>
      <c r="AB110"/>
      <c r="AE110"/>
    </row>
    <row r="111" spans="1:31" ht="15.6">
      <c r="A111" s="39"/>
      <c r="B111" s="47">
        <f>+'Ark1'!C2092</f>
        <v>2011</v>
      </c>
      <c r="C111" s="47">
        <f>+'Ark1'!G2092</f>
        <v>2</v>
      </c>
      <c r="D111" s="48" t="s">
        <v>5</v>
      </c>
      <c r="E111" s="48">
        <v>2</v>
      </c>
      <c r="F111" s="48" t="s">
        <v>10</v>
      </c>
      <c r="G111" s="47">
        <f>+'Ark1'!Q2092</f>
        <v>157</v>
      </c>
      <c r="H111" s="47"/>
      <c r="I111" s="65">
        <f>+'Ark1'!R2092</f>
        <v>6781</v>
      </c>
      <c r="J111" s="47"/>
      <c r="K111" s="65">
        <f>+'Ark1'!S2092</f>
        <v>6750</v>
      </c>
      <c r="L111" s="102">
        <f>+'Ark1'!T2092</f>
        <v>99.151922795730371</v>
      </c>
      <c r="M111" s="102">
        <f>+'Ark1'!U2092</f>
        <v>99.274876546632413</v>
      </c>
      <c r="N111" s="49">
        <f>+'Ark1'!W2092</f>
        <v>58.756740740740739</v>
      </c>
      <c r="O111" s="47"/>
      <c r="P111" s="65">
        <f>+'Ark1'!Y2092</f>
        <v>134.13548149240523</v>
      </c>
      <c r="Q111" s="65"/>
      <c r="R111" s="76">
        <f>+'Ark1'!AA2092</f>
        <v>30.091623688911884</v>
      </c>
      <c r="S111" s="49">
        <f>+'Ark1'!AB2092</f>
        <v>4.3010174213447305</v>
      </c>
      <c r="T111" s="65">
        <f>+'Ark1'!AC2092</f>
        <v>-56.650393209267193</v>
      </c>
      <c r="U111" s="65">
        <f t="shared" si="17"/>
        <v>43.191082802547768</v>
      </c>
      <c r="V111" s="49">
        <f>+'Ark1'!V2092</f>
        <v>15.447131691490938</v>
      </c>
      <c r="W111" s="102">
        <f>+'Ark1'!X2092</f>
        <v>145.88787132742803</v>
      </c>
      <c r="X111" s="39"/>
      <c r="Y111"/>
      <c r="Z111"/>
      <c r="AA111"/>
      <c r="AB111"/>
      <c r="AE111"/>
    </row>
    <row r="112" spans="1:31" ht="15.6">
      <c r="A112" s="39"/>
      <c r="B112" s="47">
        <f>+'Ark1'!C2093</f>
        <v>2011</v>
      </c>
      <c r="C112" s="47">
        <f>+'Ark1'!G2093</f>
        <v>3</v>
      </c>
      <c r="D112" s="48" t="s">
        <v>57</v>
      </c>
      <c r="E112" s="48">
        <v>1</v>
      </c>
      <c r="F112" s="48" t="s">
        <v>53</v>
      </c>
      <c r="G112" s="47">
        <f>+'Ark1'!Q2093</f>
        <v>259</v>
      </c>
      <c r="H112" s="47"/>
      <c r="I112" s="65">
        <f>+'Ark1'!R2093</f>
        <v>9345</v>
      </c>
      <c r="J112" s="47"/>
      <c r="K112" s="65">
        <f>+'Ark1'!S2093</f>
        <v>9278</v>
      </c>
      <c r="L112" s="102">
        <f>+'Ark1'!T2093</f>
        <v>81.622849157131611</v>
      </c>
      <c r="M112" s="102">
        <f>+'Ark1'!U2093</f>
        <v>81.814852022164743</v>
      </c>
      <c r="N112" s="49">
        <f>+'Ark1'!W2093</f>
        <v>58.54063375727528</v>
      </c>
      <c r="O112" s="47"/>
      <c r="P112" s="65">
        <f>+'Ark1'!Y2093</f>
        <v>133.87765650080237</v>
      </c>
      <c r="Q112" s="65"/>
      <c r="R112" s="76">
        <f>+'Ark1'!AA2093</f>
        <v>29.940971293869943</v>
      </c>
      <c r="S112" s="49">
        <f>+'Ark1'!AB2093</f>
        <v>4.0555554188931291</v>
      </c>
      <c r="T112" s="65">
        <f>+'Ark1'!AC2093</f>
        <v>-61.395735402259888</v>
      </c>
      <c r="U112" s="65">
        <f t="shared" si="17"/>
        <v>36.081081081081081</v>
      </c>
      <c r="V112" s="49">
        <f>+'Ark1'!V2093</f>
        <v>16.631781701444627</v>
      </c>
      <c r="W112" s="102">
        <f>+'Ark1'!X2093</f>
        <v>145.73344996513245</v>
      </c>
      <c r="X112" s="39"/>
      <c r="Y112"/>
      <c r="Z112"/>
      <c r="AA112"/>
      <c r="AB112"/>
      <c r="AE112"/>
    </row>
    <row r="113" spans="1:31" ht="15.6">
      <c r="A113" s="39"/>
      <c r="B113" s="47">
        <f>+'Ark1'!C2094</f>
        <v>2011</v>
      </c>
      <c r="C113" s="47">
        <f>+'Ark1'!G2094</f>
        <v>3</v>
      </c>
      <c r="D113" s="48" t="s">
        <v>57</v>
      </c>
      <c r="E113" s="48">
        <v>2</v>
      </c>
      <c r="F113" s="48" t="s">
        <v>10</v>
      </c>
      <c r="G113" s="47">
        <f>+'Ark1'!Q2094</f>
        <v>47</v>
      </c>
      <c r="H113" s="47"/>
      <c r="I113" s="65">
        <f>+'Ark1'!R2094</f>
        <v>2104</v>
      </c>
      <c r="J113" s="47"/>
      <c r="K113" s="65">
        <f>+'Ark1'!S2094</f>
        <v>2087</v>
      </c>
      <c r="L113" s="102">
        <f>+'Ark1'!T2094</f>
        <v>18.377150842868375</v>
      </c>
      <c r="M113" s="102">
        <f>+'Ark1'!U2094</f>
        <v>18.185147977835296</v>
      </c>
      <c r="N113" s="49">
        <f>+'Ark1'!W2094</f>
        <v>58.734547196933399</v>
      </c>
      <c r="O113" s="47"/>
      <c r="P113" s="65">
        <f>+'Ark1'!Y2094</f>
        <v>132.16801330798478</v>
      </c>
      <c r="Q113" s="65"/>
      <c r="R113" s="76">
        <f>+'Ark1'!AA2094</f>
        <v>30.029388391324851</v>
      </c>
      <c r="S113" s="49">
        <f>+'Ark1'!AB2094</f>
        <v>3.919954916664564</v>
      </c>
      <c r="T113" s="65">
        <f>+'Ark1'!AC2094</f>
        <v>-62.778051173098035</v>
      </c>
      <c r="U113" s="65">
        <f t="shared" si="17"/>
        <v>44.765957446808514</v>
      </c>
      <c r="V113" s="49">
        <f>+'Ark1'!V2094</f>
        <v>16.502851711026612</v>
      </c>
      <c r="W113" s="102">
        <f>+'Ark1'!X2094</f>
        <v>144.12541349294949</v>
      </c>
      <c r="X113" s="39"/>
      <c r="Y113"/>
      <c r="Z113"/>
      <c r="AA113"/>
      <c r="AB113"/>
      <c r="AE113"/>
    </row>
    <row r="114" spans="1:31" ht="15.6">
      <c r="A114" s="39"/>
      <c r="B114" s="47">
        <f>+'Ark1'!C2095</f>
        <v>2011</v>
      </c>
      <c r="C114" s="47">
        <f>+'Ark1'!G2095</f>
        <v>4</v>
      </c>
      <c r="D114" s="48" t="s">
        <v>7</v>
      </c>
      <c r="E114" s="48">
        <v>1</v>
      </c>
      <c r="F114" s="48" t="s">
        <v>53</v>
      </c>
      <c r="G114" s="47">
        <f>+'Ark1'!Q2095</f>
        <v>11</v>
      </c>
      <c r="H114" s="47"/>
      <c r="I114" s="65">
        <f>+'Ark1'!R2095</f>
        <v>68</v>
      </c>
      <c r="J114" s="47"/>
      <c r="K114" s="65">
        <f>+'Ark1'!S2095</f>
        <v>67</v>
      </c>
      <c r="L114" s="102">
        <f>+'Ark1'!T2095</f>
        <v>12.927756653992402</v>
      </c>
      <c r="M114" s="102">
        <f>+'Ark1'!U2095</f>
        <v>13.240997075460911</v>
      </c>
      <c r="N114" s="49">
        <f>+'Ark1'!W2095</f>
        <v>57.343283582089555</v>
      </c>
      <c r="O114" s="47"/>
      <c r="P114" s="65">
        <f>+'Ark1'!Y2095</f>
        <v>139.6882352941177</v>
      </c>
      <c r="Q114" s="65"/>
      <c r="R114" s="76">
        <f>+'Ark1'!AA2095</f>
        <v>28.467507437923167</v>
      </c>
      <c r="S114" s="49">
        <f>+'Ark1'!AB2095</f>
        <v>3.5050166129270157</v>
      </c>
      <c r="T114" s="65">
        <f>+'Ark1'!AC2095</f>
        <v>-64.009795677211514</v>
      </c>
      <c r="U114" s="65">
        <f t="shared" si="17"/>
        <v>6.1818181818181817</v>
      </c>
      <c r="V114" s="49">
        <f>+'Ark1'!V2095</f>
        <v>16.720588235294123</v>
      </c>
      <c r="W114" s="102">
        <f>+'Ark1'!X2095</f>
        <v>153.28532279650753</v>
      </c>
      <c r="X114" s="39"/>
      <c r="Y114"/>
      <c r="Z114"/>
      <c r="AA114"/>
      <c r="AB114"/>
      <c r="AE114"/>
    </row>
    <row r="115" spans="1:31" ht="15.6">
      <c r="A115" s="39"/>
      <c r="B115" s="47">
        <f>+'Ark1'!C2096</f>
        <v>2011</v>
      </c>
      <c r="C115" s="47">
        <f>+'Ark1'!G2096</f>
        <v>4</v>
      </c>
      <c r="D115" s="48" t="s">
        <v>7</v>
      </c>
      <c r="E115" s="48">
        <v>2</v>
      </c>
      <c r="F115" s="48" t="s">
        <v>10</v>
      </c>
      <c r="G115" s="47">
        <f>+'Ark1'!Q2096</f>
        <v>19</v>
      </c>
      <c r="H115" s="47"/>
      <c r="I115" s="65">
        <f>+'Ark1'!R2096</f>
        <v>458</v>
      </c>
      <c r="J115" s="47"/>
      <c r="K115" s="65">
        <f>+'Ark1'!S2096</f>
        <v>449</v>
      </c>
      <c r="L115" s="102">
        <f>+'Ark1'!T2096</f>
        <v>87.07224334600761</v>
      </c>
      <c r="M115" s="102">
        <f>+'Ark1'!U2096</f>
        <v>86.759002924539075</v>
      </c>
      <c r="N115" s="49">
        <f>+'Ark1'!W2096</f>
        <v>62.289532293986639</v>
      </c>
      <c r="O115" s="47"/>
      <c r="P115" s="65">
        <f>+'Ark1'!Y2096</f>
        <v>135.89301310043669</v>
      </c>
      <c r="Q115" s="65"/>
      <c r="R115" s="76">
        <f>+'Ark1'!AA2096</f>
        <v>28.64402095046416</v>
      </c>
      <c r="S115" s="49">
        <f>+'Ark1'!AB2096</f>
        <v>2.3005571135968341</v>
      </c>
      <c r="T115" s="65">
        <f>+'Ark1'!AC2096</f>
        <v>-38.418141733935059</v>
      </c>
      <c r="U115" s="65">
        <f t="shared" si="17"/>
        <v>24.105263157894736</v>
      </c>
      <c r="V115" s="49">
        <f>+'Ark1'!V2096</f>
        <v>18.26419213973799</v>
      </c>
      <c r="W115" s="102">
        <f>+'Ark1'!X2096</f>
        <v>149.85026044746817</v>
      </c>
      <c r="X115" s="39"/>
      <c r="Y115"/>
      <c r="Z115"/>
      <c r="AA115"/>
      <c r="AB115"/>
      <c r="AE115"/>
    </row>
    <row r="116" spans="1:31" ht="15.6">
      <c r="A116" s="39"/>
      <c r="B116" s="47">
        <f>+'Ark1'!C2097</f>
        <v>2010</v>
      </c>
      <c r="C116" s="47">
        <f>+'Ark1'!G2097</f>
        <v>1</v>
      </c>
      <c r="D116" s="48" t="s">
        <v>4</v>
      </c>
      <c r="E116" s="48">
        <v>1</v>
      </c>
      <c r="F116" s="48" t="s">
        <v>53</v>
      </c>
      <c r="G116" s="47">
        <f>+'Ark1'!Q2097</f>
        <v>86</v>
      </c>
      <c r="H116" s="47"/>
      <c r="I116" s="65">
        <f>+'Ark1'!R2097</f>
        <v>333</v>
      </c>
      <c r="J116" s="47"/>
      <c r="K116" s="65">
        <f>+'Ark1'!S2097</f>
        <v>326</v>
      </c>
      <c r="L116" s="102">
        <f>+'Ark1'!T2097</f>
        <v>3.8249483115093041</v>
      </c>
      <c r="M116" s="102">
        <f>+'Ark1'!U2097</f>
        <v>3.3302782577902601</v>
      </c>
      <c r="N116" s="49">
        <f>+'Ark1'!W2097</f>
        <v>58.815950920245399</v>
      </c>
      <c r="O116" s="47"/>
      <c r="P116" s="65">
        <f>+'Ark1'!Y2097</f>
        <v>116.5807807807807</v>
      </c>
      <c r="Q116" s="65"/>
      <c r="R116" s="76">
        <f>+'Ark1'!AA2097</f>
        <v>26.608077850868082</v>
      </c>
      <c r="S116" s="49">
        <f>+'Ark1'!AB2097</f>
        <v>2.725114426153183</v>
      </c>
      <c r="T116" s="65">
        <f>+'Ark1'!AC2097</f>
        <v>-35.3056888168299</v>
      </c>
      <c r="U116" s="65">
        <f t="shared" si="17"/>
        <v>3.8720930232558142</v>
      </c>
      <c r="V116" s="49">
        <f>+'Ark1'!V2097</f>
        <v>14.603603603603609</v>
      </c>
      <c r="W116" s="102">
        <f>+'Ark1'!X2097</f>
        <v>129.05104454400225</v>
      </c>
      <c r="X116" s="39"/>
      <c r="Y116"/>
      <c r="Z116"/>
      <c r="AA116"/>
      <c r="AB116"/>
      <c r="AE116"/>
    </row>
    <row r="117" spans="1:31" ht="15.6">
      <c r="A117" s="39"/>
      <c r="B117" s="47">
        <f>+'Ark1'!C2098</f>
        <v>2010</v>
      </c>
      <c r="C117" s="47">
        <f>+'Ark1'!G2098</f>
        <v>1</v>
      </c>
      <c r="D117" s="48" t="s">
        <v>4</v>
      </c>
      <c r="E117" s="48">
        <v>2</v>
      </c>
      <c r="F117" s="48" t="s">
        <v>10</v>
      </c>
      <c r="G117" s="47">
        <f>+'Ark1'!Q2098</f>
        <v>170</v>
      </c>
      <c r="H117" s="47"/>
      <c r="I117" s="65">
        <f>+'Ark1'!R2098</f>
        <v>8373</v>
      </c>
      <c r="J117" s="47"/>
      <c r="K117" s="65">
        <f>+'Ark1'!S2098</f>
        <v>8356</v>
      </c>
      <c r="L117" s="102">
        <f>+'Ark1'!T2098</f>
        <v>96.175051688490726</v>
      </c>
      <c r="M117" s="102">
        <f>+'Ark1'!U2098</f>
        <v>96.669721742209774</v>
      </c>
      <c r="N117" s="49">
        <f>+'Ark1'!W2098</f>
        <v>58.699497367161321</v>
      </c>
      <c r="O117" s="47"/>
      <c r="P117" s="65">
        <f>+'Ark1'!Y2098</f>
        <v>134.58605040009598</v>
      </c>
      <c r="Q117" s="65"/>
      <c r="R117" s="76">
        <f>+'Ark1'!AA2098</f>
        <v>28.551404594814255</v>
      </c>
      <c r="S117" s="49">
        <f>+'Ark1'!AB2098</f>
        <v>3.2653774712568966</v>
      </c>
      <c r="T117" s="65">
        <f>+'Ark1'!AC2098</f>
        <v>-47.171964720532799</v>
      </c>
      <c r="U117" s="65">
        <f t="shared" si="17"/>
        <v>49.252941176470586</v>
      </c>
      <c r="V117" s="49">
        <f>+'Ark1'!V2098</f>
        <v>16.056610533858837</v>
      </c>
      <c r="W117" s="102">
        <f>+'Ark1'!X2098</f>
        <v>146.07490231654427</v>
      </c>
      <c r="X117" s="39"/>
      <c r="Y117"/>
      <c r="Z117"/>
      <c r="AA117"/>
      <c r="AB117"/>
      <c r="AE117"/>
    </row>
    <row r="118" spans="1:31" ht="15.6">
      <c r="A118" s="39"/>
      <c r="B118" s="47">
        <f>+'Ark1'!C2099</f>
        <v>2010</v>
      </c>
      <c r="C118" s="47">
        <f>+'Ark1'!G2099</f>
        <v>2</v>
      </c>
      <c r="D118" s="48" t="s">
        <v>5</v>
      </c>
      <c r="E118" s="48">
        <v>1</v>
      </c>
      <c r="F118" s="48" t="s">
        <v>53</v>
      </c>
      <c r="G118" s="47">
        <f>+'Ark1'!Q2099</f>
        <v>64</v>
      </c>
      <c r="H118" s="47"/>
      <c r="I118" s="65">
        <f>+'Ark1'!R2099</f>
        <v>209</v>
      </c>
      <c r="J118" s="47"/>
      <c r="K118" s="65">
        <f>+'Ark1'!S2099</f>
        <v>190</v>
      </c>
      <c r="L118" s="102">
        <f>+'Ark1'!T2099</f>
        <v>3.0862374483165977</v>
      </c>
      <c r="M118" s="102">
        <f>+'Ark1'!U2099</f>
        <v>2.5369889041650393</v>
      </c>
      <c r="N118" s="49">
        <f>+'Ark1'!W2099</f>
        <v>56.105263157894754</v>
      </c>
      <c r="O118" s="47"/>
      <c r="P118" s="65">
        <f>+'Ark1'!Y2099</f>
        <v>108.86267942583741</v>
      </c>
      <c r="Q118" s="65"/>
      <c r="R118" s="76">
        <f>+'Ark1'!AA2099</f>
        <v>28.6055308223564</v>
      </c>
      <c r="S118" s="49">
        <f>+'Ark1'!AB2099</f>
        <v>2.2663380349458482</v>
      </c>
      <c r="T118" s="65">
        <f>+'Ark1'!AC2099</f>
        <v>-1.0665899281647551</v>
      </c>
      <c r="U118" s="65">
        <f t="shared" si="17"/>
        <v>3.265625</v>
      </c>
      <c r="V118" s="49">
        <f>+'Ark1'!V2099</f>
        <v>12.18181818181818</v>
      </c>
      <c r="W118" s="102">
        <f>+'Ark1'!X2099</f>
        <v>128.99842929494528</v>
      </c>
      <c r="X118" s="39"/>
      <c r="Y118"/>
      <c r="Z118"/>
      <c r="AA118"/>
      <c r="AB118"/>
      <c r="AE118"/>
    </row>
    <row r="119" spans="1:31" ht="15.6">
      <c r="A119" s="39"/>
      <c r="B119" s="47">
        <f>+'Ark1'!C2100</f>
        <v>2010</v>
      </c>
      <c r="C119" s="47">
        <f>+'Ark1'!G2100</f>
        <v>2</v>
      </c>
      <c r="D119" s="48" t="s">
        <v>5</v>
      </c>
      <c r="E119" s="48">
        <v>2</v>
      </c>
      <c r="F119" s="48" t="s">
        <v>10</v>
      </c>
      <c r="G119" s="47">
        <f>+'Ark1'!Q2100</f>
        <v>167</v>
      </c>
      <c r="H119" s="47"/>
      <c r="I119" s="65">
        <f>+'Ark1'!R2100</f>
        <v>6563</v>
      </c>
      <c r="J119" s="47"/>
      <c r="K119" s="65">
        <f>+'Ark1'!S2100</f>
        <v>6499</v>
      </c>
      <c r="L119" s="102">
        <f>+'Ark1'!T2100</f>
        <v>96.913762551683419</v>
      </c>
      <c r="M119" s="102">
        <f>+'Ark1'!U2100</f>
        <v>97.463011095834972</v>
      </c>
      <c r="N119" s="49">
        <f>+'Ark1'!W2100</f>
        <v>58.325896291737195</v>
      </c>
      <c r="O119" s="47"/>
      <c r="P119" s="65">
        <f>+'Ark1'!Y2100</f>
        <v>133.18157854639648</v>
      </c>
      <c r="Q119" s="65"/>
      <c r="R119" s="76">
        <f>+'Ark1'!AA2100</f>
        <v>29.917760260564375</v>
      </c>
      <c r="S119" s="49">
        <f>+'Ark1'!AB2100</f>
        <v>3.9157096701585248</v>
      </c>
      <c r="T119" s="65">
        <f>+'Ark1'!AC2100</f>
        <v>-56.924313026686946</v>
      </c>
      <c r="U119" s="65">
        <f t="shared" si="17"/>
        <v>39.299401197604787</v>
      </c>
      <c r="V119" s="49">
        <f>+'Ark1'!V2100</f>
        <v>15.592412006704251</v>
      </c>
      <c r="W119" s="102">
        <f>+'Ark1'!X2100</f>
        <v>145.62431728876976</v>
      </c>
      <c r="X119" s="39"/>
      <c r="Y119"/>
      <c r="Z119"/>
      <c r="AA119"/>
      <c r="AB119"/>
      <c r="AE119"/>
    </row>
    <row r="120" spans="1:31" ht="15.6">
      <c r="A120" s="39"/>
      <c r="B120" s="47">
        <f>+'Ark1'!C2101</f>
        <v>2010</v>
      </c>
      <c r="C120" s="47">
        <f>+'Ark1'!G2101</f>
        <v>3</v>
      </c>
      <c r="D120" s="48" t="s">
        <v>57</v>
      </c>
      <c r="E120" s="48">
        <v>1</v>
      </c>
      <c r="F120" s="48" t="s">
        <v>53</v>
      </c>
      <c r="G120" s="47">
        <f>+'Ark1'!Q2101</f>
        <v>263</v>
      </c>
      <c r="H120" s="47"/>
      <c r="I120" s="65">
        <f>+'Ark1'!R2101</f>
        <v>8666</v>
      </c>
      <c r="J120" s="47"/>
      <c r="K120" s="65">
        <f>+'Ark1'!S2101</f>
        <v>8609</v>
      </c>
      <c r="L120" s="102">
        <f>+'Ark1'!T2101</f>
        <v>90.05507637950744</v>
      </c>
      <c r="M120" s="102">
        <f>+'Ark1'!U2101</f>
        <v>90.094686819709153</v>
      </c>
      <c r="N120" s="49">
        <f>+'Ark1'!W2101</f>
        <v>57.943779765361818</v>
      </c>
      <c r="O120" s="47"/>
      <c r="P120" s="65">
        <f>+'Ark1'!Y2101</f>
        <v>134.43559889222249</v>
      </c>
      <c r="Q120" s="65"/>
      <c r="R120" s="76">
        <f>+'Ark1'!AA2101</f>
        <v>30.146373999418355</v>
      </c>
      <c r="S120" s="49">
        <f>+'Ark1'!AB2101</f>
        <v>3.9585022089461246</v>
      </c>
      <c r="T120" s="65">
        <f>+'Ark1'!AC2101</f>
        <v>-62.274977912935888</v>
      </c>
      <c r="U120" s="65">
        <f t="shared" si="17"/>
        <v>32.950570342205324</v>
      </c>
      <c r="V120" s="49">
        <f>+'Ark1'!V2101</f>
        <v>14.28709900761597</v>
      </c>
      <c r="W120" s="102">
        <f>+'Ark1'!X2101</f>
        <v>146.31067128507365</v>
      </c>
      <c r="X120" s="39"/>
      <c r="Y120"/>
      <c r="Z120"/>
      <c r="AA120"/>
      <c r="AB120"/>
      <c r="AE120"/>
    </row>
    <row r="121" spans="1:31" ht="15.6">
      <c r="A121" s="39"/>
      <c r="B121" s="47">
        <f>+'Ark1'!C2102</f>
        <v>2010</v>
      </c>
      <c r="C121" s="47">
        <f>+'Ark1'!G2102</f>
        <v>3</v>
      </c>
      <c r="D121" s="48" t="s">
        <v>57</v>
      </c>
      <c r="E121" s="48">
        <v>2</v>
      </c>
      <c r="F121" s="48" t="s">
        <v>10</v>
      </c>
      <c r="G121" s="47">
        <f>+'Ark1'!Q2102</f>
        <v>47</v>
      </c>
      <c r="H121" s="47"/>
      <c r="I121" s="65">
        <f>+'Ark1'!R2102</f>
        <v>957</v>
      </c>
      <c r="J121" s="47"/>
      <c r="K121" s="65">
        <f>+'Ark1'!S2102</f>
        <v>952</v>
      </c>
      <c r="L121" s="102">
        <f>+'Ark1'!T2102</f>
        <v>9.9449236204925704</v>
      </c>
      <c r="M121" s="102">
        <f>+'Ark1'!U2102</f>
        <v>9.9053131802908325</v>
      </c>
      <c r="N121" s="49">
        <f>+'Ark1'!W2102</f>
        <v>58.212184873949589</v>
      </c>
      <c r="O121" s="47"/>
      <c r="P121" s="65">
        <f>+'Ark1'!Y2102</f>
        <v>133.84127481713671</v>
      </c>
      <c r="Q121" s="65"/>
      <c r="R121" s="76">
        <f>+'Ark1'!AA2102</f>
        <v>29.4141391896786</v>
      </c>
      <c r="S121" s="49">
        <f>+'Ark1'!AB2102</f>
        <v>3.5826288783666902</v>
      </c>
      <c r="T121" s="65">
        <f>+'Ark1'!AC2102</f>
        <v>-58.749730893852401</v>
      </c>
      <c r="U121" s="65">
        <f t="shared" si="17"/>
        <v>20.361702127659573</v>
      </c>
      <c r="V121" s="49">
        <f>+'Ark1'!V2102</f>
        <v>15.857889237199579</v>
      </c>
      <c r="W121" s="102">
        <f>+'Ark1'!X2102</f>
        <v>145.80334672612454</v>
      </c>
      <c r="X121" s="39"/>
      <c r="Y121"/>
      <c r="Z121"/>
      <c r="AA121"/>
      <c r="AB121"/>
      <c r="AE121"/>
    </row>
    <row r="122" spans="1:31" ht="15.6">
      <c r="A122" s="39"/>
      <c r="B122" s="47">
        <f>+'Ark1'!C2103</f>
        <v>2010</v>
      </c>
      <c r="C122" s="47">
        <f>+'Ark1'!G2103</f>
        <v>4</v>
      </c>
      <c r="D122" s="48" t="s">
        <v>7</v>
      </c>
      <c r="E122" s="48">
        <v>1</v>
      </c>
      <c r="F122" s="48" t="s">
        <v>53</v>
      </c>
      <c r="G122" s="47">
        <f>+'Ark1'!Q2103</f>
        <v>21</v>
      </c>
      <c r="H122" s="47"/>
      <c r="I122" s="65">
        <f>+'Ark1'!R2103</f>
        <v>102</v>
      </c>
      <c r="J122" s="47"/>
      <c r="K122" s="65">
        <f>+'Ark1'!S2103</f>
        <v>101</v>
      </c>
      <c r="L122" s="102">
        <f>+'Ark1'!T2103</f>
        <v>17.056856187290972</v>
      </c>
      <c r="M122" s="102">
        <f>+'Ark1'!U2103</f>
        <v>17.331213307240699</v>
      </c>
      <c r="N122" s="49">
        <f>+'Ark1'!W2103</f>
        <v>57.009900990099005</v>
      </c>
      <c r="O122" s="47"/>
      <c r="P122" s="65">
        <f>+'Ark1'!Y2103</f>
        <v>141.69999999999999</v>
      </c>
      <c r="Q122" s="65"/>
      <c r="R122" s="76">
        <f>+'Ark1'!AA2103</f>
        <v>37.01366206275943</v>
      </c>
      <c r="S122" s="49">
        <f>+'Ark1'!AB2103</f>
        <v>3.7030761884578598</v>
      </c>
      <c r="T122" s="65">
        <f>+'Ark1'!AC2103</f>
        <v>-65.913962236875093</v>
      </c>
      <c r="U122" s="65">
        <f t="shared" si="17"/>
        <v>4.8571428571428568</v>
      </c>
      <c r="V122" s="49">
        <f>+'Ark1'!V2103</f>
        <v>13.480392156862749</v>
      </c>
      <c r="W122" s="102">
        <f>+'Ark1'!X2103</f>
        <v>154.90196078431379</v>
      </c>
      <c r="X122" s="39"/>
      <c r="Y122"/>
      <c r="Z122"/>
      <c r="AA122"/>
      <c r="AB122"/>
      <c r="AE122"/>
    </row>
    <row r="123" spans="1:31" ht="15.6">
      <c r="A123" s="39"/>
      <c r="B123" s="47">
        <f>+'Ark1'!C2104</f>
        <v>2010</v>
      </c>
      <c r="C123" s="47">
        <f>+'Ark1'!G2104</f>
        <v>4</v>
      </c>
      <c r="D123" s="48" t="s">
        <v>7</v>
      </c>
      <c r="E123" s="48">
        <v>2</v>
      </c>
      <c r="F123" s="48" t="s">
        <v>10</v>
      </c>
      <c r="G123" s="47">
        <f>+'Ark1'!Q2104</f>
        <v>20</v>
      </c>
      <c r="H123" s="47"/>
      <c r="I123" s="65">
        <f>+'Ark1'!R2104</f>
        <v>496</v>
      </c>
      <c r="J123" s="47"/>
      <c r="K123" s="65">
        <f>+'Ark1'!S2104</f>
        <v>493</v>
      </c>
      <c r="L123" s="102">
        <f>+'Ark1'!T2104</f>
        <v>82.943143812709025</v>
      </c>
      <c r="M123" s="102">
        <f>+'Ark1'!U2104</f>
        <v>82.668786692759298</v>
      </c>
      <c r="N123" s="49">
        <f>+'Ark1'!W2104</f>
        <v>61.653144016227181</v>
      </c>
      <c r="O123" s="47"/>
      <c r="P123" s="65">
        <f>+'Ark1'!Y2104</f>
        <v>138.99556451612901</v>
      </c>
      <c r="Q123" s="65"/>
      <c r="R123" s="76">
        <f>+'Ark1'!AA2104</f>
        <v>28.317570139842225</v>
      </c>
      <c r="S123" s="49">
        <f>+'Ark1'!AB2104</f>
        <v>2.4625748932814329</v>
      </c>
      <c r="T123" s="65">
        <f>+'Ark1'!AC2104</f>
        <v>-53.373750472038594</v>
      </c>
      <c r="U123" s="65">
        <f t="shared" si="17"/>
        <v>24.8</v>
      </c>
      <c r="V123" s="49">
        <f>+'Ark1'!V2104</f>
        <v>16.915322580645157</v>
      </c>
      <c r="W123" s="102">
        <f>+'Ark1'!X2104</f>
        <v>151.49320239052187</v>
      </c>
      <c r="X123" s="39"/>
      <c r="Y123"/>
      <c r="Z123"/>
      <c r="AA123"/>
      <c r="AB123"/>
      <c r="AE123"/>
    </row>
    <row r="124" spans="1:31" ht="15.6">
      <c r="A124" s="39"/>
      <c r="B124" s="47">
        <f>+'Ark1'!C2105</f>
        <v>2009</v>
      </c>
      <c r="C124" s="47">
        <f>+'Ark1'!G2105</f>
        <v>1</v>
      </c>
      <c r="D124" s="48" t="s">
        <v>4</v>
      </c>
      <c r="E124" s="48">
        <v>1</v>
      </c>
      <c r="F124" s="48" t="s">
        <v>53</v>
      </c>
      <c r="G124" s="47">
        <f>+'Ark1'!Q2105</f>
        <v>161</v>
      </c>
      <c r="H124" s="47"/>
      <c r="I124" s="65">
        <f>+'Ark1'!R2105</f>
        <v>723</v>
      </c>
      <c r="J124" s="47"/>
      <c r="K124" s="65">
        <f>+'Ark1'!S2105</f>
        <v>712</v>
      </c>
      <c r="L124" s="102">
        <f>+'Ark1'!T2105</f>
        <v>9.2966439501092974</v>
      </c>
      <c r="M124" s="102">
        <f>+'Ark1'!U2105</f>
        <v>8.0791311632260623</v>
      </c>
      <c r="N124" s="49">
        <f>+'Ark1'!W2105</f>
        <v>57.813202247191015</v>
      </c>
      <c r="O124" s="47"/>
      <c r="P124" s="65">
        <f>+'Ark1'!Y2105</f>
        <v>115.61161825726143</v>
      </c>
      <c r="Q124" s="65"/>
      <c r="R124" s="76">
        <f>+'Ark1'!AA2105</f>
        <v>29.633223184433398</v>
      </c>
      <c r="S124" s="49">
        <f>+'Ark1'!AB2105</f>
        <v>3.0326305697495255</v>
      </c>
      <c r="T124" s="65">
        <f>+'Ark1'!AC2105</f>
        <v>-44.144384751198253</v>
      </c>
      <c r="U124" s="65">
        <f t="shared" si="17"/>
        <v>4.4906832298136647</v>
      </c>
      <c r="V124" s="49">
        <f>+'Ark1'!V2105</f>
        <v>17.872752420470267</v>
      </c>
      <c r="W124" s="102">
        <f>+'Ark1'!X2105</f>
        <v>127.1498765976003</v>
      </c>
      <c r="X124" s="39"/>
      <c r="Y124"/>
      <c r="Z124"/>
      <c r="AA124"/>
      <c r="AB124"/>
      <c r="AE124"/>
    </row>
    <row r="125" spans="1:31" ht="15.6">
      <c r="A125" s="39"/>
      <c r="B125" s="47">
        <f>+'Ark1'!C2106</f>
        <v>2009</v>
      </c>
      <c r="C125" s="47">
        <f>+'Ark1'!G2106</f>
        <v>1</v>
      </c>
      <c r="D125" s="48" t="s">
        <v>4</v>
      </c>
      <c r="E125" s="48">
        <v>2</v>
      </c>
      <c r="F125" s="48" t="s">
        <v>10</v>
      </c>
      <c r="G125" s="47">
        <f>+'Ark1'!Q2106</f>
        <v>156</v>
      </c>
      <c r="H125" s="47"/>
      <c r="I125" s="65">
        <f>+'Ark1'!R2106</f>
        <v>7054</v>
      </c>
      <c r="J125" s="47"/>
      <c r="K125" s="65">
        <f>+'Ark1'!S2106</f>
        <v>7035</v>
      </c>
      <c r="L125" s="102">
        <f>+'Ark1'!T2106</f>
        <v>90.703356049890687</v>
      </c>
      <c r="M125" s="102">
        <f>+'Ark1'!U2106</f>
        <v>91.92086883677392</v>
      </c>
      <c r="N125" s="49">
        <f>+'Ark1'!W2106</f>
        <v>57.728216062544433</v>
      </c>
      <c r="O125" s="47"/>
      <c r="P125" s="65">
        <f>+'Ark1'!Y2106</f>
        <v>134.81983271902445</v>
      </c>
      <c r="Q125" s="65"/>
      <c r="R125" s="76">
        <f>+'Ark1'!AA2106</f>
        <v>28.611888717763303</v>
      </c>
      <c r="S125" s="49">
        <f>+'Ark1'!AB2106</f>
        <v>3.4507881347249656</v>
      </c>
      <c r="T125" s="65">
        <f>+'Ark1'!AC2106</f>
        <v>-42.906737913331497</v>
      </c>
      <c r="U125" s="65">
        <f t="shared" si="17"/>
        <v>45.217948717948715</v>
      </c>
      <c r="V125" s="49">
        <f>+'Ark1'!V2106</f>
        <v>16.230932804082787</v>
      </c>
      <c r="W125" s="102">
        <f>+'Ark1'!X2106</f>
        <v>146.42997019433125</v>
      </c>
      <c r="X125" s="39"/>
      <c r="Y125"/>
      <c r="Z125"/>
      <c r="AA125"/>
      <c r="AB125"/>
      <c r="AE125"/>
    </row>
    <row r="126" spans="1:31" ht="15.6">
      <c r="A126" s="39"/>
      <c r="B126" s="47">
        <f>+'Ark1'!C2107</f>
        <v>2009</v>
      </c>
      <c r="C126" s="47">
        <f>+'Ark1'!G2107</f>
        <v>2</v>
      </c>
      <c r="D126" s="48" t="s">
        <v>5</v>
      </c>
      <c r="E126" s="48">
        <v>1</v>
      </c>
      <c r="F126" s="48" t="s">
        <v>53</v>
      </c>
      <c r="G126" s="47">
        <f>+'Ark1'!Q2107</f>
        <v>116</v>
      </c>
      <c r="H126" s="47"/>
      <c r="I126" s="65">
        <f>+'Ark1'!R2107</f>
        <v>365</v>
      </c>
      <c r="J126" s="47"/>
      <c r="K126" s="65">
        <f>+'Ark1'!S2107</f>
        <v>344</v>
      </c>
      <c r="L126" s="102">
        <f>+'Ark1'!T2107</f>
        <v>6.3500347947112017</v>
      </c>
      <c r="M126" s="102">
        <f>+'Ark1'!U2107</f>
        <v>4.9811817755367596</v>
      </c>
      <c r="N126" s="49">
        <f>+'Ark1'!W2107</f>
        <v>55.36046511627908</v>
      </c>
      <c r="O126" s="47"/>
      <c r="P126" s="65">
        <f>+'Ark1'!Y2107</f>
        <v>106.62328767123294</v>
      </c>
      <c r="Q126" s="65"/>
      <c r="R126" s="76">
        <f>+'Ark1'!AA2107</f>
        <v>29.203965555400622</v>
      </c>
      <c r="S126" s="49">
        <f>+'Ark1'!AB2107</f>
        <v>2.3110593096031722</v>
      </c>
      <c r="T126" s="65">
        <f>+'Ark1'!AC2107</f>
        <v>5.8344421394199406</v>
      </c>
      <c r="U126" s="65">
        <f t="shared" si="17"/>
        <v>3.146551724137931</v>
      </c>
      <c r="V126" s="49">
        <f>+'Ark1'!V2107</f>
        <v>20.441095890410963</v>
      </c>
      <c r="W126" s="102">
        <f>+'Ark1'!X2107</f>
        <v>122.59665474405978</v>
      </c>
      <c r="X126" s="39"/>
      <c r="Y126"/>
      <c r="Z126"/>
      <c r="AA126"/>
      <c r="AB126"/>
      <c r="AE126"/>
    </row>
    <row r="127" spans="1:31" ht="15.6">
      <c r="A127" s="39"/>
      <c r="B127" s="47">
        <f>+'Ark1'!C2108</f>
        <v>2009</v>
      </c>
      <c r="C127" s="47">
        <f>+'Ark1'!G2108</f>
        <v>2</v>
      </c>
      <c r="D127" s="48" t="s">
        <v>5</v>
      </c>
      <c r="E127" s="48">
        <v>2</v>
      </c>
      <c r="F127" s="48" t="s">
        <v>10</v>
      </c>
      <c r="G127" s="47">
        <f>+'Ark1'!Q2108</f>
        <v>178</v>
      </c>
      <c r="H127" s="47"/>
      <c r="I127" s="65">
        <f>+'Ark1'!R2108</f>
        <v>5383</v>
      </c>
      <c r="J127" s="47"/>
      <c r="K127" s="65">
        <f>+'Ark1'!S2108</f>
        <v>5337</v>
      </c>
      <c r="L127" s="102">
        <f>+'Ark1'!T2108</f>
        <v>93.64996520528878</v>
      </c>
      <c r="M127" s="102">
        <f>+'Ark1'!U2108</f>
        <v>95.01881822446326</v>
      </c>
      <c r="N127" s="49">
        <f>+'Ark1'!W2108</f>
        <v>57.625070264193354</v>
      </c>
      <c r="O127" s="47"/>
      <c r="P127" s="65">
        <f>+'Ark1'!Y2108</f>
        <v>137.91064462195797</v>
      </c>
      <c r="Q127" s="65"/>
      <c r="R127" s="76">
        <f>+'Ark1'!AA2108</f>
        <v>31.538231562813511</v>
      </c>
      <c r="S127" s="49">
        <f>+'Ark1'!AB2108</f>
        <v>4.2066884117336407</v>
      </c>
      <c r="T127" s="65">
        <f>+'Ark1'!AC2108</f>
        <v>-62.29382920945649</v>
      </c>
      <c r="U127" s="65">
        <f t="shared" si="17"/>
        <v>30.241573033707866</v>
      </c>
      <c r="V127" s="49">
        <f>+'Ark1'!V2108</f>
        <v>15.236299461266951</v>
      </c>
      <c r="W127" s="102">
        <f>+'Ark1'!X2108</f>
        <v>150.49949592523652</v>
      </c>
      <c r="X127" s="39"/>
      <c r="Y127"/>
      <c r="Z127"/>
      <c r="AA127"/>
      <c r="AB127"/>
      <c r="AE127"/>
    </row>
    <row r="128" spans="1:31" ht="15.6">
      <c r="A128" s="39"/>
      <c r="B128" s="47">
        <f>+'Ark1'!C2109</f>
        <v>2009</v>
      </c>
      <c r="C128" s="47">
        <f>+'Ark1'!G2109</f>
        <v>3</v>
      </c>
      <c r="D128" s="48" t="s">
        <v>57</v>
      </c>
      <c r="E128" s="48">
        <v>1</v>
      </c>
      <c r="F128" s="48" t="s">
        <v>53</v>
      </c>
      <c r="G128" s="47">
        <f>+'Ark1'!Q2109</f>
        <v>271</v>
      </c>
      <c r="H128" s="47"/>
      <c r="I128" s="65">
        <f>+'Ark1'!R2109</f>
        <v>8195.0700000000015</v>
      </c>
      <c r="J128" s="47"/>
      <c r="K128" s="65">
        <f>+'Ark1'!S2109</f>
        <v>8135.0700000000015</v>
      </c>
      <c r="L128" s="102">
        <f>+'Ark1'!T2109</f>
        <v>99.321300146526482</v>
      </c>
      <c r="M128" s="102">
        <f>+'Ark1'!U2109</f>
        <v>99.882403602158689</v>
      </c>
      <c r="N128" s="49">
        <f>+'Ark1'!W2109</f>
        <v>57.172095630400221</v>
      </c>
      <c r="O128" s="47"/>
      <c r="P128" s="65">
        <f>+'Ark1'!Y2109</f>
        <v>136.50892548812871</v>
      </c>
      <c r="Q128" s="65"/>
      <c r="R128" s="76">
        <f>+'Ark1'!AA2109</f>
        <v>31.674859185319928</v>
      </c>
      <c r="S128" s="49">
        <f>+'Ark1'!AB2109</f>
        <v>16.994996466396405</v>
      </c>
      <c r="T128" s="65">
        <f>+'Ark1'!AC2109</f>
        <v>-5.8020387038057661</v>
      </c>
      <c r="U128" s="65">
        <f t="shared" si="17"/>
        <v>30.240110701107017</v>
      </c>
      <c r="V128" s="49">
        <f>+'Ark1'!V2109</f>
        <v>16.171063822517681</v>
      </c>
      <c r="W128" s="102">
        <f>+'Ark1'!X2109</f>
        <v>148.25982877180027</v>
      </c>
      <c r="X128" s="39"/>
      <c r="Y128"/>
      <c r="Z128"/>
      <c r="AA128"/>
      <c r="AB128"/>
      <c r="AE128"/>
    </row>
    <row r="129" spans="1:31" ht="15.6">
      <c r="A129" s="39"/>
      <c r="B129" s="47">
        <f>+'Ark1'!C2110</f>
        <v>2009</v>
      </c>
      <c r="C129" s="47">
        <f>+'Ark1'!G2110</f>
        <v>3</v>
      </c>
      <c r="D129" s="48" t="s">
        <v>57</v>
      </c>
      <c r="E129" s="48">
        <v>2</v>
      </c>
      <c r="F129" s="48" t="s">
        <v>10</v>
      </c>
      <c r="G129" s="47">
        <f>+'Ark1'!Q2110</f>
        <v>19</v>
      </c>
      <c r="H129" s="47"/>
      <c r="I129" s="65">
        <f>+'Ark1'!R2110</f>
        <v>56</v>
      </c>
      <c r="J129" s="47"/>
      <c r="K129" s="65">
        <f>+'Ark1'!S2110</f>
        <v>10</v>
      </c>
      <c r="L129" s="102">
        <f>+'Ark1'!T2110</f>
        <v>0.67869985347354955</v>
      </c>
      <c r="M129" s="102">
        <f>+'Ark1'!U2110</f>
        <v>0.11759639784135478</v>
      </c>
      <c r="N129" s="49">
        <f>+'Ark1'!W2110</f>
        <v>56.2</v>
      </c>
      <c r="O129" s="47"/>
      <c r="P129" s="65">
        <f>+'Ark1'!Y2110</f>
        <v>23.519642857142859</v>
      </c>
      <c r="Q129" s="65"/>
      <c r="R129" s="76">
        <f>+'Ark1'!AA2110</f>
        <v>22.406224581575398</v>
      </c>
      <c r="S129" s="49">
        <f>+'Ark1'!AB2110</f>
        <v>2.5999999999999024</v>
      </c>
      <c r="T129" s="65">
        <f>+'Ark1'!AC2110</f>
        <v>-8.6892062954884537</v>
      </c>
      <c r="U129" s="65">
        <f t="shared" si="17"/>
        <v>2.9473684210526314</v>
      </c>
      <c r="V129" s="49">
        <f>+'Ark1'!V2110</f>
        <v>18.767857142857139</v>
      </c>
      <c r="W129" s="102">
        <f>+'Ark1'!X2110</f>
        <v>137.97980188825264</v>
      </c>
      <c r="X129" s="39"/>
      <c r="Y129"/>
      <c r="Z129"/>
      <c r="AA129"/>
      <c r="AB129"/>
      <c r="AE129"/>
    </row>
    <row r="130" spans="1:31" ht="15.6">
      <c r="A130" s="39"/>
      <c r="B130" s="47">
        <f>+'Ark1'!C2111</f>
        <v>2009</v>
      </c>
      <c r="C130" s="47">
        <f>+'Ark1'!G2111</f>
        <v>4</v>
      </c>
      <c r="D130" s="48" t="s">
        <v>7</v>
      </c>
      <c r="E130" s="48">
        <v>1</v>
      </c>
      <c r="F130" s="48" t="s">
        <v>53</v>
      </c>
      <c r="G130" s="47">
        <f>+'Ark1'!Q2111</f>
        <v>38</v>
      </c>
      <c r="H130" s="47"/>
      <c r="I130" s="65">
        <f>+'Ark1'!R2111</f>
        <v>195</v>
      </c>
      <c r="J130" s="47"/>
      <c r="K130" s="65">
        <f>+'Ark1'!S2111</f>
        <v>194</v>
      </c>
      <c r="L130" s="102">
        <f>+'Ark1'!T2111</f>
        <v>39.877300613496928</v>
      </c>
      <c r="M130" s="102">
        <f>+'Ark1'!U2111</f>
        <v>38.403619786752174</v>
      </c>
      <c r="N130" s="49">
        <f>+'Ark1'!W2111</f>
        <v>56.211340206185561</v>
      </c>
      <c r="O130" s="47"/>
      <c r="P130" s="65">
        <f>+'Ark1'!Y2111</f>
        <v>133.57999999999987</v>
      </c>
      <c r="Q130" s="65"/>
      <c r="R130" s="76">
        <f>+'Ark1'!AA2111</f>
        <v>34.248560673788951</v>
      </c>
      <c r="S130" s="49">
        <f>+'Ark1'!AB2111</f>
        <v>4.2622383231624603</v>
      </c>
      <c r="T130" s="65">
        <f>+'Ark1'!AC2111</f>
        <v>-64.760575484018545</v>
      </c>
      <c r="U130" s="65">
        <f t="shared" si="17"/>
        <v>5.1315789473684212</v>
      </c>
      <c r="V130" s="49">
        <f>+'Ark1'!V2111</f>
        <v>20.45128205128205</v>
      </c>
      <c r="W130" s="102">
        <f>+'Ark1'!X2111</f>
        <v>145.44600938967142</v>
      </c>
      <c r="X130" s="39"/>
      <c r="Y130"/>
      <c r="Z130"/>
      <c r="AA130"/>
      <c r="AB130"/>
      <c r="AE130"/>
    </row>
    <row r="131" spans="1:31" ht="15.6">
      <c r="A131" s="39"/>
      <c r="B131" s="47">
        <f>+'Ark1'!C2112</f>
        <v>2009</v>
      </c>
      <c r="C131" s="47">
        <f>+'Ark1'!G2112</f>
        <v>4</v>
      </c>
      <c r="D131" s="48" t="s">
        <v>7</v>
      </c>
      <c r="E131" s="48">
        <v>2</v>
      </c>
      <c r="F131" s="48" t="s">
        <v>10</v>
      </c>
      <c r="G131" s="47">
        <f>+'Ark1'!Q2112</f>
        <v>18</v>
      </c>
      <c r="H131" s="47"/>
      <c r="I131" s="65">
        <f>+'Ark1'!R2112</f>
        <v>294</v>
      </c>
      <c r="J131" s="47"/>
      <c r="K131" s="65">
        <f>+'Ark1'!S2112</f>
        <v>294</v>
      </c>
      <c r="L131" s="102">
        <f>+'Ark1'!T2112</f>
        <v>60.122699386503079</v>
      </c>
      <c r="M131" s="102">
        <f>+'Ark1'!U2112</f>
        <v>61.596380213247826</v>
      </c>
      <c r="N131" s="49">
        <f>+'Ark1'!W2112</f>
        <v>57.884353741496575</v>
      </c>
      <c r="O131" s="47"/>
      <c r="P131" s="65">
        <f>+'Ark1'!Y2112</f>
        <v>142.10578231292524</v>
      </c>
      <c r="Q131" s="65"/>
      <c r="R131" s="76">
        <f>+'Ark1'!AA2112</f>
        <v>29.991665518581161</v>
      </c>
      <c r="S131" s="49">
        <f>+'Ark1'!AB2112</f>
        <v>3.2774575487274431</v>
      </c>
      <c r="T131" s="65">
        <f>+'Ark1'!AC2112</f>
        <v>-60.040542998666091</v>
      </c>
      <c r="U131" s="65">
        <f t="shared" si="17"/>
        <v>16.333333333333332</v>
      </c>
      <c r="V131" s="49">
        <f>+'Ark1'!V2112</f>
        <v>14.714285714285712</v>
      </c>
      <c r="W131" s="102">
        <f>+'Ark1'!X2112</f>
        <v>153.96076090241078</v>
      </c>
      <c r="X131" s="39"/>
      <c r="Y131"/>
      <c r="Z131"/>
      <c r="AA131"/>
      <c r="AB131"/>
      <c r="AE131"/>
    </row>
    <row r="132" spans="1:31" ht="15.6">
      <c r="A132" s="39"/>
      <c r="B132" s="47">
        <f>+'Ark1'!C2113</f>
        <v>2008</v>
      </c>
      <c r="C132" s="47">
        <f>+'Ark1'!G2113</f>
        <v>1</v>
      </c>
      <c r="D132" s="48" t="s">
        <v>4</v>
      </c>
      <c r="E132" s="48">
        <v>1</v>
      </c>
      <c r="F132" s="48" t="s">
        <v>53</v>
      </c>
      <c r="G132" s="47">
        <f>+'Ark1'!Q2113</f>
        <v>224</v>
      </c>
      <c r="H132" s="47"/>
      <c r="I132" s="65">
        <f>+'Ark1'!R2113</f>
        <v>1014</v>
      </c>
      <c r="J132" s="47"/>
      <c r="K132" s="65">
        <f>+'Ark1'!S2113</f>
        <v>998</v>
      </c>
      <c r="L132" s="102">
        <f>+'Ark1'!T2113</f>
        <v>13.455414012738858</v>
      </c>
      <c r="M132" s="102">
        <f>+'Ark1'!U2113</f>
        <v>11.87289435272648</v>
      </c>
      <c r="N132" s="49">
        <f>+'Ark1'!W2113</f>
        <v>56.715430861723441</v>
      </c>
      <c r="O132" s="47"/>
      <c r="P132" s="65">
        <f>+'Ark1'!Y2113</f>
        <v>115.85118343195252</v>
      </c>
      <c r="Q132" s="65"/>
      <c r="R132" s="76">
        <f>+'Ark1'!AA2113</f>
        <v>28.872787418464608</v>
      </c>
      <c r="S132" s="49">
        <f>+'Ark1'!AB2113</f>
        <v>2.8676871558761743</v>
      </c>
      <c r="T132" s="65">
        <f>+'Ark1'!AC2113</f>
        <v>-35.078174151358731</v>
      </c>
      <c r="U132" s="65">
        <f t="shared" si="17"/>
        <v>4.5267857142857144</v>
      </c>
      <c r="V132" s="49">
        <f>+'Ark1'!V2113</f>
        <v>17.57001972386588</v>
      </c>
      <c r="W132" s="102">
        <f>+'Ark1'!X2113</f>
        <v>127.64461140992516</v>
      </c>
      <c r="X132" s="39"/>
      <c r="Y132"/>
      <c r="Z132"/>
      <c r="AA132"/>
      <c r="AB132"/>
      <c r="AE132"/>
    </row>
    <row r="133" spans="1:31" ht="15.6">
      <c r="A133" s="39"/>
      <c r="B133" s="47">
        <f>+'Ark1'!C2114</f>
        <v>2008</v>
      </c>
      <c r="C133" s="47">
        <f>+'Ark1'!G2114</f>
        <v>1</v>
      </c>
      <c r="D133" s="48" t="s">
        <v>4</v>
      </c>
      <c r="E133" s="48">
        <v>2</v>
      </c>
      <c r="F133" s="48" t="s">
        <v>10</v>
      </c>
      <c r="G133" s="47">
        <f>+'Ark1'!Q2114</f>
        <v>157</v>
      </c>
      <c r="H133" s="47"/>
      <c r="I133" s="65">
        <f>+'Ark1'!R2114</f>
        <v>6522</v>
      </c>
      <c r="J133" s="47"/>
      <c r="K133" s="65">
        <f>+'Ark1'!S2114</f>
        <v>6502</v>
      </c>
      <c r="L133" s="102">
        <f>+'Ark1'!T2114</f>
        <v>86.544585987261186</v>
      </c>
      <c r="M133" s="102">
        <f>+'Ark1'!U2114</f>
        <v>88.127105647273524</v>
      </c>
      <c r="N133" s="49">
        <f>+'Ark1'!W2114</f>
        <v>57.068132882190113</v>
      </c>
      <c r="O133" s="47"/>
      <c r="P133" s="65">
        <f>+'Ark1'!Y2114</f>
        <v>133.69357559031027</v>
      </c>
      <c r="Q133" s="65"/>
      <c r="R133" s="76">
        <f>+'Ark1'!AA2114</f>
        <v>28.691648095899257</v>
      </c>
      <c r="S133" s="49">
        <f>+'Ark1'!AB2114</f>
        <v>3.4864684845226943</v>
      </c>
      <c r="T133" s="65">
        <f>+'Ark1'!AC2114</f>
        <v>-40.777482685156009</v>
      </c>
      <c r="U133" s="65">
        <f t="shared" si="17"/>
        <v>41.541401273885349</v>
      </c>
      <c r="V133" s="49">
        <f>+'Ark1'!V2114</f>
        <v>16.094296228150878</v>
      </c>
      <c r="W133" s="102">
        <f>+'Ark1'!X2114</f>
        <v>145.27071138172911</v>
      </c>
      <c r="X133" s="39"/>
      <c r="Y133"/>
      <c r="Z133"/>
      <c r="AA133"/>
      <c r="AB133"/>
      <c r="AE133"/>
    </row>
    <row r="134" spans="1:31" ht="15.6">
      <c r="A134" s="39"/>
      <c r="B134" s="47">
        <f>+'Ark1'!C2115</f>
        <v>2008</v>
      </c>
      <c r="C134" s="47">
        <f>+'Ark1'!G2115</f>
        <v>2</v>
      </c>
      <c r="D134" s="48" t="s">
        <v>5</v>
      </c>
      <c r="E134" s="48">
        <v>1</v>
      </c>
      <c r="F134" s="48" t="s">
        <v>53</v>
      </c>
      <c r="G134" s="47">
        <f>+'Ark1'!Q2115</f>
        <v>120</v>
      </c>
      <c r="H134" s="47"/>
      <c r="I134" s="65">
        <f>+'Ark1'!R2115</f>
        <v>383</v>
      </c>
      <c r="J134" s="47"/>
      <c r="K134" s="65">
        <f>+'Ark1'!S2115</f>
        <v>379</v>
      </c>
      <c r="L134" s="102">
        <f>+'Ark1'!T2115</f>
        <v>4.7307312252964406</v>
      </c>
      <c r="M134" s="102">
        <f>+'Ark1'!U2115</f>
        <v>4.0737703249002433</v>
      </c>
      <c r="N134" s="49">
        <f>+'Ark1'!W2115</f>
        <v>54.934036939313984</v>
      </c>
      <c r="O134" s="47"/>
      <c r="P134" s="65">
        <f>+'Ark1'!Y2115</f>
        <v>117.00966057441249</v>
      </c>
      <c r="Q134" s="65"/>
      <c r="R134" s="76">
        <f>+'Ark1'!AA2115</f>
        <v>28.965796243320181</v>
      </c>
      <c r="S134" s="49">
        <f>+'Ark1'!AB2115</f>
        <v>1.034179627817982</v>
      </c>
      <c r="T134" s="65">
        <f>+'Ark1'!AC2115</f>
        <v>-0.3407410514766972</v>
      </c>
      <c r="U134" s="65">
        <f t="shared" si="17"/>
        <v>3.1916666666666669</v>
      </c>
      <c r="V134" s="49">
        <f>+'Ark1'!V2115</f>
        <v>22.409921671018274</v>
      </c>
      <c r="W134" s="102">
        <f>+'Ark1'!X2115</f>
        <v>127.19506434065312</v>
      </c>
      <c r="X134" s="39"/>
      <c r="Y134"/>
      <c r="Z134"/>
      <c r="AA134"/>
      <c r="AB134"/>
      <c r="AE134"/>
    </row>
    <row r="135" spans="1:31" ht="15.6">
      <c r="A135" s="39"/>
      <c r="B135" s="47">
        <f>+'Ark1'!C2116</f>
        <v>2008</v>
      </c>
      <c r="C135" s="47">
        <f>+'Ark1'!G2116</f>
        <v>2</v>
      </c>
      <c r="D135" s="48" t="s">
        <v>5</v>
      </c>
      <c r="E135" s="48">
        <v>2</v>
      </c>
      <c r="F135" s="48" t="s">
        <v>10</v>
      </c>
      <c r="G135" s="47">
        <f>+'Ark1'!Q2116</f>
        <v>196</v>
      </c>
      <c r="H135" s="47"/>
      <c r="I135" s="65">
        <f>+'Ark1'!R2116</f>
        <v>7713</v>
      </c>
      <c r="J135" s="47"/>
      <c r="K135" s="65">
        <f>+'Ark1'!S2116</f>
        <v>7646</v>
      </c>
      <c r="L135" s="102">
        <f>+'Ark1'!T2116</f>
        <v>95.269268774703548</v>
      </c>
      <c r="M135" s="102">
        <f>+'Ark1'!U2116</f>
        <v>95.926229675099776</v>
      </c>
      <c r="N135" s="49">
        <f>+'Ark1'!W2116</f>
        <v>56.524064870520519</v>
      </c>
      <c r="O135" s="47"/>
      <c r="P135" s="65">
        <f>+'Ark1'!Y2116</f>
        <v>136.81634902113319</v>
      </c>
      <c r="Q135" s="65"/>
      <c r="R135" s="76">
        <f>+'Ark1'!AA2116</f>
        <v>29.94644695863262</v>
      </c>
      <c r="S135" s="49">
        <f>+'Ark1'!AB2116</f>
        <v>3.7704377594254943</v>
      </c>
      <c r="T135" s="65">
        <f>+'Ark1'!AC2116</f>
        <v>-54.689781436853792</v>
      </c>
      <c r="U135" s="65">
        <f t="shared" si="17"/>
        <v>39.352040816326529</v>
      </c>
      <c r="V135" s="49">
        <f>+'Ark1'!V2116</f>
        <v>14.981459872941786</v>
      </c>
      <c r="W135" s="102">
        <f>+'Ark1'!X2116</f>
        <v>149.39464951955327</v>
      </c>
      <c r="X135" s="39"/>
      <c r="Y135"/>
      <c r="Z135"/>
      <c r="AA135"/>
      <c r="AB135"/>
      <c r="AE135"/>
    </row>
    <row r="136" spans="1:31" ht="15.6">
      <c r="A136" s="39"/>
      <c r="B136" s="47">
        <f>+'Ark1'!C2117</f>
        <v>2008</v>
      </c>
      <c r="C136" s="47">
        <f>+'Ark1'!G2117</f>
        <v>3</v>
      </c>
      <c r="D136" s="48" t="s">
        <v>57</v>
      </c>
      <c r="E136" s="48">
        <v>1</v>
      </c>
      <c r="F136" s="48" t="s">
        <v>53</v>
      </c>
      <c r="G136" s="47">
        <f>+'Ark1'!Q2117</f>
        <v>281</v>
      </c>
      <c r="H136" s="47"/>
      <c r="I136" s="65">
        <f>+'Ark1'!R2117</f>
        <v>8161</v>
      </c>
      <c r="J136" s="47"/>
      <c r="K136" s="65">
        <f>+'Ark1'!S2117</f>
        <v>8056</v>
      </c>
      <c r="L136" s="102">
        <f>+'Ark1'!T2117</f>
        <v>98.885253847085906</v>
      </c>
      <c r="M136" s="102">
        <f>+'Ark1'!U2117</f>
        <v>99.919739526797756</v>
      </c>
      <c r="N136" s="49">
        <f>+'Ark1'!W2117</f>
        <v>55.704568023833161</v>
      </c>
      <c r="O136" s="47"/>
      <c r="P136" s="65">
        <f>+'Ark1'!Y2117</f>
        <v>137.24733488543097</v>
      </c>
      <c r="Q136" s="65"/>
      <c r="R136" s="76">
        <f>+'Ark1'!AA2117</f>
        <v>30.799978402597901</v>
      </c>
      <c r="S136" s="49">
        <f>+'Ark1'!AB2117</f>
        <v>4.1968516817750947</v>
      </c>
      <c r="T136" s="65">
        <f>+'Ark1'!AC2117</f>
        <v>-62.54752259390871</v>
      </c>
      <c r="U136" s="65">
        <f t="shared" si="17"/>
        <v>29.042704626334519</v>
      </c>
      <c r="V136" s="49">
        <f>+'Ark1'!V2117</f>
        <v>16.070089449822323</v>
      </c>
      <c r="W136" s="102">
        <f>+'Ark1'!X2117</f>
        <v>149.18420630955862</v>
      </c>
      <c r="X136" s="39"/>
      <c r="Y136"/>
      <c r="Z136"/>
      <c r="AA136"/>
      <c r="AB136"/>
      <c r="AE136"/>
    </row>
    <row r="137" spans="1:31" ht="15.6">
      <c r="A137" s="39"/>
      <c r="B137" s="47">
        <f>+'Ark1'!C2118</f>
        <v>2008</v>
      </c>
      <c r="C137" s="47">
        <f>+'Ark1'!G2118</f>
        <v>3</v>
      </c>
      <c r="D137" s="48" t="s">
        <v>57</v>
      </c>
      <c r="E137" s="48">
        <v>2</v>
      </c>
      <c r="F137" s="48" t="s">
        <v>10</v>
      </c>
      <c r="G137" s="47">
        <f>+'Ark1'!Q2118</f>
        <v>33</v>
      </c>
      <c r="H137" s="47"/>
      <c r="I137" s="65">
        <f>+'Ark1'!R2118</f>
        <v>92</v>
      </c>
      <c r="J137" s="47"/>
      <c r="K137" s="65">
        <f>+'Ark1'!S2118</f>
        <v>6</v>
      </c>
      <c r="L137" s="102">
        <f>+'Ark1'!T2118</f>
        <v>1.1147461529140921</v>
      </c>
      <c r="M137" s="102">
        <f>+'Ark1'!U2118</f>
        <v>8.0260473202261609E-2</v>
      </c>
      <c r="N137" s="49">
        <f>+'Ark1'!W2118</f>
        <v>54.16666666666665</v>
      </c>
      <c r="O137" s="47"/>
      <c r="P137" s="65">
        <f>+'Ark1'!Y2118</f>
        <v>9.7793478260869566</v>
      </c>
      <c r="Q137" s="65"/>
      <c r="R137" s="76">
        <f>+'Ark1'!AA2118</f>
        <v>15.999661454751973</v>
      </c>
      <c r="S137" s="49">
        <f>+'Ark1'!AB2118</f>
        <v>2.4094720491335777</v>
      </c>
      <c r="T137" s="65">
        <f>+'Ark1'!AC2118</f>
        <v>-95.393766226668617</v>
      </c>
      <c r="U137" s="65">
        <f t="shared" si="17"/>
        <v>2.7878787878787881</v>
      </c>
      <c r="V137" s="49">
        <f>+'Ark1'!V2118</f>
        <v>18.293478260869563</v>
      </c>
      <c r="W137" s="102">
        <f>+'Ark1'!X2118</f>
        <v>137.8008855810447</v>
      </c>
      <c r="X137" s="39"/>
      <c r="Y137"/>
      <c r="Z137"/>
      <c r="AA137"/>
      <c r="AB137"/>
      <c r="AE137"/>
    </row>
    <row r="138" spans="1:31" ht="15.6">
      <c r="A138" s="39"/>
      <c r="B138" s="47">
        <f>+'Ark1'!C2119</f>
        <v>2008</v>
      </c>
      <c r="C138" s="47">
        <f>+'Ark1'!G2119</f>
        <v>4</v>
      </c>
      <c r="D138" s="48" t="s">
        <v>7</v>
      </c>
      <c r="E138" s="48">
        <v>1</v>
      </c>
      <c r="F138" s="48" t="s">
        <v>53</v>
      </c>
      <c r="G138" s="47">
        <f>+'Ark1'!Q2119</f>
        <v>66</v>
      </c>
      <c r="H138" s="47"/>
      <c r="I138" s="65">
        <f>+'Ark1'!R2119</f>
        <v>497</v>
      </c>
      <c r="J138" s="47"/>
      <c r="K138" s="65">
        <f>+'Ark1'!S2119</f>
        <v>494</v>
      </c>
      <c r="L138" s="102">
        <f>+'Ark1'!T2119</f>
        <v>73.412112259970442</v>
      </c>
      <c r="M138" s="102">
        <f>+'Ark1'!U2119</f>
        <v>71.61756687250751</v>
      </c>
      <c r="N138" s="49">
        <f>+'Ark1'!W2119</f>
        <v>55.757085020242918</v>
      </c>
      <c r="O138" s="47"/>
      <c r="P138" s="65">
        <f>+'Ark1'!Y2119</f>
        <v>139.80080482897375</v>
      </c>
      <c r="Q138" s="65"/>
      <c r="R138" s="76">
        <f>+'Ark1'!AA2119</f>
        <v>34.542812577564725</v>
      </c>
      <c r="S138" s="49">
        <f>+'Ark1'!AB2119</f>
        <v>3.3107756232624439</v>
      </c>
      <c r="T138" s="65">
        <f>+'Ark1'!AC2119</f>
        <v>-58.933159440532542</v>
      </c>
      <c r="U138" s="65">
        <f t="shared" si="17"/>
        <v>7.5303030303030303</v>
      </c>
      <c r="V138" s="49">
        <f>+'Ark1'!V2119</f>
        <v>17.064386317907449</v>
      </c>
      <c r="W138" s="102">
        <f>+'Ark1'!X2119</f>
        <v>152.22210838160061</v>
      </c>
      <c r="X138" s="39"/>
      <c r="Y138"/>
      <c r="Z138"/>
      <c r="AA138"/>
      <c r="AB138"/>
      <c r="AE138"/>
    </row>
    <row r="139" spans="1:31" ht="15.6">
      <c r="A139" s="39"/>
      <c r="B139" s="47">
        <f>+'Ark1'!C2120</f>
        <v>2008</v>
      </c>
      <c r="C139" s="47">
        <f>+'Ark1'!G2120</f>
        <v>4</v>
      </c>
      <c r="D139" s="48" t="s">
        <v>7</v>
      </c>
      <c r="E139" s="48">
        <v>2</v>
      </c>
      <c r="F139" s="48" t="s">
        <v>10</v>
      </c>
      <c r="G139" s="47">
        <f>+'Ark1'!Q2120</f>
        <v>11</v>
      </c>
      <c r="H139" s="47"/>
      <c r="I139" s="65">
        <f>+'Ark1'!R2120</f>
        <v>180</v>
      </c>
      <c r="J139" s="47"/>
      <c r="K139" s="65">
        <f>+'Ark1'!S2120</f>
        <v>180</v>
      </c>
      <c r="L139" s="102">
        <f>+'Ark1'!T2120</f>
        <v>26.587887740029544</v>
      </c>
      <c r="M139" s="102">
        <f>+'Ark1'!U2120</f>
        <v>28.382433127492501</v>
      </c>
      <c r="N139" s="49">
        <f>+'Ark1'!W2120</f>
        <v>55.43888888888889</v>
      </c>
      <c r="O139" s="47"/>
      <c r="P139" s="65">
        <f>+'Ark1'!Y2120</f>
        <v>152.97611111111121</v>
      </c>
      <c r="Q139" s="65"/>
      <c r="R139" s="76">
        <f>+'Ark1'!AA2120</f>
        <v>27.923119381394873</v>
      </c>
      <c r="S139" s="49">
        <f>+'Ark1'!AB2120</f>
        <v>3.5733020659218138</v>
      </c>
      <c r="T139" s="65">
        <f>+'Ark1'!AC2120</f>
        <v>-69.59363857758602</v>
      </c>
      <c r="U139" s="65">
        <f t="shared" si="17"/>
        <v>16.363636363636363</v>
      </c>
      <c r="V139" s="49">
        <f>+'Ark1'!V2120</f>
        <v>13.916666666666663</v>
      </c>
      <c r="W139" s="102">
        <f>+'Ark1'!X2120</f>
        <v>165.73793186469243</v>
      </c>
      <c r="X139" s="39"/>
      <c r="Y139"/>
      <c r="Z139"/>
      <c r="AA139"/>
      <c r="AB139"/>
      <c r="AE139"/>
    </row>
    <row r="140" spans="1:31" ht="15.6">
      <c r="A140" s="39"/>
      <c r="B140" s="47">
        <f>+'Ark1'!C2121</f>
        <v>2007</v>
      </c>
      <c r="C140" s="47">
        <f>+'Ark1'!G2121</f>
        <v>1</v>
      </c>
      <c r="D140" s="48" t="s">
        <v>4</v>
      </c>
      <c r="E140" s="48">
        <v>1</v>
      </c>
      <c r="F140" s="48" t="s">
        <v>53</v>
      </c>
      <c r="G140" s="47">
        <f>+'Ark1'!Q2121</f>
        <v>241</v>
      </c>
      <c r="H140" s="47"/>
      <c r="I140" s="65">
        <f>+'Ark1'!R2121</f>
        <v>1083</v>
      </c>
      <c r="J140" s="47"/>
      <c r="K140" s="65">
        <f>+'Ark1'!S2121</f>
        <v>1075</v>
      </c>
      <c r="L140" s="102">
        <f>+'Ark1'!T2121</f>
        <v>21.799516908212563</v>
      </c>
      <c r="M140" s="102">
        <f>+'Ark1'!U2121</f>
        <v>19.76719917098541</v>
      </c>
      <c r="N140" s="49">
        <f>+'Ark1'!W2121</f>
        <v>56.621395348837218</v>
      </c>
      <c r="O140" s="47"/>
      <c r="P140" s="65">
        <f>+'Ark1'!Y2121</f>
        <v>120.07091412742378</v>
      </c>
      <c r="Q140" s="65"/>
      <c r="R140" s="76">
        <f>+'Ark1'!AA2121</f>
        <v>30.121544519642569</v>
      </c>
      <c r="S140" s="49">
        <f>+'Ark1'!AB2121</f>
        <v>3.2062305488020031</v>
      </c>
      <c r="T140" s="65">
        <f>+'Ark1'!AC2121</f>
        <v>-37.616369144387662</v>
      </c>
      <c r="U140" s="65">
        <f t="shared" si="17"/>
        <v>4.4937759336099585</v>
      </c>
      <c r="V140" s="49">
        <f>+'Ark1'!V2121</f>
        <v>16.337950138504155</v>
      </c>
      <c r="W140" s="102">
        <f>+'Ark1'!X2121</f>
        <v>131.13297299244033</v>
      </c>
      <c r="X140" s="39"/>
      <c r="Y140"/>
      <c r="Z140"/>
      <c r="AA140"/>
      <c r="AB140"/>
      <c r="AE140"/>
    </row>
    <row r="141" spans="1:31" ht="15.6">
      <c r="A141" s="39"/>
      <c r="B141" s="47">
        <f>+'Ark1'!C2122</f>
        <v>2007</v>
      </c>
      <c r="C141" s="47">
        <f>+'Ark1'!G2122</f>
        <v>1</v>
      </c>
      <c r="D141" s="48" t="s">
        <v>4</v>
      </c>
      <c r="E141" s="48">
        <v>2</v>
      </c>
      <c r="F141" s="48" t="s">
        <v>10</v>
      </c>
      <c r="G141" s="47">
        <f>+'Ark1'!Q2122</f>
        <v>143</v>
      </c>
      <c r="H141" s="47"/>
      <c r="I141" s="65">
        <f>+'Ark1'!R2122</f>
        <v>3885</v>
      </c>
      <c r="J141" s="47"/>
      <c r="K141" s="65">
        <f>+'Ark1'!S2122</f>
        <v>3876</v>
      </c>
      <c r="L141" s="102">
        <f>+'Ark1'!T2122</f>
        <v>78.200483091787419</v>
      </c>
      <c r="M141" s="102">
        <f>+'Ark1'!U2122</f>
        <v>80.232800829014593</v>
      </c>
      <c r="N141" s="49">
        <f>+'Ark1'!W2122</f>
        <v>57.191692466460246</v>
      </c>
      <c r="O141" s="47"/>
      <c r="P141" s="65">
        <f>+'Ark1'!Y2122</f>
        <v>135.8570141570145</v>
      </c>
      <c r="Q141" s="65"/>
      <c r="R141" s="76">
        <f>+'Ark1'!AA2122</f>
        <v>29.499682497816245</v>
      </c>
      <c r="S141" s="49">
        <f>+'Ark1'!AB2122</f>
        <v>3.986385903817363</v>
      </c>
      <c r="T141" s="65">
        <f>+'Ark1'!AC2122</f>
        <v>-43.33643250438864</v>
      </c>
      <c r="U141" s="65">
        <f t="shared" si="17"/>
        <v>27.167832167832167</v>
      </c>
      <c r="V141" s="49">
        <f>+'Ark1'!V2122</f>
        <v>16.448906048906053</v>
      </c>
      <c r="W141" s="102">
        <f>+'Ark1'!X2122</f>
        <v>147.48591340140663</v>
      </c>
      <c r="X141" s="39"/>
      <c r="Y141"/>
      <c r="Z141"/>
      <c r="AA141"/>
      <c r="AB141"/>
      <c r="AE141"/>
    </row>
    <row r="142" spans="1:31" ht="15.6">
      <c r="A142" s="39"/>
      <c r="B142" s="47">
        <f>+'Ark1'!C2123</f>
        <v>2007</v>
      </c>
      <c r="C142" s="47">
        <f>+'Ark1'!G2123</f>
        <v>2</v>
      </c>
      <c r="D142" s="48" t="s">
        <v>5</v>
      </c>
      <c r="E142" s="48">
        <v>1</v>
      </c>
      <c r="F142" s="48" t="s">
        <v>53</v>
      </c>
      <c r="G142" s="47">
        <f>+'Ark1'!Q2123</f>
        <v>141</v>
      </c>
      <c r="H142" s="47"/>
      <c r="I142" s="65">
        <f>+'Ark1'!R2123</f>
        <v>480</v>
      </c>
      <c r="J142" s="47"/>
      <c r="K142" s="65">
        <f>+'Ark1'!S2123</f>
        <v>470</v>
      </c>
      <c r="L142" s="102">
        <f>+'Ark1'!T2123</f>
        <v>5.6630486078338844</v>
      </c>
      <c r="M142" s="102">
        <f>+'Ark1'!U2123</f>
        <v>4.8934713478822225</v>
      </c>
      <c r="N142" s="49">
        <f>+'Ark1'!W2123</f>
        <v>54.776595744680861</v>
      </c>
      <c r="O142" s="47"/>
      <c r="P142" s="65">
        <f>+'Ark1'!Y2123</f>
        <v>116.12791666666671</v>
      </c>
      <c r="Q142" s="65"/>
      <c r="R142" s="76">
        <f>+'Ark1'!AA2123</f>
        <v>28.597523298282873</v>
      </c>
      <c r="S142" s="49">
        <f>+'Ark1'!AB2123</f>
        <v>1.0226608526564267</v>
      </c>
      <c r="T142" s="65">
        <f>+'Ark1'!AC2123</f>
        <v>4.2040628365102632</v>
      </c>
      <c r="U142" s="65">
        <f t="shared" si="17"/>
        <v>3.4042553191489362</v>
      </c>
      <c r="V142" s="49">
        <f>+'Ark1'!V2123</f>
        <v>21.254166666666659</v>
      </c>
      <c r="W142" s="102">
        <f>+'Ark1'!X2123</f>
        <v>128.40985012639945</v>
      </c>
      <c r="X142" s="39"/>
      <c r="Y142"/>
      <c r="Z142"/>
      <c r="AA142"/>
      <c r="AB142"/>
      <c r="AE142"/>
    </row>
    <row r="143" spans="1:31" ht="15.6">
      <c r="A143" s="39"/>
      <c r="B143" s="47">
        <f>+'Ark1'!C2124</f>
        <v>2007</v>
      </c>
      <c r="C143" s="47">
        <f>+'Ark1'!G2124</f>
        <v>2</v>
      </c>
      <c r="D143" s="48" t="s">
        <v>5</v>
      </c>
      <c r="E143" s="48">
        <v>2</v>
      </c>
      <c r="F143" s="48" t="s">
        <v>10</v>
      </c>
      <c r="G143" s="47">
        <f>+'Ark1'!Q2124</f>
        <v>223</v>
      </c>
      <c r="H143" s="47"/>
      <c r="I143" s="65">
        <f>+'Ark1'!R2124</f>
        <v>7996</v>
      </c>
      <c r="J143" s="47"/>
      <c r="K143" s="65">
        <f>+'Ark1'!S2124</f>
        <v>7909</v>
      </c>
      <c r="L143" s="102">
        <f>+'Ark1'!T2124</f>
        <v>94.336951392166114</v>
      </c>
      <c r="M143" s="102">
        <f>+'Ark1'!U2124</f>
        <v>95.106528652117788</v>
      </c>
      <c r="N143" s="49">
        <f>+'Ark1'!W2124</f>
        <v>56.604121886458451</v>
      </c>
      <c r="O143" s="47"/>
      <c r="P143" s="65">
        <f>+'Ark1'!Y2124</f>
        <v>135.48723111555779</v>
      </c>
      <c r="Q143" s="65"/>
      <c r="R143" s="76">
        <f>+'Ark1'!AA2124</f>
        <v>29.574096986815007</v>
      </c>
      <c r="S143" s="49">
        <f>+'Ark1'!AB2124</f>
        <v>3.977676766344544</v>
      </c>
      <c r="T143" s="65">
        <f>+'Ark1'!AC2124</f>
        <v>-53.466755567088562</v>
      </c>
      <c r="U143" s="65">
        <f t="shared" si="17"/>
        <v>35.856502242152466</v>
      </c>
      <c r="V143" s="49">
        <f>+'Ark1'!V2124</f>
        <v>15.129814907453731</v>
      </c>
      <c r="W143" s="102">
        <f>+'Ark1'!X2124</f>
        <v>148.27192848862123</v>
      </c>
      <c r="X143" s="39"/>
      <c r="Y143"/>
      <c r="Z143"/>
      <c r="AA143"/>
      <c r="AB143"/>
      <c r="AE143"/>
    </row>
    <row r="144" spans="1:31" ht="15.6">
      <c r="A144" s="39"/>
      <c r="B144" s="47">
        <f>+'Ark1'!C2125</f>
        <v>2007</v>
      </c>
      <c r="C144" s="47">
        <f>+'Ark1'!G2125</f>
        <v>3</v>
      </c>
      <c r="D144" s="48" t="s">
        <v>57</v>
      </c>
      <c r="E144" s="48">
        <v>1</v>
      </c>
      <c r="F144" s="48" t="s">
        <v>53</v>
      </c>
      <c r="G144" s="47">
        <f>+'Ark1'!Q2125</f>
        <v>302</v>
      </c>
      <c r="H144" s="47"/>
      <c r="I144" s="65">
        <f>+'Ark1'!R2125</f>
        <v>7623</v>
      </c>
      <c r="J144" s="47"/>
      <c r="K144" s="65">
        <f>+'Ark1'!S2125</f>
        <v>7593</v>
      </c>
      <c r="L144" s="102">
        <f>+'Ark1'!T2125</f>
        <v>98.974292391586587</v>
      </c>
      <c r="M144" s="102">
        <f>+'Ark1'!U2125</f>
        <v>99.863054841954707</v>
      </c>
      <c r="N144" s="49">
        <f>+'Ark1'!W2125</f>
        <v>55.196233372843409</v>
      </c>
      <c r="O144" s="47"/>
      <c r="P144" s="65">
        <f>+'Ark1'!Y2125</f>
        <v>139.83638987275373</v>
      </c>
      <c r="Q144" s="65"/>
      <c r="R144" s="76">
        <f>+'Ark1'!AA2125</f>
        <v>30.710898796136473</v>
      </c>
      <c r="S144" s="49">
        <f>+'Ark1'!AB2125</f>
        <v>4.5059863641583915</v>
      </c>
      <c r="T144" s="65">
        <f>+'Ark1'!AC2125</f>
        <v>-64.19716655677</v>
      </c>
      <c r="U144" s="65">
        <f t="shared" si="17"/>
        <v>25.241721854304636</v>
      </c>
      <c r="V144" s="49">
        <f>+'Ark1'!V2125</f>
        <v>15.000131181949364</v>
      </c>
      <c r="W144" s="102">
        <f>+'Ark1'!X2125</f>
        <v>152.00510117283443</v>
      </c>
      <c r="X144" s="39"/>
      <c r="Y144"/>
      <c r="Z144"/>
      <c r="AA144"/>
      <c r="AB144"/>
      <c r="AE144"/>
    </row>
    <row r="145" spans="1:31" ht="15.6">
      <c r="A145" s="39"/>
      <c r="B145" s="47">
        <f>+'Ark1'!C2126</f>
        <v>2007</v>
      </c>
      <c r="C145" s="47">
        <f>+'Ark1'!G2126</f>
        <v>3</v>
      </c>
      <c r="D145" s="48" t="s">
        <v>57</v>
      </c>
      <c r="E145" s="48">
        <v>2</v>
      </c>
      <c r="F145" s="48" t="s">
        <v>10</v>
      </c>
      <c r="G145" s="47">
        <f>+'Ark1'!Q2126</f>
        <v>31</v>
      </c>
      <c r="H145" s="47"/>
      <c r="I145" s="65">
        <f>+'Ark1'!R2126</f>
        <v>79</v>
      </c>
      <c r="J145" s="47"/>
      <c r="K145" s="65">
        <f>+'Ark1'!S2126</f>
        <v>11</v>
      </c>
      <c r="L145" s="102">
        <f>+'Ark1'!T2126</f>
        <v>1.0257076084133989</v>
      </c>
      <c r="M145" s="102">
        <f>+'Ark1'!U2126</f>
        <v>0.1369451580452796</v>
      </c>
      <c r="N145" s="49">
        <f>+'Ark1'!W2126</f>
        <v>56.818181818181827</v>
      </c>
      <c r="O145" s="47"/>
      <c r="P145" s="65">
        <f>+'Ark1'!Y2126</f>
        <v>18.503797468354435</v>
      </c>
      <c r="Q145" s="65"/>
      <c r="R145" s="76">
        <f>+'Ark1'!AA2126</f>
        <v>27.22446942618328</v>
      </c>
      <c r="S145" s="49">
        <f>+'Ark1'!AB2126</f>
        <v>3.9270201939009031</v>
      </c>
      <c r="T145" s="65">
        <f>+'Ark1'!AC2126</f>
        <v>-55.459718019074302</v>
      </c>
      <c r="U145" s="65">
        <f t="shared" si="17"/>
        <v>2.5483870967741935</v>
      </c>
      <c r="V145" s="49">
        <f>+'Ark1'!V2126</f>
        <v>17.22784810126582</v>
      </c>
      <c r="W145" s="102">
        <f>+'Ark1'!X2126</f>
        <v>139.11570689962559</v>
      </c>
      <c r="X145" s="39"/>
      <c r="Y145"/>
      <c r="Z145"/>
      <c r="AA145"/>
      <c r="AB145"/>
      <c r="AE145"/>
    </row>
    <row r="146" spans="1:31" ht="15.6">
      <c r="A146" s="39"/>
      <c r="B146" s="47">
        <f>+'Ark1'!C2127</f>
        <v>2007</v>
      </c>
      <c r="C146" s="47">
        <f>+'Ark1'!G2127</f>
        <v>4</v>
      </c>
      <c r="D146" s="48" t="s">
        <v>7</v>
      </c>
      <c r="E146" s="48">
        <v>1</v>
      </c>
      <c r="F146" s="48" t="s">
        <v>53</v>
      </c>
      <c r="G146" s="47">
        <f>+'Ark1'!Q2127</f>
        <v>70</v>
      </c>
      <c r="H146" s="47"/>
      <c r="I146" s="65">
        <f>+'Ark1'!R2127</f>
        <v>552</v>
      </c>
      <c r="J146" s="47"/>
      <c r="K146" s="65">
        <f>+'Ark1'!S2127</f>
        <v>551</v>
      </c>
      <c r="L146" s="102">
        <f>+'Ark1'!T2127</f>
        <v>75</v>
      </c>
      <c r="M146" s="102">
        <f>+'Ark1'!U2127</f>
        <v>74.444906320334653</v>
      </c>
      <c r="N146" s="49">
        <f>+'Ark1'!W2127</f>
        <v>54.858439201451915</v>
      </c>
      <c r="O146" s="47"/>
      <c r="P146" s="65">
        <f>+'Ark1'!Y2127</f>
        <v>144.04927536231887</v>
      </c>
      <c r="Q146" s="65"/>
      <c r="R146" s="76">
        <f>+'Ark1'!AA2127</f>
        <v>33.987964850391499</v>
      </c>
      <c r="S146" s="49">
        <f>+'Ark1'!AB2127</f>
        <v>3.6639605126581025</v>
      </c>
      <c r="T146" s="65">
        <f>+'Ark1'!AC2127</f>
        <v>-56.85142235786671</v>
      </c>
      <c r="U146" s="65">
        <f t="shared" si="17"/>
        <v>7.8857142857142861</v>
      </c>
      <c r="V146" s="49">
        <f>+'Ark1'!V2127</f>
        <v>16.081521739130437</v>
      </c>
      <c r="W146" s="102">
        <f>+'Ark1'!X2127</f>
        <v>156.6218380517216</v>
      </c>
      <c r="X146" s="39"/>
      <c r="Y146"/>
      <c r="Z146"/>
      <c r="AA146"/>
      <c r="AB146"/>
      <c r="AE146"/>
    </row>
    <row r="147" spans="1:31" ht="15.6">
      <c r="A147" s="39"/>
      <c r="B147" s="47">
        <f>+'Ark1'!C2128</f>
        <v>2007</v>
      </c>
      <c r="C147" s="47">
        <f>+'Ark1'!G2128</f>
        <v>4</v>
      </c>
      <c r="D147" s="48" t="s">
        <v>7</v>
      </c>
      <c r="E147" s="48">
        <v>2</v>
      </c>
      <c r="F147" s="48" t="s">
        <v>10</v>
      </c>
      <c r="G147" s="47">
        <f>+'Ark1'!Q2128</f>
        <v>15</v>
      </c>
      <c r="H147" s="47"/>
      <c r="I147" s="65">
        <f>+'Ark1'!R2128</f>
        <v>184</v>
      </c>
      <c r="J147" s="47"/>
      <c r="K147" s="65">
        <f>+'Ark1'!S2128</f>
        <v>184</v>
      </c>
      <c r="L147" s="102">
        <f>+'Ark1'!T2128</f>
        <v>25</v>
      </c>
      <c r="M147" s="102">
        <f>+'Ark1'!U2128</f>
        <v>25.555093679665351</v>
      </c>
      <c r="N147" s="49">
        <f>+'Ark1'!W2128</f>
        <v>55.913043478260867</v>
      </c>
      <c r="O147" s="47"/>
      <c r="P147" s="65">
        <f>+'Ark1'!Y2128</f>
        <v>148.34565217391301</v>
      </c>
      <c r="Q147" s="65"/>
      <c r="R147" s="76">
        <f>+'Ark1'!AA2128</f>
        <v>27.359766609430554</v>
      </c>
      <c r="S147" s="49">
        <f>+'Ark1'!AB2128</f>
        <v>3.22238155890226</v>
      </c>
      <c r="T147" s="65">
        <f>+'Ark1'!AC2128</f>
        <v>-65.946252872564685</v>
      </c>
      <c r="U147" s="65">
        <f t="shared" si="17"/>
        <v>12.266666666666667</v>
      </c>
      <c r="V147" s="49">
        <f>+'Ark1'!V2128</f>
        <v>14.440217391304348</v>
      </c>
      <c r="W147" s="102">
        <f>+'Ark1'!X2128</f>
        <v>160.72118328701319</v>
      </c>
      <c r="X147" s="39"/>
      <c r="Y147"/>
      <c r="Z147"/>
      <c r="AA147"/>
      <c r="AB147"/>
      <c r="AE147"/>
    </row>
    <row r="148" spans="1:31" ht="15.6">
      <c r="A148" s="39"/>
      <c r="B148" s="47">
        <f>+'Ark1'!C2129</f>
        <v>2006</v>
      </c>
      <c r="C148" s="47">
        <f>+'Ark1'!G2129</f>
        <v>1</v>
      </c>
      <c r="D148" s="48" t="s">
        <v>4</v>
      </c>
      <c r="E148" s="48">
        <v>1</v>
      </c>
      <c r="F148" s="48" t="s">
        <v>53</v>
      </c>
      <c r="G148" s="47">
        <f>+'Ark1'!Q2129</f>
        <v>288</v>
      </c>
      <c r="H148" s="47"/>
      <c r="I148" s="65">
        <f>+'Ark1'!R2129</f>
        <v>1156</v>
      </c>
      <c r="J148" s="47"/>
      <c r="K148" s="65">
        <f>+'Ark1'!S2129</f>
        <v>1127</v>
      </c>
      <c r="L148" s="102">
        <f>+'Ark1'!T2129</f>
        <v>20.668693009118549</v>
      </c>
      <c r="M148" s="102">
        <f>+'Ark1'!U2129</f>
        <v>18.736438182196377</v>
      </c>
      <c r="N148" s="49">
        <f>+'Ark1'!W2129</f>
        <v>55.954747116237776</v>
      </c>
      <c r="O148" s="47"/>
      <c r="P148" s="65">
        <f>+'Ark1'!Y2129</f>
        <v>118.43633217993079</v>
      </c>
      <c r="Q148" s="65"/>
      <c r="R148" s="76">
        <f>+'Ark1'!AA2129</f>
        <v>27.936274919023713</v>
      </c>
      <c r="S148" s="49">
        <f>+'Ark1'!AB2129</f>
        <v>3.1889188270714839</v>
      </c>
      <c r="T148" s="65">
        <f>+'Ark1'!AC2129</f>
        <v>-42.960362736558842</v>
      </c>
      <c r="U148" s="65">
        <f t="shared" si="17"/>
        <v>4.0138888888888893</v>
      </c>
      <c r="V148" s="49">
        <f>+'Ark1'!V2129</f>
        <v>18.044982698961942</v>
      </c>
      <c r="W148" s="102">
        <f>+'Ark1'!X2129</f>
        <v>131.80860515769629</v>
      </c>
      <c r="X148" s="39"/>
      <c r="Y148"/>
      <c r="Z148"/>
      <c r="AA148"/>
      <c r="AB148"/>
      <c r="AE148"/>
    </row>
    <row r="149" spans="1:31" ht="15.6">
      <c r="A149" s="39"/>
      <c r="B149" s="47">
        <f>+'Ark1'!C2130</f>
        <v>2006</v>
      </c>
      <c r="C149" s="47">
        <f>+'Ark1'!G2130</f>
        <v>1</v>
      </c>
      <c r="D149" s="48" t="s">
        <v>4</v>
      </c>
      <c r="E149" s="48">
        <v>2</v>
      </c>
      <c r="F149" s="48" t="s">
        <v>10</v>
      </c>
      <c r="G149" s="47">
        <f>+'Ark1'!Q2130</f>
        <v>178</v>
      </c>
      <c r="H149" s="47"/>
      <c r="I149" s="65">
        <f>+'Ark1'!R2130</f>
        <v>4437</v>
      </c>
      <c r="J149" s="47"/>
      <c r="K149" s="65">
        <f>+'Ark1'!S2130</f>
        <v>4406</v>
      </c>
      <c r="L149" s="102">
        <f>+'Ark1'!T2130</f>
        <v>79.331306990881444</v>
      </c>
      <c r="M149" s="102">
        <f>+'Ark1'!U2130</f>
        <v>81.263561817803648</v>
      </c>
      <c r="N149" s="49">
        <f>+'Ark1'!W2130</f>
        <v>56.218792555605987</v>
      </c>
      <c r="O149" s="47"/>
      <c r="P149" s="65">
        <f>+'Ark1'!Y2130</f>
        <v>133.83267973856221</v>
      </c>
      <c r="Q149" s="65"/>
      <c r="R149" s="76">
        <f>+'Ark1'!AA2130</f>
        <v>29.289415992128596</v>
      </c>
      <c r="S149" s="49">
        <f>+'Ark1'!AB2130</f>
        <v>3.9935002791330927</v>
      </c>
      <c r="T149" s="65">
        <f>+'Ark1'!AC2130</f>
        <v>-43.340606531538889</v>
      </c>
      <c r="U149" s="65">
        <f t="shared" ref="U149:U179" si="18">+I149/G149</f>
        <v>24.926966292134832</v>
      </c>
      <c r="V149" s="49">
        <f>+'Ark1'!V2130</f>
        <v>15.84494027496056</v>
      </c>
      <c r="W149" s="102">
        <f>+'Ark1'!X2130</f>
        <v>146.10430217092528</v>
      </c>
      <c r="X149" s="39"/>
      <c r="Y149"/>
      <c r="Z149"/>
      <c r="AA149"/>
      <c r="AB149"/>
      <c r="AE149"/>
    </row>
    <row r="150" spans="1:31" ht="15.6">
      <c r="A150" s="39"/>
      <c r="B150" s="47">
        <f>+'Ark1'!C2131</f>
        <v>2006</v>
      </c>
      <c r="C150" s="47">
        <f>+'Ark1'!G2131</f>
        <v>2</v>
      </c>
      <c r="D150" s="48" t="s">
        <v>5</v>
      </c>
      <c r="E150" s="48">
        <v>1</v>
      </c>
      <c r="F150" s="48" t="s">
        <v>53</v>
      </c>
      <c r="G150" s="47">
        <f>+'Ark1'!Q2131</f>
        <v>141</v>
      </c>
      <c r="H150" s="47"/>
      <c r="I150" s="65">
        <f>+'Ark1'!R2131</f>
        <v>548</v>
      </c>
      <c r="J150" s="47"/>
      <c r="K150" s="65">
        <f>+'Ark1'!S2131</f>
        <v>545</v>
      </c>
      <c r="L150" s="102">
        <f>+'Ark1'!T2131</f>
        <v>7.127064637794251</v>
      </c>
      <c r="M150" s="102">
        <f>+'Ark1'!U2131</f>
        <v>6.0613661410116721</v>
      </c>
      <c r="N150" s="49">
        <f>+'Ark1'!W2131</f>
        <v>54.658715596330254</v>
      </c>
      <c r="O150" s="47"/>
      <c r="P150" s="65">
        <f>+'Ark1'!Y2131</f>
        <v>112.58156934306564</v>
      </c>
      <c r="Q150" s="65"/>
      <c r="R150" s="76">
        <f>+'Ark1'!AA2131</f>
        <v>27.30870510472986</v>
      </c>
      <c r="S150" s="49">
        <f>+'Ark1'!AB2131</f>
        <v>1.7040271247988428</v>
      </c>
      <c r="T150" s="65">
        <f>+'Ark1'!AC2131</f>
        <v>-3.1495085617566208</v>
      </c>
      <c r="U150" s="65">
        <f t="shared" si="18"/>
        <v>3.8865248226950353</v>
      </c>
      <c r="V150" s="49">
        <f>+'Ark1'!V2131</f>
        <v>21.720802919708035</v>
      </c>
      <c r="W150" s="102">
        <f>+'Ark1'!X2131</f>
        <v>122.6350523127537</v>
      </c>
      <c r="X150" s="39"/>
      <c r="Y150"/>
      <c r="Z150"/>
      <c r="AA150"/>
      <c r="AB150"/>
      <c r="AE150"/>
    </row>
    <row r="151" spans="1:31" ht="15.6">
      <c r="A151" s="39"/>
      <c r="B151" s="47">
        <f>+'Ark1'!C2132</f>
        <v>2006</v>
      </c>
      <c r="C151" s="47">
        <f>+'Ark1'!G2132</f>
        <v>2</v>
      </c>
      <c r="D151" s="48" t="s">
        <v>5</v>
      </c>
      <c r="E151" s="48">
        <v>2</v>
      </c>
      <c r="F151" s="48" t="s">
        <v>10</v>
      </c>
      <c r="G151" s="47">
        <f>+'Ark1'!Q2132</f>
        <v>240</v>
      </c>
      <c r="H151" s="47"/>
      <c r="I151" s="65">
        <f>+'Ark1'!R2132</f>
        <v>7141</v>
      </c>
      <c r="J151" s="47"/>
      <c r="K151" s="65">
        <f>+'Ark1'!S2132</f>
        <v>6967</v>
      </c>
      <c r="L151" s="102">
        <f>+'Ark1'!T2132</f>
        <v>92.872935362205766</v>
      </c>
      <c r="M151" s="102">
        <f>+'Ark1'!U2132</f>
        <v>93.938633858988354</v>
      </c>
      <c r="N151" s="49">
        <f>+'Ark1'!W2132</f>
        <v>56.407061863068755</v>
      </c>
      <c r="O151" s="47"/>
      <c r="P151" s="65">
        <f>+'Ark1'!Y2132</f>
        <v>133.89444055454416</v>
      </c>
      <c r="Q151" s="65"/>
      <c r="R151" s="76">
        <f>+'Ark1'!AA2132</f>
        <v>29.376460470421641</v>
      </c>
      <c r="S151" s="49">
        <f>+'Ark1'!AB2132</f>
        <v>4.3449241094538564</v>
      </c>
      <c r="T151" s="65">
        <f>+'Ark1'!AC2132</f>
        <v>-49.572398995335618</v>
      </c>
      <c r="U151" s="65">
        <f t="shared" si="18"/>
        <v>29.754166666666666</v>
      </c>
      <c r="V151" s="49">
        <f>+'Ark1'!V2132</f>
        <v>15.242403024786444</v>
      </c>
      <c r="W151" s="102">
        <f>+'Ark1'!X2132</f>
        <v>148.68788311829996</v>
      </c>
      <c r="X151" s="39"/>
      <c r="Y151"/>
      <c r="Z151"/>
      <c r="AA151"/>
      <c r="AB151"/>
      <c r="AE151"/>
    </row>
    <row r="152" spans="1:31" ht="15.6">
      <c r="A152" s="39"/>
      <c r="B152" s="47">
        <f>+'Ark1'!C2133</f>
        <v>2006</v>
      </c>
      <c r="C152" s="47">
        <f>+'Ark1'!G2133</f>
        <v>3</v>
      </c>
      <c r="D152" s="48" t="s">
        <v>57</v>
      </c>
      <c r="E152" s="48">
        <v>1</v>
      </c>
      <c r="F152" s="48" t="s">
        <v>53</v>
      </c>
      <c r="G152" s="47">
        <f>+'Ark1'!Q2133</f>
        <v>346</v>
      </c>
      <c r="H152" s="47"/>
      <c r="I152" s="65">
        <f>+'Ark1'!R2133</f>
        <v>7070</v>
      </c>
      <c r="J152" s="47"/>
      <c r="K152" s="65">
        <f>+'Ark1'!S2133</f>
        <v>7045</v>
      </c>
      <c r="L152" s="102">
        <f>+'Ark1'!T2133</f>
        <v>96.982167352537743</v>
      </c>
      <c r="M152" s="102">
        <f>+'Ark1'!U2133</f>
        <v>98.529667008281521</v>
      </c>
      <c r="N152" s="49">
        <f>+'Ark1'!W2133</f>
        <v>54.830234208658609</v>
      </c>
      <c r="O152" s="47"/>
      <c r="P152" s="65">
        <f>+'Ark1'!Y2133</f>
        <v>138.10592644978843</v>
      </c>
      <c r="Q152" s="65"/>
      <c r="R152" s="76">
        <f>+'Ark1'!AA2133</f>
        <v>30.67470222667616</v>
      </c>
      <c r="S152" s="49">
        <f>+'Ark1'!AB2133</f>
        <v>4.564325518608781</v>
      </c>
      <c r="T152" s="65">
        <f>+'Ark1'!AC2133</f>
        <v>-61.2062512671002</v>
      </c>
      <c r="U152" s="65">
        <f t="shared" si="18"/>
        <v>20.433526011560694</v>
      </c>
      <c r="V152" s="49">
        <f>+'Ark1'!V2133</f>
        <v>15.335643564356436</v>
      </c>
      <c r="W152" s="102">
        <f>+'Ark1'!X2133</f>
        <v>150.10296355436529</v>
      </c>
      <c r="X152" s="39"/>
      <c r="Y152"/>
      <c r="Z152"/>
      <c r="AA152"/>
      <c r="AB152"/>
      <c r="AE152"/>
    </row>
    <row r="153" spans="1:31" ht="15.6">
      <c r="A153" s="39"/>
      <c r="B153" s="47">
        <f>+'Ark1'!C2134</f>
        <v>2006</v>
      </c>
      <c r="C153" s="47">
        <f>+'Ark1'!G2134</f>
        <v>3</v>
      </c>
      <c r="D153" s="48" t="s">
        <v>57</v>
      </c>
      <c r="E153" s="48">
        <v>2</v>
      </c>
      <c r="F153" s="48" t="s">
        <v>10</v>
      </c>
      <c r="G153" s="47">
        <f>+'Ark1'!Q2134</f>
        <v>57</v>
      </c>
      <c r="H153" s="47"/>
      <c r="I153" s="65">
        <f>+'Ark1'!R2134</f>
        <v>220</v>
      </c>
      <c r="J153" s="47"/>
      <c r="K153" s="65">
        <f>+'Ark1'!S2134</f>
        <v>93</v>
      </c>
      <c r="L153" s="102">
        <f>+'Ark1'!T2134</f>
        <v>3.0178326474622774</v>
      </c>
      <c r="M153" s="102">
        <f>+'Ark1'!U2134</f>
        <v>1.4703329917184913</v>
      </c>
      <c r="N153" s="49">
        <f>+'Ark1'!W2134</f>
        <v>53.129032258064541</v>
      </c>
      <c r="O153" s="47"/>
      <c r="P153" s="65">
        <f>+'Ark1'!Y2134</f>
        <v>66.230454545454549</v>
      </c>
      <c r="Q153" s="65"/>
      <c r="R153" s="76">
        <f>+'Ark1'!AA2134</f>
        <v>28.623792281329401</v>
      </c>
      <c r="S153" s="49">
        <f>+'Ark1'!AB2134</f>
        <v>2.9264305625913889</v>
      </c>
      <c r="T153" s="65">
        <f>+'Ark1'!AC2134</f>
        <v>-41.034790673911104</v>
      </c>
      <c r="U153" s="65">
        <f t="shared" si="18"/>
        <v>3.8596491228070176</v>
      </c>
      <c r="V153" s="49">
        <f>+'Ark1'!V2134</f>
        <v>19.354545454545455</v>
      </c>
      <c r="W153" s="102">
        <f>+'Ark1'!X2134</f>
        <v>150.05860336846246</v>
      </c>
      <c r="X153" s="39"/>
      <c r="Y153"/>
      <c r="Z153"/>
      <c r="AA153"/>
      <c r="AB153"/>
      <c r="AE153"/>
    </row>
    <row r="154" spans="1:31" ht="15.6">
      <c r="A154" s="39"/>
      <c r="B154" s="47">
        <f>+'Ark1'!C2135</f>
        <v>2006</v>
      </c>
      <c r="C154" s="47">
        <f>+'Ark1'!G2135</f>
        <v>4</v>
      </c>
      <c r="D154" s="48" t="s">
        <v>7</v>
      </c>
      <c r="E154" s="48">
        <v>1</v>
      </c>
      <c r="F154" s="48" t="s">
        <v>53</v>
      </c>
      <c r="G154" s="47">
        <f>+'Ark1'!Q2135</f>
        <v>74</v>
      </c>
      <c r="H154" s="47"/>
      <c r="I154" s="65">
        <f>+'Ark1'!R2135</f>
        <v>469</v>
      </c>
      <c r="J154" s="47"/>
      <c r="K154" s="65">
        <f>+'Ark1'!S2135</f>
        <v>467</v>
      </c>
      <c r="L154" s="102">
        <f>+'Ark1'!T2135</f>
        <v>68.66764275256223</v>
      </c>
      <c r="M154" s="102">
        <f>+'Ark1'!U2135</f>
        <v>68.158734663450304</v>
      </c>
      <c r="N154" s="49">
        <f>+'Ark1'!W2135</f>
        <v>54.779443254817984</v>
      </c>
      <c r="O154" s="47"/>
      <c r="P154" s="65">
        <f>+'Ark1'!Y2135</f>
        <v>145.43155650319835</v>
      </c>
      <c r="Q154" s="65"/>
      <c r="R154" s="76">
        <f>+'Ark1'!AA2135</f>
        <v>31.361111452967457</v>
      </c>
      <c r="S154" s="49">
        <f>+'Ark1'!AB2135</f>
        <v>4.2310878254679318</v>
      </c>
      <c r="T154" s="65">
        <f>+'Ark1'!AC2135</f>
        <v>-51.988648180907902</v>
      </c>
      <c r="U154" s="65">
        <f t="shared" si="18"/>
        <v>6.3378378378378377</v>
      </c>
      <c r="V154" s="49">
        <f>+'Ark1'!V2135</f>
        <v>16.100213219616212</v>
      </c>
      <c r="W154" s="102">
        <f>+'Ark1'!X2135</f>
        <v>158.27733334565372</v>
      </c>
      <c r="X154" s="39"/>
      <c r="Y154"/>
      <c r="Z154"/>
      <c r="AA154"/>
      <c r="AB154"/>
      <c r="AE154"/>
    </row>
    <row r="155" spans="1:31" ht="15.6">
      <c r="A155" s="39"/>
      <c r="B155" s="47">
        <f>+'Ark1'!C2136</f>
        <v>2006</v>
      </c>
      <c r="C155" s="47">
        <f>+'Ark1'!G2136</f>
        <v>4</v>
      </c>
      <c r="D155" s="48" t="s">
        <v>7</v>
      </c>
      <c r="E155" s="48">
        <v>2</v>
      </c>
      <c r="F155" s="48" t="s">
        <v>10</v>
      </c>
      <c r="G155" s="47">
        <f>+'Ark1'!Q2136</f>
        <v>15</v>
      </c>
      <c r="H155" s="47"/>
      <c r="I155" s="65">
        <f>+'Ark1'!R2136</f>
        <v>214</v>
      </c>
      <c r="J155" s="47"/>
      <c r="K155" s="65">
        <f>+'Ark1'!S2136</f>
        <v>214</v>
      </c>
      <c r="L155" s="102">
        <f>+'Ark1'!T2136</f>
        <v>31.332357247437766</v>
      </c>
      <c r="M155" s="102">
        <f>+'Ark1'!U2136</f>
        <v>31.841265336549707</v>
      </c>
      <c r="N155" s="49">
        <f>+'Ark1'!W2136</f>
        <v>55.44859813084112</v>
      </c>
      <c r="O155" s="47"/>
      <c r="P155" s="65">
        <f>+'Ark1'!Y2136</f>
        <v>148.8971962616823</v>
      </c>
      <c r="Q155" s="65"/>
      <c r="R155" s="76">
        <f>+'Ark1'!AA2136</f>
        <v>27.068871862616039</v>
      </c>
      <c r="S155" s="49">
        <f>+'Ark1'!AB2136</f>
        <v>2.985114612492461</v>
      </c>
      <c r="T155" s="65">
        <f>+'Ark1'!AC2136</f>
        <v>-51.186888087169343</v>
      </c>
      <c r="U155" s="65">
        <f t="shared" si="18"/>
        <v>14.266666666666667</v>
      </c>
      <c r="V155" s="49">
        <f>+'Ark1'!V2136</f>
        <v>14.252336448598131</v>
      </c>
      <c r="W155" s="102">
        <f>+'Ark1'!X2136</f>
        <v>161.31873917842063</v>
      </c>
      <c r="X155" s="39"/>
      <c r="Y155"/>
      <c r="Z155"/>
      <c r="AA155"/>
      <c r="AB155"/>
      <c r="AE155"/>
    </row>
    <row r="156" spans="1:31" ht="15.6">
      <c r="A156" s="39"/>
      <c r="B156" s="47">
        <f>+'Ark1'!C2137</f>
        <v>2005</v>
      </c>
      <c r="C156" s="47">
        <f>+'Ark1'!G2137</f>
        <v>1</v>
      </c>
      <c r="D156" s="3" t="s">
        <v>4</v>
      </c>
      <c r="E156" s="3">
        <v>1</v>
      </c>
      <c r="F156" s="3" t="s">
        <v>53</v>
      </c>
      <c r="G156" s="47">
        <f>+'Ark1'!Q2137</f>
        <v>456</v>
      </c>
      <c r="H156" s="47"/>
      <c r="I156" s="65">
        <f>+'Ark1'!R2137</f>
        <v>6131</v>
      </c>
      <c r="J156" s="47"/>
      <c r="K156" s="65">
        <f>+'Ark1'!S2137</f>
        <v>6120</v>
      </c>
      <c r="L156" s="102">
        <f>+'Ark1'!T2137</f>
        <v>64.947033898305065</v>
      </c>
      <c r="M156" s="102">
        <f>+'Ark1'!U2137</f>
        <v>64.439896734305037</v>
      </c>
      <c r="N156" s="49">
        <f>+'Ark1'!W2137</f>
        <v>56.259803921568611</v>
      </c>
      <c r="O156" s="47"/>
      <c r="P156" s="65">
        <f>+'Ark1'!Y2137</f>
        <v>131.74147773609548</v>
      </c>
      <c r="Q156" s="65"/>
      <c r="R156" s="76">
        <f>+'Ark1'!AA2137</f>
        <v>29.4134626640408</v>
      </c>
      <c r="S156" s="49">
        <f>+'Ark1'!AB2137</f>
        <v>3.7758458292493056</v>
      </c>
      <c r="T156" s="65">
        <f>+'Ark1'!AC2137</f>
        <v>-51.172561853735537</v>
      </c>
      <c r="U156" s="65">
        <f t="shared" si="18"/>
        <v>13.445175438596491</v>
      </c>
      <c r="V156" s="49">
        <f>+'Ark1'!V2137</f>
        <v>15.181536454085798</v>
      </c>
      <c r="W156" s="102">
        <f>+'Ark1'!X2137</f>
        <v>142.92538160597323</v>
      </c>
      <c r="X156" s="39"/>
      <c r="Y156"/>
      <c r="Z156"/>
      <c r="AA156"/>
      <c r="AB156"/>
      <c r="AE156"/>
    </row>
    <row r="157" spans="1:31" ht="15.6">
      <c r="A157" s="39"/>
      <c r="B157" s="47">
        <f>+'Ark1'!C2138</f>
        <v>2005</v>
      </c>
      <c r="C157" s="47">
        <f>+'Ark1'!G2138</f>
        <v>1</v>
      </c>
      <c r="D157" s="3" t="s">
        <v>4</v>
      </c>
      <c r="E157" s="3">
        <v>2</v>
      </c>
      <c r="F157" s="3" t="s">
        <v>10</v>
      </c>
      <c r="G157" s="47">
        <f>+'Ark1'!Q2138</f>
        <v>169</v>
      </c>
      <c r="H157" s="47"/>
      <c r="I157" s="65">
        <f>+'Ark1'!R2138</f>
        <v>3309</v>
      </c>
      <c r="J157" s="47"/>
      <c r="K157" s="65">
        <f>+'Ark1'!S2138</f>
        <v>3291</v>
      </c>
      <c r="L157" s="102">
        <f>+'Ark1'!T2138</f>
        <v>35.052966101694921</v>
      </c>
      <c r="M157" s="102">
        <f>+'Ark1'!U2138</f>
        <v>35.560103265694977</v>
      </c>
      <c r="N157" s="49">
        <f>+'Ark1'!W2138</f>
        <v>56.598602248556645</v>
      </c>
      <c r="O157" s="47"/>
      <c r="P157" s="65">
        <f>+'Ark1'!Y2138</f>
        <v>134.69927470534893</v>
      </c>
      <c r="Q157" s="65"/>
      <c r="R157" s="76">
        <f>+'Ark1'!AA2138</f>
        <v>28.842798514935303</v>
      </c>
      <c r="S157" s="49">
        <f>+'Ark1'!AB2138</f>
        <v>3.9619411514732974</v>
      </c>
      <c r="T157" s="65">
        <f>+'Ark1'!AC2138</f>
        <v>-44.288527888774411</v>
      </c>
      <c r="U157" s="65">
        <f t="shared" si="18"/>
        <v>19.579881656804734</v>
      </c>
      <c r="V157" s="49">
        <f>+'Ark1'!V2138</f>
        <v>16.439105469930499</v>
      </c>
      <c r="W157" s="102">
        <f>+'Ark1'!X2138</f>
        <v>146.6429092723578</v>
      </c>
      <c r="X157" s="39"/>
      <c r="Y157"/>
      <c r="Z157"/>
      <c r="AA157"/>
      <c r="AB157"/>
      <c r="AE157"/>
    </row>
    <row r="158" spans="1:31" ht="15.6">
      <c r="A158" s="39"/>
      <c r="B158" s="47">
        <f>+'Ark1'!C2139</f>
        <v>2005</v>
      </c>
      <c r="C158" s="47">
        <f>+'Ark1'!G2139</f>
        <v>2</v>
      </c>
      <c r="D158" s="3" t="s">
        <v>5</v>
      </c>
      <c r="E158" s="3">
        <v>1</v>
      </c>
      <c r="F158" s="3" t="s">
        <v>53</v>
      </c>
      <c r="G158" s="47">
        <f>+'Ark1'!Q2139</f>
        <v>175</v>
      </c>
      <c r="H158" s="47"/>
      <c r="I158" s="65">
        <f>+'Ark1'!R2139</f>
        <v>523</v>
      </c>
      <c r="J158" s="47"/>
      <c r="K158" s="65">
        <f>+'Ark1'!S2139</f>
        <v>519</v>
      </c>
      <c r="L158" s="102">
        <f>+'Ark1'!T2139</f>
        <v>7.4607703281027105</v>
      </c>
      <c r="M158" s="102">
        <f>+'Ark1'!U2139</f>
        <v>6.5801592715160595</v>
      </c>
      <c r="N158" s="49">
        <f>+'Ark1'!W2139</f>
        <v>54.824662813102115</v>
      </c>
      <c r="O158" s="47"/>
      <c r="P158" s="65">
        <f>+'Ark1'!Y2139</f>
        <v>117.8455066921606</v>
      </c>
      <c r="Q158" s="65"/>
      <c r="R158" s="76">
        <f>+'Ark1'!AA2139</f>
        <v>32.284641151545138</v>
      </c>
      <c r="S158" s="49">
        <f>+'Ark1'!AB2139</f>
        <v>1.6324292547186197</v>
      </c>
      <c r="T158" s="65">
        <f>+'Ark1'!AC2139</f>
        <v>-3.5254789088700922</v>
      </c>
      <c r="U158" s="65">
        <f t="shared" si="18"/>
        <v>2.9885714285714284</v>
      </c>
      <c r="V158" s="49">
        <f>+'Ark1'!V2139</f>
        <v>24.747609942638626</v>
      </c>
      <c r="W158" s="102">
        <f>+'Ark1'!X2139</f>
        <v>128.62952091131882</v>
      </c>
      <c r="X158" s="39"/>
      <c r="Y158"/>
      <c r="Z158"/>
      <c r="AA158"/>
      <c r="AB158"/>
      <c r="AE158"/>
    </row>
    <row r="159" spans="1:31" ht="15.6">
      <c r="A159" s="39"/>
      <c r="B159" s="47">
        <f>+'Ark1'!C2140</f>
        <v>2005</v>
      </c>
      <c r="C159" s="47">
        <f>+'Ark1'!G2140</f>
        <v>2</v>
      </c>
      <c r="D159" s="3" t="s">
        <v>5</v>
      </c>
      <c r="E159" s="3">
        <v>2</v>
      </c>
      <c r="F159" s="3" t="s">
        <v>10</v>
      </c>
      <c r="G159" s="47">
        <f>+'Ark1'!Q2140</f>
        <v>263</v>
      </c>
      <c r="H159" s="47"/>
      <c r="I159" s="65">
        <f>+'Ark1'!R2140</f>
        <v>6487</v>
      </c>
      <c r="J159" s="47"/>
      <c r="K159" s="65">
        <f>+'Ark1'!S2140</f>
        <v>6357</v>
      </c>
      <c r="L159" s="102">
        <f>+'Ark1'!T2140</f>
        <v>92.539229671897274</v>
      </c>
      <c r="M159" s="102">
        <f>+'Ark1'!U2140</f>
        <v>93.419840728483933</v>
      </c>
      <c r="N159" s="49">
        <f>+'Ark1'!W2140</f>
        <v>56.509988988516596</v>
      </c>
      <c r="O159" s="47"/>
      <c r="P159" s="65">
        <f>+'Ark1'!Y2140</f>
        <v>134.88806844458173</v>
      </c>
      <c r="Q159" s="65"/>
      <c r="R159" s="76">
        <f>+'Ark1'!AA2140</f>
        <v>28.621921488602727</v>
      </c>
      <c r="S159" s="49">
        <f>+'Ark1'!AB2140</f>
        <v>4.4611587446019643</v>
      </c>
      <c r="T159" s="65">
        <f>+'Ark1'!AC2140</f>
        <v>-52.433440614981826</v>
      </c>
      <c r="U159" s="65">
        <f t="shared" si="18"/>
        <v>24.665399239543728</v>
      </c>
      <c r="V159" s="49">
        <f>+'Ark1'!V2140</f>
        <v>15.725296747340828</v>
      </c>
      <c r="W159" s="102">
        <f>+'Ark1'!X2140</f>
        <v>148.86517764255879</v>
      </c>
      <c r="X159" s="39"/>
      <c r="Y159"/>
      <c r="Z159"/>
      <c r="AA159"/>
      <c r="AB159"/>
      <c r="AE159"/>
    </row>
    <row r="160" spans="1:31" ht="15.6">
      <c r="A160" s="39"/>
      <c r="B160" s="47">
        <f>+'Ark1'!C2141</f>
        <v>2005</v>
      </c>
      <c r="C160" s="47">
        <f>+'Ark1'!G2141</f>
        <v>3</v>
      </c>
      <c r="D160" s="3" t="s">
        <v>57</v>
      </c>
      <c r="E160" s="3">
        <v>1</v>
      </c>
      <c r="F160" s="3" t="s">
        <v>53</v>
      </c>
      <c r="G160" s="47">
        <f>+'Ark1'!Q2141</f>
        <v>395</v>
      </c>
      <c r="H160" s="47"/>
      <c r="I160" s="65">
        <f>+'Ark1'!R2141</f>
        <v>7544</v>
      </c>
      <c r="J160" s="47"/>
      <c r="K160" s="65">
        <f>+'Ark1'!S2141</f>
        <v>7495</v>
      </c>
      <c r="L160" s="102">
        <f>+'Ark1'!T2141</f>
        <v>96.817248459958947</v>
      </c>
      <c r="M160" s="102">
        <f>+'Ark1'!U2141</f>
        <v>98.460916408514692</v>
      </c>
      <c r="N160" s="49">
        <f>+'Ark1'!W2141</f>
        <v>54.660306871247485</v>
      </c>
      <c r="O160" s="47"/>
      <c r="P160" s="65">
        <f>+'Ark1'!Y2141</f>
        <v>136.37920201484658</v>
      </c>
      <c r="Q160" s="65"/>
      <c r="R160" s="76">
        <f>+'Ark1'!AA2141</f>
        <v>30.171009974985395</v>
      </c>
      <c r="S160" s="49">
        <f>+'Ark1'!AB2141</f>
        <v>4.4478317913700245</v>
      </c>
      <c r="T160" s="65">
        <f>+'Ark1'!AC2141</f>
        <v>-64.22145442792025</v>
      </c>
      <c r="U160" s="65">
        <f t="shared" si="18"/>
        <v>19.098734177215189</v>
      </c>
      <c r="V160" s="49">
        <f>+'Ark1'!V2141</f>
        <v>14.814687168610815</v>
      </c>
      <c r="W160" s="102">
        <f>+'Ark1'!X2141</f>
        <v>148.6272517230806</v>
      </c>
      <c r="X160" s="39"/>
      <c r="Y160"/>
      <c r="Z160"/>
      <c r="AA160"/>
      <c r="AB160"/>
      <c r="AE160"/>
    </row>
    <row r="161" spans="1:33" ht="15.6">
      <c r="A161" s="39"/>
      <c r="B161" s="47">
        <f>+'Ark1'!C2142</f>
        <v>2005</v>
      </c>
      <c r="C161" s="47">
        <f>+'Ark1'!G2142</f>
        <v>3</v>
      </c>
      <c r="D161" s="3" t="s">
        <v>57</v>
      </c>
      <c r="E161" s="3">
        <v>2</v>
      </c>
      <c r="F161" s="3" t="s">
        <v>10</v>
      </c>
      <c r="G161" s="47">
        <f>+'Ark1'!Q2142</f>
        <v>64</v>
      </c>
      <c r="H161" s="47"/>
      <c r="I161" s="65">
        <f>+'Ark1'!R2142</f>
        <v>248</v>
      </c>
      <c r="J161" s="47"/>
      <c r="K161" s="65">
        <f>+'Ark1'!S2142</f>
        <v>106</v>
      </c>
      <c r="L161" s="102">
        <f>+'Ark1'!T2142</f>
        <v>3.182751540041068</v>
      </c>
      <c r="M161" s="102">
        <f>+'Ark1'!U2142</f>
        <v>1.5390835914853338</v>
      </c>
      <c r="N161" s="49">
        <f>+'Ark1'!W2142</f>
        <v>54.698113207547181</v>
      </c>
      <c r="O161" s="47"/>
      <c r="P161" s="65">
        <f>+'Ark1'!Y2142</f>
        <v>64.847983870967724</v>
      </c>
      <c r="Q161" s="65"/>
      <c r="R161" s="76">
        <f>+'Ark1'!AA2142</f>
        <v>33.637227859584776</v>
      </c>
      <c r="S161" s="49">
        <f>+'Ark1'!AB2142</f>
        <v>3.2160265279834759</v>
      </c>
      <c r="T161" s="65">
        <f>+'Ark1'!AC2142</f>
        <v>-63.680434636337267</v>
      </c>
      <c r="U161" s="65">
        <f t="shared" si="18"/>
        <v>3.875</v>
      </c>
      <c r="V161" s="49">
        <f>+'Ark1'!V2142</f>
        <v>18.810483870967744</v>
      </c>
      <c r="W161" s="102">
        <f>+'Ark1'!X2142</f>
        <v>147.61908922517733</v>
      </c>
      <c r="X161" s="39"/>
      <c r="Y161"/>
      <c r="Z161"/>
      <c r="AA161"/>
      <c r="AB161"/>
      <c r="AE161"/>
    </row>
    <row r="162" spans="1:33" ht="15.6">
      <c r="A162" s="39"/>
      <c r="B162" s="47">
        <f>+'Ark1'!C2143</f>
        <v>2005</v>
      </c>
      <c r="C162" s="47">
        <f>+'Ark1'!G2143</f>
        <v>4</v>
      </c>
      <c r="D162" s="3" t="s">
        <v>7</v>
      </c>
      <c r="E162" s="3">
        <v>1</v>
      </c>
      <c r="F162" s="3" t="s">
        <v>53</v>
      </c>
      <c r="G162" s="47">
        <f>+'Ark1'!Q2143</f>
        <v>75</v>
      </c>
      <c r="H162" s="47"/>
      <c r="I162" s="65">
        <f>+'Ark1'!R2143</f>
        <v>616</v>
      </c>
      <c r="J162" s="47"/>
      <c r="K162" s="65">
        <f>+'Ark1'!S2143</f>
        <v>616</v>
      </c>
      <c r="L162" s="102">
        <f>+'Ark1'!T2143</f>
        <v>71.627906976744157</v>
      </c>
      <c r="M162" s="102">
        <f>+'Ark1'!U2143</f>
        <v>71.565859919145879</v>
      </c>
      <c r="N162" s="49">
        <f>+'Ark1'!W2143</f>
        <v>55.64448051948051</v>
      </c>
      <c r="O162" s="47"/>
      <c r="P162" s="65">
        <f>+'Ark1'!Y2143</f>
        <v>142.48181818181831</v>
      </c>
      <c r="Q162" s="65"/>
      <c r="R162" s="76">
        <f>+'Ark1'!AA2143</f>
        <v>32.762192049114056</v>
      </c>
      <c r="S162" s="49">
        <f>+'Ark1'!AB2143</f>
        <v>4.306658472374238</v>
      </c>
      <c r="T162" s="65">
        <f>+'Ark1'!AC2143</f>
        <v>-62.011575665057755</v>
      </c>
      <c r="U162" s="65">
        <f t="shared" si="18"/>
        <v>8.2133333333333329</v>
      </c>
      <c r="V162" s="49">
        <f>+'Ark1'!V2143</f>
        <v>16.258116883116884</v>
      </c>
      <c r="W162" s="102">
        <f>+'Ark1'!X2143</f>
        <v>154.3681670442233</v>
      </c>
      <c r="X162" s="39"/>
      <c r="Y162"/>
      <c r="Z162"/>
      <c r="AA162"/>
      <c r="AB162"/>
      <c r="AE162"/>
    </row>
    <row r="163" spans="1:33" ht="15.6">
      <c r="A163" s="39"/>
      <c r="B163" s="47">
        <f>+'Ark1'!C2144</f>
        <v>2005</v>
      </c>
      <c r="C163" s="47">
        <f>+'Ark1'!G2144</f>
        <v>4</v>
      </c>
      <c r="D163" s="3" t="s">
        <v>7</v>
      </c>
      <c r="E163" s="3">
        <v>2</v>
      </c>
      <c r="F163" s="3" t="s">
        <v>10</v>
      </c>
      <c r="G163" s="47">
        <f>+'Ark1'!Q2144</f>
        <v>15</v>
      </c>
      <c r="H163" s="47"/>
      <c r="I163" s="65">
        <f>+'Ark1'!R2144</f>
        <v>244</v>
      </c>
      <c r="J163" s="47"/>
      <c r="K163" s="65">
        <f>+'Ark1'!S2144</f>
        <v>244</v>
      </c>
      <c r="L163" s="102">
        <f>+'Ark1'!T2144</f>
        <v>28.372093023255822</v>
      </c>
      <c r="M163" s="102">
        <f>+'Ark1'!U2144</f>
        <v>28.434140080854103</v>
      </c>
      <c r="N163" s="49">
        <f>+'Ark1'!W2144</f>
        <v>56.024590163934413</v>
      </c>
      <c r="O163" s="47"/>
      <c r="P163" s="65">
        <f>+'Ark1'!Y2144</f>
        <v>142.91721311475399</v>
      </c>
      <c r="Q163" s="65"/>
      <c r="R163" s="76">
        <f>+'Ark1'!AA2144</f>
        <v>27.073726579874673</v>
      </c>
      <c r="S163" s="49">
        <f>+'Ark1'!AB2144</f>
        <v>3.1647730987324425</v>
      </c>
      <c r="T163" s="65">
        <f>+'Ark1'!AC2144</f>
        <v>-69.386712214971254</v>
      </c>
      <c r="U163" s="65">
        <f t="shared" si="18"/>
        <v>16.266666666666666</v>
      </c>
      <c r="V163" s="49">
        <f>+'Ark1'!V2144</f>
        <v>14.61475409836066</v>
      </c>
      <c r="W163" s="102">
        <f>+'Ark1'!X2144</f>
        <v>154.83988419799985</v>
      </c>
      <c r="X163" s="39"/>
      <c r="Y163"/>
      <c r="Z163"/>
      <c r="AA163"/>
      <c r="AB163"/>
      <c r="AE163"/>
    </row>
    <row r="164" spans="1:33" ht="15.6">
      <c r="A164" s="39"/>
      <c r="B164" s="47">
        <f>+'Ark1'!C2145</f>
        <v>2004</v>
      </c>
      <c r="C164" s="47">
        <f>+'Ark1'!G2145</f>
        <v>1</v>
      </c>
      <c r="D164" s="48" t="s">
        <v>4</v>
      </c>
      <c r="E164" s="48">
        <v>1</v>
      </c>
      <c r="F164" s="48" t="s">
        <v>53</v>
      </c>
      <c r="G164" s="47">
        <f>+'Ark1'!Q2145</f>
        <v>513</v>
      </c>
      <c r="H164" s="47"/>
      <c r="I164" s="65">
        <f>+'Ark1'!R2145</f>
        <v>7821</v>
      </c>
      <c r="J164" s="47"/>
      <c r="K164" s="65">
        <f>+'Ark1'!S2145</f>
        <v>7796</v>
      </c>
      <c r="L164" s="102">
        <f>+'Ark1'!T2145</f>
        <v>74.849267872523697</v>
      </c>
      <c r="M164" s="102">
        <f>+'Ark1'!U2145</f>
        <v>74.690595131739812</v>
      </c>
      <c r="N164" s="49">
        <f>+'Ark1'!W2145</f>
        <v>56.594279117496143</v>
      </c>
      <c r="O164" s="47"/>
      <c r="P164" s="65">
        <f>+'Ark1'!Y2145</f>
        <v>131.16235775476272</v>
      </c>
      <c r="Q164" s="65"/>
      <c r="R164" s="76">
        <f>+'Ark1'!AA2145</f>
        <v>28.29972967306286</v>
      </c>
      <c r="S164" s="49">
        <f>+'Ark1'!AB2145</f>
        <v>3.5566172157795162</v>
      </c>
      <c r="T164" s="65">
        <f>+'Ark1'!AC2145</f>
        <v>-56.041741362228407</v>
      </c>
      <c r="U164" s="65">
        <f t="shared" si="18"/>
        <v>15.245614035087719</v>
      </c>
      <c r="V164" s="49">
        <f>+'Ark1'!V2145</f>
        <v>14.798619102416572</v>
      </c>
      <c r="W164" s="102">
        <f>+'Ark1'!X2145</f>
        <v>142.51057276552078</v>
      </c>
      <c r="X164" s="39"/>
      <c r="Y164"/>
      <c r="Z164"/>
      <c r="AA164"/>
      <c r="AB164"/>
      <c r="AE164"/>
    </row>
    <row r="165" spans="1:33" ht="15.6">
      <c r="A165" s="39"/>
      <c r="B165" s="47">
        <f>+'Ark1'!C2146</f>
        <v>2004</v>
      </c>
      <c r="C165" s="47">
        <f>+'Ark1'!G2146</f>
        <v>1</v>
      </c>
      <c r="D165" s="48" t="s">
        <v>4</v>
      </c>
      <c r="E165" s="48">
        <v>2</v>
      </c>
      <c r="F165" s="48" t="s">
        <v>10</v>
      </c>
      <c r="G165" s="47">
        <f>+'Ark1'!Q2146</f>
        <v>151</v>
      </c>
      <c r="H165" s="47"/>
      <c r="I165" s="65">
        <f>+'Ark1'!R2146</f>
        <v>2628</v>
      </c>
      <c r="J165" s="47"/>
      <c r="K165" s="65">
        <f>+'Ark1'!S2146</f>
        <v>2618</v>
      </c>
      <c r="L165" s="102">
        <f>+'Ark1'!T2146</f>
        <v>25.150732127476314</v>
      </c>
      <c r="M165" s="102">
        <f>+'Ark1'!U2146</f>
        <v>25.309404868260199</v>
      </c>
      <c r="N165" s="49">
        <f>+'Ark1'!W2146</f>
        <v>57.081741787624146</v>
      </c>
      <c r="O165" s="47"/>
      <c r="P165" s="65">
        <f>+'Ark1'!Y2146</f>
        <v>132.27024353120242</v>
      </c>
      <c r="Q165" s="65"/>
      <c r="R165" s="76">
        <f>+'Ark1'!AA2146</f>
        <v>28.736858395189849</v>
      </c>
      <c r="S165" s="49">
        <f>+'Ark1'!AB2146</f>
        <v>3.9752148111835295</v>
      </c>
      <c r="T165" s="65">
        <f>+'Ark1'!AC2146</f>
        <v>-44.972909341934312</v>
      </c>
      <c r="U165" s="65">
        <f t="shared" si="18"/>
        <v>17.403973509933774</v>
      </c>
      <c r="V165" s="49">
        <f>+'Ark1'!V2146</f>
        <v>15.987062404870628</v>
      </c>
      <c r="W165" s="102">
        <f>+'Ark1'!X2146</f>
        <v>143.77880678285851</v>
      </c>
      <c r="X165" s="39"/>
      <c r="Y165"/>
      <c r="Z165"/>
      <c r="AA165"/>
      <c r="AB165"/>
      <c r="AE165"/>
    </row>
    <row r="166" spans="1:33" ht="15.6">
      <c r="A166" s="39"/>
      <c r="B166" s="47">
        <f>+'Ark1'!C2147</f>
        <v>2004</v>
      </c>
      <c r="C166" s="47">
        <f>+'Ark1'!G2147</f>
        <v>2</v>
      </c>
      <c r="D166" s="48" t="s">
        <v>5</v>
      </c>
      <c r="E166" s="48">
        <v>1</v>
      </c>
      <c r="F166" s="48" t="s">
        <v>53</v>
      </c>
      <c r="G166" s="47">
        <f>+'Ark1'!Q2147</f>
        <v>205</v>
      </c>
      <c r="H166" s="47"/>
      <c r="I166" s="65">
        <f>+'Ark1'!R2147</f>
        <v>629</v>
      </c>
      <c r="J166" s="47"/>
      <c r="K166" s="65">
        <f>+'Ark1'!S2147</f>
        <v>623</v>
      </c>
      <c r="L166" s="102">
        <f>+'Ark1'!T2147</f>
        <v>10.125563425627814</v>
      </c>
      <c r="M166" s="102">
        <f>+'Ark1'!U2147</f>
        <v>8.8801507201480323</v>
      </c>
      <c r="N166" s="49">
        <f>+'Ark1'!W2147</f>
        <v>54.926163723916552</v>
      </c>
      <c r="O166" s="47"/>
      <c r="P166" s="65">
        <f>+'Ark1'!Y2147</f>
        <v>115.31844197138312</v>
      </c>
      <c r="Q166" s="65"/>
      <c r="R166" s="76">
        <f>+'Ark1'!AA2147</f>
        <v>27.882415457049063</v>
      </c>
      <c r="S166" s="49">
        <f>+'Ark1'!AB2147</f>
        <v>1.5015259928030278</v>
      </c>
      <c r="T166" s="65">
        <f>+'Ark1'!AC2147</f>
        <v>5.5294911591267883</v>
      </c>
      <c r="U166" s="65">
        <f t="shared" si="18"/>
        <v>3.0682926829268293</v>
      </c>
      <c r="V166" s="49">
        <f>+'Ark1'!V2147</f>
        <v>19.198728139904603</v>
      </c>
      <c r="W166" s="102">
        <f>+'Ark1'!X2147</f>
        <v>126.2014547847192</v>
      </c>
      <c r="X166" s="39"/>
      <c r="Y166"/>
      <c r="Z166"/>
      <c r="AA166"/>
      <c r="AB166"/>
      <c r="AE166"/>
    </row>
    <row r="167" spans="1:33" ht="15.6">
      <c r="A167" s="39"/>
      <c r="B167" s="47">
        <f>+'Ark1'!C2148</f>
        <v>2004</v>
      </c>
      <c r="C167" s="47">
        <f>+'Ark1'!G2148</f>
        <v>2</v>
      </c>
      <c r="D167" s="48" t="s">
        <v>5</v>
      </c>
      <c r="E167" s="48">
        <v>2</v>
      </c>
      <c r="F167" s="48" t="s">
        <v>10</v>
      </c>
      <c r="G167" s="47">
        <f>+'Ark1'!Q2148</f>
        <v>266</v>
      </c>
      <c r="H167" s="47"/>
      <c r="I167" s="65">
        <f>+'Ark1'!R2148</f>
        <v>5583</v>
      </c>
      <c r="J167" s="47"/>
      <c r="K167" s="65">
        <f>+'Ark1'!S2148</f>
        <v>5453</v>
      </c>
      <c r="L167" s="102">
        <f>+'Ark1'!T2148</f>
        <v>89.874436574372197</v>
      </c>
      <c r="M167" s="102">
        <f>+'Ark1'!U2148</f>
        <v>91.119849279852005</v>
      </c>
      <c r="N167" s="49">
        <f>+'Ark1'!W2148</f>
        <v>56.529800110031182</v>
      </c>
      <c r="O167" s="47"/>
      <c r="P167" s="65">
        <f>+'Ark1'!Y2148</f>
        <v>133.31359484148328</v>
      </c>
      <c r="Q167" s="65"/>
      <c r="R167" s="76">
        <f>+'Ark1'!AA2148</f>
        <v>29.022779216936947</v>
      </c>
      <c r="S167" s="49">
        <f>+'Ark1'!AB2148</f>
        <v>4.3083175941266871</v>
      </c>
      <c r="T167" s="65">
        <f>+'Ark1'!AC2148</f>
        <v>-53.358712227744519</v>
      </c>
      <c r="U167" s="65">
        <f t="shared" si="18"/>
        <v>20.988721804511279</v>
      </c>
      <c r="V167" s="49">
        <f>+'Ark1'!V2148</f>
        <v>16.146337094751932</v>
      </c>
      <c r="W167" s="102">
        <f>+'Ark1'!X2148</f>
        <v>147.14891534411564</v>
      </c>
      <c r="X167" s="39"/>
      <c r="Y167"/>
      <c r="Z167"/>
      <c r="AA167"/>
      <c r="AB167"/>
      <c r="AE167"/>
    </row>
    <row r="168" spans="1:33" ht="15.6">
      <c r="A168" s="39"/>
      <c r="B168" s="47">
        <f>+'Ark1'!C2149</f>
        <v>2004</v>
      </c>
      <c r="C168" s="47">
        <f>+'Ark1'!G2149</f>
        <v>3</v>
      </c>
      <c r="D168" s="48" t="s">
        <v>57</v>
      </c>
      <c r="E168" s="48">
        <v>1</v>
      </c>
      <c r="F168" s="48" t="s">
        <v>53</v>
      </c>
      <c r="G168" s="47">
        <f>+'Ark1'!Q2149</f>
        <v>402</v>
      </c>
      <c r="H168" s="47"/>
      <c r="I168" s="65">
        <f>+'Ark1'!R2149</f>
        <v>6696</v>
      </c>
      <c r="J168" s="47"/>
      <c r="K168" s="65">
        <f>+'Ark1'!S2149</f>
        <v>6640</v>
      </c>
      <c r="L168" s="102">
        <f>+'Ark1'!T2149</f>
        <v>96.484149855907773</v>
      </c>
      <c r="M168" s="102">
        <f>+'Ark1'!U2149</f>
        <v>98.749199506928349</v>
      </c>
      <c r="N168" s="49">
        <f>+'Ark1'!W2149</f>
        <v>55.245180722891561</v>
      </c>
      <c r="O168" s="47"/>
      <c r="P168" s="65">
        <f>+'Ark1'!Y2149</f>
        <v>137.9422789725206</v>
      </c>
      <c r="Q168" s="65"/>
      <c r="R168" s="76">
        <f>+'Ark1'!AA2149</f>
        <v>30.612051278315406</v>
      </c>
      <c r="S168" s="49">
        <f>+'Ark1'!AB2149</f>
        <v>4.4861709493303827</v>
      </c>
      <c r="T168" s="65">
        <f>+'Ark1'!AC2149</f>
        <v>-68.527783436043663</v>
      </c>
      <c r="U168" s="65">
        <f t="shared" si="18"/>
        <v>16.656716417910449</v>
      </c>
      <c r="V168" s="49">
        <f>+'Ark1'!V2149</f>
        <v>14.368279569892476</v>
      </c>
      <c r="W168" s="102">
        <f>+'Ark1'!X2149</f>
        <v>150.53527210501349</v>
      </c>
      <c r="X168" s="39"/>
      <c r="Y168"/>
      <c r="Z168"/>
      <c r="AA168"/>
      <c r="AB168"/>
      <c r="AE168"/>
    </row>
    <row r="169" spans="1:33" ht="15.6">
      <c r="A169" s="39"/>
      <c r="B169" s="47">
        <f>+'Ark1'!C2150</f>
        <v>2004</v>
      </c>
      <c r="C169" s="47">
        <f>+'Ark1'!G2150</f>
        <v>3</v>
      </c>
      <c r="D169" s="48" t="s">
        <v>57</v>
      </c>
      <c r="E169" s="48">
        <v>2</v>
      </c>
      <c r="F169" s="48" t="s">
        <v>10</v>
      </c>
      <c r="G169" s="47">
        <f>+'Ark1'!Q2150</f>
        <v>69</v>
      </c>
      <c r="H169" s="47"/>
      <c r="I169" s="65">
        <f>+'Ark1'!R2150</f>
        <v>244</v>
      </c>
      <c r="J169" s="47"/>
      <c r="K169" s="65">
        <f>+'Ark1'!S2150</f>
        <v>85</v>
      </c>
      <c r="L169" s="102">
        <f>+'Ark1'!T2150</f>
        <v>3.5158501440922176</v>
      </c>
      <c r="M169" s="102">
        <f>+'Ark1'!U2150</f>
        <v>1.250800493071661</v>
      </c>
      <c r="N169" s="49">
        <f>+'Ark1'!W2150</f>
        <v>55.423529411764704</v>
      </c>
      <c r="O169" s="47"/>
      <c r="P169" s="65">
        <f>+'Ark1'!Y2150</f>
        <v>47.94877049180328</v>
      </c>
      <c r="Q169" s="65"/>
      <c r="R169" s="76">
        <f>+'Ark1'!AA2150</f>
        <v>36.047580628998595</v>
      </c>
      <c r="S169" s="49">
        <f>+'Ark1'!AB2150</f>
        <v>3.8020937593669752</v>
      </c>
      <c r="T169" s="65">
        <f>+'Ark1'!AC2150</f>
        <v>-68.107549556410092</v>
      </c>
      <c r="U169" s="65">
        <f t="shared" si="18"/>
        <v>3.5362318840579712</v>
      </c>
      <c r="V169" s="49">
        <f>+'Ark1'!V2150</f>
        <v>21.258196721311474</v>
      </c>
      <c r="W169" s="102">
        <f>+'Ark1'!X2150</f>
        <v>134.54034420901203</v>
      </c>
      <c r="X169" s="39"/>
      <c r="Y169"/>
      <c r="Z169"/>
      <c r="AA169"/>
      <c r="AB169"/>
      <c r="AE169"/>
    </row>
    <row r="170" spans="1:33" ht="15.6">
      <c r="A170" s="39"/>
      <c r="B170" s="47">
        <f>+'Ark1'!C2151</f>
        <v>2004</v>
      </c>
      <c r="C170" s="47">
        <f>+'Ark1'!G2151</f>
        <v>4</v>
      </c>
      <c r="D170" s="48" t="s">
        <v>7</v>
      </c>
      <c r="E170" s="48">
        <v>1</v>
      </c>
      <c r="F170" s="48" t="s">
        <v>53</v>
      </c>
      <c r="G170" s="47">
        <f>+'Ark1'!Q2151</f>
        <v>87</v>
      </c>
      <c r="H170" s="47"/>
      <c r="I170" s="65">
        <f>+'Ark1'!R2151</f>
        <v>683</v>
      </c>
      <c r="J170" s="47"/>
      <c r="K170" s="65">
        <f>+'Ark1'!S2151</f>
        <v>683</v>
      </c>
      <c r="L170" s="102">
        <f>+'Ark1'!T2151</f>
        <v>78.959537572254305</v>
      </c>
      <c r="M170" s="102">
        <f>+'Ark1'!U2151</f>
        <v>78.567669046632474</v>
      </c>
      <c r="N170" s="49">
        <f>+'Ark1'!W2151</f>
        <v>56.294289897510978</v>
      </c>
      <c r="O170" s="47"/>
      <c r="P170" s="65">
        <f>+'Ark1'!Y2151</f>
        <v>143.80966325036599</v>
      </c>
      <c r="Q170" s="65"/>
      <c r="R170" s="76">
        <f>+'Ark1'!AA2151</f>
        <v>30.416068329494728</v>
      </c>
      <c r="S170" s="49">
        <f>+'Ark1'!AB2151</f>
        <v>3.6529231221263152</v>
      </c>
      <c r="T170" s="65">
        <f>+'Ark1'!AC2151</f>
        <v>-61.537645150844519</v>
      </c>
      <c r="U170" s="65">
        <f t="shared" si="18"/>
        <v>7.8505747126436782</v>
      </c>
      <c r="V170" s="49">
        <f>+'Ark1'!V2151</f>
        <v>15.143484626647142</v>
      </c>
      <c r="W170" s="102">
        <f>+'Ark1'!X2151</f>
        <v>155.806785753376</v>
      </c>
      <c r="X170" s="39"/>
      <c r="Y170"/>
      <c r="Z170"/>
      <c r="AA170"/>
      <c r="AB170"/>
      <c r="AE170"/>
    </row>
    <row r="171" spans="1:33" ht="15.6">
      <c r="A171" s="39"/>
      <c r="B171" s="47">
        <f>+'Ark1'!C2152</f>
        <v>2004</v>
      </c>
      <c r="C171" s="47">
        <f>+'Ark1'!G2152</f>
        <v>4</v>
      </c>
      <c r="D171" s="48" t="s">
        <v>7</v>
      </c>
      <c r="E171" s="48">
        <v>2</v>
      </c>
      <c r="F171" s="48" t="s">
        <v>10</v>
      </c>
      <c r="G171" s="47">
        <f>+'Ark1'!Q2152</f>
        <v>18</v>
      </c>
      <c r="H171" s="47"/>
      <c r="I171" s="65">
        <f>+'Ark1'!R2152</f>
        <v>182</v>
      </c>
      <c r="J171" s="47"/>
      <c r="K171" s="65">
        <f>+'Ark1'!S2152</f>
        <v>182</v>
      </c>
      <c r="L171" s="102">
        <f>+'Ark1'!T2152</f>
        <v>21.040462427745663</v>
      </c>
      <c r="M171" s="102">
        <f>+'Ark1'!U2152</f>
        <v>21.432330953367504</v>
      </c>
      <c r="N171" s="49">
        <f>+'Ark1'!W2152</f>
        <v>55.631868131868146</v>
      </c>
      <c r="O171" s="47"/>
      <c r="P171" s="65">
        <f>+'Ark1'!Y2152</f>
        <v>147.21868131868143</v>
      </c>
      <c r="Q171" s="65"/>
      <c r="R171" s="76">
        <f>+'Ark1'!AA2152</f>
        <v>27.625555186456207</v>
      </c>
      <c r="S171" s="49">
        <f>+'Ark1'!AB2152</f>
        <v>2.6750117231284767</v>
      </c>
      <c r="T171" s="65">
        <f>+'Ark1'!AC2152</f>
        <v>-63.341462803634307</v>
      </c>
      <c r="U171" s="65">
        <f t="shared" si="18"/>
        <v>10.111111111111111</v>
      </c>
      <c r="V171" s="49">
        <f>+'Ark1'!V2152</f>
        <v>14.379120879120878</v>
      </c>
      <c r="W171" s="102">
        <f>+'Ark1'!X2152</f>
        <v>159.50019644494179</v>
      </c>
      <c r="X171" s="39"/>
      <c r="Y171"/>
      <c r="Z171"/>
      <c r="AA171"/>
      <c r="AB171"/>
      <c r="AE171"/>
    </row>
    <row r="172" spans="1:33" ht="15.6">
      <c r="A172" s="39"/>
      <c r="B172" s="47">
        <f>+'Ark1'!C2153</f>
        <v>2003</v>
      </c>
      <c r="C172" s="47">
        <f>+'Ark1'!G2153</f>
        <v>1</v>
      </c>
      <c r="D172" s="48" t="s">
        <v>4</v>
      </c>
      <c r="E172" s="48">
        <v>1</v>
      </c>
      <c r="F172" s="48" t="s">
        <v>53</v>
      </c>
      <c r="G172" s="47">
        <f>+'Ark1'!Q2153</f>
        <v>559</v>
      </c>
      <c r="H172" s="47"/>
      <c r="I172" s="65">
        <f>+'Ark1'!R2153</f>
        <v>8133</v>
      </c>
      <c r="J172" s="47"/>
      <c r="K172" s="65">
        <f>+'Ark1'!S2153</f>
        <v>8131</v>
      </c>
      <c r="L172" s="102">
        <f>+'Ark1'!T2153</f>
        <v>76.973310618966494</v>
      </c>
      <c r="M172" s="102">
        <f>+'Ark1'!U2153</f>
        <v>76.345907793694138</v>
      </c>
      <c r="N172" s="49">
        <f>+'Ark1'!W2153</f>
        <v>56.887221743942952</v>
      </c>
      <c r="O172" s="47"/>
      <c r="P172" s="65">
        <f>+'Ark1'!Y2153</f>
        <v>129.00213943194339</v>
      </c>
      <c r="Q172" s="65"/>
      <c r="R172" s="76">
        <f>+'Ark1'!AA2153</f>
        <v>28.128617559830129</v>
      </c>
      <c r="S172" s="49">
        <f>+'Ark1'!AB2153</f>
        <v>3.5388036839954498</v>
      </c>
      <c r="T172" s="65">
        <f>+'Ark1'!AC2153</f>
        <v>-52.169671622569929</v>
      </c>
      <c r="U172" s="65">
        <f t="shared" si="18"/>
        <v>14.549194991055456</v>
      </c>
      <c r="V172" s="49">
        <f>+'Ark1'!V2153</f>
        <v>13.915898192548877</v>
      </c>
      <c r="W172" s="102">
        <f>+'Ark1'!X2153</f>
        <v>139.81352005572535</v>
      </c>
      <c r="X172" s="39"/>
      <c r="Y172"/>
      <c r="Z172"/>
      <c r="AA172"/>
      <c r="AB172"/>
      <c r="AE172"/>
    </row>
    <row r="173" spans="1:33" ht="15.6">
      <c r="A173" s="39"/>
      <c r="B173" s="47">
        <f>+'Ark1'!C2154</f>
        <v>2003</v>
      </c>
      <c r="C173" s="47">
        <f>+'Ark1'!G2154</f>
        <v>1</v>
      </c>
      <c r="D173" s="48" t="s">
        <v>4</v>
      </c>
      <c r="E173" s="48">
        <v>2</v>
      </c>
      <c r="F173" s="48" t="s">
        <v>10</v>
      </c>
      <c r="G173" s="47">
        <f>+'Ark1'!Q2154</f>
        <v>165</v>
      </c>
      <c r="H173" s="47"/>
      <c r="I173" s="65">
        <f>+'Ark1'!R2154</f>
        <v>2433</v>
      </c>
      <c r="J173" s="47"/>
      <c r="K173" s="65">
        <f>+'Ark1'!S2154</f>
        <v>2423</v>
      </c>
      <c r="L173" s="102">
        <f>+'Ark1'!T2154</f>
        <v>23.026689381033503</v>
      </c>
      <c r="M173" s="102">
        <f>+'Ark1'!U2154</f>
        <v>23.654092206305833</v>
      </c>
      <c r="N173" s="49">
        <f>+'Ark1'!W2154</f>
        <v>56.780850185720176</v>
      </c>
      <c r="O173" s="47"/>
      <c r="P173" s="65">
        <f>+'Ark1'!Y2154</f>
        <v>133.60604192355115</v>
      </c>
      <c r="Q173" s="65"/>
      <c r="R173" s="76">
        <f>+'Ark1'!AA2154</f>
        <v>29.496220670753864</v>
      </c>
      <c r="S173" s="49">
        <f>+'Ark1'!AB2154</f>
        <v>4.2723342627984318</v>
      </c>
      <c r="T173" s="65">
        <f>+'Ark1'!AC2154</f>
        <v>-50.28451266691664</v>
      </c>
      <c r="U173" s="65">
        <f t="shared" si="18"/>
        <v>14.745454545454546</v>
      </c>
      <c r="V173" s="49">
        <f>+'Ark1'!V2154</f>
        <v>16.203041512535965</v>
      </c>
      <c r="W173" s="102">
        <f>+'Ark1'!X2154</f>
        <v>145.28452449815387</v>
      </c>
      <c r="X173" s="39"/>
      <c r="Y173"/>
      <c r="Z173"/>
      <c r="AA173"/>
      <c r="AB173"/>
      <c r="AE173"/>
    </row>
    <row r="174" spans="1:33" ht="15.6">
      <c r="A174" s="39"/>
      <c r="B174" s="47">
        <f>+'Ark1'!C2155</f>
        <v>2003</v>
      </c>
      <c r="C174" s="47">
        <f>+'Ark1'!G2155</f>
        <v>2</v>
      </c>
      <c r="D174" s="48" t="s">
        <v>5</v>
      </c>
      <c r="E174" s="48">
        <v>1</v>
      </c>
      <c r="F174" s="48" t="s">
        <v>53</v>
      </c>
      <c r="G174" s="47">
        <f>+'Ark1'!Q2155</f>
        <v>221</v>
      </c>
      <c r="H174" s="47"/>
      <c r="I174" s="65">
        <f>+'Ark1'!R2155</f>
        <v>560</v>
      </c>
      <c r="J174" s="47"/>
      <c r="K174" s="65">
        <f>+'Ark1'!S2155</f>
        <v>558</v>
      </c>
      <c r="L174" s="102">
        <f>+'Ark1'!T2155</f>
        <v>10.012515644555696</v>
      </c>
      <c r="M174" s="102">
        <f>+'Ark1'!U2155</f>
        <v>8.7877223298205944</v>
      </c>
      <c r="N174" s="49">
        <f>+'Ark1'!W2155</f>
        <v>54.985663082437277</v>
      </c>
      <c r="O174" s="47"/>
      <c r="P174" s="65">
        <f>+'Ark1'!Y2155</f>
        <v>117.25696428571436</v>
      </c>
      <c r="Q174" s="65"/>
      <c r="R174" s="76">
        <f>+'Ark1'!AA2155</f>
        <v>30.924366659886196</v>
      </c>
      <c r="S174" s="49">
        <f>+'Ark1'!AB2155</f>
        <v>1.3795000033512816</v>
      </c>
      <c r="T174" s="65">
        <f>+'Ark1'!AC2155</f>
        <v>-12.17625965653043</v>
      </c>
      <c r="U174" s="65">
        <f t="shared" si="18"/>
        <v>2.5339366515837103</v>
      </c>
      <c r="V174" s="49">
        <f>+'Ark1'!V2155</f>
        <v>13.585714285714287</v>
      </c>
      <c r="W174" s="102">
        <f>+'Ark1'!X2155</f>
        <v>127.43809007893503</v>
      </c>
      <c r="X174" s="39"/>
      <c r="Y174" s="77"/>
      <c r="AC174" s="1"/>
      <c r="AD174" s="1"/>
      <c r="AG174" s="53"/>
    </row>
    <row r="175" spans="1:33" ht="15.6">
      <c r="A175" s="39"/>
      <c r="B175" s="47">
        <f>+'Ark1'!C2156</f>
        <v>2003</v>
      </c>
      <c r="C175" s="47">
        <f>+'Ark1'!G2156</f>
        <v>2</v>
      </c>
      <c r="D175" s="48" t="s">
        <v>5</v>
      </c>
      <c r="E175" s="48">
        <v>2</v>
      </c>
      <c r="F175" s="48" t="s">
        <v>10</v>
      </c>
      <c r="G175" s="47">
        <f>+'Ark1'!Q2156</f>
        <v>268</v>
      </c>
      <c r="H175" s="47"/>
      <c r="I175" s="65">
        <f>+'Ark1'!R2156</f>
        <v>5033</v>
      </c>
      <c r="J175" s="47"/>
      <c r="K175" s="65">
        <f>+'Ark1'!S2156</f>
        <v>4926</v>
      </c>
      <c r="L175" s="102">
        <f>+'Ark1'!T2156</f>
        <v>89.987484355444309</v>
      </c>
      <c r="M175" s="102">
        <f>+'Ark1'!U2156</f>
        <v>91.212277670179446</v>
      </c>
      <c r="N175" s="49">
        <f>+'Ark1'!W2156</f>
        <v>55.92224928948437</v>
      </c>
      <c r="O175" s="47"/>
      <c r="P175" s="65">
        <f>+'Ark1'!Y2156</f>
        <v>135.41810053645941</v>
      </c>
      <c r="Q175" s="65"/>
      <c r="R175" s="76">
        <f>+'Ark1'!AA2156</f>
        <v>29.281716212199079</v>
      </c>
      <c r="S175" s="49">
        <f>+'Ark1'!AB2156</f>
        <v>4.1449385919888906</v>
      </c>
      <c r="T175" s="65">
        <f>+'Ark1'!AC2156</f>
        <v>-55.91604026731801</v>
      </c>
      <c r="U175" s="65">
        <f t="shared" si="18"/>
        <v>18.779850746268657</v>
      </c>
      <c r="V175" s="49">
        <f>+'Ark1'!V2156</f>
        <v>15.462944565865286</v>
      </c>
      <c r="W175" s="102">
        <f>+'Ark1'!X2156</f>
        <v>149.10901161758196</v>
      </c>
      <c r="X175" s="39"/>
      <c r="Y175" s="77"/>
      <c r="AC175" s="1"/>
      <c r="AD175" s="1"/>
      <c r="AG175" s="53"/>
    </row>
    <row r="176" spans="1:33" ht="15.6">
      <c r="A176" s="39"/>
      <c r="B176" s="47">
        <f>+'Ark1'!C2157</f>
        <v>2003</v>
      </c>
      <c r="C176" s="47">
        <f>+'Ark1'!G2157</f>
        <v>3</v>
      </c>
      <c r="D176" s="48" t="s">
        <v>57</v>
      </c>
      <c r="E176" s="48">
        <v>1</v>
      </c>
      <c r="F176" s="48" t="s">
        <v>53</v>
      </c>
      <c r="G176" s="47">
        <f>+'Ark1'!Q2157</f>
        <v>410</v>
      </c>
      <c r="H176" s="47"/>
      <c r="I176" s="65">
        <f>+'Ark1'!R2157</f>
        <v>6318</v>
      </c>
      <c r="J176" s="47"/>
      <c r="K176" s="65">
        <f>+'Ark1'!S2157</f>
        <v>6270</v>
      </c>
      <c r="L176" s="102">
        <f>+'Ark1'!T2157</f>
        <v>96.85727426030968</v>
      </c>
      <c r="M176" s="102">
        <f>+'Ark1'!U2157</f>
        <v>99.257993162851548</v>
      </c>
      <c r="N176" s="49">
        <f>+'Ark1'!W2157</f>
        <v>55.672248803827742</v>
      </c>
      <c r="O176" s="47"/>
      <c r="P176" s="65">
        <f>+'Ark1'!Y2157</f>
        <v>137.90892687559329</v>
      </c>
      <c r="Q176" s="65"/>
      <c r="R176" s="76">
        <f>+'Ark1'!AA2157</f>
        <v>30.69815387054572</v>
      </c>
      <c r="S176" s="49">
        <f>+'Ark1'!AB2157</f>
        <v>4.429160138918304</v>
      </c>
      <c r="T176" s="65">
        <f>+'Ark1'!AC2157</f>
        <v>-69.647046919864152</v>
      </c>
      <c r="U176" s="65">
        <f t="shared" si="18"/>
        <v>15.409756097560976</v>
      </c>
      <c r="V176" s="49">
        <f>+'Ark1'!V2157</f>
        <v>13.240740740740739</v>
      </c>
      <c r="W176" s="102">
        <f>+'Ark1'!X2157</f>
        <v>150.35251565888359</v>
      </c>
      <c r="X176" s="39"/>
      <c r="Y176" s="77"/>
      <c r="AC176" s="1"/>
      <c r="AD176" s="1"/>
      <c r="AG176" s="53"/>
    </row>
    <row r="177" spans="1:33" ht="15.6">
      <c r="A177" s="39"/>
      <c r="B177" s="47">
        <f>+'Ark1'!C2158</f>
        <v>2003</v>
      </c>
      <c r="C177" s="47">
        <f>+'Ark1'!G2158</f>
        <v>3</v>
      </c>
      <c r="D177" s="48" t="s">
        <v>57</v>
      </c>
      <c r="E177" s="48">
        <v>2</v>
      </c>
      <c r="F177" s="48" t="s">
        <v>10</v>
      </c>
      <c r="G177" s="47">
        <f>+'Ark1'!Q2158</f>
        <v>69</v>
      </c>
      <c r="H177" s="47"/>
      <c r="I177" s="65">
        <f>+'Ark1'!R2158</f>
        <v>205</v>
      </c>
      <c r="J177" s="47"/>
      <c r="K177" s="65">
        <f>+'Ark1'!S2158</f>
        <v>57</v>
      </c>
      <c r="L177" s="102">
        <f>+'Ark1'!T2158</f>
        <v>3.1427257396903254</v>
      </c>
      <c r="M177" s="102">
        <f>+'Ark1'!U2158</f>
        <v>0.7420068371484394</v>
      </c>
      <c r="N177" s="49">
        <f>+'Ark1'!W2158</f>
        <v>55.421052631578945</v>
      </c>
      <c r="O177" s="47"/>
      <c r="P177" s="65">
        <f>+'Ark1'!Y2158</f>
        <v>31.773170731707317</v>
      </c>
      <c r="Q177" s="65"/>
      <c r="R177" s="76">
        <f>+'Ark1'!AA2158</f>
        <v>21.621892368826465</v>
      </c>
      <c r="S177" s="49">
        <f>+'Ark1'!AB2158</f>
        <v>3.8110981445516958</v>
      </c>
      <c r="T177" s="65">
        <f>+'Ark1'!AC2158</f>
        <v>-32.402232706569976</v>
      </c>
      <c r="U177" s="65">
        <f t="shared" si="18"/>
        <v>2.9710144927536231</v>
      </c>
      <c r="V177" s="49">
        <f>+'Ark1'!V2158</f>
        <v>21.360975609756096</v>
      </c>
      <c r="W177" s="102">
        <f>+'Ark1'!X2158</f>
        <v>123.42044763892922</v>
      </c>
      <c r="X177" s="39"/>
      <c r="Y177" s="77"/>
      <c r="AC177" s="1"/>
      <c r="AD177" s="1"/>
      <c r="AG177" s="53"/>
    </row>
    <row r="178" spans="1:33" ht="15.6">
      <c r="A178" s="39"/>
      <c r="B178" s="47">
        <f>+'Ark1'!C2159</f>
        <v>2003</v>
      </c>
      <c r="C178" s="47">
        <f>+'Ark1'!G2159</f>
        <v>4</v>
      </c>
      <c r="D178" s="48" t="s">
        <v>7</v>
      </c>
      <c r="E178" s="48">
        <v>1</v>
      </c>
      <c r="F178" s="48" t="s">
        <v>53</v>
      </c>
      <c r="G178" s="47">
        <f>+'Ark1'!Q2159</f>
        <v>94</v>
      </c>
      <c r="H178" s="47"/>
      <c r="I178" s="65">
        <f>+'Ark1'!R2159</f>
        <v>687</v>
      </c>
      <c r="J178" s="47"/>
      <c r="K178" s="65">
        <f>+'Ark1'!S2159</f>
        <v>687</v>
      </c>
      <c r="L178" s="102">
        <f>+'Ark1'!T2159</f>
        <v>75.744211686879822</v>
      </c>
      <c r="M178" s="102">
        <f>+'Ark1'!U2159</f>
        <v>76.263464257457812</v>
      </c>
      <c r="N178" s="49">
        <f>+'Ark1'!W2159</f>
        <v>55.684133915574954</v>
      </c>
      <c r="O178" s="47"/>
      <c r="P178" s="65">
        <f>+'Ark1'!Y2159</f>
        <v>142.97423580786037</v>
      </c>
      <c r="Q178" s="65"/>
      <c r="R178" s="76">
        <f>+'Ark1'!AA2159</f>
        <v>28.688371678080497</v>
      </c>
      <c r="S178" s="49">
        <f>+'Ark1'!AB2159</f>
        <v>3.8381478012096095</v>
      </c>
      <c r="T178" s="65">
        <f>+'Ark1'!AC2159</f>
        <v>-63.530354625106483</v>
      </c>
      <c r="U178" s="65">
        <f t="shared" si="18"/>
        <v>7.3085106382978724</v>
      </c>
      <c r="V178" s="49">
        <f>+'Ark1'!V2159</f>
        <v>13.19650655021834</v>
      </c>
      <c r="W178" s="102">
        <f>+'Ark1'!X2159</f>
        <v>154.90166393050947</v>
      </c>
      <c r="X178" s="39"/>
      <c r="Y178" s="77"/>
      <c r="AC178" s="1"/>
      <c r="AD178" s="1"/>
      <c r="AG178" s="53"/>
    </row>
    <row r="179" spans="1:33" ht="15.6">
      <c r="A179" s="39"/>
      <c r="B179" s="47">
        <f>+'Ark1'!C2160</f>
        <v>2003</v>
      </c>
      <c r="C179" s="47">
        <f>+'Ark1'!G2160</f>
        <v>4</v>
      </c>
      <c r="D179" s="48" t="s">
        <v>7</v>
      </c>
      <c r="E179" s="48">
        <v>2</v>
      </c>
      <c r="F179" s="48" t="s">
        <v>10</v>
      </c>
      <c r="G179" s="47">
        <f>+'Ark1'!Q2160</f>
        <v>25</v>
      </c>
      <c r="H179" s="47"/>
      <c r="I179" s="65">
        <f>+'Ark1'!R2160</f>
        <v>220</v>
      </c>
      <c r="J179" s="47"/>
      <c r="K179" s="65">
        <f>+'Ark1'!S2160</f>
        <v>220</v>
      </c>
      <c r="L179" s="102">
        <f>+'Ark1'!T2160</f>
        <v>24.255788313120178</v>
      </c>
      <c r="M179" s="102">
        <f>+'Ark1'!U2160</f>
        <v>23.736535742542191</v>
      </c>
      <c r="N179" s="49">
        <f>+'Ark1'!W2160</f>
        <v>55.97727272727272</v>
      </c>
      <c r="O179" s="47"/>
      <c r="P179" s="65">
        <f>+'Ark1'!Y2160</f>
        <v>138.96090909090915</v>
      </c>
      <c r="Q179" s="65"/>
      <c r="R179" s="76">
        <f>+'Ark1'!AA2160</f>
        <v>24.59412751582056</v>
      </c>
      <c r="S179" s="49">
        <f>+'Ark1'!AB2160</f>
        <v>2.7327029273700201</v>
      </c>
      <c r="T179" s="65">
        <f>+'Ark1'!AC2160</f>
        <v>-59.366832893602457</v>
      </c>
      <c r="U179" s="65">
        <f t="shared" si="18"/>
        <v>8.8000000000000007</v>
      </c>
      <c r="V179" s="49">
        <f>+'Ark1'!V2160</f>
        <v>14.504545454545452</v>
      </c>
      <c r="W179" s="102">
        <f>+'Ark1'!X2160</f>
        <v>150.55353097606621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49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49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49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49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49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49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49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49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49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49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49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49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49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49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49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49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49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49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49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49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49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49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49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49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49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49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49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49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49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49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49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49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49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49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49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49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49"/>
      <c r="AA219" s="149"/>
      <c r="AB219" s="149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49"/>
      <c r="AA220" s="149"/>
      <c r="AB220" s="149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49"/>
      <c r="AA221" s="149"/>
      <c r="AB221" s="149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49"/>
      <c r="AA222" s="149"/>
      <c r="AB222" s="149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49"/>
      <c r="AA223" s="149"/>
      <c r="AB223" s="149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49"/>
      <c r="AA224" s="149"/>
      <c r="AB224" s="149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49"/>
      <c r="AA225" s="149"/>
      <c r="AB225" s="149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49"/>
      <c r="AA226" s="149"/>
      <c r="AB226" s="149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49"/>
      <c r="AA227" s="149"/>
      <c r="AB227" s="149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49"/>
      <c r="AA228" s="149"/>
      <c r="AB228" s="149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49"/>
      <c r="AA229" s="149"/>
      <c r="AB229" s="149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49"/>
      <c r="AA230" s="149"/>
      <c r="AB230" s="149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49"/>
      <c r="AA231" s="149"/>
      <c r="AB231" s="149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49"/>
      <c r="AA232" s="149"/>
      <c r="AB232" s="149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49"/>
      <c r="AA233" s="149"/>
      <c r="AB233" s="149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49"/>
      <c r="AA234" s="149"/>
      <c r="AB234" s="149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49"/>
      <c r="AA235" s="149"/>
      <c r="AB235" s="149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49"/>
      <c r="AA236" s="149"/>
      <c r="AB236" s="149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49"/>
      <c r="AA237" s="149"/>
      <c r="AB237" s="149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49"/>
      <c r="AA238" s="149"/>
      <c r="AB238" s="149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49"/>
      <c r="AA239" s="149"/>
      <c r="AB239" s="149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49"/>
      <c r="AA240" s="149"/>
      <c r="AB240" s="149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49"/>
      <c r="AA241" s="149"/>
      <c r="AB241" s="149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49"/>
      <c r="AA242" s="149"/>
      <c r="AB242" s="149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49"/>
      <c r="AA243" s="149"/>
      <c r="AB243" s="149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49"/>
      <c r="AA244" s="149"/>
      <c r="AB244" s="149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49"/>
      <c r="AA245" s="149"/>
      <c r="AB245" s="149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49"/>
      <c r="AA246" s="149"/>
      <c r="AB246" s="149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49"/>
      <c r="AA247" s="149"/>
      <c r="AB247" s="149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49"/>
      <c r="AA248" s="149"/>
      <c r="AB248" s="149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49"/>
      <c r="AA249" s="149"/>
      <c r="AB249" s="149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49"/>
      <c r="AA250" s="149"/>
      <c r="AB250" s="149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49"/>
      <c r="AA251" s="149"/>
      <c r="AB251" s="149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49"/>
      <c r="AA252" s="149"/>
      <c r="AB252" s="149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49"/>
      <c r="AA253" s="149"/>
      <c r="AB253" s="149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49"/>
      <c r="AA254" s="149"/>
      <c r="AB254" s="149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49"/>
      <c r="AA255" s="149"/>
      <c r="AB255" s="149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49"/>
      <c r="AA256" s="149"/>
      <c r="AB256" s="149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49"/>
      <c r="AA257" s="149"/>
      <c r="AB257" s="149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49"/>
      <c r="AA258" s="149"/>
      <c r="AB258" s="149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49"/>
      <c r="AA259" s="149"/>
      <c r="AB259" s="149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49"/>
      <c r="AA260" s="149"/>
      <c r="AB260" s="149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49"/>
      <c r="AA261" s="149"/>
      <c r="AB261" s="149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49"/>
      <c r="AA262" s="149"/>
      <c r="AB262" s="149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49"/>
      <c r="AA263" s="149"/>
      <c r="AB263" s="149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49"/>
      <c r="AA264" s="149"/>
      <c r="AB264" s="149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49"/>
      <c r="AA265" s="149"/>
      <c r="AB265" s="149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49"/>
      <c r="AA266" s="149"/>
      <c r="AB266" s="149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49"/>
      <c r="AA267" s="149"/>
      <c r="AB267" s="149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49"/>
      <c r="AA268" s="149"/>
      <c r="AB268" s="149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49"/>
      <c r="AA269" s="149"/>
      <c r="AB269" s="149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49"/>
      <c r="AA270" s="149"/>
      <c r="AB270" s="149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49"/>
      <c r="AA271" s="149"/>
      <c r="AB271" s="149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49"/>
      <c r="AA272" s="149"/>
      <c r="AB272" s="149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49"/>
      <c r="AA273" s="149"/>
      <c r="AB273" s="149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49"/>
      <c r="AA274" s="149"/>
      <c r="AB274" s="149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49"/>
      <c r="AA275" s="149"/>
      <c r="AB275" s="149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49"/>
      <c r="AA276" s="149"/>
      <c r="AB276" s="149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49"/>
      <c r="AA277" s="149"/>
      <c r="AB277" s="149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49"/>
      <c r="AA278" s="149"/>
      <c r="AB278" s="149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49"/>
      <c r="AA279" s="149"/>
      <c r="AB279" s="149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49"/>
      <c r="AA280" s="149"/>
      <c r="AB280" s="149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49"/>
      <c r="AA281" s="149"/>
      <c r="AB281" s="149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49"/>
      <c r="AA282" s="149"/>
      <c r="AB282" s="149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49"/>
      <c r="AA283" s="149"/>
      <c r="AB283" s="149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49"/>
      <c r="AA284" s="149"/>
      <c r="AB284" s="149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49"/>
      <c r="AA285" s="149"/>
      <c r="AB285" s="149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49"/>
      <c r="AA286" s="149"/>
      <c r="AB286" s="149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49"/>
      <c r="AA287" s="149"/>
      <c r="AB287" s="149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49"/>
      <c r="AA288" s="149"/>
      <c r="AB288" s="149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0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1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1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1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1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1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1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1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1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1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1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1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1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1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1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1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1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1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1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1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1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1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1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1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1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1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1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1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1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1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1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1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1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1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1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96" priority="10" stopIfTrue="1" operator="lessThan">
      <formula>0</formula>
    </cfRule>
  </conditionalFormatting>
  <conditionalFormatting sqref="Y75">
    <cfRule type="cellIs" dxfId="95" priority="11" stopIfTrue="1" operator="greaterThan">
      <formula>0</formula>
    </cfRule>
  </conditionalFormatting>
  <conditionalFormatting sqref="Y52">
    <cfRule type="cellIs" dxfId="94" priority="12" stopIfTrue="1" operator="greaterThan">
      <formula>0</formula>
    </cfRule>
    <cfRule type="cellIs" dxfId="93" priority="13" stopIfTrue="1" operator="lessThan">
      <formula>0</formula>
    </cfRule>
  </conditionalFormatting>
  <conditionalFormatting sqref="Y75">
    <cfRule type="cellIs" dxfId="92" priority="9" operator="lessThan">
      <formula>0</formula>
    </cfRule>
  </conditionalFormatting>
  <conditionalFormatting sqref="H11:H18">
    <cfRule type="cellIs" dxfId="91" priority="7" operator="lessThan">
      <formula>0</formula>
    </cfRule>
    <cfRule type="cellIs" dxfId="90" priority="8" operator="greaterThan">
      <formula>0</formula>
    </cfRule>
  </conditionalFormatting>
  <conditionalFormatting sqref="J11:J18">
    <cfRule type="cellIs" dxfId="89" priority="5" operator="lessThan">
      <formula>0</formula>
    </cfRule>
    <cfRule type="cellIs" dxfId="88" priority="6" operator="greaterThan">
      <formula>0</formula>
    </cfRule>
  </conditionalFormatting>
  <conditionalFormatting sqref="O11:O18">
    <cfRule type="cellIs" dxfId="87" priority="3" operator="lessThan">
      <formula>0</formula>
    </cfRule>
    <cfRule type="cellIs" dxfId="86" priority="4" operator="greaterThan">
      <formula>0</formula>
    </cfRule>
  </conditionalFormatting>
  <conditionalFormatting sqref="Q11:Q18">
    <cfRule type="cellIs" dxfId="85" priority="1" operator="lessThan">
      <formula>0</formula>
    </cfRule>
    <cfRule type="cellIs" dxfId="8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O148"/>
  <sheetViews>
    <sheetView workbookViewId="0">
      <selection activeCell="A44" sqref="A44"/>
    </sheetView>
  </sheetViews>
  <sheetFormatPr baseColWidth="10" defaultRowHeight="15"/>
  <sheetData>
    <row r="148" spans="15:15">
      <c r="O148" t="s">
        <v>558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2" zoomScaleNormal="92" workbookViewId="0">
      <selection activeCell="T7" sqref="T7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7" customWidth="1"/>
    <col min="21" max="21" width="7.54296875" style="97" customWidth="1"/>
    <col min="22" max="22" width="7.1796875" style="97" customWidth="1"/>
    <col min="23" max="23" width="6.6328125" style="97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0" t="s">
        <v>384</v>
      </c>
      <c r="E3" s="138"/>
      <c r="F3" s="138"/>
      <c r="G3" s="138"/>
      <c r="H3" s="138"/>
      <c r="I3" s="139" t="s">
        <v>418</v>
      </c>
      <c r="J3" s="138"/>
      <c r="K3" s="297" t="str">
        <f>+År!B2</f>
        <v>Flådd purke</v>
      </c>
      <c r="L3" s="298"/>
      <c r="M3" s="298"/>
      <c r="N3" s="290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+År!Q2</f>
        <v>52</v>
      </c>
      <c r="E7" s="39"/>
      <c r="F7" s="39"/>
      <c r="G7" s="45" t="s">
        <v>372</v>
      </c>
      <c r="H7" s="39"/>
      <c r="I7" s="293">
        <f>SUM(G12:G17)</f>
        <v>18002</v>
      </c>
      <c r="J7" s="294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1"/>
      <c r="J9" s="101"/>
      <c r="K9" s="39"/>
      <c r="L9" s="72" t="s">
        <v>18</v>
      </c>
      <c r="M9" s="72" t="s">
        <v>395</v>
      </c>
      <c r="N9" s="39"/>
      <c r="O9" s="72" t="s">
        <v>52</v>
      </c>
      <c r="P9" s="72" t="s">
        <v>11</v>
      </c>
      <c r="Q9" s="39"/>
      <c r="R9" s="96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442</v>
      </c>
      <c r="G10" s="72" t="s">
        <v>3</v>
      </c>
      <c r="H10" s="72" t="s">
        <v>401</v>
      </c>
      <c r="I10" s="96" t="s">
        <v>3</v>
      </c>
      <c r="J10" s="96" t="s">
        <v>1</v>
      </c>
      <c r="K10" s="34" t="s">
        <v>18</v>
      </c>
      <c r="L10" s="72" t="s">
        <v>399</v>
      </c>
      <c r="M10" s="72" t="s">
        <v>399</v>
      </c>
      <c r="N10" s="34" t="s">
        <v>395</v>
      </c>
      <c r="O10" s="72" t="s">
        <v>73</v>
      </c>
      <c r="P10" s="72" t="s">
        <v>449</v>
      </c>
      <c r="Q10" s="34" t="s">
        <v>18</v>
      </c>
      <c r="R10" s="96" t="s">
        <v>399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371</v>
      </c>
      <c r="D11" s="42"/>
      <c r="E11" s="45" t="s">
        <v>375</v>
      </c>
      <c r="F11" s="34" t="s">
        <v>421</v>
      </c>
      <c r="G11" s="72" t="s">
        <v>11</v>
      </c>
      <c r="H11" s="72" t="s">
        <v>394</v>
      </c>
      <c r="I11" s="96" t="s">
        <v>363</v>
      </c>
      <c r="J11" s="96" t="s">
        <v>363</v>
      </c>
      <c r="K11" s="34" t="s">
        <v>394</v>
      </c>
      <c r="L11" s="72" t="s">
        <v>396</v>
      </c>
      <c r="M11" s="72" t="s">
        <v>396</v>
      </c>
      <c r="N11" s="34" t="s">
        <v>397</v>
      </c>
      <c r="O11" s="72" t="s">
        <v>403</v>
      </c>
      <c r="P11" s="72" t="s">
        <v>456</v>
      </c>
      <c r="Q11" s="34" t="s">
        <v>30</v>
      </c>
      <c r="R11" s="96" t="s">
        <v>402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+'Ark1'!C2217</f>
        <v>2023</v>
      </c>
      <c r="C12" s="2">
        <f>+'Ark1'!I2217</f>
        <v>6</v>
      </c>
      <c r="D12" s="51" t="s">
        <v>53</v>
      </c>
      <c r="E12" s="51" t="s">
        <v>378</v>
      </c>
      <c r="F12" s="2">
        <f>+'Ark1'!Q2217</f>
        <v>5</v>
      </c>
      <c r="G12" s="18">
        <f>+'Ark1'!R2217</f>
        <v>34</v>
      </c>
      <c r="H12" s="18">
        <f>+'Ark1'!S2217</f>
        <v>34</v>
      </c>
      <c r="I12" s="51">
        <f>+'Ark1'!T2217</f>
        <v>0.18886790356627037</v>
      </c>
      <c r="J12" s="51">
        <f>+'Ark1'!U2217</f>
        <v>0.18852447783020523</v>
      </c>
      <c r="K12" s="5">
        <f>+'Ark1'!W2217</f>
        <v>59.705882352941181</v>
      </c>
      <c r="L12" s="18">
        <f>+'Ark1'!Y2217</f>
        <v>137.5617647058823</v>
      </c>
      <c r="M12" s="18">
        <f>+'Ark1'!AA2217</f>
        <v>30.679606319909677</v>
      </c>
      <c r="N12" s="5">
        <f>+'Ark1'!AB2217</f>
        <v>0.82352941176472094</v>
      </c>
      <c r="O12" s="18">
        <f>+'Ark1'!AC2217</f>
        <v>-28.146006645493475</v>
      </c>
      <c r="P12" s="18">
        <f t="shared" ref="P12:P44" si="0">+G12/F12</f>
        <v>6.8</v>
      </c>
      <c r="Q12" s="5">
        <f>+'Ark1'!V2217</f>
        <v>1.6470588235294121</v>
      </c>
      <c r="R12" s="51">
        <f>+'Ark1'!X2217</f>
        <v>149.03766490344788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+'Ark1'!C2218</f>
        <v>2023</v>
      </c>
      <c r="C13" s="2">
        <f>+'Ark1'!I2218</f>
        <v>24</v>
      </c>
      <c r="D13" s="51" t="s">
        <v>53</v>
      </c>
      <c r="E13" s="51" t="s">
        <v>68</v>
      </c>
      <c r="F13" s="2">
        <f>+'Ark1'!Q2218</f>
        <v>10</v>
      </c>
      <c r="G13" s="18">
        <f>+'Ark1'!R2218</f>
        <v>33</v>
      </c>
      <c r="H13" s="18">
        <f>+'Ark1'!S2218</f>
        <v>33</v>
      </c>
      <c r="I13" s="51">
        <f>+'Ark1'!T2218</f>
        <v>0.18331296522608595</v>
      </c>
      <c r="J13" s="51">
        <f>+'Ark1'!U2218</f>
        <v>0.17416274268430235</v>
      </c>
      <c r="K13" s="5">
        <f>+'Ark1'!W2218</f>
        <v>59.757575757575758</v>
      </c>
      <c r="L13" s="18">
        <f>+'Ark1'!Y2218</f>
        <v>130.93333333333337</v>
      </c>
      <c r="M13" s="18">
        <f>+'Ark1'!AA2218</f>
        <v>24.9845608892429</v>
      </c>
      <c r="N13" s="5">
        <f>+'Ark1'!AB2218</f>
        <v>2.4124714227266955</v>
      </c>
      <c r="O13" s="18">
        <f>+'Ark1'!AC2218</f>
        <v>-13.002793297618881</v>
      </c>
      <c r="P13" s="18">
        <f t="shared" si="0"/>
        <v>3.3</v>
      </c>
      <c r="Q13" s="5">
        <f>+'Ark1'!V2218</f>
        <v>6.6969696969696972</v>
      </c>
      <c r="R13" s="51">
        <f>+'Ark1'!X2218</f>
        <v>141.85626579992777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+'Ark1'!C2219</f>
        <v>2023</v>
      </c>
      <c r="C14" s="2">
        <f>+'Ark1'!I2219</f>
        <v>49</v>
      </c>
      <c r="D14" s="51" t="s">
        <v>53</v>
      </c>
      <c r="E14" s="51" t="s">
        <v>69</v>
      </c>
      <c r="F14" s="2">
        <f>+'Ark1'!Q2219</f>
        <v>120</v>
      </c>
      <c r="G14" s="18">
        <f>+'Ark1'!R2219</f>
        <v>6179</v>
      </c>
      <c r="H14" s="18">
        <f>+'Ark1'!S2219</f>
        <v>6179</v>
      </c>
      <c r="I14" s="51">
        <f>+'Ark1'!T2219</f>
        <v>34.323964003999563</v>
      </c>
      <c r="J14" s="51">
        <f>+'Ark1'!U2219</f>
        <v>34.50331694410653</v>
      </c>
      <c r="K14" s="5">
        <f>+'Ark1'!W2219</f>
        <v>60.195500890111639</v>
      </c>
      <c r="L14" s="18">
        <f>+'Ark1'!Y2219</f>
        <v>138.53246480012939</v>
      </c>
      <c r="M14" s="18">
        <f>+'Ark1'!AA2219</f>
        <v>29.282479411955368</v>
      </c>
      <c r="N14" s="5">
        <f>+'Ark1'!AB2219</f>
        <v>4.5402630427419748</v>
      </c>
      <c r="O14" s="18">
        <f>+'Ark1'!AC2219</f>
        <v>-61.710726022140122</v>
      </c>
      <c r="P14" s="18">
        <f t="shared" si="0"/>
        <v>51.491666666666667</v>
      </c>
      <c r="Q14" s="5">
        <f>+'Ark1'!V2219</f>
        <v>4.5988023952095807</v>
      </c>
      <c r="R14" s="51">
        <f>+'Ark1'!X2219</f>
        <v>150.08934431216602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+'Ark1'!C2220</f>
        <v>2023</v>
      </c>
      <c r="C15" s="2">
        <f>+'Ark1'!I2220</f>
        <v>80</v>
      </c>
      <c r="D15" s="51" t="s">
        <v>10</v>
      </c>
      <c r="E15" s="51" t="s">
        <v>9</v>
      </c>
      <c r="F15" s="2">
        <f>+'Ark1'!Q2220</f>
        <v>72</v>
      </c>
      <c r="G15" s="18">
        <f>+'Ark1'!R2220</f>
        <v>5848</v>
      </c>
      <c r="H15" s="18">
        <f>+'Ark1'!S2220</f>
        <v>5847</v>
      </c>
      <c r="I15" s="51">
        <f>+'Ark1'!T2220</f>
        <v>32.485279413398501</v>
      </c>
      <c r="J15" s="51">
        <f>+'Ark1'!U2220</f>
        <v>32.051930389721797</v>
      </c>
      <c r="K15" s="5">
        <f>+'Ark1'!W2220</f>
        <v>59.394903369249178</v>
      </c>
      <c r="L15" s="18">
        <f>+'Ark1'!Y2220</f>
        <v>135.97395690834463</v>
      </c>
      <c r="M15" s="18">
        <f>+'Ark1'!AA2220</f>
        <v>30.022384740792301</v>
      </c>
      <c r="N15" s="5">
        <f>+'Ark1'!AB2220</f>
        <v>3.2595695405903959</v>
      </c>
      <c r="O15" s="18">
        <f>+'Ark1'!AC2220</f>
        <v>-52.983689432427617</v>
      </c>
      <c r="P15" s="18">
        <f t="shared" si="0"/>
        <v>81.222222222222229</v>
      </c>
      <c r="Q15" s="5">
        <f>+'Ark1'!V2220</f>
        <v>6.496067031463749</v>
      </c>
      <c r="R15" s="51">
        <f>+'Ark1'!X2220</f>
        <v>147.34568623992703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+'Ark1'!C2221</f>
        <v>2023</v>
      </c>
      <c r="C16" s="2">
        <f>+'Ark1'!I2221</f>
        <v>81</v>
      </c>
      <c r="D16" s="51" t="s">
        <v>10</v>
      </c>
      <c r="E16" s="51" t="s">
        <v>57</v>
      </c>
      <c r="F16" s="2">
        <f>+'Ark1'!Q2221</f>
        <v>34</v>
      </c>
      <c r="G16" s="18">
        <f>+'Ark1'!R2221</f>
        <v>3123</v>
      </c>
      <c r="H16" s="18">
        <f>+'Ark1'!S2221</f>
        <v>3097</v>
      </c>
      <c r="I16" s="51">
        <f>+'Ark1'!T2221</f>
        <v>17.348072436395963</v>
      </c>
      <c r="J16" s="51">
        <f>+'Ark1'!U2221</f>
        <v>16.391846823206748</v>
      </c>
      <c r="K16" s="5">
        <f>+'Ark1'!W2221</f>
        <v>60.680981595092007</v>
      </c>
      <c r="L16" s="18">
        <f>+'Ark1'!Y2221</f>
        <v>130.21613832853004</v>
      </c>
      <c r="M16" s="18">
        <f>+'Ark1'!AA2221</f>
        <v>27.588723580729209</v>
      </c>
      <c r="N16" s="5">
        <f>+'Ark1'!AB2221</f>
        <v>4.0657658554008824</v>
      </c>
      <c r="O16" s="18">
        <f>+'Ark1'!AC2221</f>
        <v>-58.790403990123437</v>
      </c>
      <c r="P16" s="18">
        <f t="shared" si="0"/>
        <v>91.852941176470594</v>
      </c>
      <c r="Q16" s="5">
        <f>+'Ark1'!V2221</f>
        <v>3.9682997118155607</v>
      </c>
      <c r="R16" s="51">
        <f>+'Ark1'!X2221</f>
        <v>142.43988525353919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+'Ark1'!C2222</f>
        <v>2023</v>
      </c>
      <c r="C17" s="2">
        <f>+'Ark1'!I2222</f>
        <v>83</v>
      </c>
      <c r="D17" s="51" t="s">
        <v>10</v>
      </c>
      <c r="E17" s="51" t="s">
        <v>409</v>
      </c>
      <c r="F17" s="2">
        <f>+'Ark1'!Q2222</f>
        <v>76</v>
      </c>
      <c r="G17" s="18">
        <f>+'Ark1'!R2222</f>
        <v>2785</v>
      </c>
      <c r="H17" s="18">
        <f>+'Ark1'!S2222</f>
        <v>2785</v>
      </c>
      <c r="I17" s="51">
        <f>+'Ark1'!T2222</f>
        <v>15.470503277413622</v>
      </c>
      <c r="J17" s="51">
        <f>+'Ark1'!U2222</f>
        <v>16.690218622450406</v>
      </c>
      <c r="K17" s="5">
        <f>+'Ark1'!W2222</f>
        <v>60.101256732495514</v>
      </c>
      <c r="L17" s="18">
        <f>+'Ark1'!Y2222</f>
        <v>148.67766606822229</v>
      </c>
      <c r="M17" s="18">
        <f>+'Ark1'!AA2222</f>
        <v>32.182761037826097</v>
      </c>
      <c r="N17" s="5">
        <f>+'Ark1'!AB2222</f>
        <v>4.2138288878864225</v>
      </c>
      <c r="O17" s="18">
        <f>+'Ark1'!AC2222</f>
        <v>-59.268183576804688</v>
      </c>
      <c r="P17" s="18">
        <f t="shared" si="0"/>
        <v>36.64473684210526</v>
      </c>
      <c r="Q17" s="5">
        <f>+'Ark1'!V2222</f>
        <v>4.2879712746858161</v>
      </c>
      <c r="R17" s="51">
        <f>+'Ark1'!X2222</f>
        <v>161.08089498182255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+'Ark1'!C2223</f>
        <v>2022</v>
      </c>
      <c r="C19" s="47">
        <f>+'Ark1'!I2223</f>
        <v>6</v>
      </c>
      <c r="D19" s="89" t="s">
        <v>53</v>
      </c>
      <c r="E19" s="89" t="s">
        <v>378</v>
      </c>
      <c r="F19" s="47">
        <f>+'Ark1'!Q2223</f>
        <v>5</v>
      </c>
      <c r="G19" s="65">
        <f>+'Ark1'!R2223</f>
        <v>31</v>
      </c>
      <c r="H19" s="65">
        <f>+'Ark1'!S2223</f>
        <v>31</v>
      </c>
      <c r="I19" s="102">
        <f>+'Ark1'!T2223</f>
        <v>0.17158355011900145</v>
      </c>
      <c r="J19" s="102">
        <f>+'Ark1'!U2223</f>
        <v>0.16458690284113561</v>
      </c>
      <c r="K19" s="49">
        <f>+'Ark1'!W2223</f>
        <v>61.451612903225808</v>
      </c>
      <c r="L19" s="65">
        <f>+'Ark1'!Y2223</f>
        <v>132.67096774193553</v>
      </c>
      <c r="M19" s="65">
        <f>+'Ark1'!AA2223</f>
        <v>25.564809400983872</v>
      </c>
      <c r="N19" s="49">
        <f>+'Ark1'!AB2223</f>
        <v>2.4865925600776126</v>
      </c>
      <c r="O19" s="65">
        <f>+'Ark1'!AC2223</f>
        <v>-49.815793670937055</v>
      </c>
      <c r="P19" s="65">
        <f t="shared" si="0"/>
        <v>6.2</v>
      </c>
      <c r="Q19" s="49">
        <f>+'Ark1'!V2223</f>
        <v>16.516129032258061</v>
      </c>
      <c r="R19" s="102">
        <f>+'Ark1'!X2223</f>
        <v>143.73885995876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+'Ark1'!C2224</f>
        <v>2022</v>
      </c>
      <c r="C20" s="47">
        <f>+'Ark1'!I2224</f>
        <v>24</v>
      </c>
      <c r="D20" s="89" t="s">
        <v>53</v>
      </c>
      <c r="E20" s="89" t="s">
        <v>68</v>
      </c>
      <c r="F20" s="47">
        <f>+'Ark1'!Q2224</f>
        <v>6</v>
      </c>
      <c r="G20" s="65">
        <f>+'Ark1'!R2224</f>
        <v>12</v>
      </c>
      <c r="H20" s="65">
        <f>+'Ark1'!S2224</f>
        <v>12</v>
      </c>
      <c r="I20" s="102">
        <f>+'Ark1'!T2224</f>
        <v>6.6419438755742494E-2</v>
      </c>
      <c r="J20" s="102">
        <f>+'Ark1'!U2224</f>
        <v>6.5857971699488635E-2</v>
      </c>
      <c r="K20" s="49">
        <f>+'Ark1'!W2224</f>
        <v>59</v>
      </c>
      <c r="L20" s="65">
        <f>+'Ark1'!Y2224</f>
        <v>137.14166666666671</v>
      </c>
      <c r="M20" s="65">
        <f>+'Ark1'!AA2224</f>
        <v>16.157581209932189</v>
      </c>
      <c r="N20" s="49">
        <f>+'Ark1'!AB2224</f>
        <v>1.7320508075688772</v>
      </c>
      <c r="O20" s="65">
        <f>+'Ark1'!AC2224</f>
        <v>7.9206972880108513</v>
      </c>
      <c r="P20" s="65">
        <f t="shared" si="0"/>
        <v>2</v>
      </c>
      <c r="Q20" s="49">
        <f>+'Ark1'!V2224</f>
        <v>14.75</v>
      </c>
      <c r="R20" s="102">
        <f>+'Ark1'!X2224</f>
        <v>148.58252076561939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+'Ark1'!C2225</f>
        <v>2022</v>
      </c>
      <c r="C21" s="47">
        <f>+'Ark1'!I2225</f>
        <v>49</v>
      </c>
      <c r="D21" s="89" t="s">
        <v>53</v>
      </c>
      <c r="E21" s="89" t="s">
        <v>69</v>
      </c>
      <c r="F21" s="47">
        <f>+'Ark1'!Q2225</f>
        <v>127</v>
      </c>
      <c r="G21" s="65">
        <f>+'Ark1'!R2225</f>
        <v>5960</v>
      </c>
      <c r="H21" s="65">
        <f>+'Ark1'!S2225</f>
        <v>5960</v>
      </c>
      <c r="I21" s="102">
        <f>+'Ark1'!T2225</f>
        <v>32.988321248685445</v>
      </c>
      <c r="J21" s="102">
        <f>+'Ark1'!U2225</f>
        <v>33.510152736469749</v>
      </c>
      <c r="K21" s="49">
        <f>+'Ark1'!W2225</f>
        <v>59.422147651006703</v>
      </c>
      <c r="L21" s="65">
        <f>+'Ark1'!Y2225</f>
        <v>140.49875167785217</v>
      </c>
      <c r="M21" s="65">
        <f>+'Ark1'!AA2225</f>
        <v>29.446390999660327</v>
      </c>
      <c r="N21" s="49">
        <f>+'Ark1'!AB2225</f>
        <v>4.9446241656240444</v>
      </c>
      <c r="O21" s="65">
        <f>+'Ark1'!AC2225</f>
        <v>-61.554617316410649</v>
      </c>
      <c r="P21" s="65">
        <f t="shared" si="0"/>
        <v>46.929133858267718</v>
      </c>
      <c r="Q21" s="49">
        <f>+'Ark1'!V2225</f>
        <v>15.013758389261744</v>
      </c>
      <c r="R21" s="102">
        <f>+'Ark1'!X2225</f>
        <v>152.21966595650278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+'Ark1'!C2226</f>
        <v>2022</v>
      </c>
      <c r="C22" s="47">
        <f>+'Ark1'!I2226</f>
        <v>80</v>
      </c>
      <c r="D22" s="89" t="s">
        <v>10</v>
      </c>
      <c r="E22" s="89" t="s">
        <v>9</v>
      </c>
      <c r="F22" s="47">
        <f>+'Ark1'!Q2226</f>
        <v>68</v>
      </c>
      <c r="G22" s="65">
        <f>+'Ark1'!R2226</f>
        <v>6088</v>
      </c>
      <c r="H22" s="65">
        <f>+'Ark1'!S2226</f>
        <v>6088</v>
      </c>
      <c r="I22" s="102">
        <f>+'Ark1'!T2226</f>
        <v>33.696795262080038</v>
      </c>
      <c r="J22" s="102">
        <f>+'Ark1'!U2226</f>
        <v>32.867341795781854</v>
      </c>
      <c r="K22" s="49">
        <f>+'Ark1'!W2226</f>
        <v>59.633377135348226</v>
      </c>
      <c r="L22" s="65">
        <f>+'Ark1'!Y2226</f>
        <v>134.9063074901442</v>
      </c>
      <c r="M22" s="65">
        <f>+'Ark1'!AA2226</f>
        <v>28.209938329089002</v>
      </c>
      <c r="N22" s="49">
        <f>+'Ark1'!AB2226</f>
        <v>3.0172984019160074</v>
      </c>
      <c r="O22" s="65">
        <f>+'Ark1'!AC2226</f>
        <v>-47.638897384331088</v>
      </c>
      <c r="P22" s="65">
        <f t="shared" si="0"/>
        <v>89.529411764705884</v>
      </c>
      <c r="Q22" s="49">
        <f>+'Ark1'!V2226</f>
        <v>15.465505913272009</v>
      </c>
      <c r="R22" s="102">
        <f>+'Ark1'!X2226</f>
        <v>146.16067983764279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+'Ark1'!C2227</f>
        <v>2022</v>
      </c>
      <c r="C23" s="47">
        <f>+'Ark1'!I2227</f>
        <v>81</v>
      </c>
      <c r="D23" s="89" t="s">
        <v>10</v>
      </c>
      <c r="E23" s="89" t="s">
        <v>57</v>
      </c>
      <c r="F23" s="47">
        <f>+'Ark1'!Q2227</f>
        <v>30</v>
      </c>
      <c r="G23" s="65">
        <f>+'Ark1'!R2227</f>
        <v>2780</v>
      </c>
      <c r="H23" s="65">
        <f>+'Ark1'!S2227</f>
        <v>2775</v>
      </c>
      <c r="I23" s="102">
        <f>+'Ark1'!T2227</f>
        <v>15.387169978413681</v>
      </c>
      <c r="J23" s="102">
        <f>+'Ark1'!U2227</f>
        <v>14.635812699816469</v>
      </c>
      <c r="K23" s="49">
        <f>+'Ark1'!W2227</f>
        <v>60.334054054054064</v>
      </c>
      <c r="L23" s="65">
        <f>+'Ark1'!Y2227</f>
        <v>131.55712230215843</v>
      </c>
      <c r="M23" s="65">
        <f>+'Ark1'!AA2227</f>
        <v>27.472652842561686</v>
      </c>
      <c r="N23" s="49">
        <f>+'Ark1'!AB2227</f>
        <v>4.4809640167714155</v>
      </c>
      <c r="O23" s="65">
        <f>+'Ark1'!AC2227</f>
        <v>-62.745143223810395</v>
      </c>
      <c r="P23" s="65">
        <f t="shared" si="0"/>
        <v>92.666666666666671</v>
      </c>
      <c r="Q23" s="49">
        <f>+'Ark1'!V2227</f>
        <v>15.506474820143888</v>
      </c>
      <c r="R23" s="102">
        <f>+'Ark1'!X2227</f>
        <v>142.9689314637132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+'Ark1'!C2228</f>
        <v>2022</v>
      </c>
      <c r="C24" s="47">
        <f>+'Ark1'!I2228</f>
        <v>83</v>
      </c>
      <c r="D24" s="89" t="s">
        <v>10</v>
      </c>
      <c r="E24" s="89" t="s">
        <v>409</v>
      </c>
      <c r="F24" s="47">
        <f>+'Ark1'!Q2228</f>
        <v>78</v>
      </c>
      <c r="G24" s="65">
        <f>+'Ark1'!R2228</f>
        <v>3196</v>
      </c>
      <c r="H24" s="65">
        <f>+'Ark1'!S2228</f>
        <v>3196</v>
      </c>
      <c r="I24" s="102">
        <f>+'Ark1'!T2228</f>
        <v>17.68971052194609</v>
      </c>
      <c r="J24" s="102">
        <f>+'Ark1'!U2228</f>
        <v>18.756247893391297</v>
      </c>
      <c r="K24" s="49">
        <f>+'Ark1'!W2228</f>
        <v>59.833229036295357</v>
      </c>
      <c r="L24" s="65">
        <f>+'Ark1'!Y2228</f>
        <v>146.64981226533149</v>
      </c>
      <c r="M24" s="65">
        <f>+'Ark1'!AA2228</f>
        <v>31.93782861609008</v>
      </c>
      <c r="N24" s="49">
        <f>+'Ark1'!AB2228</f>
        <v>4.4288320020617302</v>
      </c>
      <c r="O24" s="65">
        <f>+'Ark1'!AC2228</f>
        <v>-60.133664441029651</v>
      </c>
      <c r="P24" s="65">
        <f t="shared" si="0"/>
        <v>40.974358974358971</v>
      </c>
      <c r="Q24" s="49">
        <f>+'Ark1'!V2228</f>
        <v>15.431476846057572</v>
      </c>
      <c r="R24" s="102">
        <f>+'Ark1'!X2228</f>
        <v>158.88387027663259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+'Ark1'!C2229</f>
        <v>2021</v>
      </c>
      <c r="C25">
        <f>+'Ark1'!I2229</f>
        <v>6</v>
      </c>
      <c r="D25" s="52" t="s">
        <v>53</v>
      </c>
      <c r="E25" s="52" t="s">
        <v>378</v>
      </c>
      <c r="F25">
        <f>+'Ark1'!Q2229</f>
        <v>7</v>
      </c>
      <c r="G25" s="9">
        <f>+'Ark1'!R2229</f>
        <v>36</v>
      </c>
      <c r="H25" s="9">
        <f>+'Ark1'!S2229</f>
        <v>36</v>
      </c>
      <c r="I25" s="97">
        <f>+'Ark1'!T2229</f>
        <v>0.1833329938277892</v>
      </c>
      <c r="J25" s="97">
        <f>+'Ark1'!U2229</f>
        <v>0.19010500385937912</v>
      </c>
      <c r="K25" s="1">
        <f>+'Ark1'!W2229</f>
        <v>58.777777777777779</v>
      </c>
      <c r="L25" s="9">
        <f>+'Ark1'!Y2229</f>
        <v>142.04138888888889</v>
      </c>
      <c r="M25" s="9">
        <f>+'Ark1'!AA2229</f>
        <v>35.813988433507816</v>
      </c>
      <c r="N25" s="1">
        <f>+'Ark1'!AB2229</f>
        <v>3.0560605643277774</v>
      </c>
      <c r="O25" s="9">
        <f>+'Ark1'!AC2229</f>
        <v>-57.002809042947021</v>
      </c>
      <c r="P25" s="9">
        <f t="shared" si="0"/>
        <v>5.1428571428571432</v>
      </c>
      <c r="Q25" s="1">
        <f>+'Ark1'!V2229</f>
        <v>15.25</v>
      </c>
      <c r="R25" s="97">
        <f>+'Ark1'!X2229</f>
        <v>153.89099554592508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+'Ark1'!C2230</f>
        <v>2021</v>
      </c>
      <c r="C26">
        <f>+'Ark1'!I2230</f>
        <v>24</v>
      </c>
      <c r="D26" s="52" t="s">
        <v>53</v>
      </c>
      <c r="E26" s="52" t="s">
        <v>68</v>
      </c>
      <c r="F26">
        <f>+'Ark1'!Q2230</f>
        <v>12</v>
      </c>
      <c r="G26" s="9">
        <f>+'Ark1'!R2230</f>
        <v>20</v>
      </c>
      <c r="H26" s="9">
        <f>+'Ark1'!S2230</f>
        <v>20</v>
      </c>
      <c r="I26" s="97">
        <f>+'Ark1'!T2230</f>
        <v>0.10185166323766064</v>
      </c>
      <c r="J26" s="97">
        <f>+'Ark1'!U2230</f>
        <v>9.5775039912555843E-2</v>
      </c>
      <c r="K26" s="1">
        <f>+'Ark1'!W2230</f>
        <v>59.15</v>
      </c>
      <c r="L26" s="9">
        <f>+'Ark1'!Y2230</f>
        <v>128.809</v>
      </c>
      <c r="M26" s="9">
        <f>+'Ark1'!AA2230</f>
        <v>21.237498652148279</v>
      </c>
      <c r="N26" s="1">
        <f>+'Ark1'!AB2230</f>
        <v>1.2359207094308864</v>
      </c>
      <c r="O26" s="9">
        <f>+'Ark1'!AC2230</f>
        <v>-27.645487226026287</v>
      </c>
      <c r="P26" s="9">
        <f t="shared" si="0"/>
        <v>1.6666666666666667</v>
      </c>
      <c r="Q26" s="1">
        <f>+'Ark1'!V2230</f>
        <v>15.5</v>
      </c>
      <c r="R26" s="97">
        <f>+'Ark1'!X2230</f>
        <v>139.55471289274104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+'Ark1'!C2231</f>
        <v>2021</v>
      </c>
      <c r="C27">
        <f>+'Ark1'!I2231</f>
        <v>49</v>
      </c>
      <c r="D27" s="52" t="s">
        <v>53</v>
      </c>
      <c r="E27" s="52" t="s">
        <v>69</v>
      </c>
      <c r="F27">
        <f>+'Ark1'!Q2231</f>
        <v>137</v>
      </c>
      <c r="G27" s="9">
        <f>+'Ark1'!R2231</f>
        <v>6666</v>
      </c>
      <c r="H27" s="9">
        <f>+'Ark1'!S2231</f>
        <v>6657</v>
      </c>
      <c r="I27" s="97">
        <f>+'Ark1'!T2231</f>
        <v>33.947159357112298</v>
      </c>
      <c r="J27" s="97">
        <f>+'Ark1'!U2231</f>
        <v>34.202747964932854</v>
      </c>
      <c r="K27" s="1">
        <f>+'Ark1'!W2231</f>
        <v>58.339342045966681</v>
      </c>
      <c r="L27" s="9">
        <f>+'Ark1'!Y2231</f>
        <v>138.01285928592853</v>
      </c>
      <c r="M27" s="9">
        <f>+'Ark1'!AA2231</f>
        <v>29.511533553907086</v>
      </c>
      <c r="N27" s="1">
        <f>+'Ark1'!AB2231</f>
        <v>4.8593933590788989</v>
      </c>
      <c r="O27" s="9">
        <f>+'Ark1'!AC2231</f>
        <v>-58.692811380247953</v>
      </c>
      <c r="P27" s="9">
        <f t="shared" si="0"/>
        <v>48.65693430656934</v>
      </c>
      <c r="Q27" s="1">
        <f>+'Ark1'!V2231</f>
        <v>14.500450045004502</v>
      </c>
      <c r="R27" s="97">
        <f>+'Ark1'!X2231</f>
        <v>149.65958134274999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+'Ark1'!C2232</f>
        <v>2021</v>
      </c>
      <c r="C28">
        <f>+'Ark1'!I2232</f>
        <v>80</v>
      </c>
      <c r="D28" s="52" t="s">
        <v>10</v>
      </c>
      <c r="E28" s="52" t="s">
        <v>9</v>
      </c>
      <c r="F28">
        <f>+'Ark1'!Q2232</f>
        <v>71</v>
      </c>
      <c r="G28" s="9">
        <f>+'Ark1'!R2232</f>
        <v>6241</v>
      </c>
      <c r="H28" s="9">
        <f>+'Ark1'!S2232</f>
        <v>6241</v>
      </c>
      <c r="I28" s="97">
        <f>+'Ark1'!T2232</f>
        <v>31.782811513312009</v>
      </c>
      <c r="J28" s="97">
        <f>+'Ark1'!U2232</f>
        <v>31.572694092894839</v>
      </c>
      <c r="K28" s="1">
        <f>+'Ark1'!W2232</f>
        <v>59.01698445761896</v>
      </c>
      <c r="L28" s="9">
        <f>+'Ark1'!Y2232</f>
        <v>136.07593334401491</v>
      </c>
      <c r="M28" s="9">
        <f>+'Ark1'!AA2232</f>
        <v>28.826587990300119</v>
      </c>
      <c r="N28" s="1">
        <f>+'Ark1'!AB2232</f>
        <v>3.2219653429179802</v>
      </c>
      <c r="O28" s="9">
        <f>+'Ark1'!AC2232</f>
        <v>-53.629879536198089</v>
      </c>
      <c r="P28" s="9">
        <f t="shared" si="0"/>
        <v>87.901408450704224</v>
      </c>
      <c r="Q28" s="1">
        <f>+'Ark1'!V2232</f>
        <v>15.178657266463707</v>
      </c>
      <c r="R28" s="97">
        <f>+'Ark1'!X2232</f>
        <v>147.42788011269229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+'Ark1'!C2233</f>
        <v>2021</v>
      </c>
      <c r="C29">
        <f>+'Ark1'!I2233</f>
        <v>81</v>
      </c>
      <c r="D29" s="52" t="s">
        <v>10</v>
      </c>
      <c r="E29" s="52" t="s">
        <v>57</v>
      </c>
      <c r="F29">
        <f>+'Ark1'!Q2233</f>
        <v>30</v>
      </c>
      <c r="G29" s="9">
        <f>+'Ark1'!R2233</f>
        <v>3081</v>
      </c>
      <c r="H29" s="9">
        <f>+'Ark1'!S2233</f>
        <v>3071</v>
      </c>
      <c r="I29" s="97">
        <f>+'Ark1'!T2233</f>
        <v>15.690248721761627</v>
      </c>
      <c r="J29" s="97">
        <f>+'Ark1'!U2233</f>
        <v>14.91767496653198</v>
      </c>
      <c r="K29" s="1">
        <f>+'Ark1'!W2233</f>
        <v>59.249430153044607</v>
      </c>
      <c r="L29" s="9">
        <f>+'Ark1'!Y2233</f>
        <v>130.23667640376539</v>
      </c>
      <c r="M29" s="9">
        <f>+'Ark1'!AA2233</f>
        <v>26.896557406684806</v>
      </c>
      <c r="N29" s="1">
        <f>+'Ark1'!AB2233</f>
        <v>4.3107453793306254</v>
      </c>
      <c r="O29" s="9">
        <f>+'Ark1'!AC2233</f>
        <v>-59.924997132641423</v>
      </c>
      <c r="P29" s="9">
        <f t="shared" si="0"/>
        <v>102.7</v>
      </c>
      <c r="Q29" s="1">
        <f>+'Ark1'!V2233</f>
        <v>15.006491398896465</v>
      </c>
      <c r="R29" s="97">
        <f>+'Ark1'!X2233</f>
        <v>141.80552317475099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+'Ark1'!C2234</f>
        <v>2021</v>
      </c>
      <c r="C30">
        <f>+'Ark1'!I2234</f>
        <v>83</v>
      </c>
      <c r="D30" s="52" t="s">
        <v>10</v>
      </c>
      <c r="E30" s="52" t="s">
        <v>409</v>
      </c>
      <c r="F30">
        <f>+'Ark1'!Q2234</f>
        <v>83</v>
      </c>
      <c r="G30" s="9">
        <f>+'Ark1'!R2234</f>
        <v>3592.4</v>
      </c>
      <c r="H30" s="9">
        <f>+'Ark1'!S2234</f>
        <v>3592.4</v>
      </c>
      <c r="I30" s="97">
        <f>+'Ark1'!T2234</f>
        <v>18.294595750748609</v>
      </c>
      <c r="J30" s="97">
        <f>+'Ark1'!U2234</f>
        <v>19.021002931868406</v>
      </c>
      <c r="K30" s="1">
        <f>+'Ark1'!W2234</f>
        <v>59.048880970938647</v>
      </c>
      <c r="L30" s="9">
        <f>+'Ark1'!Y2234</f>
        <v>142.42052666740872</v>
      </c>
      <c r="M30" s="9">
        <f>+'Ark1'!AA2234</f>
        <v>31.524556534529633</v>
      </c>
      <c r="N30" s="1">
        <f>+'Ark1'!AB2234</f>
        <v>4.7142399695565311</v>
      </c>
      <c r="O30" s="9">
        <f>+'Ark1'!AC2234</f>
        <v>-62.472426928883024</v>
      </c>
      <c r="P30" s="9">
        <f t="shared" si="0"/>
        <v>43.281927710843377</v>
      </c>
      <c r="Q30" s="1">
        <f>+'Ark1'!V2234</f>
        <v>15.029172697917828</v>
      </c>
      <c r="R30" s="97">
        <f>+'Ark1'!X2234</f>
        <v>154.30176236989087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+'Ark1'!C2235</f>
        <v>2020</v>
      </c>
      <c r="C31" s="47">
        <f>+'Ark1'!I2235</f>
        <v>6</v>
      </c>
      <c r="D31" s="89" t="s">
        <v>53</v>
      </c>
      <c r="E31" s="89" t="s">
        <v>378</v>
      </c>
      <c r="F31" s="47">
        <f>+'Ark1'!Q2235</f>
        <v>5</v>
      </c>
      <c r="G31" s="65">
        <f>+'Ark1'!R2235</f>
        <v>26</v>
      </c>
      <c r="H31" s="65">
        <f>+'Ark1'!S2235</f>
        <v>26</v>
      </c>
      <c r="I31" s="102">
        <f>+'Ark1'!T2235</f>
        <v>0.12990257307019737</v>
      </c>
      <c r="J31" s="102">
        <f>+'Ark1'!U2235</f>
        <v>0.12700222502937153</v>
      </c>
      <c r="K31" s="49">
        <f>+'Ark1'!W2235</f>
        <v>58.730769230769241</v>
      </c>
      <c r="L31" s="65">
        <f>+'Ark1'!Y2235</f>
        <v>131.06961538461539</v>
      </c>
      <c r="M31" s="65">
        <f>+'Ark1'!AA2235</f>
        <v>27.508167246050643</v>
      </c>
      <c r="N31" s="49">
        <f>+'Ark1'!AB2235</f>
        <v>2.0106962496318728</v>
      </c>
      <c r="O31" s="65">
        <f>+'Ark1'!AC2235</f>
        <v>-48.615183216885441</v>
      </c>
      <c r="P31" s="65">
        <f t="shared" si="0"/>
        <v>5.2</v>
      </c>
      <c r="Q31" s="49">
        <f>+'Ark1'!V2235</f>
        <v>15.269230769230772</v>
      </c>
      <c r="R31" s="102">
        <f>+'Ark1'!X2235</f>
        <v>142.00391699308278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+'Ark1'!C2236</f>
        <v>2020</v>
      </c>
      <c r="C32" s="47">
        <f>+'Ark1'!I2236</f>
        <v>24</v>
      </c>
      <c r="D32" s="89" t="s">
        <v>53</v>
      </c>
      <c r="E32" s="89" t="s">
        <v>68</v>
      </c>
      <c r="F32" s="47">
        <f>+'Ark1'!Q2236</f>
        <v>5</v>
      </c>
      <c r="G32" s="65">
        <f>+'Ark1'!R2236</f>
        <v>6</v>
      </c>
      <c r="H32" s="65">
        <f>+'Ark1'!S2236</f>
        <v>6</v>
      </c>
      <c r="I32" s="102">
        <f>+'Ark1'!T2236</f>
        <v>2.997751686235324E-2</v>
      </c>
      <c r="J32" s="102">
        <f>+'Ark1'!U2236</f>
        <v>3.3414478788821721E-2</v>
      </c>
      <c r="K32" s="49">
        <f>+'Ark1'!W2236</f>
        <v>56.5</v>
      </c>
      <c r="L32" s="65">
        <f>+'Ark1'!Y2236</f>
        <v>149.43333333333339</v>
      </c>
      <c r="M32" s="65">
        <f>+'Ark1'!AA2236</f>
        <v>7.1904257330303212</v>
      </c>
      <c r="N32" s="49">
        <f>+'Ark1'!AB2236</f>
        <v>3.5</v>
      </c>
      <c r="O32" s="65">
        <f>+'Ark1'!AC2236</f>
        <v>14.106059250797578</v>
      </c>
      <c r="P32" s="65">
        <f t="shared" si="0"/>
        <v>1.2</v>
      </c>
      <c r="Q32" s="49">
        <f>+'Ark1'!V2236</f>
        <v>13.5</v>
      </c>
      <c r="R32" s="102">
        <f>+'Ark1'!X2236</f>
        <v>161.89960274467316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+'Ark1'!C2237</f>
        <v>2020</v>
      </c>
      <c r="C33" s="47">
        <f>+'Ark1'!I2237</f>
        <v>49</v>
      </c>
      <c r="D33" s="89" t="s">
        <v>53</v>
      </c>
      <c r="E33" s="89" t="s">
        <v>69</v>
      </c>
      <c r="F33" s="47">
        <f>+'Ark1'!Q2237</f>
        <v>141</v>
      </c>
      <c r="G33" s="65">
        <f>+'Ark1'!R2237</f>
        <v>6560</v>
      </c>
      <c r="H33" s="65">
        <f>+'Ark1'!S2237</f>
        <v>6552</v>
      </c>
      <c r="I33" s="102">
        <f>+'Ark1'!T2237</f>
        <v>32.77541843617287</v>
      </c>
      <c r="J33" s="102">
        <f>+'Ark1'!U2237</f>
        <v>32.909622015199709</v>
      </c>
      <c r="K33" s="49">
        <f>+'Ark1'!W2237</f>
        <v>57.234890109890117</v>
      </c>
      <c r="L33" s="65">
        <f>+'Ark1'!Y2237</f>
        <v>134.61178963414596</v>
      </c>
      <c r="M33" s="65">
        <f>+'Ark1'!AA2237</f>
        <v>28.805450562894222</v>
      </c>
      <c r="N33" s="49">
        <f>+'Ark1'!AB2237</f>
        <v>4.5455821935992553</v>
      </c>
      <c r="O33" s="65">
        <f>+'Ark1'!AC2237</f>
        <v>-58.807303835086735</v>
      </c>
      <c r="P33" s="65">
        <f t="shared" si="0"/>
        <v>46.524822695035461</v>
      </c>
      <c r="Q33" s="49">
        <f>+'Ark1'!V2237</f>
        <v>13.978201219512197</v>
      </c>
      <c r="R33" s="102">
        <f>+'Ark1'!X2237</f>
        <v>145.98666199825601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+'Ark1'!C2238</f>
        <v>2020</v>
      </c>
      <c r="C34" s="47">
        <f>+'Ark1'!I2238</f>
        <v>80</v>
      </c>
      <c r="D34" s="89" t="s">
        <v>10</v>
      </c>
      <c r="E34" s="89" t="s">
        <v>9</v>
      </c>
      <c r="F34" s="47">
        <f>+'Ark1'!Q2238</f>
        <v>78</v>
      </c>
      <c r="G34" s="65">
        <f>+'Ark1'!R2238</f>
        <v>6749</v>
      </c>
      <c r="H34" s="65">
        <f>+'Ark1'!S2238</f>
        <v>6749</v>
      </c>
      <c r="I34" s="102">
        <f>+'Ark1'!T2238</f>
        <v>33.719710217337003</v>
      </c>
      <c r="J34" s="102">
        <f>+'Ark1'!U2238</f>
        <v>33.671389396649694</v>
      </c>
      <c r="K34" s="49">
        <f>+'Ark1'!W2238</f>
        <v>58.464957771521689</v>
      </c>
      <c r="L34" s="65">
        <f>+'Ark1'!Y2238</f>
        <v>133.87073640539319</v>
      </c>
      <c r="M34" s="65">
        <f>+'Ark1'!AA2238</f>
        <v>28.65271673142551</v>
      </c>
      <c r="N34" s="49">
        <f>+'Ark1'!AB2238</f>
        <v>2.7598330381965659</v>
      </c>
      <c r="O34" s="65">
        <f>+'Ark1'!AC2238</f>
        <v>-56.622811309959992</v>
      </c>
      <c r="P34" s="65">
        <f t="shared" si="0"/>
        <v>86.525641025641022</v>
      </c>
      <c r="Q34" s="49">
        <f>+'Ark1'!V2238</f>
        <v>14.9174692547044</v>
      </c>
      <c r="R34" s="102">
        <f>+'Ark1'!X2238</f>
        <v>145.03871766564845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+'Ark1'!C2239</f>
        <v>2020</v>
      </c>
      <c r="C35" s="47">
        <f>+'Ark1'!I2239</f>
        <v>81</v>
      </c>
      <c r="D35" s="89" t="s">
        <v>10</v>
      </c>
      <c r="E35" s="89" t="s">
        <v>57</v>
      </c>
      <c r="F35" s="47">
        <f>+'Ark1'!Q2239</f>
        <v>32</v>
      </c>
      <c r="G35" s="65">
        <f>+'Ark1'!R2239</f>
        <v>3280</v>
      </c>
      <c r="H35" s="65">
        <f>+'Ark1'!S2239</f>
        <v>3267</v>
      </c>
      <c r="I35" s="102">
        <f>+'Ark1'!T2239</f>
        <v>16.387709218086435</v>
      </c>
      <c r="J35" s="102">
        <f>+'Ark1'!U2239</f>
        <v>15.942708964268762</v>
      </c>
      <c r="K35" s="49">
        <f>+'Ark1'!W2239</f>
        <v>57.616773798591993</v>
      </c>
      <c r="L35" s="65">
        <f>+'Ark1'!Y2239</f>
        <v>130.4224390243902</v>
      </c>
      <c r="M35" s="65">
        <f>+'Ark1'!AA2239</f>
        <v>24.911543826401097</v>
      </c>
      <c r="N35" s="49">
        <f>+'Ark1'!AB2239</f>
        <v>4.0838397877800556</v>
      </c>
      <c r="O35" s="65">
        <f>+'Ark1'!AC2239</f>
        <v>-57.874155485723755</v>
      </c>
      <c r="P35" s="65">
        <f t="shared" si="0"/>
        <v>102.5</v>
      </c>
      <c r="Q35" s="49">
        <f>+'Ark1'!V2239</f>
        <v>14.227743902439023</v>
      </c>
      <c r="R35" s="102">
        <f>+'Ark1'!X2239</f>
        <v>142.03686943424125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+'Ark1'!C2240</f>
        <v>2020</v>
      </c>
      <c r="C36" s="47">
        <f>+'Ark1'!I2240</f>
        <v>83</v>
      </c>
      <c r="D36" s="89" t="s">
        <v>10</v>
      </c>
      <c r="E36" s="89" t="s">
        <v>409</v>
      </c>
      <c r="F36" s="47">
        <f>+'Ark1'!Q2240</f>
        <v>77</v>
      </c>
      <c r="G36" s="65">
        <f>+'Ark1'!R2240</f>
        <v>3394</v>
      </c>
      <c r="H36" s="65">
        <f>+'Ark1'!S2240</f>
        <v>3393</v>
      </c>
      <c r="I36" s="102">
        <f>+'Ark1'!T2240</f>
        <v>16.957282038471142</v>
      </c>
      <c r="J36" s="102">
        <f>+'Ark1'!U2240</f>
        <v>17.315862920063612</v>
      </c>
      <c r="K36" s="49">
        <f>+'Ark1'!W2240</f>
        <v>58.306808134394352</v>
      </c>
      <c r="L36" s="65">
        <f>+'Ark1'!Y2240</f>
        <v>136.89776075427235</v>
      </c>
      <c r="M36" s="65">
        <f>+'Ark1'!AA2240</f>
        <v>29.202501228482475</v>
      </c>
      <c r="N36" s="49">
        <f>+'Ark1'!AB2240</f>
        <v>4.382318945875757</v>
      </c>
      <c r="O36" s="65">
        <f>+'Ark1'!AC2240</f>
        <v>-56.436520515098607</v>
      </c>
      <c r="P36" s="65">
        <f t="shared" si="0"/>
        <v>44.077922077922075</v>
      </c>
      <c r="Q36" s="49">
        <f>+'Ark1'!V2240</f>
        <v>14.757513258691803</v>
      </c>
      <c r="R36" s="102">
        <f>+'Ark1'!X2240</f>
        <v>148.35625420169819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+'Ark1'!C2241</f>
        <v>2019</v>
      </c>
      <c r="C37">
        <f>+'Ark1'!I2241</f>
        <v>6</v>
      </c>
      <c r="D37" s="52" t="s">
        <v>53</v>
      </c>
      <c r="E37" s="52" t="s">
        <v>378</v>
      </c>
      <c r="F37">
        <f>+'Ark1'!Q2241</f>
        <v>10</v>
      </c>
      <c r="G37" s="9">
        <f>+'Ark1'!R2241</f>
        <v>54</v>
      </c>
      <c r="H37" s="9">
        <f>+'Ark1'!S2241</f>
        <v>45</v>
      </c>
      <c r="I37" s="97">
        <f>+'Ark1'!T2241</f>
        <v>0.22784810126582272</v>
      </c>
      <c r="J37" s="97">
        <f>+'Ark1'!U2241</f>
        <v>0.18530454484971465</v>
      </c>
      <c r="K37" s="1">
        <f>+'Ark1'!W2241</f>
        <v>57.622222222222227</v>
      </c>
      <c r="L37" s="9">
        <f>+'Ark1'!Y2241</f>
        <v>109.29925925925924</v>
      </c>
      <c r="M37" s="9">
        <f>+'Ark1'!AA2241</f>
        <v>26.012430859300249</v>
      </c>
      <c r="N37" s="1">
        <f>+'Ark1'!AB2241</f>
        <v>4.5032772702599573</v>
      </c>
      <c r="O37" s="9">
        <f>+'Ark1'!AC2241</f>
        <v>-52.125609051182799</v>
      </c>
      <c r="P37" s="9">
        <f t="shared" si="0"/>
        <v>5.4</v>
      </c>
      <c r="Q37" s="1">
        <f>+'Ark1'!V2241</f>
        <v>14.72222222222222</v>
      </c>
      <c r="R37" s="97">
        <f>+'Ark1'!X2241</f>
        <v>139.48336744111398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+'Ark1'!C2242</f>
        <v>2019</v>
      </c>
      <c r="C38">
        <f>+'Ark1'!I2242</f>
        <v>24</v>
      </c>
      <c r="D38" s="52" t="s">
        <v>53</v>
      </c>
      <c r="E38" s="52" t="s">
        <v>68</v>
      </c>
      <c r="F38">
        <f>+'Ark1'!Q2242</f>
        <v>12</v>
      </c>
      <c r="G38" s="9">
        <f>+'Ark1'!R2242</f>
        <v>53</v>
      </c>
      <c r="H38" s="9">
        <f>+'Ark1'!S2242</f>
        <v>53</v>
      </c>
      <c r="I38" s="97">
        <f>+'Ark1'!T2242</f>
        <v>0.22362869198312232</v>
      </c>
      <c r="J38" s="97">
        <f>+'Ark1'!U2242</f>
        <v>0.24304314735463139</v>
      </c>
      <c r="K38" s="1">
        <f>+'Ark1'!W2242</f>
        <v>58.339622641509401</v>
      </c>
      <c r="L38" s="9">
        <f>+'Ark1'!Y2242</f>
        <v>146.0603773584906</v>
      </c>
      <c r="M38" s="9">
        <f>+'Ark1'!AA2242</f>
        <v>27.870098534278984</v>
      </c>
      <c r="N38" s="1">
        <f>+'Ark1'!AB2242</f>
        <v>2.4720581618791351</v>
      </c>
      <c r="O38" s="9">
        <f>+'Ark1'!AC2242</f>
        <v>-41.363294397894194</v>
      </c>
      <c r="P38" s="9">
        <f t="shared" si="0"/>
        <v>4.416666666666667</v>
      </c>
      <c r="Q38" s="1">
        <f>+'Ark1'!V2242</f>
        <v>14.509433962264156</v>
      </c>
      <c r="R38" s="97">
        <f>+'Ark1'!X2242</f>
        <v>158.24526257691289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+'Ark1'!C2243</f>
        <v>2019</v>
      </c>
      <c r="C39">
        <f>+'Ark1'!I2243</f>
        <v>49</v>
      </c>
      <c r="D39" s="52" t="s">
        <v>53</v>
      </c>
      <c r="E39" s="52" t="s">
        <v>69</v>
      </c>
      <c r="F39">
        <f>+'Ark1'!Q2243</f>
        <v>153</v>
      </c>
      <c r="G39" s="9">
        <f>+'Ark1'!R2243</f>
        <v>7398</v>
      </c>
      <c r="H39" s="9">
        <f>+'Ark1'!S2243</f>
        <v>7383</v>
      </c>
      <c r="I39" s="97">
        <f>+'Ark1'!T2243</f>
        <v>31.215189873417721</v>
      </c>
      <c r="J39" s="97">
        <f>+'Ark1'!U2243</f>
        <v>31.117544553656199</v>
      </c>
      <c r="K39" s="1">
        <f>+'Ark1'!W2243</f>
        <v>57.354733848029277</v>
      </c>
      <c r="L39" s="9">
        <f>+'Ark1'!Y2243</f>
        <v>133.97257366855922</v>
      </c>
      <c r="M39" s="9">
        <f>+'Ark1'!AA2243</f>
        <v>28.510757883135231</v>
      </c>
      <c r="N39" s="1">
        <f>+'Ark1'!AB2243</f>
        <v>4.2901338932357076</v>
      </c>
      <c r="O39" s="9">
        <f>+'Ark1'!AC2243</f>
        <v>-61.417050116814487</v>
      </c>
      <c r="P39" s="9">
        <f t="shared" si="0"/>
        <v>48.352941176470587</v>
      </c>
      <c r="Q39" s="1">
        <f>+'Ark1'!V2243</f>
        <v>14.021492295214921</v>
      </c>
      <c r="R39" s="97">
        <f>+'Ark1'!X2243</f>
        <v>145.34230357711431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+'Ark1'!C2244</f>
        <v>2019</v>
      </c>
      <c r="C40">
        <f>+'Ark1'!I2244</f>
        <v>80</v>
      </c>
      <c r="D40" s="52" t="s">
        <v>10</v>
      </c>
      <c r="E40" s="52" t="s">
        <v>9</v>
      </c>
      <c r="F40">
        <f>+'Ark1'!Q2244</f>
        <v>131</v>
      </c>
      <c r="G40" s="9">
        <f>+'Ark1'!R2244</f>
        <v>9125</v>
      </c>
      <c r="H40" s="9">
        <f>+'Ark1'!S2244</f>
        <v>9125</v>
      </c>
      <c r="I40" s="97">
        <f>+'Ark1'!T2244</f>
        <v>38.502109704641342</v>
      </c>
      <c r="J40" s="97">
        <f>+'Ark1'!U2244</f>
        <v>38.51027021184985</v>
      </c>
      <c r="K40" s="1">
        <f>+'Ark1'!W2244</f>
        <v>58.967561643835623</v>
      </c>
      <c r="L40" s="9">
        <f>+'Ark1'!Y2244</f>
        <v>134.42145753424671</v>
      </c>
      <c r="M40" s="9">
        <f>+'Ark1'!AA2244</f>
        <v>27.924676647645356</v>
      </c>
      <c r="N40" s="1">
        <f>+'Ark1'!AB2244</f>
        <v>2.8126212265444193</v>
      </c>
      <c r="O40" s="9">
        <f>+'Ark1'!AC2244</f>
        <v>-51.376907587694255</v>
      </c>
      <c r="P40" s="9">
        <f t="shared" si="0"/>
        <v>69.656488549618317</v>
      </c>
      <c r="Q40" s="1">
        <f>+'Ark1'!V2244</f>
        <v>15.195397260273973</v>
      </c>
      <c r="R40" s="97">
        <f>+'Ark1'!X2244</f>
        <v>145.63538194392922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+'Ark1'!C2245</f>
        <v>2019</v>
      </c>
      <c r="C41">
        <f>+'Ark1'!I2245</f>
        <v>81</v>
      </c>
      <c r="D41" s="52" t="s">
        <v>10</v>
      </c>
      <c r="E41" s="52" t="s">
        <v>57</v>
      </c>
      <c r="F41">
        <f>+'Ark1'!Q2245</f>
        <v>35</v>
      </c>
      <c r="G41" s="9">
        <f>+'Ark1'!R2245</f>
        <v>3374</v>
      </c>
      <c r="H41" s="9">
        <f>+'Ark1'!S2245</f>
        <v>3360</v>
      </c>
      <c r="I41" s="97">
        <f>+'Ark1'!T2245</f>
        <v>14.236286919831223</v>
      </c>
      <c r="J41" s="97">
        <f>+'Ark1'!U2245</f>
        <v>13.792544771701809</v>
      </c>
      <c r="K41" s="1">
        <f>+'Ark1'!W2245</f>
        <v>57.803273809523823</v>
      </c>
      <c r="L41" s="9">
        <f>+'Ark1'!Y2245</f>
        <v>130.20397154712538</v>
      </c>
      <c r="M41" s="9">
        <f>+'Ark1'!AA2245</f>
        <v>25.867141137796235</v>
      </c>
      <c r="N41" s="1">
        <f>+'Ark1'!AB2245</f>
        <v>3.992737603184759</v>
      </c>
      <c r="O41" s="9">
        <f>+'Ark1'!AC2245</f>
        <v>-65.424123559462089</v>
      </c>
      <c r="P41" s="9">
        <f t="shared" si="0"/>
        <v>96.4</v>
      </c>
      <c r="Q41" s="1">
        <f>+'Ark1'!V2245</f>
        <v>14.296384113811499</v>
      </c>
      <c r="R41" s="97">
        <f>+'Ark1'!X2245</f>
        <v>141.71935539184662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+'Ark1'!C2246</f>
        <v>2019</v>
      </c>
      <c r="C42">
        <f>+'Ark1'!I2246</f>
        <v>83</v>
      </c>
      <c r="D42" s="52" t="s">
        <v>10</v>
      </c>
      <c r="E42" s="52" t="s">
        <v>409</v>
      </c>
      <c r="F42">
        <f>+'Ark1'!Q2246</f>
        <v>83</v>
      </c>
      <c r="G42" s="9">
        <f>+'Ark1'!R2246</f>
        <v>3696</v>
      </c>
      <c r="H42" s="9">
        <f>+'Ark1'!S2246</f>
        <v>3695</v>
      </c>
      <c r="I42" s="97">
        <f>+'Ark1'!T2246</f>
        <v>15.594936708860763</v>
      </c>
      <c r="J42" s="97">
        <f>+'Ark1'!U2246</f>
        <v>16.151292770587812</v>
      </c>
      <c r="K42" s="1">
        <f>+'Ark1'!W2246</f>
        <v>57.925845737483115</v>
      </c>
      <c r="L42" s="9">
        <f>+'Ark1'!Y2246</f>
        <v>139.18749999999989</v>
      </c>
      <c r="M42" s="9">
        <f>+'Ark1'!AA2246</f>
        <v>29.538970746553272</v>
      </c>
      <c r="N42" s="1">
        <f>+'Ark1'!AB2246</f>
        <v>4.140943187522887</v>
      </c>
      <c r="O42" s="9">
        <f>+'Ark1'!AC2246</f>
        <v>-66.274813135084102</v>
      </c>
      <c r="P42" s="9">
        <f t="shared" si="0"/>
        <v>44.53012048192771</v>
      </c>
      <c r="Q42" s="1">
        <f>+'Ark1'!V2246</f>
        <v>14.603084415584419</v>
      </c>
      <c r="R42" s="97">
        <f>+'Ark1'!X2246</f>
        <v>150.79902491874316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+'Ark1'!C2247</f>
        <v>2018</v>
      </c>
      <c r="C43" s="47">
        <f>+'Ark1'!I2247</f>
        <v>6</v>
      </c>
      <c r="D43" s="89" t="s">
        <v>53</v>
      </c>
      <c r="E43" s="89" t="s">
        <v>378</v>
      </c>
      <c r="F43" s="47">
        <f>+'Ark1'!Q2247</f>
        <v>13</v>
      </c>
      <c r="G43" s="65">
        <f>+'Ark1'!R2247</f>
        <v>69</v>
      </c>
      <c r="H43" s="65">
        <f>+'Ark1'!S2247</f>
        <v>69</v>
      </c>
      <c r="I43" s="102">
        <f>+'Ark1'!T2247</f>
        <v>0.24118284455940439</v>
      </c>
      <c r="J43" s="102">
        <f>+'Ark1'!U2247</f>
        <v>0.23658708280213064</v>
      </c>
      <c r="K43" s="49">
        <f>+'Ark1'!W2247</f>
        <v>57.565217391304351</v>
      </c>
      <c r="L43" s="65">
        <f>+'Ark1'!Y2247</f>
        <v>133.14347826086956</v>
      </c>
      <c r="M43" s="65">
        <f>+'Ark1'!AA2247</f>
        <v>30.112029847303432</v>
      </c>
      <c r="N43" s="49">
        <f>+'Ark1'!AB2247</f>
        <v>2.921575219694756</v>
      </c>
      <c r="O43" s="65">
        <f>+'Ark1'!AC2247</f>
        <v>-52.208697216054446</v>
      </c>
      <c r="P43" s="65">
        <f t="shared" si="0"/>
        <v>5.3076923076923075</v>
      </c>
      <c r="Q43" s="49">
        <f>+'Ark1'!V2247</f>
        <v>14.565217391304348</v>
      </c>
      <c r="R43" s="102">
        <f>+'Ark1'!X2247</f>
        <v>144.25078901502661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+'Ark1'!C2248</f>
        <v>2018</v>
      </c>
      <c r="C44" s="47">
        <f>+'Ark1'!I2248</f>
        <v>24</v>
      </c>
      <c r="D44" s="89" t="s">
        <v>53</v>
      </c>
      <c r="E44" s="89" t="s">
        <v>68</v>
      </c>
      <c r="F44" s="47">
        <f>+'Ark1'!Q2248</f>
        <v>21</v>
      </c>
      <c r="G44" s="65">
        <f>+'Ark1'!R2248</f>
        <v>78</v>
      </c>
      <c r="H44" s="65">
        <f>+'Ark1'!S2248</f>
        <v>78</v>
      </c>
      <c r="I44" s="102">
        <f>+'Ark1'!T2248</f>
        <v>0.27264147645845721</v>
      </c>
      <c r="J44" s="102">
        <f>+'Ark1'!U2248</f>
        <v>0.27446666569664946</v>
      </c>
      <c r="K44" s="49">
        <f>+'Ark1'!W2248</f>
        <v>58.756410256410255</v>
      </c>
      <c r="L44" s="65">
        <f>+'Ark1'!Y2248</f>
        <v>136.63846153846148</v>
      </c>
      <c r="M44" s="65">
        <f>+'Ark1'!AA2248</f>
        <v>21.763632513834569</v>
      </c>
      <c r="N44" s="49">
        <f>+'Ark1'!AB2248</f>
        <v>1.9492661172329575</v>
      </c>
      <c r="O44" s="65">
        <f>+'Ark1'!AC2248</f>
        <v>-19.999053859762505</v>
      </c>
      <c r="P44" s="65">
        <f t="shared" si="0"/>
        <v>3.7142857142857144</v>
      </c>
      <c r="Q44" s="49">
        <f>+'Ark1'!V2248</f>
        <v>14.961538461538458</v>
      </c>
      <c r="R44" s="102">
        <f>+'Ark1'!X2248</f>
        <v>148.03733644470373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+'Ark1'!C2249</f>
        <v>2018</v>
      </c>
      <c r="C45" s="47">
        <f>+'Ark1'!I2249</f>
        <v>49</v>
      </c>
      <c r="D45" s="89" t="s">
        <v>53</v>
      </c>
      <c r="E45" s="89" t="s">
        <v>69</v>
      </c>
      <c r="F45" s="47">
        <f>+'Ark1'!Q2249</f>
        <v>159</v>
      </c>
      <c r="G45" s="65">
        <f>+'Ark1'!R2249</f>
        <v>8343</v>
      </c>
      <c r="H45" s="65">
        <f>+'Ark1'!S2249</f>
        <v>8299</v>
      </c>
      <c r="I45" s="102">
        <f>+'Ark1'!T2249</f>
        <v>29.1621517704219</v>
      </c>
      <c r="J45" s="102">
        <f>+'Ark1'!U2249</f>
        <v>28.933908252812248</v>
      </c>
      <c r="K45" s="49">
        <f>+'Ark1'!W2249</f>
        <v>57.469454151102518</v>
      </c>
      <c r="L45" s="65">
        <f>+'Ark1'!Y2249</f>
        <v>134.66750569339573</v>
      </c>
      <c r="M45" s="65">
        <f>+'Ark1'!AA2249</f>
        <v>29.545632220602634</v>
      </c>
      <c r="N45" s="49">
        <f>+'Ark1'!AB2249</f>
        <v>4.4482674806743372</v>
      </c>
      <c r="O45" s="65">
        <f>+'Ark1'!AC2249</f>
        <v>-63.376805495529027</v>
      </c>
      <c r="P45" s="65">
        <f t="shared" ref="P45:P76" si="1">+G45/F45</f>
        <v>52.471698113207545</v>
      </c>
      <c r="Q45" s="49">
        <f>+'Ark1'!V2249</f>
        <v>14.160134244276637</v>
      </c>
      <c r="R45" s="102">
        <f>+'Ark1'!X2249</f>
        <v>146.43690242395741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+'Ark1'!C2250</f>
        <v>2018</v>
      </c>
      <c r="C46" s="47">
        <f>+'Ark1'!I2250</f>
        <v>80</v>
      </c>
      <c r="D46" s="89" t="s">
        <v>10</v>
      </c>
      <c r="E46" s="89" t="s">
        <v>9</v>
      </c>
      <c r="F46" s="47">
        <f>+'Ark1'!Q2250</f>
        <v>148</v>
      </c>
      <c r="G46" s="65">
        <f>+'Ark1'!R2250</f>
        <v>12497</v>
      </c>
      <c r="H46" s="65">
        <f>+'Ark1'!S2250</f>
        <v>12496</v>
      </c>
      <c r="I46" s="102">
        <f>+'Ark1'!T2250</f>
        <v>43.682058093606905</v>
      </c>
      <c r="J46" s="102">
        <f>+'Ark1'!U2250</f>
        <v>43.884391688124055</v>
      </c>
      <c r="K46" s="49">
        <f>+'Ark1'!W2250</f>
        <v>59.653969270166449</v>
      </c>
      <c r="L46" s="65">
        <f>+'Ark1'!Y2250</f>
        <v>136.35851804433108</v>
      </c>
      <c r="M46" s="65">
        <f>+'Ark1'!AA2250</f>
        <v>28.358094023862805</v>
      </c>
      <c r="N46" s="49">
        <f>+'Ark1'!AB2250</f>
        <v>2.9183807964018542</v>
      </c>
      <c r="O46" s="65">
        <f>+'Ark1'!AC2250</f>
        <v>-55.036077457568005</v>
      </c>
      <c r="P46" s="65">
        <f t="shared" si="1"/>
        <v>84.439189189189193</v>
      </c>
      <c r="Q46" s="49">
        <f>+'Ark1'!V2250</f>
        <v>15.51116267904297</v>
      </c>
      <c r="R46" s="102">
        <f>+'Ark1'!X2250</f>
        <v>147.7446158042178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+'Ark1'!C2251</f>
        <v>2018</v>
      </c>
      <c r="C47" s="47">
        <f>+'Ark1'!I2251</f>
        <v>81</v>
      </c>
      <c r="D47" s="89" t="s">
        <v>10</v>
      </c>
      <c r="E47" s="89" t="s">
        <v>57</v>
      </c>
      <c r="F47" s="47">
        <f>+'Ark1'!Q2251</f>
        <v>31</v>
      </c>
      <c r="G47" s="65">
        <f>+'Ark1'!R2251</f>
        <v>3295</v>
      </c>
      <c r="H47" s="65">
        <f>+'Ark1'!S2251</f>
        <v>3284</v>
      </c>
      <c r="I47" s="102">
        <f>+'Ark1'!T2251</f>
        <v>11.51735467859764</v>
      </c>
      <c r="J47" s="102">
        <f>+'Ark1'!U2251</f>
        <v>11.302995587668532</v>
      </c>
      <c r="K47" s="49">
        <f>+'Ark1'!W2251</f>
        <v>57.245432399512801</v>
      </c>
      <c r="L47" s="65">
        <f>+'Ark1'!Y2251</f>
        <v>133.20364188163896</v>
      </c>
      <c r="M47" s="65">
        <f>+'Ark1'!AA2251</f>
        <v>26.991096390770601</v>
      </c>
      <c r="N47" s="49">
        <f>+'Ark1'!AB2251</f>
        <v>4.2235124836745177</v>
      </c>
      <c r="O47" s="65">
        <f>+'Ark1'!AC2251</f>
        <v>-58.605594105269482</v>
      </c>
      <c r="P47" s="65">
        <f t="shared" si="1"/>
        <v>106.29032258064517</v>
      </c>
      <c r="Q47" s="49">
        <f>+'Ark1'!V2251</f>
        <v>14.098937784522002</v>
      </c>
      <c r="R47" s="102">
        <f>+'Ark1'!X2251</f>
        <v>144.78172877583003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+'Ark1'!C2252</f>
        <v>2018</v>
      </c>
      <c r="C48" s="47">
        <f>+'Ark1'!I2252</f>
        <v>83</v>
      </c>
      <c r="D48" s="89" t="s">
        <v>10</v>
      </c>
      <c r="E48" s="89" t="s">
        <v>409</v>
      </c>
      <c r="F48" s="47">
        <f>+'Ark1'!Q2252</f>
        <v>90</v>
      </c>
      <c r="G48" s="65">
        <f>+'Ark1'!R2252</f>
        <v>4327</v>
      </c>
      <c r="H48" s="65">
        <f>+'Ark1'!S2252</f>
        <v>4324</v>
      </c>
      <c r="I48" s="102">
        <f>+'Ark1'!T2252</f>
        <v>15.124611136355696</v>
      </c>
      <c r="J48" s="102">
        <f>+'Ark1'!U2252</f>
        <v>15.367650722896396</v>
      </c>
      <c r="K48" s="49">
        <f>+'Ark1'!W2252</f>
        <v>58.735661424606846</v>
      </c>
      <c r="L48" s="65">
        <f>+'Ark1'!Y2252</f>
        <v>137.91088513982001</v>
      </c>
      <c r="M48" s="65">
        <f>+'Ark1'!AA2252</f>
        <v>28.781559894816073</v>
      </c>
      <c r="N48" s="49">
        <f>+'Ark1'!AB2252</f>
        <v>4.1753555690186284</v>
      </c>
      <c r="O48" s="65">
        <f>+'Ark1'!AC2252</f>
        <v>-40.969719682067158</v>
      </c>
      <c r="P48" s="65">
        <f t="shared" si="1"/>
        <v>48.077777777777776</v>
      </c>
      <c r="Q48" s="49">
        <f>+'Ark1'!V2252</f>
        <v>14.956089669516979</v>
      </c>
      <c r="R48" s="102">
        <f>+'Ark1'!X2252</f>
        <v>149.52402724108103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+'Ark1'!C2253</f>
        <v>2017</v>
      </c>
      <c r="C49">
        <f>+'Ark1'!I2253</f>
        <v>6</v>
      </c>
      <c r="D49" s="52" t="s">
        <v>53</v>
      </c>
      <c r="E49" s="52" t="s">
        <v>378</v>
      </c>
      <c r="F49">
        <f>+'Ark1'!Q2253</f>
        <v>13</v>
      </c>
      <c r="G49" s="9">
        <f>+'Ark1'!R2253</f>
        <v>40</v>
      </c>
      <c r="H49" s="9">
        <f>+'Ark1'!S2253</f>
        <v>40</v>
      </c>
      <c r="I49" s="97">
        <f>+'Ark1'!T2253</f>
        <v>0.15120015120015121</v>
      </c>
      <c r="J49" s="97">
        <f>+'Ark1'!U2253</f>
        <v>0.1407846792700542</v>
      </c>
      <c r="K49" s="1">
        <f>+'Ark1'!W2253</f>
        <v>58.85</v>
      </c>
      <c r="L49" s="9">
        <f>+'Ark1'!Y2253</f>
        <v>128.16749999999999</v>
      </c>
      <c r="M49" s="9">
        <f>+'Ark1'!AA2253</f>
        <v>18.059338131559564</v>
      </c>
      <c r="N49" s="1">
        <f>+'Ark1'!AB2253</f>
        <v>2.7069355367277246</v>
      </c>
      <c r="O49" s="9">
        <f>+'Ark1'!AC2253</f>
        <v>-36.641515649865561</v>
      </c>
      <c r="P49" s="9">
        <f t="shared" si="1"/>
        <v>3.0769230769230771</v>
      </c>
      <c r="Q49" s="1">
        <f>+'Ark1'!V2253</f>
        <v>15.35</v>
      </c>
      <c r="R49" s="97">
        <f>+'Ark1'!X2253</f>
        <v>138.85969664138676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+'Ark1'!C2254</f>
        <v>2017</v>
      </c>
      <c r="C50">
        <f>+'Ark1'!I2254</f>
        <v>24</v>
      </c>
      <c r="D50" s="52" t="s">
        <v>53</v>
      </c>
      <c r="E50" s="52" t="s">
        <v>68</v>
      </c>
      <c r="F50">
        <f>+'Ark1'!Q2254</f>
        <v>17</v>
      </c>
      <c r="G50" s="9">
        <f>+'Ark1'!R2254</f>
        <v>168</v>
      </c>
      <c r="H50" s="9">
        <f>+'Ark1'!S2254</f>
        <v>168</v>
      </c>
      <c r="I50" s="97">
        <f>+'Ark1'!T2254</f>
        <v>0.63504063504063502</v>
      </c>
      <c r="J50" s="97">
        <f>+'Ark1'!U2254</f>
        <v>0.58741430497783653</v>
      </c>
      <c r="K50" s="1">
        <f>+'Ark1'!W2254</f>
        <v>58.428571428571438</v>
      </c>
      <c r="L50" s="9">
        <f>+'Ark1'!Y2254</f>
        <v>127.32619047619048</v>
      </c>
      <c r="M50" s="9">
        <f>+'Ark1'!AA2254</f>
        <v>19.161848995232724</v>
      </c>
      <c r="N50" s="1">
        <f>+'Ark1'!AB2254</f>
        <v>1.8308579454251588</v>
      </c>
      <c r="O50" s="9">
        <f>+'Ark1'!AC2254</f>
        <v>-25.936828049845488</v>
      </c>
      <c r="P50" s="9">
        <f t="shared" si="1"/>
        <v>9.882352941176471</v>
      </c>
      <c r="Q50" s="1">
        <f>+'Ark1'!V2254</f>
        <v>14.642857142857141</v>
      </c>
      <c r="R50" s="97">
        <f>+'Ark1'!X2254</f>
        <v>137.9482020327091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+'Ark1'!C2255</f>
        <v>2017</v>
      </c>
      <c r="C51">
        <f>+'Ark1'!I2255</f>
        <v>49</v>
      </c>
      <c r="D51" s="52" t="s">
        <v>53</v>
      </c>
      <c r="E51" s="52" t="s">
        <v>69</v>
      </c>
      <c r="F51">
        <f>+'Ark1'!Q2255</f>
        <v>165</v>
      </c>
      <c r="G51" s="9">
        <f>+'Ark1'!R2255</f>
        <v>7924</v>
      </c>
      <c r="H51" s="9">
        <f>+'Ark1'!S2255</f>
        <v>7838</v>
      </c>
      <c r="I51" s="97">
        <f>+'Ark1'!T2255</f>
        <v>29.952749952749961</v>
      </c>
      <c r="J51" s="97">
        <f>+'Ark1'!U2255</f>
        <v>29.337421444856723</v>
      </c>
      <c r="K51" s="1">
        <f>+'Ark1'!W2255</f>
        <v>57.712171472314353</v>
      </c>
      <c r="L51" s="9">
        <f>+'Ark1'!Y2255</f>
        <v>134.8217566885414</v>
      </c>
      <c r="M51" s="9">
        <f>+'Ark1'!AA2255</f>
        <v>28.671725893432676</v>
      </c>
      <c r="N51" s="1">
        <f>+'Ark1'!AB2255</f>
        <v>4.271033520554516</v>
      </c>
      <c r="O51" s="9">
        <f>+'Ark1'!AC2255</f>
        <v>-67.178914248771477</v>
      </c>
      <c r="P51" s="9">
        <f t="shared" si="1"/>
        <v>48.024242424242424</v>
      </c>
      <c r="Q51" s="1">
        <f>+'Ark1'!V2255</f>
        <v>14.360171630489649</v>
      </c>
      <c r="R51" s="97">
        <f>+'Ark1'!X2255</f>
        <v>147.11600672258595</v>
      </c>
      <c r="S51" s="39"/>
      <c r="T51" s="4"/>
      <c r="U51"/>
      <c r="V51"/>
      <c r="W51"/>
      <c r="Y51"/>
      <c r="Z51"/>
    </row>
    <row r="52" spans="1:26" ht="15.6">
      <c r="A52" s="39"/>
      <c r="B52">
        <f>+'Ark1'!C2256</f>
        <v>2017</v>
      </c>
      <c r="C52">
        <f>+'Ark1'!I2256</f>
        <v>80</v>
      </c>
      <c r="D52" s="52" t="s">
        <v>10</v>
      </c>
      <c r="E52" s="52" t="s">
        <v>9</v>
      </c>
      <c r="F52">
        <f>+'Ark1'!Q2256</f>
        <v>142</v>
      </c>
      <c r="G52" s="9">
        <f>+'Ark1'!R2256</f>
        <v>11411</v>
      </c>
      <c r="H52" s="9">
        <f>+'Ark1'!S2256</f>
        <v>11411</v>
      </c>
      <c r="I52" s="97">
        <f>+'Ark1'!T2256</f>
        <v>43.133623133623118</v>
      </c>
      <c r="J52" s="97">
        <f>+'Ark1'!U2256</f>
        <v>43.57841498205795</v>
      </c>
      <c r="K52" s="1">
        <f>+'Ark1'!W2256</f>
        <v>59.426693541319786</v>
      </c>
      <c r="L52" s="9">
        <f>+'Ark1'!Y2256</f>
        <v>139.06896853912841</v>
      </c>
      <c r="M52" s="9">
        <f>+'Ark1'!AA2256</f>
        <v>27.81463632099722</v>
      </c>
      <c r="N52" s="1">
        <f>+'Ark1'!AB2256</f>
        <v>2.9422244481209656</v>
      </c>
      <c r="O52" s="9">
        <f>+'Ark1'!AC2256</f>
        <v>-54.956407215425855</v>
      </c>
      <c r="P52" s="9">
        <f t="shared" si="1"/>
        <v>80.359154929577471</v>
      </c>
      <c r="Q52" s="1">
        <f>+'Ark1'!V2256</f>
        <v>15.370519673998778</v>
      </c>
      <c r="R52" s="97">
        <f>+'Ark1'!X2256</f>
        <v>150.67060513448499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+'Ark1'!C2257</f>
        <v>2017</v>
      </c>
      <c r="C53">
        <f>+'Ark1'!I2257</f>
        <v>81</v>
      </c>
      <c r="D53" s="52" t="s">
        <v>10</v>
      </c>
      <c r="E53" s="52" t="s">
        <v>57</v>
      </c>
      <c r="F53">
        <f>+'Ark1'!Q2257</f>
        <v>35</v>
      </c>
      <c r="G53" s="9">
        <f>+'Ark1'!R2257</f>
        <v>2712</v>
      </c>
      <c r="H53" s="9">
        <f>+'Ark1'!S2257</f>
        <v>2679</v>
      </c>
      <c r="I53" s="97">
        <f>+'Ark1'!T2257</f>
        <v>10.25137025137025</v>
      </c>
      <c r="J53" s="97">
        <f>+'Ark1'!U2257</f>
        <v>10.018820720499452</v>
      </c>
      <c r="K53" s="1">
        <f>+'Ark1'!W2257</f>
        <v>57.209033221351262</v>
      </c>
      <c r="L53" s="9">
        <f>+'Ark1'!Y2257</f>
        <v>134.52699115044237</v>
      </c>
      <c r="M53" s="9">
        <f>+'Ark1'!AA2257</f>
        <v>25.380865184343456</v>
      </c>
      <c r="N53" s="1">
        <f>+'Ark1'!AB2257</f>
        <v>4.3245931351127691</v>
      </c>
      <c r="O53" s="9">
        <f>+'Ark1'!AC2257</f>
        <v>-61.351696351016983</v>
      </c>
      <c r="P53" s="9">
        <f t="shared" si="1"/>
        <v>77.48571428571428</v>
      </c>
      <c r="Q53" s="1">
        <f>+'Ark1'!V2257</f>
        <v>14.037241887905603</v>
      </c>
      <c r="R53" s="97">
        <f>+'Ark1'!X2257</f>
        <v>147.3789298075726</v>
      </c>
      <c r="S53" s="39"/>
      <c r="T53" s="5"/>
      <c r="U53"/>
      <c r="V53"/>
      <c r="W53"/>
      <c r="Y53"/>
      <c r="Z53"/>
    </row>
    <row r="54" spans="1:26">
      <c r="A54" s="39"/>
      <c r="B54">
        <f>+'Ark1'!C2258</f>
        <v>2017</v>
      </c>
      <c r="C54">
        <f>+'Ark1'!I2258</f>
        <v>83</v>
      </c>
      <c r="D54" s="52" t="s">
        <v>10</v>
      </c>
      <c r="E54" s="52" t="s">
        <v>409</v>
      </c>
      <c r="F54">
        <f>+'Ark1'!Q2258</f>
        <v>94</v>
      </c>
      <c r="G54" s="9">
        <f>+'Ark1'!R2258</f>
        <v>4200</v>
      </c>
      <c r="H54" s="9">
        <f>+'Ark1'!S2258</f>
        <v>4199</v>
      </c>
      <c r="I54" s="97">
        <f>+'Ark1'!T2258</f>
        <v>15.876015876015876</v>
      </c>
      <c r="J54" s="97">
        <f>+'Ark1'!U2258</f>
        <v>16.337143868337989</v>
      </c>
      <c r="K54" s="1">
        <f>+'Ark1'!W2258</f>
        <v>58.630388187663719</v>
      </c>
      <c r="L54" s="9">
        <f>+'Ark1'!Y2258</f>
        <v>141.64764285714261</v>
      </c>
      <c r="M54" s="9">
        <f>+'Ark1'!AA2258</f>
        <v>29.044376963689238</v>
      </c>
      <c r="N54" s="1">
        <f>+'Ark1'!AB2258</f>
        <v>4.5450396785143869</v>
      </c>
      <c r="O54" s="9">
        <f>+'Ark1'!AC2258</f>
        <v>-44.51861505961719</v>
      </c>
      <c r="P54" s="9">
        <f t="shared" si="1"/>
        <v>44.680851063829785</v>
      </c>
      <c r="Q54" s="1">
        <f>+'Ark1'!V2258</f>
        <v>14.856904761904756</v>
      </c>
      <c r="R54" s="97">
        <f>+'Ark1'!X2258</f>
        <v>153.49164216065637</v>
      </c>
      <c r="S54" s="39"/>
      <c r="T54" s="11"/>
      <c r="U54"/>
      <c r="V54"/>
      <c r="W54"/>
      <c r="Y54"/>
      <c r="Z54"/>
    </row>
    <row r="55" spans="1:26">
      <c r="A55" s="39"/>
      <c r="B55" s="47">
        <f>+'Ark1'!C2259</f>
        <v>2016</v>
      </c>
      <c r="C55" s="47">
        <f>+'Ark1'!I2259</f>
        <v>6</v>
      </c>
      <c r="D55" s="89" t="s">
        <v>53</v>
      </c>
      <c r="E55" s="89" t="s">
        <v>378</v>
      </c>
      <c r="F55" s="47">
        <f>+'Ark1'!Q2259</f>
        <v>11</v>
      </c>
      <c r="G55" s="65">
        <f>+'Ark1'!R2259</f>
        <v>21</v>
      </c>
      <c r="H55" s="65">
        <f>+'Ark1'!S2259</f>
        <v>21</v>
      </c>
      <c r="I55" s="102">
        <f>+'Ark1'!T2259</f>
        <v>7.8569290631547439E-2</v>
      </c>
      <c r="J55" s="102">
        <f>+'Ark1'!U2259</f>
        <v>7.0467175776788848E-2</v>
      </c>
      <c r="K55" s="49">
        <f>+'Ark1'!W2259</f>
        <v>57.952380952380977</v>
      </c>
      <c r="L55" s="65">
        <f>+'Ark1'!Y2259</f>
        <v>122.89047619047616</v>
      </c>
      <c r="M55" s="65">
        <f>+'Ark1'!AA2259</f>
        <v>27.813253174596433</v>
      </c>
      <c r="N55" s="49">
        <f>+'Ark1'!AB2259</f>
        <v>2.7512108239341559</v>
      </c>
      <c r="O55" s="65">
        <f>+'Ark1'!AC2259</f>
        <v>-34.862259600930791</v>
      </c>
      <c r="P55" s="65">
        <f t="shared" si="1"/>
        <v>1.9090909090909092</v>
      </c>
      <c r="Q55" s="49">
        <f>+'Ark1'!V2259</f>
        <v>14.571428571428577</v>
      </c>
      <c r="R55" s="102">
        <f>+'Ark1'!X2259</f>
        <v>133.14244441005002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+'Ark1'!C2260</f>
        <v>2016</v>
      </c>
      <c r="C56" s="47">
        <f>+'Ark1'!I2260</f>
        <v>24</v>
      </c>
      <c r="D56" s="89" t="s">
        <v>53</v>
      </c>
      <c r="E56" s="89" t="s">
        <v>68</v>
      </c>
      <c r="F56" s="47">
        <f>+'Ark1'!Q2260</f>
        <v>27</v>
      </c>
      <c r="G56" s="65">
        <f>+'Ark1'!R2260</f>
        <v>183</v>
      </c>
      <c r="H56" s="65">
        <f>+'Ark1'!S2260</f>
        <v>183</v>
      </c>
      <c r="I56" s="102">
        <f>+'Ark1'!T2260</f>
        <v>0.68467524693205617</v>
      </c>
      <c r="J56" s="102">
        <f>+'Ark1'!U2260</f>
        <v>0.63923151540471157</v>
      </c>
      <c r="K56" s="49">
        <f>+'Ark1'!W2260</f>
        <v>58.180327868852466</v>
      </c>
      <c r="L56" s="65">
        <f>+'Ark1'!Y2260</f>
        <v>127.92568306010936</v>
      </c>
      <c r="M56" s="65">
        <f>+'Ark1'!AA2260</f>
        <v>22.069538546087248</v>
      </c>
      <c r="N56" s="49">
        <f>+'Ark1'!AB2260</f>
        <v>1.8451667484703751</v>
      </c>
      <c r="O56" s="65">
        <f>+'Ark1'!AC2260</f>
        <v>-25.176017196611689</v>
      </c>
      <c r="P56" s="65">
        <f t="shared" si="1"/>
        <v>6.7777777777777777</v>
      </c>
      <c r="Q56" s="49">
        <f>+'Ark1'!V2260</f>
        <v>14.57377049180328</v>
      </c>
      <c r="R56" s="102">
        <f>+'Ark1'!X2260</f>
        <v>138.59770645732303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+'Ark1'!C2261</f>
        <v>2016</v>
      </c>
      <c r="C57" s="47">
        <f>+'Ark1'!I2261</f>
        <v>49</v>
      </c>
      <c r="D57" s="89" t="s">
        <v>53</v>
      </c>
      <c r="E57" s="89" t="s">
        <v>69</v>
      </c>
      <c r="F57" s="47">
        <f>+'Ark1'!Q2261</f>
        <v>169</v>
      </c>
      <c r="G57" s="65">
        <f>+'Ark1'!R2261</f>
        <v>8067</v>
      </c>
      <c r="H57" s="65">
        <f>+'Ark1'!S2261</f>
        <v>8012</v>
      </c>
      <c r="I57" s="102">
        <f>+'Ark1'!T2261</f>
        <v>30.18183178689015</v>
      </c>
      <c r="J57" s="102">
        <f>+'Ark1'!U2261</f>
        <v>30.149763568931576</v>
      </c>
      <c r="K57" s="49">
        <f>+'Ark1'!W2261</f>
        <v>58.263230154767847</v>
      </c>
      <c r="L57" s="65">
        <f>+'Ark1'!Y2261</f>
        <v>136.87448865749343</v>
      </c>
      <c r="M57" s="65">
        <f>+'Ark1'!AA2261</f>
        <v>28.196393430398246</v>
      </c>
      <c r="N57" s="49">
        <f>+'Ark1'!AB2261</f>
        <v>3.7633080155124374</v>
      </c>
      <c r="O57" s="65">
        <f>+'Ark1'!AC2261</f>
        <v>-63.38032273512119</v>
      </c>
      <c r="P57" s="65">
        <f t="shared" si="1"/>
        <v>47.73372781065089</v>
      </c>
      <c r="Q57" s="49">
        <f>+'Ark1'!V2261</f>
        <v>14.704227098053797</v>
      </c>
      <c r="R57" s="102">
        <f>+'Ark1'!X2261</f>
        <v>148.97131163558348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+'Ark1'!C2262</f>
        <v>2016</v>
      </c>
      <c r="C58" s="47">
        <f>+'Ark1'!I2262</f>
        <v>80</v>
      </c>
      <c r="D58" s="89" t="s">
        <v>10</v>
      </c>
      <c r="E58" s="89" t="s">
        <v>9</v>
      </c>
      <c r="F58" s="47">
        <f>+'Ark1'!Q2262</f>
        <v>146</v>
      </c>
      <c r="G58" s="65">
        <f>+'Ark1'!R2262</f>
        <v>11080</v>
      </c>
      <c r="H58" s="65">
        <f>+'Ark1'!S2262</f>
        <v>11079</v>
      </c>
      <c r="I58" s="102">
        <f>+'Ark1'!T2262</f>
        <v>41.454654295121216</v>
      </c>
      <c r="J58" s="102">
        <f>+'Ark1'!U2262</f>
        <v>41.45451219154225</v>
      </c>
      <c r="K58" s="49">
        <f>+'Ark1'!W2262</f>
        <v>59.224298221861183</v>
      </c>
      <c r="L58" s="65">
        <f>+'Ark1'!Y2262</f>
        <v>137.01960288808655</v>
      </c>
      <c r="M58" s="65">
        <f>+'Ark1'!AA2262</f>
        <v>27.268240894241643</v>
      </c>
      <c r="N58" s="49">
        <f>+'Ark1'!AB2262</f>
        <v>3.3525794087539604</v>
      </c>
      <c r="O58" s="65">
        <f>+'Ark1'!AC2262</f>
        <v>-51.066171721201393</v>
      </c>
      <c r="P58" s="65">
        <f t="shared" si="1"/>
        <v>75.890410958904113</v>
      </c>
      <c r="Q58" s="49">
        <f>+'Ark1'!V2262</f>
        <v>15.277888086642598</v>
      </c>
      <c r="R58" s="102">
        <f>+'Ark1'!X2262</f>
        <v>148.46677957218449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+'Ark1'!C2263</f>
        <v>2016</v>
      </c>
      <c r="C59" s="47">
        <f>+'Ark1'!I2263</f>
        <v>81</v>
      </c>
      <c r="D59" s="89" t="s">
        <v>10</v>
      </c>
      <c r="E59" s="89" t="s">
        <v>57</v>
      </c>
      <c r="F59" s="47">
        <f>+'Ark1'!Q2263</f>
        <v>39</v>
      </c>
      <c r="G59" s="65">
        <f>+'Ark1'!R2263</f>
        <v>2716</v>
      </c>
      <c r="H59" s="65">
        <f>+'Ark1'!S2263</f>
        <v>2681</v>
      </c>
      <c r="I59" s="102">
        <f>+'Ark1'!T2263</f>
        <v>10.161628255013468</v>
      </c>
      <c r="J59" s="102">
        <f>+'Ark1'!U2263</f>
        <v>9.8063429195943108</v>
      </c>
      <c r="K59" s="49">
        <f>+'Ark1'!W2263</f>
        <v>58.434912346139505</v>
      </c>
      <c r="L59" s="65">
        <f>+'Ark1'!Y2263</f>
        <v>132.22938144329879</v>
      </c>
      <c r="M59" s="65">
        <f>+'Ark1'!AA2263</f>
        <v>24.421767230580805</v>
      </c>
      <c r="N59" s="49">
        <f>+'Ark1'!AB2263</f>
        <v>3.4480690586035148</v>
      </c>
      <c r="O59" s="65">
        <f>+'Ark1'!AC2263</f>
        <v>-57.793314160974994</v>
      </c>
      <c r="P59" s="65">
        <f t="shared" si="1"/>
        <v>69.641025641025635</v>
      </c>
      <c r="Q59" s="49">
        <f>+'Ark1'!V2263</f>
        <v>14.790132547864502</v>
      </c>
      <c r="R59" s="102">
        <f>+'Ark1'!X2263</f>
        <v>144.93475524040358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+'Ark1'!C2264</f>
        <v>2016</v>
      </c>
      <c r="C60" s="47">
        <f>+'Ark1'!I2264</f>
        <v>83</v>
      </c>
      <c r="D60" s="89" t="s">
        <v>10</v>
      </c>
      <c r="E60" s="89" t="s">
        <v>409</v>
      </c>
      <c r="F60" s="47">
        <f>+'Ark1'!Q2264</f>
        <v>105</v>
      </c>
      <c r="G60" s="65">
        <f>+'Ark1'!R2264</f>
        <v>4661</v>
      </c>
      <c r="H60" s="65">
        <f>+'Ark1'!S2264</f>
        <v>4661</v>
      </c>
      <c r="I60" s="102">
        <f>+'Ark1'!T2264</f>
        <v>17.438641125411554</v>
      </c>
      <c r="J60" s="102">
        <f>+'Ark1'!U2264</f>
        <v>17.879682628750363</v>
      </c>
      <c r="K60" s="49">
        <f>+'Ark1'!W2264</f>
        <v>59.117142244153619</v>
      </c>
      <c r="L60" s="65">
        <f>+'Ark1'!Y2264</f>
        <v>140.48545376528671</v>
      </c>
      <c r="M60" s="65">
        <f>+'Ark1'!AA2264</f>
        <v>28.537485647046974</v>
      </c>
      <c r="N60" s="49">
        <f>+'Ark1'!AB2264</f>
        <v>4.5058316484975887</v>
      </c>
      <c r="O60" s="65">
        <f>+'Ark1'!AC2264</f>
        <v>-47.966591617489343</v>
      </c>
      <c r="P60" s="65">
        <f t="shared" si="1"/>
        <v>44.390476190476193</v>
      </c>
      <c r="Q60" s="49">
        <f>+'Ark1'!V2264</f>
        <v>15.123149538725595</v>
      </c>
      <c r="R60" s="102">
        <f>+'Ark1'!X2264</f>
        <v>152.20525868395021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+'Ark1'!C2265</f>
        <v>2015</v>
      </c>
      <c r="C61" s="47">
        <f>+'Ark1'!I2265</f>
        <v>6</v>
      </c>
      <c r="D61" s="89" t="s">
        <v>53</v>
      </c>
      <c r="E61" s="89" t="s">
        <v>378</v>
      </c>
      <c r="F61" s="47">
        <f>+'Ark1'!Q2265</f>
        <v>24</v>
      </c>
      <c r="G61" s="65">
        <f>+'Ark1'!R2265</f>
        <v>90</v>
      </c>
      <c r="H61" s="65">
        <f>+'Ark1'!S2265</f>
        <v>90</v>
      </c>
      <c r="I61" s="102">
        <f>+'Ark1'!T2265</f>
        <v>0.33003300330033003</v>
      </c>
      <c r="J61" s="102">
        <f>+'Ark1'!U2265</f>
        <v>0.31285197515454605</v>
      </c>
      <c r="K61" s="49">
        <f>+'Ark1'!W2265</f>
        <v>58.455555555555563</v>
      </c>
      <c r="L61" s="65">
        <f>+'Ark1'!Y2265</f>
        <v>127.62666666666664</v>
      </c>
      <c r="M61" s="65">
        <f>+'Ark1'!AA2265</f>
        <v>26.171939171563391</v>
      </c>
      <c r="N61" s="49">
        <f>+'Ark1'!AB2265</f>
        <v>2.6673378784894721</v>
      </c>
      <c r="O61" s="65">
        <f>+'Ark1'!AC2265</f>
        <v>-62.85675420214104</v>
      </c>
      <c r="P61" s="65">
        <f t="shared" si="1"/>
        <v>3.75</v>
      </c>
      <c r="Q61" s="49">
        <f>+'Ark1'!V2265</f>
        <v>15.033333333333339</v>
      </c>
      <c r="R61" s="102">
        <f>+'Ark1'!X2265</f>
        <v>138.27374503430843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+'Ark1'!C2266</f>
        <v>2015</v>
      </c>
      <c r="C62" s="47">
        <f>+'Ark1'!I2266</f>
        <v>24</v>
      </c>
      <c r="D62" s="89" t="s">
        <v>53</v>
      </c>
      <c r="E62" s="89" t="s">
        <v>68</v>
      </c>
      <c r="F62" s="47">
        <f>+'Ark1'!Q2266</f>
        <v>23</v>
      </c>
      <c r="G62" s="65">
        <f>+'Ark1'!R2266</f>
        <v>148</v>
      </c>
      <c r="H62" s="65">
        <f>+'Ark1'!S2266</f>
        <v>148</v>
      </c>
      <c r="I62" s="102">
        <f>+'Ark1'!T2266</f>
        <v>0.54272093876054284</v>
      </c>
      <c r="J62" s="102">
        <f>+'Ark1'!U2266</f>
        <v>0.49718471626150224</v>
      </c>
      <c r="K62" s="49">
        <f>+'Ark1'!W2266</f>
        <v>58.689189189189186</v>
      </c>
      <c r="L62" s="65">
        <f>+'Ark1'!Y2266</f>
        <v>123.33918918918921</v>
      </c>
      <c r="M62" s="65">
        <f>+'Ark1'!AA2266</f>
        <v>27.092712780913303</v>
      </c>
      <c r="N62" s="49">
        <f>+'Ark1'!AB2266</f>
        <v>1.9202032245747924</v>
      </c>
      <c r="O62" s="65">
        <f>+'Ark1'!AC2266</f>
        <v>-11.52541835836786</v>
      </c>
      <c r="P62" s="65">
        <f t="shared" si="1"/>
        <v>6.4347826086956523</v>
      </c>
      <c r="Q62" s="49">
        <f>+'Ark1'!V2266</f>
        <v>14.851351351351351</v>
      </c>
      <c r="R62" s="102">
        <f>+'Ark1'!X2266</f>
        <v>133.6285906708442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+'Ark1'!C2267</f>
        <v>2015</v>
      </c>
      <c r="C63" s="47">
        <f>+'Ark1'!I2267</f>
        <v>49</v>
      </c>
      <c r="D63" s="89" t="s">
        <v>53</v>
      </c>
      <c r="E63" s="89" t="s">
        <v>69</v>
      </c>
      <c r="F63" s="47">
        <f>+'Ark1'!Q2267</f>
        <v>179</v>
      </c>
      <c r="G63" s="65">
        <f>+'Ark1'!R2267</f>
        <v>8154</v>
      </c>
      <c r="H63" s="65">
        <f>+'Ark1'!S2267</f>
        <v>8071</v>
      </c>
      <c r="I63" s="102">
        <f>+'Ark1'!T2267</f>
        <v>29.900990099009899</v>
      </c>
      <c r="J63" s="102">
        <f>+'Ark1'!U2267</f>
        <v>30.007323684322305</v>
      </c>
      <c r="K63" s="49">
        <f>+'Ark1'!W2267</f>
        <v>58.045099739809189</v>
      </c>
      <c r="L63" s="65">
        <f>+'Ark1'!Y2267</f>
        <v>135.11438557763063</v>
      </c>
      <c r="M63" s="65">
        <f>+'Ark1'!AA2267</f>
        <v>29.2932763628136</v>
      </c>
      <c r="N63" s="49">
        <f>+'Ark1'!AB2267</f>
        <v>4.3242906919162172</v>
      </c>
      <c r="O63" s="65">
        <f>+'Ark1'!AC2267</f>
        <v>-53.665569176943755</v>
      </c>
      <c r="P63" s="65">
        <f t="shared" si="1"/>
        <v>45.553072625698327</v>
      </c>
      <c r="Q63" s="49">
        <f>+'Ark1'!V2267</f>
        <v>14.551631101299973</v>
      </c>
      <c r="R63" s="102">
        <f>+'Ark1'!X2267</f>
        <v>147.40047424032176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+'Ark1'!C2268</f>
        <v>2015</v>
      </c>
      <c r="C64" s="47">
        <f>+'Ark1'!I2268</f>
        <v>80</v>
      </c>
      <c r="D64" s="89" t="s">
        <v>10</v>
      </c>
      <c r="E64" s="89" t="s">
        <v>9</v>
      </c>
      <c r="F64" s="47">
        <f>+'Ark1'!Q2268</f>
        <v>151</v>
      </c>
      <c r="G64" s="65">
        <f>+'Ark1'!R2268</f>
        <v>11430</v>
      </c>
      <c r="H64" s="65">
        <f>+'Ark1'!S2268</f>
        <v>11429</v>
      </c>
      <c r="I64" s="102">
        <f>+'Ark1'!T2268</f>
        <v>41.914191419141915</v>
      </c>
      <c r="J64" s="102">
        <f>+'Ark1'!U2268</f>
        <v>41.612657365995176</v>
      </c>
      <c r="K64" s="49">
        <f>+'Ark1'!W2268</f>
        <v>59.502668649925617</v>
      </c>
      <c r="L64" s="65">
        <f>+'Ark1'!Y2268</f>
        <v>133.66701662292189</v>
      </c>
      <c r="M64" s="65">
        <f>+'Ark1'!AA2268</f>
        <v>27.826320795720097</v>
      </c>
      <c r="N64" s="49">
        <f>+'Ark1'!AB2268</f>
        <v>3.7662840200211471</v>
      </c>
      <c r="O64" s="65">
        <f>+'Ark1'!AC2268</f>
        <v>-51.814519928031586</v>
      </c>
      <c r="P64" s="65">
        <f t="shared" si="1"/>
        <v>75.69536423841059</v>
      </c>
      <c r="Q64" s="49">
        <f>+'Ark1'!V2268</f>
        <v>15.42773403324585</v>
      </c>
      <c r="R64" s="102">
        <f>+'Ark1'!X2268</f>
        <v>144.83648644677831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+'Ark1'!C2269</f>
        <v>2015</v>
      </c>
      <c r="C65" s="47">
        <f>+'Ark1'!I2269</f>
        <v>81</v>
      </c>
      <c r="D65" s="89" t="s">
        <v>10</v>
      </c>
      <c r="E65" s="89" t="s">
        <v>57</v>
      </c>
      <c r="F65" s="47">
        <f>+'Ark1'!Q2269</f>
        <v>41</v>
      </c>
      <c r="G65" s="65">
        <f>+'Ark1'!R2269</f>
        <v>2526</v>
      </c>
      <c r="H65" s="65">
        <f>+'Ark1'!S2269</f>
        <v>2492</v>
      </c>
      <c r="I65" s="102">
        <f>+'Ark1'!T2269</f>
        <v>9.2629262926292633</v>
      </c>
      <c r="J65" s="102">
        <f>+'Ark1'!U2269</f>
        <v>9.2164845296599509</v>
      </c>
      <c r="K65" s="49">
        <f>+'Ark1'!W2269</f>
        <v>57.610754414125203</v>
      </c>
      <c r="L65" s="65">
        <f>+'Ark1'!Y2269</f>
        <v>133.96057007125896</v>
      </c>
      <c r="M65" s="65">
        <f>+'Ark1'!AA2269</f>
        <v>27.464561565661505</v>
      </c>
      <c r="N65" s="49">
        <f>+'Ark1'!AB2269</f>
        <v>4.3924837205199099</v>
      </c>
      <c r="O65" s="65">
        <f>+'Ark1'!AC2269</f>
        <v>-52.535739108543389</v>
      </c>
      <c r="P65" s="65">
        <f t="shared" si="1"/>
        <v>61.609756097560975</v>
      </c>
      <c r="Q65" s="49">
        <f>+'Ark1'!V2269</f>
        <v>14.232383214568497</v>
      </c>
      <c r="R65" s="102">
        <f>+'Ark1'!X2269</f>
        <v>146.56812915987911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+'Ark1'!C2270</f>
        <v>2015</v>
      </c>
      <c r="C66" s="47">
        <f>+'Ark1'!I2270</f>
        <v>83</v>
      </c>
      <c r="D66" s="89" t="s">
        <v>10</v>
      </c>
      <c r="E66" s="89" t="s">
        <v>409</v>
      </c>
      <c r="F66" s="47">
        <f>+'Ark1'!Q2270</f>
        <v>104</v>
      </c>
      <c r="G66" s="65">
        <f>+'Ark1'!R2270</f>
        <v>4922</v>
      </c>
      <c r="H66" s="65">
        <f>+'Ark1'!S2270</f>
        <v>4923</v>
      </c>
      <c r="I66" s="102">
        <f>+'Ark1'!T2270</f>
        <v>18.049138247158048</v>
      </c>
      <c r="J66" s="102">
        <f>+'Ark1'!U2270</f>
        <v>18.353497728606506</v>
      </c>
      <c r="K66" s="49">
        <f>+'Ark1'!W2270</f>
        <v>59.89599837497461</v>
      </c>
      <c r="L66" s="65">
        <f>+'Ark1'!Y2270</f>
        <v>136.90593254774461</v>
      </c>
      <c r="M66" s="65">
        <f>+'Ark1'!AA2270</f>
        <v>29.55454286969719</v>
      </c>
      <c r="N66" s="49">
        <f>+'Ark1'!AB2270</f>
        <v>4.4122277411357507</v>
      </c>
      <c r="O66" s="65">
        <f>+'Ark1'!AC2270</f>
        <v>-45.224687495701581</v>
      </c>
      <c r="P66" s="65">
        <f t="shared" si="1"/>
        <v>47.32692307692308</v>
      </c>
      <c r="Q66" s="49">
        <f>+'Ark1'!V2270</f>
        <v>15.520113774888252</v>
      </c>
      <c r="R66" s="102">
        <f>+'Ark1'!X2270</f>
        <v>148.31897646624239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+'Ark1'!C2271</f>
        <v>2014</v>
      </c>
      <c r="C67" s="47">
        <f>+'Ark1'!I2271</f>
        <v>6</v>
      </c>
      <c r="D67" s="89" t="s">
        <v>53</v>
      </c>
      <c r="E67" s="89" t="s">
        <v>378</v>
      </c>
      <c r="F67" s="47">
        <f>+'Ark1'!Q2271</f>
        <v>15</v>
      </c>
      <c r="G67" s="65">
        <f>+'Ark1'!R2271</f>
        <v>76</v>
      </c>
      <c r="H67" s="65">
        <f>+'Ark1'!S2271</f>
        <v>74</v>
      </c>
      <c r="I67" s="102">
        <f>+'Ark1'!T2271</f>
        <v>0.27683677558008235</v>
      </c>
      <c r="J67" s="102">
        <f>+'Ark1'!U2271</f>
        <v>0.23858551278982221</v>
      </c>
      <c r="K67" s="49">
        <f>+'Ark1'!W2271</f>
        <v>59.297297297297298</v>
      </c>
      <c r="L67" s="65">
        <f>+'Ark1'!Y2271</f>
        <v>115.5197368421052</v>
      </c>
      <c r="M67" s="65">
        <f>+'Ark1'!AA2271</f>
        <v>24.971053548852744</v>
      </c>
      <c r="N67" s="49">
        <f>+'Ark1'!AB2271</f>
        <v>2.4971861447125154</v>
      </c>
      <c r="O67" s="65">
        <f>+'Ark1'!AC2271</f>
        <v>-49.410524398487688</v>
      </c>
      <c r="P67" s="65">
        <f t="shared" si="1"/>
        <v>5.0666666666666664</v>
      </c>
      <c r="Q67" s="49">
        <f>+'Ark1'!V2271</f>
        <v>18.697368421052623</v>
      </c>
      <c r="R67" s="102">
        <f>+'Ark1'!X2271</f>
        <v>128.09488510007409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+'Ark1'!C2272</f>
        <v>2014</v>
      </c>
      <c r="C68" s="47">
        <f>+'Ark1'!I2272</f>
        <v>24</v>
      </c>
      <c r="D68" s="89" t="s">
        <v>53</v>
      </c>
      <c r="E68" s="89" t="s">
        <v>68</v>
      </c>
      <c r="F68" s="47">
        <f>+'Ark1'!Q2272</f>
        <v>33</v>
      </c>
      <c r="G68" s="65">
        <f>+'Ark1'!R2272</f>
        <v>185</v>
      </c>
      <c r="H68" s="65">
        <f>+'Ark1'!S2272</f>
        <v>181</v>
      </c>
      <c r="I68" s="102">
        <f>+'Ark1'!T2272</f>
        <v>0.6738789931883582</v>
      </c>
      <c r="J68" s="102">
        <f>+'Ark1'!U2272</f>
        <v>0.64053803607993387</v>
      </c>
      <c r="K68" s="49">
        <f>+'Ark1'!W2272</f>
        <v>58.928176795580093</v>
      </c>
      <c r="L68" s="65">
        <f>+'Ark1'!Y2272</f>
        <v>127.40864864864852</v>
      </c>
      <c r="M68" s="65">
        <f>+'Ark1'!AA2272</f>
        <v>30.704578188938648</v>
      </c>
      <c r="N68" s="49">
        <f>+'Ark1'!AB2272</f>
        <v>2.7931113944060684</v>
      </c>
      <c r="O68" s="65">
        <f>+'Ark1'!AC2272</f>
        <v>-30.114315721554249</v>
      </c>
      <c r="P68" s="65">
        <f t="shared" si="1"/>
        <v>5.6060606060606064</v>
      </c>
      <c r="Q68" s="49">
        <f>+'Ark1'!V2272</f>
        <v>16.87567567567568</v>
      </c>
      <c r="R68" s="102">
        <f>+'Ark1'!X2272</f>
        <v>140.60730286082401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+'Ark1'!C2273</f>
        <v>2014</v>
      </c>
      <c r="C69" s="47">
        <f>+'Ark1'!I2273</f>
        <v>49</v>
      </c>
      <c r="D69" s="89" t="s">
        <v>53</v>
      </c>
      <c r="E69" s="89" t="s">
        <v>69</v>
      </c>
      <c r="F69" s="47">
        <f>+'Ark1'!Q2273</f>
        <v>208</v>
      </c>
      <c r="G69" s="65">
        <f>+'Ark1'!R2273</f>
        <v>8470</v>
      </c>
      <c r="H69" s="65">
        <f>+'Ark1'!S2273</f>
        <v>8312</v>
      </c>
      <c r="I69" s="102">
        <f>+'Ark1'!T2273</f>
        <v>30.852730120569696</v>
      </c>
      <c r="J69" s="102">
        <f>+'Ark1'!U2273</f>
        <v>30.694766067848967</v>
      </c>
      <c r="K69" s="49">
        <f>+'Ark1'!W2273</f>
        <v>57.893647738209815</v>
      </c>
      <c r="L69" s="65">
        <f>+'Ark1'!Y2273</f>
        <v>133.35417945690628</v>
      </c>
      <c r="M69" s="65">
        <f>+'Ark1'!AA2273</f>
        <v>28.971479403969354</v>
      </c>
      <c r="N69" s="49">
        <f>+'Ark1'!AB2273</f>
        <v>4.7968095824647436</v>
      </c>
      <c r="O69" s="65">
        <f>+'Ark1'!AC2273</f>
        <v>-47.054027876510801</v>
      </c>
      <c r="P69" s="65">
        <f t="shared" si="1"/>
        <v>40.721153846153847</v>
      </c>
      <c r="Q69" s="49">
        <f>+'Ark1'!V2273</f>
        <v>15.455017709563162</v>
      </c>
      <c r="R69" s="102">
        <f>+'Ark1'!X2273</f>
        <v>146.6402867299152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+'Ark1'!C2274</f>
        <v>2014</v>
      </c>
      <c r="C70" s="47">
        <f>+'Ark1'!I2274</f>
        <v>80</v>
      </c>
      <c r="D70" s="89" t="s">
        <v>10</v>
      </c>
      <c r="E70" s="89" t="s">
        <v>9</v>
      </c>
      <c r="F70" s="47">
        <f>+'Ark1'!Q2274</f>
        <v>151</v>
      </c>
      <c r="G70" s="65">
        <f>+'Ark1'!R2274</f>
        <v>11085</v>
      </c>
      <c r="H70" s="65">
        <f>+'Ark1'!S2274</f>
        <v>11059</v>
      </c>
      <c r="I70" s="102">
        <f>+'Ark1'!T2274</f>
        <v>40.378100754015954</v>
      </c>
      <c r="J70" s="102">
        <f>+'Ark1'!U2274</f>
        <v>40.573766159348303</v>
      </c>
      <c r="K70" s="49">
        <f>+'Ark1'!W2274</f>
        <v>59.764264400036147</v>
      </c>
      <c r="L70" s="65">
        <f>+'Ark1'!Y2274</f>
        <v>134.68999548940016</v>
      </c>
      <c r="M70" s="65">
        <f>+'Ark1'!AA2274</f>
        <v>28.2364007250276</v>
      </c>
      <c r="N70" s="49">
        <f>+'Ark1'!AB2274</f>
        <v>3.3457164201869962</v>
      </c>
      <c r="O70" s="65">
        <f>+'Ark1'!AC2274</f>
        <v>-56.689073990620145</v>
      </c>
      <c r="P70" s="65">
        <f t="shared" si="1"/>
        <v>73.410596026490069</v>
      </c>
      <c r="Q70" s="49">
        <f>+'Ark1'!V2274</f>
        <v>16.191610284167798</v>
      </c>
      <c r="R70" s="102">
        <f>+'Ark1'!X2274</f>
        <v>146.26459286582451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+'Ark1'!C2275</f>
        <v>2014</v>
      </c>
      <c r="C71" s="47">
        <f>+'Ark1'!I2275</f>
        <v>81</v>
      </c>
      <c r="D71" s="89" t="s">
        <v>10</v>
      </c>
      <c r="E71" s="89" t="s">
        <v>57</v>
      </c>
      <c r="F71" s="47">
        <f>+'Ark1'!Q2275</f>
        <v>39</v>
      </c>
      <c r="G71" s="65">
        <f>+'Ark1'!R2275</f>
        <v>2705</v>
      </c>
      <c r="H71" s="65">
        <f>+'Ark1'!S2275</f>
        <v>2615</v>
      </c>
      <c r="I71" s="102">
        <f>+'Ark1'!T2275</f>
        <v>9.8532036571595079</v>
      </c>
      <c r="J71" s="102">
        <f>+'Ark1'!U2275</f>
        <v>9.6326125511768623</v>
      </c>
      <c r="K71" s="49">
        <f>+'Ark1'!W2275</f>
        <v>57.804971319311683</v>
      </c>
      <c r="L71" s="65">
        <f>+'Ark1'!Y2275</f>
        <v>131.03959334565621</v>
      </c>
      <c r="M71" s="65">
        <f>+'Ark1'!AA2275</f>
        <v>29.007777931012619</v>
      </c>
      <c r="N71" s="49">
        <f>+'Ark1'!AB2275</f>
        <v>4.5768782673488086</v>
      </c>
      <c r="O71" s="65">
        <f>+'Ark1'!AC2275</f>
        <v>-64.334467315971267</v>
      </c>
      <c r="P71" s="65">
        <f t="shared" si="1"/>
        <v>69.358974358974365</v>
      </c>
      <c r="Q71" s="49">
        <f>+'Ark1'!V2275</f>
        <v>15.370055452865062</v>
      </c>
      <c r="R71" s="102">
        <f>+'Ark1'!X2275</f>
        <v>145.71587065403909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+'Ark1'!C2276</f>
        <v>2014</v>
      </c>
      <c r="C72" s="47">
        <f>+'Ark1'!I2276</f>
        <v>83</v>
      </c>
      <c r="D72" s="89" t="s">
        <v>10</v>
      </c>
      <c r="E72" s="89" t="s">
        <v>409</v>
      </c>
      <c r="F72" s="47">
        <f>+'Ark1'!Q2276</f>
        <v>103</v>
      </c>
      <c r="G72" s="65">
        <f>+'Ark1'!R2276</f>
        <v>4932</v>
      </c>
      <c r="H72" s="65">
        <f>+'Ark1'!S2276</f>
        <v>4924</v>
      </c>
      <c r="I72" s="102">
        <f>+'Ark1'!T2276</f>
        <v>17.965249699486389</v>
      </c>
      <c r="J72" s="102">
        <f>+'Ark1'!U2276</f>
        <v>18.219731672756101</v>
      </c>
      <c r="K72" s="49">
        <f>+'Ark1'!W2276</f>
        <v>59.583265637692911</v>
      </c>
      <c r="L72" s="65">
        <f>+'Ark1'!Y2276</f>
        <v>135.93917274939196</v>
      </c>
      <c r="M72" s="65">
        <f>+'Ark1'!AA2276</f>
        <v>32.055070829437959</v>
      </c>
      <c r="N72" s="49">
        <f>+'Ark1'!AB2276</f>
        <v>4.5476728564766509</v>
      </c>
      <c r="O72" s="65">
        <f>+'Ark1'!AC2276</f>
        <v>-48.711531516401365</v>
      </c>
      <c r="P72" s="65">
        <f t="shared" si="1"/>
        <v>47.883495145631066</v>
      </c>
      <c r="Q72" s="49">
        <f>+'Ark1'!V2276</f>
        <v>16.503244120032434</v>
      </c>
      <c r="R72" s="102">
        <f>+'Ark1'!X2276</f>
        <v>147.47649287075623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+'Ark1'!C2277</f>
        <v>2013</v>
      </c>
      <c r="C73" s="47">
        <f>+'Ark1'!I2277</f>
        <v>6</v>
      </c>
      <c r="D73" s="89" t="s">
        <v>53</v>
      </c>
      <c r="E73" s="89" t="s">
        <v>378</v>
      </c>
      <c r="F73" s="47">
        <f>+'Ark1'!Q2277</f>
        <v>22</v>
      </c>
      <c r="G73" s="65">
        <f>+'Ark1'!R2277</f>
        <v>131</v>
      </c>
      <c r="H73" s="65">
        <f>+'Ark1'!S2277</f>
        <v>130</v>
      </c>
      <c r="I73" s="102">
        <f>+'Ark1'!T2277</f>
        <v>0.46879473232178653</v>
      </c>
      <c r="J73" s="102">
        <f>+'Ark1'!U2277</f>
        <v>0.41200402140967191</v>
      </c>
      <c r="K73" s="49">
        <f>+'Ark1'!W2277</f>
        <v>59.046153846153835</v>
      </c>
      <c r="L73" s="65">
        <f>+'Ark1'!Y2277</f>
        <v>118.55725190839691</v>
      </c>
      <c r="M73" s="65">
        <f>+'Ark1'!AA2277</f>
        <v>31.25302162906414</v>
      </c>
      <c r="N73" s="49">
        <f>+'Ark1'!AB2277</f>
        <v>3.2719355327048958</v>
      </c>
      <c r="O73" s="65">
        <f>+'Ark1'!AC2277</f>
        <v>-46.292583385271023</v>
      </c>
      <c r="P73" s="65">
        <f t="shared" si="1"/>
        <v>5.9545454545454541</v>
      </c>
      <c r="Q73" s="49">
        <f>+'Ark1'!V2277</f>
        <v>17.16030534351145</v>
      </c>
      <c r="R73" s="102">
        <f>+'Ark1'!X2277</f>
        <v>129.3161198547717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+'Ark1'!C2278</f>
        <v>2013</v>
      </c>
      <c r="C74" s="47">
        <f>+'Ark1'!I2278</f>
        <v>24</v>
      </c>
      <c r="D74" s="89" t="s">
        <v>53</v>
      </c>
      <c r="E74" s="89" t="s">
        <v>68</v>
      </c>
      <c r="F74" s="47">
        <f>+'Ark1'!Q2278</f>
        <v>15</v>
      </c>
      <c r="G74" s="65">
        <f>+'Ark1'!R2278</f>
        <v>79</v>
      </c>
      <c r="H74" s="65">
        <f>+'Ark1'!S2278</f>
        <v>79</v>
      </c>
      <c r="I74" s="102">
        <f>+'Ark1'!T2278</f>
        <v>0.28270827369023754</v>
      </c>
      <c r="J74" s="102">
        <f>+'Ark1'!U2278</f>
        <v>0.25429065407435658</v>
      </c>
      <c r="K74" s="49">
        <f>+'Ark1'!W2278</f>
        <v>58.898734177215211</v>
      </c>
      <c r="L74" s="65">
        <f>+'Ark1'!Y2278</f>
        <v>121.33924050632912</v>
      </c>
      <c r="M74" s="65">
        <f>+'Ark1'!AA2278</f>
        <v>24.636832659126593</v>
      </c>
      <c r="N74" s="49">
        <f>+'Ark1'!AB2278</f>
        <v>2.2591302051383941</v>
      </c>
      <c r="O74" s="65">
        <f>+'Ark1'!AC2278</f>
        <v>-38.562627236476594</v>
      </c>
      <c r="P74" s="65">
        <f t="shared" si="1"/>
        <v>5.2666666666666666</v>
      </c>
      <c r="Q74" s="49">
        <f>+'Ark1'!V2278</f>
        <v>16.063291139240505</v>
      </c>
      <c r="R74" s="102">
        <f>+'Ark1'!X2278</f>
        <v>131.46179903177585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+'Ark1'!C2279</f>
        <v>2013</v>
      </c>
      <c r="C75" s="47">
        <f>+'Ark1'!I2279</f>
        <v>49</v>
      </c>
      <c r="D75" s="89" t="s">
        <v>53</v>
      </c>
      <c r="E75" s="89" t="s">
        <v>69</v>
      </c>
      <c r="F75" s="47">
        <f>+'Ark1'!Q2279</f>
        <v>218</v>
      </c>
      <c r="G75" s="65">
        <f>+'Ark1'!R2279</f>
        <v>8250</v>
      </c>
      <c r="H75" s="65">
        <f>+'Ark1'!S2279</f>
        <v>8157</v>
      </c>
      <c r="I75" s="102">
        <f>+'Ark1'!T2279</f>
        <v>29.523332379043801</v>
      </c>
      <c r="J75" s="102">
        <f>+'Ark1'!U2279</f>
        <v>29.203675889745355</v>
      </c>
      <c r="K75" s="49">
        <f>+'Ark1'!W2279</f>
        <v>58.78901556944956</v>
      </c>
      <c r="L75" s="65">
        <f>+'Ark1'!Y2279</f>
        <v>133.43861818181799</v>
      </c>
      <c r="M75" s="65">
        <f>+'Ark1'!AA2279</f>
        <v>27.977610225393622</v>
      </c>
      <c r="N75" s="49">
        <f>+'Ark1'!AB2279</f>
        <v>3.6579224553494329</v>
      </c>
      <c r="O75" s="65">
        <f>+'Ark1'!AC2279</f>
        <v>-59.798330102714523</v>
      </c>
      <c r="P75" s="65">
        <f t="shared" si="1"/>
        <v>37.844036697247709</v>
      </c>
      <c r="Q75" s="49">
        <f>+'Ark1'!V2279</f>
        <v>15.928484848484848</v>
      </c>
      <c r="R75" s="102">
        <f>+'Ark1'!X2279</f>
        <v>145.85081585081539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+'Ark1'!C2280</f>
        <v>2013</v>
      </c>
      <c r="C76" s="47">
        <f>+'Ark1'!I2280</f>
        <v>80</v>
      </c>
      <c r="D76" s="89" t="s">
        <v>10</v>
      </c>
      <c r="E76" s="89" t="s">
        <v>9</v>
      </c>
      <c r="F76" s="47">
        <f>+'Ark1'!Q2280</f>
        <v>167</v>
      </c>
      <c r="G76" s="65">
        <f>+'Ark1'!R2280</f>
        <v>11534</v>
      </c>
      <c r="H76" s="65">
        <f>+'Ark1'!S2280</f>
        <v>11530</v>
      </c>
      <c r="I76" s="102">
        <f>+'Ark1'!T2280</f>
        <v>41.275407958774686</v>
      </c>
      <c r="J76" s="102">
        <f>+'Ark1'!U2280</f>
        <v>41.659469219126827</v>
      </c>
      <c r="K76" s="49">
        <f>+'Ark1'!W2280</f>
        <v>59.460277536860367</v>
      </c>
      <c r="L76" s="65">
        <f>+'Ark1'!Y2280</f>
        <v>136.1544217097279</v>
      </c>
      <c r="M76" s="65">
        <f>+'Ark1'!AA2280</f>
        <v>28.565094630582166</v>
      </c>
      <c r="N76" s="49">
        <f>+'Ark1'!AB2280</f>
        <v>3.2940102690147794</v>
      </c>
      <c r="O76" s="65">
        <f>+'Ark1'!AC2280</f>
        <v>-54.47220021587556</v>
      </c>
      <c r="P76" s="65">
        <f t="shared" si="1"/>
        <v>69.06586826347305</v>
      </c>
      <c r="Q76" s="49">
        <f>+'Ark1'!V2280</f>
        <v>16.137766603086529</v>
      </c>
      <c r="R76" s="102">
        <f>+'Ark1'!X2280</f>
        <v>147.54999163056644</v>
      </c>
      <c r="S76" s="39"/>
      <c r="T76" s="5"/>
      <c r="U76"/>
      <c r="V76"/>
      <c r="W76"/>
      <c r="Y76"/>
      <c r="Z76"/>
    </row>
    <row r="77" spans="1:26">
      <c r="A77" s="39"/>
      <c r="B77" s="47">
        <f>+'Ark1'!C2281</f>
        <v>2013</v>
      </c>
      <c r="C77" s="47">
        <f>+'Ark1'!I2281</f>
        <v>81</v>
      </c>
      <c r="D77" s="89" t="s">
        <v>10</v>
      </c>
      <c r="E77" s="89" t="s">
        <v>57</v>
      </c>
      <c r="F77" s="47">
        <f>+'Ark1'!Q2281</f>
        <v>41</v>
      </c>
      <c r="G77" s="65">
        <f>+'Ark1'!R2281</f>
        <v>2750</v>
      </c>
      <c r="H77" s="65">
        <f>+'Ark1'!S2281</f>
        <v>2711</v>
      </c>
      <c r="I77" s="102">
        <f>+'Ark1'!T2281</f>
        <v>9.8411107930146002</v>
      </c>
      <c r="J77" s="102">
        <f>+'Ark1'!U2281</f>
        <v>9.5920112338012409</v>
      </c>
      <c r="K77" s="49">
        <f>+'Ark1'!W2281</f>
        <v>58.534120250829936</v>
      </c>
      <c r="L77" s="65">
        <f>+'Ark1'!Y2281</f>
        <v>131.48461818181821</v>
      </c>
      <c r="M77" s="65">
        <f>+'Ark1'!AA2281</f>
        <v>28.53365279627976</v>
      </c>
      <c r="N77" s="49">
        <f>+'Ark1'!AB2281</f>
        <v>3.8860851310082807</v>
      </c>
      <c r="O77" s="65">
        <f>+'Ark1'!AC2281</f>
        <v>-62.898067640081806</v>
      </c>
      <c r="P77" s="65">
        <f t="shared" ref="P77:P108" si="2">+G77/F77</f>
        <v>67.073170731707322</v>
      </c>
      <c r="Q77" s="49">
        <f>+'Ark1'!V2281</f>
        <v>15.644</v>
      </c>
      <c r="R77" s="102">
        <f>+'Ark1'!X2281</f>
        <v>144.45452575593421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+'Ark1'!C2282</f>
        <v>2013</v>
      </c>
      <c r="C78" s="47">
        <f>+'Ark1'!I2282</f>
        <v>83</v>
      </c>
      <c r="D78" s="89" t="s">
        <v>10</v>
      </c>
      <c r="E78" s="89" t="s">
        <v>409</v>
      </c>
      <c r="F78" s="47">
        <f>+'Ark1'!Q2282</f>
        <v>112</v>
      </c>
      <c r="G78" s="65">
        <f>+'Ark1'!R2282</f>
        <v>5200</v>
      </c>
      <c r="H78" s="65">
        <f>+'Ark1'!S2282</f>
        <v>5197</v>
      </c>
      <c r="I78" s="102">
        <f>+'Ark1'!T2282</f>
        <v>18.60864586315488</v>
      </c>
      <c r="J78" s="102">
        <f>+'Ark1'!U2282</f>
        <v>18.878548981842556</v>
      </c>
      <c r="K78" s="49">
        <f>+'Ark1'!W2282</f>
        <v>58.9788339426592</v>
      </c>
      <c r="L78" s="65">
        <f>+'Ark1'!Y2282</f>
        <v>136.85580769230742</v>
      </c>
      <c r="M78" s="65">
        <f>+'Ark1'!AA2282</f>
        <v>30.305895958238946</v>
      </c>
      <c r="N78" s="49">
        <f>+'Ark1'!AB2282</f>
        <v>4.5442826134162191</v>
      </c>
      <c r="O78" s="65">
        <f>+'Ark1'!AC2282</f>
        <v>-51.651504495327934</v>
      </c>
      <c r="P78" s="65">
        <f t="shared" si="2"/>
        <v>46.428571428571431</v>
      </c>
      <c r="Q78" s="49">
        <f>+'Ark1'!V2282</f>
        <v>15.958076923076923</v>
      </c>
      <c r="R78" s="102">
        <f>+'Ark1'!X2282</f>
        <v>148.33211100925104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+'Ark1'!C2283</f>
        <v>2012</v>
      </c>
      <c r="C79" s="47">
        <f>+'Ark1'!I2283</f>
        <v>6</v>
      </c>
      <c r="D79" s="89" t="s">
        <v>53</v>
      </c>
      <c r="E79" s="89" t="s">
        <v>378</v>
      </c>
      <c r="F79" s="47">
        <f>+'Ark1'!Q2283</f>
        <v>35</v>
      </c>
      <c r="G79" s="65">
        <f>+'Ark1'!R2283</f>
        <v>176</v>
      </c>
      <c r="H79" s="65">
        <f>+'Ark1'!S2283</f>
        <v>176</v>
      </c>
      <c r="I79" s="102">
        <f>+'Ark1'!T2283</f>
        <v>0.63111844228493552</v>
      </c>
      <c r="J79" s="102">
        <f>+'Ark1'!U2283</f>
        <v>0.56735744659358756</v>
      </c>
      <c r="K79" s="49">
        <f>+'Ark1'!W2283</f>
        <v>59.295454545454554</v>
      </c>
      <c r="L79" s="65">
        <f>+'Ark1'!Y2283</f>
        <v>120.4380681818181</v>
      </c>
      <c r="M79" s="65">
        <f>+'Ark1'!AA2283</f>
        <v>26.319804907312641</v>
      </c>
      <c r="N79" s="49">
        <f>+'Ark1'!AB2283</f>
        <v>2.3915527996237871</v>
      </c>
      <c r="O79" s="65">
        <f>+'Ark1'!AC2283</f>
        <v>-36.685764909803162</v>
      </c>
      <c r="P79" s="65">
        <f t="shared" si="2"/>
        <v>5.0285714285714285</v>
      </c>
      <c r="Q79" s="49">
        <f>+'Ark1'!V2283</f>
        <v>18.568181818181817</v>
      </c>
      <c r="R79" s="102">
        <f>+'Ark1'!X2283</f>
        <v>130.48544765094061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+'Ark1'!C2284</f>
        <v>2012</v>
      </c>
      <c r="C80" s="47">
        <f>+'Ark1'!I2284</f>
        <v>24</v>
      </c>
      <c r="D80" s="89" t="s">
        <v>53</v>
      </c>
      <c r="E80" s="89" t="s">
        <v>68</v>
      </c>
      <c r="F80" s="47">
        <f>+'Ark1'!Q2284</f>
        <v>102</v>
      </c>
      <c r="G80" s="65">
        <f>+'Ark1'!R2284</f>
        <v>823</v>
      </c>
      <c r="H80" s="65">
        <f>+'Ark1'!S2284</f>
        <v>822</v>
      </c>
      <c r="I80" s="102">
        <f>+'Ark1'!T2284</f>
        <v>2.9511958977301256</v>
      </c>
      <c r="J80" s="102">
        <f>+'Ark1'!U2284</f>
        <v>2.8009103478556345</v>
      </c>
      <c r="K80" s="49">
        <f>+'Ark1'!W2284</f>
        <v>55.423357664233549</v>
      </c>
      <c r="L80" s="65">
        <f>+'Ark1'!Y2284</f>
        <v>127.15078979343862</v>
      </c>
      <c r="M80" s="65">
        <f>+'Ark1'!AA2284</f>
        <v>30.599139766643827</v>
      </c>
      <c r="N80" s="49">
        <f>+'Ark1'!AB2284</f>
        <v>1.7704905820910597</v>
      </c>
      <c r="O80" s="65">
        <f>+'Ark1'!AC2284</f>
        <v>-17.96115127967639</v>
      </c>
      <c r="P80" s="65">
        <f t="shared" si="2"/>
        <v>8.0686274509803919</v>
      </c>
      <c r="Q80" s="49">
        <f>+'Ark1'!V2284</f>
        <v>14.718104495747264</v>
      </c>
      <c r="R80" s="102">
        <f>+'Ark1'!X2284</f>
        <v>137.89244486453251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+'Ark1'!C2285</f>
        <v>2012</v>
      </c>
      <c r="C81" s="47">
        <f>+'Ark1'!I2285</f>
        <v>49</v>
      </c>
      <c r="D81" s="89" t="s">
        <v>53</v>
      </c>
      <c r="E81" s="89" t="s">
        <v>69</v>
      </c>
      <c r="F81" s="47">
        <f>+'Ark1'!Q2285</f>
        <v>242</v>
      </c>
      <c r="G81" s="65">
        <f>+'Ark1'!R2285</f>
        <v>8852</v>
      </c>
      <c r="H81" s="65">
        <f>+'Ark1'!S2285</f>
        <v>8732</v>
      </c>
      <c r="I81" s="102">
        <f>+'Ark1'!T2285</f>
        <v>31.742388926740055</v>
      </c>
      <c r="J81" s="102">
        <f>+'Ark1'!U2285</f>
        <v>31.546549897094842</v>
      </c>
      <c r="K81" s="49">
        <f>+'Ark1'!W2285</f>
        <v>58.688845625286319</v>
      </c>
      <c r="L81" s="65">
        <f>+'Ark1'!Y2285</f>
        <v>133.14662223226358</v>
      </c>
      <c r="M81" s="65">
        <f>+'Ark1'!AA2285</f>
        <v>28.749068150875633</v>
      </c>
      <c r="N81" s="49">
        <f>+'Ark1'!AB2285</f>
        <v>3.6138253379918042</v>
      </c>
      <c r="O81" s="65">
        <f>+'Ark1'!AC2285</f>
        <v>-60.979229484259605</v>
      </c>
      <c r="P81" s="65">
        <f t="shared" si="2"/>
        <v>36.578512396694215</v>
      </c>
      <c r="Q81" s="49">
        <f>+'Ark1'!V2285</f>
        <v>16.281292363307724</v>
      </c>
      <c r="R81" s="102">
        <f>+'Ark1'!X2285</f>
        <v>145.754673335295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+'Ark1'!C2286</f>
        <v>2012</v>
      </c>
      <c r="C82" s="47">
        <f>+'Ark1'!I2286</f>
        <v>80</v>
      </c>
      <c r="D82" s="89" t="s">
        <v>10</v>
      </c>
      <c r="E82" s="89" t="s">
        <v>9</v>
      </c>
      <c r="F82" s="47">
        <f>+'Ark1'!Q2286</f>
        <v>176</v>
      </c>
      <c r="G82" s="65">
        <f>+'Ark1'!R2286</f>
        <v>10491</v>
      </c>
      <c r="H82" s="65">
        <f>+'Ark1'!S2286</f>
        <v>10489</v>
      </c>
      <c r="I82" s="102">
        <f>+'Ark1'!T2286</f>
        <v>37.619679420518509</v>
      </c>
      <c r="J82" s="102">
        <f>+'Ark1'!U2286</f>
        <v>38.091835779045411</v>
      </c>
      <c r="K82" s="49">
        <f>+'Ark1'!W2286</f>
        <v>59.514062351034411</v>
      </c>
      <c r="L82" s="65">
        <f>+'Ark1'!Y2286</f>
        <v>135.65465637212827</v>
      </c>
      <c r="M82" s="65">
        <f>+'Ark1'!AA2286</f>
        <v>28.520566147395009</v>
      </c>
      <c r="N82" s="49">
        <f>+'Ark1'!AB2286</f>
        <v>3.3794025927943991</v>
      </c>
      <c r="O82" s="65">
        <f>+'Ark1'!AC2286</f>
        <v>-51.160504361601681</v>
      </c>
      <c r="P82" s="65">
        <f t="shared" si="2"/>
        <v>59.607954545454547</v>
      </c>
      <c r="Q82" s="49">
        <f>+'Ark1'!V2286</f>
        <v>16.254027261462205</v>
      </c>
      <c r="R82" s="102">
        <f>+'Ark1'!X2286</f>
        <v>147.0026570780945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+'Ark1'!C2287</f>
        <v>2012</v>
      </c>
      <c r="C83" s="47">
        <f>+'Ark1'!I2287</f>
        <v>81</v>
      </c>
      <c r="D83" s="89" t="s">
        <v>10</v>
      </c>
      <c r="E83" s="89" t="s">
        <v>57</v>
      </c>
      <c r="F83" s="47">
        <f>+'Ark1'!Q2287</f>
        <v>59</v>
      </c>
      <c r="G83" s="65">
        <f>+'Ark1'!R2287</f>
        <v>2584</v>
      </c>
      <c r="H83" s="65">
        <f>+'Ark1'!S2287</f>
        <v>2552</v>
      </c>
      <c r="I83" s="102">
        <f>+'Ark1'!T2287</f>
        <v>9.2659662208197364</v>
      </c>
      <c r="J83" s="102">
        <f>+'Ark1'!U2287</f>
        <v>8.9719647730956904</v>
      </c>
      <c r="K83" s="49">
        <f>+'Ark1'!W2287</f>
        <v>58.447884012539184</v>
      </c>
      <c r="L83" s="65">
        <f>+'Ark1'!Y2287</f>
        <v>129.72232972136183</v>
      </c>
      <c r="M83" s="65">
        <f>+'Ark1'!AA2287</f>
        <v>28.632553740052689</v>
      </c>
      <c r="N83" s="49">
        <f>+'Ark1'!AB2287</f>
        <v>3.822115800222309</v>
      </c>
      <c r="O83" s="65">
        <f>+'Ark1'!AC2287</f>
        <v>-60.924260936225203</v>
      </c>
      <c r="P83" s="65">
        <f t="shared" si="2"/>
        <v>43.796610169491522</v>
      </c>
      <c r="Q83" s="49">
        <f>+'Ark1'!V2287</f>
        <v>15.707430340557275</v>
      </c>
      <c r="R83" s="102">
        <f>+'Ark1'!X2287</f>
        <v>142.03784267884043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+'Ark1'!C2288</f>
        <v>2012</v>
      </c>
      <c r="C84" s="47">
        <f>+'Ark1'!I2288</f>
        <v>83</v>
      </c>
      <c r="D84" s="89" t="s">
        <v>10</v>
      </c>
      <c r="E84" s="89" t="s">
        <v>409</v>
      </c>
      <c r="F84" s="47">
        <f>+'Ark1'!Q2288</f>
        <v>132</v>
      </c>
      <c r="G84" s="65">
        <f>+'Ark1'!R2288</f>
        <v>4961</v>
      </c>
      <c r="H84" s="65">
        <f>+'Ark1'!S2288</f>
        <v>4959</v>
      </c>
      <c r="I84" s="102">
        <f>+'Ark1'!T2288</f>
        <v>17.78965109190662</v>
      </c>
      <c r="J84" s="102">
        <f>+'Ark1'!U2288</f>
        <v>18.021381756314849</v>
      </c>
      <c r="K84" s="49">
        <f>+'Ark1'!W2288</f>
        <v>59.081064730792498</v>
      </c>
      <c r="L84" s="65">
        <f>+'Ark1'!Y2288</f>
        <v>135.71834307599241</v>
      </c>
      <c r="M84" s="65">
        <f>+'Ark1'!AA2288</f>
        <v>30.251804290843321</v>
      </c>
      <c r="N84" s="49">
        <f>+'Ark1'!AB2288</f>
        <v>4.8527918794911091</v>
      </c>
      <c r="O84" s="65">
        <f>+'Ark1'!AC2288</f>
        <v>-42.488287677593824</v>
      </c>
      <c r="P84" s="65">
        <f t="shared" si="2"/>
        <v>37.583333333333336</v>
      </c>
      <c r="Q84" s="49">
        <f>+'Ark1'!V2288</f>
        <v>15.873614190687359</v>
      </c>
      <c r="R84" s="102">
        <f>+'Ark1'!X2288</f>
        <v>147.14229276547715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+'Ark1'!C2289</f>
        <v>2011</v>
      </c>
      <c r="C85" s="47">
        <f>+'Ark1'!I2289</f>
        <v>6</v>
      </c>
      <c r="D85" s="89" t="s">
        <v>53</v>
      </c>
      <c r="E85" s="89" t="s">
        <v>378</v>
      </c>
      <c r="F85" s="47">
        <f>+'Ark1'!Q2289</f>
        <v>44</v>
      </c>
      <c r="G85" s="65">
        <f>+'Ark1'!R2289</f>
        <v>201</v>
      </c>
      <c r="H85" s="65">
        <f>+'Ark1'!S2289</f>
        <v>201</v>
      </c>
      <c r="I85" s="102">
        <f>+'Ark1'!T2289</f>
        <v>0.73992269464384308</v>
      </c>
      <c r="J85" s="102">
        <f>+'Ark1'!U2289</f>
        <v>0.65240401024322114</v>
      </c>
      <c r="K85" s="49">
        <f>+'Ark1'!W2289</f>
        <v>59.149253731343279</v>
      </c>
      <c r="L85" s="65">
        <f>+'Ark1'!Y2289</f>
        <v>118.81691542288561</v>
      </c>
      <c r="M85" s="65">
        <f>+'Ark1'!AA2289</f>
        <v>26.637950566548433</v>
      </c>
      <c r="N85" s="49">
        <f>+'Ark1'!AB2289</f>
        <v>2.5466028371630705</v>
      </c>
      <c r="O85" s="65">
        <f>+'Ark1'!AC2289</f>
        <v>-38.488976217314395</v>
      </c>
      <c r="P85" s="65">
        <f t="shared" si="2"/>
        <v>4.5681818181818183</v>
      </c>
      <c r="Q85" s="49">
        <f>+'Ark1'!V2289</f>
        <v>16.597014925373134</v>
      </c>
      <c r="R85" s="102">
        <f>+'Ark1'!X2289</f>
        <v>128.72905246249789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+'Ark1'!C2290</f>
        <v>2011</v>
      </c>
      <c r="C86" s="47">
        <f>+'Ark1'!I2290</f>
        <v>24</v>
      </c>
      <c r="D86" s="89" t="s">
        <v>53</v>
      </c>
      <c r="E86" s="89" t="s">
        <v>68</v>
      </c>
      <c r="F86" s="47">
        <f>+'Ark1'!Q2290</f>
        <v>33</v>
      </c>
      <c r="G86" s="65">
        <f>+'Ark1'!R2290</f>
        <v>117</v>
      </c>
      <c r="H86" s="65">
        <f>+'Ark1'!S2290</f>
        <v>114</v>
      </c>
      <c r="I86" s="102">
        <f>+'Ark1'!T2290</f>
        <v>0.4307012700165655</v>
      </c>
      <c r="J86" s="102">
        <f>+'Ark1'!U2290</f>
        <v>0.35431453105897376</v>
      </c>
      <c r="K86" s="49">
        <f>+'Ark1'!W2290</f>
        <v>57.921052631578959</v>
      </c>
      <c r="L86" s="65">
        <f>+'Ark1'!Y2290</f>
        <v>110.85641025641031</v>
      </c>
      <c r="M86" s="65">
        <f>+'Ark1'!AA2290</f>
        <v>31.642770446253575</v>
      </c>
      <c r="N86" s="49">
        <f>+'Ark1'!AB2290</f>
        <v>3.1487807076071341</v>
      </c>
      <c r="O86" s="65">
        <f>+'Ark1'!AC2290</f>
        <v>-10.836242602338968</v>
      </c>
      <c r="P86" s="65">
        <f t="shared" si="2"/>
        <v>3.5454545454545454</v>
      </c>
      <c r="Q86" s="49">
        <f>+'Ark1'!V2290</f>
        <v>17.547008547008549</v>
      </c>
      <c r="R86" s="102">
        <f>+'Ark1'!X2290</f>
        <v>123.25193766147184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+'Ark1'!C2291</f>
        <v>2011</v>
      </c>
      <c r="C87" s="47">
        <f>+'Ark1'!I2291</f>
        <v>49</v>
      </c>
      <c r="D87" s="89" t="s">
        <v>53</v>
      </c>
      <c r="E87" s="89" t="s">
        <v>69</v>
      </c>
      <c r="F87" s="47">
        <f>+'Ark1'!Q2291</f>
        <v>268</v>
      </c>
      <c r="G87" s="65">
        <f>+'Ark1'!R2291</f>
        <v>9354</v>
      </c>
      <c r="H87" s="65">
        <f>+'Ark1'!S2291</f>
        <v>9288</v>
      </c>
      <c r="I87" s="102">
        <f>+'Ark1'!T2291</f>
        <v>34.434014356709</v>
      </c>
      <c r="J87" s="102">
        <f>+'Ark1'!U2291</f>
        <v>34.26332588637775</v>
      </c>
      <c r="K87" s="49">
        <f>+'Ark1'!W2291</f>
        <v>58.524547803617587</v>
      </c>
      <c r="L87" s="65">
        <f>+'Ark1'!Y2291</f>
        <v>134.08798375026711</v>
      </c>
      <c r="M87" s="65">
        <f>+'Ark1'!AA2291</f>
        <v>29.913157241952607</v>
      </c>
      <c r="N87" s="49">
        <f>+'Ark1'!AB2291</f>
        <v>4.0611232590757824</v>
      </c>
      <c r="O87" s="65">
        <f>+'Ark1'!AC2291</f>
        <v>-61.54829743068629</v>
      </c>
      <c r="P87" s="65">
        <f t="shared" si="2"/>
        <v>34.902985074626862</v>
      </c>
      <c r="Q87" s="49">
        <f>+'Ark1'!V2291</f>
        <v>16.611503100277957</v>
      </c>
      <c r="R87" s="102">
        <f>+'Ark1'!X2291</f>
        <v>145.94755089971437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+'Ark1'!C2292</f>
        <v>2011</v>
      </c>
      <c r="C88" s="47">
        <f>+'Ark1'!I2292</f>
        <v>80</v>
      </c>
      <c r="D88" s="89" t="s">
        <v>10</v>
      </c>
      <c r="E88" s="89" t="s">
        <v>9</v>
      </c>
      <c r="F88" s="47">
        <f>+'Ark1'!Q2292</f>
        <v>191</v>
      </c>
      <c r="G88" s="65">
        <f>+'Ark1'!R2292</f>
        <v>10869</v>
      </c>
      <c r="H88" s="65">
        <f>+'Ark1'!S2292</f>
        <v>10835</v>
      </c>
      <c r="I88" s="102">
        <f>+'Ark1'!T2292</f>
        <v>40.011043622308122</v>
      </c>
      <c r="J88" s="102">
        <f>+'Ark1'!U2292</f>
        <v>39.948860935958344</v>
      </c>
      <c r="K88" s="49">
        <f>+'Ark1'!W2292</f>
        <v>58.987724965389951</v>
      </c>
      <c r="L88" s="65">
        <f>+'Ark1'!Y2292</f>
        <v>134.54653601987283</v>
      </c>
      <c r="M88" s="65">
        <f>+'Ark1'!AA2292</f>
        <v>29.109538431864877</v>
      </c>
      <c r="N88" s="49">
        <f>+'Ark1'!AB2292</f>
        <v>3.7393055308828056</v>
      </c>
      <c r="O88" s="65">
        <f>+'Ark1'!AC2292</f>
        <v>-51.731583659487882</v>
      </c>
      <c r="P88" s="65">
        <f t="shared" si="2"/>
        <v>56.905759162303667</v>
      </c>
      <c r="Q88" s="49">
        <f>+'Ark1'!V2292</f>
        <v>15.532615696016189</v>
      </c>
      <c r="R88" s="102">
        <f>+'Ark1'!X2292</f>
        <v>146.15829188881708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+'Ark1'!C2293</f>
        <v>2011</v>
      </c>
      <c r="C89" s="47">
        <f>+'Ark1'!I2293</f>
        <v>81</v>
      </c>
      <c r="D89" s="89" t="s">
        <v>10</v>
      </c>
      <c r="E89" s="89" t="s">
        <v>57</v>
      </c>
      <c r="F89" s="47">
        <f>+'Ark1'!Q2293</f>
        <v>47</v>
      </c>
      <c r="G89" s="65">
        <f>+'Ark1'!R2293</f>
        <v>2104</v>
      </c>
      <c r="H89" s="65">
        <f>+'Ark1'!S2293</f>
        <v>2087</v>
      </c>
      <c r="I89" s="102">
        <f>+'Ark1'!T2293</f>
        <v>7.7452604454260996</v>
      </c>
      <c r="J89" s="102">
        <f>+'Ark1'!U2293</f>
        <v>7.5965148007491008</v>
      </c>
      <c r="K89" s="49">
        <f>+'Ark1'!W2293</f>
        <v>58.734547196933399</v>
      </c>
      <c r="L89" s="65">
        <f>+'Ark1'!Y2293</f>
        <v>132.16801330798478</v>
      </c>
      <c r="M89" s="65">
        <f>+'Ark1'!AA2293</f>
        <v>30.029388391324851</v>
      </c>
      <c r="N89" s="49">
        <f>+'Ark1'!AB2293</f>
        <v>3.919954916664564</v>
      </c>
      <c r="O89" s="65">
        <f>+'Ark1'!AC2293</f>
        <v>-62.778051173098035</v>
      </c>
      <c r="P89" s="65">
        <f t="shared" si="2"/>
        <v>44.765957446808514</v>
      </c>
      <c r="Q89" s="49">
        <f>+'Ark1'!V2293</f>
        <v>16.502851711026612</v>
      </c>
      <c r="R89" s="102">
        <f>+'Ark1'!X2293</f>
        <v>144.12541349294949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+'Ark1'!C2294</f>
        <v>2011</v>
      </c>
      <c r="C90" s="47">
        <f>+'Ark1'!I2294</f>
        <v>83</v>
      </c>
      <c r="D90" s="89" t="s">
        <v>10</v>
      </c>
      <c r="E90" s="89" t="s">
        <v>409</v>
      </c>
      <c r="F90" s="47">
        <f>+'Ark1'!Q2294</f>
        <v>149</v>
      </c>
      <c r="G90" s="65">
        <f>+'Ark1'!R2294</f>
        <v>4520</v>
      </c>
      <c r="H90" s="65">
        <f>+'Ark1'!S2294</f>
        <v>4509</v>
      </c>
      <c r="I90" s="102">
        <f>+'Ark1'!T2294</f>
        <v>16.639057610896376</v>
      </c>
      <c r="J90" s="102">
        <f>+'Ark1'!U2294</f>
        <v>17.184579835612624</v>
      </c>
      <c r="K90" s="49">
        <f>+'Ark1'!W2294</f>
        <v>59.072965180749605</v>
      </c>
      <c r="L90" s="65">
        <f>+'Ark1'!Y2294</f>
        <v>139.17402654867249</v>
      </c>
      <c r="M90" s="65">
        <f>+'Ark1'!AA2294</f>
        <v>30.007609007896448</v>
      </c>
      <c r="N90" s="49">
        <f>+'Ark1'!AB2294</f>
        <v>4.5049194286543441</v>
      </c>
      <c r="O90" s="65">
        <f>+'Ark1'!AC2294</f>
        <v>-49.877915616099486</v>
      </c>
      <c r="P90" s="65">
        <f t="shared" si="2"/>
        <v>30.335570469798657</v>
      </c>
      <c r="Q90" s="49">
        <f>+'Ark1'!V2294</f>
        <v>16.62477876106195</v>
      </c>
      <c r="R90" s="102">
        <f>+'Ark1'!X2294</f>
        <v>151.12676056338037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+'Ark1'!C2295</f>
        <v>2010</v>
      </c>
      <c r="C91" s="47">
        <f>+'Ark1'!I2295</f>
        <v>6</v>
      </c>
      <c r="D91" s="89" t="s">
        <v>53</v>
      </c>
      <c r="E91" s="89" t="s">
        <v>378</v>
      </c>
      <c r="F91" s="47">
        <f>+'Ark1'!Q2295</f>
        <v>87</v>
      </c>
      <c r="G91" s="65">
        <f>+'Ark1'!R2295</f>
        <v>334</v>
      </c>
      <c r="H91" s="65">
        <f>+'Ark1'!S2295</f>
        <v>327</v>
      </c>
      <c r="I91" s="102">
        <f>+'Ark1'!T2295</f>
        <v>1.2996614654266703</v>
      </c>
      <c r="J91" s="102">
        <f>+'Ark1'!U2295</f>
        <v>1.1316725722016752</v>
      </c>
      <c r="K91" s="49">
        <f>+'Ark1'!W2295</f>
        <v>58.813455657492369</v>
      </c>
      <c r="L91" s="65">
        <f>+'Ark1'!Y2295</f>
        <v>116.52275449101796</v>
      </c>
      <c r="M91" s="65">
        <f>+'Ark1'!AA2295</f>
        <v>26.594826248236753</v>
      </c>
      <c r="N91" s="49">
        <f>+'Ark1'!AB2295</f>
        <v>2.7213173612710619</v>
      </c>
      <c r="O91" s="65">
        <f>+'Ark1'!AC2295</f>
        <v>-35.189173854260559</v>
      </c>
      <c r="P91" s="65">
        <f t="shared" si="2"/>
        <v>3.8390804597701149</v>
      </c>
      <c r="Q91" s="49">
        <f>+'Ark1'!V2295</f>
        <v>14.601796407185628</v>
      </c>
      <c r="R91" s="102">
        <f>+'Ark1'!X2295</f>
        <v>128.97995990683845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+'Ark1'!C2296</f>
        <v>2010</v>
      </c>
      <c r="C92" s="47">
        <f>+'Ark1'!I2296</f>
        <v>24</v>
      </c>
      <c r="D92" s="89" t="s">
        <v>53</v>
      </c>
      <c r="E92" s="89" t="s">
        <v>68</v>
      </c>
      <c r="F92" s="47">
        <f>+'Ark1'!Q2296</f>
        <v>70</v>
      </c>
      <c r="G92" s="65">
        <f>+'Ark1'!R2296</f>
        <v>303</v>
      </c>
      <c r="H92" s="65">
        <f>+'Ark1'!S2296</f>
        <v>282</v>
      </c>
      <c r="I92" s="102">
        <f>+'Ark1'!T2296</f>
        <v>1.1790342036655124</v>
      </c>
      <c r="J92" s="102">
        <f>+'Ark1'!U2296</f>
        <v>0.95040071722474384</v>
      </c>
      <c r="K92" s="49">
        <f>+'Ark1'!W2296</f>
        <v>57.336879432624123</v>
      </c>
      <c r="L92" s="65">
        <f>+'Ark1'!Y2296</f>
        <v>107.86996699669972</v>
      </c>
      <c r="M92" s="65">
        <f>+'Ark1'!AA2296</f>
        <v>28.405894012460568</v>
      </c>
      <c r="N92" s="49">
        <f>+'Ark1'!AB2296</f>
        <v>3.0971254425257122</v>
      </c>
      <c r="O92" s="65">
        <f>+'Ark1'!AC2296</f>
        <v>-13.755950069506016</v>
      </c>
      <c r="P92" s="65">
        <f t="shared" si="2"/>
        <v>4.3285714285714283</v>
      </c>
      <c r="Q92" s="49">
        <f>+'Ark1'!V2296</f>
        <v>12.712871287128712</v>
      </c>
      <c r="R92" s="102">
        <f>+'Ark1'!X2296</f>
        <v>125.24019465868584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+'Ark1'!C2297</f>
        <v>2010</v>
      </c>
      <c r="C93" s="47">
        <f>+'Ark1'!I2297</f>
        <v>49</v>
      </c>
      <c r="D93" s="89" t="s">
        <v>53</v>
      </c>
      <c r="E93" s="89" t="s">
        <v>69</v>
      </c>
      <c r="F93" s="47">
        <f>+'Ark1'!Q2297</f>
        <v>281</v>
      </c>
      <c r="G93" s="65">
        <f>+'Ark1'!R2297</f>
        <v>8673</v>
      </c>
      <c r="H93" s="65">
        <f>+'Ark1'!S2297</f>
        <v>8617</v>
      </c>
      <c r="I93" s="102">
        <f>+'Ark1'!T2297</f>
        <v>33.748394879178186</v>
      </c>
      <c r="J93" s="102">
        <f>+'Ark1'!U2297</f>
        <v>34.004983260413553</v>
      </c>
      <c r="K93" s="49">
        <f>+'Ark1'!W2297</f>
        <v>57.912150400371353</v>
      </c>
      <c r="L93" s="65">
        <f>+'Ark1'!Y2297</f>
        <v>134.83717283523583</v>
      </c>
      <c r="M93" s="65">
        <f>+'Ark1'!AA2297</f>
        <v>30.150426683760408</v>
      </c>
      <c r="N93" s="49">
        <f>+'Ark1'!AB2297</f>
        <v>3.9606761756076674</v>
      </c>
      <c r="O93" s="65">
        <f>+'Ark1'!AC2297</f>
        <v>-62.597590115386893</v>
      </c>
      <c r="P93" s="65">
        <f t="shared" si="2"/>
        <v>30.864768683274022</v>
      </c>
      <c r="Q93" s="49">
        <f>+'Ark1'!V2297</f>
        <v>14.281909373919062</v>
      </c>
      <c r="R93" s="102">
        <f>+'Ark1'!X2297</f>
        <v>146.73536969004715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+'Ark1'!C2298</f>
        <v>2010</v>
      </c>
      <c r="C94" s="47">
        <f>+'Ark1'!I2298</f>
        <v>80</v>
      </c>
      <c r="D94" s="89" t="s">
        <v>10</v>
      </c>
      <c r="E94" s="89" t="s">
        <v>9</v>
      </c>
      <c r="F94" s="47">
        <f>+'Ark1'!Q2298</f>
        <v>0</v>
      </c>
      <c r="G94" s="65">
        <f>+'Ark1'!R2298</f>
        <v>0</v>
      </c>
      <c r="H94" s="65">
        <f>+'Ark1'!S2298</f>
        <v>0</v>
      </c>
      <c r="I94" s="102">
        <f>+'Ark1'!T2298</f>
        <v>0</v>
      </c>
      <c r="J94" s="102">
        <f>+'Ark1'!U2298</f>
        <v>0</v>
      </c>
      <c r="K94" s="49">
        <f>+'Ark1'!W2298</f>
        <v>0</v>
      </c>
      <c r="L94" s="65">
        <f>+'Ark1'!Y2298</f>
        <v>0</v>
      </c>
      <c r="M94" s="65">
        <f>+'Ark1'!AA2298</f>
        <v>0</v>
      </c>
      <c r="N94" s="49">
        <f>+'Ark1'!AB2298</f>
        <v>0</v>
      </c>
      <c r="O94" s="65">
        <f>+'Ark1'!AC2298</f>
        <v>0</v>
      </c>
      <c r="P94" s="65" t="e">
        <f t="shared" si="2"/>
        <v>#DIV/0!</v>
      </c>
      <c r="Q94" s="49">
        <f>+'Ark1'!V2298</f>
        <v>0</v>
      </c>
      <c r="R94" s="102">
        <f>+'Ark1'!X2298</f>
        <v>0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+'Ark1'!C2299</f>
        <v>2010</v>
      </c>
      <c r="C95" s="47">
        <f>+'Ark1'!I2299</f>
        <v>81</v>
      </c>
      <c r="D95" s="89" t="s">
        <v>10</v>
      </c>
      <c r="E95" s="89" t="s">
        <v>57</v>
      </c>
      <c r="F95" s="47">
        <f>+'Ark1'!Q2299</f>
        <v>0</v>
      </c>
      <c r="G95" s="65">
        <f>+'Ark1'!R2299</f>
        <v>0</v>
      </c>
      <c r="H95" s="65">
        <f>+'Ark1'!S2299</f>
        <v>0</v>
      </c>
      <c r="I95" s="102">
        <f>+'Ark1'!T2299</f>
        <v>0</v>
      </c>
      <c r="J95" s="102">
        <f>+'Ark1'!U2299</f>
        <v>0</v>
      </c>
      <c r="K95" s="49">
        <f>+'Ark1'!W2299</f>
        <v>0</v>
      </c>
      <c r="L95" s="65">
        <f>+'Ark1'!Y2299</f>
        <v>0</v>
      </c>
      <c r="M95" s="65">
        <f>+'Ark1'!AA2299</f>
        <v>0</v>
      </c>
      <c r="N95" s="49">
        <f>+'Ark1'!AB2299</f>
        <v>0</v>
      </c>
      <c r="O95" s="65">
        <f>+'Ark1'!AC2299</f>
        <v>0</v>
      </c>
      <c r="P95" s="65" t="e">
        <f t="shared" si="2"/>
        <v>#DIV/0!</v>
      </c>
      <c r="Q95" s="49">
        <f>+'Ark1'!V2299</f>
        <v>0</v>
      </c>
      <c r="R95" s="102">
        <f>+'Ark1'!X2299</f>
        <v>0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+'Ark1'!C2300</f>
        <v>2010</v>
      </c>
      <c r="C96" s="47">
        <f>+'Ark1'!I2300</f>
        <v>83</v>
      </c>
      <c r="D96" s="89" t="s">
        <v>10</v>
      </c>
      <c r="E96" s="89" t="s">
        <v>409</v>
      </c>
      <c r="F96" s="47">
        <f>+'Ark1'!Q2300</f>
        <v>0</v>
      </c>
      <c r="G96" s="65">
        <f>+'Ark1'!R2300</f>
        <v>0</v>
      </c>
      <c r="H96" s="65">
        <f>+'Ark1'!S2300</f>
        <v>0</v>
      </c>
      <c r="I96" s="102">
        <f>+'Ark1'!T2300</f>
        <v>0</v>
      </c>
      <c r="J96" s="102">
        <f>+'Ark1'!U2300</f>
        <v>0</v>
      </c>
      <c r="K96" s="49">
        <f>+'Ark1'!W2300</f>
        <v>0</v>
      </c>
      <c r="L96" s="65">
        <f>+'Ark1'!Y2300</f>
        <v>0</v>
      </c>
      <c r="M96" s="65">
        <f>+'Ark1'!AA2300</f>
        <v>0</v>
      </c>
      <c r="N96" s="49">
        <f>+'Ark1'!AB2300</f>
        <v>0</v>
      </c>
      <c r="O96" s="65">
        <f>+'Ark1'!AC2300</f>
        <v>0</v>
      </c>
      <c r="P96" s="65" t="e">
        <f t="shared" si="2"/>
        <v>#DIV/0!</v>
      </c>
      <c r="Q96" s="49">
        <f>+'Ark1'!V2300</f>
        <v>0</v>
      </c>
      <c r="R96" s="102">
        <f>+'Ark1'!X2300</f>
        <v>0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+'Ark1'!C2301</f>
        <v>2009</v>
      </c>
      <c r="C97" s="47">
        <f>+'Ark1'!I2301</f>
        <v>6</v>
      </c>
      <c r="D97" s="89" t="s">
        <v>53</v>
      </c>
      <c r="E97" s="89" t="s">
        <v>378</v>
      </c>
      <c r="F97" s="47">
        <f>+'Ark1'!Q2301</f>
        <v>162</v>
      </c>
      <c r="G97" s="65">
        <f>+'Ark1'!R2301</f>
        <v>725</v>
      </c>
      <c r="H97" s="65">
        <f>+'Ark1'!S2301</f>
        <v>714</v>
      </c>
      <c r="I97" s="102">
        <f>+'Ark1'!T2301</f>
        <v>3.2562215164829929</v>
      </c>
      <c r="J97" s="102">
        <f>+'Ark1'!U2301</f>
        <v>2.7924808304896338</v>
      </c>
      <c r="K97" s="49">
        <f>+'Ark1'!W2301</f>
        <v>57.808123249299697</v>
      </c>
      <c r="L97" s="65">
        <f>+'Ark1'!Y2301</f>
        <v>115.69503448275862</v>
      </c>
      <c r="M97" s="65">
        <f>+'Ark1'!AA2301</f>
        <v>29.711758298316191</v>
      </c>
      <c r="N97" s="49">
        <f>+'Ark1'!AB2301</f>
        <v>3.0340534325071968</v>
      </c>
      <c r="O97" s="65">
        <f>+'Ark1'!AC2301</f>
        <v>-44.431893309091642</v>
      </c>
      <c r="P97" s="65">
        <f t="shared" si="2"/>
        <v>4.4753086419753085</v>
      </c>
      <c r="Q97" s="49">
        <f>+'Ark1'!V2301</f>
        <v>18.096551724137925</v>
      </c>
      <c r="R97" s="102">
        <f>+'Ark1'!X2301</f>
        <v>127.23502820637356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+'Ark1'!C2302</f>
        <v>2009</v>
      </c>
      <c r="C98" s="47">
        <f>+'Ark1'!I2302</f>
        <v>24</v>
      </c>
      <c r="D98" s="89" t="s">
        <v>53</v>
      </c>
      <c r="E98" s="89" t="s">
        <v>68</v>
      </c>
      <c r="F98" s="47">
        <f>+'Ark1'!Q2302</f>
        <v>116</v>
      </c>
      <c r="G98" s="65">
        <f>+'Ark1'!R2302</f>
        <v>363</v>
      </c>
      <c r="H98" s="65">
        <f>+'Ark1'!S2302</f>
        <v>342</v>
      </c>
      <c r="I98" s="102">
        <f>+'Ark1'!T2302</f>
        <v>1.630356428252864</v>
      </c>
      <c r="J98" s="102">
        <f>+'Ark1'!U2302</f>
        <v>1.2859229921032169</v>
      </c>
      <c r="K98" s="49">
        <f>+'Ark1'!W2302</f>
        <v>55.356725146198841</v>
      </c>
      <c r="L98" s="65">
        <f>+'Ark1'!Y2302</f>
        <v>106.40716253443532</v>
      </c>
      <c r="M98" s="65">
        <f>+'Ark1'!AA2302</f>
        <v>29.007206550666776</v>
      </c>
      <c r="N98" s="49">
        <f>+'Ark1'!AB2302</f>
        <v>2.3059036438050526</v>
      </c>
      <c r="O98" s="65">
        <f>+'Ark1'!AC2302</f>
        <v>6.8299997335213884</v>
      </c>
      <c r="P98" s="65">
        <f t="shared" si="2"/>
        <v>3.1293103448275863</v>
      </c>
      <c r="Q98" s="49">
        <f>+'Ark1'!V2302</f>
        <v>20.008264462809922</v>
      </c>
      <c r="R98" s="102">
        <f>+'Ark1'!X2302</f>
        <v>122.40149948216536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+'Ark1'!C2303</f>
        <v>2009</v>
      </c>
      <c r="C99" s="47">
        <f>+'Ark1'!I2303</f>
        <v>49</v>
      </c>
      <c r="D99" s="89" t="s">
        <v>53</v>
      </c>
      <c r="E99" s="89" t="s">
        <v>69</v>
      </c>
      <c r="F99" s="47">
        <f>+'Ark1'!Q2303</f>
        <v>309</v>
      </c>
      <c r="G99" s="65">
        <f>+'Ark1'!R2303</f>
        <v>8390.0700000000015</v>
      </c>
      <c r="H99" s="65">
        <f>+'Ark1'!S2303</f>
        <v>8329.0700000000015</v>
      </c>
      <c r="I99" s="102">
        <f>+'Ark1'!T2303</f>
        <v>37.682657184549619</v>
      </c>
      <c r="J99" s="102">
        <f>+'Ark1'!U2303</f>
        <v>38.110748751898143</v>
      </c>
      <c r="K99" s="49">
        <f>+'Ark1'!W2303</f>
        <v>57.149717795624241</v>
      </c>
      <c r="L99" s="65">
        <f>+'Ark1'!Y2303</f>
        <v>136.44085210254471</v>
      </c>
      <c r="M99" s="65">
        <f>+'Ark1'!AA2303</f>
        <v>31.740958609641677</v>
      </c>
      <c r="N99" s="49">
        <f>+'Ark1'!AB2303</f>
        <v>16.809123668700373</v>
      </c>
      <c r="O99" s="65">
        <f>+'Ark1'!AC2303</f>
        <v>-6.1170245377250394</v>
      </c>
      <c r="P99" s="65">
        <f t="shared" si="2"/>
        <v>27.152330097087383</v>
      </c>
      <c r="Q99" s="49">
        <f>+'Ark1'!V2303</f>
        <v>16.270543630744445</v>
      </c>
      <c r="R99" s="102">
        <f>+'Ark1'!X2303</f>
        <v>148.19443065479814</v>
      </c>
      <c r="S99" s="39"/>
      <c r="T99" s="5"/>
      <c r="U99"/>
      <c r="V99"/>
      <c r="W99"/>
      <c r="Y99"/>
      <c r="Z99"/>
    </row>
    <row r="100" spans="1:26">
      <c r="A100" s="39"/>
      <c r="B100" s="47">
        <f>+'Ark1'!C2304</f>
        <v>2009</v>
      </c>
      <c r="C100" s="47">
        <f>+'Ark1'!I2304</f>
        <v>80</v>
      </c>
      <c r="D100" s="89" t="s">
        <v>10</v>
      </c>
      <c r="E100" s="89" t="s">
        <v>9</v>
      </c>
      <c r="F100" s="47">
        <f>+'Ark1'!Q2304</f>
        <v>193</v>
      </c>
      <c r="G100" s="65">
        <f>+'Ark1'!R2304</f>
        <v>8630</v>
      </c>
      <c r="H100" s="65">
        <f>+'Ark1'!S2304</f>
        <v>8570</v>
      </c>
      <c r="I100" s="102">
        <f>+'Ark1'!T2304</f>
        <v>38.76026439620447</v>
      </c>
      <c r="J100" s="102">
        <f>+'Ark1'!U2304</f>
        <v>38.797219321117979</v>
      </c>
      <c r="K100" s="49">
        <f>+'Ark1'!W2304</f>
        <v>57.492998833138863</v>
      </c>
      <c r="L100" s="65">
        <f>+'Ark1'!Y2304</f>
        <v>135.03685979142509</v>
      </c>
      <c r="M100" s="65">
        <f>+'Ark1'!AA2304</f>
        <v>29.736330018077975</v>
      </c>
      <c r="N100" s="49">
        <f>+'Ark1'!AB2304</f>
        <v>3.4651806934182194</v>
      </c>
      <c r="O100" s="65">
        <f>+'Ark1'!AC2304</f>
        <v>-56.161574770333139</v>
      </c>
      <c r="P100" s="65">
        <f t="shared" si="2"/>
        <v>44.715025906735754</v>
      </c>
      <c r="Q100" s="49">
        <f>+'Ark1'!V2304</f>
        <v>15.271494785631514</v>
      </c>
      <c r="R100" s="102">
        <f>+'Ark1'!X2304</f>
        <v>147.18903670709537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+'Ark1'!C2305</f>
        <v>2009</v>
      </c>
      <c r="C101" s="47">
        <f>+'Ark1'!I2305</f>
        <v>81</v>
      </c>
      <c r="D101" s="89" t="s">
        <v>10</v>
      </c>
      <c r="E101" s="89" t="s">
        <v>57</v>
      </c>
      <c r="F101" s="47">
        <f>+'Ark1'!Q2305</f>
        <v>15</v>
      </c>
      <c r="G101" s="65">
        <f>+'Ark1'!R2305</f>
        <v>32</v>
      </c>
      <c r="H101" s="65">
        <f>+'Ark1'!S2305</f>
        <v>2</v>
      </c>
      <c r="I101" s="102">
        <f>+'Ark1'!T2305</f>
        <v>0.14372288072752523</v>
      </c>
      <c r="J101" s="102">
        <f>+'Ark1'!U2305</f>
        <v>1.0080761615522632E-2</v>
      </c>
      <c r="K101" s="49">
        <f>+'Ark1'!W2305</f>
        <v>57.5</v>
      </c>
      <c r="L101" s="65">
        <f>+'Ark1'!Y2305</f>
        <v>9.4625000000000004</v>
      </c>
      <c r="M101" s="65">
        <f>+'Ark1'!AA2305</f>
        <v>20.900000000000038</v>
      </c>
      <c r="N101" s="49">
        <f>+'Ark1'!AB2305</f>
        <v>0.5</v>
      </c>
      <c r="O101" s="65">
        <f>+'Ark1'!AC2305</f>
        <v>100.00000000000684</v>
      </c>
      <c r="P101" s="65">
        <f t="shared" si="2"/>
        <v>2.1333333333333333</v>
      </c>
      <c r="Q101" s="49">
        <f>+'Ark1'!V2305</f>
        <v>22.25</v>
      </c>
      <c r="R101" s="102">
        <f>+'Ark1'!X2305</f>
        <v>135.49566630552545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+'Ark1'!C2306</f>
        <v>2009</v>
      </c>
      <c r="C102" s="47">
        <f>+'Ark1'!I2306</f>
        <v>83</v>
      </c>
      <c r="D102" s="89" t="s">
        <v>10</v>
      </c>
      <c r="E102" s="89" t="s">
        <v>409</v>
      </c>
      <c r="F102" s="47">
        <f>+'Ark1'!Q2306</f>
        <v>164</v>
      </c>
      <c r="G102" s="65">
        <f>+'Ark1'!R2306</f>
        <v>4125</v>
      </c>
      <c r="H102" s="65">
        <f>+'Ark1'!S2306</f>
        <v>4104</v>
      </c>
      <c r="I102" s="102">
        <f>+'Ark1'!T2306</f>
        <v>18.526777593782548</v>
      </c>
      <c r="J102" s="102">
        <f>+'Ark1'!U2306</f>
        <v>19.003547342775516</v>
      </c>
      <c r="K102" s="49">
        <f>+'Ark1'!W2306</f>
        <v>58.092836257309934</v>
      </c>
      <c r="L102" s="65">
        <f>+'Ark1'!Y2306</f>
        <v>138.37997575757575</v>
      </c>
      <c r="M102" s="65">
        <f>+'Ark1'!AA2306</f>
        <v>30.371719072764396</v>
      </c>
      <c r="N102" s="49">
        <f>+'Ark1'!AB2306</f>
        <v>4.3485346668753593</v>
      </c>
      <c r="O102" s="65">
        <f>+'Ark1'!AC2306</f>
        <v>-49.185266243793478</v>
      </c>
      <c r="P102" s="65">
        <f t="shared" si="2"/>
        <v>25.152439024390244</v>
      </c>
      <c r="Q102" s="49">
        <f>+'Ark1'!V2306</f>
        <v>16.819878787878789</v>
      </c>
      <c r="R102" s="102">
        <f>+'Ark1'!X2306</f>
        <v>150.65936504809781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+'Ark1'!C2307</f>
        <v>2008</v>
      </c>
      <c r="C103" s="47">
        <f>+'Ark1'!I2307</f>
        <v>6</v>
      </c>
      <c r="D103" s="89" t="s">
        <v>53</v>
      </c>
      <c r="E103" s="89" t="s">
        <v>378</v>
      </c>
      <c r="F103" s="47">
        <f>+'Ark1'!Q2307</f>
        <v>224</v>
      </c>
      <c r="G103" s="65">
        <f>+'Ark1'!R2307</f>
        <v>1014</v>
      </c>
      <c r="H103" s="65">
        <f>+'Ark1'!S2307</f>
        <v>998</v>
      </c>
      <c r="I103" s="102">
        <f>+'Ark1'!T2307</f>
        <v>4.12832831202671</v>
      </c>
      <c r="J103" s="102">
        <f>+'Ark1'!U2307</f>
        <v>3.5517255860532639</v>
      </c>
      <c r="K103" s="49">
        <f>+'Ark1'!W2307</f>
        <v>56.715430861723441</v>
      </c>
      <c r="L103" s="65">
        <f>+'Ark1'!Y2307</f>
        <v>115.85118343195252</v>
      </c>
      <c r="M103" s="65">
        <f>+'Ark1'!AA2307</f>
        <v>28.872787418464608</v>
      </c>
      <c r="N103" s="49">
        <f>+'Ark1'!AB2307</f>
        <v>2.8676871558761743</v>
      </c>
      <c r="O103" s="65">
        <f>+'Ark1'!AC2307</f>
        <v>-35.078174151358731</v>
      </c>
      <c r="P103" s="65">
        <f t="shared" si="2"/>
        <v>4.5267857142857144</v>
      </c>
      <c r="Q103" s="49">
        <f>+'Ark1'!V2307</f>
        <v>17.57001972386588</v>
      </c>
      <c r="R103" s="102">
        <f>+'Ark1'!X2307</f>
        <v>127.64461140992516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+'Ark1'!C2308</f>
        <v>2008</v>
      </c>
      <c r="C104" s="47">
        <f>+'Ark1'!I2308</f>
        <v>24</v>
      </c>
      <c r="D104" s="89" t="s">
        <v>53</v>
      </c>
      <c r="E104" s="89" t="s">
        <v>68</v>
      </c>
      <c r="F104" s="47">
        <f>+'Ark1'!Q2308</f>
        <v>119</v>
      </c>
      <c r="G104" s="65">
        <f>+'Ark1'!R2308</f>
        <v>376</v>
      </c>
      <c r="H104" s="65">
        <f>+'Ark1'!S2308</f>
        <v>372</v>
      </c>
      <c r="I104" s="102">
        <f>+'Ark1'!T2308</f>
        <v>1.5308199658008304</v>
      </c>
      <c r="J104" s="102">
        <f>+'Ark1'!U2308</f>
        <v>1.329910318498867</v>
      </c>
      <c r="K104" s="49">
        <f>+'Ark1'!W2308</f>
        <v>54.887096774193559</v>
      </c>
      <c r="L104" s="65">
        <f>+'Ark1'!Y2308</f>
        <v>116.98590425531911</v>
      </c>
      <c r="M104" s="65">
        <f>+'Ark1'!AA2308</f>
        <v>29.130989659591723</v>
      </c>
      <c r="N104" s="49">
        <f>+'Ark1'!AB2308</f>
        <v>0.92058020582961275</v>
      </c>
      <c r="O104" s="65">
        <f>+'Ark1'!AC2308</f>
        <v>0.37129145024204391</v>
      </c>
      <c r="P104" s="65">
        <f t="shared" si="2"/>
        <v>3.1596638655462184</v>
      </c>
      <c r="Q104" s="49">
        <f>+'Ark1'!V2308</f>
        <v>22.023936170212767</v>
      </c>
      <c r="R104" s="102">
        <f>+'Ark1'!X2308</f>
        <v>127.16915239390504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+'Ark1'!C2309</f>
        <v>2008</v>
      </c>
      <c r="C105" s="47">
        <f>+'Ark1'!I2309</f>
        <v>49</v>
      </c>
      <c r="D105" s="89" t="s">
        <v>53</v>
      </c>
      <c r="E105" s="89" t="s">
        <v>69</v>
      </c>
      <c r="F105" s="47">
        <f>+'Ark1'!Q2309</f>
        <v>348</v>
      </c>
      <c r="G105" s="65">
        <f>+'Ark1'!R2309</f>
        <v>8665</v>
      </c>
      <c r="H105" s="65">
        <f>+'Ark1'!S2309</f>
        <v>8557</v>
      </c>
      <c r="I105" s="102">
        <f>+'Ark1'!T2309</f>
        <v>35.278071818255846</v>
      </c>
      <c r="J105" s="102">
        <f>+'Ark1'!U2309</f>
        <v>35.990529626707954</v>
      </c>
      <c r="K105" s="49">
        <f>+'Ark1'!W2309</f>
        <v>55.709010167114641</v>
      </c>
      <c r="L105" s="65">
        <f>+'Ark1'!Y2309</f>
        <v>137.37847663012121</v>
      </c>
      <c r="M105" s="65">
        <f>+'Ark1'!AA2309</f>
        <v>31.028172859978344</v>
      </c>
      <c r="N105" s="49">
        <f>+'Ark1'!AB2309</f>
        <v>4.150063398833975</v>
      </c>
      <c r="O105" s="65">
        <f>+'Ark1'!AC2309</f>
        <v>-62.159146811873512</v>
      </c>
      <c r="P105" s="65">
        <f t="shared" si="2"/>
        <v>24.899425287356323</v>
      </c>
      <c r="Q105" s="49">
        <f>+'Ark1'!V2309</f>
        <v>16.148990190421227</v>
      </c>
      <c r="R105" s="102">
        <f>+'Ark1'!X2309</f>
        <v>149.3418123370254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+'Ark1'!C2310</f>
        <v>2008</v>
      </c>
      <c r="C106" s="47">
        <f>+'Ark1'!I2310</f>
        <v>80</v>
      </c>
      <c r="D106" s="89" t="s">
        <v>10</v>
      </c>
      <c r="E106" s="89" t="s">
        <v>9</v>
      </c>
      <c r="F106" s="47">
        <f>+'Ark1'!Q2310</f>
        <v>194</v>
      </c>
      <c r="G106" s="65">
        <f>+'Ark1'!R2310</f>
        <v>8168</v>
      </c>
      <c r="H106" s="65">
        <f>+'Ark1'!S2310</f>
        <v>8085</v>
      </c>
      <c r="I106" s="102">
        <f>+'Ark1'!T2310</f>
        <v>33.254620959205269</v>
      </c>
      <c r="J106" s="102">
        <f>+'Ark1'!U2310</f>
        <v>33.287364991806321</v>
      </c>
      <c r="K106" s="49">
        <f>+'Ark1'!W2310</f>
        <v>56.583920841063687</v>
      </c>
      <c r="L106" s="65">
        <f>+'Ark1'!Y2310</f>
        <v>134.79156464250741</v>
      </c>
      <c r="M106" s="65">
        <f>+'Ark1'!AA2310</f>
        <v>29.452908121574072</v>
      </c>
      <c r="N106" s="49">
        <f>+'Ark1'!AB2310</f>
        <v>3.7147237455553239</v>
      </c>
      <c r="O106" s="65">
        <f>+'Ark1'!AC2310</f>
        <v>-51.967841748882798</v>
      </c>
      <c r="P106" s="65">
        <f t="shared" si="2"/>
        <v>42.103092783505154</v>
      </c>
      <c r="Q106" s="49">
        <f>+'Ark1'!V2310</f>
        <v>14.857370225269348</v>
      </c>
      <c r="R106" s="102">
        <f>+'Ark1'!X2310</f>
        <v>147.39953129460127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+'Ark1'!C2311</f>
        <v>2008</v>
      </c>
      <c r="C107" s="47">
        <f>+'Ark1'!I2311</f>
        <v>81</v>
      </c>
      <c r="D107" s="89" t="s">
        <v>10</v>
      </c>
      <c r="E107" s="89" t="s">
        <v>57</v>
      </c>
      <c r="F107" s="47">
        <f>+'Ark1'!Q2311</f>
        <v>30</v>
      </c>
      <c r="G107" s="65">
        <f>+'Ark1'!R2311</f>
        <v>56</v>
      </c>
      <c r="H107" s="65">
        <f>+'Ark1'!S2311</f>
        <v>0</v>
      </c>
      <c r="I107" s="102">
        <f>+'Ark1'!T2311</f>
        <v>0.22799446299161297</v>
      </c>
      <c r="J107" s="102">
        <f>+'Ark1'!U2311</f>
        <v>0</v>
      </c>
      <c r="K107" s="49">
        <f>+'Ark1'!W2311</f>
        <v>0</v>
      </c>
      <c r="L107" s="65">
        <f>+'Ark1'!Y2311</f>
        <v>0</v>
      </c>
      <c r="M107" s="65">
        <f>+'Ark1'!AA2311</f>
        <v>0</v>
      </c>
      <c r="N107" s="49">
        <f>+'Ark1'!AB2311</f>
        <v>0</v>
      </c>
      <c r="O107" s="65">
        <f>+'Ark1'!AC2311</f>
        <v>0</v>
      </c>
      <c r="P107" s="65">
        <f t="shared" si="2"/>
        <v>1.8666666666666667</v>
      </c>
      <c r="Q107" s="49">
        <f>+'Ark1'!V2311</f>
        <v>21.160714285714281</v>
      </c>
      <c r="R107" s="102">
        <f>+'Ark1'!X2311</f>
        <v>132.29763194551924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+'Ark1'!C2312</f>
        <v>2008</v>
      </c>
      <c r="C108" s="47">
        <f>+'Ark1'!I2312</f>
        <v>83</v>
      </c>
      <c r="D108" s="89" t="s">
        <v>10</v>
      </c>
      <c r="E108" s="89" t="s">
        <v>409</v>
      </c>
      <c r="F108" s="47">
        <f>+'Ark1'!Q2312</f>
        <v>180</v>
      </c>
      <c r="G108" s="65">
        <f>+'Ark1'!R2312</f>
        <v>6283</v>
      </c>
      <c r="H108" s="65">
        <f>+'Ark1'!S2312</f>
        <v>6249</v>
      </c>
      <c r="I108" s="102">
        <f>+'Ark1'!T2312</f>
        <v>25.580164481719724</v>
      </c>
      <c r="J108" s="102">
        <f>+'Ark1'!U2312</f>
        <v>25.840469476933595</v>
      </c>
      <c r="K108" s="49">
        <f>+'Ark1'!W2312</f>
        <v>56.979196671467427</v>
      </c>
      <c r="L108" s="65">
        <f>+'Ark1'!Y2312</f>
        <v>136.02926945726603</v>
      </c>
      <c r="M108" s="65">
        <f>+'Ark1'!AA2312</f>
        <v>29.508225047528512</v>
      </c>
      <c r="N108" s="49">
        <f>+'Ark1'!AB2312</f>
        <v>3.56332412999198</v>
      </c>
      <c r="O108" s="65">
        <f>+'Ark1'!AC2312</f>
        <v>-46.096513562546811</v>
      </c>
      <c r="P108" s="65">
        <f t="shared" si="2"/>
        <v>34.905555555555559</v>
      </c>
      <c r="Q108" s="49">
        <f>+'Ark1'!V2312</f>
        <v>16.260862645233171</v>
      </c>
      <c r="R108" s="102">
        <f>+'Ark1'!X2312</f>
        <v>148.15836090749627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+'Ark1'!C2313</f>
        <v>2007</v>
      </c>
      <c r="C109" s="47">
        <f>+'Ark1'!I2313</f>
        <v>6</v>
      </c>
      <c r="D109" s="89" t="s">
        <v>53</v>
      </c>
      <c r="E109" s="89" t="s">
        <v>378</v>
      </c>
      <c r="F109" s="47">
        <f>+'Ark1'!Q2313</f>
        <v>242</v>
      </c>
      <c r="G109" s="65">
        <f>+'Ark1'!R2313</f>
        <v>1083</v>
      </c>
      <c r="H109" s="65">
        <f>+'Ark1'!S2313</f>
        <v>1075</v>
      </c>
      <c r="I109" s="102">
        <f>+'Ark1'!T2313</f>
        <v>4.9492733753770226</v>
      </c>
      <c r="J109" s="102">
        <f>+'Ark1'!U2313</f>
        <v>4.3755519685081721</v>
      </c>
      <c r="K109" s="49">
        <f>+'Ark1'!W2313</f>
        <v>56.626046511627919</v>
      </c>
      <c r="L109" s="65">
        <f>+'Ark1'!Y2313</f>
        <v>120.04219759926124</v>
      </c>
      <c r="M109" s="65">
        <f>+'Ark1'!AA2313</f>
        <v>30.121160337257322</v>
      </c>
      <c r="N109" s="49">
        <f>+'Ark1'!AB2313</f>
        <v>3.2031482620282379</v>
      </c>
      <c r="O109" s="65">
        <f>+'Ark1'!AC2313</f>
        <v>-37.587438474514627</v>
      </c>
      <c r="P109" s="65">
        <f t="shared" ref="P109:P138" si="3">+G109/F109</f>
        <v>4.4752066115702478</v>
      </c>
      <c r="Q109" s="49">
        <f>+'Ark1'!V2313</f>
        <v>16.41920590951062</v>
      </c>
      <c r="R109" s="102">
        <f>+'Ark1'!X2313</f>
        <v>131.10186082758378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+'Ark1'!C2314</f>
        <v>2007</v>
      </c>
      <c r="C110" s="47">
        <f>+'Ark1'!I2314</f>
        <v>24</v>
      </c>
      <c r="D110" s="89" t="s">
        <v>53</v>
      </c>
      <c r="E110" s="89" t="s">
        <v>68</v>
      </c>
      <c r="F110" s="47">
        <f>+'Ark1'!Q2314</f>
        <v>142</v>
      </c>
      <c r="G110" s="65">
        <f>+'Ark1'!R2314</f>
        <v>475</v>
      </c>
      <c r="H110" s="65">
        <f>+'Ark1'!S2314</f>
        <v>465</v>
      </c>
      <c r="I110" s="102">
        <f>+'Ark1'!T2314</f>
        <v>2.1707339365688698</v>
      </c>
      <c r="J110" s="102">
        <f>+'Ark1'!U2314</f>
        <v>1.8575086564817236</v>
      </c>
      <c r="K110" s="49">
        <f>+'Ark1'!W2314</f>
        <v>54.731182795698921</v>
      </c>
      <c r="L110" s="65">
        <f>+'Ark1'!Y2314</f>
        <v>116.1894736842105</v>
      </c>
      <c r="M110" s="65">
        <f>+'Ark1'!AA2314</f>
        <v>28.692661567748832</v>
      </c>
      <c r="N110" s="49">
        <f>+'Ark1'!AB2314</f>
        <v>0.96542135150424091</v>
      </c>
      <c r="O110" s="65">
        <f>+'Ark1'!AC2314</f>
        <v>5.3779651319605071</v>
      </c>
      <c r="P110" s="65">
        <f t="shared" si="3"/>
        <v>3.3450704225352115</v>
      </c>
      <c r="Q110" s="49">
        <f>+'Ark1'!V2314</f>
        <v>21.138947368421046</v>
      </c>
      <c r="R110" s="102">
        <f>+'Ark1'!X2314</f>
        <v>128.50384900496101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+'Ark1'!C2315</f>
        <v>2007</v>
      </c>
      <c r="C111" s="47">
        <f>+'Ark1'!I2315</f>
        <v>49</v>
      </c>
      <c r="D111" s="89" t="s">
        <v>53</v>
      </c>
      <c r="E111" s="89" t="s">
        <v>69</v>
      </c>
      <c r="F111" s="47">
        <f>+'Ark1'!Q2315</f>
        <v>357</v>
      </c>
      <c r="G111" s="65">
        <f>+'Ark1'!R2315</f>
        <v>7836</v>
      </c>
      <c r="H111" s="65">
        <f>+'Ark1'!S2315</f>
        <v>7806</v>
      </c>
      <c r="I111" s="102">
        <f>+'Ark1'!T2315</f>
        <v>35.810255004112967</v>
      </c>
      <c r="J111" s="102">
        <f>+'Ark1'!U2315</f>
        <v>36.878308445387489</v>
      </c>
      <c r="K111" s="49">
        <f>+'Ark1'!W2315</f>
        <v>55.212913143735591</v>
      </c>
      <c r="L111" s="65">
        <f>+'Ark1'!Y2315</f>
        <v>139.83185298621777</v>
      </c>
      <c r="M111" s="65">
        <f>+'Ark1'!AA2315</f>
        <v>30.745382121318023</v>
      </c>
      <c r="N111" s="49">
        <f>+'Ark1'!AB2315</f>
        <v>4.4793507836380195</v>
      </c>
      <c r="O111" s="65">
        <f>+'Ark1'!AC2315</f>
        <v>-63.808076963926169</v>
      </c>
      <c r="P111" s="65">
        <f t="shared" si="3"/>
        <v>21.949579831932773</v>
      </c>
      <c r="Q111" s="49">
        <f>+'Ark1'!V2315</f>
        <v>15.071975497702908</v>
      </c>
      <c r="R111" s="102">
        <f>+'Ark1'!X2315</f>
        <v>151.98651168012475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+'Ark1'!C2316</f>
        <v>2007</v>
      </c>
      <c r="C112" s="47">
        <f>+'Ark1'!I2316</f>
        <v>80</v>
      </c>
      <c r="D112" s="89" t="s">
        <v>10</v>
      </c>
      <c r="E112" s="89" t="s">
        <v>9</v>
      </c>
      <c r="F112" s="47">
        <f>+'Ark1'!Q2316</f>
        <v>182</v>
      </c>
      <c r="G112" s="65">
        <f>+'Ark1'!R2316</f>
        <v>5830</v>
      </c>
      <c r="H112" s="65">
        <f>+'Ark1'!S2316</f>
        <v>5735</v>
      </c>
      <c r="I112" s="102">
        <f>+'Ark1'!T2316</f>
        <v>26.642902842518964</v>
      </c>
      <c r="J112" s="102">
        <f>+'Ark1'!U2316</f>
        <v>26.577458683137738</v>
      </c>
      <c r="K112" s="49">
        <f>+'Ark1'!W2316</f>
        <v>56.680557977332178</v>
      </c>
      <c r="L112" s="65">
        <f>+'Ark1'!Y2316</f>
        <v>135.44857632933102</v>
      </c>
      <c r="M112" s="65">
        <f>+'Ark1'!AA2316</f>
        <v>30.535638611689208</v>
      </c>
      <c r="N112" s="49">
        <f>+'Ark1'!AB2316</f>
        <v>4.4915649359191852</v>
      </c>
      <c r="O112" s="65">
        <f>+'Ark1'!AC2316</f>
        <v>-54.872576115870658</v>
      </c>
      <c r="P112" s="65">
        <f t="shared" si="3"/>
        <v>32.032967032967036</v>
      </c>
      <c r="Q112" s="49">
        <f>+'Ark1'!V2316</f>
        <v>15.347341337907372</v>
      </c>
      <c r="R112" s="102">
        <f>+'Ark1'!X2316</f>
        <v>148.9542081622871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+'Ark1'!C2317</f>
        <v>2007</v>
      </c>
      <c r="C113" s="47">
        <f>+'Ark1'!I2317</f>
        <v>81</v>
      </c>
      <c r="D113" s="89" t="s">
        <v>10</v>
      </c>
      <c r="E113" s="89" t="s">
        <v>57</v>
      </c>
      <c r="F113" s="47">
        <f>+'Ark1'!Q2317</f>
        <v>26</v>
      </c>
      <c r="G113" s="65">
        <f>+'Ark1'!R2317</f>
        <v>44</v>
      </c>
      <c r="H113" s="65">
        <f>+'Ark1'!S2317</f>
        <v>0</v>
      </c>
      <c r="I113" s="102">
        <f>+'Ark1'!T2317</f>
        <v>0.20107851201901095</v>
      </c>
      <c r="J113" s="102">
        <f>+'Ark1'!U2317</f>
        <v>0</v>
      </c>
      <c r="K113" s="49">
        <f>+'Ark1'!W2317</f>
        <v>0</v>
      </c>
      <c r="L113" s="65">
        <f>+'Ark1'!Y2317</f>
        <v>0</v>
      </c>
      <c r="M113" s="65">
        <f>+'Ark1'!AA2317</f>
        <v>0</v>
      </c>
      <c r="N113" s="49">
        <f>+'Ark1'!AB2317</f>
        <v>0</v>
      </c>
      <c r="O113" s="65">
        <f>+'Ark1'!AC2317</f>
        <v>0</v>
      </c>
      <c r="P113" s="65">
        <f t="shared" si="3"/>
        <v>1.6923076923076923</v>
      </c>
      <c r="Q113" s="49">
        <f>+'Ark1'!V2317</f>
        <v>19.863636363636363</v>
      </c>
      <c r="R113" s="102">
        <f>+'Ark1'!X2317</f>
        <v>130.46636462129416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+'Ark1'!C2318</f>
        <v>2007</v>
      </c>
      <c r="C114" s="47">
        <f>+'Ark1'!I2318</f>
        <v>83</v>
      </c>
      <c r="D114" s="89" t="s">
        <v>10</v>
      </c>
      <c r="E114" s="89" t="s">
        <v>409</v>
      </c>
      <c r="F114" s="47">
        <f>+'Ark1'!Q2318</f>
        <v>204</v>
      </c>
      <c r="G114" s="65">
        <f>+'Ark1'!R2318</f>
        <v>6270</v>
      </c>
      <c r="H114" s="65">
        <f>+'Ark1'!S2318</f>
        <v>6245</v>
      </c>
      <c r="I114" s="102">
        <f>+'Ark1'!T2318</f>
        <v>28.653687962709075</v>
      </c>
      <c r="J114" s="102">
        <f>+'Ark1'!U2318</f>
        <v>28.616625560719207</v>
      </c>
      <c r="K114" s="49">
        <f>+'Ark1'!W2318</f>
        <v>56.878622898318653</v>
      </c>
      <c r="L114" s="65">
        <f>+'Ark1'!Y2318</f>
        <v>135.60647527910697</v>
      </c>
      <c r="M114" s="65">
        <f>+'Ark1'!AA2318</f>
        <v>28.599924778162688</v>
      </c>
      <c r="N114" s="49">
        <f>+'Ark1'!AB2318</f>
        <v>3.4430979253816409</v>
      </c>
      <c r="O114" s="65">
        <f>+'Ark1'!AC2318</f>
        <v>-45.02686444619539</v>
      </c>
      <c r="P114" s="65">
        <f t="shared" si="3"/>
        <v>30.735294117647058</v>
      </c>
      <c r="Q114" s="49">
        <f>+'Ark1'!V2318</f>
        <v>15.717862838915469</v>
      </c>
      <c r="R114" s="102">
        <f>+'Ark1'!X2318</f>
        <v>147.52542244017425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+'Ark1'!C2319</f>
        <v>2006</v>
      </c>
      <c r="C115" s="47">
        <f>+'Ark1'!I2319</f>
        <v>6</v>
      </c>
      <c r="D115" s="89" t="s">
        <v>53</v>
      </c>
      <c r="E115" s="89" t="s">
        <v>378</v>
      </c>
      <c r="F115" s="47">
        <f>+'Ark1'!Q2319</f>
        <v>241</v>
      </c>
      <c r="G115" s="65">
        <f>+'Ark1'!R2319</f>
        <v>789</v>
      </c>
      <c r="H115" s="65">
        <f>+'Ark1'!S2319</f>
        <v>765</v>
      </c>
      <c r="I115" s="102">
        <f>+'Ark1'!T2319</f>
        <v>3.712067748764996</v>
      </c>
      <c r="J115" s="102">
        <f>+'Ark1'!U2319</f>
        <v>3.1737202018908182</v>
      </c>
      <c r="K115" s="49">
        <f>+'Ark1'!W2319</f>
        <v>55.811764705882339</v>
      </c>
      <c r="L115" s="65">
        <f>+'Ark1'!Y2319</f>
        <v>114.22230671736364</v>
      </c>
      <c r="M115" s="65">
        <f>+'Ark1'!AA2319</f>
        <v>26.474287308392952</v>
      </c>
      <c r="N115" s="49">
        <f>+'Ark1'!AB2319</f>
        <v>3.0509602297837302</v>
      </c>
      <c r="O115" s="65">
        <f>+'Ark1'!AC2319</f>
        <v>-40.06043068813559</v>
      </c>
      <c r="P115" s="65">
        <f t="shared" si="3"/>
        <v>3.2738589211618256</v>
      </c>
      <c r="Q115" s="49">
        <f>+'Ark1'!V2319</f>
        <v>19.430925221799757</v>
      </c>
      <c r="R115" s="102">
        <f>+'Ark1'!X2319</f>
        <v>127.85524691485158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+'Ark1'!C2320</f>
        <v>2006</v>
      </c>
      <c r="C116" s="47">
        <f>+'Ark1'!I2320</f>
        <v>24</v>
      </c>
      <c r="D116" s="89" t="s">
        <v>53</v>
      </c>
      <c r="E116" s="89" t="s">
        <v>68</v>
      </c>
      <c r="F116" s="47">
        <f>+'Ark1'!Q2320</f>
        <v>139</v>
      </c>
      <c r="G116" s="65">
        <f>+'Ark1'!R2320</f>
        <v>543</v>
      </c>
      <c r="H116" s="65">
        <f>+'Ark1'!S2320</f>
        <v>541</v>
      </c>
      <c r="I116" s="102">
        <f>+'Ark1'!T2320</f>
        <v>2.5546930134086097</v>
      </c>
      <c r="J116" s="102">
        <f>+'Ark1'!U2320</f>
        <v>2.1533455657475078</v>
      </c>
      <c r="K116" s="49">
        <f>+'Ark1'!W2320</f>
        <v>54.643253234750446</v>
      </c>
      <c r="L116" s="65">
        <f>+'Ark1'!Y2320</f>
        <v>112.60902394106816</v>
      </c>
      <c r="M116" s="65">
        <f>+'Ark1'!AA2320</f>
        <v>27.25702755177478</v>
      </c>
      <c r="N116" s="49">
        <f>+'Ark1'!AB2320</f>
        <v>1.6828744192907867</v>
      </c>
      <c r="O116" s="65">
        <f>+'Ark1'!AC2320</f>
        <v>-2.4327795180971217</v>
      </c>
      <c r="P116" s="65">
        <f t="shared" si="3"/>
        <v>3.906474820143885</v>
      </c>
      <c r="Q116" s="49">
        <f>+'Ark1'!V2320</f>
        <v>21.453038674033156</v>
      </c>
      <c r="R116" s="102">
        <f>+'Ark1'!X2320</f>
        <v>122.41350069534656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+'Ark1'!C2321</f>
        <v>2006</v>
      </c>
      <c r="C117" s="47">
        <f>+'Ark1'!I2321</f>
        <v>49</v>
      </c>
      <c r="D117" s="89" t="s">
        <v>53</v>
      </c>
      <c r="E117" s="89" t="s">
        <v>69</v>
      </c>
      <c r="F117" s="47">
        <f>+'Ark1'!Q2321</f>
        <v>338</v>
      </c>
      <c r="G117" s="65">
        <f>+'Ark1'!R2321</f>
        <v>7057</v>
      </c>
      <c r="H117" s="65">
        <f>+'Ark1'!S2321</f>
        <v>7032</v>
      </c>
      <c r="I117" s="102">
        <f>+'Ark1'!T2321</f>
        <v>33.201599623617973</v>
      </c>
      <c r="J117" s="102">
        <f>+'Ark1'!U2321</f>
        <v>34.326215969009098</v>
      </c>
      <c r="K117" s="49">
        <f>+'Ark1'!W2321</f>
        <v>54.823521046643911</v>
      </c>
      <c r="L117" s="65">
        <f>+'Ark1'!Y2321</f>
        <v>138.12271503471797</v>
      </c>
      <c r="M117" s="65">
        <f>+'Ark1'!AA2321</f>
        <v>30.677313547304301</v>
      </c>
      <c r="N117" s="49">
        <f>+'Ark1'!AB2321</f>
        <v>4.5639494381155821</v>
      </c>
      <c r="O117" s="65">
        <f>+'Ark1'!AC2321</f>
        <v>-61.206853697271917</v>
      </c>
      <c r="P117" s="65">
        <f t="shared" si="3"/>
        <v>20.878698224852069</v>
      </c>
      <c r="Q117" s="49">
        <f>+'Ark1'!V2321</f>
        <v>15.35000708516367</v>
      </c>
      <c r="R117" s="102">
        <f>+'Ark1'!X2321</f>
        <v>150.12537592435311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+'Ark1'!C2322</f>
        <v>2006</v>
      </c>
      <c r="C118" s="47">
        <f>+'Ark1'!I2322</f>
        <v>80</v>
      </c>
      <c r="D118" s="89" t="s">
        <v>10</v>
      </c>
      <c r="E118" s="89" t="s">
        <v>9</v>
      </c>
      <c r="F118" s="47">
        <f>+'Ark1'!Q2322</f>
        <v>226</v>
      </c>
      <c r="G118" s="65">
        <f>+'Ark1'!R2322</f>
        <v>5985</v>
      </c>
      <c r="H118" s="65">
        <f>+'Ark1'!S2322</f>
        <v>5868</v>
      </c>
      <c r="I118" s="102">
        <f>+'Ark1'!T2322</f>
        <v>28.158080451658424</v>
      </c>
      <c r="J118" s="102">
        <f>+'Ark1'!U2322</f>
        <v>28.21643815731418</v>
      </c>
      <c r="K118" s="49">
        <f>+'Ark1'!W2322</f>
        <v>56.147580095432865</v>
      </c>
      <c r="L118" s="65">
        <f>+'Ark1'!Y2322</f>
        <v>133.87433583959884</v>
      </c>
      <c r="M118" s="65">
        <f>+'Ark1'!AA2322</f>
        <v>29.721099021638324</v>
      </c>
      <c r="N118" s="49">
        <f>+'Ark1'!AB2322</f>
        <v>4.6377315716230116</v>
      </c>
      <c r="O118" s="65">
        <f>+'Ark1'!AC2322</f>
        <v>-45.021657953885153</v>
      </c>
      <c r="P118" s="65">
        <f t="shared" si="3"/>
        <v>26.482300884955752</v>
      </c>
      <c r="Q118" s="49">
        <f>+'Ark1'!V2322</f>
        <v>15.196992481203004</v>
      </c>
      <c r="R118" s="102">
        <f>+'Ark1'!X2322</f>
        <v>147.68575465387929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+'Ark1'!C2323</f>
        <v>2006</v>
      </c>
      <c r="C119" s="47">
        <f>+'Ark1'!I2323</f>
        <v>81</v>
      </c>
      <c r="D119" s="89" t="s">
        <v>10</v>
      </c>
      <c r="E119" s="89" t="s">
        <v>57</v>
      </c>
      <c r="F119" s="47">
        <f>+'Ark1'!Q2323</f>
        <v>40</v>
      </c>
      <c r="G119" s="65">
        <f>+'Ark1'!R2323</f>
        <v>101</v>
      </c>
      <c r="H119" s="65">
        <f>+'Ark1'!S2323</f>
        <v>2</v>
      </c>
      <c r="I119" s="102">
        <f>+'Ark1'!T2323</f>
        <v>0.47518231004469536</v>
      </c>
      <c r="J119" s="102">
        <f>+'Ark1'!U2323</f>
        <v>8.9307916121976801E-3</v>
      </c>
      <c r="K119" s="49">
        <f>+'Ark1'!W2323</f>
        <v>53.5</v>
      </c>
      <c r="L119" s="65">
        <f>+'Ark1'!Y2323</f>
        <v>2.5108910891089113</v>
      </c>
      <c r="M119" s="65">
        <f>+'Ark1'!AA2323</f>
        <v>1.2000000000002125</v>
      </c>
      <c r="N119" s="49">
        <f>+'Ark1'!AB2323</f>
        <v>0.5</v>
      </c>
      <c r="O119" s="65">
        <f>+'Ark1'!AC2323</f>
        <v>99.999999999891372</v>
      </c>
      <c r="P119" s="65">
        <f t="shared" si="3"/>
        <v>2.5249999999999999</v>
      </c>
      <c r="Q119" s="49">
        <f>+'Ark1'!V2323</f>
        <v>27.772277227722775</v>
      </c>
      <c r="R119" s="102">
        <f>+'Ark1'!X2323</f>
        <v>130.761721892666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+'Ark1'!C2324</f>
        <v>2006</v>
      </c>
      <c r="C120" s="47">
        <f>+'Ark1'!I2324</f>
        <v>83</v>
      </c>
      <c r="D120" s="89" t="s">
        <v>10</v>
      </c>
      <c r="E120" s="89" t="s">
        <v>409</v>
      </c>
      <c r="F120" s="47">
        <f>+'Ark1'!Q2324</f>
        <v>230</v>
      </c>
      <c r="G120" s="65">
        <f>+'Ark1'!R2324</f>
        <v>5926</v>
      </c>
      <c r="H120" s="65">
        <f>+'Ark1'!S2324</f>
        <v>5810</v>
      </c>
      <c r="I120" s="102">
        <f>+'Ark1'!T2324</f>
        <v>27.880498706186778</v>
      </c>
      <c r="J120" s="102">
        <f>+'Ark1'!U2324</f>
        <v>27.993207104670155</v>
      </c>
      <c r="K120" s="49">
        <f>+'Ark1'!W2324</f>
        <v>56.43958691910499</v>
      </c>
      <c r="L120" s="65">
        <f>+'Ark1'!Y2324</f>
        <v>134.13752953088138</v>
      </c>
      <c r="M120" s="65">
        <f>+'Ark1'!AA2324</f>
        <v>29.125374233073241</v>
      </c>
      <c r="N120" s="49">
        <f>+'Ark1'!AB2324</f>
        <v>3.6925121937462975</v>
      </c>
      <c r="O120" s="65">
        <f>+'Ark1'!AC2324</f>
        <v>-51.116084538634489</v>
      </c>
      <c r="P120" s="65">
        <f t="shared" si="3"/>
        <v>25.765217391304347</v>
      </c>
      <c r="Q120" s="49">
        <f>+'Ark1'!V2324</f>
        <v>15.642760715491056</v>
      </c>
      <c r="R120" s="102">
        <f>+'Ark1'!X2324</f>
        <v>148.57811162517575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+'Ark1'!C2325</f>
        <v>2005</v>
      </c>
      <c r="C121" s="47">
        <f>+'Ark1'!I2325</f>
        <v>6</v>
      </c>
      <c r="D121" s="89" t="s">
        <v>53</v>
      </c>
      <c r="E121" s="89" t="s">
        <v>378</v>
      </c>
      <c r="F121" s="47">
        <f>+'Ark1'!Q2325</f>
        <v>187</v>
      </c>
      <c r="G121" s="65">
        <f>+'Ark1'!R2325</f>
        <v>589</v>
      </c>
      <c r="H121" s="65">
        <f>+'Ark1'!S2325</f>
        <v>584</v>
      </c>
      <c r="I121" s="102">
        <f>+'Ark1'!T2325</f>
        <v>2.3464265795554144</v>
      </c>
      <c r="J121" s="102">
        <f>+'Ark1'!U2325</f>
        <v>2.0178210535915238</v>
      </c>
      <c r="K121" s="49">
        <f>+'Ark1'!W2325</f>
        <v>55.458904109589056</v>
      </c>
      <c r="L121" s="65">
        <f>+'Ark1'!Y2325</f>
        <v>115.02767402376922</v>
      </c>
      <c r="M121" s="65">
        <f>+'Ark1'!AA2325</f>
        <v>28.094217667568657</v>
      </c>
      <c r="N121" s="49">
        <f>+'Ark1'!AB2325</f>
        <v>4.6166415954611244</v>
      </c>
      <c r="O121" s="65">
        <f>+'Ark1'!AC2325</f>
        <v>-18.926641534735321</v>
      </c>
      <c r="P121" s="65">
        <f t="shared" si="3"/>
        <v>3.1497326203208558</v>
      </c>
      <c r="Q121" s="49">
        <f>+'Ark1'!V2325</f>
        <v>23.748726655348047</v>
      </c>
      <c r="R121" s="102">
        <f>+'Ark1'!X2325</f>
        <v>125.47112372550556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+'Ark1'!C2326</f>
        <v>2005</v>
      </c>
      <c r="C122" s="47">
        <f>+'Ark1'!I2326</f>
        <v>24</v>
      </c>
      <c r="D122" s="89" t="s">
        <v>53</v>
      </c>
      <c r="E122" s="89" t="s">
        <v>68</v>
      </c>
      <c r="F122" s="47">
        <f>+'Ark1'!Q2326</f>
        <v>173</v>
      </c>
      <c r="G122" s="65">
        <f>+'Ark1'!R2326</f>
        <v>518</v>
      </c>
      <c r="H122" s="65">
        <f>+'Ark1'!S2326</f>
        <v>515</v>
      </c>
      <c r="I122" s="102">
        <f>+'Ark1'!T2326</f>
        <v>2.0635805911879537</v>
      </c>
      <c r="J122" s="102">
        <f>+'Ark1'!U2326</f>
        <v>1.8178565903868471</v>
      </c>
      <c r="K122" s="49">
        <f>+'Ark1'!W2326</f>
        <v>54.8</v>
      </c>
      <c r="L122" s="65">
        <f>+'Ark1'!Y2326</f>
        <v>117.8324324324324</v>
      </c>
      <c r="M122" s="65">
        <f>+'Ark1'!AA2326</f>
        <v>32.19777859131721</v>
      </c>
      <c r="N122" s="49">
        <f>+'Ark1'!AB2326</f>
        <v>1.5841447418424452</v>
      </c>
      <c r="O122" s="65">
        <f>+'Ark1'!AC2326</f>
        <v>-3.6830279882334542</v>
      </c>
      <c r="P122" s="65">
        <f t="shared" si="3"/>
        <v>2.9942196531791909</v>
      </c>
      <c r="Q122" s="49">
        <f>+'Ark1'!V2326</f>
        <v>24.299227799227808</v>
      </c>
      <c r="R122" s="102">
        <f>+'Ark1'!X2326</f>
        <v>128.29408885746921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+'Ark1'!C2327</f>
        <v>2005</v>
      </c>
      <c r="C123" s="47">
        <f>+'Ark1'!I2327</f>
        <v>49</v>
      </c>
      <c r="D123" s="89" t="s">
        <v>53</v>
      </c>
      <c r="E123" s="89" t="s">
        <v>69</v>
      </c>
      <c r="F123" s="47">
        <f>+'Ark1'!Q2327</f>
        <v>383</v>
      </c>
      <c r="G123" s="65">
        <f>+'Ark1'!R2327</f>
        <v>7516</v>
      </c>
      <c r="H123" s="65">
        <f>+'Ark1'!S2327</f>
        <v>7481</v>
      </c>
      <c r="I123" s="102">
        <f>+'Ark1'!T2327</f>
        <v>29.941837303800501</v>
      </c>
      <c r="J123" s="102">
        <f>+'Ark1'!U2327</f>
        <v>30.603861049581607</v>
      </c>
      <c r="K123" s="49">
        <f>+'Ark1'!W2327</f>
        <v>54.650046785189154</v>
      </c>
      <c r="L123" s="65">
        <f>+'Ark1'!Y2327</f>
        <v>136.71760244811105</v>
      </c>
      <c r="M123" s="65">
        <f>+'Ark1'!AA2327</f>
        <v>30.119083241635256</v>
      </c>
      <c r="N123" s="49">
        <f>+'Ark1'!AB2327</f>
        <v>4.4456621074709624</v>
      </c>
      <c r="O123" s="65">
        <f>+'Ark1'!AC2327</f>
        <v>-64.122939266117655</v>
      </c>
      <c r="P123" s="65">
        <f t="shared" si="3"/>
        <v>19.624020887728459</v>
      </c>
      <c r="Q123" s="49">
        <f>+'Ark1'!V2327</f>
        <v>14.837280468334219</v>
      </c>
      <c r="R123" s="102">
        <f>+'Ark1'!X2327</f>
        <v>148.75152581679171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+'Ark1'!C2328</f>
        <v>2005</v>
      </c>
      <c r="C124" s="47">
        <f>+'Ark1'!I2328</f>
        <v>80</v>
      </c>
      <c r="D124" s="89" t="s">
        <v>10</v>
      </c>
      <c r="E124" s="89" t="s">
        <v>9</v>
      </c>
      <c r="F124" s="47">
        <f>+'Ark1'!Q2328</f>
        <v>230</v>
      </c>
      <c r="G124" s="65">
        <f>+'Ark1'!R2328</f>
        <v>5181</v>
      </c>
      <c r="H124" s="65">
        <f>+'Ark1'!S2328</f>
        <v>5041</v>
      </c>
      <c r="I124" s="102">
        <f>+'Ark1'!T2328</f>
        <v>20.639789658194562</v>
      </c>
      <c r="J124" s="102">
        <f>+'Ark1'!U2328</f>
        <v>20.571292404626501</v>
      </c>
      <c r="K124" s="49">
        <f>+'Ark1'!W2328</f>
        <v>56.48839515969054</v>
      </c>
      <c r="L124" s="65">
        <f>+'Ark1'!Y2328</f>
        <v>133.31621308627697</v>
      </c>
      <c r="M124" s="65">
        <f>+'Ark1'!AA2328</f>
        <v>29.325048977175328</v>
      </c>
      <c r="N124" s="49">
        <f>+'Ark1'!AB2328</f>
        <v>4.7751582908221968</v>
      </c>
      <c r="O124" s="65">
        <f>+'Ark1'!AC2328</f>
        <v>-51.304650399243563</v>
      </c>
      <c r="P124" s="65">
        <f t="shared" si="3"/>
        <v>22.526086956521738</v>
      </c>
      <c r="Q124" s="49">
        <f>+'Ark1'!V2328</f>
        <v>15.980505693881499</v>
      </c>
      <c r="R124" s="102">
        <f>+'Ark1'!X2328</f>
        <v>148.08677761041605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+'Ark1'!C2329</f>
        <v>2005</v>
      </c>
      <c r="C125" s="47">
        <f>+'Ark1'!I2329</f>
        <v>81</v>
      </c>
      <c r="D125" s="89" t="s">
        <v>10</v>
      </c>
      <c r="E125" s="89" t="s">
        <v>57</v>
      </c>
      <c r="F125" s="47">
        <f>+'Ark1'!Q2329</f>
        <v>40</v>
      </c>
      <c r="G125" s="65">
        <f>+'Ark1'!R2329</f>
        <v>116</v>
      </c>
      <c r="H125" s="65">
        <f>+'Ark1'!S2329</f>
        <v>3</v>
      </c>
      <c r="I125" s="102">
        <f>+'Ark1'!T2329</f>
        <v>0.46211457254402039</v>
      </c>
      <c r="J125" s="102">
        <f>+'Ark1'!U2329</f>
        <v>1.0069552882664888E-2</v>
      </c>
      <c r="K125" s="49">
        <f>+'Ark1'!W2329</f>
        <v>57.66666666666665</v>
      </c>
      <c r="L125" s="65">
        <f>+'Ark1'!Y2329</f>
        <v>2.9146551724137928</v>
      </c>
      <c r="M125" s="65">
        <f>+'Ark1'!AA2329</f>
        <v>15.672481190502854</v>
      </c>
      <c r="N125" s="49">
        <f>+'Ark1'!AB2329</f>
        <v>3.6817870057291406</v>
      </c>
      <c r="O125" s="65">
        <f>+'Ark1'!AC2329</f>
        <v>-98.666607004335603</v>
      </c>
      <c r="P125" s="65">
        <f t="shared" si="3"/>
        <v>2.9</v>
      </c>
      <c r="Q125" s="49">
        <f>+'Ark1'!V2329</f>
        <v>24.525862068965512</v>
      </c>
      <c r="R125" s="102">
        <f>+'Ark1'!X2329</f>
        <v>129.02547913475556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+'Ark1'!C2330</f>
        <v>2005</v>
      </c>
      <c r="C126" s="47">
        <f>+'Ark1'!I2330</f>
        <v>83</v>
      </c>
      <c r="D126" s="89" t="s">
        <v>10</v>
      </c>
      <c r="E126" s="89" t="s">
        <v>409</v>
      </c>
      <c r="F126" s="47">
        <f>+'Ark1'!Q2330</f>
        <v>244</v>
      </c>
      <c r="G126" s="65">
        <f>+'Ark1'!R2330</f>
        <v>4991</v>
      </c>
      <c r="H126" s="65">
        <f>+'Ark1'!S2330</f>
        <v>4954</v>
      </c>
      <c r="I126" s="102">
        <f>+'Ark1'!T2330</f>
        <v>19.882877858337977</v>
      </c>
      <c r="J126" s="102">
        <f>+'Ark1'!U2330</f>
        <v>20.271445482082576</v>
      </c>
      <c r="K126" s="49">
        <f>+'Ark1'!W2330</f>
        <v>56.527452563584994</v>
      </c>
      <c r="L126" s="65">
        <f>+'Ark1'!Y2330</f>
        <v>136.37417351232222</v>
      </c>
      <c r="M126" s="65">
        <f>+'Ark1'!AA2330</f>
        <v>28.23079712165222</v>
      </c>
      <c r="N126" s="49">
        <f>+'Ark1'!AB2330</f>
        <v>3.6817470985785055</v>
      </c>
      <c r="O126" s="65">
        <f>+'Ark1'!AC2330</f>
        <v>-49.634230686965857</v>
      </c>
      <c r="P126" s="65">
        <f t="shared" si="3"/>
        <v>20.454918032786885</v>
      </c>
      <c r="Q126" s="49">
        <f>+'Ark1'!V2330</f>
        <v>15.828090563013424</v>
      </c>
      <c r="R126" s="102">
        <f>+'Ark1'!X2330</f>
        <v>148.89114599127839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+'Ark1'!C2331</f>
        <v>2004</v>
      </c>
      <c r="C127" s="47">
        <f>+'Ark1'!I2331</f>
        <v>6</v>
      </c>
      <c r="D127" s="89" t="s">
        <v>53</v>
      </c>
      <c r="E127" s="89" t="s">
        <v>378</v>
      </c>
      <c r="F127" s="47">
        <f>+'Ark1'!Q2331</f>
        <v>206</v>
      </c>
      <c r="G127" s="65">
        <f>+'Ark1'!R2331</f>
        <v>648</v>
      </c>
      <c r="H127" s="65">
        <f>+'Ark1'!S2331</f>
        <v>627</v>
      </c>
      <c r="I127" s="102">
        <f>+'Ark1'!T2331</f>
        <v>2.6485735306139122</v>
      </c>
      <c r="J127" s="102">
        <f>+'Ark1'!U2331</f>
        <v>2.1515036674903114</v>
      </c>
      <c r="K127" s="49">
        <f>+'Ark1'!W2331</f>
        <v>55.987240829346085</v>
      </c>
      <c r="L127" s="65">
        <f>+'Ark1'!Y2331</f>
        <v>107.92808641975296</v>
      </c>
      <c r="M127" s="65">
        <f>+'Ark1'!AA2331</f>
        <v>27.064177843707089</v>
      </c>
      <c r="N127" s="49">
        <f>+'Ark1'!AB2331</f>
        <v>2.9933200288761195</v>
      </c>
      <c r="O127" s="65">
        <f>+'Ark1'!AC2331</f>
        <v>-35.374508485862549</v>
      </c>
      <c r="P127" s="65">
        <f t="shared" si="3"/>
        <v>3.145631067961165</v>
      </c>
      <c r="Q127" s="49">
        <f>+'Ark1'!V2331</f>
        <v>19.961419753086425</v>
      </c>
      <c r="R127" s="102">
        <f>+'Ark1'!X2331</f>
        <v>121.019588566537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+'Ark1'!C2332</f>
        <v>2004</v>
      </c>
      <c r="C128" s="47">
        <f>+'Ark1'!I2332</f>
        <v>24</v>
      </c>
      <c r="D128" s="89" t="s">
        <v>53</v>
      </c>
      <c r="E128" s="89" t="s">
        <v>68</v>
      </c>
      <c r="F128" s="47">
        <f>+'Ark1'!Q2332</f>
        <v>203</v>
      </c>
      <c r="G128" s="65">
        <f>+'Ark1'!R2332</f>
        <v>625</v>
      </c>
      <c r="H128" s="65">
        <f>+'Ark1'!S2332</f>
        <v>619</v>
      </c>
      <c r="I128" s="102">
        <f>+'Ark1'!T2332</f>
        <v>2.5545655194964443</v>
      </c>
      <c r="J128" s="102">
        <f>+'Ark1'!U2332</f>
        <v>2.2142330673304502</v>
      </c>
      <c r="K128" s="49">
        <f>+'Ark1'!W2332</f>
        <v>54.894991922455581</v>
      </c>
      <c r="L128" s="65">
        <f>+'Ark1'!Y2332</f>
        <v>115.16240000000002</v>
      </c>
      <c r="M128" s="65">
        <f>+'Ark1'!AA2332</f>
        <v>27.771532085354671</v>
      </c>
      <c r="N128" s="49">
        <f>+'Ark1'!AB2332</f>
        <v>1.4526308788015103</v>
      </c>
      <c r="O128" s="65">
        <f>+'Ark1'!AC2332</f>
        <v>4.4923651984162811</v>
      </c>
      <c r="P128" s="65">
        <f t="shared" si="3"/>
        <v>3.0788177339901477</v>
      </c>
      <c r="Q128" s="49">
        <f>+'Ark1'!V2332</f>
        <v>19.059200000000001</v>
      </c>
      <c r="R128" s="102">
        <f>+'Ark1'!X2332</f>
        <v>126.02868905742152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+'Ark1'!C2333</f>
        <v>2004</v>
      </c>
      <c r="C129" s="47">
        <f>+'Ark1'!I2333</f>
        <v>49</v>
      </c>
      <c r="D129" s="89" t="s">
        <v>53</v>
      </c>
      <c r="E129" s="89" t="s">
        <v>69</v>
      </c>
      <c r="F129" s="47">
        <f>+'Ark1'!Q2333</f>
        <v>397</v>
      </c>
      <c r="G129" s="65">
        <f>+'Ark1'!R2333</f>
        <v>6677</v>
      </c>
      <c r="H129" s="65">
        <f>+'Ark1'!S2333</f>
        <v>6644</v>
      </c>
      <c r="I129" s="102">
        <f>+'Ark1'!T2333</f>
        <v>27.290934357884403</v>
      </c>
      <c r="J129" s="102">
        <f>+'Ark1'!U2333</f>
        <v>28.43204587272324</v>
      </c>
      <c r="K129" s="49">
        <f>+'Ark1'!W2333</f>
        <v>55.247892835641188</v>
      </c>
      <c r="L129" s="65">
        <f>+'Ark1'!Y2333</f>
        <v>138.41849633068713</v>
      </c>
      <c r="M129" s="65">
        <f>+'Ark1'!AA2333</f>
        <v>30.614515702545479</v>
      </c>
      <c r="N129" s="49">
        <f>+'Ark1'!AB2333</f>
        <v>4.4862610607489568</v>
      </c>
      <c r="O129" s="65">
        <f>+'Ark1'!AC2333</f>
        <v>-68.49287563458023</v>
      </c>
      <c r="P129" s="65">
        <f t="shared" si="3"/>
        <v>16.818639798488665</v>
      </c>
      <c r="Q129" s="49">
        <f>+'Ark1'!V2333</f>
        <v>14.346413059757376</v>
      </c>
      <c r="R129" s="102">
        <f>+'Ark1'!X2333</f>
        <v>150.61566273251577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+'Ark1'!C2334</f>
        <v>2004</v>
      </c>
      <c r="C130" s="47">
        <f>+'Ark1'!I2334</f>
        <v>80</v>
      </c>
      <c r="D130" s="89" t="s">
        <v>10</v>
      </c>
      <c r="E130" s="89" t="s">
        <v>9</v>
      </c>
      <c r="F130" s="47">
        <f>+'Ark1'!Q2334</f>
        <v>225</v>
      </c>
      <c r="G130" s="65">
        <f>+'Ark1'!R2334</f>
        <v>4375</v>
      </c>
      <c r="H130" s="65">
        <f>+'Ark1'!S2334</f>
        <v>4248</v>
      </c>
      <c r="I130" s="102">
        <f>+'Ark1'!T2334</f>
        <v>17.881958636475112</v>
      </c>
      <c r="J130" s="102">
        <f>+'Ark1'!U2334</f>
        <v>17.737410751501013</v>
      </c>
      <c r="K130" s="49">
        <f>+'Ark1'!W2334</f>
        <v>56.505885122410554</v>
      </c>
      <c r="L130" s="65">
        <f>+'Ark1'!Y2334</f>
        <v>131.78911999999977</v>
      </c>
      <c r="M130" s="65">
        <f>+'Ark1'!AA2334</f>
        <v>29.627387553401739</v>
      </c>
      <c r="N130" s="49">
        <f>+'Ark1'!AB2334</f>
        <v>4.6671169292452408</v>
      </c>
      <c r="O130" s="65">
        <f>+'Ark1'!AC2334</f>
        <v>-53.461453000764543</v>
      </c>
      <c r="P130" s="65">
        <f t="shared" si="3"/>
        <v>19.444444444444443</v>
      </c>
      <c r="Q130" s="49">
        <f>+'Ark1'!V2334</f>
        <v>16.634514285714278</v>
      </c>
      <c r="R130" s="102">
        <f>+'Ark1'!X2334</f>
        <v>146.39054016406089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+'Ark1'!C2335</f>
        <v>2004</v>
      </c>
      <c r="C131" s="47">
        <f>+'Ark1'!I2335</f>
        <v>81</v>
      </c>
      <c r="D131" s="89" t="s">
        <v>10</v>
      </c>
      <c r="E131" s="89" t="s">
        <v>57</v>
      </c>
      <c r="F131" s="47">
        <f>+'Ark1'!Q2335</f>
        <v>49</v>
      </c>
      <c r="G131" s="65">
        <f>+'Ark1'!R2335</f>
        <v>144</v>
      </c>
      <c r="H131" s="65">
        <f>+'Ark1'!S2335</f>
        <v>5</v>
      </c>
      <c r="I131" s="102">
        <f>+'Ark1'!T2335</f>
        <v>0.58857189569198098</v>
      </c>
      <c r="J131" s="102">
        <f>+'Ark1'!U2335</f>
        <v>1.6879810549890829E-2</v>
      </c>
      <c r="K131" s="49">
        <f>+'Ark1'!W2335</f>
        <v>57.6</v>
      </c>
      <c r="L131" s="65">
        <f>+'Ark1'!Y2335</f>
        <v>3.8104166666666655</v>
      </c>
      <c r="M131" s="65">
        <f>+'Ark1'!AA2335</f>
        <v>24.375282562464861</v>
      </c>
      <c r="N131" s="49">
        <f>+'Ark1'!AB2335</f>
        <v>1.6248076809270131</v>
      </c>
      <c r="O131" s="65">
        <f>+'Ark1'!AC2335</f>
        <v>20.946772751207099</v>
      </c>
      <c r="P131" s="65">
        <f t="shared" si="3"/>
        <v>2.9387755102040818</v>
      </c>
      <c r="Q131" s="49">
        <f>+'Ark1'!V2335</f>
        <v>25.826388888888889</v>
      </c>
      <c r="R131" s="102">
        <f>+'Ark1'!X2335</f>
        <v>122.68568677019384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+'Ark1'!C2336</f>
        <v>2004</v>
      </c>
      <c r="C132" s="47">
        <f>+'Ark1'!I2336</f>
        <v>83</v>
      </c>
      <c r="D132" s="89" t="s">
        <v>10</v>
      </c>
      <c r="E132" s="89" t="s">
        <v>409</v>
      </c>
      <c r="F132" s="47">
        <f>+'Ark1'!Q2336</f>
        <v>239</v>
      </c>
      <c r="G132" s="65">
        <f>+'Ark1'!R2336</f>
        <v>4118</v>
      </c>
      <c r="H132" s="65">
        <f>+'Ark1'!S2336</f>
        <v>4085</v>
      </c>
      <c r="I132" s="102">
        <f>+'Ark1'!T2336</f>
        <v>16.831521294858163</v>
      </c>
      <c r="J132" s="102">
        <f>+'Ark1'!U2336</f>
        <v>17.020189539322701</v>
      </c>
      <c r="K132" s="49">
        <f>+'Ark1'!W2336</f>
        <v>56.844063647490813</v>
      </c>
      <c r="L132" s="65">
        <f>+'Ark1'!Y2336</f>
        <v>134.35240407965031</v>
      </c>
      <c r="M132" s="65">
        <f>+'Ark1'!AA2336</f>
        <v>28.505519400613288</v>
      </c>
      <c r="N132" s="49">
        <f>+'Ark1'!AB2336</f>
        <v>3.6091705765367599</v>
      </c>
      <c r="O132" s="65">
        <f>+'Ark1'!AC2336</f>
        <v>-49.15895416329866</v>
      </c>
      <c r="P132" s="65">
        <f t="shared" si="3"/>
        <v>17.230125523012553</v>
      </c>
      <c r="Q132" s="49">
        <f>+'Ark1'!V2336</f>
        <v>15.41233608547838</v>
      </c>
      <c r="R132" s="102">
        <f>+'Ark1'!X2336</f>
        <v>146.45814138388789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+'Ark1'!C2337</f>
        <v>2003</v>
      </c>
      <c r="C133" s="47">
        <f>+'Ark1'!I2337</f>
        <v>6</v>
      </c>
      <c r="D133" s="89" t="s">
        <v>53</v>
      </c>
      <c r="E133" s="89" t="s">
        <v>378</v>
      </c>
      <c r="F133" s="47">
        <f>+'Ark1'!Q2337</f>
        <v>220</v>
      </c>
      <c r="G133" s="65">
        <f>+'Ark1'!R2337</f>
        <v>622</v>
      </c>
      <c r="H133" s="65">
        <f>+'Ark1'!S2337</f>
        <v>621</v>
      </c>
      <c r="I133" s="102">
        <f>+'Ark1'!T2337</f>
        <v>2.6368222476578063</v>
      </c>
      <c r="J133" s="102">
        <f>+'Ark1'!U2337</f>
        <v>2.1980079204549257</v>
      </c>
      <c r="K133" s="49">
        <f>+'Ark1'!W2337</f>
        <v>56.096618357487927</v>
      </c>
      <c r="L133" s="65">
        <f>+'Ark1'!Y2337</f>
        <v>110.53922829581984</v>
      </c>
      <c r="M133" s="65">
        <f>+'Ark1'!AA2337</f>
        <v>27.284429730052381</v>
      </c>
      <c r="N133" s="49">
        <f>+'Ark1'!AB2337</f>
        <v>3.296951917474213</v>
      </c>
      <c r="O133" s="65">
        <f>+'Ark1'!AC2337</f>
        <v>-42.284901415883745</v>
      </c>
      <c r="P133" s="65">
        <f t="shared" si="3"/>
        <v>2.8272727272727272</v>
      </c>
      <c r="Q133" s="49">
        <f>+'Ark1'!V2337</f>
        <v>13.797427652733118</v>
      </c>
      <c r="R133" s="102">
        <f>+'Ark1'!X2337</f>
        <v>119.91235068088476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+'Ark1'!C2338</f>
        <v>2003</v>
      </c>
      <c r="C134" s="47">
        <f>+'Ark1'!I2338</f>
        <v>24</v>
      </c>
      <c r="D134" s="89" t="s">
        <v>53</v>
      </c>
      <c r="E134" s="89" t="s">
        <v>68</v>
      </c>
      <c r="F134" s="47">
        <f>+'Ark1'!Q2338</f>
        <v>218</v>
      </c>
      <c r="G134" s="65">
        <f>+'Ark1'!R2338</f>
        <v>554</v>
      </c>
      <c r="H134" s="65">
        <f>+'Ark1'!S2338</f>
        <v>552</v>
      </c>
      <c r="I134" s="102">
        <f>+'Ark1'!T2338</f>
        <v>2.348552291322227</v>
      </c>
      <c r="J134" s="102">
        <f>+'Ark1'!U2338</f>
        <v>2.0739221360184219</v>
      </c>
      <c r="K134" s="49">
        <f>+'Ark1'!W2338</f>
        <v>54.949275362318843</v>
      </c>
      <c r="L134" s="65">
        <f>+'Ark1'!Y2338</f>
        <v>117.10090252707596</v>
      </c>
      <c r="M134" s="65">
        <f>+'Ark1'!AA2338</f>
        <v>30.8305989773229</v>
      </c>
      <c r="N134" s="49">
        <f>+'Ark1'!AB2338</f>
        <v>1.2942037100147372</v>
      </c>
      <c r="O134" s="65">
        <f>+'Ark1'!AC2338</f>
        <v>-12.33664633726692</v>
      </c>
      <c r="P134" s="65">
        <f t="shared" si="3"/>
        <v>2.5412844036697249</v>
      </c>
      <c r="Q134" s="49">
        <f>+'Ark1'!V2338</f>
        <v>13.548736462093869</v>
      </c>
      <c r="R134" s="102">
        <f>+'Ark1'!X2338</f>
        <v>127.2733317427475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+'Ark1'!C2339</f>
        <v>2003</v>
      </c>
      <c r="C135" s="47">
        <f>+'Ark1'!I2339</f>
        <v>49</v>
      </c>
      <c r="D135" s="89" t="s">
        <v>53</v>
      </c>
      <c r="E135" s="89" t="s">
        <v>69</v>
      </c>
      <c r="F135" s="47">
        <f>+'Ark1'!Q2339</f>
        <v>409</v>
      </c>
      <c r="G135" s="65">
        <f>+'Ark1'!R2339</f>
        <v>6319</v>
      </c>
      <c r="H135" s="65">
        <f>+'Ark1'!S2339</f>
        <v>6276</v>
      </c>
      <c r="I135" s="102">
        <f>+'Ark1'!T2339</f>
        <v>26.787909618890158</v>
      </c>
      <c r="J135" s="102">
        <f>+'Ark1'!U2339</f>
        <v>27.879695707066642</v>
      </c>
      <c r="K135" s="49">
        <f>+'Ark1'!W2339</f>
        <v>55.674792861695359</v>
      </c>
      <c r="L135" s="65">
        <f>+'Ark1'!Y2339</f>
        <v>138.01212217122935</v>
      </c>
      <c r="M135" s="65">
        <f>+'Ark1'!AA2339</f>
        <v>30.70441378063564</v>
      </c>
      <c r="N135" s="49">
        <f>+'Ark1'!AB2339</f>
        <v>4.429053584210072</v>
      </c>
      <c r="O135" s="65">
        <f>+'Ark1'!AC2339</f>
        <v>-69.636111972656309</v>
      </c>
      <c r="P135" s="65">
        <f t="shared" si="3"/>
        <v>15.449877750611247</v>
      </c>
      <c r="Q135" s="49">
        <f>+'Ark1'!V2339</f>
        <v>13.242759930368727</v>
      </c>
      <c r="R135" s="102">
        <f>+'Ark1'!X2339</f>
        <v>150.37366027271261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+'Ark1'!C2340</f>
        <v>2003</v>
      </c>
      <c r="C136" s="47">
        <f>+'Ark1'!I2340</f>
        <v>80</v>
      </c>
      <c r="D136" s="89" t="s">
        <v>10</v>
      </c>
      <c r="E136" s="89" t="s">
        <v>9</v>
      </c>
      <c r="F136" s="47">
        <f>+'Ark1'!Q2340</f>
        <v>220</v>
      </c>
      <c r="G136" s="65">
        <f>+'Ark1'!R2340</f>
        <v>3929</v>
      </c>
      <c r="H136" s="65">
        <f>+'Ark1'!S2340</f>
        <v>3842</v>
      </c>
      <c r="I136" s="102">
        <f>+'Ark1'!T2340</f>
        <v>16.656068506507264</v>
      </c>
      <c r="J136" s="102">
        <f>+'Ark1'!U2340</f>
        <v>17.000871365767456</v>
      </c>
      <c r="K136" s="49">
        <f>+'Ark1'!W2340</f>
        <v>55.773034877667889</v>
      </c>
      <c r="L136" s="65">
        <f>+'Ark1'!Y2340</f>
        <v>135.3526342580806</v>
      </c>
      <c r="M136" s="65">
        <f>+'Ark1'!AA2340</f>
        <v>29.767373883270857</v>
      </c>
      <c r="N136" s="49">
        <f>+'Ark1'!AB2340</f>
        <v>4.3664188220853184</v>
      </c>
      <c r="O136" s="65">
        <f>+'Ark1'!AC2340</f>
        <v>-54.146809142487378</v>
      </c>
      <c r="P136" s="65">
        <f t="shared" si="3"/>
        <v>17.859090909090909</v>
      </c>
      <c r="Q136" s="49">
        <f>+'Ark1'!V2340</f>
        <v>15.553066938152199</v>
      </c>
      <c r="R136" s="102">
        <f>+'Ark1'!X2340</f>
        <v>149.71513597118053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+'Ark1'!C2341</f>
        <v>2003</v>
      </c>
      <c r="C137" s="47">
        <f>+'Ark1'!I2341</f>
        <v>81</v>
      </c>
      <c r="D137" s="89" t="s">
        <v>10</v>
      </c>
      <c r="E137" s="89" t="s">
        <v>57</v>
      </c>
      <c r="F137" s="47">
        <f>+'Ark1'!Q2341</f>
        <v>52</v>
      </c>
      <c r="G137" s="65">
        <f>+'Ark1'!R2341</f>
        <v>128</v>
      </c>
      <c r="H137" s="65">
        <f>+'Ark1'!S2341</f>
        <v>8</v>
      </c>
      <c r="I137" s="102">
        <f>+'Ark1'!T2341</f>
        <v>0.54262580016109196</v>
      </c>
      <c r="J137" s="102">
        <f>+'Ark1'!U2341</f>
        <v>3.0219835637725075E-2</v>
      </c>
      <c r="K137" s="49">
        <f>+'Ark1'!W2341</f>
        <v>53.5</v>
      </c>
      <c r="L137" s="65">
        <f>+'Ark1'!Y2341</f>
        <v>7.3851562499999996</v>
      </c>
      <c r="M137" s="65">
        <f>+'Ark1'!AA2341</f>
        <v>13.35944773372014</v>
      </c>
      <c r="N137" s="49">
        <f>+'Ark1'!AB2341</f>
        <v>1.4142135623730951</v>
      </c>
      <c r="O137" s="65">
        <f>+'Ark1'!AC2341</f>
        <v>21.07249437784122</v>
      </c>
      <c r="P137" s="65">
        <f t="shared" si="3"/>
        <v>2.4615384615384617</v>
      </c>
      <c r="Q137" s="49">
        <f>+'Ark1'!V2341</f>
        <v>21.6796875</v>
      </c>
      <c r="R137" s="102">
        <f>+'Ark1'!X2341</f>
        <v>120.99387188515703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+'Ark1'!C2342</f>
        <v>2003</v>
      </c>
      <c r="C138" s="47">
        <f>+'Ark1'!I2342</f>
        <v>83</v>
      </c>
      <c r="D138" s="89" t="s">
        <v>10</v>
      </c>
      <c r="E138" s="89" t="s">
        <v>409</v>
      </c>
      <c r="F138" s="47">
        <f>+'Ark1'!Q2342</f>
        <v>262</v>
      </c>
      <c r="G138" s="65">
        <f>+'Ark1'!R2342</f>
        <v>3834</v>
      </c>
      <c r="H138" s="65">
        <f>+'Ark1'!S2342</f>
        <v>3776</v>
      </c>
      <c r="I138" s="102">
        <f>+'Ark1'!T2342</f>
        <v>16.253338420450213</v>
      </c>
      <c r="J138" s="102">
        <f>+'Ark1'!U2342</f>
        <v>16.334692304178251</v>
      </c>
      <c r="K138" s="49">
        <f>+'Ark1'!W2342</f>
        <v>56.62579449152544</v>
      </c>
      <c r="L138" s="65">
        <f>+'Ark1'!Y2342</f>
        <v>133.27123109024507</v>
      </c>
      <c r="M138" s="65">
        <f>+'Ark1'!AA2342</f>
        <v>28.760428679149928</v>
      </c>
      <c r="N138" s="49">
        <f>+'Ark1'!AB2342</f>
        <v>3.9145483082683175</v>
      </c>
      <c r="O138" s="65">
        <f>+'Ark1'!AC2342</f>
        <v>-53.658043908398</v>
      </c>
      <c r="P138" s="65">
        <f t="shared" si="3"/>
        <v>14.633587786259541</v>
      </c>
      <c r="Q138" s="49">
        <f>+'Ark1'!V2342</f>
        <v>15.893062076160668</v>
      </c>
      <c r="R138" s="102">
        <f>+'Ark1'!X2342</f>
        <v>145.70889079915105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4"/>
      <c r="M139" s="64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4"/>
      <c r="M140" s="64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7"/>
      <c r="I141" s="97"/>
      <c r="J141" s="97"/>
      <c r="K141" s="1"/>
      <c r="N141" s="97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7"/>
      <c r="I142" s="97"/>
      <c r="J142" s="97"/>
      <c r="K142" s="1"/>
      <c r="N142" s="97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7"/>
      <c r="I143" s="97"/>
      <c r="J143" s="97"/>
      <c r="K143" s="1"/>
      <c r="N143" s="97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7"/>
      <c r="I144" s="97"/>
      <c r="J144" s="97"/>
      <c r="K144" s="1"/>
      <c r="N144" s="97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7"/>
      <c r="I145" s="97"/>
      <c r="J145" s="97"/>
      <c r="K145" s="1"/>
      <c r="N145" s="97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7"/>
      <c r="I146" s="97"/>
      <c r="J146" s="97"/>
      <c r="K146" s="1"/>
      <c r="N146" s="97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7"/>
      <c r="I147" s="97"/>
      <c r="J147" s="97"/>
      <c r="K147" s="1"/>
      <c r="N147" s="97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7"/>
      <c r="I148" s="97"/>
      <c r="J148" s="97"/>
      <c r="K148" s="1"/>
      <c r="N148" s="97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7"/>
      <c r="I149" s="97"/>
      <c r="J149" s="97"/>
      <c r="K149" s="1"/>
      <c r="N149" s="97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7"/>
      <c r="I150" s="97"/>
      <c r="J150" s="97"/>
      <c r="K150" s="1"/>
      <c r="N150" s="97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7"/>
      <c r="I151" s="97"/>
      <c r="J151" s="97"/>
      <c r="K151" s="1"/>
      <c r="N151" s="97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7"/>
      <c r="I152" s="97"/>
      <c r="J152" s="97"/>
      <c r="K152" s="1"/>
      <c r="N152" s="97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7"/>
      <c r="I153" s="97"/>
      <c r="J153" s="97"/>
      <c r="K153" s="1"/>
      <c r="N153" s="97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7"/>
      <c r="I154" s="97"/>
      <c r="J154" s="97"/>
      <c r="K154" s="1"/>
      <c r="N154" s="97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7"/>
      <c r="I155" s="97"/>
      <c r="J155" s="97"/>
      <c r="K155" s="1"/>
      <c r="N155" s="97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7"/>
      <c r="I156" s="97"/>
      <c r="J156" s="97"/>
      <c r="K156" s="1"/>
      <c r="N156" s="97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7"/>
      <c r="J157" s="97"/>
      <c r="N157" s="97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7"/>
      <c r="J158" s="97"/>
      <c r="N158" s="97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7"/>
      <c r="I159" s="97"/>
      <c r="J159" s="97"/>
      <c r="K159" s="1"/>
      <c r="N159" s="97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7"/>
      <c r="I160" s="97"/>
      <c r="J160" s="97"/>
      <c r="K160" s="1"/>
      <c r="N160" s="97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7"/>
      <c r="I161" s="97"/>
      <c r="J161" s="97"/>
      <c r="K161" s="1"/>
      <c r="N161" s="97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7"/>
      <c r="I162" s="97"/>
      <c r="J162" s="97"/>
      <c r="K162" s="1"/>
      <c r="N162" s="97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7"/>
      <c r="I163" s="97"/>
      <c r="J163" s="97"/>
      <c r="K163" s="1"/>
      <c r="N163" s="97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7"/>
      <c r="I164" s="97"/>
      <c r="J164" s="97"/>
      <c r="K164" s="1"/>
      <c r="N164" s="97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7"/>
      <c r="I165" s="97"/>
      <c r="J165" s="97"/>
      <c r="K165" s="1"/>
      <c r="N165" s="97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7"/>
      <c r="I166" s="97"/>
      <c r="J166" s="97"/>
      <c r="K166" s="1"/>
      <c r="N166" s="97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7"/>
      <c r="I167" s="97"/>
      <c r="J167" s="97"/>
      <c r="K167" s="1"/>
      <c r="N167" s="97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7"/>
      <c r="I168" s="97"/>
      <c r="J168" s="97"/>
      <c r="K168" s="1"/>
      <c r="N168" s="97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7"/>
      <c r="X169" s="1"/>
      <c r="AA169" s="53"/>
    </row>
    <row r="170" spans="4:27">
      <c r="O170" s="3"/>
      <c r="P170" s="3"/>
      <c r="S170" s="77"/>
      <c r="X170" s="1"/>
      <c r="AA170" s="53"/>
    </row>
    <row r="171" spans="4:27">
      <c r="O171" s="3"/>
      <c r="P171" s="3"/>
      <c r="S171" s="77"/>
      <c r="X171" s="1"/>
      <c r="AA171" s="53"/>
    </row>
    <row r="172" spans="4:27">
      <c r="O172" s="3"/>
      <c r="P172" s="3"/>
      <c r="S172" s="77"/>
      <c r="X172" s="1"/>
      <c r="AA172" s="53"/>
    </row>
    <row r="173" spans="4:27">
      <c r="O173" s="3"/>
      <c r="P173" s="3"/>
      <c r="S173" s="77"/>
      <c r="X173" s="1"/>
      <c r="AA173" s="53"/>
    </row>
    <row r="174" spans="4:27">
      <c r="O174" s="3"/>
      <c r="P174" s="3"/>
      <c r="S174" s="77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7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7"/>
      <c r="X176" s="1"/>
      <c r="AA176" s="53"/>
    </row>
    <row r="177" spans="7:28">
      <c r="G177" s="12"/>
      <c r="H177" s="12"/>
      <c r="I177" s="12"/>
      <c r="J177" s="12"/>
      <c r="K177" s="12"/>
      <c r="L177" s="66"/>
      <c r="O177" s="3"/>
      <c r="P177" s="3"/>
      <c r="S177" s="77"/>
      <c r="X177" s="1"/>
      <c r="AA177" s="53"/>
    </row>
    <row r="178" spans="7:28">
      <c r="G178" s="12"/>
      <c r="H178" s="12"/>
      <c r="I178" s="12"/>
      <c r="J178" s="12"/>
      <c r="K178" s="12"/>
      <c r="L178" s="66"/>
      <c r="O178" s="3"/>
      <c r="P178" s="3"/>
      <c r="S178" s="77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6"/>
      <c r="O179" s="3"/>
      <c r="P179" s="3"/>
      <c r="S179" s="77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6"/>
      <c r="O180" s="3"/>
      <c r="P180" s="3"/>
      <c r="S180" s="77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6"/>
      <c r="O181" s="3"/>
      <c r="P181" s="3"/>
      <c r="S181" s="77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6"/>
      <c r="O182" s="3"/>
      <c r="P182" s="3"/>
      <c r="S182" s="77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6"/>
      <c r="O183" s="3"/>
      <c r="P183" s="3"/>
      <c r="S183" s="77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6"/>
      <c r="O184" s="3"/>
      <c r="P184" s="3"/>
      <c r="S184" s="77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6"/>
      <c r="O185" s="3"/>
      <c r="P185" s="3"/>
      <c r="S185" s="77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6"/>
      <c r="O186" s="3"/>
      <c r="P186" s="3"/>
      <c r="S186" s="77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6"/>
      <c r="O187" s="3"/>
      <c r="P187" s="3"/>
      <c r="S187" s="77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6"/>
      <c r="O188" s="3"/>
      <c r="P188" s="3"/>
      <c r="S188" s="77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6"/>
      <c r="O189" s="3"/>
      <c r="P189" s="3"/>
      <c r="S189" s="77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6"/>
      <c r="O190" s="3"/>
      <c r="P190" s="3"/>
      <c r="S190" s="77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6"/>
      <c r="O191" s="3"/>
      <c r="P191" s="3"/>
      <c r="S191" s="77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6"/>
      <c r="O192" s="3"/>
      <c r="P192" s="3"/>
      <c r="S192" s="77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6"/>
      <c r="O193" s="3"/>
      <c r="P193" s="3"/>
      <c r="S193" s="77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6"/>
      <c r="O194" s="3"/>
      <c r="P194" s="3"/>
      <c r="S194" s="77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6"/>
      <c r="O195" s="3"/>
      <c r="P195" s="3"/>
      <c r="S195" s="77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6"/>
      <c r="O196" s="3"/>
      <c r="P196" s="3"/>
      <c r="S196" s="77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6"/>
      <c r="O197" s="3"/>
      <c r="P197" s="3"/>
      <c r="S197" s="77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6"/>
      <c r="O198" s="3"/>
      <c r="P198" s="3"/>
      <c r="S198" s="77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6"/>
      <c r="O199" s="3"/>
      <c r="P199" s="3"/>
      <c r="S199" s="77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6"/>
      <c r="O200" s="3"/>
      <c r="P200" s="3"/>
      <c r="S200" s="77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6"/>
      <c r="O201" s="3"/>
      <c r="P201" s="3"/>
      <c r="S201" s="77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6"/>
      <c r="O202" s="3"/>
      <c r="P202" s="3"/>
      <c r="S202" s="77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6"/>
      <c r="O203" s="3"/>
      <c r="P203" s="3"/>
      <c r="S203" s="77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6"/>
      <c r="O204" s="3"/>
      <c r="P204" s="3"/>
      <c r="S204" s="77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6"/>
      <c r="O205" s="3"/>
      <c r="P205" s="3"/>
      <c r="S205" s="77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6"/>
      <c r="O206" s="3"/>
      <c r="P206" s="3"/>
      <c r="S206" s="77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6"/>
      <c r="O207" s="3"/>
      <c r="P207" s="3"/>
      <c r="S207" s="77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6"/>
      <c r="O208" s="3"/>
      <c r="P208" s="3"/>
      <c r="S208" s="77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6"/>
      <c r="O209" s="3"/>
      <c r="P209" s="3"/>
      <c r="S209" s="77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6"/>
      <c r="O210" s="3"/>
      <c r="P210" s="3"/>
      <c r="S210" s="77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6"/>
      <c r="O211" s="3"/>
      <c r="P211" s="3"/>
      <c r="S211" s="77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6"/>
      <c r="O212" s="3"/>
      <c r="P212" s="3"/>
      <c r="S212" s="77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6"/>
      <c r="O213" s="3"/>
      <c r="P213" s="3"/>
      <c r="S213" s="77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6"/>
      <c r="O214" s="3"/>
      <c r="P214" s="3"/>
      <c r="S214" s="77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6"/>
      <c r="O215" s="3"/>
      <c r="P215" s="3"/>
      <c r="S215" s="77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6"/>
      <c r="O216" s="3"/>
      <c r="P216" s="3"/>
      <c r="S216" s="77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6"/>
      <c r="O217" s="3"/>
      <c r="P217" s="3"/>
      <c r="S217" s="77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6"/>
      <c r="O218" s="3"/>
      <c r="P218" s="3"/>
      <c r="S218" s="77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6"/>
      <c r="O219" s="3"/>
      <c r="P219" s="3"/>
      <c r="S219" s="77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6"/>
      <c r="M220" s="66"/>
      <c r="N220" s="12"/>
      <c r="O220" s="12"/>
      <c r="P220" s="12"/>
      <c r="Q220" s="12"/>
      <c r="R220" s="66"/>
      <c r="S220" s="66"/>
      <c r="T220" s="149"/>
      <c r="U220" s="149"/>
      <c r="V220" s="149"/>
      <c r="W220" s="149"/>
      <c r="X220" s="12"/>
      <c r="Y220" s="66"/>
      <c r="Z220" s="66"/>
      <c r="AA220" s="12"/>
      <c r="AB220" s="12"/>
    </row>
    <row r="221" spans="7:28">
      <c r="G221" s="12"/>
      <c r="H221" s="12"/>
      <c r="I221" s="12"/>
      <c r="J221" s="12"/>
      <c r="K221" s="12"/>
      <c r="L221" s="66"/>
      <c r="M221" s="66"/>
      <c r="N221" s="12"/>
      <c r="O221" s="12"/>
      <c r="P221" s="12"/>
      <c r="Q221" s="12"/>
      <c r="R221" s="66"/>
      <c r="S221" s="66"/>
      <c r="T221" s="149"/>
      <c r="U221" s="149"/>
      <c r="V221" s="149"/>
      <c r="W221" s="149"/>
      <c r="X221" s="12"/>
      <c r="Y221" s="66"/>
      <c r="Z221" s="66"/>
      <c r="AA221" s="12"/>
      <c r="AB221" s="12"/>
    </row>
    <row r="222" spans="7:28">
      <c r="G222" s="12"/>
      <c r="H222" s="12"/>
      <c r="I222" s="12"/>
      <c r="J222" s="12"/>
      <c r="K222" s="12"/>
      <c r="L222" s="66"/>
      <c r="M222" s="66"/>
      <c r="N222" s="12"/>
      <c r="O222" s="12"/>
      <c r="P222" s="12"/>
      <c r="Q222" s="12"/>
      <c r="R222" s="66"/>
      <c r="S222" s="66"/>
      <c r="T222" s="149"/>
      <c r="U222" s="149"/>
      <c r="V222" s="149"/>
      <c r="W222" s="149"/>
      <c r="X222" s="12"/>
      <c r="Y222" s="66"/>
      <c r="Z222" s="66"/>
      <c r="AA222" s="12"/>
      <c r="AB222" s="12"/>
    </row>
    <row r="223" spans="7:28">
      <c r="G223" s="12"/>
      <c r="H223" s="12"/>
      <c r="I223" s="12"/>
      <c r="J223" s="12"/>
      <c r="K223" s="12"/>
      <c r="L223" s="66"/>
      <c r="M223" s="66"/>
      <c r="N223" s="12"/>
      <c r="O223" s="12"/>
      <c r="P223" s="12"/>
      <c r="Q223" s="12"/>
      <c r="R223" s="66"/>
      <c r="S223" s="66"/>
      <c r="T223" s="149"/>
      <c r="U223" s="149"/>
      <c r="V223" s="149"/>
      <c r="W223" s="149"/>
      <c r="X223" s="12"/>
      <c r="Y223" s="66"/>
      <c r="Z223" s="66"/>
      <c r="AA223" s="12"/>
      <c r="AB223" s="12"/>
    </row>
    <row r="224" spans="7:28">
      <c r="G224" s="12"/>
      <c r="H224" s="12"/>
      <c r="I224" s="12"/>
      <c r="J224" s="12"/>
      <c r="K224" s="12"/>
      <c r="L224" s="66"/>
      <c r="M224" s="66"/>
      <c r="N224" s="12"/>
      <c r="O224" s="12"/>
      <c r="P224" s="12"/>
      <c r="Q224" s="12"/>
      <c r="R224" s="66"/>
      <c r="S224" s="66"/>
      <c r="T224" s="149"/>
      <c r="U224" s="149"/>
      <c r="V224" s="149"/>
      <c r="W224" s="149"/>
      <c r="X224" s="12"/>
      <c r="Y224" s="66"/>
      <c r="Z224" s="66"/>
      <c r="AA224" s="12"/>
      <c r="AB224" s="12"/>
    </row>
    <row r="225" spans="7:28">
      <c r="G225" s="12"/>
      <c r="H225" s="12"/>
      <c r="I225" s="12"/>
      <c r="J225" s="12"/>
      <c r="K225" s="12"/>
      <c r="L225" s="66"/>
      <c r="M225" s="66"/>
      <c r="N225" s="12"/>
      <c r="O225" s="12"/>
      <c r="P225" s="12"/>
      <c r="Q225" s="12"/>
      <c r="R225" s="66"/>
      <c r="S225" s="66"/>
      <c r="T225" s="149"/>
      <c r="U225" s="149"/>
      <c r="V225" s="149"/>
      <c r="W225" s="149"/>
      <c r="X225" s="12"/>
      <c r="Y225" s="66"/>
      <c r="Z225" s="66"/>
      <c r="AA225" s="12"/>
      <c r="AB225" s="12"/>
    </row>
    <row r="226" spans="7:28">
      <c r="G226" s="12"/>
      <c r="H226" s="12"/>
      <c r="I226" s="12"/>
      <c r="J226" s="12"/>
      <c r="K226" s="12"/>
      <c r="L226" s="66"/>
      <c r="M226" s="66"/>
      <c r="N226" s="12"/>
      <c r="O226" s="12"/>
      <c r="P226" s="12"/>
      <c r="Q226" s="12"/>
      <c r="R226" s="66"/>
      <c r="S226" s="66"/>
      <c r="T226" s="149"/>
      <c r="U226" s="149"/>
      <c r="V226" s="149"/>
      <c r="W226" s="149"/>
      <c r="X226" s="12"/>
      <c r="Y226" s="66"/>
      <c r="Z226" s="66"/>
      <c r="AA226" s="12"/>
      <c r="AB226" s="12"/>
    </row>
    <row r="227" spans="7:28">
      <c r="G227" s="12"/>
      <c r="H227" s="12"/>
      <c r="I227" s="12"/>
      <c r="J227" s="12"/>
      <c r="K227" s="12"/>
      <c r="L227" s="66"/>
      <c r="M227" s="66"/>
      <c r="N227" s="12"/>
      <c r="O227" s="12"/>
      <c r="P227" s="12"/>
      <c r="Q227" s="12"/>
      <c r="R227" s="66"/>
      <c r="S227" s="66"/>
      <c r="T227" s="149"/>
      <c r="U227" s="149"/>
      <c r="V227" s="149"/>
      <c r="W227" s="149"/>
      <c r="X227" s="12"/>
      <c r="Y227" s="66"/>
      <c r="Z227" s="66"/>
      <c r="AA227" s="12"/>
      <c r="AB227" s="12"/>
    </row>
    <row r="228" spans="7:28">
      <c r="G228" s="12"/>
      <c r="H228" s="12"/>
      <c r="I228" s="12"/>
      <c r="J228" s="12"/>
      <c r="K228" s="12"/>
      <c r="L228" s="66"/>
      <c r="M228" s="66"/>
      <c r="N228" s="12"/>
      <c r="O228" s="12"/>
      <c r="P228" s="12"/>
      <c r="Q228" s="12"/>
      <c r="R228" s="66"/>
      <c r="S228" s="66"/>
      <c r="T228" s="149"/>
      <c r="U228" s="149"/>
      <c r="V228" s="149"/>
      <c r="W228" s="149"/>
      <c r="X228" s="12"/>
      <c r="Y228" s="66"/>
      <c r="Z228" s="66"/>
      <c r="AA228" s="12"/>
      <c r="AB228" s="12"/>
    </row>
    <row r="229" spans="7:28">
      <c r="G229" s="12"/>
      <c r="H229" s="12"/>
      <c r="I229" s="12"/>
      <c r="J229" s="12"/>
      <c r="K229" s="12"/>
      <c r="L229" s="66"/>
      <c r="M229" s="66"/>
      <c r="N229" s="12"/>
      <c r="O229" s="12"/>
      <c r="P229" s="12"/>
      <c r="Q229" s="12"/>
      <c r="R229" s="66"/>
      <c r="S229" s="66"/>
      <c r="T229" s="149"/>
      <c r="U229" s="149"/>
      <c r="V229" s="149"/>
      <c r="W229" s="149"/>
      <c r="X229" s="12"/>
      <c r="Y229" s="66"/>
      <c r="Z229" s="66"/>
      <c r="AA229" s="12"/>
      <c r="AB229" s="12"/>
    </row>
    <row r="230" spans="7:28">
      <c r="G230" s="12"/>
      <c r="H230" s="12"/>
      <c r="I230" s="12"/>
      <c r="J230" s="12"/>
      <c r="K230" s="12"/>
      <c r="L230" s="66"/>
      <c r="M230" s="66"/>
      <c r="N230" s="12"/>
      <c r="O230" s="12"/>
      <c r="P230" s="12"/>
      <c r="Q230" s="12"/>
      <c r="R230" s="66"/>
      <c r="S230" s="66"/>
      <c r="T230" s="149"/>
      <c r="U230" s="149"/>
      <c r="V230" s="149"/>
      <c r="W230" s="149"/>
      <c r="X230" s="12"/>
      <c r="Y230" s="66"/>
      <c r="Z230" s="66"/>
      <c r="AA230" s="12"/>
      <c r="AB230" s="12"/>
    </row>
    <row r="231" spans="7:28">
      <c r="G231" s="12"/>
      <c r="H231" s="12"/>
      <c r="I231" s="12"/>
      <c r="J231" s="12"/>
      <c r="K231" s="12"/>
      <c r="L231" s="66"/>
      <c r="M231" s="66"/>
      <c r="N231" s="12"/>
      <c r="O231" s="12"/>
      <c r="P231" s="12"/>
      <c r="Q231" s="12"/>
      <c r="R231" s="66"/>
      <c r="S231" s="66"/>
      <c r="T231" s="149"/>
      <c r="U231" s="149"/>
      <c r="V231" s="149"/>
      <c r="W231" s="149"/>
      <c r="X231" s="12"/>
      <c r="Y231" s="66"/>
      <c r="Z231" s="66"/>
      <c r="AA231" s="12"/>
      <c r="AB231" s="12"/>
    </row>
    <row r="232" spans="7:28">
      <c r="G232" s="12"/>
      <c r="H232" s="12"/>
      <c r="I232" s="12"/>
      <c r="J232" s="12"/>
      <c r="K232" s="12"/>
      <c r="L232" s="66"/>
      <c r="M232" s="66"/>
      <c r="N232" s="12"/>
      <c r="O232" s="12"/>
      <c r="P232" s="12"/>
      <c r="Q232" s="12"/>
      <c r="R232" s="66"/>
      <c r="S232" s="66"/>
      <c r="T232" s="149"/>
      <c r="U232" s="149"/>
      <c r="V232" s="149"/>
      <c r="W232" s="149"/>
      <c r="X232" s="12"/>
      <c r="Y232" s="66"/>
      <c r="Z232" s="66"/>
      <c r="AA232" s="12"/>
      <c r="AB232" s="12"/>
    </row>
    <row r="233" spans="7:28">
      <c r="G233" s="12"/>
      <c r="H233" s="12"/>
      <c r="I233" s="12"/>
      <c r="J233" s="12"/>
      <c r="K233" s="12"/>
      <c r="L233" s="66"/>
      <c r="M233" s="66"/>
      <c r="N233" s="12"/>
      <c r="O233" s="12"/>
      <c r="P233" s="12"/>
      <c r="Q233" s="12"/>
      <c r="R233" s="66"/>
      <c r="S233" s="66"/>
      <c r="T233" s="149"/>
      <c r="U233" s="149"/>
      <c r="V233" s="149"/>
      <c r="W233" s="149"/>
      <c r="X233" s="12"/>
      <c r="Y233" s="66"/>
      <c r="Z233" s="66"/>
      <c r="AA233" s="12"/>
      <c r="AB233" s="12"/>
    </row>
    <row r="234" spans="7:28">
      <c r="G234" s="12"/>
      <c r="H234" s="12"/>
      <c r="I234" s="12"/>
      <c r="J234" s="12"/>
      <c r="K234" s="12"/>
      <c r="L234" s="66"/>
      <c r="M234" s="66"/>
      <c r="N234" s="12"/>
      <c r="O234" s="12"/>
      <c r="P234" s="12"/>
      <c r="Q234" s="12"/>
      <c r="R234" s="66"/>
      <c r="S234" s="66"/>
      <c r="T234" s="149"/>
      <c r="U234" s="149"/>
      <c r="V234" s="149"/>
      <c r="W234" s="149"/>
      <c r="X234" s="12"/>
      <c r="Y234" s="66"/>
      <c r="Z234" s="66"/>
      <c r="AA234" s="12"/>
      <c r="AB234" s="12"/>
    </row>
    <row r="235" spans="7:28">
      <c r="G235" s="12"/>
      <c r="H235" s="12"/>
      <c r="I235" s="12"/>
      <c r="J235" s="12"/>
      <c r="K235" s="12"/>
      <c r="L235" s="66"/>
      <c r="M235" s="66"/>
      <c r="N235" s="12"/>
      <c r="O235" s="12"/>
      <c r="P235" s="12"/>
      <c r="Q235" s="12"/>
      <c r="R235" s="66"/>
      <c r="S235" s="66"/>
      <c r="T235" s="149"/>
      <c r="U235" s="149"/>
      <c r="V235" s="149"/>
      <c r="W235" s="149"/>
      <c r="X235" s="12"/>
      <c r="Y235" s="66"/>
      <c r="Z235" s="66"/>
      <c r="AA235" s="12"/>
      <c r="AB235" s="12"/>
    </row>
    <row r="236" spans="7:28">
      <c r="G236" s="12"/>
      <c r="H236" s="12"/>
      <c r="I236" s="12"/>
      <c r="J236" s="12"/>
      <c r="K236" s="12"/>
      <c r="L236" s="66"/>
      <c r="M236" s="66"/>
      <c r="N236" s="12"/>
      <c r="O236" s="12"/>
      <c r="P236" s="12"/>
      <c r="Q236" s="12"/>
      <c r="R236" s="66"/>
      <c r="S236" s="66"/>
      <c r="T236" s="149"/>
      <c r="U236" s="149"/>
      <c r="V236" s="149"/>
      <c r="W236" s="149"/>
      <c r="X236" s="12"/>
      <c r="Y236" s="66"/>
      <c r="Z236" s="66"/>
      <c r="AA236" s="12"/>
      <c r="AB236" s="12"/>
    </row>
    <row r="237" spans="7:28">
      <c r="G237" s="12"/>
      <c r="H237" s="12"/>
      <c r="I237" s="12"/>
      <c r="J237" s="12"/>
      <c r="K237" s="12"/>
      <c r="L237" s="66"/>
      <c r="M237" s="66"/>
      <c r="N237" s="12"/>
      <c r="O237" s="12"/>
      <c r="P237" s="12"/>
      <c r="Q237" s="12"/>
      <c r="R237" s="66"/>
      <c r="S237" s="66"/>
      <c r="T237" s="149"/>
      <c r="U237" s="149"/>
      <c r="V237" s="149"/>
      <c r="W237" s="149"/>
      <c r="X237" s="12"/>
      <c r="Y237" s="66"/>
      <c r="Z237" s="66"/>
      <c r="AA237" s="12"/>
      <c r="AB237" s="12"/>
    </row>
    <row r="238" spans="7:28">
      <c r="G238" s="12"/>
      <c r="H238" s="12"/>
      <c r="I238" s="12"/>
      <c r="J238" s="12"/>
      <c r="K238" s="12"/>
      <c r="L238" s="66"/>
      <c r="M238" s="66"/>
      <c r="N238" s="12"/>
      <c r="O238" s="12"/>
      <c r="P238" s="12"/>
      <c r="Q238" s="12"/>
      <c r="R238" s="66"/>
      <c r="S238" s="66"/>
      <c r="T238" s="149"/>
      <c r="U238" s="149"/>
      <c r="V238" s="149"/>
      <c r="W238" s="149"/>
      <c r="X238" s="12"/>
      <c r="Y238" s="66"/>
      <c r="Z238" s="66"/>
      <c r="AA238" s="12"/>
      <c r="AB238" s="12"/>
    </row>
    <row r="239" spans="7:28">
      <c r="G239" s="12"/>
      <c r="H239" s="12"/>
      <c r="I239" s="12"/>
      <c r="J239" s="12"/>
      <c r="K239" s="12"/>
      <c r="L239" s="66"/>
      <c r="M239" s="66"/>
      <c r="N239" s="12"/>
      <c r="O239" s="12"/>
      <c r="P239" s="12"/>
      <c r="Q239" s="12"/>
      <c r="R239" s="66"/>
      <c r="S239" s="66"/>
      <c r="T239" s="149"/>
      <c r="U239" s="149"/>
      <c r="V239" s="149"/>
      <c r="W239" s="149"/>
      <c r="X239" s="12"/>
      <c r="Y239" s="66"/>
      <c r="Z239" s="66"/>
      <c r="AA239" s="12"/>
      <c r="AB239" s="12"/>
    </row>
    <row r="240" spans="7:28">
      <c r="G240" s="12"/>
      <c r="H240" s="12"/>
      <c r="I240" s="12"/>
      <c r="J240" s="12"/>
      <c r="K240" s="12"/>
      <c r="L240" s="66"/>
      <c r="M240" s="66"/>
      <c r="N240" s="12"/>
      <c r="O240" s="12"/>
      <c r="P240" s="12"/>
      <c r="Q240" s="12"/>
      <c r="R240" s="66"/>
      <c r="S240" s="66"/>
      <c r="T240" s="149"/>
      <c r="U240" s="149"/>
      <c r="V240" s="149"/>
      <c r="W240" s="149"/>
      <c r="X240" s="12"/>
      <c r="Y240" s="66"/>
      <c r="Z240" s="66"/>
      <c r="AA240" s="12"/>
      <c r="AB240" s="12"/>
    </row>
    <row r="241" spans="7:28">
      <c r="G241" s="12"/>
      <c r="H241" s="12"/>
      <c r="I241" s="12"/>
      <c r="J241" s="12"/>
      <c r="K241" s="12"/>
      <c r="L241" s="66"/>
      <c r="M241" s="66"/>
      <c r="N241" s="12"/>
      <c r="O241" s="12"/>
      <c r="P241" s="12"/>
      <c r="Q241" s="12"/>
      <c r="R241" s="66"/>
      <c r="S241" s="66"/>
      <c r="T241" s="149"/>
      <c r="U241" s="149"/>
      <c r="V241" s="149"/>
      <c r="W241" s="149"/>
      <c r="X241" s="12"/>
      <c r="Y241" s="66"/>
      <c r="Z241" s="66"/>
      <c r="AA241" s="12"/>
      <c r="AB241" s="12"/>
    </row>
    <row r="242" spans="7:28">
      <c r="G242" s="12"/>
      <c r="H242" s="12"/>
      <c r="I242" s="12"/>
      <c r="J242" s="12"/>
      <c r="K242" s="12"/>
      <c r="L242" s="66"/>
      <c r="M242" s="66"/>
      <c r="N242" s="12"/>
      <c r="O242" s="12"/>
      <c r="P242" s="12"/>
      <c r="Q242" s="12"/>
      <c r="R242" s="66"/>
      <c r="S242" s="66"/>
      <c r="T242" s="149"/>
      <c r="U242" s="149"/>
      <c r="V242" s="149"/>
      <c r="W242" s="149"/>
      <c r="X242" s="12"/>
      <c r="Y242" s="66"/>
      <c r="Z242" s="66"/>
      <c r="AA242" s="12"/>
      <c r="AB242" s="12"/>
    </row>
    <row r="243" spans="7:28">
      <c r="G243" s="12"/>
      <c r="H243" s="12"/>
      <c r="I243" s="12"/>
      <c r="J243" s="12"/>
      <c r="K243" s="12"/>
      <c r="L243" s="66"/>
      <c r="M243" s="66"/>
      <c r="N243" s="12"/>
      <c r="O243" s="12"/>
      <c r="P243" s="12"/>
      <c r="Q243" s="12"/>
      <c r="R243" s="66"/>
      <c r="S243" s="66"/>
      <c r="T243" s="149"/>
      <c r="U243" s="149"/>
      <c r="V243" s="149"/>
      <c r="W243" s="149"/>
      <c r="X243" s="12"/>
      <c r="Y243" s="66"/>
      <c r="Z243" s="66"/>
      <c r="AA243" s="12"/>
      <c r="AB243" s="12"/>
    </row>
    <row r="244" spans="7:28">
      <c r="G244" s="12"/>
      <c r="H244" s="12"/>
      <c r="I244" s="12"/>
      <c r="J244" s="12"/>
      <c r="K244" s="12"/>
      <c r="L244" s="66"/>
      <c r="M244" s="66"/>
      <c r="N244" s="12"/>
      <c r="O244" s="12"/>
      <c r="P244" s="12"/>
      <c r="Q244" s="12"/>
      <c r="R244" s="66"/>
      <c r="S244" s="66"/>
      <c r="T244" s="149"/>
      <c r="U244" s="149"/>
      <c r="V244" s="149"/>
      <c r="W244" s="149"/>
      <c r="X244" s="12"/>
      <c r="Y244" s="66"/>
      <c r="Z244" s="66"/>
      <c r="AA244" s="12"/>
      <c r="AB244" s="12"/>
    </row>
    <row r="245" spans="7:28">
      <c r="G245" s="12"/>
      <c r="H245" s="12"/>
      <c r="I245" s="12"/>
      <c r="J245" s="12"/>
      <c r="K245" s="12"/>
      <c r="L245" s="66"/>
      <c r="M245" s="66"/>
      <c r="N245" s="12"/>
      <c r="O245" s="12"/>
      <c r="P245" s="12"/>
      <c r="Q245" s="12"/>
      <c r="R245" s="66"/>
      <c r="S245" s="66"/>
      <c r="T245" s="149"/>
      <c r="U245" s="149"/>
      <c r="V245" s="149"/>
      <c r="W245" s="149"/>
      <c r="X245" s="12"/>
      <c r="Y245" s="66"/>
      <c r="Z245" s="66"/>
      <c r="AA245" s="12"/>
      <c r="AB245" s="12"/>
    </row>
    <row r="246" spans="7:28">
      <c r="G246" s="12"/>
      <c r="H246" s="12"/>
      <c r="I246" s="12"/>
      <c r="J246" s="12"/>
      <c r="K246" s="12"/>
      <c r="L246" s="66"/>
      <c r="M246" s="66"/>
      <c r="N246" s="12"/>
      <c r="O246" s="12"/>
      <c r="P246" s="12"/>
      <c r="Q246" s="12"/>
      <c r="R246" s="66"/>
      <c r="S246" s="66"/>
      <c r="T246" s="149"/>
      <c r="U246" s="149"/>
      <c r="V246" s="149"/>
      <c r="W246" s="149"/>
      <c r="X246" s="12"/>
      <c r="Y246" s="66"/>
      <c r="Z246" s="66"/>
      <c r="AA246" s="12"/>
      <c r="AB246" s="12"/>
    </row>
    <row r="247" spans="7:28">
      <c r="G247" s="12"/>
      <c r="H247" s="12"/>
      <c r="I247" s="12"/>
      <c r="J247" s="12"/>
      <c r="K247" s="12"/>
      <c r="L247" s="66"/>
      <c r="M247" s="66"/>
      <c r="N247" s="12"/>
      <c r="O247" s="12"/>
      <c r="P247" s="12"/>
      <c r="Q247" s="12"/>
      <c r="R247" s="66"/>
      <c r="S247" s="66"/>
      <c r="T247" s="149"/>
      <c r="U247" s="149"/>
      <c r="V247" s="149"/>
      <c r="W247" s="149"/>
      <c r="X247" s="12"/>
      <c r="Y247" s="66"/>
      <c r="Z247" s="66"/>
      <c r="AA247" s="12"/>
      <c r="AB247" s="12"/>
    </row>
    <row r="248" spans="7:28">
      <c r="G248" s="12"/>
      <c r="H248" s="12"/>
      <c r="I248" s="12"/>
      <c r="J248" s="12"/>
      <c r="K248" s="12"/>
      <c r="L248" s="66"/>
      <c r="M248" s="66"/>
      <c r="N248" s="12"/>
      <c r="O248" s="12"/>
      <c r="P248" s="12"/>
      <c r="Q248" s="12"/>
      <c r="R248" s="66"/>
      <c r="S248" s="66"/>
      <c r="T248" s="149"/>
      <c r="U248" s="149"/>
      <c r="V248" s="149"/>
      <c r="W248" s="149"/>
      <c r="X248" s="12"/>
      <c r="Y248" s="66"/>
      <c r="Z248" s="66"/>
      <c r="AA248" s="12"/>
      <c r="AB248" s="12"/>
    </row>
    <row r="249" spans="7:28">
      <c r="G249" s="12"/>
      <c r="H249" s="12"/>
      <c r="I249" s="12"/>
      <c r="J249" s="12"/>
      <c r="K249" s="12"/>
      <c r="L249" s="66"/>
      <c r="M249" s="66"/>
      <c r="N249" s="12"/>
      <c r="O249" s="12"/>
      <c r="P249" s="12"/>
      <c r="Q249" s="12"/>
      <c r="R249" s="66"/>
      <c r="S249" s="66"/>
      <c r="T249" s="149"/>
      <c r="U249" s="149"/>
      <c r="V249" s="149"/>
      <c r="W249" s="149"/>
      <c r="X249" s="12"/>
      <c r="Y249" s="66"/>
      <c r="Z249" s="66"/>
      <c r="AA249" s="12"/>
      <c r="AB249" s="12"/>
    </row>
    <row r="250" spans="7:28">
      <c r="G250" s="12"/>
      <c r="H250" s="12"/>
      <c r="I250" s="12"/>
      <c r="J250" s="12"/>
      <c r="K250" s="12"/>
      <c r="L250" s="66"/>
      <c r="M250" s="66"/>
      <c r="N250" s="12"/>
      <c r="O250" s="12"/>
      <c r="P250" s="12"/>
      <c r="Q250" s="12"/>
      <c r="R250" s="66"/>
      <c r="S250" s="66"/>
      <c r="T250" s="149"/>
      <c r="U250" s="149"/>
      <c r="V250" s="149"/>
      <c r="W250" s="149"/>
      <c r="X250" s="12"/>
      <c r="Y250" s="66"/>
      <c r="Z250" s="66"/>
      <c r="AA250" s="12"/>
      <c r="AB250" s="12"/>
    </row>
    <row r="251" spans="7:28">
      <c r="G251" s="12"/>
      <c r="H251" s="12"/>
      <c r="I251" s="12"/>
      <c r="J251" s="12"/>
      <c r="K251" s="12"/>
      <c r="L251" s="66"/>
      <c r="M251" s="66"/>
      <c r="N251" s="12"/>
      <c r="O251" s="12"/>
      <c r="P251" s="12"/>
      <c r="Q251" s="12"/>
      <c r="R251" s="66"/>
      <c r="S251" s="66"/>
      <c r="T251" s="149"/>
      <c r="U251" s="149"/>
      <c r="V251" s="149"/>
      <c r="W251" s="149"/>
      <c r="X251" s="12"/>
      <c r="Y251" s="66"/>
      <c r="Z251" s="66"/>
      <c r="AA251" s="12"/>
      <c r="AB251" s="12"/>
    </row>
    <row r="252" spans="7:28">
      <c r="G252" s="12"/>
      <c r="H252" s="12"/>
      <c r="I252" s="12"/>
      <c r="J252" s="12"/>
      <c r="K252" s="12"/>
      <c r="L252" s="66"/>
      <c r="M252" s="66"/>
      <c r="N252" s="12"/>
      <c r="O252" s="12"/>
      <c r="P252" s="12"/>
      <c r="Q252" s="12"/>
      <c r="R252" s="66"/>
      <c r="S252" s="66"/>
      <c r="T252" s="149"/>
      <c r="U252" s="149"/>
      <c r="V252" s="149"/>
      <c r="W252" s="149"/>
      <c r="X252" s="12"/>
      <c r="Y252" s="66"/>
      <c r="Z252" s="66"/>
      <c r="AA252" s="12"/>
      <c r="AB252" s="12"/>
    </row>
    <row r="253" spans="7:28">
      <c r="G253" s="12"/>
      <c r="H253" s="12"/>
      <c r="I253" s="12"/>
      <c r="J253" s="12"/>
      <c r="K253" s="12"/>
      <c r="L253" s="66"/>
      <c r="M253" s="66"/>
      <c r="N253" s="12"/>
      <c r="O253" s="12"/>
      <c r="P253" s="12"/>
      <c r="Q253" s="12"/>
      <c r="R253" s="66"/>
      <c r="S253" s="66"/>
      <c r="T253" s="149"/>
      <c r="U253" s="149"/>
      <c r="V253" s="149"/>
      <c r="W253" s="149"/>
      <c r="X253" s="12"/>
      <c r="Y253" s="66"/>
      <c r="Z253" s="66"/>
      <c r="AA253" s="12"/>
      <c r="AB253" s="12"/>
    </row>
    <row r="254" spans="7:28">
      <c r="G254" s="12"/>
      <c r="H254" s="12"/>
      <c r="I254" s="12"/>
      <c r="J254" s="12"/>
      <c r="K254" s="12"/>
      <c r="L254" s="66"/>
      <c r="M254" s="66"/>
      <c r="N254" s="12"/>
      <c r="O254" s="12"/>
      <c r="P254" s="12"/>
      <c r="Q254" s="12"/>
      <c r="R254" s="66"/>
      <c r="S254" s="66"/>
      <c r="T254" s="149"/>
      <c r="U254" s="149"/>
      <c r="V254" s="149"/>
      <c r="W254" s="149"/>
      <c r="X254" s="12"/>
      <c r="Y254" s="66"/>
      <c r="Z254" s="66"/>
      <c r="AA254" s="12"/>
      <c r="AB254" s="12"/>
    </row>
    <row r="255" spans="7:28">
      <c r="G255" s="12"/>
      <c r="H255" s="12"/>
      <c r="I255" s="12"/>
      <c r="J255" s="12"/>
      <c r="K255" s="12"/>
      <c r="L255" s="66"/>
      <c r="M255" s="66"/>
      <c r="N255" s="12"/>
      <c r="O255" s="12"/>
      <c r="P255" s="12"/>
      <c r="Q255" s="12"/>
      <c r="R255" s="66"/>
      <c r="S255" s="66"/>
      <c r="T255" s="149"/>
      <c r="U255" s="149"/>
      <c r="V255" s="149"/>
      <c r="W255" s="149"/>
      <c r="X255" s="12"/>
      <c r="Y255" s="66"/>
      <c r="Z255" s="66"/>
      <c r="AA255" s="12"/>
      <c r="AB255" s="12"/>
    </row>
    <row r="256" spans="7:28">
      <c r="G256" s="12"/>
      <c r="H256" s="12"/>
      <c r="I256" s="12"/>
      <c r="J256" s="12"/>
      <c r="K256" s="12"/>
      <c r="L256" s="66"/>
      <c r="M256" s="66"/>
      <c r="N256" s="12"/>
      <c r="O256" s="12"/>
      <c r="P256" s="12"/>
      <c r="Q256" s="12"/>
      <c r="R256" s="66"/>
      <c r="S256" s="66"/>
      <c r="T256" s="149"/>
      <c r="U256" s="149"/>
      <c r="V256" s="149"/>
      <c r="W256" s="149"/>
      <c r="X256" s="12"/>
      <c r="Y256" s="66"/>
      <c r="Z256" s="66"/>
      <c r="AA256" s="12"/>
      <c r="AB256" s="12"/>
    </row>
    <row r="257" spans="7:28">
      <c r="G257" s="12"/>
      <c r="H257" s="12"/>
      <c r="I257" s="12"/>
      <c r="J257" s="12"/>
      <c r="K257" s="12"/>
      <c r="L257" s="66"/>
      <c r="M257" s="66"/>
      <c r="N257" s="12"/>
      <c r="O257" s="12"/>
      <c r="P257" s="12"/>
      <c r="Q257" s="12"/>
      <c r="R257" s="66"/>
      <c r="S257" s="66"/>
      <c r="T257" s="149"/>
      <c r="U257" s="149"/>
      <c r="V257" s="149"/>
      <c r="W257" s="149"/>
      <c r="X257" s="12"/>
      <c r="Y257" s="66"/>
      <c r="Z257" s="66"/>
      <c r="AA257" s="12"/>
      <c r="AB257" s="12"/>
    </row>
    <row r="258" spans="7:28">
      <c r="G258" s="12"/>
      <c r="H258" s="12"/>
      <c r="I258" s="12"/>
      <c r="J258" s="12"/>
      <c r="K258" s="12"/>
      <c r="L258" s="66"/>
      <c r="M258" s="66"/>
      <c r="N258" s="12"/>
      <c r="O258" s="12"/>
      <c r="P258" s="12"/>
      <c r="Q258" s="12"/>
      <c r="R258" s="66"/>
      <c r="S258" s="66"/>
      <c r="T258" s="149"/>
      <c r="U258" s="149"/>
      <c r="V258" s="149"/>
      <c r="W258" s="149"/>
      <c r="X258" s="12"/>
      <c r="Y258" s="66"/>
      <c r="Z258" s="66"/>
      <c r="AA258" s="12"/>
      <c r="AB258" s="12"/>
    </row>
    <row r="259" spans="7:28">
      <c r="G259" s="12"/>
      <c r="H259" s="12"/>
      <c r="I259" s="12"/>
      <c r="J259" s="12"/>
      <c r="K259" s="12"/>
      <c r="L259" s="66"/>
      <c r="M259" s="66"/>
      <c r="N259" s="12"/>
      <c r="O259" s="12"/>
      <c r="P259" s="12"/>
      <c r="Q259" s="12"/>
      <c r="R259" s="66"/>
      <c r="S259" s="66"/>
      <c r="T259" s="149"/>
      <c r="U259" s="149"/>
      <c r="V259" s="149"/>
      <c r="W259" s="149"/>
      <c r="X259" s="12"/>
      <c r="Y259" s="66"/>
      <c r="Z259" s="66"/>
      <c r="AA259" s="12"/>
      <c r="AB259" s="12"/>
    </row>
    <row r="260" spans="7:28">
      <c r="G260" s="12"/>
      <c r="H260" s="12"/>
      <c r="I260" s="12"/>
      <c r="J260" s="12"/>
      <c r="K260" s="12"/>
      <c r="L260" s="66"/>
      <c r="M260" s="66"/>
      <c r="N260" s="12"/>
      <c r="O260" s="12"/>
      <c r="P260" s="12"/>
      <c r="Q260" s="12"/>
      <c r="R260" s="66"/>
      <c r="S260" s="66"/>
      <c r="T260" s="149"/>
      <c r="U260" s="149"/>
      <c r="V260" s="149"/>
      <c r="W260" s="149"/>
      <c r="X260" s="12"/>
      <c r="Y260" s="66"/>
      <c r="Z260" s="66"/>
      <c r="AA260" s="12"/>
      <c r="AB260" s="12"/>
    </row>
    <row r="261" spans="7:28">
      <c r="G261" s="12"/>
      <c r="H261" s="12"/>
      <c r="I261" s="12"/>
      <c r="J261" s="12"/>
      <c r="K261" s="12"/>
      <c r="L261" s="66"/>
      <c r="M261" s="66"/>
      <c r="N261" s="12"/>
      <c r="O261" s="12"/>
      <c r="P261" s="12"/>
      <c r="Q261" s="12"/>
      <c r="R261" s="66"/>
      <c r="S261" s="66"/>
      <c r="T261" s="149"/>
      <c r="U261" s="149"/>
      <c r="V261" s="149"/>
      <c r="W261" s="149"/>
      <c r="X261" s="12"/>
      <c r="Y261" s="66"/>
      <c r="Z261" s="66"/>
      <c r="AA261" s="12"/>
      <c r="AB261" s="12"/>
    </row>
    <row r="262" spans="7:28">
      <c r="G262" s="12"/>
      <c r="H262" s="12"/>
      <c r="I262" s="12"/>
      <c r="J262" s="12"/>
      <c r="K262" s="12"/>
      <c r="L262" s="66"/>
      <c r="M262" s="66"/>
      <c r="N262" s="12"/>
      <c r="O262" s="12"/>
      <c r="P262" s="12"/>
      <c r="Q262" s="12"/>
      <c r="R262" s="66"/>
      <c r="S262" s="66"/>
      <c r="T262" s="149"/>
      <c r="U262" s="149"/>
      <c r="V262" s="149"/>
      <c r="W262" s="149"/>
      <c r="X262" s="12"/>
      <c r="Y262" s="66"/>
      <c r="Z262" s="66"/>
      <c r="AA262" s="12"/>
      <c r="AB262" s="12"/>
    </row>
    <row r="263" spans="7:28">
      <c r="G263" s="12"/>
      <c r="H263" s="12"/>
      <c r="I263" s="12"/>
      <c r="J263" s="12"/>
      <c r="K263" s="12"/>
      <c r="L263" s="66"/>
      <c r="M263" s="66"/>
      <c r="N263" s="12"/>
      <c r="O263" s="12"/>
      <c r="P263" s="12"/>
      <c r="Q263" s="12"/>
      <c r="R263" s="66"/>
      <c r="S263" s="66"/>
      <c r="T263" s="149"/>
      <c r="U263" s="149"/>
      <c r="V263" s="149"/>
      <c r="W263" s="149"/>
      <c r="X263" s="12"/>
      <c r="Y263" s="66"/>
      <c r="Z263" s="66"/>
      <c r="AA263" s="12"/>
      <c r="AB263" s="12"/>
    </row>
    <row r="264" spans="7:28">
      <c r="G264" s="12"/>
      <c r="H264" s="12"/>
      <c r="I264" s="12"/>
      <c r="J264" s="12"/>
      <c r="K264" s="12"/>
      <c r="L264" s="66"/>
      <c r="M264" s="66"/>
      <c r="N264" s="12"/>
      <c r="O264" s="12"/>
      <c r="P264" s="12"/>
      <c r="Q264" s="12"/>
      <c r="R264" s="66"/>
      <c r="S264" s="66"/>
      <c r="T264" s="149"/>
      <c r="U264" s="149"/>
      <c r="V264" s="149"/>
      <c r="W264" s="149"/>
      <c r="X264" s="12"/>
      <c r="Y264" s="66"/>
      <c r="Z264" s="66"/>
      <c r="AA264" s="12"/>
      <c r="AB264" s="12"/>
    </row>
    <row r="265" spans="7:28">
      <c r="G265" s="12"/>
      <c r="H265" s="12"/>
      <c r="I265" s="12"/>
      <c r="J265" s="12"/>
      <c r="K265" s="12"/>
      <c r="L265" s="66"/>
      <c r="M265" s="66"/>
      <c r="N265" s="12"/>
      <c r="O265" s="12"/>
      <c r="P265" s="12"/>
      <c r="Q265" s="12"/>
      <c r="R265" s="66"/>
      <c r="S265" s="66"/>
      <c r="T265" s="149"/>
      <c r="U265" s="149"/>
      <c r="V265" s="149"/>
      <c r="W265" s="149"/>
      <c r="X265" s="12"/>
      <c r="Y265" s="66"/>
      <c r="Z265" s="66"/>
      <c r="AA265" s="12"/>
      <c r="AB265" s="12"/>
    </row>
    <row r="266" spans="7:28">
      <c r="G266" s="12"/>
      <c r="H266" s="12"/>
      <c r="I266" s="12"/>
      <c r="J266" s="12"/>
      <c r="K266" s="12"/>
      <c r="L266" s="66"/>
      <c r="M266" s="66"/>
      <c r="N266" s="12"/>
      <c r="O266" s="12"/>
      <c r="P266" s="12"/>
      <c r="Q266" s="12"/>
      <c r="R266" s="66"/>
      <c r="S266" s="66"/>
      <c r="T266" s="149"/>
      <c r="U266" s="149"/>
      <c r="V266" s="149"/>
      <c r="W266" s="149"/>
      <c r="X266" s="12"/>
      <c r="Y266" s="66"/>
      <c r="Z266" s="66"/>
      <c r="AA266" s="12"/>
      <c r="AB266" s="12"/>
    </row>
    <row r="267" spans="7:28">
      <c r="G267" s="12"/>
      <c r="H267" s="12"/>
      <c r="I267" s="12"/>
      <c r="J267" s="12"/>
      <c r="K267" s="12"/>
      <c r="L267" s="66"/>
      <c r="M267" s="66"/>
      <c r="N267" s="12"/>
      <c r="O267" s="12"/>
      <c r="P267" s="12"/>
      <c r="Q267" s="12"/>
      <c r="R267" s="66"/>
      <c r="S267" s="66"/>
      <c r="T267" s="149"/>
      <c r="U267" s="149"/>
      <c r="V267" s="149"/>
      <c r="W267" s="149"/>
      <c r="X267" s="12"/>
      <c r="Y267" s="66"/>
      <c r="Z267" s="66"/>
      <c r="AA267" s="12"/>
      <c r="AB267" s="12"/>
    </row>
    <row r="268" spans="7:28">
      <c r="G268" s="12"/>
      <c r="H268" s="12"/>
      <c r="I268" s="12"/>
      <c r="J268" s="12"/>
      <c r="K268" s="12"/>
      <c r="L268" s="66"/>
      <c r="M268" s="66"/>
      <c r="N268" s="12"/>
      <c r="O268" s="12"/>
      <c r="P268" s="12"/>
      <c r="Q268" s="12"/>
      <c r="R268" s="66"/>
      <c r="S268" s="66"/>
      <c r="T268" s="149"/>
      <c r="U268" s="149"/>
      <c r="V268" s="149"/>
      <c r="W268" s="149"/>
      <c r="X268" s="12"/>
      <c r="Y268" s="66"/>
      <c r="Z268" s="66"/>
      <c r="AA268" s="12"/>
      <c r="AB268" s="12"/>
    </row>
    <row r="269" spans="7:28">
      <c r="G269" s="12"/>
      <c r="H269" s="12"/>
      <c r="I269" s="12"/>
      <c r="J269" s="12"/>
      <c r="K269" s="12"/>
      <c r="L269" s="66"/>
      <c r="M269" s="66"/>
      <c r="N269" s="12"/>
      <c r="O269" s="12"/>
      <c r="P269" s="12"/>
      <c r="Q269" s="12"/>
      <c r="R269" s="66"/>
      <c r="S269" s="66"/>
      <c r="T269" s="149"/>
      <c r="U269" s="149"/>
      <c r="V269" s="149"/>
      <c r="W269" s="149"/>
      <c r="X269" s="12"/>
      <c r="Y269" s="66"/>
      <c r="Z269" s="66"/>
      <c r="AA269" s="12"/>
      <c r="AB269" s="12"/>
    </row>
    <row r="270" spans="7:28">
      <c r="G270" s="12"/>
      <c r="H270" s="12"/>
      <c r="I270" s="12"/>
      <c r="J270" s="12"/>
      <c r="K270" s="12"/>
      <c r="L270" s="66"/>
      <c r="M270" s="66"/>
      <c r="N270" s="12"/>
      <c r="O270" s="12"/>
      <c r="P270" s="12"/>
      <c r="Q270" s="12"/>
      <c r="R270" s="66"/>
      <c r="S270" s="66"/>
      <c r="T270" s="149"/>
      <c r="U270" s="149"/>
      <c r="V270" s="149"/>
      <c r="W270" s="149"/>
      <c r="X270" s="12"/>
      <c r="Y270" s="66"/>
      <c r="Z270" s="66"/>
      <c r="AA270" s="12"/>
      <c r="AB270" s="12"/>
    </row>
    <row r="271" spans="7:28">
      <c r="G271" s="12"/>
      <c r="H271" s="12"/>
      <c r="I271" s="12"/>
      <c r="J271" s="12"/>
      <c r="K271" s="12"/>
      <c r="L271" s="66"/>
      <c r="M271" s="66"/>
      <c r="N271" s="12"/>
      <c r="O271" s="12"/>
      <c r="P271" s="12"/>
      <c r="Q271" s="12"/>
      <c r="R271" s="66"/>
      <c r="S271" s="66"/>
      <c r="T271" s="149"/>
      <c r="U271" s="149"/>
      <c r="V271" s="149"/>
      <c r="W271" s="149"/>
      <c r="X271" s="12"/>
      <c r="Y271" s="66"/>
      <c r="Z271" s="66"/>
      <c r="AA271" s="12"/>
      <c r="AB271" s="12"/>
    </row>
    <row r="272" spans="7:28">
      <c r="G272" s="12"/>
      <c r="H272" s="12"/>
      <c r="I272" s="12"/>
      <c r="J272" s="12"/>
      <c r="K272" s="12"/>
      <c r="L272" s="66"/>
      <c r="M272" s="66"/>
      <c r="N272" s="12"/>
      <c r="O272" s="12"/>
      <c r="P272" s="12"/>
      <c r="Q272" s="12"/>
      <c r="R272" s="66"/>
      <c r="S272" s="66"/>
      <c r="T272" s="149"/>
      <c r="U272" s="149"/>
      <c r="V272" s="149"/>
      <c r="W272" s="149"/>
      <c r="X272" s="12"/>
      <c r="Y272" s="66"/>
      <c r="Z272" s="66"/>
      <c r="AA272" s="12"/>
      <c r="AB272" s="12"/>
    </row>
    <row r="273" spans="1:28">
      <c r="G273" s="12"/>
      <c r="H273" s="12"/>
      <c r="I273" s="12"/>
      <c r="J273" s="12"/>
      <c r="K273" s="12"/>
      <c r="L273" s="66"/>
      <c r="M273" s="66"/>
      <c r="N273" s="12"/>
      <c r="O273" s="12"/>
      <c r="P273" s="12"/>
      <c r="Q273" s="12"/>
      <c r="R273" s="66"/>
      <c r="S273" s="66"/>
      <c r="T273" s="149"/>
      <c r="U273" s="149"/>
      <c r="V273" s="149"/>
      <c r="W273" s="149"/>
      <c r="X273" s="12"/>
      <c r="Y273" s="66"/>
      <c r="Z273" s="66"/>
      <c r="AA273" s="12"/>
      <c r="AB273" s="12"/>
    </row>
    <row r="274" spans="1:28">
      <c r="G274" s="12"/>
      <c r="H274" s="12"/>
      <c r="I274" s="12"/>
      <c r="J274" s="12"/>
      <c r="K274" s="12"/>
      <c r="L274" s="66"/>
      <c r="M274" s="66"/>
      <c r="N274" s="12"/>
      <c r="O274" s="12"/>
      <c r="P274" s="12"/>
      <c r="Q274" s="12"/>
      <c r="R274" s="66"/>
      <c r="S274" s="66"/>
      <c r="T274" s="149"/>
      <c r="U274" s="149"/>
      <c r="V274" s="149"/>
      <c r="W274" s="149"/>
      <c r="X274" s="12"/>
      <c r="Y274" s="66"/>
      <c r="Z274" s="66"/>
      <c r="AA274" s="12"/>
      <c r="AB274" s="12"/>
    </row>
    <row r="275" spans="1:28">
      <c r="G275" s="12"/>
      <c r="H275" s="12"/>
      <c r="I275" s="12"/>
      <c r="J275" s="12"/>
      <c r="K275" s="12"/>
      <c r="L275" s="66"/>
      <c r="M275" s="66"/>
      <c r="N275" s="12"/>
      <c r="O275" s="12"/>
      <c r="P275" s="12"/>
      <c r="Q275" s="12"/>
      <c r="R275" s="66"/>
      <c r="S275" s="66"/>
      <c r="T275" s="149"/>
      <c r="U275" s="149"/>
      <c r="V275" s="149"/>
      <c r="W275" s="149"/>
      <c r="X275" s="12"/>
      <c r="Y275" s="66"/>
      <c r="Z275" s="66"/>
      <c r="AA275" s="12"/>
      <c r="AB275" s="12"/>
    </row>
    <row r="276" spans="1:28">
      <c r="G276" s="12"/>
      <c r="H276" s="12"/>
      <c r="I276" s="12"/>
      <c r="J276" s="12"/>
      <c r="K276" s="12"/>
      <c r="L276" s="66"/>
      <c r="M276" s="66"/>
      <c r="N276" s="12"/>
      <c r="O276" s="12"/>
      <c r="P276" s="12"/>
      <c r="Q276" s="12"/>
      <c r="R276" s="66"/>
      <c r="S276" s="66"/>
      <c r="T276" s="149"/>
      <c r="U276" s="149"/>
      <c r="V276" s="149"/>
      <c r="W276" s="149"/>
      <c r="X276" s="12"/>
      <c r="Y276" s="66"/>
      <c r="Z276" s="66"/>
      <c r="AA276" s="12"/>
      <c r="AB276" s="12"/>
    </row>
    <row r="277" spans="1:28">
      <c r="G277" s="12"/>
      <c r="H277" s="12"/>
      <c r="I277" s="12"/>
      <c r="J277" s="12"/>
      <c r="K277" s="12"/>
      <c r="L277" s="66"/>
      <c r="M277" s="66"/>
      <c r="N277" s="12"/>
      <c r="O277" s="12"/>
      <c r="P277" s="12"/>
      <c r="Q277" s="12"/>
      <c r="R277" s="66"/>
      <c r="S277" s="66"/>
      <c r="T277" s="149"/>
      <c r="U277" s="149"/>
      <c r="V277" s="149"/>
      <c r="W277" s="149"/>
      <c r="X277" s="12"/>
      <c r="Y277" s="66"/>
      <c r="Z277" s="66"/>
      <c r="AA277" s="12"/>
      <c r="AB277" s="12"/>
    </row>
    <row r="278" spans="1:28">
      <c r="G278" s="12"/>
      <c r="H278" s="12"/>
      <c r="I278" s="12"/>
      <c r="J278" s="12"/>
      <c r="K278" s="12"/>
      <c r="L278" s="66"/>
      <c r="M278" s="66"/>
      <c r="N278" s="12"/>
      <c r="O278" s="12"/>
      <c r="P278" s="12"/>
      <c r="Q278" s="12"/>
      <c r="R278" s="66"/>
      <c r="S278" s="66"/>
      <c r="T278" s="149"/>
      <c r="U278" s="149"/>
      <c r="V278" s="149"/>
      <c r="W278" s="149"/>
      <c r="X278" s="12"/>
      <c r="Y278" s="66"/>
      <c r="Z278" s="66"/>
      <c r="AA278" s="12"/>
      <c r="AB278" s="12"/>
    </row>
    <row r="279" spans="1:28">
      <c r="G279" s="12"/>
      <c r="H279" s="12"/>
      <c r="I279" s="12"/>
      <c r="J279" s="12"/>
      <c r="K279" s="12"/>
      <c r="L279" s="66"/>
      <c r="M279" s="66"/>
      <c r="N279" s="12"/>
      <c r="O279" s="12"/>
      <c r="P279" s="12"/>
      <c r="Q279" s="12"/>
      <c r="R279" s="66"/>
      <c r="S279" s="66"/>
      <c r="T279" s="149"/>
      <c r="U279" s="149"/>
      <c r="V279" s="149"/>
      <c r="W279" s="149"/>
      <c r="X279" s="12"/>
      <c r="Y279" s="66"/>
      <c r="Z279" s="66"/>
      <c r="AA279" s="12"/>
      <c r="AB279" s="12"/>
    </row>
    <row r="280" spans="1:28">
      <c r="G280" s="12"/>
      <c r="H280" s="12"/>
      <c r="I280" s="12"/>
      <c r="J280" s="12"/>
      <c r="K280" s="12"/>
      <c r="L280" s="66"/>
      <c r="M280" s="66"/>
      <c r="N280" s="12"/>
      <c r="O280" s="12"/>
      <c r="P280" s="12"/>
      <c r="Q280" s="12"/>
      <c r="R280" s="66"/>
      <c r="S280" s="66"/>
      <c r="T280" s="149"/>
      <c r="U280" s="149"/>
      <c r="V280" s="149"/>
      <c r="W280" s="149"/>
      <c r="X280" s="12"/>
      <c r="Y280" s="66"/>
      <c r="Z280" s="66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6"/>
      <c r="M281" s="66"/>
      <c r="N281" s="12"/>
      <c r="O281" s="12"/>
      <c r="P281" s="12"/>
      <c r="Q281" s="12"/>
      <c r="R281" s="66"/>
      <c r="S281" s="66"/>
      <c r="T281" s="149"/>
      <c r="U281" s="149"/>
      <c r="V281" s="149"/>
      <c r="W281" s="149"/>
      <c r="X281" s="12"/>
      <c r="Y281" s="66"/>
      <c r="Z281" s="66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6"/>
      <c r="M282" s="66"/>
      <c r="N282" s="12"/>
      <c r="O282" s="12"/>
      <c r="P282" s="12"/>
      <c r="Q282" s="12"/>
      <c r="R282" s="66"/>
      <c r="S282" s="66"/>
      <c r="T282" s="149"/>
      <c r="U282" s="149"/>
      <c r="V282" s="149"/>
      <c r="W282" s="149"/>
      <c r="X282" s="12"/>
      <c r="Y282" s="66"/>
      <c r="Z282" s="66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7"/>
      <c r="M283" s="66"/>
      <c r="N283" s="12"/>
      <c r="O283" s="12"/>
      <c r="P283" s="12"/>
      <c r="Q283" s="12"/>
      <c r="R283" s="66"/>
      <c r="S283" s="66"/>
      <c r="T283" s="149"/>
      <c r="U283" s="149"/>
      <c r="V283" s="149"/>
      <c r="W283" s="149"/>
      <c r="X283" s="12"/>
      <c r="Y283" s="66"/>
      <c r="Z283" s="66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8"/>
      <c r="M284" s="66"/>
      <c r="N284" s="12"/>
      <c r="O284" s="12"/>
      <c r="P284" s="12"/>
      <c r="Q284" s="12"/>
      <c r="R284" s="66"/>
      <c r="S284" s="66"/>
      <c r="T284" s="149"/>
      <c r="U284" s="149"/>
      <c r="V284" s="149"/>
      <c r="W284" s="149"/>
      <c r="X284" s="12"/>
      <c r="Y284" s="66"/>
      <c r="Z284" s="66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8"/>
      <c r="M285" s="66"/>
      <c r="N285" s="12"/>
      <c r="O285" s="12"/>
      <c r="P285" s="12"/>
      <c r="Q285" s="12"/>
      <c r="R285" s="66"/>
      <c r="S285" s="66"/>
      <c r="T285" s="149"/>
      <c r="U285" s="149"/>
      <c r="V285" s="149"/>
      <c r="W285" s="149"/>
      <c r="X285" s="12"/>
      <c r="Y285" s="66"/>
      <c r="Z285" s="66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8"/>
      <c r="M286" s="66"/>
      <c r="N286" s="12"/>
      <c r="O286" s="12"/>
      <c r="P286" s="12"/>
      <c r="Q286" s="12"/>
      <c r="R286" s="66"/>
      <c r="S286" s="66"/>
      <c r="T286" s="149"/>
      <c r="U286" s="149"/>
      <c r="V286" s="149"/>
      <c r="W286" s="149"/>
      <c r="X286" s="12"/>
      <c r="Y286" s="66"/>
      <c r="Z286" s="66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8"/>
      <c r="M287" s="66"/>
      <c r="N287" s="12"/>
      <c r="O287" s="12"/>
      <c r="P287" s="12"/>
      <c r="Q287" s="12"/>
      <c r="R287" s="66"/>
      <c r="S287" s="66"/>
      <c r="T287" s="149"/>
      <c r="U287" s="149"/>
      <c r="V287" s="149"/>
      <c r="W287" s="149"/>
      <c r="X287" s="12"/>
      <c r="Y287" s="66"/>
      <c r="Z287" s="66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8"/>
      <c r="M288" s="66"/>
      <c r="N288" s="12"/>
      <c r="O288" s="12"/>
      <c r="P288" s="12"/>
      <c r="Q288" s="12"/>
      <c r="R288" s="66"/>
      <c r="S288" s="66"/>
      <c r="T288" s="149"/>
      <c r="U288" s="149"/>
      <c r="V288" s="149"/>
      <c r="W288" s="149"/>
      <c r="X288" s="12"/>
      <c r="Y288" s="66"/>
      <c r="Z288" s="66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8"/>
      <c r="M289" s="66"/>
      <c r="N289" s="12"/>
      <c r="O289" s="12"/>
      <c r="P289" s="12"/>
      <c r="Q289" s="12"/>
      <c r="R289" s="66"/>
      <c r="S289" s="66"/>
      <c r="T289" s="149"/>
      <c r="U289" s="149"/>
      <c r="V289" s="149"/>
      <c r="W289" s="149"/>
      <c r="X289" s="12"/>
      <c r="Y289" s="66"/>
      <c r="Z289" s="66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8"/>
      <c r="M290" s="67"/>
      <c r="N290" s="30"/>
      <c r="O290" s="30"/>
      <c r="P290" s="30"/>
      <c r="Q290" s="30"/>
      <c r="R290" s="67"/>
      <c r="S290" s="67"/>
      <c r="U290" s="150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8"/>
      <c r="M291" s="68"/>
      <c r="N291" s="32"/>
      <c r="O291" s="32"/>
      <c r="P291" s="32"/>
      <c r="Q291" s="32"/>
      <c r="R291" s="68"/>
      <c r="S291" s="68"/>
      <c r="U291" s="151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8"/>
      <c r="M292" s="68"/>
      <c r="N292" s="32"/>
      <c r="O292" s="32"/>
      <c r="P292" s="32"/>
      <c r="Q292" s="32"/>
      <c r="R292" s="68"/>
      <c r="S292" s="68"/>
      <c r="U292" s="151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8"/>
      <c r="M293" s="68"/>
      <c r="N293" s="32"/>
      <c r="O293" s="32"/>
      <c r="P293" s="32"/>
      <c r="Q293" s="32"/>
      <c r="R293" s="68"/>
      <c r="S293" s="68"/>
      <c r="U293" s="151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8"/>
      <c r="M294" s="68"/>
      <c r="N294" s="32"/>
      <c r="O294" s="32"/>
      <c r="P294" s="32"/>
      <c r="Q294" s="32"/>
      <c r="R294" s="68"/>
      <c r="S294" s="68"/>
      <c r="U294" s="151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8"/>
      <c r="M295" s="68"/>
      <c r="N295" s="32"/>
      <c r="O295" s="32"/>
      <c r="P295" s="32"/>
      <c r="Q295" s="32"/>
      <c r="R295" s="68"/>
      <c r="S295" s="68"/>
      <c r="U295" s="151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8"/>
      <c r="M296" s="68"/>
      <c r="N296" s="32"/>
      <c r="O296" s="32"/>
      <c r="P296" s="32"/>
      <c r="Q296" s="32"/>
      <c r="R296" s="68"/>
      <c r="S296" s="68"/>
      <c r="U296" s="151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8"/>
      <c r="M297" s="68"/>
      <c r="N297" s="32"/>
      <c r="O297" s="32"/>
      <c r="P297" s="32"/>
      <c r="Q297" s="32"/>
      <c r="R297" s="68"/>
      <c r="S297" s="68"/>
      <c r="U297" s="151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8"/>
      <c r="M298" s="68"/>
      <c r="N298" s="32"/>
      <c r="O298" s="32"/>
      <c r="P298" s="32"/>
      <c r="Q298" s="32"/>
      <c r="R298" s="68"/>
      <c r="S298" s="68"/>
      <c r="U298" s="151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8"/>
      <c r="M299" s="68"/>
      <c r="N299" s="32"/>
      <c r="O299" s="32"/>
      <c r="P299" s="32"/>
      <c r="Q299" s="32"/>
      <c r="R299" s="68"/>
      <c r="S299" s="68"/>
      <c r="U299" s="151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8"/>
      <c r="M300" s="68"/>
      <c r="N300" s="32"/>
      <c r="O300" s="32"/>
      <c r="P300" s="32"/>
      <c r="Q300" s="32"/>
      <c r="R300" s="68"/>
      <c r="S300" s="68"/>
      <c r="U300" s="151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8"/>
      <c r="M301" s="68"/>
      <c r="N301" s="32"/>
      <c r="O301" s="32"/>
      <c r="P301" s="32"/>
      <c r="Q301" s="32"/>
      <c r="R301" s="68"/>
      <c r="S301" s="68"/>
      <c r="U301" s="151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8"/>
      <c r="M302" s="68"/>
      <c r="N302" s="32"/>
      <c r="O302" s="32"/>
      <c r="P302" s="32"/>
      <c r="Q302" s="32"/>
      <c r="R302" s="68"/>
      <c r="S302" s="68"/>
      <c r="U302" s="151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8"/>
      <c r="M303" s="68"/>
      <c r="N303" s="32"/>
      <c r="O303" s="32"/>
      <c r="P303" s="32"/>
      <c r="Q303" s="32"/>
      <c r="R303" s="68"/>
      <c r="S303" s="68"/>
      <c r="U303" s="151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8"/>
      <c r="M304" s="68"/>
      <c r="N304" s="32"/>
      <c r="O304" s="32"/>
      <c r="P304" s="32"/>
      <c r="Q304" s="32"/>
      <c r="R304" s="68"/>
      <c r="S304" s="68"/>
      <c r="U304" s="151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8"/>
      <c r="M305" s="68"/>
      <c r="N305" s="32"/>
      <c r="O305" s="32"/>
      <c r="P305" s="32"/>
      <c r="Q305" s="32"/>
      <c r="R305" s="68"/>
      <c r="S305" s="68"/>
      <c r="U305" s="151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8"/>
      <c r="M306" s="68"/>
      <c r="N306" s="32"/>
      <c r="O306" s="32"/>
      <c r="P306" s="32"/>
      <c r="Q306" s="32"/>
      <c r="R306" s="68"/>
      <c r="S306" s="68"/>
      <c r="U306" s="151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8"/>
      <c r="M307" s="68"/>
      <c r="N307" s="32"/>
      <c r="O307" s="32"/>
      <c r="P307" s="32"/>
      <c r="Q307" s="32"/>
      <c r="R307" s="68"/>
      <c r="S307" s="68"/>
      <c r="U307" s="151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8"/>
      <c r="M308" s="68"/>
      <c r="N308" s="32"/>
      <c r="O308" s="32"/>
      <c r="P308" s="32"/>
      <c r="Q308" s="32"/>
      <c r="R308" s="68"/>
      <c r="S308" s="68"/>
      <c r="U308" s="151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8"/>
      <c r="M309" s="68"/>
      <c r="N309" s="32"/>
      <c r="O309" s="32"/>
      <c r="P309" s="32"/>
      <c r="Q309" s="32"/>
      <c r="R309" s="68"/>
      <c r="S309" s="68"/>
      <c r="U309" s="151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8"/>
      <c r="M310" s="68"/>
      <c r="N310" s="32"/>
      <c r="O310" s="32"/>
      <c r="P310" s="32"/>
      <c r="Q310" s="32"/>
      <c r="R310" s="68"/>
      <c r="S310" s="68"/>
      <c r="U310" s="151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8"/>
      <c r="M311" s="68"/>
      <c r="N311" s="32"/>
      <c r="O311" s="32"/>
      <c r="P311" s="32"/>
      <c r="Q311" s="32"/>
      <c r="R311" s="68"/>
      <c r="S311" s="68"/>
      <c r="U311" s="151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8"/>
      <c r="M312" s="68"/>
      <c r="N312" s="32"/>
      <c r="O312" s="32"/>
      <c r="P312" s="32"/>
      <c r="Q312" s="32"/>
      <c r="R312" s="68"/>
      <c r="S312" s="68"/>
      <c r="U312" s="151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8"/>
      <c r="M313" s="68"/>
      <c r="N313" s="32"/>
      <c r="O313" s="32"/>
      <c r="P313" s="32"/>
      <c r="Q313" s="32"/>
      <c r="R313" s="68"/>
      <c r="S313" s="68"/>
      <c r="U313" s="151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8"/>
      <c r="M314" s="68"/>
      <c r="N314" s="32"/>
      <c r="O314" s="32"/>
      <c r="P314" s="32"/>
      <c r="Q314" s="32"/>
      <c r="R314" s="68"/>
      <c r="S314" s="68"/>
      <c r="U314" s="151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8"/>
      <c r="M315" s="68"/>
      <c r="N315" s="32"/>
      <c r="O315" s="32"/>
      <c r="P315" s="32"/>
      <c r="Q315" s="32"/>
      <c r="R315" s="68"/>
      <c r="S315" s="68"/>
      <c r="U315" s="151"/>
      <c r="AA315" s="32"/>
    </row>
    <row r="316" spans="1:27">
      <c r="L316" s="68"/>
      <c r="M316" s="68"/>
      <c r="N316" s="32"/>
      <c r="O316" s="32"/>
      <c r="P316" s="32"/>
      <c r="Q316" s="32"/>
      <c r="R316" s="68"/>
      <c r="S316" s="68"/>
      <c r="U316" s="151"/>
      <c r="AA316" s="32"/>
    </row>
    <row r="317" spans="1:27">
      <c r="L317" s="68"/>
      <c r="M317" s="68"/>
      <c r="N317" s="32"/>
      <c r="O317" s="32"/>
      <c r="P317" s="32"/>
      <c r="Q317" s="32"/>
      <c r="R317" s="68"/>
      <c r="S317" s="68"/>
      <c r="U317" s="151"/>
      <c r="AA317" s="32"/>
    </row>
    <row r="318" spans="1:27">
      <c r="L318" s="68"/>
      <c r="M318" s="68"/>
      <c r="N318" s="32"/>
      <c r="O318" s="32"/>
      <c r="P318" s="32"/>
      <c r="Q318" s="32"/>
      <c r="R318" s="68"/>
      <c r="S318" s="68"/>
      <c r="U318" s="151"/>
      <c r="AA318" s="32"/>
    </row>
    <row r="319" spans="1:27">
      <c r="L319" s="68"/>
      <c r="M319" s="68"/>
      <c r="N319" s="32"/>
      <c r="O319" s="32"/>
      <c r="P319" s="32"/>
      <c r="Q319" s="32"/>
      <c r="R319" s="68"/>
      <c r="S319" s="68"/>
      <c r="U319" s="151"/>
      <c r="AA319" s="32"/>
    </row>
    <row r="320" spans="1:27">
      <c r="L320" s="68"/>
      <c r="M320" s="68"/>
      <c r="N320" s="32"/>
      <c r="O320" s="32"/>
      <c r="P320" s="32"/>
      <c r="Q320" s="32"/>
      <c r="R320" s="68"/>
      <c r="S320" s="68"/>
      <c r="U320" s="151"/>
      <c r="AA320" s="32"/>
    </row>
    <row r="321" spans="12:27">
      <c r="L321" s="68"/>
      <c r="M321" s="68"/>
      <c r="N321" s="32"/>
      <c r="O321" s="32"/>
      <c r="P321" s="32"/>
      <c r="Q321" s="32"/>
      <c r="R321" s="68"/>
      <c r="S321" s="68"/>
      <c r="U321" s="151"/>
      <c r="AA321" s="32"/>
    </row>
    <row r="322" spans="12:27">
      <c r="L322" s="68"/>
      <c r="M322" s="68"/>
      <c r="N322" s="32"/>
      <c r="O322" s="32"/>
      <c r="P322" s="32"/>
      <c r="Q322" s="32"/>
      <c r="R322" s="68"/>
      <c r="S322" s="68"/>
      <c r="U322" s="151"/>
      <c r="AA322" s="32"/>
    </row>
    <row r="323" spans="12:27">
      <c r="L323" s="68"/>
      <c r="M323" s="68"/>
      <c r="N323" s="32"/>
      <c r="O323" s="32"/>
      <c r="P323" s="32"/>
      <c r="Q323" s="32"/>
      <c r="R323" s="68"/>
      <c r="S323" s="68"/>
      <c r="U323" s="151"/>
      <c r="AA323" s="32"/>
    </row>
    <row r="324" spans="12:27">
      <c r="L324" s="68"/>
      <c r="M324" s="68"/>
      <c r="N324" s="32"/>
      <c r="O324" s="32"/>
      <c r="P324" s="32"/>
      <c r="Q324" s="32"/>
      <c r="R324" s="68"/>
      <c r="S324" s="68"/>
      <c r="U324" s="151"/>
      <c r="AA324" s="32"/>
    </row>
    <row r="325" spans="12:27">
      <c r="L325" s="68"/>
      <c r="M325" s="68"/>
      <c r="N325" s="32"/>
      <c r="O325" s="32"/>
      <c r="P325" s="32"/>
      <c r="Q325" s="32"/>
      <c r="R325" s="68"/>
    </row>
    <row r="326" spans="12:27">
      <c r="L326" s="68"/>
      <c r="M326" s="68"/>
      <c r="N326" s="32"/>
      <c r="O326" s="32"/>
      <c r="P326" s="32"/>
      <c r="Q326" s="32"/>
      <c r="R326" s="68"/>
    </row>
    <row r="327" spans="12:27">
      <c r="L327" s="68"/>
      <c r="M327" s="68"/>
      <c r="N327" s="32"/>
      <c r="O327" s="32"/>
      <c r="P327" s="32"/>
      <c r="Q327" s="32"/>
      <c r="R327" s="68"/>
    </row>
    <row r="328" spans="12:27">
      <c r="L328" s="68"/>
      <c r="M328" s="68"/>
      <c r="N328" s="32"/>
      <c r="O328" s="32"/>
      <c r="P328" s="32"/>
      <c r="Q328" s="32"/>
      <c r="R328" s="68"/>
    </row>
    <row r="329" spans="12:27">
      <c r="L329" s="68"/>
      <c r="M329" s="68"/>
      <c r="N329" s="32"/>
      <c r="O329" s="32"/>
      <c r="P329" s="32"/>
      <c r="Q329" s="32"/>
      <c r="R329" s="68"/>
    </row>
    <row r="330" spans="12:27">
      <c r="L330" s="68"/>
      <c r="M330" s="68"/>
      <c r="N330" s="32"/>
      <c r="O330" s="32"/>
      <c r="P330" s="32"/>
      <c r="Q330" s="32"/>
      <c r="R330" s="68"/>
    </row>
    <row r="331" spans="12:27">
      <c r="L331" s="68"/>
      <c r="M331" s="68"/>
      <c r="N331" s="32"/>
      <c r="O331" s="32"/>
      <c r="P331" s="32"/>
      <c r="Q331" s="32"/>
      <c r="R331" s="68"/>
    </row>
    <row r="332" spans="12:27">
      <c r="L332" s="68"/>
      <c r="M332" s="68"/>
      <c r="N332" s="32"/>
      <c r="O332" s="32"/>
      <c r="P332" s="32"/>
      <c r="Q332" s="32"/>
      <c r="R332" s="68"/>
    </row>
    <row r="333" spans="12:27">
      <c r="L333" s="68"/>
      <c r="M333" s="68"/>
      <c r="N333" s="32"/>
      <c r="O333" s="32"/>
      <c r="P333" s="32"/>
      <c r="Q333" s="32"/>
      <c r="R333" s="68"/>
    </row>
    <row r="334" spans="12:27">
      <c r="L334" s="68"/>
      <c r="M334" s="68"/>
      <c r="N334" s="32"/>
      <c r="O334" s="32"/>
      <c r="P334" s="32"/>
      <c r="Q334" s="32"/>
      <c r="R334" s="68"/>
    </row>
    <row r="335" spans="12:27">
      <c r="L335" s="68"/>
      <c r="M335" s="68"/>
      <c r="N335" s="32"/>
      <c r="O335" s="32"/>
      <c r="P335" s="32"/>
      <c r="Q335" s="32"/>
      <c r="R335" s="68"/>
    </row>
    <row r="336" spans="12:27">
      <c r="L336" s="68"/>
      <c r="M336" s="68"/>
      <c r="N336" s="32"/>
      <c r="O336" s="32"/>
      <c r="P336" s="32"/>
      <c r="Q336" s="32"/>
      <c r="R336" s="68"/>
    </row>
    <row r="337" spans="12:18">
      <c r="L337" s="68"/>
      <c r="M337" s="68"/>
      <c r="N337" s="32"/>
      <c r="O337" s="32"/>
      <c r="P337" s="32"/>
      <c r="Q337" s="32"/>
      <c r="R337" s="68"/>
    </row>
    <row r="338" spans="12:18">
      <c r="L338" s="68"/>
      <c r="M338" s="68"/>
      <c r="N338" s="32"/>
      <c r="O338" s="32"/>
      <c r="P338" s="32"/>
      <c r="Q338" s="32"/>
      <c r="R338" s="68"/>
    </row>
    <row r="339" spans="12:18">
      <c r="L339" s="68"/>
      <c r="M339" s="68"/>
      <c r="N339" s="32"/>
      <c r="O339" s="32"/>
      <c r="P339" s="32"/>
      <c r="Q339" s="32"/>
      <c r="R339" s="68"/>
    </row>
    <row r="340" spans="12:18">
      <c r="L340" s="68"/>
      <c r="M340" s="68"/>
      <c r="N340" s="32"/>
      <c r="O340" s="32"/>
      <c r="P340" s="32"/>
      <c r="Q340" s="32"/>
      <c r="R340" s="68"/>
    </row>
    <row r="341" spans="12:18">
      <c r="M341" s="68"/>
      <c r="N341" s="32"/>
      <c r="O341" s="32"/>
      <c r="P341" s="32"/>
      <c r="Q341" s="32"/>
      <c r="R341" s="68"/>
    </row>
    <row r="342" spans="12:18">
      <c r="M342" s="68"/>
      <c r="N342" s="32"/>
      <c r="O342" s="32"/>
      <c r="P342" s="32"/>
      <c r="Q342" s="32"/>
      <c r="R342" s="68"/>
    </row>
    <row r="343" spans="12:18">
      <c r="M343" s="68"/>
      <c r="N343" s="32"/>
      <c r="O343" s="32"/>
      <c r="P343" s="32"/>
      <c r="Q343" s="32"/>
      <c r="R343" s="68"/>
    </row>
    <row r="344" spans="12:18">
      <c r="M344" s="68"/>
      <c r="N344" s="32"/>
      <c r="O344" s="32"/>
      <c r="P344" s="32"/>
      <c r="Q344" s="32"/>
      <c r="R344" s="68"/>
    </row>
    <row r="345" spans="12:18">
      <c r="M345" s="68"/>
      <c r="N345" s="32"/>
      <c r="O345" s="32"/>
      <c r="P345" s="32"/>
      <c r="Q345" s="32"/>
      <c r="R345" s="68"/>
    </row>
    <row r="346" spans="12:18">
      <c r="M346" s="68"/>
      <c r="N346" s="32"/>
      <c r="O346" s="32"/>
      <c r="P346" s="32"/>
      <c r="Q346" s="32"/>
      <c r="R346" s="68"/>
    </row>
    <row r="347" spans="12:18">
      <c r="M347" s="68"/>
      <c r="N347" s="32"/>
      <c r="O347" s="32"/>
      <c r="P347" s="32"/>
      <c r="Q347" s="32"/>
      <c r="R347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O177"/>
  <sheetViews>
    <sheetView workbookViewId="0">
      <selection activeCell="A156" sqref="A156"/>
    </sheetView>
  </sheetViews>
  <sheetFormatPr baseColWidth="10" defaultRowHeight="15"/>
  <sheetData>
    <row r="177" spans="15:15">
      <c r="O177" t="s">
        <v>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1"/>
  <sheetViews>
    <sheetView zoomScale="89" zoomScaleNormal="89"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Y18" sqref="Y18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7" width="7" customWidth="1"/>
    <col min="8" max="8" width="6.54296875" style="222" customWidth="1"/>
    <col min="9" max="9" width="5.453125" customWidth="1"/>
    <col min="10" max="10" width="6.1796875" style="97" customWidth="1"/>
    <col min="11" max="11" width="6" style="97" customWidth="1"/>
    <col min="12" max="12" width="2.453125" style="97" customWidth="1"/>
    <col min="13" max="13" width="6.36328125" customWidth="1"/>
    <col min="14" max="14" width="5.90625" customWidth="1"/>
    <col min="15" max="15" width="2.1796875" customWidth="1"/>
    <col min="16" max="16" width="6.81640625" style="9" customWidth="1"/>
    <col min="17" max="17" width="5.81640625" style="9" customWidth="1"/>
    <col min="18" max="18" width="6.81640625" style="9" customWidth="1"/>
    <col min="19" max="19" width="7" style="97" customWidth="1"/>
    <col min="20" max="20" width="7.453125" customWidth="1"/>
    <col min="21" max="21" width="7.1796875" style="9" customWidth="1"/>
    <col min="22" max="22" width="7.08984375" style="97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39">
      <c r="A1" s="39"/>
      <c r="B1" s="39"/>
      <c r="C1" s="39"/>
      <c r="D1" s="39"/>
      <c r="E1" s="39"/>
      <c r="F1" s="42"/>
      <c r="G1" s="42"/>
      <c r="H1" s="265"/>
      <c r="I1" s="42"/>
      <c r="J1" s="162"/>
      <c r="K1" s="162"/>
      <c r="L1" s="162"/>
      <c r="M1" s="42"/>
      <c r="N1" s="42"/>
      <c r="O1" s="42"/>
      <c r="P1" s="161"/>
      <c r="Q1" s="161"/>
      <c r="R1" s="161"/>
      <c r="S1" s="162"/>
      <c r="T1" s="42"/>
      <c r="U1" s="161"/>
      <c r="V1" s="162"/>
      <c r="W1" s="42"/>
      <c r="X1" s="4"/>
      <c r="Y1" s="4"/>
      <c r="Z1" s="4"/>
      <c r="AA1" s="4"/>
      <c r="AB1" s="4"/>
    </row>
    <row r="2" spans="1:39" s="123" customFormat="1" ht="31.8">
      <c r="A2" s="141"/>
      <c r="B2" s="141"/>
      <c r="C2" s="142" t="s">
        <v>28</v>
      </c>
      <c r="D2" s="141"/>
      <c r="E2" s="141"/>
      <c r="F2" s="141"/>
      <c r="G2" s="141"/>
      <c r="H2" s="266"/>
      <c r="I2" s="147"/>
      <c r="J2" s="144" t="s">
        <v>418</v>
      </c>
      <c r="K2" s="163"/>
      <c r="L2" s="163"/>
      <c r="M2" s="163"/>
      <c r="N2" s="163"/>
      <c r="O2" s="163"/>
      <c r="P2" s="142" t="str">
        <f>+År!B2</f>
        <v>Flådd purke</v>
      </c>
      <c r="Q2" s="142"/>
      <c r="R2" s="148"/>
      <c r="S2" s="148"/>
      <c r="T2" s="141"/>
      <c r="U2" s="141"/>
      <c r="V2" s="16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39">
      <c r="A3" s="39"/>
      <c r="B3" s="39"/>
      <c r="C3" s="39"/>
      <c r="D3" s="39"/>
      <c r="E3" s="39"/>
      <c r="F3" s="42"/>
      <c r="G3" s="42"/>
      <c r="H3" s="265"/>
      <c r="I3" s="42"/>
      <c r="J3" s="162"/>
      <c r="K3" s="162"/>
      <c r="L3" s="162"/>
      <c r="M3" s="42"/>
      <c r="N3" s="42"/>
      <c r="O3" s="42"/>
      <c r="P3" s="161"/>
      <c r="Q3" s="161"/>
      <c r="R3" s="161"/>
      <c r="S3" s="162"/>
      <c r="T3" s="42"/>
      <c r="U3" s="161"/>
      <c r="V3" s="162"/>
      <c r="W3" s="42"/>
      <c r="X3" s="53"/>
      <c r="Y3" s="4"/>
      <c r="Z3" s="4"/>
      <c r="AA3" s="4"/>
      <c r="AB3" s="4"/>
    </row>
    <row r="4" spans="1:39" s="121" customFormat="1" ht="19.8">
      <c r="A4" s="138"/>
      <c r="B4" s="138"/>
      <c r="C4" s="138"/>
      <c r="D4" s="138"/>
      <c r="E4" s="138"/>
      <c r="F4" s="183" t="s">
        <v>8</v>
      </c>
      <c r="G4" s="183"/>
      <c r="H4" s="267"/>
      <c r="I4" s="133">
        <f>+År!Q2</f>
        <v>52</v>
      </c>
      <c r="J4" s="152"/>
      <c r="K4" s="152"/>
      <c r="L4" s="152"/>
      <c r="M4" s="138"/>
      <c r="N4" s="183" t="s">
        <v>372</v>
      </c>
      <c r="O4" s="176"/>
      <c r="P4" s="152"/>
      <c r="Q4" s="152"/>
      <c r="R4" s="295">
        <f>SUM(H10:H27)</f>
        <v>18002</v>
      </c>
      <c r="S4" s="294"/>
      <c r="T4" s="138"/>
      <c r="U4" s="138"/>
      <c r="V4" s="138"/>
      <c r="W4" s="138"/>
      <c r="X4" s="140"/>
      <c r="Y4" s="140"/>
      <c r="Z4" s="140"/>
      <c r="AA4" s="140"/>
      <c r="AB4" s="140"/>
      <c r="AJ4" s="177"/>
      <c r="AK4" s="177"/>
    </row>
    <row r="5" spans="1:39" ht="15.6">
      <c r="A5" s="39"/>
      <c r="B5" s="39"/>
      <c r="C5" s="39"/>
      <c r="D5" s="39"/>
      <c r="E5" s="39"/>
      <c r="F5" s="39"/>
      <c r="G5" s="39"/>
      <c r="H5" s="268"/>
      <c r="I5" s="45"/>
      <c r="J5" s="145"/>
      <c r="K5" s="162"/>
      <c r="L5" s="162"/>
      <c r="M5" s="45"/>
      <c r="N5" s="45"/>
      <c r="O5" s="45"/>
      <c r="P5" s="83"/>
      <c r="Q5" s="83"/>
      <c r="R5" s="83"/>
      <c r="S5" s="145"/>
      <c r="T5" s="45"/>
      <c r="U5" s="83"/>
      <c r="V5" s="16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39" ht="17.399999999999999">
      <c r="A6" s="45"/>
      <c r="B6" s="39"/>
      <c r="C6" s="39"/>
      <c r="D6" s="39"/>
      <c r="E6" s="39"/>
      <c r="F6" s="39"/>
      <c r="G6" s="39"/>
      <c r="H6" s="269"/>
      <c r="I6" s="54"/>
      <c r="J6" s="162"/>
      <c r="K6" s="162"/>
      <c r="L6" s="162"/>
      <c r="M6" s="45"/>
      <c r="N6" s="45"/>
      <c r="O6" s="45"/>
      <c r="P6" s="64"/>
      <c r="Q6" s="64"/>
      <c r="R6" s="64"/>
      <c r="S6" s="39"/>
      <c r="T6" s="83" t="s">
        <v>462</v>
      </c>
      <c r="U6" s="83" t="s">
        <v>3</v>
      </c>
      <c r="V6" s="101"/>
      <c r="W6" s="42"/>
      <c r="X6" s="53"/>
      <c r="Y6" s="4"/>
      <c r="Z6" s="4"/>
      <c r="AA6" s="4"/>
      <c r="AI6" s="5"/>
      <c r="AJ6" s="5"/>
    </row>
    <row r="7" spans="1:39" ht="17.399999999999999">
      <c r="A7" s="45"/>
      <c r="B7" s="39"/>
      <c r="C7" s="39"/>
      <c r="D7" s="39"/>
      <c r="E7" s="39"/>
      <c r="F7" s="45" t="s">
        <v>3</v>
      </c>
      <c r="G7" s="45"/>
      <c r="H7" s="268" t="s">
        <v>3</v>
      </c>
      <c r="I7" s="54"/>
      <c r="J7" s="162"/>
      <c r="K7" s="162"/>
      <c r="L7" s="162"/>
      <c r="M7" s="34" t="s">
        <v>18</v>
      </c>
      <c r="N7" s="45"/>
      <c r="O7" s="45"/>
      <c r="P7" s="64"/>
      <c r="Q7" s="64"/>
      <c r="R7" s="64"/>
      <c r="S7" s="39"/>
      <c r="T7" s="83" t="s">
        <v>463</v>
      </c>
      <c r="U7" s="83" t="s">
        <v>11</v>
      </c>
      <c r="V7" s="101"/>
      <c r="W7" s="42"/>
      <c r="X7" s="53"/>
      <c r="Y7" s="4"/>
      <c r="Z7" s="4"/>
      <c r="AA7" s="4"/>
      <c r="AI7" s="5"/>
      <c r="AJ7" s="5"/>
    </row>
    <row r="8" spans="1:39" ht="15.6">
      <c r="A8" s="39"/>
      <c r="B8" s="39"/>
      <c r="C8" s="39"/>
      <c r="D8" s="39"/>
      <c r="E8" s="39"/>
      <c r="F8" s="45" t="s">
        <v>442</v>
      </c>
      <c r="G8" s="45"/>
      <c r="H8" s="270" t="s">
        <v>11</v>
      </c>
      <c r="I8" s="72"/>
      <c r="J8" s="96" t="s">
        <v>3</v>
      </c>
      <c r="K8" s="145" t="s">
        <v>1</v>
      </c>
      <c r="L8" s="145"/>
      <c r="M8" s="34" t="s">
        <v>397</v>
      </c>
      <c r="N8" s="34"/>
      <c r="O8" s="34"/>
      <c r="P8" s="72" t="s">
        <v>18</v>
      </c>
      <c r="Q8" s="72"/>
      <c r="R8" s="72" t="s">
        <v>395</v>
      </c>
      <c r="S8" s="34" t="s">
        <v>395</v>
      </c>
      <c r="T8" s="72" t="s">
        <v>464</v>
      </c>
      <c r="U8" s="72" t="s">
        <v>449</v>
      </c>
      <c r="V8" s="96" t="s">
        <v>18</v>
      </c>
      <c r="W8" s="42"/>
      <c r="X8" s="53"/>
      <c r="Y8" s="4"/>
      <c r="Z8" s="4"/>
      <c r="AA8" s="4"/>
    </row>
    <row r="9" spans="1:39" ht="15.6">
      <c r="A9" s="39"/>
      <c r="B9" s="45" t="s">
        <v>63</v>
      </c>
      <c r="C9" s="45" t="s">
        <v>461</v>
      </c>
      <c r="D9" s="42"/>
      <c r="E9" s="39"/>
      <c r="F9" s="34" t="s">
        <v>421</v>
      </c>
      <c r="G9" s="116" t="s">
        <v>448</v>
      </c>
      <c r="H9" s="270"/>
      <c r="I9" s="113" t="s">
        <v>448</v>
      </c>
      <c r="J9" s="96" t="s">
        <v>363</v>
      </c>
      <c r="K9" s="96" t="s">
        <v>363</v>
      </c>
      <c r="L9" s="96"/>
      <c r="M9" s="34"/>
      <c r="N9" s="116" t="s">
        <v>448</v>
      </c>
      <c r="O9" s="116"/>
      <c r="P9" s="72" t="s">
        <v>399</v>
      </c>
      <c r="Q9" s="113" t="s">
        <v>448</v>
      </c>
      <c r="R9" s="72" t="s">
        <v>399</v>
      </c>
      <c r="S9" s="34" t="s">
        <v>397</v>
      </c>
      <c r="T9" s="72" t="s">
        <v>394</v>
      </c>
      <c r="U9" s="72" t="s">
        <v>456</v>
      </c>
      <c r="V9" s="96" t="s">
        <v>30</v>
      </c>
      <c r="W9" s="42"/>
      <c r="X9" s="53"/>
      <c r="Y9" s="4"/>
      <c r="Z9" s="1"/>
      <c r="AA9" s="5"/>
    </row>
    <row r="10" spans="1:39" ht="15.6">
      <c r="A10" s="39">
        <v>1</v>
      </c>
      <c r="B10" s="47">
        <f>+'Ark1'!C2385</f>
        <v>2023</v>
      </c>
      <c r="C10" s="58">
        <f>+'Ark1'!H2385</f>
        <v>1</v>
      </c>
      <c r="D10" s="47">
        <f>+'Ark1'!J2385</f>
        <v>103</v>
      </c>
      <c r="E10" s="58" t="str">
        <f>VLOOKUP(D10,RNR!$A$1:$B$29,2)</f>
        <v>Rudshøgda</v>
      </c>
      <c r="F10" s="47">
        <f>+'Ark1'!Q2385</f>
        <v>5</v>
      </c>
      <c r="G10" s="264">
        <f>+F10-F29</f>
        <v>0</v>
      </c>
      <c r="H10" s="271">
        <f>+'Ark1'!R2385</f>
        <v>34</v>
      </c>
      <c r="I10" s="65">
        <f t="shared" ref="I10:I27" si="0">+IF(H10=0,"",H10-H29)</f>
        <v>3</v>
      </c>
      <c r="J10" s="99">
        <f>+IF(H10=0,"",'Ark1'!T2385)</f>
        <v>0.18886790356627037</v>
      </c>
      <c r="K10" s="102">
        <f>+IF(H10=0,"",'Ark1'!U2385)</f>
        <v>0.18852447783020523</v>
      </c>
      <c r="L10" s="96"/>
      <c r="M10" s="49">
        <f>+IF(H10&lt;5,"",'Ark1'!W2385)</f>
        <v>59.705882352941181</v>
      </c>
      <c r="N10" s="49">
        <f t="shared" ref="N10" si="1">+IF(H10&lt;5,"",M10-M29)</f>
        <v>-1.7457305502846268</v>
      </c>
      <c r="O10" s="116"/>
      <c r="P10" s="94">
        <f>+IF(H10=0,"",'Ark1'!Y2385)</f>
        <v>137.5617647058823</v>
      </c>
      <c r="Q10" s="94">
        <f t="shared" ref="Q10" si="2">+IF(H10=0,"",P10-P29)</f>
        <v>4.8907969639467694</v>
      </c>
      <c r="R10" s="65">
        <f>+IF(H10=0,"",'Ark1'!AA2385)</f>
        <v>30.679606319909677</v>
      </c>
      <c r="S10" s="49">
        <f>+IF(H10=0,"",'Ark1'!AB2385)</f>
        <v>0.82352941176472094</v>
      </c>
      <c r="T10" s="65">
        <f>+IF(H10=0,"",'Ark1'!AC2385)</f>
        <v>-28.146006645493475</v>
      </c>
      <c r="U10" s="65">
        <f t="shared" ref="U10:U27" si="3">+IF(H10=0,"",H10/F10)</f>
        <v>6.8</v>
      </c>
      <c r="V10" s="102">
        <f>+IF(H10=0,"",'Ark1'!V2385)</f>
        <v>1.6470588235294121</v>
      </c>
      <c r="W10" s="42"/>
      <c r="X10" s="53"/>
      <c r="Y10" s="4"/>
      <c r="Z10" s="1"/>
      <c r="AA10" s="5"/>
    </row>
    <row r="11" spans="1:39" ht="15.6">
      <c r="A11" s="39">
        <f>1+A10</f>
        <v>2</v>
      </c>
      <c r="B11" s="199">
        <f>+'Ark1'!C2386</f>
        <v>2023</v>
      </c>
      <c r="C11" s="214">
        <f>+'Ark1'!H2386</f>
        <v>2</v>
      </c>
      <c r="D11" s="199">
        <f>+'Ark1'!J2386</f>
        <v>106</v>
      </c>
      <c r="E11" s="58" t="str">
        <f>VLOOKUP(D11,RNR!$A$1:$B$29,2)</f>
        <v>Furuseth</v>
      </c>
      <c r="F11" s="47">
        <f>+'Ark1'!Q2386</f>
        <v>47</v>
      </c>
      <c r="G11" s="264">
        <f t="shared" ref="G11:G26" si="4">+F11-F31</f>
        <v>47</v>
      </c>
      <c r="H11" s="271">
        <f>+'Ark1'!R2386</f>
        <v>2297</v>
      </c>
      <c r="I11" s="65">
        <f t="shared" si="0"/>
        <v>-374</v>
      </c>
      <c r="J11" s="99">
        <f>+IF(H11=0,"",'Ark1'!T2386)</f>
        <v>12.759693367403623</v>
      </c>
      <c r="K11" s="102">
        <f>+IF(H11=0,"",'Ark1'!U2386)</f>
        <v>13.61859294497394</v>
      </c>
      <c r="L11" s="96"/>
      <c r="M11" s="95">
        <f>+IF(H11&lt;5,"",'Ark1'!W2386)</f>
        <v>59.911188506747926</v>
      </c>
      <c r="N11" s="49">
        <f t="shared" ref="N11:N26" si="5">+IF(H11&lt;5,"",M11-M31)</f>
        <v>59.911188506747926</v>
      </c>
      <c r="O11" s="116"/>
      <c r="P11" s="94">
        <f>+IF(H11=0,"",'Ark1'!Y2386)</f>
        <v>147.08898563343453</v>
      </c>
      <c r="Q11" s="94">
        <f t="shared" ref="Q11:Q26" si="6">+IF(H11=0,"",P11-P31)</f>
        <v>147.08898563343453</v>
      </c>
      <c r="R11" s="65">
        <f>+IF(H11=0,"",'Ark1'!AA2386)</f>
        <v>31.100160710652585</v>
      </c>
      <c r="S11" s="49">
        <f>+IF(H11=0,"",'Ark1'!AB2386)</f>
        <v>4.1427448083847995</v>
      </c>
      <c r="T11" s="65">
        <f>+IF(H11=0,"",'Ark1'!AC2386)</f>
        <v>-62.570073645095761</v>
      </c>
      <c r="U11" s="65">
        <f t="shared" si="3"/>
        <v>48.872340425531917</v>
      </c>
      <c r="V11" s="102">
        <f>+IF(H11=0,"",'Ark1'!V2386)</f>
        <v>4.6665215498476256</v>
      </c>
      <c r="W11" s="42"/>
      <c r="X11" s="53"/>
      <c r="Y11" s="4"/>
      <c r="Z11" s="1"/>
      <c r="AA11" s="5"/>
      <c r="AC11" s="2"/>
      <c r="AD11" s="2"/>
      <c r="AE11" s="2"/>
    </row>
    <row r="12" spans="1:39" ht="15.6">
      <c r="A12" s="39">
        <f t="shared" ref="A12:A27" si="7">1+A11</f>
        <v>3</v>
      </c>
      <c r="B12" s="47">
        <f>+'Ark1'!C2387</f>
        <v>2023</v>
      </c>
      <c r="C12" s="58">
        <f>+'Ark1'!H2387</f>
        <v>1</v>
      </c>
      <c r="D12" s="47">
        <f>+'Ark1'!J2387</f>
        <v>109</v>
      </c>
      <c r="E12" s="58" t="str">
        <f>VLOOKUP(D12,RNR!$A$1:$B$29,2)</f>
        <v>Tønsberg</v>
      </c>
      <c r="F12" s="47">
        <f>+'Ark1'!Q2387</f>
        <v>0</v>
      </c>
      <c r="G12" s="264">
        <f t="shared" si="4"/>
        <v>0</v>
      </c>
      <c r="H12" s="271">
        <f>+'Ark1'!R2387</f>
        <v>0</v>
      </c>
      <c r="I12" s="65" t="str">
        <f t="shared" si="0"/>
        <v/>
      </c>
      <c r="J12" s="99" t="str">
        <f>+IF(H12=0,"",'Ark1'!T2387)</f>
        <v/>
      </c>
      <c r="K12" s="102" t="str">
        <f>+IF(H12=0,"",'Ark1'!U2387)</f>
        <v/>
      </c>
      <c r="L12" s="96"/>
      <c r="M12" s="49" t="str">
        <f>+IF(H12&lt;5,"",'Ark1'!W2387)</f>
        <v/>
      </c>
      <c r="N12" s="49" t="str">
        <f t="shared" si="5"/>
        <v/>
      </c>
      <c r="O12" s="116"/>
      <c r="P12" s="94" t="str">
        <f>+IF(H12=0,"",'Ark1'!Y2387)</f>
        <v/>
      </c>
      <c r="Q12" s="94" t="str">
        <f t="shared" si="6"/>
        <v/>
      </c>
      <c r="R12" s="65" t="str">
        <f>+IF(H12=0,"",'Ark1'!AA2387)</f>
        <v/>
      </c>
      <c r="S12" s="49" t="str">
        <f>+IF(H12=0,"",'Ark1'!AB2387)</f>
        <v/>
      </c>
      <c r="T12" s="65" t="str">
        <f>+IF(H12=0,"",'Ark1'!AC2387)</f>
        <v/>
      </c>
      <c r="U12" s="65" t="str">
        <f t="shared" si="3"/>
        <v/>
      </c>
      <c r="V12" s="102" t="str">
        <f>+IF(H12=0,"",'Ark1'!V2387)</f>
        <v/>
      </c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39" ht="15.6">
      <c r="A13" s="39">
        <f t="shared" si="7"/>
        <v>4</v>
      </c>
      <c r="B13" s="47">
        <f>+'Ark1'!C2388</f>
        <v>2023</v>
      </c>
      <c r="C13" s="58">
        <f>+'Ark1'!H2388</f>
        <v>1</v>
      </c>
      <c r="D13" s="47">
        <f>+'Ark1'!J2388</f>
        <v>111</v>
      </c>
      <c r="E13" s="58" t="str">
        <f>VLOOKUP(D13,RNR!$A$1:$B$29,2)</f>
        <v>Forus</v>
      </c>
      <c r="F13" s="47">
        <f>+'Ark1'!Q2388</f>
        <v>0</v>
      </c>
      <c r="G13" s="264">
        <f t="shared" si="4"/>
        <v>-5</v>
      </c>
      <c r="H13" s="271">
        <f>+'Ark1'!R2388</f>
        <v>0</v>
      </c>
      <c r="I13" s="65" t="str">
        <f t="shared" si="0"/>
        <v/>
      </c>
      <c r="J13" s="99" t="str">
        <f>+IF(H13=0,"",'Ark1'!T2388)</f>
        <v/>
      </c>
      <c r="K13" s="102" t="str">
        <f>+IF(H13=0,"",'Ark1'!U2388)</f>
        <v/>
      </c>
      <c r="L13" s="96"/>
      <c r="M13" s="49" t="str">
        <f>+IF(H13&lt;5,"",'Ark1'!W2388)</f>
        <v/>
      </c>
      <c r="N13" s="49" t="str">
        <f t="shared" si="5"/>
        <v/>
      </c>
      <c r="O13" s="116"/>
      <c r="P13" s="94" t="str">
        <f>+IF(H13=0,"",'Ark1'!Y2388)</f>
        <v/>
      </c>
      <c r="Q13" s="94" t="str">
        <f t="shared" si="6"/>
        <v/>
      </c>
      <c r="R13" s="65" t="str">
        <f>+IF(H13=0,"",'Ark1'!AA2388)</f>
        <v/>
      </c>
      <c r="S13" s="49" t="str">
        <f>+IF(H13=0,"",'Ark1'!AB2388)</f>
        <v/>
      </c>
      <c r="T13" s="65" t="str">
        <f>+IF(H13=0,"",'Ark1'!AC2388)</f>
        <v/>
      </c>
      <c r="U13" s="65" t="str">
        <f t="shared" si="3"/>
        <v/>
      </c>
      <c r="V13" s="102" t="str">
        <f>+IF(H13=0,"",'Ark1'!V2388)</f>
        <v/>
      </c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39" ht="15.6">
      <c r="A14" s="39">
        <f t="shared" si="7"/>
        <v>5</v>
      </c>
      <c r="B14" s="47">
        <f>+'Ark1'!C2389</f>
        <v>2023</v>
      </c>
      <c r="C14" s="58">
        <f>+'Ark1'!H2389</f>
        <v>1</v>
      </c>
      <c r="D14" s="47">
        <f>+'Ark1'!J2389</f>
        <v>113</v>
      </c>
      <c r="E14" s="58" t="str">
        <f>VLOOKUP(D14,RNR!$A$1:$B$29,2)</f>
        <v>Egersund</v>
      </c>
      <c r="F14" s="47">
        <f>+'Ark1'!Q2389</f>
        <v>5</v>
      </c>
      <c r="G14" s="264">
        <f t="shared" si="4"/>
        <v>5</v>
      </c>
      <c r="H14" s="271">
        <f>+'Ark1'!R2389</f>
        <v>13</v>
      </c>
      <c r="I14" s="65">
        <f t="shared" si="0"/>
        <v>2</v>
      </c>
      <c r="J14" s="99">
        <f>+IF(H14=0,"",'Ark1'!T2389)</f>
        <v>7.2214198422397499E-2</v>
      </c>
      <c r="K14" s="102">
        <f>+IF(H14=0,"",'Ark1'!U2389)</f>
        <v>7.6577110385030012E-2</v>
      </c>
      <c r="L14" s="96"/>
      <c r="M14" s="49">
        <f>+IF(H14&lt;5,"",'Ark1'!W2389)</f>
        <v>59.384615384615401</v>
      </c>
      <c r="N14" s="49">
        <f t="shared" si="5"/>
        <v>59.384615384615401</v>
      </c>
      <c r="O14" s="116"/>
      <c r="P14" s="94">
        <f>+IF(H14=0,"",'Ark1'!Y2389)</f>
        <v>146.13846153846151</v>
      </c>
      <c r="Q14" s="94">
        <f t="shared" si="6"/>
        <v>146.13846153846151</v>
      </c>
      <c r="R14" s="65">
        <f>+IF(H14=0,"",'Ark1'!AA2389)</f>
        <v>26.036351465463312</v>
      </c>
      <c r="S14" s="49">
        <f>+IF(H14=0,"",'Ark1'!AB2389)</f>
        <v>2.0953597649040159</v>
      </c>
      <c r="T14" s="65">
        <f>+IF(H14=0,"",'Ark1'!AC2389)</f>
        <v>9.2929591357113033</v>
      </c>
      <c r="U14" s="65">
        <f t="shared" si="3"/>
        <v>2.6</v>
      </c>
      <c r="V14" s="102">
        <f>+IF(H14=0,"",'Ark1'!V2389)</f>
        <v>8.6153846153846114</v>
      </c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39" ht="15.6">
      <c r="A15" s="39">
        <f t="shared" si="7"/>
        <v>6</v>
      </c>
      <c r="B15" s="47">
        <f>+'Ark1'!C2390</f>
        <v>2023</v>
      </c>
      <c r="C15" s="58">
        <f>+'Ark1'!H2390</f>
        <v>1</v>
      </c>
      <c r="D15" s="47">
        <f>+'Ark1'!J2390</f>
        <v>116</v>
      </c>
      <c r="E15" s="58" t="str">
        <f>VLOOKUP(D15,RNR!$A$1:$B$29,2)</f>
        <v>Sandeid</v>
      </c>
      <c r="F15" s="47">
        <f>+'Ark1'!Q2390</f>
        <v>3</v>
      </c>
      <c r="G15" s="264">
        <f t="shared" si="4"/>
        <v>-4</v>
      </c>
      <c r="H15" s="271">
        <f>+'Ark1'!R2390</f>
        <v>16</v>
      </c>
      <c r="I15" s="65">
        <f t="shared" si="0"/>
        <v>16</v>
      </c>
      <c r="J15" s="99">
        <f>+IF(H15=0,"",'Ark1'!T2390)</f>
        <v>8.8879013442950822E-2</v>
      </c>
      <c r="K15" s="102">
        <f>+IF(H15=0,"",'Ark1'!U2390)</f>
        <v>7.5025252952761523E-2</v>
      </c>
      <c r="L15" s="96"/>
      <c r="M15" s="49">
        <f>+IF(H15&lt;5,"",'Ark1'!W2390)</f>
        <v>60.75</v>
      </c>
      <c r="N15" s="49">
        <f t="shared" si="5"/>
        <v>1.25</v>
      </c>
      <c r="O15" s="116"/>
      <c r="P15" s="94">
        <f>+IF(H15=0,"",'Ark1'!Y2390)</f>
        <v>116.33124999999998</v>
      </c>
      <c r="Q15" s="94">
        <f t="shared" si="6"/>
        <v>-15.304464285714261</v>
      </c>
      <c r="R15" s="65">
        <f>+IF(H15=0,"",'Ark1'!AA2390)</f>
        <v>16.887558983982998</v>
      </c>
      <c r="S15" s="49">
        <f>+IF(H15=0,"",'Ark1'!AB2390)</f>
        <v>2.1360009363293826</v>
      </c>
      <c r="T15" s="65">
        <f>+IF(H15=0,"",'Ark1'!AC2390)</f>
        <v>9.4646192970455854</v>
      </c>
      <c r="U15" s="65">
        <f t="shared" si="3"/>
        <v>5.333333333333333</v>
      </c>
      <c r="V15" s="102">
        <f>+IF(H15=0,"",'Ark1'!V2390)</f>
        <v>3.5</v>
      </c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39" ht="15.6">
      <c r="A16" s="39">
        <f t="shared" si="7"/>
        <v>7</v>
      </c>
      <c r="B16" s="47">
        <f>+'Ark1'!C2391</f>
        <v>2023</v>
      </c>
      <c r="C16" s="58">
        <f>+'Ark1'!H2391</f>
        <v>2</v>
      </c>
      <c r="D16" s="47">
        <f>+'Ark1'!J2391</f>
        <v>117</v>
      </c>
      <c r="E16" s="58" t="str">
        <f>VLOOKUP(D16,RNR!$A$1:$B$29,2)</f>
        <v>Jæren</v>
      </c>
      <c r="F16" s="47">
        <f>+'Ark1'!Q2391</f>
        <v>9</v>
      </c>
      <c r="G16" s="264">
        <f t="shared" si="4"/>
        <v>-118</v>
      </c>
      <c r="H16" s="271">
        <f>+'Ark1'!R2391</f>
        <v>28</v>
      </c>
      <c r="I16" s="65">
        <f t="shared" si="0"/>
        <v>14</v>
      </c>
      <c r="J16" s="99">
        <f>+IF(H16=0,"",'Ark1'!T2391)</f>
        <v>0.15553827352516383</v>
      </c>
      <c r="K16" s="102">
        <f>+IF(H16=0,"",'Ark1'!U2391)</f>
        <v>0.13645059168091564</v>
      </c>
      <c r="L16" s="96"/>
      <c r="M16" s="49">
        <f>+IF(H16&lt;5,"",'Ark1'!W2391)</f>
        <v>59.518518518518512</v>
      </c>
      <c r="N16" s="49">
        <f t="shared" si="5"/>
        <v>7.8612651986311732E-2</v>
      </c>
      <c r="O16" s="116"/>
      <c r="P16" s="94">
        <f>+IF(H16=0,"",'Ark1'!Y2391)</f>
        <v>120.9</v>
      </c>
      <c r="Q16" s="94">
        <f t="shared" si="6"/>
        <v>-19.505658093797024</v>
      </c>
      <c r="R16" s="65">
        <f>+IF(H16=0,"",'Ark1'!AA2391)</f>
        <v>23.901763972302543</v>
      </c>
      <c r="S16" s="49">
        <f>+IF(H16=0,"",'Ark1'!AB2391)</f>
        <v>1.9506954195946569</v>
      </c>
      <c r="T16" s="65">
        <f>+IF(H16=0,"",'Ark1'!AC2391)</f>
        <v>-5.3928149609527321</v>
      </c>
      <c r="U16" s="65">
        <f t="shared" si="3"/>
        <v>3.1111111111111112</v>
      </c>
      <c r="V16" s="102">
        <f>+IF(H16=0,"",'Ark1'!V2391)</f>
        <v>5.8928571428571441</v>
      </c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7"/>
        <v>8</v>
      </c>
      <c r="B17" s="199">
        <f>+'Ark1'!C2392</f>
        <v>2023</v>
      </c>
      <c r="C17" s="214">
        <f>+'Ark1'!H2392</f>
        <v>1</v>
      </c>
      <c r="D17" s="199">
        <f>+'Ark1'!J2392</f>
        <v>121</v>
      </c>
      <c r="E17" s="58" t="str">
        <f>VLOOKUP(D17,RNR!$A$1:$B$29,2)</f>
        <v>Steinkjer</v>
      </c>
      <c r="F17" s="47">
        <f>+'Ark1'!Q2392</f>
        <v>120</v>
      </c>
      <c r="G17" s="264">
        <f t="shared" si="4"/>
        <v>120</v>
      </c>
      <c r="H17" s="271">
        <f>+'Ark1'!R2392</f>
        <v>6179</v>
      </c>
      <c r="I17" s="65">
        <f t="shared" si="0"/>
        <v>230</v>
      </c>
      <c r="J17" s="99">
        <f>+IF(H17=0,"",'Ark1'!T2392)</f>
        <v>34.323964003999563</v>
      </c>
      <c r="K17" s="102">
        <f>+IF(H17=0,"",'Ark1'!U2392)</f>
        <v>34.50331694410653</v>
      </c>
      <c r="L17" s="96"/>
      <c r="M17" s="95">
        <f>+IF(H17&lt;5,"",'Ark1'!W2392)</f>
        <v>60.195500890111639</v>
      </c>
      <c r="N17" s="49">
        <f t="shared" si="5"/>
        <v>60.195500890111639</v>
      </c>
      <c r="O17" s="116"/>
      <c r="P17" s="94">
        <f>+IF(H17=0,"",'Ark1'!Y2392)</f>
        <v>138.53246480012939</v>
      </c>
      <c r="Q17" s="94">
        <f t="shared" si="6"/>
        <v>138.53246480012939</v>
      </c>
      <c r="R17" s="65">
        <f>+IF(H17=0,"",'Ark1'!AA2392)</f>
        <v>29.282479411955368</v>
      </c>
      <c r="S17" s="49">
        <f>+IF(H17=0,"",'Ark1'!AB2392)</f>
        <v>4.5402630427419748</v>
      </c>
      <c r="T17" s="65">
        <f>+IF(H17=0,"",'Ark1'!AC2392)</f>
        <v>-61.710726022140122</v>
      </c>
      <c r="U17" s="65">
        <f t="shared" si="3"/>
        <v>51.491666666666667</v>
      </c>
      <c r="V17" s="102">
        <f>+IF(H17=0,"",'Ark1'!V2392)</f>
        <v>4.5988023952095807</v>
      </c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7"/>
        <v>9</v>
      </c>
      <c r="B18" s="47">
        <f>+'Ark1'!C2393</f>
        <v>2023</v>
      </c>
      <c r="C18" s="58">
        <f>+'Ark1'!H2393</f>
        <v>1</v>
      </c>
      <c r="D18" s="47">
        <f>+'Ark1'!J2393</f>
        <v>134</v>
      </c>
      <c r="E18" s="58" t="str">
        <f>VLOOKUP(D18,RNR!$A$1:$B$29,2)</f>
        <v>Førde</v>
      </c>
      <c r="F18" s="47">
        <f>+'Ark1'!Q2393</f>
        <v>0</v>
      </c>
      <c r="G18" s="264">
        <f t="shared" si="4"/>
        <v>-22</v>
      </c>
      <c r="H18" s="271">
        <f>+'Ark1'!R2393</f>
        <v>0</v>
      </c>
      <c r="I18" s="65" t="str">
        <f t="shared" si="0"/>
        <v/>
      </c>
      <c r="J18" s="99" t="str">
        <f>+IF(H18=0,"",'Ark1'!T2393)</f>
        <v/>
      </c>
      <c r="K18" s="102" t="str">
        <f>+IF(H18=0,"",'Ark1'!U2393)</f>
        <v/>
      </c>
      <c r="L18" s="96"/>
      <c r="M18" s="49" t="str">
        <f>+IF(H18&lt;5,"",'Ark1'!W2393)</f>
        <v/>
      </c>
      <c r="N18" s="49" t="str">
        <f t="shared" si="5"/>
        <v/>
      </c>
      <c r="O18" s="116"/>
      <c r="P18" s="94" t="str">
        <f>+IF(H18=0,"",'Ark1'!Y2393)</f>
        <v/>
      </c>
      <c r="Q18" s="94" t="str">
        <f t="shared" si="6"/>
        <v/>
      </c>
      <c r="R18" s="65" t="str">
        <f>+IF(H18=0,"",'Ark1'!AA2393)</f>
        <v/>
      </c>
      <c r="S18" s="49" t="str">
        <f>+IF(H18=0,"",'Ark1'!AB2393)</f>
        <v/>
      </c>
      <c r="T18" s="65" t="str">
        <f>+IF(H18=0,"",'Ark1'!AC2393)</f>
        <v/>
      </c>
      <c r="U18" s="65" t="str">
        <f t="shared" si="3"/>
        <v/>
      </c>
      <c r="V18" s="102" t="str">
        <f>+IF(H18=0,"",'Ark1'!V2393)</f>
        <v/>
      </c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7"/>
        <v>10</v>
      </c>
      <c r="B19" s="199">
        <f>+'Ark1'!C2394</f>
        <v>2023</v>
      </c>
      <c r="C19" s="214">
        <f>+'Ark1'!H2394</f>
        <v>2</v>
      </c>
      <c r="D19" s="199">
        <f>+'Ark1'!J2394</f>
        <v>141</v>
      </c>
      <c r="E19" s="58" t="str">
        <f>VLOOKUP(D19,RNR!$A$1:$B$29,2)</f>
        <v>Ølen</v>
      </c>
      <c r="F19" s="47">
        <f>+'Ark1'!Q2394</f>
        <v>22</v>
      </c>
      <c r="G19" s="264">
        <f t="shared" si="4"/>
        <v>8</v>
      </c>
      <c r="H19" s="271">
        <f>+'Ark1'!R2394</f>
        <v>1966</v>
      </c>
      <c r="I19" s="65">
        <f t="shared" si="0"/>
        <v>78</v>
      </c>
      <c r="J19" s="99">
        <f>+IF(H19=0,"",'Ark1'!T2394)</f>
        <v>10.921008776802578</v>
      </c>
      <c r="K19" s="102">
        <f>+IF(H19=0,"",'Ark1'!U2394)</f>
        <v>10.845238296778028</v>
      </c>
      <c r="L19" s="96"/>
      <c r="M19" s="95">
        <f>+IF(H19&lt;5,"",'Ark1'!W2394)</f>
        <v>60.902848423194321</v>
      </c>
      <c r="N19" s="49">
        <f t="shared" si="5"/>
        <v>4.3039783666971374</v>
      </c>
      <c r="O19" s="116"/>
      <c r="P19" s="94">
        <f>+IF(H19=0,"",'Ark1'!Y2394)</f>
        <v>136.85620549338759</v>
      </c>
      <c r="Q19" s="94">
        <f t="shared" si="6"/>
        <v>-36.499161738250706</v>
      </c>
      <c r="R19" s="65">
        <f>+IF(H19=0,"",'Ark1'!AA2394)</f>
        <v>29.117768198631882</v>
      </c>
      <c r="S19" s="49">
        <f>+IF(H19=0,"",'Ark1'!AB2394)</f>
        <v>3.7016427059754258</v>
      </c>
      <c r="T19" s="65">
        <f>+IF(H19=0,"",'Ark1'!AC2394)</f>
        <v>-63.827968182267263</v>
      </c>
      <c r="U19" s="65">
        <f t="shared" si="3"/>
        <v>89.36363636363636</v>
      </c>
      <c r="V19" s="102">
        <f>+IF(H19=0,"",'Ark1'!V2394)</f>
        <v>3.1419125127161753</v>
      </c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7"/>
        <v>11</v>
      </c>
      <c r="B20" s="47">
        <f>+'Ark1'!C2395</f>
        <v>2023</v>
      </c>
      <c r="C20" s="58">
        <f>+'Ark1'!H2395</f>
        <v>2</v>
      </c>
      <c r="D20" s="47">
        <f>+'Ark1'!J2395</f>
        <v>143</v>
      </c>
      <c r="E20" s="58" t="str">
        <f>VLOOKUP(D20,RNR!$A$1:$B$29,2)</f>
        <v>Nordfjord</v>
      </c>
      <c r="F20" s="47">
        <f>+'Ark1'!Q2395</f>
        <v>11</v>
      </c>
      <c r="G20" s="264">
        <f t="shared" si="4"/>
        <v>-19</v>
      </c>
      <c r="H20" s="271">
        <f>+'Ark1'!R2395</f>
        <v>130</v>
      </c>
      <c r="I20" s="65">
        <f t="shared" si="0"/>
        <v>-47</v>
      </c>
      <c r="J20" s="99">
        <f>+IF(H20=0,"",'Ark1'!T2395)</f>
        <v>0.72214198422397502</v>
      </c>
      <c r="K20" s="102">
        <f>+IF(H20=0,"",'Ark1'!U2395)</f>
        <v>0.82395164976552948</v>
      </c>
      <c r="L20" s="96"/>
      <c r="M20" s="49">
        <f>+IF(H20&lt;5,"",'Ark1'!W2395)</f>
        <v>60.330769230769214</v>
      </c>
      <c r="N20" s="49">
        <f t="shared" si="5"/>
        <v>-3.2848232848508019E-3</v>
      </c>
      <c r="O20" s="116"/>
      <c r="P20" s="94">
        <f>+IF(H20=0,"",'Ark1'!Y2395)</f>
        <v>157.24153846153851</v>
      </c>
      <c r="Q20" s="94">
        <f t="shared" si="6"/>
        <v>25.684416159380078</v>
      </c>
      <c r="R20" s="65">
        <f>+IF(H20=0,"",'Ark1'!AA2395)</f>
        <v>30.217113807640501</v>
      </c>
      <c r="S20" s="49">
        <f>+IF(H20=0,"",'Ark1'!AB2395)</f>
        <v>4.8854390583549439</v>
      </c>
      <c r="T20" s="65">
        <f>+IF(H20=0,"",'Ark1'!AC2395)</f>
        <v>-71.307450465313806</v>
      </c>
      <c r="U20" s="65">
        <f t="shared" si="3"/>
        <v>11.818181818181818</v>
      </c>
      <c r="V20" s="102">
        <f>+IF(H20=0,"",'Ark1'!V2395)</f>
        <v>4.0538461538461528</v>
      </c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7"/>
        <v>12</v>
      </c>
      <c r="B21" s="47">
        <f>+'Ark1'!C2396</f>
        <v>2023</v>
      </c>
      <c r="C21" s="58">
        <f>+'Ark1'!H2396</f>
        <v>2</v>
      </c>
      <c r="D21" s="47">
        <f>+'Ark1'!J2396</f>
        <v>147</v>
      </c>
      <c r="E21" s="58" t="str">
        <f>VLOOKUP(D21,RNR!$A$1:$B$29,2)</f>
        <v>Midt-Norge</v>
      </c>
      <c r="F21" s="47">
        <f>+'Ark1'!Q2396</f>
        <v>34</v>
      </c>
      <c r="G21" s="264">
        <f t="shared" si="4"/>
        <v>34</v>
      </c>
      <c r="H21" s="271">
        <f>+'Ark1'!R2396</f>
        <v>3123</v>
      </c>
      <c r="I21" s="65">
        <f t="shared" si="0"/>
        <v>343</v>
      </c>
      <c r="J21" s="99">
        <f>+IF(H21=0,"",'Ark1'!T2396)</f>
        <v>17.348072436395963</v>
      </c>
      <c r="K21" s="102">
        <f>+IF(H21=0,"",'Ark1'!U2396)</f>
        <v>16.391846823206748</v>
      </c>
      <c r="L21" s="96"/>
      <c r="M21" s="49">
        <f>+IF(H21&lt;5,"",'Ark1'!W2396)</f>
        <v>60.680981595092007</v>
      </c>
      <c r="N21" s="49">
        <f t="shared" si="5"/>
        <v>60.680981595092007</v>
      </c>
      <c r="O21" s="116"/>
      <c r="P21" s="94">
        <f>+IF(H21=0,"",'Ark1'!Y2396)</f>
        <v>130.21613832853004</v>
      </c>
      <c r="Q21" s="94">
        <f t="shared" si="6"/>
        <v>130.21613832853004</v>
      </c>
      <c r="R21" s="65">
        <f>+IF(H21=0,"",'Ark1'!AA2396)</f>
        <v>27.588723580729209</v>
      </c>
      <c r="S21" s="49">
        <f>+IF(H21=0,"",'Ark1'!AB2396)</f>
        <v>4.0657658554008824</v>
      </c>
      <c r="T21" s="65">
        <f>+IF(H21=0,"",'Ark1'!AC2396)</f>
        <v>-58.790403990123437</v>
      </c>
      <c r="U21" s="65">
        <f t="shared" si="3"/>
        <v>91.852941176470594</v>
      </c>
      <c r="V21" s="102">
        <f>+IF(H21=0,"",'Ark1'!V2396)</f>
        <v>3.9682997118155607</v>
      </c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7"/>
        <v>13</v>
      </c>
      <c r="B22" s="47">
        <f>+'Ark1'!C2397</f>
        <v>2023</v>
      </c>
      <c r="C22" s="58">
        <f>+'Ark1'!H2397</f>
        <v>1</v>
      </c>
      <c r="D22" s="47">
        <f>+'Ark1'!J2397</f>
        <v>155</v>
      </c>
      <c r="E22" s="58" t="str">
        <f>VLOOKUP(D22,RNR!$A$1:$B$29,2)</f>
        <v>Målselv</v>
      </c>
      <c r="F22" s="47">
        <f>+'Ark1'!Q2397</f>
        <v>0</v>
      </c>
      <c r="G22" s="264">
        <f t="shared" si="4"/>
        <v>-39</v>
      </c>
      <c r="H22" s="271">
        <f>+'Ark1'!R2397</f>
        <v>0</v>
      </c>
      <c r="I22" s="65" t="str">
        <f t="shared" si="0"/>
        <v/>
      </c>
      <c r="J22" s="99" t="str">
        <f>+IF(H22=0,"",'Ark1'!T2397)</f>
        <v/>
      </c>
      <c r="K22" s="102" t="str">
        <f>+IF(H22=0,"",'Ark1'!U2397)</f>
        <v/>
      </c>
      <c r="L22" s="96"/>
      <c r="M22" s="49" t="str">
        <f>+IF(H22&lt;5,"",'Ark1'!W2397)</f>
        <v/>
      </c>
      <c r="N22" s="49" t="str">
        <f t="shared" si="5"/>
        <v/>
      </c>
      <c r="O22" s="116"/>
      <c r="P22" s="94" t="str">
        <f>+IF(H22=0,"",'Ark1'!Y2397)</f>
        <v/>
      </c>
      <c r="Q22" s="94" t="str">
        <f t="shared" si="6"/>
        <v/>
      </c>
      <c r="R22" s="65" t="str">
        <f>+IF(H22=0,"",'Ark1'!AA2397)</f>
        <v/>
      </c>
      <c r="S22" s="49" t="str">
        <f>+IF(H22=0,"",'Ark1'!AB2397)</f>
        <v/>
      </c>
      <c r="T22" s="65" t="str">
        <f>+IF(H22=0,"",'Ark1'!AC2397)</f>
        <v/>
      </c>
      <c r="U22" s="65" t="str">
        <f t="shared" si="3"/>
        <v/>
      </c>
      <c r="V22" s="102" t="str">
        <f>+IF(H22=0,"",'Ark1'!V2397)</f>
        <v/>
      </c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7"/>
        <v>14</v>
      </c>
      <c r="B23" s="199">
        <f>+'Ark1'!C2398</f>
        <v>2023</v>
      </c>
      <c r="C23" s="214">
        <f>+'Ark1'!H2398</f>
        <v>2</v>
      </c>
      <c r="D23" s="199">
        <f>+'Ark1'!J2398</f>
        <v>160</v>
      </c>
      <c r="E23" s="58" t="str">
        <f>VLOOKUP(D23,RNR!$A$1:$B$29,2)</f>
        <v>Oslo</v>
      </c>
      <c r="F23" s="47">
        <f>+'Ark1'!Q2398</f>
        <v>41</v>
      </c>
      <c r="G23" s="264">
        <f t="shared" si="4"/>
        <v>40</v>
      </c>
      <c r="H23" s="271">
        <f>+'Ark1'!R2398</f>
        <v>3854</v>
      </c>
      <c r="I23" s="65">
        <f t="shared" si="0"/>
        <v>-332</v>
      </c>
      <c r="J23" s="99">
        <f>+IF(H23=0,"",'Ark1'!T2398)</f>
        <v>21.408732363070776</v>
      </c>
      <c r="K23" s="102">
        <f>+IF(H23=0,"",'Ark1'!U2398)</f>
        <v>21.07024150126286</v>
      </c>
      <c r="L23" s="96"/>
      <c r="M23" s="95">
        <f>+IF(H23&lt;5,"",'Ark1'!W2398)</f>
        <v>58.624805396990141</v>
      </c>
      <c r="N23" s="49">
        <f t="shared" si="5"/>
        <v>-2.3751946030098594</v>
      </c>
      <c r="O23" s="116"/>
      <c r="P23" s="94">
        <f>+IF(H23=0,"",'Ark1'!Y2398)</f>
        <v>135.63341982355985</v>
      </c>
      <c r="Q23" s="94">
        <f t="shared" si="6"/>
        <v>-28.666580176440164</v>
      </c>
      <c r="R23" s="65">
        <f>+IF(H23=0,"",'Ark1'!AA2398)</f>
        <v>30.490129139903477</v>
      </c>
      <c r="S23" s="49">
        <f>+IF(H23=0,"",'Ark1'!AB2398)</f>
        <v>2.7110198440289874</v>
      </c>
      <c r="T23" s="65">
        <f>+IF(H23=0,"",'Ark1'!AC2398)</f>
        <v>-53.814405170689007</v>
      </c>
      <c r="U23" s="65">
        <f t="shared" si="3"/>
        <v>94</v>
      </c>
      <c r="V23" s="102">
        <f>+IF(H23=0,"",'Ark1'!V2398)</f>
        <v>8.2114686040477416</v>
      </c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7"/>
        <v>15</v>
      </c>
      <c r="B24" s="199">
        <f>+'Ark1'!C2399</f>
        <v>2023</v>
      </c>
      <c r="C24" s="58">
        <f>+'Ark1'!H2399</f>
        <v>1</v>
      </c>
      <c r="D24" s="47">
        <f>+'Ark1'!J2399</f>
        <v>171</v>
      </c>
      <c r="E24" s="58" t="str">
        <f>VLOOKUP(D24,RNR!$A$1:$B$29,2)</f>
        <v>Prima</v>
      </c>
      <c r="F24" s="47">
        <f>+'Ark1'!Q2399</f>
        <v>2</v>
      </c>
      <c r="G24" s="264">
        <f t="shared" si="4"/>
        <v>-4</v>
      </c>
      <c r="H24" s="271">
        <f>+'Ark1'!R2399</f>
        <v>4</v>
      </c>
      <c r="I24" s="65">
        <f t="shared" si="0"/>
        <v>3</v>
      </c>
      <c r="J24" s="99">
        <f>+IF(H24=0,"",'Ark1'!T2399)</f>
        <v>2.2219753360737705E-2</v>
      </c>
      <c r="K24" s="102">
        <f>+IF(H24=0,"",'Ark1'!U2399)</f>
        <v>2.2560379346510843E-2</v>
      </c>
      <c r="L24" s="96"/>
      <c r="M24" s="49" t="str">
        <f>+IF(H24&lt;5,"",'Ark1'!W2399)</f>
        <v/>
      </c>
      <c r="N24" s="49" t="str">
        <f t="shared" si="5"/>
        <v/>
      </c>
      <c r="O24" s="116"/>
      <c r="P24" s="94">
        <f>+IF(H24=0,"",'Ark1'!Y2399)</f>
        <v>139.92500000000001</v>
      </c>
      <c r="Q24" s="94">
        <f t="shared" si="6"/>
        <v>-12.644346733668357</v>
      </c>
      <c r="R24" s="65">
        <f>+IF(H24=0,"",'Ark1'!AA2399)</f>
        <v>10.993492393229788</v>
      </c>
      <c r="S24" s="49">
        <f>+IF(H24=0,"",'Ark1'!AB2399)</f>
        <v>1.8708286933869704</v>
      </c>
      <c r="T24" s="65">
        <f>+IF(H24=0,"",'Ark1'!AC2399)</f>
        <v>31.117899336389087</v>
      </c>
      <c r="U24" s="65">
        <f t="shared" si="3"/>
        <v>2</v>
      </c>
      <c r="V24" s="102">
        <f>+IF(H24=0,"",'Ark1'!V2399)</f>
        <v>13.25</v>
      </c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7"/>
        <v>16</v>
      </c>
      <c r="B25" s="47">
        <f>+'Ark1'!C2400</f>
        <v>2023</v>
      </c>
      <c r="C25" s="58">
        <f>+'Ark1'!H2400</f>
        <v>2</v>
      </c>
      <c r="D25" s="47">
        <f>+'Ark1'!J2400</f>
        <v>181</v>
      </c>
      <c r="E25" s="58" t="str">
        <f>VLOOKUP(D25,RNR!$A$1:$B$29,2)</f>
        <v>Horns</v>
      </c>
      <c r="F25" s="47">
        <f>+'Ark1'!Q2400</f>
        <v>6</v>
      </c>
      <c r="G25" s="264">
        <f t="shared" si="4"/>
        <v>-4</v>
      </c>
      <c r="H25" s="271">
        <f>+'Ark1'!R2400</f>
        <v>227</v>
      </c>
      <c r="I25" s="65">
        <f t="shared" si="0"/>
        <v>28</v>
      </c>
      <c r="J25" s="99">
        <f>+IF(H25=0,"",'Ark1'!T2400)</f>
        <v>1.2609710032218642</v>
      </c>
      <c r="K25" s="102">
        <f>+IF(H25=0,"",'Ark1'!U2400)</f>
        <v>1.3827331877408922</v>
      </c>
      <c r="L25" s="96"/>
      <c r="M25" s="49">
        <f>+IF(H25&lt;5,"",'Ark1'!W2400)</f>
        <v>62.92070484581496</v>
      </c>
      <c r="N25" s="49">
        <f t="shared" si="5"/>
        <v>4.9945303491706525</v>
      </c>
      <c r="O25" s="116"/>
      <c r="P25" s="94">
        <f>+IF(H25=0,"",'Ark1'!Y2400)</f>
        <v>151.11982378854628</v>
      </c>
      <c r="Q25" s="94">
        <f t="shared" si="6"/>
        <v>-16.57614936581615</v>
      </c>
      <c r="R25" s="65">
        <f>+IF(H25=0,"",'Ark1'!AA2400)</f>
        <v>39.780043963855874</v>
      </c>
      <c r="S25" s="49">
        <f>+IF(H25=0,"",'Ark1'!AB2400)</f>
        <v>1.4336618455315902</v>
      </c>
      <c r="T25" s="65">
        <f>+IF(H25=0,"",'Ark1'!AC2400)</f>
        <v>-62.612400366225323</v>
      </c>
      <c r="U25" s="65">
        <f t="shared" si="3"/>
        <v>37.833333333333336</v>
      </c>
      <c r="V25" s="102">
        <f>+IF(H25=0,"",'Ark1'!V2400)</f>
        <v>0.37004405286343622</v>
      </c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7"/>
        <v>17</v>
      </c>
      <c r="B26" s="47">
        <f>+'Ark1'!C2401</f>
        <v>2023</v>
      </c>
      <c r="C26" s="58">
        <f>+'Ark1'!H2401</f>
        <v>2</v>
      </c>
      <c r="D26" s="47">
        <f>+'Ark1'!J2401</f>
        <v>470</v>
      </c>
      <c r="E26" s="58" t="str">
        <f>VLOOKUP(D26,RNR!$A$1:$B$29,2)</f>
        <v>Jens Eide</v>
      </c>
      <c r="F26" s="47">
        <f>+'Ark1'!Q2401</f>
        <v>12</v>
      </c>
      <c r="G26" s="264">
        <f t="shared" si="4"/>
        <v>12</v>
      </c>
      <c r="H26" s="271">
        <f>+'Ark1'!R2401</f>
        <v>131</v>
      </c>
      <c r="I26" s="65">
        <f t="shared" si="0"/>
        <v>-18</v>
      </c>
      <c r="J26" s="99">
        <f>+IF(H26=0,"",'Ark1'!T2401)</f>
        <v>0.72769692256415952</v>
      </c>
      <c r="K26" s="102">
        <f>+IF(H26=0,"",'Ark1'!U2401)</f>
        <v>0.8649408399700439</v>
      </c>
      <c r="L26" s="96"/>
      <c r="M26" s="49">
        <f>+IF(H26&lt;5,"",'Ark1'!W2401)</f>
        <v>58.320610687022885</v>
      </c>
      <c r="N26" s="49">
        <f t="shared" si="5"/>
        <v>58.320610687022885</v>
      </c>
      <c r="O26" s="116"/>
      <c r="P26" s="94">
        <f>+IF(H26=0,"",'Ark1'!Y2401)</f>
        <v>163.80381679389319</v>
      </c>
      <c r="Q26" s="94">
        <f t="shared" si="6"/>
        <v>163.80381679389319</v>
      </c>
      <c r="R26" s="65">
        <f>+IF(H26=0,"",'Ark1'!AA2401)</f>
        <v>32.483643340436906</v>
      </c>
      <c r="S26" s="49">
        <f>+IF(H26=0,"",'Ark1'!AB2401)</f>
        <v>5.6288070076483692</v>
      </c>
      <c r="T26" s="65">
        <f>+IF(H26=0,"",'Ark1'!AC2401)</f>
        <v>-66.233604411791106</v>
      </c>
      <c r="U26" s="65">
        <f t="shared" si="3"/>
        <v>10.916666666666666</v>
      </c>
      <c r="V26" s="102">
        <f>+IF(H26=0,"",'Ark1'!V2401)</f>
        <v>4.6717557251908408</v>
      </c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7"/>
        <v>18</v>
      </c>
      <c r="B27" s="47">
        <f>+'Ark1'!C2402</f>
        <v>2023</v>
      </c>
      <c r="C27" s="58">
        <f>+'Ark1'!H2402</f>
        <v>1</v>
      </c>
      <c r="D27" s="47">
        <f>+'Ark1'!J2402</f>
        <v>643</v>
      </c>
      <c r="E27" s="58" t="str">
        <f>VLOOKUP(D27,RNR!$A$1:$B$29,2)</f>
        <v>Bjerka</v>
      </c>
      <c r="F27" s="47">
        <f>+'Ark1'!Q2402</f>
        <v>0</v>
      </c>
      <c r="G27" s="264">
        <f>+F27-F48</f>
        <v>-6</v>
      </c>
      <c r="H27" s="271">
        <f>+'Ark1'!R2402</f>
        <v>0</v>
      </c>
      <c r="I27" s="65" t="str">
        <f t="shared" si="0"/>
        <v/>
      </c>
      <c r="J27" s="99" t="str">
        <f>+IF(H27=0,"",'Ark1'!T2402)</f>
        <v/>
      </c>
      <c r="K27" s="102" t="str">
        <f>+IF(H27=0,"",'Ark1'!U2402)</f>
        <v/>
      </c>
      <c r="L27" s="96"/>
      <c r="M27" s="49" t="str">
        <f>+IF(H27&lt;5,"",'Ark1'!W2402)</f>
        <v/>
      </c>
      <c r="N27" s="49" t="str">
        <f>+IF(H27&lt;5,"",M27-M48)</f>
        <v/>
      </c>
      <c r="O27" s="116"/>
      <c r="P27" s="94" t="str">
        <f>+IF(H27=0,"",'Ark1'!Y2402)</f>
        <v/>
      </c>
      <c r="Q27" s="94" t="str">
        <f>+IF(H27=0,"",P27-P48)</f>
        <v/>
      </c>
      <c r="R27" s="65" t="str">
        <f>+IF(H27=0,"",'Ark1'!AA2402)</f>
        <v/>
      </c>
      <c r="S27" s="49" t="str">
        <f>+IF(H27=0,"",'Ark1'!AB2402)</f>
        <v/>
      </c>
      <c r="T27" s="65" t="str">
        <f>+IF(H27=0,"",'Ark1'!AC2402)</f>
        <v/>
      </c>
      <c r="U27" s="65" t="str">
        <f t="shared" si="3"/>
        <v/>
      </c>
      <c r="V27" s="102" t="str">
        <f>+IF(H27=0,"",'Ark1'!V2402)</f>
        <v/>
      </c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6.649999999999999" customHeight="1">
      <c r="A28" s="39"/>
      <c r="B28" s="39"/>
      <c r="C28" s="39"/>
      <c r="D28" s="39"/>
      <c r="E28" s="39"/>
      <c r="F28" s="39"/>
      <c r="G28" s="39"/>
      <c r="H28" s="269"/>
      <c r="I28" s="39"/>
      <c r="J28" s="39"/>
      <c r="K28" s="39"/>
      <c r="L28" s="96"/>
      <c r="M28" s="39"/>
      <c r="N28" s="39"/>
      <c r="O28" s="116"/>
      <c r="P28" s="39"/>
      <c r="Q28" s="39"/>
      <c r="R28" s="39"/>
      <c r="S28" s="39"/>
      <c r="T28" s="39"/>
      <c r="U28" s="39"/>
      <c r="V28" s="39"/>
      <c r="W28" s="39"/>
      <c r="X28" s="53"/>
      <c r="Y28" s="4"/>
      <c r="AC28" s="50"/>
      <c r="AD28" s="50"/>
      <c r="AE28" s="9"/>
      <c r="AF28" s="9"/>
      <c r="AG28" s="9"/>
    </row>
    <row r="29" spans="1:33" ht="15.6">
      <c r="A29" s="39">
        <v>1</v>
      </c>
      <c r="B29" s="199">
        <f>+'Ark1'!C2403</f>
        <v>2022</v>
      </c>
      <c r="C29" s="214">
        <f>+'Ark1'!H2403</f>
        <v>1</v>
      </c>
      <c r="D29" s="199">
        <f>+'Ark1'!J2403</f>
        <v>103</v>
      </c>
      <c r="E29" s="214" t="str">
        <f>VLOOKUP(D29,RNR!$A$1:$B$29,2)</f>
        <v>Rudshøgda</v>
      </c>
      <c r="F29">
        <f>+'Ark1'!Q2403</f>
        <v>5</v>
      </c>
      <c r="H29" s="222">
        <f>+'Ark1'!R2403</f>
        <v>31</v>
      </c>
      <c r="I29" s="9">
        <f>+'Ark1'!S2403</f>
        <v>31</v>
      </c>
      <c r="J29" s="97">
        <f>+'Ark1'!T2403</f>
        <v>0.17158355011900145</v>
      </c>
      <c r="K29" s="97">
        <f>+'Ark1'!U2403</f>
        <v>0.16458690284113547</v>
      </c>
      <c r="M29" s="1">
        <f>+'Ark1'!W2403</f>
        <v>61.451612903225808</v>
      </c>
      <c r="N29" s="1"/>
      <c r="O29" s="281"/>
      <c r="P29" s="9">
        <f>+'Ark1'!Y2403</f>
        <v>132.67096774193553</v>
      </c>
      <c r="R29" s="9">
        <f>+'Ark1'!AA2403</f>
        <v>25.564809400983872</v>
      </c>
      <c r="S29" s="1">
        <f>+'Ark1'!AB2403</f>
        <v>2.4865925600776126</v>
      </c>
      <c r="T29" s="9">
        <f>+'Ark1'!AC2403</f>
        <v>-49.815793670937055</v>
      </c>
      <c r="U29" s="9">
        <f t="shared" ref="U29" si="8">+H29/F29</f>
        <v>6.2</v>
      </c>
      <c r="V29" s="97">
        <f>+'Ark1'!V2403</f>
        <v>16.516129032258061</v>
      </c>
      <c r="W29" s="42"/>
      <c r="X29" s="53"/>
      <c r="Y29" s="4"/>
      <c r="Z29" s="4"/>
      <c r="AA29" s="4"/>
    </row>
    <row r="30" spans="1:33" ht="15.6">
      <c r="A30" s="39">
        <f>1+A29</f>
        <v>2</v>
      </c>
      <c r="B30" s="199">
        <f>+'Ark1'!C2404</f>
        <v>2022</v>
      </c>
      <c r="C30" s="214">
        <f>+'Ark1'!H2404</f>
        <v>2</v>
      </c>
      <c r="D30" s="199">
        <f>+'Ark1'!J2404</f>
        <v>106</v>
      </c>
      <c r="E30" s="214" t="str">
        <f>VLOOKUP(D30,RNR!$A$1:$B$29,2)</f>
        <v>Furuseth</v>
      </c>
      <c r="F30">
        <f>+'Ark1'!Q2404</f>
        <v>48</v>
      </c>
      <c r="H30" s="222">
        <f>+'Ark1'!R2404</f>
        <v>2671</v>
      </c>
      <c r="I30" s="9">
        <f>+'Ark1'!S2404</f>
        <v>2671</v>
      </c>
      <c r="J30" s="97">
        <f>+'Ark1'!T2404</f>
        <v>14.783860076382352</v>
      </c>
      <c r="K30" s="97">
        <f>+'Ark1'!U2404</f>
        <v>15.313405069393459</v>
      </c>
      <c r="M30" s="1">
        <f>+'Ark1'!W2404</f>
        <v>59.938974166978667</v>
      </c>
      <c r="N30" s="1"/>
      <c r="O30" s="281"/>
      <c r="P30" s="9">
        <f>+'Ark1'!Y2404</f>
        <v>143.26503182328705</v>
      </c>
      <c r="R30" s="9">
        <f>+'Ark1'!AA2404</f>
        <v>30.01919324864204</v>
      </c>
      <c r="S30" s="1">
        <f>+'Ark1'!AB2404</f>
        <v>4.2279247103634674</v>
      </c>
      <c r="T30" s="9">
        <f>+'Ark1'!AC2404</f>
        <v>-60.003241420779602</v>
      </c>
      <c r="U30" s="9">
        <f t="shared" ref="U30:U46" si="9">+H30/F30</f>
        <v>55.645833333333336</v>
      </c>
      <c r="V30" s="97">
        <f>+'Ark1'!V2404</f>
        <v>15.490453013852489</v>
      </c>
      <c r="W30" s="42"/>
      <c r="X30" s="53"/>
      <c r="Y30" s="4"/>
      <c r="Z30" s="4"/>
      <c r="AA30" s="4"/>
    </row>
    <row r="31" spans="1:33" ht="15.6">
      <c r="A31" s="39">
        <f t="shared" ref="A31:A46" si="10">1+A30</f>
        <v>3</v>
      </c>
      <c r="B31" s="199">
        <f>+'Ark1'!C2405</f>
        <v>2022</v>
      </c>
      <c r="C31" s="214">
        <f>+'Ark1'!H2405</f>
        <v>1</v>
      </c>
      <c r="D31" s="199">
        <f>+'Ark1'!J2405</f>
        <v>109</v>
      </c>
      <c r="E31" s="214" t="str">
        <f>VLOOKUP(D31,RNR!$A$1:$B$29,2)</f>
        <v>Tønsberg</v>
      </c>
      <c r="F31">
        <f>+'Ark1'!Q2405</f>
        <v>0</v>
      </c>
      <c r="H31" s="222">
        <f>+'Ark1'!R2405</f>
        <v>0</v>
      </c>
      <c r="I31" s="9">
        <f>+'Ark1'!S2405</f>
        <v>0</v>
      </c>
      <c r="J31" s="97">
        <f>+'Ark1'!T2405</f>
        <v>0</v>
      </c>
      <c r="K31" s="97">
        <f>+'Ark1'!U2405</f>
        <v>0</v>
      </c>
      <c r="M31" s="1">
        <f>+'Ark1'!W2405</f>
        <v>0</v>
      </c>
      <c r="N31" s="1"/>
      <c r="O31" s="281"/>
      <c r="P31" s="9">
        <f>+'Ark1'!Y2405</f>
        <v>0</v>
      </c>
      <c r="R31" s="9">
        <f>+'Ark1'!AA2405</f>
        <v>0</v>
      </c>
      <c r="S31" s="1">
        <f>+'Ark1'!AB2405</f>
        <v>0</v>
      </c>
      <c r="T31" s="9">
        <f>+'Ark1'!AC2405</f>
        <v>0</v>
      </c>
      <c r="U31" s="9" t="e">
        <f t="shared" si="9"/>
        <v>#DIV/0!</v>
      </c>
      <c r="V31" s="97">
        <f>+'Ark1'!V2405</f>
        <v>0</v>
      </c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10"/>
        <v>4</v>
      </c>
      <c r="B32" s="199">
        <f>+'Ark1'!C2406</f>
        <v>2022</v>
      </c>
      <c r="C32" s="214">
        <f>+'Ark1'!H2406</f>
        <v>1</v>
      </c>
      <c r="D32" s="199">
        <f>+'Ark1'!J2406</f>
        <v>111</v>
      </c>
      <c r="E32" s="214" t="str">
        <f>VLOOKUP(D32,RNR!$A$1:$B$29,2)</f>
        <v>Forus</v>
      </c>
      <c r="F32">
        <f>+'Ark1'!Q2406</f>
        <v>0</v>
      </c>
      <c r="H32" s="222">
        <f>+'Ark1'!R2406</f>
        <v>0</v>
      </c>
      <c r="I32" s="9">
        <f>+'Ark1'!S2406</f>
        <v>0</v>
      </c>
      <c r="J32" s="97">
        <f>+'Ark1'!T2406</f>
        <v>0</v>
      </c>
      <c r="K32" s="97">
        <f>+'Ark1'!U2406</f>
        <v>0</v>
      </c>
      <c r="M32" s="1">
        <f>+'Ark1'!W2406</f>
        <v>0</v>
      </c>
      <c r="N32" s="1"/>
      <c r="O32" s="281"/>
      <c r="P32" s="9">
        <f>+'Ark1'!Y2406</f>
        <v>0</v>
      </c>
      <c r="R32" s="9">
        <f>+'Ark1'!AA2406</f>
        <v>0</v>
      </c>
      <c r="S32" s="1">
        <f>+'Ark1'!AB2406</f>
        <v>0</v>
      </c>
      <c r="T32" s="9">
        <f>+'Ark1'!AC2406</f>
        <v>0</v>
      </c>
      <c r="U32" s="9" t="e">
        <f t="shared" si="9"/>
        <v>#DIV/0!</v>
      </c>
      <c r="V32" s="97">
        <f>+'Ark1'!V2406</f>
        <v>0</v>
      </c>
      <c r="W32" s="42"/>
      <c r="X32" s="53"/>
      <c r="Y32" s="4"/>
      <c r="Z32" s="1"/>
      <c r="AA32" s="18"/>
    </row>
    <row r="33" spans="1:27" ht="15.6">
      <c r="A33" s="39">
        <f t="shared" si="10"/>
        <v>5</v>
      </c>
      <c r="B33" s="199">
        <f>+'Ark1'!C2407</f>
        <v>2022</v>
      </c>
      <c r="C33" s="214">
        <f>+'Ark1'!H2407</f>
        <v>1</v>
      </c>
      <c r="D33" s="199">
        <f>+'Ark1'!J2407</f>
        <v>113</v>
      </c>
      <c r="E33" s="214" t="str">
        <f>VLOOKUP(D33,RNR!$A$1:$B$29,2)</f>
        <v>Egersund</v>
      </c>
      <c r="F33">
        <f>+'Ark1'!Q2407</f>
        <v>5</v>
      </c>
      <c r="H33" s="222">
        <f>+'Ark1'!R2407</f>
        <v>11</v>
      </c>
      <c r="I33" s="9">
        <f>+'Ark1'!S2407</f>
        <v>11</v>
      </c>
      <c r="J33" s="97">
        <f>+'Ark1'!T2407</f>
        <v>6.0884485526097293E-2</v>
      </c>
      <c r="K33" s="97">
        <f>+'Ark1'!U2407</f>
        <v>5.9282979446814363E-2</v>
      </c>
      <c r="M33" s="1">
        <f>+'Ark1'!W2407</f>
        <v>58.818181818181827</v>
      </c>
      <c r="N33" s="1"/>
      <c r="O33" s="281"/>
      <c r="P33" s="9">
        <f>+'Ark1'!Y2407</f>
        <v>134.67272727272729</v>
      </c>
      <c r="R33" s="9">
        <f>+'Ark1'!AA2407</f>
        <v>14.548295177166755</v>
      </c>
      <c r="S33" s="1">
        <f>+'Ark1'!AB2407</f>
        <v>1.6958871005615139</v>
      </c>
      <c r="T33" s="9">
        <f>+'Ark1'!AC2407</f>
        <v>-12.03211341086331</v>
      </c>
      <c r="U33" s="9">
        <f t="shared" si="9"/>
        <v>2.2000000000000002</v>
      </c>
      <c r="V33" s="97">
        <f>+'Ark1'!V2407</f>
        <v>14.545454545454543</v>
      </c>
      <c r="W33" s="42"/>
      <c r="X33" s="53"/>
      <c r="Y33" s="4"/>
      <c r="Z33" s="1"/>
      <c r="AA33" s="18"/>
    </row>
    <row r="34" spans="1:27" ht="15.6">
      <c r="A34" s="39">
        <f t="shared" si="10"/>
        <v>6</v>
      </c>
      <c r="B34" s="199">
        <f>+'Ark1'!C2408</f>
        <v>2022</v>
      </c>
      <c r="C34" s="214">
        <f>+'Ark1'!H2408</f>
        <v>1</v>
      </c>
      <c r="D34" s="199">
        <f>+'Ark1'!J2408</f>
        <v>116</v>
      </c>
      <c r="E34" s="214" t="str">
        <f>VLOOKUP(D34,RNR!$A$1:$B$29,2)</f>
        <v>Sandeid</v>
      </c>
      <c r="F34">
        <f>+'Ark1'!Q2408</f>
        <v>0</v>
      </c>
      <c r="H34" s="222">
        <f>+'Ark1'!R2408</f>
        <v>0</v>
      </c>
      <c r="I34" s="9">
        <f>+'Ark1'!S2408</f>
        <v>0</v>
      </c>
      <c r="J34" s="97">
        <f>+'Ark1'!T2408</f>
        <v>0</v>
      </c>
      <c r="K34" s="97">
        <f>+'Ark1'!U2408</f>
        <v>0</v>
      </c>
      <c r="M34" s="1">
        <f>+'Ark1'!W2408</f>
        <v>0</v>
      </c>
      <c r="N34" s="1"/>
      <c r="O34" s="281"/>
      <c r="P34" s="9">
        <f>+'Ark1'!Y2408</f>
        <v>0</v>
      </c>
      <c r="R34" s="9">
        <f>+'Ark1'!AA2408</f>
        <v>0</v>
      </c>
      <c r="S34" s="1">
        <f>+'Ark1'!AB2408</f>
        <v>0</v>
      </c>
      <c r="T34" s="9">
        <f>+'Ark1'!AC2408</f>
        <v>0</v>
      </c>
      <c r="U34" s="9" t="e">
        <f t="shared" si="9"/>
        <v>#DIV/0!</v>
      </c>
      <c r="V34" s="97">
        <f>+'Ark1'!V2408</f>
        <v>0</v>
      </c>
      <c r="W34" s="42"/>
      <c r="X34" s="53"/>
      <c r="Y34" s="4"/>
      <c r="Z34" s="1"/>
      <c r="AA34" s="18"/>
    </row>
    <row r="35" spans="1:27" ht="15.6">
      <c r="A35" s="39">
        <f t="shared" si="10"/>
        <v>7</v>
      </c>
      <c r="B35" s="199">
        <f>+'Ark1'!C2409</f>
        <v>2022</v>
      </c>
      <c r="C35" s="214">
        <f>+'Ark1'!H2409</f>
        <v>2</v>
      </c>
      <c r="D35" s="199">
        <f>+'Ark1'!J2409</f>
        <v>117</v>
      </c>
      <c r="E35" s="214" t="str">
        <f>VLOOKUP(D35,RNR!$A$1:$B$29,2)</f>
        <v>Jæren</v>
      </c>
      <c r="F35">
        <f>+'Ark1'!Q2409</f>
        <v>7</v>
      </c>
      <c r="H35" s="222">
        <f>+'Ark1'!R2409</f>
        <v>14</v>
      </c>
      <c r="I35" s="9">
        <f>+'Ark1'!S2409</f>
        <v>14</v>
      </c>
      <c r="J35" s="97">
        <f>+'Ark1'!T2409</f>
        <v>7.7489345215032951E-2</v>
      </c>
      <c r="K35" s="97">
        <f>+'Ark1'!U2409</f>
        <v>7.3749563131182749E-2</v>
      </c>
      <c r="M35" s="1">
        <f>+'Ark1'!W2409</f>
        <v>59.5</v>
      </c>
      <c r="N35" s="1"/>
      <c r="O35" s="281"/>
      <c r="P35" s="9">
        <f>+'Ark1'!Y2409</f>
        <v>131.63571428571424</v>
      </c>
      <c r="R35" s="9">
        <f>+'Ark1'!AA2409</f>
        <v>25.700822864616125</v>
      </c>
      <c r="S35" s="1">
        <f>+'Ark1'!AB2409</f>
        <v>1.1180339887498949</v>
      </c>
      <c r="T35" s="9">
        <f>+'Ark1'!AC2409</f>
        <v>-19.078679551242914</v>
      </c>
      <c r="U35" s="9">
        <f t="shared" si="9"/>
        <v>2</v>
      </c>
      <c r="V35" s="97">
        <f>+'Ark1'!V2409</f>
        <v>15.5</v>
      </c>
      <c r="W35" s="42"/>
      <c r="X35" s="53"/>
      <c r="Y35" s="4"/>
      <c r="Z35" s="11"/>
      <c r="AA35" s="18"/>
    </row>
    <row r="36" spans="1:27" ht="15.6">
      <c r="A36" s="39">
        <f t="shared" si="10"/>
        <v>8</v>
      </c>
      <c r="B36" s="199">
        <f>+'Ark1'!C2410</f>
        <v>2022</v>
      </c>
      <c r="C36" s="214">
        <f>+'Ark1'!H2410</f>
        <v>1</v>
      </c>
      <c r="D36" s="199">
        <f>+'Ark1'!J2410</f>
        <v>121</v>
      </c>
      <c r="E36" s="214" t="str">
        <f>VLOOKUP(D36,RNR!$A$1:$B$29,2)</f>
        <v>Steinkjer</v>
      </c>
      <c r="F36">
        <f>+'Ark1'!Q2410</f>
        <v>127</v>
      </c>
      <c r="H36" s="222">
        <f>+'Ark1'!R2410</f>
        <v>5949</v>
      </c>
      <c r="I36" s="9">
        <f>+'Ark1'!S2410</f>
        <v>5949</v>
      </c>
      <c r="J36" s="97">
        <f>+'Ark1'!T2410</f>
        <v>32.927436763159349</v>
      </c>
      <c r="K36" s="97">
        <f>+'Ark1'!U2410</f>
        <v>33.426142503748849</v>
      </c>
      <c r="M36" s="1">
        <f>+'Ark1'!W2410</f>
        <v>59.4399058665322</v>
      </c>
      <c r="N36" s="1"/>
      <c r="O36" s="281"/>
      <c r="P36" s="9">
        <f>+'Ark1'!Y2410</f>
        <v>140.40565809379703</v>
      </c>
      <c r="R36" s="9">
        <f>+'Ark1'!AA2410</f>
        <v>29.3438562491576</v>
      </c>
      <c r="S36" s="1">
        <f>+'Ark1'!AB2410</f>
        <v>4.9302372415779345</v>
      </c>
      <c r="T36" s="9">
        <f>+'Ark1'!AC2410</f>
        <v>-61.31025747880004</v>
      </c>
      <c r="U36" s="9">
        <f t="shared" si="9"/>
        <v>46.84251968503937</v>
      </c>
      <c r="V36" s="97">
        <f>+'Ark1'!V2410</f>
        <v>15.024710035300052</v>
      </c>
      <c r="W36" s="42"/>
      <c r="X36" s="53"/>
      <c r="Y36" s="4"/>
      <c r="Z36" s="11"/>
      <c r="AA36" s="18"/>
    </row>
    <row r="37" spans="1:27" ht="15.6">
      <c r="A37" s="39">
        <f t="shared" si="10"/>
        <v>9</v>
      </c>
      <c r="B37" s="199">
        <f>+'Ark1'!C2411</f>
        <v>2022</v>
      </c>
      <c r="C37" s="214">
        <f>+'Ark1'!H2411</f>
        <v>1</v>
      </c>
      <c r="D37" s="199">
        <f>+'Ark1'!J2411</f>
        <v>134</v>
      </c>
      <c r="E37" s="214" t="str">
        <f>VLOOKUP(D37,RNR!$A$1:$B$29,2)</f>
        <v>Førde</v>
      </c>
      <c r="F37">
        <f>+'Ark1'!Q2411</f>
        <v>0</v>
      </c>
      <c r="H37" s="222">
        <f>+'Ark1'!R2411</f>
        <v>0</v>
      </c>
      <c r="I37" s="9">
        <f>+'Ark1'!S2411</f>
        <v>0</v>
      </c>
      <c r="J37" s="97">
        <f>+'Ark1'!T2411</f>
        <v>0</v>
      </c>
      <c r="K37" s="97">
        <f>+'Ark1'!U2411</f>
        <v>0</v>
      </c>
      <c r="M37" s="1">
        <f>+'Ark1'!W2411</f>
        <v>0</v>
      </c>
      <c r="N37" s="1"/>
      <c r="O37" s="281"/>
      <c r="P37" s="9">
        <f>+'Ark1'!Y2411</f>
        <v>0</v>
      </c>
      <c r="R37" s="9">
        <f>+'Ark1'!AA2411</f>
        <v>0</v>
      </c>
      <c r="S37" s="1">
        <f>+'Ark1'!AB2411</f>
        <v>0</v>
      </c>
      <c r="T37" s="9">
        <f>+'Ark1'!AC2411</f>
        <v>0</v>
      </c>
      <c r="U37" s="9" t="e">
        <f t="shared" si="9"/>
        <v>#DIV/0!</v>
      </c>
      <c r="V37" s="97">
        <f>+'Ark1'!V2411</f>
        <v>0</v>
      </c>
      <c r="W37" s="42"/>
      <c r="X37" s="53"/>
      <c r="Y37" s="4"/>
      <c r="Z37" s="11"/>
      <c r="AA37" s="18"/>
    </row>
    <row r="38" spans="1:27" ht="15.6">
      <c r="A38" s="39">
        <f t="shared" si="10"/>
        <v>10</v>
      </c>
      <c r="B38" s="199">
        <f>+'Ark1'!C2412</f>
        <v>2022</v>
      </c>
      <c r="C38" s="214">
        <f>+'Ark1'!H2412</f>
        <v>2</v>
      </c>
      <c r="D38" s="199">
        <f>+'Ark1'!J2412</f>
        <v>141</v>
      </c>
      <c r="E38" s="214" t="str">
        <f>VLOOKUP(D38,RNR!$A$1:$B$29,2)</f>
        <v>Ølen</v>
      </c>
      <c r="F38">
        <f>+'Ark1'!Q2412</f>
        <v>22</v>
      </c>
      <c r="H38" s="222">
        <f>+'Ark1'!R2412</f>
        <v>1888</v>
      </c>
      <c r="I38" s="9">
        <f>+'Ark1'!S2412</f>
        <v>1888</v>
      </c>
      <c r="J38" s="97">
        <f>+'Ark1'!T2412</f>
        <v>10.449991697570155</v>
      </c>
      <c r="K38" s="97">
        <f>+'Ark1'!U2412</f>
        <v>10.184614977537818</v>
      </c>
      <c r="M38" s="1">
        <f>+'Ark1'!W2412</f>
        <v>60.770656779661032</v>
      </c>
      <c r="N38" s="1"/>
      <c r="O38" s="281"/>
      <c r="P38" s="9">
        <f>+'Ark1'!Y2412</f>
        <v>134.79846398305077</v>
      </c>
      <c r="R38" s="9">
        <f>+'Ark1'!AA2412</f>
        <v>27.904913317537609</v>
      </c>
      <c r="S38" s="1">
        <f>+'Ark1'!AB2412</f>
        <v>3.7532256173512888</v>
      </c>
      <c r="T38" s="9">
        <f>+'Ark1'!AC2412</f>
        <v>-58.138398099317122</v>
      </c>
      <c r="U38" s="9">
        <f t="shared" si="9"/>
        <v>85.818181818181813</v>
      </c>
      <c r="V38" s="97">
        <f>+'Ark1'!V2412</f>
        <v>15.89406779661017</v>
      </c>
      <c r="W38" s="42"/>
      <c r="X38" s="53"/>
      <c r="Y38" s="4"/>
      <c r="Z38" s="11"/>
      <c r="AA38" s="18"/>
    </row>
    <row r="39" spans="1:27" ht="15.6">
      <c r="A39" s="39">
        <f t="shared" si="10"/>
        <v>11</v>
      </c>
      <c r="B39" s="199">
        <f>+'Ark1'!C2413</f>
        <v>2022</v>
      </c>
      <c r="C39" s="214">
        <f>+'Ark1'!H2413</f>
        <v>2</v>
      </c>
      <c r="D39" s="199">
        <f>+'Ark1'!J2413</f>
        <v>143</v>
      </c>
      <c r="E39" s="214" t="str">
        <f>VLOOKUP(D39,RNR!$A$1:$B$29,2)</f>
        <v>Nordfjord</v>
      </c>
      <c r="F39">
        <f>+'Ark1'!Q2413</f>
        <v>14</v>
      </c>
      <c r="H39" s="222">
        <f>+'Ark1'!R2413</f>
        <v>177</v>
      </c>
      <c r="I39" s="9">
        <f>+'Ark1'!S2413</f>
        <v>177</v>
      </c>
      <c r="J39" s="97">
        <f>+'Ark1'!T2413</f>
        <v>0.97968672164720172</v>
      </c>
      <c r="K39" s="97">
        <f>+'Ark1'!U2413</f>
        <v>1.2279148191225231</v>
      </c>
      <c r="M39" s="1">
        <f>+'Ark1'!W2413</f>
        <v>56.598870056497184</v>
      </c>
      <c r="N39" s="1"/>
      <c r="O39" s="281"/>
      <c r="P39" s="9">
        <f>+'Ark1'!Y2413</f>
        <v>173.3553672316383</v>
      </c>
      <c r="R39" s="9">
        <f>+'Ark1'!AA2413</f>
        <v>34.450480091538239</v>
      </c>
      <c r="S39" s="1">
        <f>+'Ark1'!AB2413</f>
        <v>5.431920602797101</v>
      </c>
      <c r="T39" s="9">
        <f>+'Ark1'!AC2413</f>
        <v>-74.249631164210086</v>
      </c>
      <c r="U39" s="9">
        <f t="shared" si="9"/>
        <v>12.642857142857142</v>
      </c>
      <c r="V39" s="97">
        <f>+'Ark1'!V2413</f>
        <v>13.66101694915254</v>
      </c>
      <c r="W39" s="42"/>
      <c r="X39" s="53"/>
      <c r="Y39" s="4"/>
      <c r="Z39" s="11"/>
      <c r="AA39" s="18"/>
    </row>
    <row r="40" spans="1:27" ht="15.6">
      <c r="A40" s="39">
        <f t="shared" si="10"/>
        <v>12</v>
      </c>
      <c r="B40" s="199">
        <f>+'Ark1'!C2414</f>
        <v>2022</v>
      </c>
      <c r="C40" s="214">
        <f>+'Ark1'!H2414</f>
        <v>2</v>
      </c>
      <c r="D40" s="199">
        <f>+'Ark1'!J2414</f>
        <v>147</v>
      </c>
      <c r="E40" s="214" t="str">
        <f>VLOOKUP(D40,RNR!$A$1:$B$29,2)</f>
        <v>Midt-Norge</v>
      </c>
      <c r="F40">
        <f>+'Ark1'!Q2414</f>
        <v>30</v>
      </c>
      <c r="H40" s="222">
        <f>+'Ark1'!R2414</f>
        <v>2780</v>
      </c>
      <c r="I40" s="9">
        <f>+'Ark1'!S2414</f>
        <v>2775</v>
      </c>
      <c r="J40" s="97">
        <f>+'Ark1'!T2414</f>
        <v>15.387169978413681</v>
      </c>
      <c r="K40" s="97">
        <f>+'Ark1'!U2414</f>
        <v>14.635812699816464</v>
      </c>
      <c r="M40" s="1">
        <f>+'Ark1'!W2414</f>
        <v>60.334054054054064</v>
      </c>
      <c r="N40" s="1"/>
      <c r="O40" s="281"/>
      <c r="P40" s="9">
        <f>+'Ark1'!Y2414</f>
        <v>131.55712230215843</v>
      </c>
      <c r="R40" s="9">
        <f>+'Ark1'!AA2414</f>
        <v>27.472652842561686</v>
      </c>
      <c r="S40" s="1">
        <f>+'Ark1'!AB2414</f>
        <v>4.4809640167714155</v>
      </c>
      <c r="T40" s="9">
        <f>+'Ark1'!AC2414</f>
        <v>-62.745143223810395</v>
      </c>
      <c r="U40" s="9">
        <f t="shared" si="9"/>
        <v>92.666666666666671</v>
      </c>
      <c r="V40" s="97">
        <f>+'Ark1'!V2414</f>
        <v>15.506474820143888</v>
      </c>
      <c r="W40" s="42"/>
      <c r="X40" s="53"/>
      <c r="Y40" s="4"/>
      <c r="Z40" s="11"/>
      <c r="AA40" s="18"/>
    </row>
    <row r="41" spans="1:27" ht="15.6">
      <c r="A41" s="39">
        <f t="shared" si="10"/>
        <v>13</v>
      </c>
      <c r="B41" s="199">
        <f>+'Ark1'!C2415</f>
        <v>2022</v>
      </c>
      <c r="C41" s="214">
        <f>+'Ark1'!H2415</f>
        <v>1</v>
      </c>
      <c r="D41" s="199">
        <f>+'Ark1'!J2415</f>
        <v>155</v>
      </c>
      <c r="E41" s="214" t="str">
        <f>VLOOKUP(D41,RNR!$A$1:$B$29,2)</f>
        <v>Målselv</v>
      </c>
      <c r="F41">
        <f>+'Ark1'!Q2415</f>
        <v>0</v>
      </c>
      <c r="H41" s="222">
        <f>+'Ark1'!R2415</f>
        <v>0</v>
      </c>
      <c r="I41" s="9">
        <f>+'Ark1'!S2415</f>
        <v>0</v>
      </c>
      <c r="J41" s="97">
        <f>+'Ark1'!T2415</f>
        <v>0</v>
      </c>
      <c r="K41" s="97">
        <f>+'Ark1'!U2415</f>
        <v>0</v>
      </c>
      <c r="M41" s="1">
        <f>+'Ark1'!W2415</f>
        <v>0</v>
      </c>
      <c r="N41" s="1"/>
      <c r="O41" s="281"/>
      <c r="P41" s="9">
        <f>+'Ark1'!Y2415</f>
        <v>0</v>
      </c>
      <c r="R41" s="9">
        <f>+'Ark1'!AA2415</f>
        <v>0</v>
      </c>
      <c r="S41" s="1">
        <f>+'Ark1'!AB2415</f>
        <v>0</v>
      </c>
      <c r="T41" s="9">
        <f>+'Ark1'!AC2415</f>
        <v>0</v>
      </c>
      <c r="U41" s="9" t="e">
        <f t="shared" si="9"/>
        <v>#DIV/0!</v>
      </c>
      <c r="V41" s="97">
        <f>+'Ark1'!V2415</f>
        <v>0</v>
      </c>
      <c r="W41" s="42"/>
      <c r="X41" s="53"/>
      <c r="Y41" s="4"/>
      <c r="Z41" s="11"/>
      <c r="AA41" s="18"/>
    </row>
    <row r="42" spans="1:27" ht="15.6">
      <c r="A42" s="39">
        <f t="shared" si="10"/>
        <v>14</v>
      </c>
      <c r="B42" s="199">
        <f>+'Ark1'!C2416</f>
        <v>2022</v>
      </c>
      <c r="C42" s="214">
        <f>+'Ark1'!H2416</f>
        <v>2</v>
      </c>
      <c r="D42" s="199">
        <f>+'Ark1'!J2416</f>
        <v>160</v>
      </c>
      <c r="E42" s="214" t="str">
        <f>VLOOKUP(D42,RNR!$A$1:$B$29,2)</f>
        <v>Oslo</v>
      </c>
      <c r="F42">
        <f>+'Ark1'!Q2416</f>
        <v>39</v>
      </c>
      <c r="H42" s="222">
        <f>+'Ark1'!R2416</f>
        <v>4186</v>
      </c>
      <c r="I42" s="9">
        <f>+'Ark1'!S2416</f>
        <v>4186</v>
      </c>
      <c r="J42" s="97">
        <f>+'Ark1'!T2416</f>
        <v>23.169314219294844</v>
      </c>
      <c r="K42" s="97">
        <f>+'Ark1'!U2416</f>
        <v>22.608977255112912</v>
      </c>
      <c r="M42" s="1">
        <f>+'Ark1'!W2416</f>
        <v>59.120879120879117</v>
      </c>
      <c r="N42" s="1"/>
      <c r="O42" s="281"/>
      <c r="P42" s="9">
        <f>+'Ark1'!Y2416</f>
        <v>134.96588628762544</v>
      </c>
      <c r="R42" s="9">
        <f>+'Ark1'!AA2416</f>
        <v>28.353631692236046</v>
      </c>
      <c r="S42" s="1">
        <f>+'Ark1'!AB2416</f>
        <v>2.4570284514988567</v>
      </c>
      <c r="T42" s="9">
        <f>+'Ark1'!AC2416</f>
        <v>-45.08339518212788</v>
      </c>
      <c r="U42" s="9">
        <f t="shared" si="9"/>
        <v>107.33333333333333</v>
      </c>
      <c r="V42" s="97">
        <f>+'Ark1'!V2416</f>
        <v>15.272097467749644</v>
      </c>
      <c r="W42" s="42"/>
      <c r="X42" s="53"/>
      <c r="Y42" s="4"/>
      <c r="Z42" s="11"/>
      <c r="AA42" s="18"/>
    </row>
    <row r="43" spans="1:27" ht="15.6">
      <c r="A43" s="39">
        <f t="shared" si="10"/>
        <v>15</v>
      </c>
      <c r="B43" s="199">
        <f>+'Ark1'!C2417</f>
        <v>2022</v>
      </c>
      <c r="C43" s="214">
        <f>+'Ark1'!H2417</f>
        <v>1</v>
      </c>
      <c r="D43" s="199">
        <f>+'Ark1'!J2417</f>
        <v>171</v>
      </c>
      <c r="E43" s="214" t="str">
        <f>VLOOKUP(D43,RNR!$A$1:$B$29,2)</f>
        <v>Prima</v>
      </c>
      <c r="F43">
        <f>+'Ark1'!Q2417</f>
        <v>1</v>
      </c>
      <c r="H43" s="222">
        <f>+'Ark1'!R2417</f>
        <v>1</v>
      </c>
      <c r="I43" s="9">
        <f>+'Ark1'!S2417</f>
        <v>1</v>
      </c>
      <c r="J43" s="97">
        <f>+'Ark1'!T2417</f>
        <v>5.5349532296452095E-3</v>
      </c>
      <c r="K43" s="97">
        <f>+'Ark1'!U2417</f>
        <v>6.5749922526742288E-3</v>
      </c>
      <c r="M43" s="1">
        <f>+'Ark1'!W2417</f>
        <v>61</v>
      </c>
      <c r="N43" s="1"/>
      <c r="O43" s="281"/>
      <c r="P43" s="9">
        <f>+'Ark1'!Y2417</f>
        <v>164.3</v>
      </c>
      <c r="R43" s="9">
        <f>+'Ark1'!AA2417</f>
        <v>0</v>
      </c>
      <c r="S43" s="1">
        <f>+'Ark1'!AB2417</f>
        <v>0</v>
      </c>
      <c r="T43" s="9">
        <f>+'Ark1'!AC2417</f>
        <v>0</v>
      </c>
      <c r="U43" s="9">
        <f t="shared" si="9"/>
        <v>1</v>
      </c>
      <c r="V43" s="97">
        <f>+'Ark1'!V2417</f>
        <v>17</v>
      </c>
      <c r="W43" s="42"/>
      <c r="X43" s="53"/>
      <c r="Y43" s="4"/>
      <c r="Z43" s="11"/>
      <c r="AA43" s="18"/>
    </row>
    <row r="44" spans="1:27" ht="15.6">
      <c r="A44" s="39">
        <f t="shared" si="10"/>
        <v>16</v>
      </c>
      <c r="B44" s="199">
        <f>+'Ark1'!C2418</f>
        <v>2022</v>
      </c>
      <c r="C44" s="214">
        <f>+'Ark1'!H2418</f>
        <v>2</v>
      </c>
      <c r="D44" s="199">
        <f>+'Ark1'!J2418</f>
        <v>181</v>
      </c>
      <c r="E44" s="214" t="str">
        <f>VLOOKUP(D44,RNR!$A$1:$B$29,2)</f>
        <v>Horns</v>
      </c>
      <c r="F44">
        <f>+'Ark1'!Q2418</f>
        <v>6</v>
      </c>
      <c r="H44" s="222">
        <f>+'Ark1'!R2418</f>
        <v>199</v>
      </c>
      <c r="I44" s="9">
        <f>+'Ark1'!S2418</f>
        <v>199</v>
      </c>
      <c r="J44" s="97">
        <f>+'Ark1'!T2418</f>
        <v>1.1014556926993964</v>
      </c>
      <c r="K44" s="97">
        <f>+'Ark1'!U2418</f>
        <v>1.2150049438899453</v>
      </c>
      <c r="M44" s="1">
        <f>+'Ark1'!W2418</f>
        <v>62.718592964824111</v>
      </c>
      <c r="N44" s="1"/>
      <c r="O44" s="281"/>
      <c r="P44" s="9">
        <f>+'Ark1'!Y2418</f>
        <v>152.56934673366837</v>
      </c>
      <c r="R44" s="9">
        <f>+'Ark1'!AA2418</f>
        <v>35.386456755145559</v>
      </c>
      <c r="S44" s="1">
        <f>+'Ark1'!AB2418</f>
        <v>1.5854888535319365</v>
      </c>
      <c r="T44" s="9">
        <f>+'Ark1'!AC2418</f>
        <v>-57.86203847725092</v>
      </c>
      <c r="U44" s="9">
        <f t="shared" si="9"/>
        <v>33.166666666666664</v>
      </c>
      <c r="V44" s="97">
        <f>+'Ark1'!V2418</f>
        <v>16.864321608040196</v>
      </c>
      <c r="W44" s="42"/>
      <c r="X44" s="53"/>
      <c r="Y44" s="4"/>
      <c r="Z44" s="11"/>
      <c r="AA44" s="18"/>
    </row>
    <row r="45" spans="1:27" ht="15.6">
      <c r="A45" s="39">
        <f t="shared" si="10"/>
        <v>17</v>
      </c>
      <c r="B45" s="199">
        <f>+'Ark1'!C2419</f>
        <v>2022</v>
      </c>
      <c r="C45" s="214">
        <f>+'Ark1'!H2419</f>
        <v>2</v>
      </c>
      <c r="D45" s="199">
        <f>+'Ark1'!J2419</f>
        <v>470</v>
      </c>
      <c r="E45" s="214" t="str">
        <f>VLOOKUP(D45,RNR!$A$1:$B$29,2)</f>
        <v>Jens Eide</v>
      </c>
      <c r="F45">
        <f>+'Ark1'!Q2419</f>
        <v>10</v>
      </c>
      <c r="H45" s="222">
        <f>+'Ark1'!R2419</f>
        <v>149</v>
      </c>
      <c r="I45" s="9">
        <f>+'Ark1'!S2419</f>
        <v>149</v>
      </c>
      <c r="J45" s="97">
        <f>+'Ark1'!T2419</f>
        <v>0.82470803121713621</v>
      </c>
      <c r="K45" s="97">
        <f>+'Ark1'!U2419</f>
        <v>0.99992306098536243</v>
      </c>
      <c r="M45" s="1">
        <f>+'Ark1'!W2419</f>
        <v>57.926174496644308</v>
      </c>
      <c r="N45" s="1"/>
      <c r="O45" s="281"/>
      <c r="P45" s="9">
        <f>+'Ark1'!Y2419</f>
        <v>167.69597315436243</v>
      </c>
      <c r="R45" s="9">
        <f>+'Ark1'!AA2419</f>
        <v>33.17215594581171</v>
      </c>
      <c r="S45" s="1">
        <f>+'Ark1'!AB2419</f>
        <v>5.8734917638277357</v>
      </c>
      <c r="T45" s="9">
        <f>+'Ark1'!AC2419</f>
        <v>-63.908533293732305</v>
      </c>
      <c r="U45" s="9">
        <f t="shared" si="9"/>
        <v>14.9</v>
      </c>
      <c r="V45" s="97">
        <f>+'Ark1'!V2419</f>
        <v>14.563758389261745</v>
      </c>
      <c r="W45" s="42"/>
      <c r="X45" s="53"/>
      <c r="Y45" s="4"/>
      <c r="Z45" s="11"/>
      <c r="AA45" s="18"/>
    </row>
    <row r="46" spans="1:27" ht="15.6">
      <c r="A46" s="39">
        <f t="shared" si="10"/>
        <v>18</v>
      </c>
      <c r="B46" s="199">
        <f>+'Ark1'!C2420</f>
        <v>2022</v>
      </c>
      <c r="C46" s="214">
        <f>+'Ark1'!H2420</f>
        <v>1</v>
      </c>
      <c r="D46" s="199">
        <f>+'Ark1'!J2420</f>
        <v>643</v>
      </c>
      <c r="E46" s="214" t="str">
        <f>VLOOKUP(D46,RNR!$A$1:$B$29,2)</f>
        <v>Bjerka</v>
      </c>
      <c r="F46">
        <f>+'Ark1'!Q2420</f>
        <v>0</v>
      </c>
      <c r="H46" s="222">
        <f>+'Ark1'!R2420</f>
        <v>0</v>
      </c>
      <c r="I46" s="9">
        <f>+'Ark1'!S2420</f>
        <v>0</v>
      </c>
      <c r="J46" s="97">
        <f>+'Ark1'!T2420</f>
        <v>0</v>
      </c>
      <c r="K46" s="97">
        <f>+'Ark1'!U2420</f>
        <v>0</v>
      </c>
      <c r="M46" s="1">
        <f>+'Ark1'!W2420</f>
        <v>0</v>
      </c>
      <c r="N46" s="1"/>
      <c r="O46" s="281"/>
      <c r="P46" s="9">
        <f>+'Ark1'!Y2420</f>
        <v>0</v>
      </c>
      <c r="R46" s="9">
        <f>+'Ark1'!AA2420</f>
        <v>0</v>
      </c>
      <c r="S46" s="1">
        <f>+'Ark1'!AB2420</f>
        <v>0</v>
      </c>
      <c r="T46" s="9">
        <f>+'Ark1'!AC2420</f>
        <v>0</v>
      </c>
      <c r="U46" s="9" t="e">
        <f t="shared" si="9"/>
        <v>#DIV/0!</v>
      </c>
      <c r="V46" s="97">
        <f>+'Ark1'!V2420</f>
        <v>0</v>
      </c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269"/>
      <c r="I47" s="39"/>
      <c r="J47" s="39"/>
      <c r="K47" s="39"/>
      <c r="L47" s="39"/>
      <c r="M47" s="39"/>
      <c r="N47" s="39"/>
      <c r="O47" s="116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+'Ark1'!C2421</f>
        <v>2021</v>
      </c>
      <c r="C48" s="4">
        <f>+'Ark1'!H2421</f>
        <v>1</v>
      </c>
      <c r="D48">
        <f>+'Ark1'!J2421</f>
        <v>103</v>
      </c>
      <c r="E48" s="4" t="str">
        <f>VLOOKUP(D48,RNR!$A$1:$B$29,2)</f>
        <v>Rudshøgda</v>
      </c>
      <c r="F48">
        <f>+'Ark1'!Q2421</f>
        <v>6</v>
      </c>
      <c r="H48" s="222">
        <f>+'Ark1'!R2421</f>
        <v>35</v>
      </c>
      <c r="I48" s="9">
        <f>+'Ark1'!S2421</f>
        <v>35</v>
      </c>
      <c r="J48" s="97">
        <f>+'Ark1'!T2421</f>
        <v>0.17824041066590612</v>
      </c>
      <c r="K48" s="97">
        <f>+'Ark1'!U2421</f>
        <v>0.17950282315684171</v>
      </c>
      <c r="M48" s="1">
        <f>+'Ark1'!W2421</f>
        <v>58.94285714285715</v>
      </c>
      <c r="N48" s="1"/>
      <c r="O48" s="116"/>
      <c r="P48" s="9">
        <f>+'Ark1'!Y2421</f>
        <v>137.9517142857143</v>
      </c>
      <c r="R48" s="9">
        <f>+'Ark1'!AA2421</f>
        <v>26.780083909578753</v>
      </c>
      <c r="S48" s="1">
        <f>+'Ark1'!AB2421</f>
        <v>2.9368871484020329</v>
      </c>
      <c r="T48" s="9">
        <f>+'Ark1'!AC2421</f>
        <v>-50.689858374601528</v>
      </c>
      <c r="U48" s="9">
        <f t="shared" ref="U48" si="11">+H48/F48</f>
        <v>5.833333333333333</v>
      </c>
      <c r="V48" s="97">
        <f>+'Ark1'!V2421</f>
        <v>15.371428571428575</v>
      </c>
      <c r="W48" s="42"/>
      <c r="X48" s="53"/>
      <c r="Y48" s="4"/>
      <c r="Z48" s="11"/>
      <c r="AA48" s="18"/>
    </row>
    <row r="49" spans="1:27" ht="15.6">
      <c r="A49" s="39"/>
      <c r="B49">
        <f>+'Ark1'!C2422</f>
        <v>2021</v>
      </c>
      <c r="C49" s="4">
        <f>+'Ark1'!H2422</f>
        <v>2</v>
      </c>
      <c r="D49">
        <f>+'Ark1'!J2422</f>
        <v>106</v>
      </c>
      <c r="E49" s="4" t="str">
        <f>VLOOKUP(D49,RNR!$A$1:$B$29,2)</f>
        <v>Furuseth</v>
      </c>
      <c r="F49">
        <f>+'Ark1'!Q2422</f>
        <v>55</v>
      </c>
      <c r="H49" s="222">
        <f>+'Ark1'!R2422</f>
        <v>3137</v>
      </c>
      <c r="I49" s="9">
        <f>+'Ark1'!S2422</f>
        <v>3137</v>
      </c>
      <c r="J49" s="97">
        <f>+'Ark1'!T2422</f>
        <v>15.975433378827072</v>
      </c>
      <c r="K49" s="97">
        <f>+'Ark1'!U2422</f>
        <v>16.414200395320282</v>
      </c>
      <c r="M49" s="1">
        <f>+'Ark1'!W2422</f>
        <v>58.867389225374566</v>
      </c>
      <c r="N49" s="1"/>
      <c r="O49" s="116"/>
      <c r="P49" s="9">
        <f>+'Ark1'!Y2422</f>
        <v>140.74373605355424</v>
      </c>
      <c r="R49" s="9">
        <f>+'Ark1'!AA2422</f>
        <v>30.805856740299095</v>
      </c>
      <c r="S49" s="1">
        <f>+'Ark1'!AB2422</f>
        <v>4.7898400176713043</v>
      </c>
      <c r="T49" s="9">
        <f>+'Ark1'!AC2422</f>
        <v>-64.108933456914514</v>
      </c>
      <c r="U49" s="9">
        <f t="shared" ref="U49:U65" si="12">+H49/F49</f>
        <v>57.036363636363639</v>
      </c>
      <c r="V49" s="97">
        <f>+'Ark1'!V2422</f>
        <v>14.939113802996497</v>
      </c>
      <c r="W49" s="42"/>
      <c r="X49" s="53"/>
      <c r="Y49" s="4"/>
      <c r="Z49" s="11"/>
      <c r="AA49" s="18"/>
    </row>
    <row r="50" spans="1:27" ht="15.6">
      <c r="A50" s="39"/>
      <c r="B50">
        <f>+'Ark1'!C2423</f>
        <v>2021</v>
      </c>
      <c r="C50" s="4">
        <f>+'Ark1'!H2423</f>
        <v>1</v>
      </c>
      <c r="D50">
        <f>+'Ark1'!J2423</f>
        <v>109</v>
      </c>
      <c r="E50" s="4" t="str">
        <f>VLOOKUP(D50,RNR!$A$1:$B$29,2)</f>
        <v>Tønsberg</v>
      </c>
      <c r="F50">
        <f>+'Ark1'!Q2423</f>
        <v>1</v>
      </c>
      <c r="H50" s="222">
        <f>+'Ark1'!R2423</f>
        <v>1</v>
      </c>
      <c r="I50" s="9">
        <f>+'Ark1'!S2423</f>
        <v>1</v>
      </c>
      <c r="J50" s="97">
        <f>+'Ark1'!T2423</f>
        <v>5.0925831618830316E-3</v>
      </c>
      <c r="K50" s="97">
        <f>+'Ark1'!U2423</f>
        <v>1.0602180702537356E-2</v>
      </c>
      <c r="M50" s="1">
        <f>+'Ark1'!W2423</f>
        <v>53</v>
      </c>
      <c r="N50" s="1"/>
      <c r="O50" s="116"/>
      <c r="P50" s="9">
        <f>+'Ark1'!Y2423</f>
        <v>285.18</v>
      </c>
      <c r="R50" s="9">
        <f>+'Ark1'!AA2423</f>
        <v>0</v>
      </c>
      <c r="S50" s="1">
        <f>+'Ark1'!AB2423</f>
        <v>0</v>
      </c>
      <c r="T50" s="9">
        <f>+'Ark1'!AC2423</f>
        <v>0</v>
      </c>
      <c r="U50" s="9">
        <f t="shared" si="12"/>
        <v>1</v>
      </c>
      <c r="V50" s="97">
        <f>+'Ark1'!V2423</f>
        <v>11</v>
      </c>
      <c r="W50" s="42"/>
      <c r="X50" s="53"/>
      <c r="Y50" s="4"/>
      <c r="Z50" s="11"/>
      <c r="AA50" s="18"/>
    </row>
    <row r="51" spans="1:27" ht="15.6">
      <c r="A51" s="39"/>
      <c r="B51">
        <f>+'Ark1'!C2424</f>
        <v>2021</v>
      </c>
      <c r="C51" s="4">
        <f>+'Ark1'!H2424</f>
        <v>1</v>
      </c>
      <c r="D51">
        <f>+'Ark1'!J2424</f>
        <v>111</v>
      </c>
      <c r="E51" s="4" t="str">
        <f>VLOOKUP(D51,RNR!$A$1:$B$29,2)</f>
        <v>Forus</v>
      </c>
      <c r="F51">
        <f>+'Ark1'!Q2424</f>
        <v>0</v>
      </c>
      <c r="H51" s="222">
        <f>+'Ark1'!R2424</f>
        <v>0</v>
      </c>
      <c r="I51" s="9">
        <f>+'Ark1'!S2424</f>
        <v>0</v>
      </c>
      <c r="J51" s="97">
        <f>+'Ark1'!T2424</f>
        <v>0</v>
      </c>
      <c r="K51" s="97">
        <f>+'Ark1'!U2424</f>
        <v>0</v>
      </c>
      <c r="M51" s="1">
        <f>+'Ark1'!W2424</f>
        <v>0</v>
      </c>
      <c r="N51" s="1"/>
      <c r="O51" s="116"/>
      <c r="P51" s="9">
        <f>+'Ark1'!Y2424</f>
        <v>0</v>
      </c>
      <c r="R51" s="9">
        <f>+'Ark1'!AA2424</f>
        <v>0</v>
      </c>
      <c r="S51" s="1">
        <f>+'Ark1'!AB2424</f>
        <v>0</v>
      </c>
      <c r="T51" s="9">
        <f>+'Ark1'!AC2424</f>
        <v>0</v>
      </c>
      <c r="U51" s="9" t="e">
        <f t="shared" si="12"/>
        <v>#DIV/0!</v>
      </c>
      <c r="V51" s="97">
        <f>+'Ark1'!V2424</f>
        <v>0</v>
      </c>
      <c r="W51" s="42"/>
      <c r="X51" s="53"/>
      <c r="Y51" s="4"/>
      <c r="Z51" s="5"/>
      <c r="AA51" s="18"/>
    </row>
    <row r="52" spans="1:27" ht="15.6">
      <c r="A52" s="39"/>
      <c r="B52">
        <f>+'Ark1'!C2425</f>
        <v>2021</v>
      </c>
      <c r="C52" s="4">
        <f>+'Ark1'!H2425</f>
        <v>1</v>
      </c>
      <c r="D52">
        <f>+'Ark1'!J2425</f>
        <v>113</v>
      </c>
      <c r="E52" s="4" t="str">
        <f>VLOOKUP(D52,RNR!$A$1:$B$29,2)</f>
        <v>Egersund</v>
      </c>
      <c r="F52">
        <f>+'Ark1'!Q2425</f>
        <v>9</v>
      </c>
      <c r="H52" s="222">
        <f>+'Ark1'!R2425</f>
        <v>10</v>
      </c>
      <c r="I52" s="9">
        <f>+'Ark1'!S2425</f>
        <v>10</v>
      </c>
      <c r="J52" s="97">
        <f>+'Ark1'!T2425</f>
        <v>5.0925831618830318E-2</v>
      </c>
      <c r="K52" s="97">
        <f>+'Ark1'!U2425</f>
        <v>5.0155698105733698E-2</v>
      </c>
      <c r="M52" s="1">
        <f>+'Ark1'!W2425</f>
        <v>58.5</v>
      </c>
      <c r="N52" s="1"/>
      <c r="O52" s="116"/>
      <c r="P52" s="9">
        <f>+'Ark1'!Y2425</f>
        <v>134.91000000000003</v>
      </c>
      <c r="R52" s="9">
        <f>+'Ark1'!AA2425</f>
        <v>20.939553481390128</v>
      </c>
      <c r="S52" s="1">
        <f>+'Ark1'!AB2425</f>
        <v>1.431782106327635</v>
      </c>
      <c r="T52" s="9">
        <f>+'Ark1'!AC2425</f>
        <v>-13.291805534997581</v>
      </c>
      <c r="U52" s="9">
        <f t="shared" si="12"/>
        <v>1.1111111111111112</v>
      </c>
      <c r="V52" s="97">
        <f>+'Ark1'!V2425</f>
        <v>14.6</v>
      </c>
      <c r="W52" s="42"/>
      <c r="X52" s="53"/>
      <c r="Y52" s="4"/>
      <c r="Z52" s="5"/>
      <c r="AA52" s="18"/>
    </row>
    <row r="53" spans="1:27" ht="15.6">
      <c r="A53" s="39"/>
      <c r="B53">
        <f>+'Ark1'!C2426</f>
        <v>2021</v>
      </c>
      <c r="C53" s="4">
        <f>+'Ark1'!H2426</f>
        <v>1</v>
      </c>
      <c r="D53">
        <f>+'Ark1'!J2426</f>
        <v>116</v>
      </c>
      <c r="E53" s="4" t="str">
        <f>VLOOKUP(D53,RNR!$A$1:$B$29,2)</f>
        <v>Sandeid</v>
      </c>
      <c r="F53">
        <f>+'Ark1'!Q2426</f>
        <v>2</v>
      </c>
      <c r="H53" s="222">
        <f>+'Ark1'!R2426</f>
        <v>8</v>
      </c>
      <c r="I53" s="9">
        <f>+'Ark1'!S2426</f>
        <v>8</v>
      </c>
      <c r="J53" s="97">
        <f>+'Ark1'!T2426</f>
        <v>4.0740665295064253E-2</v>
      </c>
      <c r="K53" s="97">
        <f>+'Ark1'!U2426</f>
        <v>3.5530205825846643E-2</v>
      </c>
      <c r="M53" s="1">
        <f>+'Ark1'!W2426</f>
        <v>60</v>
      </c>
      <c r="N53" s="1"/>
      <c r="O53" s="116"/>
      <c r="P53" s="9">
        <f>+'Ark1'!Y2426</f>
        <v>119.46250000000001</v>
      </c>
      <c r="R53" s="9">
        <f>+'Ark1'!AA2426</f>
        <v>20.210751934304671</v>
      </c>
      <c r="S53" s="1">
        <f>+'Ark1'!AB2426</f>
        <v>0</v>
      </c>
      <c r="T53" s="9">
        <f>+'Ark1'!AC2426</f>
        <v>0</v>
      </c>
      <c r="U53" s="9">
        <f t="shared" si="12"/>
        <v>4</v>
      </c>
      <c r="V53" s="97">
        <f>+'Ark1'!V2426</f>
        <v>17</v>
      </c>
      <c r="W53" s="42"/>
      <c r="X53" s="53"/>
      <c r="Y53" s="4"/>
      <c r="Z53" s="5"/>
      <c r="AA53" s="18"/>
    </row>
    <row r="54" spans="1:27" ht="15.6">
      <c r="A54" s="39"/>
      <c r="B54">
        <f>+'Ark1'!C2427</f>
        <v>2021</v>
      </c>
      <c r="C54" s="4">
        <f>+'Ark1'!H2427</f>
        <v>2</v>
      </c>
      <c r="D54">
        <f>+'Ark1'!J2427</f>
        <v>117</v>
      </c>
      <c r="E54" s="4" t="str">
        <f>VLOOKUP(D54,RNR!$A$1:$B$29,2)</f>
        <v>Jæren</v>
      </c>
      <c r="F54">
        <f>+'Ark1'!Q2427</f>
        <v>10</v>
      </c>
      <c r="H54" s="222">
        <f>+'Ark1'!R2427</f>
        <v>10</v>
      </c>
      <c r="I54" s="9">
        <f>+'Ark1'!S2427</f>
        <v>10</v>
      </c>
      <c r="J54" s="97">
        <f>+'Ark1'!T2427</f>
        <v>5.0925831618830318E-2</v>
      </c>
      <c r="K54" s="97">
        <f>+'Ark1'!U2427</f>
        <v>5.2059168377035746E-2</v>
      </c>
      <c r="M54" s="1">
        <f>+'Ark1'!W2427</f>
        <v>58</v>
      </c>
      <c r="N54" s="1"/>
      <c r="O54" s="116"/>
      <c r="P54" s="9">
        <f>+'Ark1'!Y2427</f>
        <v>140.03</v>
      </c>
      <c r="R54" s="9">
        <f>+'Ark1'!AA2427</f>
        <v>48.155789890728656</v>
      </c>
      <c r="S54" s="1">
        <f>+'Ark1'!AB2427</f>
        <v>3.0659419433511794</v>
      </c>
      <c r="T54" s="9">
        <f>+'Ark1'!AC2427</f>
        <v>-71.063377404950486</v>
      </c>
      <c r="U54" s="9">
        <f t="shared" si="12"/>
        <v>1</v>
      </c>
      <c r="V54" s="97">
        <f>+'Ark1'!V2427</f>
        <v>14.6</v>
      </c>
      <c r="W54" s="42"/>
      <c r="X54" s="53"/>
      <c r="Y54" s="4"/>
      <c r="Z54" s="5"/>
      <c r="AA54" s="18"/>
    </row>
    <row r="55" spans="1:27" ht="15.6">
      <c r="A55" s="39"/>
      <c r="B55">
        <f>+'Ark1'!C2428</f>
        <v>2021</v>
      </c>
      <c r="C55" s="4">
        <f>+'Ark1'!H2428</f>
        <v>1</v>
      </c>
      <c r="D55">
        <f>+'Ark1'!J2428</f>
        <v>121</v>
      </c>
      <c r="E55" s="4" t="str">
        <f>VLOOKUP(D55,RNR!$A$1:$B$29,2)</f>
        <v>Steinkjer</v>
      </c>
      <c r="F55">
        <f>+'Ark1'!Q2428</f>
        <v>136</v>
      </c>
      <c r="H55" s="222">
        <f>+'Ark1'!R2428</f>
        <v>6648</v>
      </c>
      <c r="I55" s="9">
        <f>+'Ark1'!S2428</f>
        <v>6639</v>
      </c>
      <c r="J55" s="97">
        <f>+'Ark1'!T2428</f>
        <v>33.855492860198403</v>
      </c>
      <c r="K55" s="97">
        <f>+'Ark1'!U2428</f>
        <v>34.099690292374859</v>
      </c>
      <c r="M55" s="1">
        <f>+'Ark1'!W2428</f>
        <v>58.34568459105288</v>
      </c>
      <c r="N55" s="1"/>
      <c r="O55" s="116"/>
      <c r="P55" s="9">
        <f>+'Ark1'!Y2428</f>
        <v>137.9695622743682</v>
      </c>
      <c r="R55" s="9">
        <f>+'Ark1'!AA2428</f>
        <v>29.459978292378793</v>
      </c>
      <c r="S55" s="1">
        <f>+'Ark1'!AB2428</f>
        <v>4.8587156345728637</v>
      </c>
      <c r="T55" s="9">
        <f>+'Ark1'!AC2428</f>
        <v>-58.995867229348761</v>
      </c>
      <c r="U55" s="9">
        <f t="shared" si="12"/>
        <v>48.882352941176471</v>
      </c>
      <c r="V55" s="97">
        <f>+'Ark1'!V2428</f>
        <v>14.504512635379061</v>
      </c>
      <c r="W55" s="42"/>
      <c r="X55" s="53"/>
      <c r="Y55" s="4"/>
      <c r="Z55" s="5"/>
      <c r="AA55" s="18"/>
    </row>
    <row r="56" spans="1:27" ht="15.6">
      <c r="A56" s="39"/>
      <c r="B56">
        <f>+'Ark1'!C2429</f>
        <v>2021</v>
      </c>
      <c r="C56" s="4">
        <f>+'Ark1'!H2429</f>
        <v>1</v>
      </c>
      <c r="D56">
        <f>+'Ark1'!J2429</f>
        <v>134</v>
      </c>
      <c r="E56" s="4" t="str">
        <f>VLOOKUP(D56,RNR!$A$1:$B$29,2)</f>
        <v>Førde</v>
      </c>
      <c r="F56">
        <f>+'Ark1'!Q2429</f>
        <v>0</v>
      </c>
      <c r="H56" s="222">
        <f>+'Ark1'!R2429</f>
        <v>0</v>
      </c>
      <c r="I56" s="9">
        <f>+'Ark1'!S2429</f>
        <v>0</v>
      </c>
      <c r="J56" s="97">
        <f>+'Ark1'!T2429</f>
        <v>0</v>
      </c>
      <c r="K56" s="97">
        <f>+'Ark1'!U2429</f>
        <v>0</v>
      </c>
      <c r="M56" s="1">
        <f>+'Ark1'!W2429</f>
        <v>0</v>
      </c>
      <c r="N56" s="1"/>
      <c r="O56" s="116"/>
      <c r="P56" s="9">
        <f>+'Ark1'!Y2429</f>
        <v>0</v>
      </c>
      <c r="R56" s="9">
        <f>+'Ark1'!AA2429</f>
        <v>0</v>
      </c>
      <c r="S56" s="1">
        <f>+'Ark1'!AB2429</f>
        <v>0</v>
      </c>
      <c r="T56" s="9">
        <f>+'Ark1'!AC2429</f>
        <v>0</v>
      </c>
      <c r="U56" s="9" t="e">
        <f t="shared" si="12"/>
        <v>#DIV/0!</v>
      </c>
      <c r="V56" s="97">
        <f>+'Ark1'!V2429</f>
        <v>0</v>
      </c>
      <c r="W56" s="42"/>
      <c r="X56" s="53"/>
      <c r="Y56" s="4"/>
      <c r="Z56" s="5"/>
      <c r="AA56" s="18"/>
    </row>
    <row r="57" spans="1:27" ht="15.6">
      <c r="A57" s="39"/>
      <c r="B57">
        <f>+'Ark1'!C2430</f>
        <v>2021</v>
      </c>
      <c r="C57" s="4">
        <f>+'Ark1'!H2430</f>
        <v>2</v>
      </c>
      <c r="D57">
        <f>+'Ark1'!J2430</f>
        <v>141</v>
      </c>
      <c r="E57" s="4" t="str">
        <f>VLOOKUP(D57,RNR!$A$1:$B$29,2)</f>
        <v>Ølen</v>
      </c>
      <c r="F57">
        <f>+'Ark1'!Q2430</f>
        <v>22</v>
      </c>
      <c r="H57" s="222">
        <f>+'Ark1'!R2430</f>
        <v>1694</v>
      </c>
      <c r="I57" s="9">
        <f>+'Ark1'!S2430</f>
        <v>1694</v>
      </c>
      <c r="J57" s="97">
        <f>+'Ark1'!T2430</f>
        <v>8.62683587622986</v>
      </c>
      <c r="K57" s="97">
        <f>+'Ark1'!U2430</f>
        <v>8.5848739864945642</v>
      </c>
      <c r="M57" s="1">
        <f>+'Ark1'!W2430</f>
        <v>59.390200708382515</v>
      </c>
      <c r="N57" s="1"/>
      <c r="O57" s="116"/>
      <c r="P57" s="9">
        <f>+'Ark1'!Y2430</f>
        <v>136.31523022432111</v>
      </c>
      <c r="R57" s="9">
        <f>+'Ark1'!AA2430</f>
        <v>29.436763783048821</v>
      </c>
      <c r="S57" s="1">
        <f>+'Ark1'!AB2430</f>
        <v>4.2027340662357275</v>
      </c>
      <c r="T57" s="9">
        <f>+'Ark1'!AC2430</f>
        <v>-56.160361276309615</v>
      </c>
      <c r="U57" s="9">
        <f t="shared" si="12"/>
        <v>77</v>
      </c>
      <c r="V57" s="97">
        <f>+'Ark1'!V2430</f>
        <v>15.234356552538374</v>
      </c>
      <c r="W57" s="42"/>
      <c r="X57" s="53"/>
      <c r="Y57" s="4"/>
      <c r="Z57" s="5"/>
      <c r="AA57" s="18"/>
    </row>
    <row r="58" spans="1:27" ht="15.6">
      <c r="A58" s="39"/>
      <c r="B58">
        <f>+'Ark1'!C2431</f>
        <v>2021</v>
      </c>
      <c r="C58" s="4">
        <f>+'Ark1'!H2431</f>
        <v>2</v>
      </c>
      <c r="D58">
        <f>+'Ark1'!J2431</f>
        <v>143</v>
      </c>
      <c r="E58" s="4" t="str">
        <f>VLOOKUP(D58,RNR!$A$1:$B$29,2)</f>
        <v>Nordfjord</v>
      </c>
      <c r="F58">
        <f>+'Ark1'!Q2431</f>
        <v>0</v>
      </c>
      <c r="H58" s="222">
        <f>+'Ark1'!R2431</f>
        <v>0</v>
      </c>
      <c r="I58" s="9">
        <f>+'Ark1'!S2431</f>
        <v>0</v>
      </c>
      <c r="J58" s="97">
        <f>+'Ark1'!T2431</f>
        <v>0</v>
      </c>
      <c r="K58" s="97">
        <f>+'Ark1'!U2431</f>
        <v>0</v>
      </c>
      <c r="M58" s="1">
        <f>+'Ark1'!W2431</f>
        <v>0</v>
      </c>
      <c r="N58" s="1"/>
      <c r="O58" s="116"/>
      <c r="P58" s="9">
        <f>+'Ark1'!Y2431</f>
        <v>0</v>
      </c>
      <c r="R58" s="9">
        <f>+'Ark1'!AA2431</f>
        <v>0</v>
      </c>
      <c r="S58" s="1">
        <f>+'Ark1'!AB2431</f>
        <v>0</v>
      </c>
      <c r="T58" s="9">
        <f>+'Ark1'!AC2431</f>
        <v>0</v>
      </c>
      <c r="U58" s="9" t="e">
        <f t="shared" si="12"/>
        <v>#DIV/0!</v>
      </c>
      <c r="V58" s="97">
        <f>+'Ark1'!V2431</f>
        <v>0</v>
      </c>
      <c r="W58" s="42"/>
      <c r="X58" s="53"/>
      <c r="Y58" s="4"/>
      <c r="Z58" s="5"/>
      <c r="AA58" s="18"/>
    </row>
    <row r="59" spans="1:27" ht="15.6">
      <c r="A59" s="39"/>
      <c r="B59">
        <f>+'Ark1'!C2432</f>
        <v>2021</v>
      </c>
      <c r="C59" s="4">
        <f>+'Ark1'!H2432</f>
        <v>2</v>
      </c>
      <c r="D59">
        <f>+'Ark1'!J2432</f>
        <v>147</v>
      </c>
      <c r="E59" s="4" t="str">
        <f>VLOOKUP(D59,RNR!$A$1:$B$29,2)</f>
        <v>Midt-Norge</v>
      </c>
      <c r="F59">
        <f>+'Ark1'!Q2432</f>
        <v>28</v>
      </c>
      <c r="H59" s="222">
        <f>+'Ark1'!R2432</f>
        <v>3075</v>
      </c>
      <c r="I59" s="9">
        <f>+'Ark1'!S2432</f>
        <v>3065</v>
      </c>
      <c r="J59" s="97">
        <f>+'Ark1'!T2432</f>
        <v>15.659693222790329</v>
      </c>
      <c r="K59" s="97">
        <f>+'Ark1'!U2432</f>
        <v>14.887152523314416</v>
      </c>
      <c r="M59" s="1">
        <f>+'Ark1'!W2432</f>
        <v>59.263621533442098</v>
      </c>
      <c r="N59" s="1"/>
      <c r="O59" s="116"/>
      <c r="P59" s="9">
        <f>+'Ark1'!Y2432</f>
        <v>130.22380487804912</v>
      </c>
      <c r="R59" s="9">
        <f>+'Ark1'!AA2432</f>
        <v>26.901882000838341</v>
      </c>
      <c r="S59" s="1">
        <f>+'Ark1'!AB2432</f>
        <v>4.2994363529433874</v>
      </c>
      <c r="T59" s="9">
        <f>+'Ark1'!AC2432</f>
        <v>-60.115119091541331</v>
      </c>
      <c r="U59" s="9">
        <f t="shared" si="12"/>
        <v>109.82142857142857</v>
      </c>
      <c r="V59" s="97">
        <f>+'Ark1'!V2432</f>
        <v>15.013333333333332</v>
      </c>
      <c r="W59" s="42"/>
      <c r="X59" s="53"/>
      <c r="Y59" s="4"/>
      <c r="Z59" s="5"/>
      <c r="AA59" s="18"/>
    </row>
    <row r="60" spans="1:27" ht="15.6">
      <c r="A60" s="39"/>
      <c r="B60">
        <f>+'Ark1'!C2433</f>
        <v>2021</v>
      </c>
      <c r="C60" s="4">
        <f>+'Ark1'!H2433</f>
        <v>1</v>
      </c>
      <c r="D60">
        <f>+'Ark1'!J2433</f>
        <v>155</v>
      </c>
      <c r="E60" s="4" t="str">
        <f>VLOOKUP(D60,RNR!$A$1:$B$29,2)</f>
        <v>Målselv</v>
      </c>
      <c r="F60">
        <f>+'Ark1'!Q2433</f>
        <v>1</v>
      </c>
      <c r="H60" s="222">
        <f>+'Ark1'!R2433</f>
        <v>3</v>
      </c>
      <c r="I60" s="9">
        <f>+'Ark1'!S2433</f>
        <v>3</v>
      </c>
      <c r="J60" s="97">
        <f>+'Ark1'!T2433</f>
        <v>1.5277749485649104E-2</v>
      </c>
      <c r="K60" s="97">
        <f>+'Ark1'!U2433</f>
        <v>1.8278891177559924E-2</v>
      </c>
      <c r="M60" s="1">
        <f>+'Ark1'!W2433</f>
        <v>58</v>
      </c>
      <c r="N60" s="1"/>
      <c r="O60" s="116"/>
      <c r="P60" s="9">
        <f>+'Ark1'!Y2433</f>
        <v>163.89</v>
      </c>
      <c r="R60" s="9">
        <f>+'Ark1'!AA2433</f>
        <v>28.113193818324245</v>
      </c>
      <c r="S60" s="1">
        <f>+'Ark1'!AB2433</f>
        <v>1.6329931618554523</v>
      </c>
      <c r="T60" s="9">
        <f>+'Ark1'!AC2433</f>
        <v>-99.908543175219108</v>
      </c>
      <c r="U60" s="9">
        <f t="shared" si="12"/>
        <v>3</v>
      </c>
      <c r="V60" s="97">
        <f>+'Ark1'!V2433</f>
        <v>15</v>
      </c>
      <c r="W60" s="42"/>
      <c r="X60" s="53"/>
      <c r="Y60" s="4"/>
      <c r="Z60" s="5"/>
      <c r="AA60" s="18"/>
    </row>
    <row r="61" spans="1:27" ht="15.6">
      <c r="A61" s="39"/>
      <c r="B61">
        <f>+'Ark1'!C2434</f>
        <v>2021</v>
      </c>
      <c r="C61" s="4">
        <f>+'Ark1'!H2434</f>
        <v>2</v>
      </c>
      <c r="D61">
        <f>+'Ark1'!J2434</f>
        <v>160</v>
      </c>
      <c r="E61" s="4" t="str">
        <f>VLOOKUP(D61,RNR!$A$1:$B$29,2)</f>
        <v>Oslo</v>
      </c>
      <c r="F61">
        <f>+'Ark1'!Q2434</f>
        <v>39</v>
      </c>
      <c r="H61" s="222">
        <f>+'Ark1'!R2434</f>
        <v>4537</v>
      </c>
      <c r="I61" s="9">
        <f>+'Ark1'!S2434</f>
        <v>4537</v>
      </c>
      <c r="J61" s="97">
        <f>+'Ark1'!T2434</f>
        <v>23.10504980546332</v>
      </c>
      <c r="K61" s="97">
        <f>+'Ark1'!U2434</f>
        <v>22.935760938023247</v>
      </c>
      <c r="M61" s="1">
        <f>+'Ark1'!W2434</f>
        <v>58.87987657042099</v>
      </c>
      <c r="N61" s="1"/>
      <c r="O61" s="116"/>
      <c r="P61" s="9">
        <f>+'Ark1'!Y2434</f>
        <v>135.97787083976152</v>
      </c>
      <c r="R61" s="9">
        <f>+'Ark1'!AA2434</f>
        <v>28.536874506075677</v>
      </c>
      <c r="S61" s="1">
        <f>+'Ark1'!AB2434</f>
        <v>2.7552235732694039</v>
      </c>
      <c r="T61" s="9">
        <f>+'Ark1'!AC2434</f>
        <v>-53.905370193793161</v>
      </c>
      <c r="U61" s="9">
        <f t="shared" si="12"/>
        <v>116.33333333333333</v>
      </c>
      <c r="V61" s="97">
        <f>+'Ark1'!V2434</f>
        <v>15.159135992946885</v>
      </c>
      <c r="W61" s="42"/>
      <c r="X61" s="53"/>
      <c r="Y61" s="4"/>
      <c r="Z61" s="5"/>
      <c r="AA61" s="18"/>
    </row>
    <row r="62" spans="1:27" ht="15.6">
      <c r="A62" s="39"/>
      <c r="B62">
        <f>+'Ark1'!C2435</f>
        <v>2021</v>
      </c>
      <c r="C62" s="4">
        <f>+'Ark1'!H2435</f>
        <v>1</v>
      </c>
      <c r="D62">
        <f>+'Ark1'!J2435</f>
        <v>171</v>
      </c>
      <c r="E62" s="4" t="str">
        <f>VLOOKUP(D62,RNR!$A$1:$B$29,2)</f>
        <v>Prima</v>
      </c>
      <c r="F62">
        <f>+'Ark1'!Q2435</f>
        <v>1</v>
      </c>
      <c r="H62" s="222">
        <f>+'Ark1'!R2435</f>
        <v>2</v>
      </c>
      <c r="I62" s="9">
        <f>+'Ark1'!S2435</f>
        <v>2</v>
      </c>
      <c r="J62" s="97">
        <f>+'Ark1'!T2435</f>
        <v>1.0185166323766063E-2</v>
      </c>
      <c r="K62" s="97">
        <f>+'Ark1'!U2435</f>
        <v>1.008913598097547E-2</v>
      </c>
      <c r="M62" s="1">
        <f>+'Ark1'!W2435</f>
        <v>59</v>
      </c>
      <c r="N62" s="1"/>
      <c r="O62" s="116"/>
      <c r="P62" s="9">
        <f>+'Ark1'!Y2435</f>
        <v>135.69</v>
      </c>
      <c r="R62" s="9">
        <f>+'Ark1'!AA2435</f>
        <v>10.060000000000038</v>
      </c>
      <c r="S62" s="1">
        <f>+'Ark1'!AB2435</f>
        <v>0</v>
      </c>
      <c r="T62" s="9">
        <f>+'Ark1'!AC2435</f>
        <v>0</v>
      </c>
      <c r="U62" s="9">
        <f t="shared" si="12"/>
        <v>2</v>
      </c>
      <c r="V62" s="97">
        <f>+'Ark1'!V2435</f>
        <v>14</v>
      </c>
      <c r="W62" s="42"/>
      <c r="X62" s="53"/>
      <c r="Y62" s="4"/>
      <c r="Z62" s="5"/>
      <c r="AA62" s="18"/>
    </row>
    <row r="63" spans="1:27" ht="15.6">
      <c r="A63" s="39"/>
      <c r="B63">
        <f>+'Ark1'!C2436</f>
        <v>2021</v>
      </c>
      <c r="C63" s="4">
        <f>+'Ark1'!H2436</f>
        <v>2</v>
      </c>
      <c r="D63">
        <f>+'Ark1'!J2436</f>
        <v>181</v>
      </c>
      <c r="E63" s="4" t="str">
        <f>VLOOKUP(D63,RNR!$A$1:$B$29,2)</f>
        <v>Horns</v>
      </c>
      <c r="F63">
        <f>+'Ark1'!Q2436</f>
        <v>5</v>
      </c>
      <c r="H63" s="222">
        <f>+'Ark1'!R2436</f>
        <v>211.4</v>
      </c>
      <c r="I63" s="9">
        <f>+'Ark1'!S2436</f>
        <v>211.4</v>
      </c>
      <c r="J63" s="97">
        <f>+'Ark1'!T2436</f>
        <v>1.0765720804220735</v>
      </c>
      <c r="K63" s="97">
        <f>+'Ark1'!U2436</f>
        <v>1.1351486236093844</v>
      </c>
      <c r="M63" s="1">
        <f>+'Ark1'!W2436</f>
        <v>62.97634815515611</v>
      </c>
      <c r="N63" s="1"/>
      <c r="O63" s="116"/>
      <c r="P63" s="9">
        <f>+'Ark1'!Y2436</f>
        <v>144.43472090823087</v>
      </c>
      <c r="R63" s="9">
        <f>+'Ark1'!AA2436</f>
        <v>33.723810711920585</v>
      </c>
      <c r="S63" s="1">
        <f>+'Ark1'!AB2436</f>
        <v>0</v>
      </c>
      <c r="T63" s="9">
        <f>+'Ark1'!AC2436</f>
        <v>0</v>
      </c>
      <c r="U63" s="9">
        <f t="shared" si="12"/>
        <v>42.28</v>
      </c>
      <c r="V63" s="97">
        <f>+'Ark1'!V2436</f>
        <v>16.929044465468309</v>
      </c>
      <c r="W63" s="42"/>
      <c r="X63" s="53"/>
      <c r="Y63" s="4"/>
      <c r="Z63" s="5"/>
      <c r="AA63" s="18"/>
    </row>
    <row r="64" spans="1:27" ht="15.6">
      <c r="A64" s="39"/>
      <c r="B64">
        <f>+'Ark1'!C2437</f>
        <v>2021</v>
      </c>
      <c r="C64" s="4">
        <f>+'Ark1'!H2437</f>
        <v>2</v>
      </c>
      <c r="D64">
        <f>+'Ark1'!J2437</f>
        <v>470</v>
      </c>
      <c r="E64" s="4" t="str">
        <f>VLOOKUP(D64,RNR!$A$1:$B$29,2)</f>
        <v>Jens Eide</v>
      </c>
      <c r="F64">
        <f>+'Ark1'!Q2437</f>
        <v>11</v>
      </c>
      <c r="H64" s="222">
        <f>+'Ark1'!R2437</f>
        <v>74</v>
      </c>
      <c r="I64" s="9">
        <f>+'Ark1'!S2437</f>
        <v>74</v>
      </c>
      <c r="J64" s="97">
        <f>+'Ark1'!T2437</f>
        <v>0.37685115397934449</v>
      </c>
      <c r="K64" s="97">
        <f>+'Ark1'!U2437</f>
        <v>0.44818917686878118</v>
      </c>
      <c r="M64" s="1">
        <f>+'Ark1'!W2437</f>
        <v>60.13513513513513</v>
      </c>
      <c r="N64" s="1"/>
      <c r="O64" s="116"/>
      <c r="P64" s="9">
        <f>+'Ark1'!Y2437</f>
        <v>162.91216216216213</v>
      </c>
      <c r="R64" s="9">
        <f>+'Ark1'!AA2437</f>
        <v>30.653292018008205</v>
      </c>
      <c r="S64" s="1">
        <f>+'Ark1'!AB2437</f>
        <v>2.5591612029763677</v>
      </c>
      <c r="T64" s="9">
        <f>+'Ark1'!AC2437</f>
        <v>-52.289265075694814</v>
      </c>
      <c r="U64" s="9">
        <f t="shared" si="12"/>
        <v>6.7272727272727275</v>
      </c>
      <c r="V64" s="97">
        <f>+'Ark1'!V2437</f>
        <v>15.986486486486484</v>
      </c>
      <c r="W64" s="42"/>
      <c r="X64" s="53"/>
      <c r="Y64" s="4"/>
      <c r="Z64" s="5"/>
      <c r="AA64" s="18"/>
    </row>
    <row r="65" spans="1:46" ht="15.6">
      <c r="A65" s="39"/>
      <c r="B65">
        <f>+'Ark1'!C2438</f>
        <v>2021</v>
      </c>
      <c r="C65" s="4">
        <f>+'Ark1'!H2438</f>
        <v>1</v>
      </c>
      <c r="D65">
        <f>+'Ark1'!J2438</f>
        <v>643</v>
      </c>
      <c r="E65" s="4" t="str">
        <f>VLOOKUP(D65,RNR!$A$1:$B$29,2)</f>
        <v>Bjerka</v>
      </c>
      <c r="F65">
        <f>+'Ark1'!Q2438</f>
        <v>0</v>
      </c>
      <c r="H65" s="222">
        <f>+'Ark1'!R2438</f>
        <v>0</v>
      </c>
      <c r="I65" s="9">
        <f>+'Ark1'!S2438</f>
        <v>0</v>
      </c>
      <c r="J65" s="97">
        <f>+'Ark1'!T2438</f>
        <v>0</v>
      </c>
      <c r="K65" s="97">
        <f>+'Ark1'!U2438</f>
        <v>0</v>
      </c>
      <c r="M65" s="1">
        <f>+'Ark1'!W2438</f>
        <v>0</v>
      </c>
      <c r="N65" s="1"/>
      <c r="O65" s="116"/>
      <c r="P65" s="9">
        <f>+'Ark1'!Y2438</f>
        <v>0</v>
      </c>
      <c r="R65" s="9">
        <f>+'Ark1'!AA2438</f>
        <v>0</v>
      </c>
      <c r="S65" s="1">
        <f>+'Ark1'!AB2438</f>
        <v>0</v>
      </c>
      <c r="T65" s="9">
        <f>+'Ark1'!AC2438</f>
        <v>0</v>
      </c>
      <c r="U65" s="9" t="e">
        <f t="shared" si="12"/>
        <v>#DIV/0!</v>
      </c>
      <c r="V65" s="97">
        <f>+'Ark1'!V2438</f>
        <v>0</v>
      </c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269"/>
      <c r="I66" s="64"/>
      <c r="J66" s="101"/>
      <c r="K66" s="101"/>
      <c r="L66" s="101"/>
      <c r="M66" s="39"/>
      <c r="N66" s="39"/>
      <c r="O66" s="116"/>
      <c r="P66" s="64"/>
      <c r="Q66" s="64"/>
      <c r="R66" s="64"/>
      <c r="S66" s="39"/>
      <c r="T66" s="64"/>
      <c r="U66" s="64"/>
      <c r="V66" s="101"/>
      <c r="W66" s="42"/>
      <c r="X66" s="53"/>
      <c r="Y66" s="53"/>
      <c r="Z66" s="4"/>
      <c r="AA66" s="4"/>
    </row>
    <row r="67" spans="1:46" ht="15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Y67" s="53"/>
      <c r="Z67" s="5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46" ht="15.6">
      <c r="J68" s="52"/>
      <c r="K68" s="52"/>
      <c r="L68" s="52"/>
      <c r="T68" s="3"/>
      <c r="U68" s="14"/>
      <c r="V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4"/>
      <c r="AO68" s="11"/>
      <c r="AP68" s="11"/>
      <c r="AQ68" s="1"/>
      <c r="AR68" s="5"/>
    </row>
    <row r="69" spans="1:46" ht="15.6">
      <c r="J69" s="52"/>
      <c r="K69" s="52"/>
      <c r="L69" s="52"/>
      <c r="T69" s="3"/>
      <c r="U69" s="14"/>
      <c r="V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J70" s="52"/>
      <c r="K70" s="52"/>
      <c r="L70" s="52"/>
      <c r="T70" s="3"/>
      <c r="U70" s="14"/>
      <c r="V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J71" s="52"/>
      <c r="K71" s="52"/>
      <c r="L71" s="52"/>
      <c r="T71" s="3"/>
      <c r="U71" s="14"/>
      <c r="V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1"/>
      <c r="AR71" s="5"/>
    </row>
    <row r="72" spans="1:46" ht="15.6">
      <c r="J72" s="52"/>
      <c r="K72" s="52"/>
      <c r="L72" s="52"/>
      <c r="T72" s="3"/>
      <c r="U72" s="14"/>
      <c r="V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J73" s="52"/>
      <c r="K73" s="52"/>
      <c r="L73" s="52"/>
      <c r="T73" s="3"/>
      <c r="U73" s="14"/>
      <c r="V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J74" s="52"/>
      <c r="K74" s="52"/>
      <c r="L74" s="52"/>
      <c r="T74" s="3"/>
      <c r="U74" s="14"/>
      <c r="V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J75" s="52"/>
      <c r="K75" s="52"/>
      <c r="L75" s="52"/>
      <c r="T75" s="3"/>
      <c r="U75" s="14"/>
      <c r="V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5"/>
      <c r="AR75" s="5"/>
    </row>
    <row r="76" spans="1:46" ht="15.6">
      <c r="J76" s="52"/>
      <c r="K76" s="52"/>
      <c r="L76" s="52"/>
      <c r="T76" s="3"/>
      <c r="U76" s="14"/>
      <c r="V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J77" s="52"/>
      <c r="K77" s="52"/>
      <c r="L77" s="52"/>
      <c r="T77" s="3"/>
      <c r="U77" s="14"/>
      <c r="V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J78" s="52"/>
      <c r="K78" s="52"/>
      <c r="L78" s="52"/>
      <c r="T78" s="3"/>
      <c r="U78" s="14"/>
      <c r="V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4"/>
      <c r="AQ78" s="11"/>
      <c r="AR78" s="11"/>
      <c r="AS78" s="5"/>
      <c r="AT78" s="5"/>
    </row>
    <row r="79" spans="1:46" ht="15.6">
      <c r="J79" s="52"/>
      <c r="K79" s="52"/>
      <c r="L79" s="52"/>
      <c r="T79" s="3"/>
      <c r="U79" s="14"/>
      <c r="V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J80" s="52"/>
      <c r="K80" s="52"/>
      <c r="L80" s="52"/>
      <c r="T80" s="3"/>
      <c r="U80" s="14"/>
      <c r="V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10:46" ht="15.6">
      <c r="J81" s="52"/>
      <c r="K81" s="52"/>
      <c r="L81" s="52"/>
      <c r="T81" s="3"/>
      <c r="U81" s="14"/>
      <c r="V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10:46" ht="15.6">
      <c r="J82" s="52"/>
      <c r="K82" s="52"/>
      <c r="L82" s="52"/>
      <c r="T82" s="3"/>
      <c r="U82" s="14"/>
      <c r="V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10:46" ht="15.6">
      <c r="J83" s="52"/>
      <c r="K83" s="52"/>
      <c r="L83" s="52"/>
      <c r="T83" s="3"/>
      <c r="U83" s="14"/>
      <c r="V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5"/>
      <c r="AR83" s="5"/>
      <c r="AS83" s="5"/>
      <c r="AT83" s="5"/>
    </row>
    <row r="84" spans="10:46">
      <c r="J84" s="52"/>
      <c r="K84" s="52"/>
      <c r="L84" s="52"/>
      <c r="T84" s="3"/>
      <c r="U84" s="14"/>
      <c r="V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1"/>
      <c r="AQ84" s="11"/>
    </row>
    <row r="85" spans="10:46" ht="15.6">
      <c r="J85" s="52"/>
      <c r="K85" s="52"/>
      <c r="L85" s="52"/>
      <c r="T85" s="3"/>
      <c r="U85" s="14"/>
      <c r="V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5"/>
      <c r="AQ85" s="5"/>
      <c r="AR85" s="5"/>
      <c r="AT85" s="5"/>
    </row>
    <row r="86" spans="10:46">
      <c r="J86" s="52"/>
      <c r="K86" s="52"/>
      <c r="L86" s="52"/>
      <c r="T86" s="3"/>
      <c r="U86" s="14"/>
      <c r="V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1"/>
      <c r="AQ86" s="11"/>
    </row>
    <row r="87" spans="10:46">
      <c r="J87" s="52"/>
      <c r="K87" s="52"/>
      <c r="L87" s="52"/>
      <c r="T87" s="3"/>
      <c r="U87" s="14"/>
      <c r="V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10:46" ht="15.6">
      <c r="J88" s="52"/>
      <c r="K88" s="52"/>
      <c r="L88" s="52"/>
      <c r="T88" s="3"/>
      <c r="U88" s="14"/>
      <c r="V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2"/>
      <c r="AQ88" s="5"/>
      <c r="AR88" s="5"/>
      <c r="AT88" s="2"/>
    </row>
    <row r="89" spans="10:46">
      <c r="J89" s="52"/>
      <c r="K89" s="52"/>
      <c r="L89" s="52"/>
      <c r="T89" s="3"/>
      <c r="U89" s="14"/>
      <c r="V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4"/>
      <c r="AQ89" s="4"/>
      <c r="AR89" s="4"/>
      <c r="AS89" s="4"/>
      <c r="AT89" s="4"/>
    </row>
    <row r="90" spans="10:46" ht="15.6">
      <c r="J90" s="52"/>
      <c r="K90" s="52"/>
      <c r="L90" s="52"/>
      <c r="T90" s="3"/>
      <c r="U90" s="14"/>
      <c r="V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11"/>
      <c r="AR90" s="11"/>
      <c r="AS90" s="1"/>
      <c r="AT90" s="5"/>
    </row>
    <row r="91" spans="10:46" ht="15.6">
      <c r="J91" s="52"/>
      <c r="K91" s="52"/>
      <c r="L91" s="52"/>
      <c r="T91" s="3"/>
      <c r="U91" s="14"/>
      <c r="V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10:46" ht="15.6">
      <c r="J92" s="52"/>
      <c r="K92" s="52"/>
      <c r="L92" s="52"/>
      <c r="T92" s="3"/>
      <c r="U92" s="14"/>
      <c r="V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10:46" ht="15.6">
      <c r="J93" s="52"/>
      <c r="K93" s="52"/>
      <c r="L93" s="52"/>
      <c r="T93" s="3"/>
      <c r="U93" s="14"/>
      <c r="V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10:46" ht="15.6">
      <c r="J94" s="52"/>
      <c r="K94" s="52"/>
      <c r="L94" s="52"/>
      <c r="T94" s="3"/>
      <c r="U94" s="14"/>
      <c r="V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1"/>
      <c r="AT94" s="5"/>
    </row>
    <row r="95" spans="10:46" ht="15.6">
      <c r="J95" s="52"/>
      <c r="K95" s="52"/>
      <c r="L95" s="52"/>
      <c r="T95" s="3"/>
      <c r="U95" s="14"/>
      <c r="V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10:46" ht="15.6">
      <c r="J96" s="52"/>
      <c r="K96" s="52"/>
      <c r="L96" s="52"/>
      <c r="T96" s="3"/>
      <c r="U96" s="14"/>
      <c r="V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10:46" ht="15.6">
      <c r="J97" s="52"/>
      <c r="K97" s="52"/>
      <c r="L97" s="52"/>
      <c r="T97" s="3"/>
      <c r="U97" s="14"/>
      <c r="V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10:46" ht="15.6">
      <c r="J98" s="52"/>
      <c r="K98" s="52"/>
      <c r="L98" s="52"/>
      <c r="T98" s="3"/>
      <c r="U98" s="14"/>
      <c r="V98" s="5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5"/>
      <c r="AT98" s="5"/>
    </row>
    <row r="99" spans="10:46" ht="15.6">
      <c r="J99" s="52"/>
      <c r="K99" s="52"/>
      <c r="L99" s="52"/>
      <c r="T99" s="3"/>
      <c r="U99" s="14"/>
      <c r="V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10:46" ht="15.6">
      <c r="J100" s="52"/>
      <c r="K100" s="52"/>
      <c r="L100" s="52"/>
      <c r="T100" s="3"/>
      <c r="U100" s="14"/>
      <c r="V100" s="52"/>
      <c r="Y100" s="53"/>
      <c r="Z100" s="5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10:46" ht="15.6">
      <c r="Y101" s="53"/>
      <c r="Z101" s="53"/>
      <c r="AL101" s="1"/>
      <c r="AM101" s="1"/>
      <c r="AN101" s="1"/>
      <c r="AP101" s="4"/>
      <c r="AQ101" s="11"/>
      <c r="AR101" s="11"/>
      <c r="AS101" s="5"/>
      <c r="AT101" s="5"/>
    </row>
    <row r="102" spans="10:46" ht="15.6">
      <c r="Y102" s="53"/>
      <c r="Z102" s="53"/>
      <c r="AN102" s="1"/>
      <c r="AP102" s="4"/>
      <c r="AQ102" s="11"/>
      <c r="AR102" s="11"/>
      <c r="AS102" s="5"/>
      <c r="AT102" s="5"/>
    </row>
    <row r="103" spans="10:46" ht="15.6">
      <c r="J103" s="52"/>
      <c r="K103" s="52"/>
      <c r="L103" s="52"/>
      <c r="T103" s="3"/>
      <c r="U103" s="14"/>
      <c r="V103" s="52"/>
      <c r="Y103" s="53"/>
      <c r="Z103" s="5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N103" s="1"/>
      <c r="AP103" s="4"/>
      <c r="AQ103" s="11"/>
      <c r="AR103" s="11"/>
      <c r="AS103" s="5"/>
      <c r="AT103" s="5"/>
    </row>
    <row r="104" spans="10:46" ht="15.6">
      <c r="J104" s="52"/>
      <c r="K104" s="52"/>
      <c r="L104" s="52"/>
      <c r="T104" s="3"/>
      <c r="U104" s="14"/>
      <c r="V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4"/>
      <c r="AQ104" s="11"/>
      <c r="AR104" s="11"/>
      <c r="AS104" s="5"/>
      <c r="AT104" s="5"/>
    </row>
    <row r="105" spans="10:46" ht="15.6">
      <c r="J105" s="52"/>
      <c r="K105" s="52"/>
      <c r="L105" s="52"/>
      <c r="T105" s="3"/>
      <c r="U105" s="14"/>
      <c r="V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10:46" ht="15.6">
      <c r="J106" s="52"/>
      <c r="K106" s="52"/>
      <c r="L106" s="52"/>
      <c r="T106" s="3"/>
      <c r="U106" s="14"/>
      <c r="V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5"/>
      <c r="AR106" s="5"/>
      <c r="AS106" s="5"/>
      <c r="AT106" s="5"/>
    </row>
    <row r="107" spans="10:46">
      <c r="J107" s="52"/>
      <c r="K107" s="52"/>
      <c r="L107" s="52"/>
      <c r="T107" s="3"/>
      <c r="U107" s="14"/>
      <c r="V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1"/>
      <c r="AQ107" s="11"/>
    </row>
    <row r="108" spans="10:46" ht="15.6">
      <c r="J108" s="52"/>
      <c r="K108" s="52"/>
      <c r="L108" s="52"/>
      <c r="T108" s="3"/>
      <c r="U108" s="14"/>
      <c r="V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5"/>
      <c r="AQ108" s="5"/>
      <c r="AR108" s="5"/>
      <c r="AT108" s="5"/>
    </row>
    <row r="109" spans="10:46">
      <c r="J109" s="52"/>
      <c r="K109" s="52"/>
      <c r="L109" s="52"/>
      <c r="T109" s="3"/>
      <c r="U109" s="14"/>
      <c r="V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1"/>
      <c r="AQ109" s="11"/>
    </row>
    <row r="110" spans="10:46">
      <c r="J110" s="52"/>
      <c r="K110" s="52"/>
      <c r="L110" s="52"/>
      <c r="T110" s="3"/>
      <c r="U110" s="14"/>
      <c r="V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10:46">
      <c r="J111" s="52"/>
      <c r="K111" s="52"/>
      <c r="L111" s="52"/>
      <c r="T111" s="3"/>
      <c r="U111" s="14"/>
      <c r="V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10:46">
      <c r="J112" s="52"/>
      <c r="K112" s="52"/>
      <c r="L112" s="52"/>
      <c r="T112" s="3"/>
      <c r="U112" s="14"/>
      <c r="V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10:43">
      <c r="J113" s="52"/>
      <c r="K113" s="52"/>
      <c r="L113" s="52"/>
      <c r="T113" s="3"/>
      <c r="U113" s="14"/>
      <c r="V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10:43">
      <c r="J114" s="52"/>
      <c r="K114" s="52"/>
      <c r="L114" s="52"/>
      <c r="T114" s="3"/>
      <c r="U114" s="14"/>
      <c r="V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10:43">
      <c r="J115" s="52"/>
      <c r="K115" s="52"/>
      <c r="L115" s="52"/>
      <c r="T115" s="3"/>
      <c r="U115" s="14"/>
      <c r="V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10:43">
      <c r="J116" s="52"/>
      <c r="K116" s="52"/>
      <c r="L116" s="52"/>
      <c r="T116" s="3"/>
      <c r="U116" s="14"/>
      <c r="V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10:43">
      <c r="J117" s="52"/>
      <c r="K117" s="52"/>
      <c r="L117" s="52"/>
      <c r="T117" s="3"/>
      <c r="U117" s="14"/>
      <c r="V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10:43">
      <c r="J118" s="52"/>
      <c r="K118" s="52"/>
      <c r="L118" s="52"/>
      <c r="T118" s="3"/>
      <c r="U118" s="14"/>
      <c r="V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10:43">
      <c r="J119" s="52"/>
      <c r="K119" s="52"/>
      <c r="L119" s="52"/>
      <c r="T119" s="3"/>
      <c r="U119" s="14"/>
      <c r="V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10:43">
      <c r="J120" s="52"/>
      <c r="K120" s="52"/>
      <c r="L120" s="52"/>
      <c r="T120" s="3"/>
      <c r="U120" s="14"/>
      <c r="V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10:43">
      <c r="J121" s="52"/>
      <c r="K121" s="52"/>
      <c r="L121" s="52"/>
      <c r="T121" s="3"/>
      <c r="U121" s="14"/>
      <c r="V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10:43">
      <c r="J122" s="52"/>
      <c r="K122" s="52"/>
      <c r="L122" s="52"/>
      <c r="T122" s="3"/>
      <c r="U122" s="14"/>
      <c r="V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10:43">
      <c r="J123" s="52"/>
      <c r="K123" s="52"/>
      <c r="L123" s="52"/>
      <c r="T123" s="3"/>
      <c r="U123" s="14"/>
      <c r="V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10:43">
      <c r="J124" s="52"/>
      <c r="K124" s="52"/>
      <c r="L124" s="52"/>
      <c r="T124" s="3"/>
      <c r="U124" s="14"/>
      <c r="V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P124" s="11"/>
      <c r="AQ124" s="11"/>
    </row>
    <row r="125" spans="10:43">
      <c r="J125" s="52"/>
      <c r="K125" s="52"/>
      <c r="L125" s="52"/>
      <c r="T125" s="3"/>
      <c r="U125" s="14"/>
      <c r="V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10:43">
      <c r="J126" s="52"/>
      <c r="K126" s="52"/>
      <c r="L126" s="52"/>
      <c r="T126" s="3"/>
      <c r="U126" s="14"/>
      <c r="V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1"/>
      <c r="AQ126" s="11"/>
    </row>
    <row r="127" spans="10:43">
      <c r="J127" s="52"/>
      <c r="K127" s="52"/>
      <c r="L127" s="52"/>
      <c r="T127" s="3"/>
      <c r="U127" s="14"/>
      <c r="V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10:43">
      <c r="J128" s="52"/>
      <c r="K128" s="52"/>
      <c r="L128" s="52"/>
      <c r="T128" s="3"/>
      <c r="U128" s="14"/>
      <c r="V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10:43">
      <c r="J129" s="52"/>
      <c r="K129" s="52"/>
      <c r="L129" s="52"/>
      <c r="T129" s="3"/>
      <c r="U129" s="14"/>
      <c r="V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10:43">
      <c r="J130" s="52"/>
      <c r="K130" s="52"/>
      <c r="L130" s="52"/>
      <c r="T130" s="3"/>
      <c r="U130" s="14"/>
      <c r="V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10:43">
      <c r="J131" s="52"/>
      <c r="K131" s="52"/>
      <c r="L131" s="52"/>
      <c r="T131" s="3"/>
      <c r="U131" s="14"/>
      <c r="V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10:43">
      <c r="J132" s="52"/>
      <c r="K132" s="52"/>
      <c r="L132" s="52"/>
      <c r="T132" s="3"/>
      <c r="U132" s="14"/>
      <c r="V132" s="5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10:43">
      <c r="J133" s="52"/>
      <c r="K133" s="52"/>
      <c r="L133" s="52"/>
      <c r="T133" s="3"/>
      <c r="U133" s="14"/>
      <c r="V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10:43">
      <c r="J134" s="52"/>
      <c r="K134" s="52"/>
      <c r="L134" s="52"/>
      <c r="T134" s="3"/>
      <c r="U134" s="14"/>
      <c r="V134" s="52"/>
      <c r="Y134" s="53"/>
      <c r="Z134" s="5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10:43">
      <c r="Y135" s="53"/>
      <c r="Z135" s="53"/>
      <c r="AL135" s="1"/>
      <c r="AM135" s="1"/>
      <c r="AN135" s="1"/>
      <c r="AP135" s="11"/>
      <c r="AQ135" s="11"/>
    </row>
    <row r="136" spans="10:43">
      <c r="Y136" s="53"/>
      <c r="Z136" s="53"/>
      <c r="AN136" s="1"/>
      <c r="AP136" s="11"/>
      <c r="AQ136" s="11"/>
    </row>
    <row r="137" spans="10:43">
      <c r="J137" s="52"/>
      <c r="K137" s="52"/>
      <c r="L137" s="52"/>
      <c r="T137" s="3"/>
      <c r="U137" s="14"/>
      <c r="V137" s="52"/>
      <c r="Y137" s="53"/>
      <c r="Z137" s="5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N137" s="1"/>
      <c r="AP137" s="11"/>
      <c r="AQ137" s="11"/>
    </row>
    <row r="138" spans="10:43">
      <c r="J138" s="52"/>
      <c r="K138" s="52"/>
      <c r="L138" s="52"/>
      <c r="T138" s="3"/>
      <c r="U138" s="14"/>
      <c r="V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1"/>
      <c r="AQ138" s="11"/>
    </row>
    <row r="139" spans="10:43">
      <c r="J139" s="52"/>
      <c r="K139" s="52"/>
      <c r="L139" s="52"/>
      <c r="T139" s="3"/>
      <c r="U139" s="14"/>
      <c r="V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10:43">
      <c r="J140" s="52"/>
      <c r="K140" s="52"/>
      <c r="L140" s="52"/>
      <c r="T140" s="3"/>
      <c r="U140" s="14"/>
      <c r="V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10:43">
      <c r="J141" s="52"/>
      <c r="K141" s="52"/>
      <c r="L141" s="52"/>
      <c r="T141" s="3"/>
      <c r="U141" s="14"/>
      <c r="V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10:43">
      <c r="J142" s="52"/>
      <c r="K142" s="52"/>
      <c r="L142" s="52"/>
      <c r="T142" s="3"/>
      <c r="U142" s="14"/>
      <c r="V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10:43">
      <c r="J143" s="52"/>
      <c r="K143" s="52"/>
      <c r="L143" s="52"/>
      <c r="T143" s="3"/>
      <c r="U143" s="14"/>
      <c r="V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10:43">
      <c r="J144" s="52"/>
      <c r="K144" s="52"/>
      <c r="L144" s="52"/>
      <c r="T144" s="3"/>
      <c r="U144" s="14"/>
      <c r="V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10:43">
      <c r="J145" s="52"/>
      <c r="K145" s="52"/>
      <c r="L145" s="52"/>
      <c r="T145" s="3"/>
      <c r="U145" s="14"/>
      <c r="V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10:43">
      <c r="J146" s="52"/>
      <c r="K146" s="52"/>
      <c r="L146" s="52"/>
      <c r="T146" s="3"/>
      <c r="U146" s="14"/>
      <c r="V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10:43">
      <c r="J147" s="52"/>
      <c r="K147" s="52"/>
      <c r="L147" s="52"/>
      <c r="T147" s="3"/>
      <c r="U147" s="14"/>
      <c r="V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10:43">
      <c r="J148" s="52"/>
      <c r="K148" s="52"/>
      <c r="L148" s="52"/>
      <c r="T148" s="3"/>
      <c r="U148" s="14"/>
      <c r="V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10:43">
      <c r="J149" s="52"/>
      <c r="K149" s="52"/>
      <c r="L149" s="52"/>
      <c r="T149" s="3"/>
      <c r="U149" s="14"/>
      <c r="V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10:43">
      <c r="J150" s="52"/>
      <c r="K150" s="52"/>
      <c r="L150" s="52"/>
      <c r="T150" s="3"/>
      <c r="U150" s="14"/>
      <c r="V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10:43">
      <c r="J151" s="52"/>
      <c r="K151" s="52"/>
      <c r="L151" s="52"/>
      <c r="T151" s="3"/>
      <c r="U151" s="14"/>
      <c r="V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10:43">
      <c r="J152" s="52"/>
      <c r="K152" s="52"/>
      <c r="L152" s="52"/>
      <c r="T152" s="3"/>
      <c r="U152" s="14"/>
      <c r="V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10:43">
      <c r="J153" s="52"/>
      <c r="K153" s="52"/>
      <c r="L153" s="52"/>
      <c r="T153" s="3"/>
      <c r="U153" s="14"/>
      <c r="V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10:43">
      <c r="J154" s="52"/>
      <c r="K154" s="52"/>
      <c r="L154" s="52"/>
      <c r="T154" s="3"/>
      <c r="U154" s="14"/>
      <c r="V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10:43">
      <c r="J155" s="52"/>
      <c r="K155" s="52"/>
      <c r="L155" s="52"/>
      <c r="T155" s="3"/>
      <c r="U155" s="14"/>
      <c r="V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10:43">
      <c r="J156" s="52"/>
      <c r="K156" s="52"/>
      <c r="L156" s="52"/>
      <c r="T156" s="3"/>
      <c r="U156" s="14"/>
      <c r="V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10:43">
      <c r="J157" s="52"/>
      <c r="K157" s="52"/>
      <c r="L157" s="52"/>
      <c r="T157" s="3"/>
      <c r="U157" s="14"/>
      <c r="V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10:43">
      <c r="J158" s="52"/>
      <c r="K158" s="52"/>
      <c r="L158" s="52"/>
      <c r="T158" s="3"/>
      <c r="U158" s="14"/>
      <c r="V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P158" s="11"/>
      <c r="AQ158" s="11"/>
    </row>
    <row r="159" spans="10:43">
      <c r="J159" s="52"/>
      <c r="K159" s="52"/>
      <c r="L159" s="52"/>
      <c r="T159" s="3"/>
      <c r="U159" s="14"/>
      <c r="V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10:43">
      <c r="J160" s="52"/>
      <c r="K160" s="52"/>
      <c r="L160" s="52"/>
      <c r="T160" s="3"/>
      <c r="U160" s="14"/>
      <c r="V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1"/>
      <c r="AQ160" s="11"/>
    </row>
    <row r="161" spans="10:43">
      <c r="J161" s="52"/>
      <c r="K161" s="52"/>
      <c r="L161" s="52"/>
      <c r="T161" s="3"/>
      <c r="U161" s="14"/>
      <c r="V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10:43">
      <c r="J162" s="52"/>
      <c r="K162" s="52"/>
      <c r="L162" s="52"/>
      <c r="T162" s="3"/>
      <c r="U162" s="14"/>
      <c r="V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10:43">
      <c r="J163" s="52"/>
      <c r="K163" s="52"/>
      <c r="L163" s="52"/>
      <c r="P163" s="66"/>
      <c r="Q163" s="66"/>
      <c r="T163" s="3"/>
      <c r="U163" s="14"/>
      <c r="V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10:43">
      <c r="J164" s="52"/>
      <c r="K164" s="52"/>
      <c r="L164" s="52"/>
      <c r="P164" s="66"/>
      <c r="Q164" s="66"/>
      <c r="T164" s="3"/>
      <c r="U164" s="14"/>
      <c r="V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3">
      <c r="J165" s="52"/>
      <c r="K165" s="52"/>
      <c r="L165" s="52"/>
      <c r="P165" s="66"/>
      <c r="Q165" s="66"/>
      <c r="T165" s="3"/>
      <c r="U165" s="14"/>
      <c r="V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3">
      <c r="J166" s="52"/>
      <c r="K166" s="52"/>
      <c r="L166" s="52"/>
      <c r="P166" s="66"/>
      <c r="Q166" s="66"/>
      <c r="T166" s="3"/>
      <c r="U166" s="14"/>
      <c r="V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3">
      <c r="J167" s="52"/>
      <c r="K167" s="52"/>
      <c r="L167" s="52"/>
      <c r="P167" s="66"/>
      <c r="Q167" s="66"/>
      <c r="T167" s="3"/>
      <c r="U167" s="14"/>
      <c r="V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3">
      <c r="J168" s="52"/>
      <c r="K168" s="52"/>
      <c r="L168" s="52"/>
      <c r="P168" s="66"/>
      <c r="Q168" s="66"/>
      <c r="T168" s="3"/>
      <c r="U168" s="14"/>
      <c r="V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3">
      <c r="J169" s="52"/>
      <c r="K169" s="52"/>
      <c r="L169" s="52"/>
      <c r="P169" s="66"/>
      <c r="Q169" s="66"/>
      <c r="T169" s="3"/>
      <c r="U169" s="14"/>
      <c r="V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3">
      <c r="J170" s="52"/>
      <c r="K170" s="52"/>
      <c r="L170" s="52"/>
      <c r="P170" s="66"/>
      <c r="Q170" s="66"/>
      <c r="T170" s="3"/>
      <c r="U170" s="14"/>
      <c r="V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3">
      <c r="J171" s="52"/>
      <c r="K171" s="52"/>
      <c r="L171" s="52"/>
      <c r="P171" s="66"/>
      <c r="Q171" s="66"/>
      <c r="T171" s="3"/>
      <c r="U171" s="14"/>
      <c r="V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3">
      <c r="J172" s="52"/>
      <c r="K172" s="52"/>
      <c r="L172" s="52"/>
      <c r="P172" s="66"/>
      <c r="Q172" s="66"/>
      <c r="T172" s="3"/>
      <c r="U172" s="14"/>
      <c r="V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3">
      <c r="J173" s="52"/>
      <c r="K173" s="52"/>
      <c r="L173" s="52"/>
      <c r="P173" s="66"/>
      <c r="Q173" s="66"/>
      <c r="T173" s="3"/>
      <c r="U173" s="14"/>
      <c r="V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3">
      <c r="J174" s="52"/>
      <c r="K174" s="52"/>
      <c r="L174" s="52"/>
      <c r="P174" s="66"/>
      <c r="Q174" s="66"/>
      <c r="T174" s="3"/>
      <c r="U174" s="14"/>
      <c r="V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3">
      <c r="J175" s="52"/>
      <c r="K175" s="52"/>
      <c r="L175" s="52"/>
      <c r="P175" s="66"/>
      <c r="Q175" s="66"/>
      <c r="T175" s="3"/>
      <c r="U175" s="14"/>
      <c r="V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3">
      <c r="J176" s="52"/>
      <c r="K176" s="52"/>
      <c r="L176" s="52"/>
      <c r="P176" s="66"/>
      <c r="Q176" s="66"/>
      <c r="T176" s="3"/>
      <c r="U176" s="14"/>
      <c r="V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J177" s="52"/>
      <c r="K177" s="52"/>
      <c r="L177" s="52"/>
      <c r="P177" s="66"/>
      <c r="Q177" s="66"/>
      <c r="T177" s="3"/>
      <c r="U177" s="14"/>
      <c r="V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J178" s="52"/>
      <c r="K178" s="52"/>
      <c r="L178" s="52"/>
      <c r="P178" s="66"/>
      <c r="Q178" s="66"/>
      <c r="T178" s="3"/>
      <c r="U178" s="14"/>
      <c r="V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J179" s="52"/>
      <c r="K179" s="52"/>
      <c r="L179" s="52"/>
      <c r="P179" s="66"/>
      <c r="Q179" s="66"/>
      <c r="T179" s="3"/>
      <c r="U179" s="14"/>
      <c r="V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J180" s="52"/>
      <c r="K180" s="52"/>
      <c r="L180" s="52"/>
      <c r="P180" s="66"/>
      <c r="Q180" s="66"/>
      <c r="T180" s="3"/>
      <c r="U180" s="14"/>
      <c r="V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J181" s="52"/>
      <c r="K181" s="52"/>
      <c r="L181" s="52"/>
      <c r="P181" s="66"/>
      <c r="Q181" s="66"/>
      <c r="T181" s="3"/>
      <c r="U181" s="14"/>
      <c r="V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J182" s="52"/>
      <c r="K182" s="52"/>
      <c r="L182" s="52"/>
      <c r="P182" s="66"/>
      <c r="Q182" s="66"/>
      <c r="T182" s="3"/>
      <c r="U182" s="14"/>
      <c r="V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J183" s="52"/>
      <c r="K183" s="52"/>
      <c r="L183" s="52"/>
      <c r="P183" s="66"/>
      <c r="Q183" s="66"/>
      <c r="T183" s="3"/>
      <c r="U183" s="14"/>
      <c r="V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J184" s="52"/>
      <c r="K184" s="52"/>
      <c r="L184" s="52"/>
      <c r="P184" s="66"/>
      <c r="Q184" s="66"/>
      <c r="T184" s="3"/>
      <c r="U184" s="14"/>
      <c r="V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F185" s="12"/>
      <c r="G185" s="12"/>
      <c r="H185" s="273"/>
      <c r="I185" s="12"/>
      <c r="J185" s="52"/>
      <c r="K185" s="52"/>
      <c r="L185" s="52"/>
      <c r="M185" s="12"/>
      <c r="N185" s="12"/>
      <c r="O185" s="12"/>
      <c r="P185" s="66"/>
      <c r="Q185" s="66"/>
      <c r="T185" s="3"/>
      <c r="U185" s="14"/>
      <c r="V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2"/>
    </row>
    <row r="186" spans="6:41">
      <c r="F186" s="12"/>
      <c r="G186" s="12"/>
      <c r="H186" s="273"/>
      <c r="I186" s="12"/>
      <c r="J186" s="52"/>
      <c r="K186" s="52"/>
      <c r="L186" s="52"/>
      <c r="M186" s="12"/>
      <c r="N186" s="12"/>
      <c r="O186" s="12"/>
      <c r="P186" s="66"/>
      <c r="Q186" s="66"/>
      <c r="T186" s="3"/>
      <c r="U186" s="14"/>
      <c r="V186" s="5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273"/>
      <c r="I187" s="12"/>
      <c r="J187" s="52"/>
      <c r="K187" s="52"/>
      <c r="L187" s="52"/>
      <c r="M187" s="12"/>
      <c r="N187" s="12"/>
      <c r="O187" s="12"/>
      <c r="P187" s="66"/>
      <c r="Q187" s="66"/>
      <c r="T187" s="3"/>
      <c r="U187" s="14"/>
      <c r="V187" s="5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273"/>
      <c r="I188" s="12"/>
      <c r="J188" s="52"/>
      <c r="K188" s="52"/>
      <c r="L188" s="52"/>
      <c r="M188" s="12"/>
      <c r="N188" s="12"/>
      <c r="O188" s="12"/>
      <c r="P188" s="66"/>
      <c r="Q188" s="66"/>
      <c r="T188" s="3"/>
      <c r="U188" s="14"/>
      <c r="V188" s="5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273"/>
      <c r="I189" s="12"/>
      <c r="J189" s="52"/>
      <c r="K189" s="52"/>
      <c r="L189" s="52"/>
      <c r="M189" s="12"/>
      <c r="N189" s="12"/>
      <c r="O189" s="12"/>
      <c r="P189" s="66"/>
      <c r="Q189" s="66"/>
      <c r="T189" s="3"/>
      <c r="U189" s="14"/>
      <c r="V189" s="5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273"/>
      <c r="I190" s="12"/>
      <c r="J190" s="52"/>
      <c r="K190" s="52"/>
      <c r="L190" s="52"/>
      <c r="M190" s="12"/>
      <c r="N190" s="12"/>
      <c r="O190" s="12"/>
      <c r="P190" s="66"/>
      <c r="Q190" s="66"/>
      <c r="T190" s="3"/>
      <c r="U190" s="14"/>
      <c r="V190" s="5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273"/>
      <c r="I191" s="12"/>
      <c r="J191" s="52"/>
      <c r="K191" s="52"/>
      <c r="L191" s="52"/>
      <c r="M191" s="12"/>
      <c r="N191" s="12"/>
      <c r="O191" s="12"/>
      <c r="P191" s="66"/>
      <c r="Q191" s="66"/>
      <c r="T191" s="3"/>
      <c r="U191" s="14"/>
      <c r="V191" s="5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273"/>
      <c r="I192" s="12"/>
      <c r="J192" s="52"/>
      <c r="K192" s="52"/>
      <c r="L192" s="52"/>
      <c r="M192" s="12"/>
      <c r="N192" s="12"/>
      <c r="O192" s="12"/>
      <c r="P192" s="66"/>
      <c r="Q192" s="66"/>
      <c r="T192" s="3"/>
      <c r="U192" s="14"/>
      <c r="V192" s="5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273"/>
      <c r="I193" s="12"/>
      <c r="J193" s="52"/>
      <c r="K193" s="52"/>
      <c r="L193" s="52"/>
      <c r="M193" s="12"/>
      <c r="N193" s="12"/>
      <c r="O193" s="12"/>
      <c r="P193" s="66"/>
      <c r="Q193" s="66"/>
      <c r="T193" s="3"/>
      <c r="U193" s="14"/>
      <c r="V193" s="5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273"/>
      <c r="I194" s="12"/>
      <c r="J194" s="52"/>
      <c r="K194" s="52"/>
      <c r="L194" s="52"/>
      <c r="M194" s="12"/>
      <c r="N194" s="12"/>
      <c r="O194" s="12"/>
      <c r="P194" s="66"/>
      <c r="Q194" s="66"/>
      <c r="T194" s="3"/>
      <c r="U194" s="14"/>
      <c r="V194" s="5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273"/>
      <c r="I195" s="12"/>
      <c r="J195" s="52"/>
      <c r="K195" s="52"/>
      <c r="L195" s="52"/>
      <c r="M195" s="12"/>
      <c r="N195" s="12"/>
      <c r="O195" s="12"/>
      <c r="P195" s="66"/>
      <c r="Q195" s="66"/>
      <c r="T195" s="3"/>
      <c r="U195" s="14"/>
      <c r="V195" s="52"/>
      <c r="Y195" s="12"/>
      <c r="Z195" s="1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273"/>
      <c r="I196" s="12"/>
      <c r="J196" s="52"/>
      <c r="K196" s="52"/>
      <c r="L196" s="52"/>
      <c r="M196" s="12"/>
      <c r="N196" s="12"/>
      <c r="O196" s="12"/>
      <c r="P196" s="66"/>
      <c r="Q196" s="66"/>
      <c r="T196" s="3"/>
      <c r="U196" s="14"/>
      <c r="V196" s="5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273"/>
      <c r="I197" s="12"/>
      <c r="J197" s="52"/>
      <c r="K197" s="52"/>
      <c r="L197" s="52"/>
      <c r="M197" s="12"/>
      <c r="N197" s="12"/>
      <c r="O197" s="12"/>
      <c r="P197" s="66"/>
      <c r="Q197" s="66"/>
      <c r="T197" s="3"/>
      <c r="U197" s="14"/>
      <c r="V197" s="5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273"/>
      <c r="I198" s="12"/>
      <c r="J198" s="149"/>
      <c r="K198" s="149"/>
      <c r="L198" s="149"/>
      <c r="M198" s="12"/>
      <c r="N198" s="12"/>
      <c r="O198" s="12"/>
      <c r="P198" s="66"/>
      <c r="Q198" s="66"/>
      <c r="R198" s="66"/>
      <c r="S198" s="149"/>
      <c r="T198" s="12"/>
      <c r="U198" s="66"/>
      <c r="V198" s="149"/>
      <c r="W198" s="66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"/>
      <c r="AN198" s="1"/>
      <c r="AO198" s="12"/>
    </row>
    <row r="199" spans="6:41">
      <c r="F199" s="12"/>
      <c r="G199" s="12"/>
      <c r="H199" s="273"/>
      <c r="I199" s="12"/>
      <c r="J199" s="149"/>
      <c r="K199" s="149"/>
      <c r="L199" s="149"/>
      <c r="M199" s="12"/>
      <c r="N199" s="12"/>
      <c r="O199" s="12"/>
      <c r="P199" s="66"/>
      <c r="Q199" s="66"/>
      <c r="R199" s="66"/>
      <c r="S199" s="149"/>
      <c r="T199" s="12"/>
      <c r="U199" s="66"/>
      <c r="V199" s="149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"/>
      <c r="AO199" s="12"/>
    </row>
    <row r="200" spans="6:41">
      <c r="F200" s="12"/>
      <c r="G200" s="12"/>
      <c r="H200" s="273"/>
      <c r="I200" s="12"/>
      <c r="J200" s="149"/>
      <c r="K200" s="149"/>
      <c r="L200" s="149"/>
      <c r="M200" s="12"/>
      <c r="N200" s="12"/>
      <c r="O200" s="12"/>
      <c r="P200" s="66"/>
      <c r="Q200" s="66"/>
      <c r="R200" s="66"/>
      <c r="S200" s="149"/>
      <c r="T200" s="12"/>
      <c r="U200" s="66"/>
      <c r="V200" s="149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273"/>
      <c r="I201" s="12"/>
      <c r="J201" s="149"/>
      <c r="K201" s="149"/>
      <c r="L201" s="149"/>
      <c r="M201" s="12"/>
      <c r="N201" s="12"/>
      <c r="O201" s="12"/>
      <c r="P201" s="66"/>
      <c r="Q201" s="66"/>
      <c r="R201" s="66"/>
      <c r="S201" s="149"/>
      <c r="T201" s="12"/>
      <c r="U201" s="66"/>
      <c r="V201" s="149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273"/>
      <c r="I202" s="12"/>
      <c r="J202" s="149"/>
      <c r="K202" s="149"/>
      <c r="L202" s="149"/>
      <c r="M202" s="12"/>
      <c r="N202" s="12"/>
      <c r="O202" s="12"/>
      <c r="P202" s="66"/>
      <c r="Q202" s="66"/>
      <c r="R202" s="66"/>
      <c r="S202" s="149"/>
      <c r="T202" s="12"/>
      <c r="U202" s="66"/>
      <c r="V202" s="149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273"/>
      <c r="I203" s="12"/>
      <c r="J203" s="149"/>
      <c r="K203" s="149"/>
      <c r="L203" s="149"/>
      <c r="M203" s="12"/>
      <c r="N203" s="12"/>
      <c r="O203" s="12"/>
      <c r="P203" s="66"/>
      <c r="Q203" s="66"/>
      <c r="R203" s="66"/>
      <c r="S203" s="149"/>
      <c r="T203" s="12"/>
      <c r="U203" s="66"/>
      <c r="V203" s="149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273"/>
      <c r="I204" s="12"/>
      <c r="J204" s="149"/>
      <c r="K204" s="149"/>
      <c r="L204" s="149"/>
      <c r="M204" s="12"/>
      <c r="N204" s="12"/>
      <c r="O204" s="12"/>
      <c r="P204" s="66"/>
      <c r="Q204" s="66"/>
      <c r="R204" s="66"/>
      <c r="S204" s="149"/>
      <c r="T204" s="12"/>
      <c r="U204" s="66"/>
      <c r="V204" s="149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273"/>
      <c r="I205" s="12"/>
      <c r="J205" s="149"/>
      <c r="K205" s="149"/>
      <c r="L205" s="149"/>
      <c r="M205" s="12"/>
      <c r="N205" s="12"/>
      <c r="O205" s="12"/>
      <c r="P205" s="66"/>
      <c r="Q205" s="66"/>
      <c r="R205" s="66"/>
      <c r="S205" s="149"/>
      <c r="T205" s="12"/>
      <c r="U205" s="66"/>
      <c r="V205" s="149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273"/>
      <c r="I206" s="12"/>
      <c r="J206" s="149"/>
      <c r="K206" s="149"/>
      <c r="L206" s="149"/>
      <c r="M206" s="12"/>
      <c r="N206" s="12"/>
      <c r="O206" s="12"/>
      <c r="P206" s="66"/>
      <c r="Q206" s="66"/>
      <c r="R206" s="66"/>
      <c r="S206" s="149"/>
      <c r="T206" s="12"/>
      <c r="U206" s="66"/>
      <c r="V206" s="149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273"/>
      <c r="I207" s="12"/>
      <c r="J207" s="149"/>
      <c r="K207" s="149"/>
      <c r="L207" s="149"/>
      <c r="M207" s="12"/>
      <c r="N207" s="12"/>
      <c r="O207" s="12"/>
      <c r="P207" s="66"/>
      <c r="Q207" s="66"/>
      <c r="R207" s="66"/>
      <c r="S207" s="149"/>
      <c r="T207" s="12"/>
      <c r="U207" s="66"/>
      <c r="V207" s="149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273"/>
      <c r="I208" s="12"/>
      <c r="J208" s="149"/>
      <c r="K208" s="149"/>
      <c r="L208" s="149"/>
      <c r="M208" s="12"/>
      <c r="N208" s="12"/>
      <c r="O208" s="12"/>
      <c r="P208" s="66"/>
      <c r="Q208" s="66"/>
      <c r="R208" s="66"/>
      <c r="S208" s="149"/>
      <c r="T208" s="12"/>
      <c r="U208" s="66"/>
      <c r="V208" s="149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273"/>
      <c r="I209" s="12"/>
      <c r="J209" s="149"/>
      <c r="K209" s="149"/>
      <c r="L209" s="149"/>
      <c r="M209" s="12"/>
      <c r="N209" s="12"/>
      <c r="O209" s="12"/>
      <c r="P209" s="66"/>
      <c r="Q209" s="66"/>
      <c r="R209" s="66"/>
      <c r="S209" s="149"/>
      <c r="T209" s="12"/>
      <c r="U209" s="66"/>
      <c r="V209" s="149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273"/>
      <c r="I210" s="12"/>
      <c r="J210" s="149"/>
      <c r="K210" s="149"/>
      <c r="L210" s="149"/>
      <c r="M210" s="12"/>
      <c r="N210" s="12"/>
      <c r="O210" s="12"/>
      <c r="P210" s="66"/>
      <c r="Q210" s="66"/>
      <c r="R210" s="66"/>
      <c r="S210" s="149"/>
      <c r="T210" s="12"/>
      <c r="U210" s="66"/>
      <c r="V210" s="149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273"/>
      <c r="I211" s="12"/>
      <c r="J211" s="149"/>
      <c r="K211" s="149"/>
      <c r="L211" s="149"/>
      <c r="M211" s="12"/>
      <c r="N211" s="12"/>
      <c r="O211" s="12"/>
      <c r="P211" s="66"/>
      <c r="Q211" s="66"/>
      <c r="R211" s="66"/>
      <c r="S211" s="149"/>
      <c r="T211" s="12"/>
      <c r="U211" s="66"/>
      <c r="V211" s="149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273"/>
      <c r="I212" s="12"/>
      <c r="J212" s="149"/>
      <c r="K212" s="149"/>
      <c r="L212" s="149"/>
      <c r="M212" s="12"/>
      <c r="N212" s="12"/>
      <c r="O212" s="12"/>
      <c r="P212" s="66"/>
      <c r="Q212" s="66"/>
      <c r="R212" s="66"/>
      <c r="S212" s="149"/>
      <c r="T212" s="12"/>
      <c r="U212" s="66"/>
      <c r="V212" s="149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273"/>
      <c r="I213" s="12"/>
      <c r="J213" s="149"/>
      <c r="K213" s="149"/>
      <c r="L213" s="149"/>
      <c r="M213" s="12"/>
      <c r="N213" s="12"/>
      <c r="O213" s="12"/>
      <c r="P213" s="66"/>
      <c r="Q213" s="66"/>
      <c r="R213" s="66"/>
      <c r="S213" s="149"/>
      <c r="T213" s="12"/>
      <c r="U213" s="66"/>
      <c r="V213" s="149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273"/>
      <c r="I214" s="12"/>
      <c r="J214" s="149"/>
      <c r="K214" s="149"/>
      <c r="L214" s="149"/>
      <c r="M214" s="12"/>
      <c r="N214" s="12"/>
      <c r="O214" s="12"/>
      <c r="P214" s="66"/>
      <c r="Q214" s="66"/>
      <c r="R214" s="66"/>
      <c r="S214" s="149"/>
      <c r="T214" s="12"/>
      <c r="U214" s="66"/>
      <c r="V214" s="149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273"/>
      <c r="I215" s="12"/>
      <c r="J215" s="149"/>
      <c r="K215" s="149"/>
      <c r="L215" s="149"/>
      <c r="M215" s="12"/>
      <c r="N215" s="12"/>
      <c r="O215" s="12"/>
      <c r="P215" s="66"/>
      <c r="Q215" s="66"/>
      <c r="R215" s="66"/>
      <c r="S215" s="149"/>
      <c r="T215" s="12"/>
      <c r="U215" s="66"/>
      <c r="V215" s="149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273"/>
      <c r="I216" s="12"/>
      <c r="J216" s="149"/>
      <c r="K216" s="149"/>
      <c r="L216" s="149"/>
      <c r="M216" s="12"/>
      <c r="N216" s="12"/>
      <c r="O216" s="12"/>
      <c r="P216" s="66"/>
      <c r="Q216" s="66"/>
      <c r="R216" s="66"/>
      <c r="S216" s="149"/>
      <c r="T216" s="12"/>
      <c r="U216" s="66"/>
      <c r="V216" s="149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273"/>
      <c r="I217" s="12"/>
      <c r="J217" s="149"/>
      <c r="K217" s="149"/>
      <c r="L217" s="149"/>
      <c r="M217" s="12"/>
      <c r="N217" s="12"/>
      <c r="O217" s="12"/>
      <c r="P217" s="66"/>
      <c r="Q217" s="66"/>
      <c r="R217" s="66"/>
      <c r="S217" s="149"/>
      <c r="T217" s="12"/>
      <c r="U217" s="66"/>
      <c r="V217" s="149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273"/>
      <c r="I218" s="12"/>
      <c r="J218" s="149"/>
      <c r="K218" s="149"/>
      <c r="L218" s="149"/>
      <c r="M218" s="12"/>
      <c r="N218" s="12"/>
      <c r="O218" s="12"/>
      <c r="P218" s="66"/>
      <c r="Q218" s="66"/>
      <c r="R218" s="66"/>
      <c r="S218" s="149"/>
      <c r="T218" s="12"/>
      <c r="U218" s="66"/>
      <c r="V218" s="149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273"/>
      <c r="I219" s="12"/>
      <c r="J219" s="149"/>
      <c r="K219" s="149"/>
      <c r="L219" s="149"/>
      <c r="M219" s="12"/>
      <c r="N219" s="12"/>
      <c r="O219" s="12"/>
      <c r="P219" s="66"/>
      <c r="Q219" s="66"/>
      <c r="R219" s="66"/>
      <c r="S219" s="149"/>
      <c r="T219" s="12"/>
      <c r="U219" s="66"/>
      <c r="V219" s="149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273"/>
      <c r="I220" s="12"/>
      <c r="J220" s="149"/>
      <c r="K220" s="149"/>
      <c r="L220" s="149"/>
      <c r="M220" s="12"/>
      <c r="N220" s="12"/>
      <c r="O220" s="12"/>
      <c r="P220" s="66"/>
      <c r="Q220" s="66"/>
      <c r="R220" s="66"/>
      <c r="S220" s="149"/>
      <c r="T220" s="12"/>
      <c r="U220" s="66"/>
      <c r="V220" s="149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273"/>
      <c r="I221" s="12"/>
      <c r="J221" s="149"/>
      <c r="K221" s="149"/>
      <c r="L221" s="149"/>
      <c r="M221" s="12"/>
      <c r="N221" s="12"/>
      <c r="O221" s="12"/>
      <c r="P221" s="66"/>
      <c r="Q221" s="66"/>
      <c r="R221" s="66"/>
      <c r="S221" s="149"/>
      <c r="T221" s="12"/>
      <c r="U221" s="66"/>
      <c r="V221" s="149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6:41">
      <c r="F222" s="12"/>
      <c r="G222" s="12"/>
      <c r="H222" s="273"/>
      <c r="I222" s="12"/>
      <c r="J222" s="149"/>
      <c r="K222" s="149"/>
      <c r="L222" s="149"/>
      <c r="M222" s="12"/>
      <c r="N222" s="12"/>
      <c r="O222" s="12"/>
      <c r="P222" s="66"/>
      <c r="Q222" s="66"/>
      <c r="R222" s="66"/>
      <c r="S222" s="149"/>
      <c r="T222" s="12"/>
      <c r="U222" s="66"/>
      <c r="V222" s="149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273"/>
      <c r="I223" s="12"/>
      <c r="J223" s="149"/>
      <c r="K223" s="149"/>
      <c r="L223" s="149"/>
      <c r="M223" s="12"/>
      <c r="N223" s="12"/>
      <c r="O223" s="12"/>
      <c r="P223" s="66"/>
      <c r="Q223" s="66"/>
      <c r="R223" s="66"/>
      <c r="S223" s="149"/>
      <c r="T223" s="12"/>
      <c r="U223" s="66"/>
      <c r="V223" s="149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273"/>
      <c r="I224" s="12"/>
      <c r="J224" s="149"/>
      <c r="K224" s="149"/>
      <c r="L224" s="149"/>
      <c r="M224" s="12"/>
      <c r="N224" s="12"/>
      <c r="O224" s="12"/>
      <c r="P224" s="66"/>
      <c r="Q224" s="66"/>
      <c r="R224" s="66"/>
      <c r="S224" s="149"/>
      <c r="T224" s="12"/>
      <c r="U224" s="66"/>
      <c r="V224" s="149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273"/>
      <c r="I225" s="12"/>
      <c r="J225" s="149"/>
      <c r="K225" s="149"/>
      <c r="L225" s="149"/>
      <c r="M225" s="12"/>
      <c r="N225" s="12"/>
      <c r="O225" s="12"/>
      <c r="P225" s="66"/>
      <c r="Q225" s="66"/>
      <c r="R225" s="66"/>
      <c r="S225" s="149"/>
      <c r="T225" s="12"/>
      <c r="U225" s="66"/>
      <c r="V225" s="149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273"/>
      <c r="I226" s="12"/>
      <c r="J226" s="149"/>
      <c r="K226" s="149"/>
      <c r="L226" s="149"/>
      <c r="M226" s="12"/>
      <c r="N226" s="12"/>
      <c r="O226" s="12"/>
      <c r="P226" s="66"/>
      <c r="Q226" s="66"/>
      <c r="R226" s="66"/>
      <c r="S226" s="149"/>
      <c r="T226" s="12"/>
      <c r="U226" s="66"/>
      <c r="V226" s="149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273"/>
      <c r="I227" s="12"/>
      <c r="J227" s="149"/>
      <c r="K227" s="149"/>
      <c r="L227" s="149"/>
      <c r="M227" s="12"/>
      <c r="N227" s="12"/>
      <c r="O227" s="12"/>
      <c r="P227" s="66"/>
      <c r="Q227" s="66"/>
      <c r="R227" s="66"/>
      <c r="S227" s="149"/>
      <c r="T227" s="12"/>
      <c r="U227" s="66"/>
      <c r="V227" s="149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273"/>
      <c r="I228" s="12"/>
      <c r="J228" s="149"/>
      <c r="K228" s="149"/>
      <c r="L228" s="149"/>
      <c r="M228" s="12"/>
      <c r="N228" s="12"/>
      <c r="O228" s="12"/>
      <c r="P228" s="66"/>
      <c r="Q228" s="66"/>
      <c r="R228" s="66"/>
      <c r="S228" s="149"/>
      <c r="T228" s="12"/>
      <c r="U228" s="66"/>
      <c r="V228" s="149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273"/>
      <c r="I229" s="12"/>
      <c r="J229" s="149"/>
      <c r="K229" s="149"/>
      <c r="L229" s="149"/>
      <c r="M229" s="12"/>
      <c r="N229" s="12"/>
      <c r="O229" s="12"/>
      <c r="P229" s="66"/>
      <c r="Q229" s="66"/>
      <c r="R229" s="66"/>
      <c r="S229" s="149"/>
      <c r="T229" s="12"/>
      <c r="U229" s="66"/>
      <c r="V229" s="149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273"/>
      <c r="I230" s="12"/>
      <c r="J230" s="149"/>
      <c r="K230" s="149"/>
      <c r="L230" s="149"/>
      <c r="M230" s="12"/>
      <c r="N230" s="12"/>
      <c r="O230" s="12"/>
      <c r="P230" s="66"/>
      <c r="Q230" s="66"/>
      <c r="R230" s="66"/>
      <c r="S230" s="149"/>
      <c r="T230" s="12"/>
      <c r="U230" s="66"/>
      <c r="V230" s="149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273"/>
      <c r="I231" s="12"/>
      <c r="J231" s="149"/>
      <c r="K231" s="149"/>
      <c r="L231" s="149"/>
      <c r="M231" s="12"/>
      <c r="N231" s="12"/>
      <c r="O231" s="12"/>
      <c r="P231" s="66"/>
      <c r="Q231" s="66"/>
      <c r="R231" s="66"/>
      <c r="S231" s="149"/>
      <c r="T231" s="12"/>
      <c r="U231" s="66"/>
      <c r="V231" s="149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273"/>
      <c r="I232" s="12"/>
      <c r="J232" s="149"/>
      <c r="K232" s="149"/>
      <c r="L232" s="149"/>
      <c r="M232" s="12"/>
      <c r="N232" s="12"/>
      <c r="O232" s="12"/>
      <c r="P232" s="66"/>
      <c r="Q232" s="66"/>
      <c r="R232" s="66"/>
      <c r="S232" s="149"/>
      <c r="T232" s="12"/>
      <c r="U232" s="66"/>
      <c r="V232" s="149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273"/>
      <c r="I233" s="12"/>
      <c r="J233" s="149"/>
      <c r="K233" s="149"/>
      <c r="L233" s="149"/>
      <c r="M233" s="12"/>
      <c r="N233" s="12"/>
      <c r="O233" s="12"/>
      <c r="P233" s="66"/>
      <c r="Q233" s="66"/>
      <c r="R233" s="66"/>
      <c r="S233" s="149"/>
      <c r="T233" s="12"/>
      <c r="U233" s="66"/>
      <c r="V233" s="149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273"/>
      <c r="I234" s="12"/>
      <c r="J234" s="149"/>
      <c r="K234" s="149"/>
      <c r="L234" s="149"/>
      <c r="M234" s="12"/>
      <c r="N234" s="12"/>
      <c r="O234" s="12"/>
      <c r="P234" s="66"/>
      <c r="Q234" s="66"/>
      <c r="R234" s="66"/>
      <c r="S234" s="149"/>
      <c r="T234" s="12"/>
      <c r="U234" s="66"/>
      <c r="V234" s="149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273"/>
      <c r="I235" s="12"/>
      <c r="J235" s="149"/>
      <c r="K235" s="149"/>
      <c r="L235" s="149"/>
      <c r="M235" s="12"/>
      <c r="N235" s="12"/>
      <c r="O235" s="12"/>
      <c r="P235" s="66"/>
      <c r="Q235" s="66"/>
      <c r="R235" s="66"/>
      <c r="S235" s="149"/>
      <c r="T235" s="12"/>
      <c r="U235" s="66"/>
      <c r="V235" s="149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273"/>
      <c r="I236" s="12"/>
      <c r="J236" s="149"/>
      <c r="K236" s="149"/>
      <c r="L236" s="149"/>
      <c r="M236" s="12"/>
      <c r="N236" s="12"/>
      <c r="O236" s="12"/>
      <c r="P236" s="66"/>
      <c r="Q236" s="66"/>
      <c r="R236" s="66"/>
      <c r="S236" s="149"/>
      <c r="T236" s="12"/>
      <c r="U236" s="66"/>
      <c r="V236" s="149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273"/>
      <c r="I237" s="12"/>
      <c r="J237" s="149"/>
      <c r="K237" s="149"/>
      <c r="L237" s="149"/>
      <c r="M237" s="12"/>
      <c r="N237" s="12"/>
      <c r="O237" s="12"/>
      <c r="P237" s="66"/>
      <c r="Q237" s="66"/>
      <c r="R237" s="66"/>
      <c r="S237" s="149"/>
      <c r="T237" s="12"/>
      <c r="U237" s="66"/>
      <c r="V237" s="149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273"/>
      <c r="I238" s="12"/>
      <c r="J238" s="149"/>
      <c r="K238" s="149"/>
      <c r="L238" s="149"/>
      <c r="M238" s="12"/>
      <c r="N238" s="12"/>
      <c r="O238" s="12"/>
      <c r="P238" s="66"/>
      <c r="Q238" s="66"/>
      <c r="R238" s="66"/>
      <c r="S238" s="149"/>
      <c r="T238" s="12"/>
      <c r="U238" s="66"/>
      <c r="V238" s="149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273"/>
      <c r="I239" s="12"/>
      <c r="J239" s="149"/>
      <c r="K239" s="149"/>
      <c r="L239" s="149"/>
      <c r="M239" s="12"/>
      <c r="N239" s="12"/>
      <c r="O239" s="12"/>
      <c r="P239" s="66"/>
      <c r="Q239" s="66"/>
      <c r="R239" s="66"/>
      <c r="S239" s="149"/>
      <c r="T239" s="12"/>
      <c r="U239" s="66"/>
      <c r="V239" s="149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273"/>
      <c r="I240" s="12"/>
      <c r="J240" s="149"/>
      <c r="K240" s="149"/>
      <c r="L240" s="149"/>
      <c r="M240" s="12"/>
      <c r="N240" s="12"/>
      <c r="O240" s="12"/>
      <c r="P240" s="66"/>
      <c r="Q240" s="66"/>
      <c r="R240" s="66"/>
      <c r="S240" s="149"/>
      <c r="T240" s="12"/>
      <c r="U240" s="66"/>
      <c r="V240" s="149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273"/>
      <c r="I241" s="12"/>
      <c r="J241" s="149"/>
      <c r="K241" s="149"/>
      <c r="L241" s="149"/>
      <c r="M241" s="12"/>
      <c r="N241" s="12"/>
      <c r="O241" s="12"/>
      <c r="P241" s="66"/>
      <c r="Q241" s="66"/>
      <c r="R241" s="66"/>
      <c r="S241" s="149"/>
      <c r="T241" s="12"/>
      <c r="U241" s="66"/>
      <c r="V241" s="149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273"/>
      <c r="I242" s="12"/>
      <c r="J242" s="149"/>
      <c r="K242" s="149"/>
      <c r="L242" s="149"/>
      <c r="M242" s="12"/>
      <c r="N242" s="12"/>
      <c r="O242" s="12"/>
      <c r="P242" s="66"/>
      <c r="Q242" s="66"/>
      <c r="R242" s="66"/>
      <c r="S242" s="149"/>
      <c r="T242" s="12"/>
      <c r="U242" s="66"/>
      <c r="V242" s="149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273"/>
      <c r="I243" s="12"/>
      <c r="J243" s="149"/>
      <c r="K243" s="149"/>
      <c r="L243" s="149"/>
      <c r="M243" s="12"/>
      <c r="N243" s="12"/>
      <c r="O243" s="12"/>
      <c r="P243" s="66"/>
      <c r="Q243" s="66"/>
      <c r="R243" s="66"/>
      <c r="S243" s="149"/>
      <c r="T243" s="12"/>
      <c r="U243" s="66"/>
      <c r="V243" s="149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273"/>
      <c r="I244" s="12"/>
      <c r="J244" s="149"/>
      <c r="K244" s="149"/>
      <c r="L244" s="149"/>
      <c r="M244" s="12"/>
      <c r="N244" s="12"/>
      <c r="O244" s="12"/>
      <c r="P244" s="66"/>
      <c r="Q244" s="66"/>
      <c r="R244" s="66"/>
      <c r="S244" s="149"/>
      <c r="T244" s="12"/>
      <c r="U244" s="66"/>
      <c r="V244" s="149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273"/>
      <c r="I245" s="12"/>
      <c r="J245" s="149"/>
      <c r="K245" s="149"/>
      <c r="L245" s="149"/>
      <c r="M245" s="12"/>
      <c r="N245" s="12"/>
      <c r="O245" s="12"/>
      <c r="P245" s="66"/>
      <c r="Q245" s="66"/>
      <c r="R245" s="66"/>
      <c r="S245" s="149"/>
      <c r="T245" s="12"/>
      <c r="U245" s="66"/>
      <c r="V245" s="149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273"/>
      <c r="I246" s="12"/>
      <c r="J246" s="149"/>
      <c r="K246" s="149"/>
      <c r="L246" s="149"/>
      <c r="M246" s="12"/>
      <c r="N246" s="12"/>
      <c r="O246" s="12"/>
      <c r="P246" s="66"/>
      <c r="Q246" s="66"/>
      <c r="R246" s="66"/>
      <c r="S246" s="149"/>
      <c r="T246" s="12"/>
      <c r="U246" s="66"/>
      <c r="V246" s="149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273"/>
      <c r="I247" s="12"/>
      <c r="J247" s="149"/>
      <c r="K247" s="149"/>
      <c r="L247" s="149"/>
      <c r="M247" s="12"/>
      <c r="N247" s="12"/>
      <c r="O247" s="12"/>
      <c r="P247" s="66"/>
      <c r="Q247" s="66"/>
      <c r="R247" s="66"/>
      <c r="S247" s="149"/>
      <c r="T247" s="12"/>
      <c r="U247" s="66"/>
      <c r="V247" s="149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273"/>
      <c r="I248" s="12"/>
      <c r="J248" s="149"/>
      <c r="K248" s="149"/>
      <c r="L248" s="149"/>
      <c r="M248" s="12"/>
      <c r="N248" s="12"/>
      <c r="O248" s="12"/>
      <c r="P248" s="66"/>
      <c r="Q248" s="66"/>
      <c r="R248" s="66"/>
      <c r="S248" s="149"/>
      <c r="T248" s="12"/>
      <c r="U248" s="66"/>
      <c r="V248" s="149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273"/>
      <c r="I249" s="12"/>
      <c r="J249" s="149"/>
      <c r="K249" s="149"/>
      <c r="L249" s="149"/>
      <c r="M249" s="12"/>
      <c r="N249" s="12"/>
      <c r="O249" s="12"/>
      <c r="P249" s="66"/>
      <c r="Q249" s="66"/>
      <c r="R249" s="66"/>
      <c r="S249" s="149"/>
      <c r="T249" s="12"/>
      <c r="U249" s="66"/>
      <c r="V249" s="149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273"/>
      <c r="I250" s="12"/>
      <c r="J250" s="149"/>
      <c r="K250" s="149"/>
      <c r="L250" s="149"/>
      <c r="M250" s="12"/>
      <c r="N250" s="12"/>
      <c r="O250" s="12"/>
      <c r="P250" s="66"/>
      <c r="Q250" s="66"/>
      <c r="R250" s="66"/>
      <c r="S250" s="149"/>
      <c r="T250" s="12"/>
      <c r="U250" s="66"/>
      <c r="V250" s="149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273"/>
      <c r="I251" s="12"/>
      <c r="J251" s="149"/>
      <c r="K251" s="149"/>
      <c r="L251" s="149"/>
      <c r="M251" s="12"/>
      <c r="N251" s="12"/>
      <c r="O251" s="12"/>
      <c r="P251" s="66"/>
      <c r="Q251" s="66"/>
      <c r="R251" s="66"/>
      <c r="S251" s="149"/>
      <c r="T251" s="12"/>
      <c r="U251" s="66"/>
      <c r="V251" s="149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273"/>
      <c r="I252" s="12"/>
      <c r="J252" s="149"/>
      <c r="K252" s="149"/>
      <c r="L252" s="149"/>
      <c r="M252" s="12"/>
      <c r="N252" s="12"/>
      <c r="O252" s="12"/>
      <c r="P252" s="66"/>
      <c r="Q252" s="66"/>
      <c r="R252" s="66"/>
      <c r="S252" s="149"/>
      <c r="T252" s="12"/>
      <c r="U252" s="66"/>
      <c r="V252" s="149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273"/>
      <c r="I253" s="12"/>
      <c r="J253" s="149"/>
      <c r="K253" s="149"/>
      <c r="L253" s="149"/>
      <c r="M253" s="12"/>
      <c r="N253" s="12"/>
      <c r="O253" s="12"/>
      <c r="P253" s="66"/>
      <c r="Q253" s="66"/>
      <c r="R253" s="66"/>
      <c r="S253" s="149"/>
      <c r="T253" s="12"/>
      <c r="U253" s="66"/>
      <c r="V253" s="149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273"/>
      <c r="I254" s="12"/>
      <c r="J254" s="149"/>
      <c r="K254" s="149"/>
      <c r="L254" s="149"/>
      <c r="M254" s="12"/>
      <c r="N254" s="12"/>
      <c r="O254" s="12"/>
      <c r="P254" s="66"/>
      <c r="Q254" s="66"/>
      <c r="R254" s="66"/>
      <c r="S254" s="149"/>
      <c r="T254" s="12"/>
      <c r="U254" s="66"/>
      <c r="V254" s="149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273"/>
      <c r="I255" s="12"/>
      <c r="J255" s="149"/>
      <c r="K255" s="149"/>
      <c r="L255" s="149"/>
      <c r="M255" s="12"/>
      <c r="N255" s="12"/>
      <c r="O255" s="12"/>
      <c r="P255" s="66"/>
      <c r="Q255" s="66"/>
      <c r="R255" s="66"/>
      <c r="S255" s="149"/>
      <c r="T255" s="12"/>
      <c r="U255" s="66"/>
      <c r="V255" s="149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273"/>
      <c r="I256" s="12"/>
      <c r="J256" s="149"/>
      <c r="K256" s="149"/>
      <c r="L256" s="149"/>
      <c r="M256" s="12"/>
      <c r="N256" s="12"/>
      <c r="O256" s="12"/>
      <c r="P256" s="66"/>
      <c r="Q256" s="66"/>
      <c r="R256" s="66"/>
      <c r="S256" s="149"/>
      <c r="T256" s="12"/>
      <c r="U256" s="66"/>
      <c r="V256" s="149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273"/>
      <c r="I257" s="12"/>
      <c r="J257" s="149"/>
      <c r="K257" s="149"/>
      <c r="L257" s="149"/>
      <c r="M257" s="12"/>
      <c r="N257" s="12"/>
      <c r="O257" s="12"/>
      <c r="P257" s="66"/>
      <c r="Q257" s="66"/>
      <c r="R257" s="66"/>
      <c r="S257" s="149"/>
      <c r="T257" s="12"/>
      <c r="U257" s="66"/>
      <c r="V257" s="149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273"/>
      <c r="I258" s="12"/>
      <c r="J258" s="149"/>
      <c r="K258" s="149"/>
      <c r="L258" s="149"/>
      <c r="M258" s="12"/>
      <c r="N258" s="12"/>
      <c r="O258" s="12"/>
      <c r="P258" s="66"/>
      <c r="Q258" s="66"/>
      <c r="R258" s="66"/>
      <c r="S258" s="149"/>
      <c r="T258" s="12"/>
      <c r="U258" s="66"/>
      <c r="V258" s="149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273"/>
      <c r="I259" s="12"/>
      <c r="J259" s="149"/>
      <c r="K259" s="149"/>
      <c r="L259" s="149"/>
      <c r="M259" s="12"/>
      <c r="N259" s="12"/>
      <c r="O259" s="12"/>
      <c r="P259" s="66"/>
      <c r="Q259" s="66"/>
      <c r="R259" s="66"/>
      <c r="S259" s="149"/>
      <c r="T259" s="12"/>
      <c r="U259" s="66"/>
      <c r="V259" s="149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273"/>
      <c r="I260" s="12"/>
      <c r="J260" s="149"/>
      <c r="K260" s="149"/>
      <c r="L260" s="149"/>
      <c r="M260" s="12"/>
      <c r="N260" s="12"/>
      <c r="O260" s="12"/>
      <c r="P260" s="66"/>
      <c r="Q260" s="66"/>
      <c r="R260" s="66"/>
      <c r="S260" s="149"/>
      <c r="T260" s="12"/>
      <c r="U260" s="66"/>
      <c r="V260" s="149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273"/>
      <c r="I261" s="12"/>
      <c r="J261" s="149"/>
      <c r="K261" s="149"/>
      <c r="L261" s="149"/>
      <c r="M261" s="12"/>
      <c r="N261" s="12"/>
      <c r="O261" s="12"/>
      <c r="P261" s="66"/>
      <c r="Q261" s="66"/>
      <c r="R261" s="66"/>
      <c r="S261" s="149"/>
      <c r="T261" s="12"/>
      <c r="U261" s="66"/>
      <c r="V261" s="149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273"/>
      <c r="I262" s="12"/>
      <c r="J262" s="149"/>
      <c r="K262" s="149"/>
      <c r="L262" s="149"/>
      <c r="M262" s="12"/>
      <c r="N262" s="12"/>
      <c r="O262" s="12"/>
      <c r="P262" s="66"/>
      <c r="Q262" s="66"/>
      <c r="R262" s="66"/>
      <c r="S262" s="149"/>
      <c r="T262" s="12"/>
      <c r="U262" s="66"/>
      <c r="V262" s="149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273"/>
      <c r="I263" s="12"/>
      <c r="J263" s="149"/>
      <c r="K263" s="149"/>
      <c r="L263" s="149"/>
      <c r="M263" s="12"/>
      <c r="N263" s="12"/>
      <c r="O263" s="12"/>
      <c r="P263" s="66"/>
      <c r="Q263" s="66"/>
      <c r="R263" s="66"/>
      <c r="S263" s="149"/>
      <c r="T263" s="12"/>
      <c r="U263" s="66"/>
      <c r="V263" s="149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273"/>
      <c r="I264" s="12"/>
      <c r="J264" s="149"/>
      <c r="K264" s="149"/>
      <c r="L264" s="149"/>
      <c r="M264" s="12"/>
      <c r="N264" s="12"/>
      <c r="O264" s="12"/>
      <c r="P264" s="66"/>
      <c r="Q264" s="66"/>
      <c r="R264" s="66"/>
      <c r="S264" s="149"/>
      <c r="T264" s="12"/>
      <c r="U264" s="66"/>
      <c r="V264" s="149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273"/>
      <c r="I265" s="12"/>
      <c r="J265" s="149"/>
      <c r="K265" s="149"/>
      <c r="L265" s="149"/>
      <c r="M265" s="12"/>
      <c r="N265" s="12"/>
      <c r="O265" s="12"/>
      <c r="P265" s="66"/>
      <c r="Q265" s="66"/>
      <c r="R265" s="66"/>
      <c r="S265" s="149"/>
      <c r="T265" s="12"/>
      <c r="U265" s="66"/>
      <c r="V265" s="149"/>
      <c r="W265" s="66"/>
      <c r="X265" s="12"/>
      <c r="Y265" s="30"/>
      <c r="Z265" s="30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273"/>
      <c r="I266" s="12"/>
      <c r="J266" s="149"/>
      <c r="K266" s="149"/>
      <c r="L266" s="149"/>
      <c r="M266" s="12"/>
      <c r="N266" s="12"/>
      <c r="O266" s="12"/>
      <c r="P266" s="66"/>
      <c r="Q266" s="66"/>
      <c r="R266" s="66"/>
      <c r="S266" s="149"/>
      <c r="T266" s="12"/>
      <c r="U266" s="66"/>
      <c r="V266" s="149"/>
      <c r="W266" s="66"/>
      <c r="X266" s="12"/>
      <c r="Y266" s="32"/>
      <c r="Z266" s="3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273"/>
      <c r="I267" s="12"/>
      <c r="J267" s="149"/>
      <c r="K267" s="149"/>
      <c r="L267" s="149"/>
      <c r="M267" s="12"/>
      <c r="N267" s="12"/>
      <c r="O267" s="12"/>
      <c r="P267" s="66"/>
      <c r="Q267" s="66"/>
      <c r="R267" s="66"/>
      <c r="S267" s="149"/>
      <c r="T267" s="12"/>
      <c r="U267" s="66"/>
      <c r="V267" s="149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273"/>
      <c r="I268" s="12"/>
      <c r="J268" s="150"/>
      <c r="K268" s="150"/>
      <c r="L268" s="150"/>
      <c r="M268" s="12"/>
      <c r="N268" s="12"/>
      <c r="O268" s="12"/>
      <c r="P268" s="66"/>
      <c r="Q268" s="66"/>
      <c r="R268" s="67"/>
      <c r="S268" s="150"/>
      <c r="T268" s="30"/>
      <c r="U268" s="67"/>
      <c r="V268" s="150"/>
      <c r="W268" s="67"/>
      <c r="X268" s="30"/>
      <c r="Y268" s="32"/>
      <c r="Z268" s="32"/>
      <c r="AA268" s="30"/>
      <c r="AB268" s="30"/>
      <c r="AL268" s="12"/>
      <c r="AM268" s="12"/>
      <c r="AN268" s="12"/>
      <c r="AO268" s="12"/>
    </row>
    <row r="269" spans="6:41">
      <c r="F269" s="12"/>
      <c r="G269" s="12"/>
      <c r="H269" s="273"/>
      <c r="I269" s="12"/>
      <c r="J269" s="151"/>
      <c r="K269" s="151"/>
      <c r="L269" s="151"/>
      <c r="M269" s="12"/>
      <c r="N269" s="12"/>
      <c r="O269" s="12"/>
      <c r="P269" s="67"/>
      <c r="Q269" s="67"/>
      <c r="R269" s="68"/>
      <c r="S269" s="151"/>
      <c r="T269" s="32"/>
      <c r="U269" s="68"/>
      <c r="V269" s="151"/>
      <c r="W269" s="68"/>
      <c r="X269" s="32"/>
      <c r="Y269" s="32"/>
      <c r="Z269" s="32"/>
      <c r="AA269" s="32"/>
      <c r="AB269" s="32"/>
      <c r="AN269" s="12"/>
      <c r="AO269" s="12"/>
    </row>
    <row r="270" spans="6:41">
      <c r="F270" s="12"/>
      <c r="G270" s="12"/>
      <c r="H270" s="273"/>
      <c r="I270" s="12"/>
      <c r="J270" s="151"/>
      <c r="K270" s="151"/>
      <c r="L270" s="151"/>
      <c r="M270" s="12"/>
      <c r="N270" s="12"/>
      <c r="O270" s="12"/>
      <c r="P270" s="68"/>
      <c r="Q270" s="68"/>
      <c r="R270" s="68"/>
      <c r="S270" s="151"/>
      <c r="T270" s="32"/>
      <c r="U270" s="68"/>
      <c r="V270" s="151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273"/>
      <c r="I271" s="12"/>
      <c r="J271" s="151"/>
      <c r="K271" s="151"/>
      <c r="L271" s="151"/>
      <c r="M271" s="12"/>
      <c r="N271" s="12"/>
      <c r="O271" s="12"/>
      <c r="P271" s="68"/>
      <c r="Q271" s="68"/>
      <c r="R271" s="68"/>
      <c r="S271" s="151"/>
      <c r="T271" s="32"/>
      <c r="U271" s="68"/>
      <c r="V271" s="151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273"/>
      <c r="I272" s="12"/>
      <c r="J272" s="151"/>
      <c r="K272" s="151"/>
      <c r="L272" s="151"/>
      <c r="M272" s="12"/>
      <c r="N272" s="12"/>
      <c r="O272" s="12"/>
      <c r="P272" s="68"/>
      <c r="Q272" s="68"/>
      <c r="R272" s="68"/>
      <c r="S272" s="151"/>
      <c r="T272" s="32"/>
      <c r="U272" s="68"/>
      <c r="V272" s="151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273"/>
      <c r="I273" s="12"/>
      <c r="J273" s="151"/>
      <c r="K273" s="151"/>
      <c r="L273" s="151"/>
      <c r="M273" s="12"/>
      <c r="N273" s="12"/>
      <c r="O273" s="12"/>
      <c r="P273" s="68"/>
      <c r="Q273" s="68"/>
      <c r="R273" s="68"/>
      <c r="S273" s="151"/>
      <c r="T273" s="32"/>
      <c r="U273" s="68"/>
      <c r="V273" s="151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273"/>
      <c r="I274" s="12"/>
      <c r="J274" s="151"/>
      <c r="K274" s="151"/>
      <c r="L274" s="151"/>
      <c r="M274" s="12"/>
      <c r="N274" s="12"/>
      <c r="O274" s="12"/>
      <c r="P274" s="68"/>
      <c r="Q274" s="68"/>
      <c r="R274" s="68"/>
      <c r="S274" s="151"/>
      <c r="T274" s="32"/>
      <c r="U274" s="68"/>
      <c r="V274" s="151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273"/>
      <c r="I275" s="12"/>
      <c r="J275" s="151"/>
      <c r="K275" s="151"/>
      <c r="L275" s="151"/>
      <c r="M275" s="12"/>
      <c r="N275" s="12"/>
      <c r="O275" s="12"/>
      <c r="P275" s="68"/>
      <c r="Q275" s="68"/>
      <c r="R275" s="68"/>
      <c r="S275" s="151"/>
      <c r="T275" s="32"/>
      <c r="U275" s="68"/>
      <c r="V275" s="151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273"/>
      <c r="I276" s="12"/>
      <c r="J276" s="151"/>
      <c r="K276" s="151"/>
      <c r="L276" s="151"/>
      <c r="M276" s="12"/>
      <c r="N276" s="12"/>
      <c r="O276" s="12"/>
      <c r="P276" s="68"/>
      <c r="Q276" s="68"/>
      <c r="R276" s="68"/>
      <c r="S276" s="151"/>
      <c r="T276" s="32"/>
      <c r="U276" s="68"/>
      <c r="V276" s="151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273"/>
      <c r="I277" s="12"/>
      <c r="J277" s="151"/>
      <c r="K277" s="151"/>
      <c r="L277" s="151"/>
      <c r="M277" s="12"/>
      <c r="N277" s="12"/>
      <c r="O277" s="12"/>
      <c r="P277" s="68"/>
      <c r="Q277" s="68"/>
      <c r="R277" s="68"/>
      <c r="S277" s="151"/>
      <c r="T277" s="32"/>
      <c r="U277" s="68"/>
      <c r="V277" s="151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273"/>
      <c r="I278" s="12"/>
      <c r="J278" s="151"/>
      <c r="K278" s="151"/>
      <c r="L278" s="151"/>
      <c r="M278" s="12"/>
      <c r="N278" s="12"/>
      <c r="O278" s="12"/>
      <c r="P278" s="68"/>
      <c r="Q278" s="68"/>
      <c r="R278" s="68"/>
      <c r="S278" s="151"/>
      <c r="T278" s="32"/>
      <c r="U278" s="68"/>
      <c r="V278" s="151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273"/>
      <c r="I279" s="12"/>
      <c r="J279" s="151"/>
      <c r="K279" s="151"/>
      <c r="L279" s="151"/>
      <c r="M279" s="12"/>
      <c r="N279" s="12"/>
      <c r="O279" s="12"/>
      <c r="P279" s="68"/>
      <c r="Q279" s="68"/>
      <c r="R279" s="68"/>
      <c r="S279" s="151"/>
      <c r="T279" s="32"/>
      <c r="U279" s="68"/>
      <c r="V279" s="151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273"/>
      <c r="I280" s="12"/>
      <c r="J280" s="151"/>
      <c r="K280" s="151"/>
      <c r="L280" s="151"/>
      <c r="M280" s="12"/>
      <c r="N280" s="12"/>
      <c r="O280" s="12"/>
      <c r="P280" s="68"/>
      <c r="Q280" s="68"/>
      <c r="R280" s="68"/>
      <c r="S280" s="151"/>
      <c r="T280" s="32"/>
      <c r="U280" s="68"/>
      <c r="V280" s="151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273"/>
      <c r="I281" s="12"/>
      <c r="J281" s="151"/>
      <c r="K281" s="151"/>
      <c r="L281" s="151"/>
      <c r="M281" s="12"/>
      <c r="N281" s="12"/>
      <c r="O281" s="12"/>
      <c r="P281" s="68"/>
      <c r="Q281" s="68"/>
      <c r="R281" s="68"/>
      <c r="S281" s="151"/>
      <c r="T281" s="32"/>
      <c r="U281" s="68"/>
      <c r="V281" s="151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273"/>
      <c r="I282" s="12"/>
      <c r="J282" s="151"/>
      <c r="K282" s="151"/>
      <c r="L282" s="151"/>
      <c r="M282" s="12"/>
      <c r="N282" s="12"/>
      <c r="O282" s="12"/>
      <c r="P282" s="68"/>
      <c r="Q282" s="68"/>
      <c r="R282" s="68"/>
      <c r="S282" s="151"/>
      <c r="T282" s="32"/>
      <c r="U282" s="68"/>
      <c r="V282" s="151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273"/>
      <c r="I283" s="12"/>
      <c r="J283" s="151"/>
      <c r="K283" s="151"/>
      <c r="L283" s="151"/>
      <c r="M283" s="12"/>
      <c r="N283" s="12"/>
      <c r="O283" s="12"/>
      <c r="P283" s="68"/>
      <c r="Q283" s="68"/>
      <c r="R283" s="68"/>
      <c r="S283" s="151"/>
      <c r="T283" s="32"/>
      <c r="U283" s="68"/>
      <c r="V283" s="151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273"/>
      <c r="I284" s="12"/>
      <c r="J284" s="151"/>
      <c r="K284" s="151"/>
      <c r="L284" s="151"/>
      <c r="M284" s="12"/>
      <c r="N284" s="12"/>
      <c r="O284" s="12"/>
      <c r="P284" s="68"/>
      <c r="Q284" s="68"/>
      <c r="R284" s="68"/>
      <c r="S284" s="151"/>
      <c r="T284" s="32"/>
      <c r="U284" s="68"/>
      <c r="V284" s="151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273"/>
      <c r="I285" s="12"/>
      <c r="J285" s="151"/>
      <c r="K285" s="151"/>
      <c r="L285" s="151"/>
      <c r="M285" s="12"/>
      <c r="N285" s="12"/>
      <c r="O285" s="12"/>
      <c r="P285" s="68"/>
      <c r="Q285" s="68"/>
      <c r="R285" s="68"/>
      <c r="S285" s="151"/>
      <c r="T285" s="32"/>
      <c r="U285" s="68"/>
      <c r="V285" s="151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273"/>
      <c r="I286" s="12"/>
      <c r="J286" s="151"/>
      <c r="K286" s="151"/>
      <c r="L286" s="151"/>
      <c r="M286" s="12"/>
      <c r="N286" s="12"/>
      <c r="O286" s="12"/>
      <c r="P286" s="68"/>
      <c r="Q286" s="68"/>
      <c r="R286" s="68"/>
      <c r="S286" s="151"/>
      <c r="T286" s="32"/>
      <c r="U286" s="68"/>
      <c r="V286" s="151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273"/>
      <c r="I287" s="12"/>
      <c r="J287" s="151"/>
      <c r="K287" s="151"/>
      <c r="L287" s="151"/>
      <c r="M287" s="12"/>
      <c r="N287" s="12"/>
      <c r="O287" s="12"/>
      <c r="P287" s="68"/>
      <c r="Q287" s="68"/>
      <c r="R287" s="68"/>
      <c r="S287" s="151"/>
      <c r="T287" s="32"/>
      <c r="U287" s="68"/>
      <c r="V287" s="151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273"/>
      <c r="I288" s="12"/>
      <c r="J288" s="151"/>
      <c r="K288" s="151"/>
      <c r="L288" s="151"/>
      <c r="M288" s="12"/>
      <c r="N288" s="12"/>
      <c r="O288" s="12"/>
      <c r="P288" s="68"/>
      <c r="Q288" s="68"/>
      <c r="R288" s="68"/>
      <c r="S288" s="151"/>
      <c r="T288" s="32"/>
      <c r="U288" s="68"/>
      <c r="V288" s="151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273"/>
      <c r="I289" s="12"/>
      <c r="J289" s="151"/>
      <c r="K289" s="151"/>
      <c r="L289" s="151"/>
      <c r="M289" s="12"/>
      <c r="N289" s="12"/>
      <c r="O289" s="12"/>
      <c r="P289" s="68"/>
      <c r="Q289" s="68"/>
      <c r="R289" s="68"/>
      <c r="S289" s="151"/>
      <c r="T289" s="32"/>
      <c r="U289" s="68"/>
      <c r="V289" s="151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273"/>
      <c r="I290" s="12"/>
      <c r="J290" s="151"/>
      <c r="K290" s="151"/>
      <c r="L290" s="151"/>
      <c r="M290" s="12"/>
      <c r="N290" s="12"/>
      <c r="O290" s="12"/>
      <c r="P290" s="68"/>
      <c r="Q290" s="68"/>
      <c r="R290" s="68"/>
      <c r="S290" s="151"/>
      <c r="T290" s="32"/>
      <c r="U290" s="68"/>
      <c r="V290" s="151"/>
      <c r="W290" s="68"/>
      <c r="X290" s="32"/>
      <c r="Y290" s="32"/>
      <c r="Z290" s="32"/>
      <c r="AA290" s="32"/>
      <c r="AB290" s="32"/>
      <c r="AN290" s="12"/>
      <c r="AO290" s="12"/>
    </row>
    <row r="291" spans="1:41">
      <c r="A291" s="30"/>
      <c r="B291" s="30"/>
      <c r="C291" s="30"/>
      <c r="D291" s="30"/>
      <c r="E291" s="30"/>
      <c r="F291" s="30"/>
      <c r="G291" s="30"/>
      <c r="H291" s="274"/>
      <c r="I291" s="30"/>
      <c r="J291" s="151"/>
      <c r="K291" s="151"/>
      <c r="L291" s="151"/>
      <c r="M291" s="30"/>
      <c r="N291" s="30"/>
      <c r="O291" s="30"/>
      <c r="P291" s="68"/>
      <c r="Q291" s="68"/>
      <c r="R291" s="68"/>
      <c r="S291" s="151"/>
      <c r="T291" s="32"/>
      <c r="U291" s="68"/>
      <c r="V291" s="151"/>
      <c r="W291" s="68"/>
      <c r="X291" s="32"/>
      <c r="Y291" s="32"/>
      <c r="Z291" s="32"/>
      <c r="AA291" s="32"/>
      <c r="AB291" s="32"/>
    </row>
    <row r="292" spans="1:41">
      <c r="A292" s="32"/>
      <c r="B292" s="32"/>
      <c r="C292" s="32"/>
      <c r="D292" s="32"/>
      <c r="E292" s="32"/>
      <c r="F292" s="32"/>
      <c r="G292" s="32"/>
      <c r="H292" s="275"/>
      <c r="I292" s="32"/>
      <c r="J292" s="151"/>
      <c r="K292" s="151"/>
      <c r="L292" s="151"/>
      <c r="M292" s="32"/>
      <c r="N292" s="32"/>
      <c r="O292" s="32"/>
      <c r="P292" s="68"/>
      <c r="Q292" s="68"/>
      <c r="R292" s="68"/>
      <c r="S292" s="151"/>
      <c r="T292" s="32"/>
      <c r="U292" s="68"/>
      <c r="V292" s="151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275"/>
      <c r="I293" s="32"/>
      <c r="J293" s="151"/>
      <c r="K293" s="151"/>
      <c r="L293" s="151"/>
      <c r="M293" s="32"/>
      <c r="N293" s="32"/>
      <c r="O293" s="32"/>
      <c r="P293" s="68"/>
      <c r="Q293" s="68"/>
      <c r="R293" s="68"/>
      <c r="S293" s="151"/>
      <c r="T293" s="32"/>
      <c r="U293" s="68"/>
      <c r="V293" s="151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275"/>
      <c r="I294" s="32"/>
      <c r="J294" s="151"/>
      <c r="K294" s="151"/>
      <c r="L294" s="151"/>
      <c r="M294" s="32"/>
      <c r="N294" s="32"/>
      <c r="O294" s="32"/>
      <c r="P294" s="68"/>
      <c r="Q294" s="68"/>
      <c r="R294" s="68"/>
      <c r="S294" s="151"/>
      <c r="T294" s="32"/>
      <c r="U294" s="68"/>
      <c r="V294" s="151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275"/>
      <c r="I295" s="32"/>
      <c r="J295" s="151"/>
      <c r="K295" s="151"/>
      <c r="L295" s="151"/>
      <c r="M295" s="32"/>
      <c r="N295" s="32"/>
      <c r="O295" s="32"/>
      <c r="P295" s="68"/>
      <c r="Q295" s="68"/>
      <c r="R295" s="68"/>
      <c r="S295" s="151"/>
      <c r="T295" s="32"/>
      <c r="U295" s="68"/>
      <c r="V295" s="151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275"/>
      <c r="I296" s="32"/>
      <c r="J296" s="151"/>
      <c r="K296" s="151"/>
      <c r="L296" s="151"/>
      <c r="M296" s="32"/>
      <c r="N296" s="32"/>
      <c r="O296" s="32"/>
      <c r="P296" s="68"/>
      <c r="Q296" s="68"/>
      <c r="R296" s="68"/>
      <c r="S296" s="151"/>
      <c r="T296" s="32"/>
      <c r="U296" s="68"/>
      <c r="V296" s="151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275"/>
      <c r="I297" s="32"/>
      <c r="J297" s="151"/>
      <c r="K297" s="151"/>
      <c r="L297" s="151"/>
      <c r="M297" s="32"/>
      <c r="N297" s="32"/>
      <c r="O297" s="32"/>
      <c r="P297" s="68"/>
      <c r="Q297" s="68"/>
      <c r="R297" s="68"/>
      <c r="S297" s="151"/>
      <c r="T297" s="32"/>
      <c r="U297" s="68"/>
      <c r="V297" s="151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275"/>
      <c r="I298" s="32"/>
      <c r="J298" s="151"/>
      <c r="K298" s="151"/>
      <c r="L298" s="151"/>
      <c r="M298" s="32"/>
      <c r="N298" s="32"/>
      <c r="O298" s="32"/>
      <c r="P298" s="68"/>
      <c r="Q298" s="68"/>
      <c r="R298" s="68"/>
      <c r="S298" s="151"/>
      <c r="T298" s="32"/>
      <c r="U298" s="68"/>
      <c r="V298" s="151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275"/>
      <c r="I299" s="32"/>
      <c r="J299" s="151"/>
      <c r="K299" s="151"/>
      <c r="L299" s="151"/>
      <c r="M299" s="32"/>
      <c r="N299" s="32"/>
      <c r="O299" s="32"/>
      <c r="P299" s="68"/>
      <c r="Q299" s="68"/>
      <c r="R299" s="68"/>
      <c r="S299" s="151"/>
      <c r="T299" s="32"/>
      <c r="U299" s="68"/>
      <c r="V299" s="151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275"/>
      <c r="I300" s="32"/>
      <c r="J300" s="151"/>
      <c r="K300" s="151"/>
      <c r="L300" s="151"/>
      <c r="M300" s="32"/>
      <c r="N300" s="32"/>
      <c r="O300" s="32"/>
      <c r="P300" s="68"/>
      <c r="Q300" s="68"/>
      <c r="R300" s="68"/>
      <c r="S300" s="151"/>
      <c r="T300" s="32"/>
      <c r="U300" s="68"/>
      <c r="V300" s="151"/>
      <c r="W300" s="68"/>
      <c r="X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275"/>
      <c r="I301" s="32"/>
      <c r="J301" s="151"/>
      <c r="K301" s="151"/>
      <c r="L301" s="151"/>
      <c r="M301" s="32"/>
      <c r="N301" s="32"/>
      <c r="O301" s="32"/>
      <c r="P301" s="68"/>
      <c r="Q301" s="68"/>
      <c r="R301" s="68"/>
      <c r="S301" s="151"/>
      <c r="T301" s="32"/>
      <c r="U301" s="68"/>
      <c r="V301" s="151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275"/>
      <c r="I302" s="32"/>
      <c r="J302" s="151"/>
      <c r="K302" s="151"/>
      <c r="L302" s="151"/>
      <c r="M302" s="32"/>
      <c r="N302" s="32"/>
      <c r="O302" s="32"/>
      <c r="P302" s="68"/>
      <c r="Q302" s="68"/>
      <c r="R302" s="68"/>
      <c r="S302" s="151"/>
      <c r="T302" s="32"/>
      <c r="U302" s="68"/>
      <c r="V302" s="151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275"/>
      <c r="I303" s="32"/>
      <c r="J303" s="151"/>
      <c r="K303" s="151"/>
      <c r="L303" s="151"/>
      <c r="M303" s="32"/>
      <c r="N303" s="32"/>
      <c r="O303" s="32"/>
      <c r="P303" s="68"/>
      <c r="Q303" s="68"/>
      <c r="R303" s="68"/>
      <c r="S303" s="151"/>
      <c r="T303" s="32"/>
      <c r="U303" s="68"/>
      <c r="V303" s="151"/>
      <c r="W303" s="68"/>
      <c r="X303" s="32"/>
    </row>
    <row r="304" spans="1:41">
      <c r="A304" s="32"/>
      <c r="B304" s="32"/>
      <c r="C304" s="32"/>
      <c r="D304" s="32"/>
      <c r="E304" s="32"/>
      <c r="F304" s="32"/>
      <c r="G304" s="32"/>
      <c r="H304" s="275"/>
      <c r="I304" s="32"/>
      <c r="J304" s="151"/>
      <c r="K304" s="151"/>
      <c r="L304" s="151"/>
      <c r="M304" s="32"/>
      <c r="N304" s="32"/>
      <c r="O304" s="32"/>
      <c r="P304" s="68"/>
      <c r="Q304" s="68"/>
      <c r="R304" s="68"/>
      <c r="S304" s="151"/>
      <c r="T304" s="32"/>
      <c r="U304" s="68"/>
      <c r="V304" s="151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275"/>
      <c r="I305" s="32"/>
      <c r="J305" s="151"/>
      <c r="K305" s="151"/>
      <c r="L305" s="151"/>
      <c r="M305" s="32"/>
      <c r="N305" s="32"/>
      <c r="O305" s="32"/>
      <c r="P305" s="68"/>
      <c r="Q305" s="68"/>
      <c r="R305" s="68"/>
      <c r="S305" s="151"/>
      <c r="T305" s="32"/>
      <c r="U305" s="68"/>
      <c r="V305" s="151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275"/>
      <c r="I306" s="32"/>
      <c r="J306" s="151"/>
      <c r="K306" s="151"/>
      <c r="L306" s="151"/>
      <c r="M306" s="32"/>
      <c r="N306" s="32"/>
      <c r="O306" s="32"/>
      <c r="P306" s="68"/>
      <c r="Q306" s="68"/>
      <c r="R306" s="68"/>
      <c r="S306" s="151"/>
      <c r="T306" s="32"/>
      <c r="U306" s="68"/>
      <c r="V306" s="151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275"/>
      <c r="I307" s="32"/>
      <c r="J307" s="151"/>
      <c r="K307" s="151"/>
      <c r="L307" s="151"/>
      <c r="M307" s="32"/>
      <c r="N307" s="32"/>
      <c r="O307" s="32"/>
      <c r="P307" s="68"/>
      <c r="Q307" s="68"/>
      <c r="R307" s="68"/>
      <c r="S307" s="151"/>
      <c r="T307" s="32"/>
      <c r="U307" s="68"/>
      <c r="V307" s="151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275"/>
      <c r="I308" s="32"/>
      <c r="J308" s="151"/>
      <c r="K308" s="151"/>
      <c r="L308" s="151"/>
      <c r="M308" s="32"/>
      <c r="N308" s="32"/>
      <c r="O308" s="32"/>
      <c r="P308" s="68"/>
      <c r="Q308" s="68"/>
      <c r="R308" s="68"/>
      <c r="S308" s="151"/>
      <c r="T308" s="32"/>
      <c r="U308" s="68"/>
      <c r="V308" s="151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275"/>
      <c r="I309" s="32"/>
      <c r="J309" s="151"/>
      <c r="K309" s="151"/>
      <c r="L309" s="151"/>
      <c r="M309" s="32"/>
      <c r="N309" s="32"/>
      <c r="O309" s="32"/>
      <c r="P309" s="68"/>
      <c r="Q309" s="68"/>
      <c r="R309" s="68"/>
      <c r="S309" s="151"/>
      <c r="T309" s="32"/>
      <c r="U309" s="68"/>
      <c r="V309" s="151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275"/>
      <c r="I310" s="32"/>
      <c r="J310" s="151"/>
      <c r="K310" s="151"/>
      <c r="L310" s="151"/>
      <c r="M310" s="32"/>
      <c r="N310" s="32"/>
      <c r="O310" s="32"/>
      <c r="P310" s="68"/>
      <c r="Q310" s="68"/>
      <c r="R310" s="68"/>
      <c r="S310" s="151"/>
      <c r="T310" s="32"/>
      <c r="U310" s="68"/>
      <c r="V310" s="151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275"/>
      <c r="I311" s="32"/>
      <c r="J311" s="151"/>
      <c r="K311" s="151"/>
      <c r="L311" s="151"/>
      <c r="M311" s="32"/>
      <c r="N311" s="32"/>
      <c r="O311" s="32"/>
      <c r="P311" s="68"/>
      <c r="Q311" s="68"/>
      <c r="R311" s="68"/>
      <c r="S311" s="151"/>
      <c r="T311" s="32"/>
      <c r="U311" s="68"/>
      <c r="V311" s="151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275"/>
      <c r="I312" s="32"/>
      <c r="J312" s="151"/>
      <c r="K312" s="151"/>
      <c r="L312" s="151"/>
      <c r="M312" s="32"/>
      <c r="N312" s="32"/>
      <c r="O312" s="32"/>
      <c r="P312" s="68"/>
      <c r="Q312" s="68"/>
      <c r="R312" s="68"/>
      <c r="S312" s="151"/>
      <c r="T312" s="32"/>
      <c r="U312" s="68"/>
      <c r="V312" s="151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275"/>
      <c r="I313" s="32"/>
      <c r="J313" s="151"/>
      <c r="K313" s="151"/>
      <c r="L313" s="151"/>
      <c r="M313" s="32"/>
      <c r="N313" s="32"/>
      <c r="O313" s="32"/>
      <c r="P313" s="68"/>
      <c r="Q313" s="68"/>
      <c r="R313" s="68"/>
      <c r="S313" s="151"/>
      <c r="T313" s="32"/>
      <c r="U313" s="68"/>
      <c r="V313" s="151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275"/>
      <c r="I314" s="32"/>
      <c r="J314" s="151"/>
      <c r="K314" s="151"/>
      <c r="L314" s="151"/>
      <c r="M314" s="32"/>
      <c r="N314" s="32"/>
      <c r="O314" s="32"/>
      <c r="P314" s="68"/>
      <c r="Q314" s="68"/>
      <c r="R314" s="68"/>
      <c r="S314" s="151"/>
      <c r="T314" s="32"/>
      <c r="U314" s="68"/>
      <c r="V314" s="151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275"/>
      <c r="I315" s="32"/>
      <c r="J315" s="151"/>
      <c r="K315" s="151"/>
      <c r="L315" s="151"/>
      <c r="M315" s="32"/>
      <c r="N315" s="32"/>
      <c r="O315" s="32"/>
      <c r="P315" s="68"/>
      <c r="Q315" s="68"/>
      <c r="R315" s="68"/>
      <c r="S315" s="151"/>
      <c r="T315" s="32"/>
      <c r="U315" s="68"/>
      <c r="V315" s="151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275"/>
      <c r="I316" s="32"/>
      <c r="J316" s="151"/>
      <c r="K316" s="151"/>
      <c r="L316" s="151"/>
      <c r="M316" s="32"/>
      <c r="N316" s="32"/>
      <c r="O316" s="32"/>
      <c r="P316" s="68"/>
      <c r="Q316" s="68"/>
      <c r="R316" s="68"/>
      <c r="S316" s="151"/>
      <c r="T316" s="32"/>
      <c r="U316" s="68"/>
      <c r="V316" s="151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275"/>
      <c r="I317" s="32"/>
      <c r="J317" s="151"/>
      <c r="K317" s="151"/>
      <c r="L317" s="151"/>
      <c r="M317" s="32"/>
      <c r="N317" s="32"/>
      <c r="O317" s="32"/>
      <c r="P317" s="68"/>
      <c r="Q317" s="68"/>
      <c r="R317" s="68"/>
      <c r="S317" s="151"/>
      <c r="T317" s="32"/>
      <c r="U317" s="68"/>
      <c r="V317" s="151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275"/>
      <c r="I318" s="32"/>
      <c r="J318" s="151"/>
      <c r="K318" s="151"/>
      <c r="L318" s="151"/>
      <c r="M318" s="32"/>
      <c r="N318" s="32"/>
      <c r="O318" s="32"/>
      <c r="P318" s="68"/>
      <c r="Q318" s="68"/>
      <c r="R318" s="68"/>
      <c r="S318" s="151"/>
      <c r="T318" s="32"/>
      <c r="U318" s="68"/>
      <c r="V318" s="151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275"/>
      <c r="I319" s="32"/>
      <c r="J319" s="151"/>
      <c r="K319" s="151"/>
      <c r="L319" s="151"/>
      <c r="M319" s="32"/>
      <c r="N319" s="32"/>
      <c r="O319" s="32"/>
      <c r="P319" s="68"/>
      <c r="Q319" s="68"/>
      <c r="R319" s="68"/>
      <c r="S319" s="151"/>
      <c r="T319" s="32"/>
      <c r="U319" s="68"/>
      <c r="V319" s="151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275"/>
      <c r="I320" s="32"/>
      <c r="J320" s="151"/>
      <c r="K320" s="151"/>
      <c r="L320" s="151"/>
      <c r="M320" s="32"/>
      <c r="N320" s="32"/>
      <c r="O320" s="32"/>
      <c r="P320" s="68"/>
      <c r="Q320" s="68"/>
      <c r="R320" s="68"/>
      <c r="S320" s="151"/>
      <c r="T320" s="32"/>
      <c r="U320" s="68"/>
      <c r="V320" s="151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275"/>
      <c r="I321" s="32"/>
      <c r="J321" s="151"/>
      <c r="K321" s="151"/>
      <c r="L321" s="151"/>
      <c r="M321" s="32"/>
      <c r="N321" s="32"/>
      <c r="O321" s="32"/>
      <c r="P321" s="68"/>
      <c r="Q321" s="68"/>
      <c r="R321" s="68"/>
      <c r="S321" s="151"/>
      <c r="T321" s="32"/>
      <c r="U321" s="68"/>
      <c r="V321" s="151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275"/>
      <c r="I322" s="32"/>
      <c r="J322" s="151"/>
      <c r="K322" s="151"/>
      <c r="L322" s="151"/>
      <c r="M322" s="32"/>
      <c r="N322" s="32"/>
      <c r="O322" s="32"/>
      <c r="P322" s="68"/>
      <c r="Q322" s="68"/>
      <c r="R322" s="68"/>
      <c r="S322" s="151"/>
      <c r="T322" s="32"/>
      <c r="U322" s="68"/>
      <c r="V322" s="151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275"/>
      <c r="I323" s="32"/>
      <c r="J323" s="151"/>
      <c r="K323" s="151"/>
      <c r="L323" s="151"/>
      <c r="M323" s="32"/>
      <c r="N323" s="32"/>
      <c r="O323" s="32"/>
      <c r="P323" s="68"/>
      <c r="Q323" s="68"/>
      <c r="R323" s="68"/>
      <c r="S323" s="151"/>
      <c r="T323" s="32"/>
      <c r="U323" s="68"/>
      <c r="V323" s="151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275"/>
      <c r="I324" s="32"/>
      <c r="J324" s="151"/>
      <c r="K324" s="151"/>
      <c r="L324" s="151"/>
      <c r="M324" s="32"/>
      <c r="N324" s="32"/>
      <c r="O324" s="32"/>
      <c r="P324" s="68"/>
      <c r="Q324" s="68"/>
      <c r="R324" s="68"/>
      <c r="S324" s="151"/>
      <c r="T324" s="32"/>
      <c r="U324" s="68"/>
      <c r="V324" s="151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275"/>
      <c r="I325" s="32"/>
      <c r="J325" s="151"/>
      <c r="K325" s="151"/>
      <c r="L325" s="151"/>
      <c r="M325" s="32"/>
      <c r="N325" s="32"/>
      <c r="O325" s="32"/>
      <c r="P325" s="68"/>
      <c r="Q325" s="68"/>
      <c r="R325" s="68"/>
      <c r="S325" s="151"/>
      <c r="T325" s="32"/>
      <c r="U325" s="68"/>
      <c r="V325" s="151"/>
      <c r="W325" s="68"/>
      <c r="X325" s="32"/>
    </row>
    <row r="326" spans="1:24">
      <c r="P326" s="68"/>
      <c r="Q326" s="68"/>
    </row>
    <row r="1811" spans="9:9">
      <c r="I1811" s="3" t="s">
        <v>447</v>
      </c>
    </row>
  </sheetData>
  <mergeCells count="1">
    <mergeCell ref="R4:S4"/>
  </mergeCells>
  <conditionalFormatting sqref="AQ108:AR108">
    <cfRule type="cellIs" dxfId="83" priority="12" stopIfTrue="1" operator="lessThan">
      <formula>0</formula>
    </cfRule>
  </conditionalFormatting>
  <conditionalFormatting sqref="AQ85:AR85">
    <cfRule type="cellIs" dxfId="82" priority="13" stopIfTrue="1" operator="greaterThan">
      <formula>0</formula>
    </cfRule>
  </conditionalFormatting>
  <conditionalFormatting sqref="AQ85:AR85">
    <cfRule type="cellIs" dxfId="81" priority="11" operator="lessThan">
      <formula>0</formula>
    </cfRule>
  </conditionalFormatting>
  <conditionalFormatting sqref="I10:I27">
    <cfRule type="cellIs" dxfId="80" priority="9" operator="lessThan">
      <formula>0</formula>
    </cfRule>
    <cfRule type="cellIs" dxfId="79" priority="10" operator="greaterThan">
      <formula>0</formula>
    </cfRule>
  </conditionalFormatting>
  <conditionalFormatting sqref="N10:N27">
    <cfRule type="cellIs" dxfId="78" priority="7" operator="lessThan">
      <formula>0</formula>
    </cfRule>
    <cfRule type="cellIs" dxfId="77" priority="8" operator="greaterThan">
      <formula>0</formula>
    </cfRule>
  </conditionalFormatting>
  <conditionalFormatting sqref="Q10:Q27">
    <cfRule type="cellIs" dxfId="76" priority="5" operator="lessThan">
      <formula>0</formula>
    </cfRule>
    <cfRule type="cellIs" dxfId="75" priority="6" operator="greaterThan">
      <formula>0</formula>
    </cfRule>
  </conditionalFormatting>
  <conditionalFormatting sqref="J10:J27">
    <cfRule type="cellIs" dxfId="74" priority="4" operator="greaterThan">
      <formula>5</formula>
    </cfRule>
  </conditionalFormatting>
  <conditionalFormatting sqref="G10:G27">
    <cfRule type="cellIs" dxfId="73" priority="2" operator="lessThan">
      <formula>0</formula>
    </cfRule>
    <cfRule type="cellIs" dxfId="72" priority="3" operator="greaterThan">
      <formula>0</formula>
    </cfRule>
  </conditionalFormatting>
  <conditionalFormatting sqref="H10:H27">
    <cfRule type="top10" dxfId="71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813F-0B55-4B2E-A670-F31EE6F8BBE4}">
  <dimension ref="A1:E29"/>
  <sheetViews>
    <sheetView workbookViewId="0">
      <selection activeCell="E17" sqref="E17"/>
    </sheetView>
  </sheetViews>
  <sheetFormatPr baseColWidth="10" defaultRowHeight="15"/>
  <sheetData>
    <row r="1" spans="1:5">
      <c r="A1" s="47">
        <v>103</v>
      </c>
      <c r="B1" s="58" t="s">
        <v>38</v>
      </c>
    </row>
    <row r="2" spans="1:5">
      <c r="A2" s="47">
        <v>106</v>
      </c>
      <c r="B2" s="58" t="s">
        <v>39</v>
      </c>
      <c r="D2">
        <v>1</v>
      </c>
      <c r="E2" s="3" t="s">
        <v>484</v>
      </c>
    </row>
    <row r="3" spans="1:5">
      <c r="A3" s="47">
        <v>109</v>
      </c>
      <c r="B3" s="58" t="s">
        <v>62</v>
      </c>
      <c r="D3">
        <v>2</v>
      </c>
      <c r="E3" s="3" t="s">
        <v>485</v>
      </c>
    </row>
    <row r="4" spans="1:5">
      <c r="A4" s="47">
        <v>110</v>
      </c>
      <c r="B4" s="58" t="s">
        <v>33</v>
      </c>
      <c r="D4">
        <v>3</v>
      </c>
      <c r="E4" s="3" t="s">
        <v>486</v>
      </c>
    </row>
    <row r="5" spans="1:5">
      <c r="A5" s="47">
        <v>111</v>
      </c>
      <c r="B5" s="58" t="s">
        <v>40</v>
      </c>
      <c r="D5">
        <v>4</v>
      </c>
      <c r="E5" s="3" t="s">
        <v>487</v>
      </c>
    </row>
    <row r="6" spans="1:5">
      <c r="A6" s="47">
        <v>113</v>
      </c>
      <c r="B6" s="58" t="s">
        <v>501</v>
      </c>
      <c r="D6">
        <v>5</v>
      </c>
      <c r="E6" s="3" t="s">
        <v>386</v>
      </c>
    </row>
    <row r="7" spans="1:5">
      <c r="A7" s="47">
        <v>116</v>
      </c>
      <c r="B7" s="58" t="s">
        <v>41</v>
      </c>
      <c r="D7">
        <v>6</v>
      </c>
      <c r="E7" s="3" t="s">
        <v>488</v>
      </c>
    </row>
    <row r="8" spans="1:5">
      <c r="A8" s="47">
        <v>117</v>
      </c>
      <c r="B8" s="58" t="s">
        <v>42</v>
      </c>
      <c r="D8">
        <v>7</v>
      </c>
      <c r="E8" s="3" t="s">
        <v>489</v>
      </c>
    </row>
    <row r="9" spans="1:5">
      <c r="A9" s="47">
        <v>121</v>
      </c>
      <c r="B9" s="58" t="s">
        <v>281</v>
      </c>
      <c r="D9">
        <v>8</v>
      </c>
      <c r="E9" s="3" t="s">
        <v>490</v>
      </c>
    </row>
    <row r="10" spans="1:5">
      <c r="A10" s="47">
        <v>134</v>
      </c>
      <c r="B10" s="58" t="s">
        <v>35</v>
      </c>
      <c r="D10">
        <v>9</v>
      </c>
      <c r="E10" s="3" t="s">
        <v>491</v>
      </c>
    </row>
    <row r="11" spans="1:5">
      <c r="A11" s="47">
        <v>141</v>
      </c>
      <c r="B11" s="58" t="s">
        <v>34</v>
      </c>
      <c r="D11">
        <v>10</v>
      </c>
      <c r="E11" s="3" t="s">
        <v>492</v>
      </c>
    </row>
    <row r="12" spans="1:5">
      <c r="A12" s="47">
        <v>142</v>
      </c>
      <c r="B12" s="58" t="s">
        <v>43</v>
      </c>
      <c r="D12">
        <v>11</v>
      </c>
      <c r="E12" s="3" t="s">
        <v>493</v>
      </c>
    </row>
    <row r="13" spans="1:5">
      <c r="A13" s="47">
        <v>143</v>
      </c>
      <c r="B13" s="58" t="s">
        <v>43</v>
      </c>
      <c r="D13">
        <v>12</v>
      </c>
      <c r="E13" s="3" t="s">
        <v>494</v>
      </c>
    </row>
    <row r="14" spans="1:5">
      <c r="A14" s="47">
        <v>147</v>
      </c>
      <c r="B14" s="58" t="s">
        <v>6</v>
      </c>
    </row>
    <row r="15" spans="1:5">
      <c r="A15" s="47">
        <v>155</v>
      </c>
      <c r="B15" s="58" t="s">
        <v>37</v>
      </c>
    </row>
    <row r="16" spans="1:5">
      <c r="A16" s="47">
        <v>160</v>
      </c>
      <c r="B16" s="58" t="s">
        <v>32</v>
      </c>
    </row>
    <row r="17" spans="1:2">
      <c r="A17" s="47">
        <v>171</v>
      </c>
      <c r="B17" s="58" t="s">
        <v>565</v>
      </c>
    </row>
    <row r="18" spans="1:2">
      <c r="A18" s="47">
        <v>175</v>
      </c>
      <c r="B18" s="58" t="s">
        <v>566</v>
      </c>
    </row>
    <row r="19" spans="1:2">
      <c r="A19" s="47">
        <v>177</v>
      </c>
      <c r="B19" s="58" t="s">
        <v>567</v>
      </c>
    </row>
    <row r="20" spans="1:2">
      <c r="A20" s="47">
        <v>178</v>
      </c>
      <c r="B20" s="58" t="s">
        <v>36</v>
      </c>
    </row>
    <row r="21" spans="1:2">
      <c r="A21" s="47">
        <v>181</v>
      </c>
      <c r="B21" s="58" t="s">
        <v>44</v>
      </c>
    </row>
    <row r="22" spans="1:2">
      <c r="A22" s="47">
        <v>262</v>
      </c>
      <c r="B22" s="58" t="s">
        <v>568</v>
      </c>
    </row>
    <row r="23" spans="1:2">
      <c r="A23" s="47">
        <v>267</v>
      </c>
      <c r="B23" s="58" t="s">
        <v>569</v>
      </c>
    </row>
    <row r="24" spans="1:2">
      <c r="A24" s="47">
        <v>309</v>
      </c>
      <c r="B24" s="58" t="s">
        <v>60</v>
      </c>
    </row>
    <row r="25" spans="1:2">
      <c r="A25" s="47">
        <v>470</v>
      </c>
      <c r="B25" s="58" t="s">
        <v>45</v>
      </c>
    </row>
    <row r="26" spans="1:2">
      <c r="A26" s="47">
        <v>629</v>
      </c>
      <c r="B26" s="58" t="s">
        <v>161</v>
      </c>
    </row>
    <row r="27" spans="1:2">
      <c r="A27" s="47">
        <v>643</v>
      </c>
      <c r="B27" s="58" t="s">
        <v>56</v>
      </c>
    </row>
    <row r="28" spans="1:2">
      <c r="A28" s="47">
        <v>704</v>
      </c>
      <c r="B28" s="58" t="s">
        <v>570</v>
      </c>
    </row>
    <row r="29" spans="1:2">
      <c r="A29" s="47">
        <v>802</v>
      </c>
      <c r="B29" s="58" t="s">
        <v>55</v>
      </c>
    </row>
  </sheetData>
  <phoneticPr fontId="1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R1793"/>
  <sheetViews>
    <sheetView topLeftCell="A73" zoomScale="87" zoomScaleNormal="87" workbookViewId="0">
      <selection activeCell="A75" sqref="A75"/>
    </sheetView>
  </sheetViews>
  <sheetFormatPr baseColWidth="10" defaultRowHeight="15"/>
  <cols>
    <col min="1" max="1" width="6.453125" customWidth="1"/>
    <col min="2" max="2" width="5.90625" customWidth="1"/>
    <col min="3" max="3" width="3.08984375" customWidth="1"/>
    <col min="4" max="4" width="4.453125" customWidth="1"/>
    <col min="6" max="6" width="3" customWidth="1"/>
    <col min="7" max="7" width="7" customWidth="1"/>
    <col min="8" max="8" width="6.54296875" customWidth="1"/>
    <col min="9" max="9" width="5.453125" customWidth="1"/>
    <col min="10" max="10" width="6.1796875" style="97" customWidth="1"/>
    <col min="11" max="11" width="6" style="97" customWidth="1"/>
    <col min="12" max="12" width="6.36328125" customWidth="1"/>
    <col min="13" max="13" width="5.90625" customWidth="1"/>
    <col min="14" max="14" width="8" style="9" customWidth="1"/>
    <col min="15" max="15" width="6.81640625" style="9" customWidth="1"/>
    <col min="16" max="16" width="7" style="97" customWidth="1"/>
    <col min="17" max="17" width="7.453125" customWidth="1"/>
    <col min="18" max="18" width="7.1796875" style="9" customWidth="1"/>
    <col min="19" max="19" width="7.08984375" style="97" customWidth="1"/>
    <col min="20" max="20" width="7.54296875" customWidth="1"/>
    <col min="21" max="21" width="9.453125" style="9" customWidth="1"/>
    <col min="22" max="22" width="8.453125" customWidth="1"/>
    <col min="23" max="23" width="11" customWidth="1"/>
    <col min="24" max="24" width="8.90625" customWidth="1"/>
    <col min="25" max="25" width="9.36328125" customWidth="1"/>
    <col min="26" max="26" width="9.54296875" customWidth="1"/>
    <col min="27" max="27" width="8.453125" customWidth="1"/>
    <col min="29" max="29" width="9.453125" customWidth="1"/>
    <col min="30" max="30" width="8.90625" customWidth="1"/>
    <col min="31" max="31" width="12.36328125" customWidth="1"/>
    <col min="32" max="32" width="14.54296875" customWidth="1"/>
    <col min="40" max="40" width="14" customWidth="1"/>
    <col min="41" max="41" width="12.54296875" customWidth="1"/>
    <col min="42" max="42" width="10.90625" customWidth="1"/>
  </cols>
  <sheetData>
    <row r="1" spans="1:3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" s="123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/>
      <c r="AD2"/>
      <c r="AE2"/>
      <c r="AF2"/>
      <c r="AG2"/>
      <c r="AH2"/>
      <c r="AI2"/>
    </row>
    <row r="3" spans="1:3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37" s="121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40"/>
      <c r="X5" s="140"/>
      <c r="Y5" s="140"/>
      <c r="Z5" s="140"/>
      <c r="AA5" s="140"/>
      <c r="AB5" s="140"/>
      <c r="AJ5" s="177"/>
      <c r="AK5" s="177"/>
    </row>
    <row r="6" spans="1:37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J6" s="5"/>
      <c r="AK6" s="5"/>
    </row>
    <row r="7" spans="1:37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J7" s="5"/>
      <c r="AK7" s="5"/>
    </row>
    <row r="8" spans="1:37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G8" s="5"/>
      <c r="AH8" s="5"/>
    </row>
    <row r="9" spans="1:37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G9" s="5"/>
      <c r="AH9" s="5"/>
    </row>
    <row r="10" spans="1:3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37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"/>
      <c r="Y11" s="5"/>
    </row>
    <row r="12" spans="1:37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"/>
      <c r="Y12" s="5"/>
    </row>
    <row r="13" spans="1:37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"/>
      <c r="Y13" s="5"/>
      <c r="AA13" s="2"/>
      <c r="AB13" s="2"/>
      <c r="AC13" s="2"/>
    </row>
    <row r="14" spans="1:37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1"/>
      <c r="Y14" s="5"/>
      <c r="AA14" s="2"/>
      <c r="AB14" s="2"/>
      <c r="AC14" s="4"/>
      <c r="AD14" s="4"/>
      <c r="AE14" s="4"/>
    </row>
    <row r="15" spans="1:37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1"/>
      <c r="Y15" s="5"/>
      <c r="AA15" s="1"/>
      <c r="AB15" s="1"/>
      <c r="AC15" s="9"/>
      <c r="AD15" s="9"/>
      <c r="AE15" s="9"/>
    </row>
    <row r="16" spans="1:37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1"/>
      <c r="Y16" s="5"/>
      <c r="AA16" s="1"/>
      <c r="AB16" s="1"/>
      <c r="AC16" s="9"/>
      <c r="AD16" s="9"/>
      <c r="AE16" s="9"/>
    </row>
    <row r="17" spans="1:31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1"/>
      <c r="Y17" s="5"/>
      <c r="AA17" s="1"/>
      <c r="AB17" s="1"/>
      <c r="AC17" s="9"/>
      <c r="AD17" s="9"/>
      <c r="AE17" s="9"/>
    </row>
    <row r="18" spans="1:31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AA18" s="1"/>
      <c r="AB18" s="1"/>
      <c r="AC18" s="9"/>
      <c r="AD18" s="9"/>
      <c r="AE18" s="9"/>
    </row>
    <row r="19" spans="1:31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AA19" s="1"/>
      <c r="AB19" s="1"/>
      <c r="AC19" s="9"/>
      <c r="AD19" s="9"/>
      <c r="AE19" s="9"/>
    </row>
    <row r="20" spans="1:31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AA20" s="1"/>
      <c r="AB20" s="1"/>
      <c r="AC20" s="9"/>
      <c r="AD20" s="9"/>
      <c r="AE20" s="9"/>
    </row>
    <row r="21" spans="1:31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AA21" s="1"/>
      <c r="AB21" s="1"/>
      <c r="AC21" s="9"/>
      <c r="AD21" s="9"/>
      <c r="AE21" s="9"/>
    </row>
    <row r="22" spans="1:31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"/>
      <c r="Y22" s="5"/>
      <c r="AA22" s="1"/>
      <c r="AB22" s="1"/>
      <c r="AC22" s="9"/>
      <c r="AD22" s="9"/>
      <c r="AE22" s="9"/>
    </row>
    <row r="23" spans="1:31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"/>
      <c r="Y23" s="5"/>
      <c r="AA23" s="1"/>
      <c r="AB23" s="1"/>
      <c r="AC23" s="9"/>
      <c r="AD23" s="9"/>
      <c r="AE23" s="9"/>
    </row>
    <row r="24" spans="1:31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"/>
      <c r="Y24" s="5"/>
      <c r="AA24" s="11"/>
      <c r="AB24" s="11"/>
      <c r="AC24" s="9"/>
      <c r="AD24" s="9"/>
      <c r="AE24" s="9"/>
    </row>
    <row r="25" spans="1:31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"/>
      <c r="Y25" s="5"/>
      <c r="AA25" s="11"/>
      <c r="AB25" s="11"/>
      <c r="AC25" s="9"/>
      <c r="AD25" s="9"/>
      <c r="AE25" s="9"/>
    </row>
    <row r="26" spans="1:31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"/>
      <c r="Y26" s="5"/>
      <c r="AA26" s="11"/>
      <c r="AB26" s="11"/>
      <c r="AC26" s="9"/>
      <c r="AD26" s="9"/>
      <c r="AE26" s="9"/>
    </row>
    <row r="27" spans="1:3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AA27" s="11"/>
      <c r="AB27" s="11"/>
      <c r="AC27" s="9"/>
      <c r="AD27" s="9"/>
      <c r="AE27" s="9"/>
    </row>
    <row r="28" spans="1:31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Y28" s="5"/>
      <c r="AA28" s="11"/>
      <c r="AB28" s="11"/>
      <c r="AC28" s="9"/>
      <c r="AD28" s="9"/>
      <c r="AE28" s="9"/>
    </row>
    <row r="29" spans="1:31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Y29" s="5"/>
      <c r="AA29" s="11"/>
      <c r="AB29" s="11"/>
      <c r="AC29" s="9"/>
      <c r="AD29" s="9"/>
      <c r="AE29" s="9"/>
    </row>
    <row r="30" spans="1:31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AA30" s="50"/>
      <c r="AB30" s="50"/>
      <c r="AC30" s="9"/>
      <c r="AD30" s="9"/>
      <c r="AE30" s="9"/>
    </row>
    <row r="31" spans="1: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31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"/>
      <c r="Y32" s="18"/>
      <c r="AA32" s="1"/>
      <c r="AB32" s="5"/>
    </row>
    <row r="33" spans="1:25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"/>
      <c r="Y33" s="18"/>
    </row>
    <row r="34" spans="1:25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"/>
      <c r="Y34" s="18"/>
    </row>
    <row r="35" spans="1:25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"/>
      <c r="Y35" s="18"/>
    </row>
    <row r="36" spans="1:25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1"/>
      <c r="Y36" s="18"/>
    </row>
    <row r="37" spans="1:25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1"/>
      <c r="Y37" s="18"/>
    </row>
    <row r="38" spans="1:25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1"/>
      <c r="Y38" s="18"/>
    </row>
    <row r="39" spans="1:25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1"/>
      <c r="Y39" s="18"/>
    </row>
    <row r="40" spans="1:25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"/>
      <c r="Y40" s="18"/>
    </row>
    <row r="41" spans="1:25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"/>
      <c r="Y41" s="18"/>
    </row>
    <row r="42" spans="1:25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"/>
      <c r="Y42" s="18"/>
    </row>
    <row r="43" spans="1:25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"/>
      <c r="Y43" s="18"/>
    </row>
    <row r="44" spans="1:25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"/>
      <c r="Y44" s="18"/>
    </row>
    <row r="45" spans="1:25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"/>
      <c r="Y45" s="18"/>
    </row>
    <row r="46" spans="1:25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5"/>
      <c r="Y46" s="18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3"/>
      <c r="W47" s="53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3"/>
      <c r="W48" s="53"/>
      <c r="X48" s="4"/>
      <c r="Y48" s="4"/>
    </row>
    <row r="49" spans="1:44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W49" s="53"/>
      <c r="X49" s="5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5"/>
    </row>
    <row r="50" spans="1:44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W50" s="53"/>
      <c r="X50" s="5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4"/>
      <c r="AM50" s="11"/>
      <c r="AN50" s="11"/>
      <c r="AO50" s="1"/>
      <c r="AP50" s="5"/>
    </row>
    <row r="51" spans="1:44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W51" s="53"/>
      <c r="X51" s="5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4"/>
      <c r="AM51" s="11"/>
      <c r="AN51" s="11"/>
      <c r="AO51" s="1"/>
      <c r="AP51" s="5"/>
    </row>
    <row r="52" spans="1:44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W52" s="53"/>
      <c r="X52" s="5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4"/>
      <c r="AM52" s="11"/>
      <c r="AN52" s="11"/>
      <c r="AO52" s="1"/>
      <c r="AP52" s="5"/>
    </row>
    <row r="53" spans="1:44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W53" s="53"/>
      <c r="X53" s="5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4"/>
      <c r="AM53" s="11"/>
      <c r="AN53" s="11"/>
      <c r="AO53" s="11"/>
      <c r="AP53" s="5"/>
    </row>
    <row r="54" spans="1:44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W54" s="53"/>
      <c r="X54" s="5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4"/>
      <c r="AM54" s="11"/>
      <c r="AN54" s="11"/>
      <c r="AO54" s="11"/>
      <c r="AP54" s="5"/>
    </row>
    <row r="55" spans="1:44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W55" s="53"/>
      <c r="X55" s="5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4"/>
      <c r="AM55" s="11"/>
      <c r="AN55" s="11"/>
      <c r="AO55" s="11"/>
      <c r="AP55" s="5"/>
    </row>
    <row r="56" spans="1:44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W56" s="53"/>
      <c r="X56" s="5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4"/>
      <c r="AM56" s="11"/>
      <c r="AN56" s="11"/>
      <c r="AO56" s="11"/>
      <c r="AP56" s="5"/>
    </row>
    <row r="57" spans="1:44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W57" s="53"/>
      <c r="X57" s="5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4"/>
      <c r="AM57" s="11"/>
      <c r="AN57" s="11"/>
      <c r="AO57" s="5"/>
      <c r="AP57" s="5"/>
    </row>
    <row r="58" spans="1:44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W58" s="53"/>
      <c r="X58" s="5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4"/>
      <c r="AM58" s="11"/>
      <c r="AN58" s="11"/>
      <c r="AO58" s="5"/>
      <c r="AP58" s="5"/>
    </row>
    <row r="59" spans="1:44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W59" s="53"/>
      <c r="X59" s="5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4"/>
      <c r="AM59" s="11"/>
      <c r="AN59" s="11"/>
      <c r="AO59" s="5"/>
      <c r="AP59" s="5"/>
    </row>
    <row r="60" spans="1:44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W60" s="53"/>
      <c r="X60" s="5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4"/>
      <c r="AO60" s="11"/>
      <c r="AP60" s="11"/>
      <c r="AQ60" s="5"/>
      <c r="AR60" s="5"/>
    </row>
    <row r="61" spans="1:44" ht="15.6">
      <c r="J61" s="52"/>
      <c r="K61" s="52"/>
      <c r="Q61" s="3"/>
      <c r="R61" s="14"/>
      <c r="S61" s="52"/>
      <c r="W61" s="53"/>
      <c r="X61" s="5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4"/>
      <c r="AO61" s="11"/>
      <c r="AP61" s="11"/>
      <c r="AQ61" s="5"/>
      <c r="AR61" s="5"/>
    </row>
    <row r="62" spans="1:44" ht="15.6">
      <c r="J62" s="52"/>
      <c r="K62" s="52"/>
      <c r="Q62" s="3"/>
      <c r="R62" s="14"/>
      <c r="S62" s="52"/>
      <c r="W62" s="53"/>
      <c r="X62" s="5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4"/>
      <c r="AO62" s="11"/>
      <c r="AP62" s="11"/>
      <c r="AQ62" s="5"/>
      <c r="AR62" s="5"/>
    </row>
    <row r="63" spans="1:44" ht="15.6">
      <c r="J63" s="52"/>
      <c r="K63" s="52"/>
      <c r="Q63" s="3"/>
      <c r="R63" s="14"/>
      <c r="S63" s="52"/>
      <c r="W63" s="53"/>
      <c r="X63" s="5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4"/>
      <c r="AO63" s="11"/>
      <c r="AP63" s="11"/>
      <c r="AQ63" s="5"/>
      <c r="AR63" s="5"/>
    </row>
    <row r="64" spans="1:44" ht="15.6">
      <c r="J64" s="52"/>
      <c r="K64" s="52"/>
      <c r="Q64" s="3"/>
      <c r="R64" s="14"/>
      <c r="S64" s="52"/>
      <c r="W64" s="53"/>
      <c r="X64" s="5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4"/>
      <c r="AO64" s="11"/>
      <c r="AP64" s="11"/>
      <c r="AQ64" s="5"/>
      <c r="AR64" s="5"/>
    </row>
    <row r="65" spans="10:44" ht="15.6">
      <c r="J65" s="52"/>
      <c r="K65" s="52"/>
      <c r="Q65" s="3"/>
      <c r="R65" s="14"/>
      <c r="S65" s="52"/>
      <c r="W65" s="53"/>
      <c r="X65" s="5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4"/>
      <c r="AO65" s="5"/>
      <c r="AP65" s="5"/>
      <c r="AQ65" s="5"/>
      <c r="AR65" s="5"/>
    </row>
    <row r="66" spans="10:44">
      <c r="J66" s="52"/>
      <c r="K66" s="52"/>
      <c r="Q66" s="3"/>
      <c r="R66" s="14"/>
      <c r="S66" s="52"/>
      <c r="W66" s="53"/>
      <c r="X66" s="5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N66" s="11"/>
      <c r="AO66" s="11"/>
    </row>
    <row r="67" spans="10:44" ht="15.6">
      <c r="J67" s="52"/>
      <c r="K67" s="52"/>
      <c r="Q67" s="3"/>
      <c r="R67" s="14"/>
      <c r="S67" s="52"/>
      <c r="W67" s="53"/>
      <c r="X67" s="5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N67" s="5"/>
      <c r="AO67" s="5"/>
      <c r="AP67" s="5"/>
      <c r="AR67" s="5"/>
    </row>
    <row r="68" spans="10:44">
      <c r="J68" s="52"/>
      <c r="K68" s="52"/>
      <c r="Q68" s="3"/>
      <c r="R68" s="14"/>
      <c r="S68" s="52"/>
      <c r="W68" s="53"/>
      <c r="X68" s="5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N68" s="11"/>
      <c r="AO68" s="11"/>
    </row>
    <row r="69" spans="10:44">
      <c r="J69" s="52"/>
      <c r="K69" s="52"/>
      <c r="Q69" s="3"/>
      <c r="R69" s="14"/>
      <c r="S69" s="52"/>
      <c r="W69" s="53"/>
      <c r="X69" s="5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N69" s="11"/>
      <c r="AO69" s="11"/>
    </row>
    <row r="70" spans="10:44" ht="15.6">
      <c r="J70" s="52"/>
      <c r="K70" s="52"/>
      <c r="Q70" s="3"/>
      <c r="R70" s="14"/>
      <c r="S70" s="52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N70" s="2"/>
      <c r="AO70" s="5"/>
      <c r="AP70" s="5"/>
      <c r="AR70" s="2"/>
    </row>
    <row r="71" spans="10:44">
      <c r="J71" s="52"/>
      <c r="K71" s="52"/>
      <c r="Q71" s="3"/>
      <c r="R71" s="14"/>
      <c r="S71" s="52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N71" s="4"/>
      <c r="AO71" s="4"/>
      <c r="AP71" s="4"/>
      <c r="AQ71" s="4"/>
      <c r="AR71" s="4"/>
    </row>
    <row r="72" spans="10:44" ht="15.6">
      <c r="J72" s="52"/>
      <c r="K72" s="52"/>
      <c r="Q72" s="3"/>
      <c r="R72" s="14"/>
      <c r="S72" s="52"/>
      <c r="W72" s="53"/>
      <c r="X72" s="5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N72" s="4"/>
      <c r="AO72" s="11"/>
      <c r="AP72" s="11"/>
      <c r="AQ72" s="1"/>
      <c r="AR72" s="5"/>
    </row>
    <row r="73" spans="10:44" ht="15.6">
      <c r="J73" s="52"/>
      <c r="K73" s="52"/>
      <c r="Q73" s="3"/>
      <c r="R73" s="14"/>
      <c r="S73" s="52"/>
      <c r="W73" s="53"/>
      <c r="X73" s="5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N73" s="4"/>
      <c r="AO73" s="11"/>
      <c r="AP73" s="11"/>
      <c r="AQ73" s="1"/>
      <c r="AR73" s="5"/>
    </row>
    <row r="74" spans="10:44" ht="15.6">
      <c r="J74" s="52"/>
      <c r="K74" s="52"/>
      <c r="Q74" s="3"/>
      <c r="R74" s="14"/>
      <c r="S74" s="52"/>
      <c r="W74" s="53"/>
      <c r="X74" s="5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N74" s="4"/>
      <c r="AO74" s="11"/>
      <c r="AP74" s="11"/>
      <c r="AQ74" s="1"/>
      <c r="AR74" s="5"/>
    </row>
    <row r="75" spans="10:44" ht="15.6">
      <c r="J75" s="52"/>
      <c r="K75" s="52"/>
      <c r="Q75" s="3"/>
      <c r="R75" s="14"/>
      <c r="S75" s="52"/>
      <c r="W75" s="53"/>
      <c r="X75" s="5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N75" s="4"/>
      <c r="AO75" s="11"/>
      <c r="AP75" s="11"/>
      <c r="AQ75" s="1"/>
      <c r="AR75" s="5"/>
    </row>
    <row r="76" spans="10:44" ht="15.6">
      <c r="J76" s="52"/>
      <c r="K76" s="52"/>
      <c r="Q76" s="3"/>
      <c r="R76" s="14"/>
      <c r="S76" s="52"/>
      <c r="W76" s="53"/>
      <c r="X76" s="5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N76" s="4"/>
      <c r="AO76" s="11"/>
      <c r="AP76" s="11"/>
      <c r="AQ76" s="11"/>
      <c r="AR76" s="5"/>
    </row>
    <row r="77" spans="10:44" ht="15.6">
      <c r="J77" s="52"/>
      <c r="K77" s="52"/>
      <c r="Q77" s="3"/>
      <c r="R77" s="14"/>
      <c r="S77" s="52"/>
      <c r="W77" s="53"/>
      <c r="X77" s="5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N77" s="4"/>
      <c r="AO77" s="11"/>
      <c r="AP77" s="11"/>
      <c r="AQ77" s="11"/>
      <c r="AR77" s="5"/>
    </row>
    <row r="78" spans="10:44" ht="15.6">
      <c r="J78" s="52"/>
      <c r="K78" s="52"/>
      <c r="Q78" s="3"/>
      <c r="R78" s="14"/>
      <c r="S78" s="52"/>
      <c r="W78" s="53"/>
      <c r="X78" s="5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N78" s="4"/>
      <c r="AO78" s="11"/>
      <c r="AP78" s="11"/>
      <c r="AQ78" s="11"/>
      <c r="AR78" s="5"/>
    </row>
    <row r="79" spans="10:44" ht="15.6">
      <c r="J79" s="52"/>
      <c r="K79" s="52"/>
      <c r="Q79" s="3"/>
      <c r="R79" s="14"/>
      <c r="S79" s="52"/>
      <c r="W79" s="53"/>
      <c r="X79" s="5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N79" s="4"/>
      <c r="AO79" s="11"/>
      <c r="AP79" s="11"/>
      <c r="AQ79" s="11"/>
      <c r="AR79" s="5"/>
    </row>
    <row r="80" spans="10:44" ht="15.6">
      <c r="J80" s="52"/>
      <c r="K80" s="52"/>
      <c r="Q80" s="3"/>
      <c r="R80" s="14"/>
      <c r="S80" s="5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N80" s="4"/>
      <c r="AO80" s="11"/>
      <c r="AP80" s="11"/>
      <c r="AQ80" s="5"/>
      <c r="AR80" s="5"/>
    </row>
    <row r="81" spans="10:44" ht="15.6">
      <c r="J81" s="52"/>
      <c r="K81" s="52"/>
      <c r="Q81" s="3"/>
      <c r="R81" s="14"/>
      <c r="S81" s="5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N81" s="4"/>
      <c r="AO81" s="11"/>
      <c r="AP81" s="11"/>
      <c r="AQ81" s="5"/>
      <c r="AR81" s="5"/>
    </row>
    <row r="82" spans="10:44" ht="15.6">
      <c r="J82" s="52"/>
      <c r="K82" s="52"/>
      <c r="Q82" s="3"/>
      <c r="R82" s="14"/>
      <c r="S82" s="52"/>
      <c r="W82" s="53"/>
      <c r="X82" s="5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N82" s="4"/>
      <c r="AO82" s="11"/>
      <c r="AP82" s="11"/>
      <c r="AQ82" s="5"/>
      <c r="AR82" s="5"/>
    </row>
    <row r="83" spans="10:44" ht="15.6">
      <c r="W83" s="53"/>
      <c r="X83" s="53"/>
      <c r="AJ83" s="1"/>
      <c r="AK83" s="1"/>
      <c r="AL83" s="1"/>
      <c r="AN83" s="4"/>
      <c r="AO83" s="11"/>
      <c r="AP83" s="11"/>
      <c r="AQ83" s="5"/>
      <c r="AR83" s="5"/>
    </row>
    <row r="84" spans="10:44" ht="15.6">
      <c r="W84" s="53"/>
      <c r="X84" s="53"/>
      <c r="AL84" s="1"/>
      <c r="AN84" s="4"/>
      <c r="AO84" s="11"/>
      <c r="AP84" s="11"/>
      <c r="AQ84" s="5"/>
      <c r="AR84" s="5"/>
    </row>
    <row r="85" spans="10:44" ht="15.6">
      <c r="J85" s="52"/>
      <c r="K85" s="52"/>
      <c r="Q85" s="3"/>
      <c r="R85" s="14"/>
      <c r="S85" s="52"/>
      <c r="W85" s="53"/>
      <c r="X85" s="5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L85" s="1"/>
      <c r="AN85" s="4"/>
      <c r="AO85" s="11"/>
      <c r="AP85" s="11"/>
      <c r="AQ85" s="5"/>
      <c r="AR85" s="5"/>
    </row>
    <row r="86" spans="10:44" ht="15.6">
      <c r="J86" s="52"/>
      <c r="K86" s="52"/>
      <c r="Q86" s="3"/>
      <c r="R86" s="14"/>
      <c r="S86" s="52"/>
      <c r="W86" s="53"/>
      <c r="X86" s="5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N86" s="4"/>
      <c r="AO86" s="11"/>
      <c r="AP86" s="11"/>
      <c r="AQ86" s="5"/>
      <c r="AR86" s="5"/>
    </row>
    <row r="87" spans="10:44" ht="15.6">
      <c r="J87" s="52"/>
      <c r="K87" s="52"/>
      <c r="Q87" s="3"/>
      <c r="R87" s="14"/>
      <c r="S87" s="52"/>
      <c r="W87" s="53"/>
      <c r="X87" s="5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N87" s="4"/>
      <c r="AO87" s="11"/>
      <c r="AP87" s="11"/>
      <c r="AQ87" s="5"/>
      <c r="AR87" s="5"/>
    </row>
    <row r="88" spans="10:44" ht="15.6">
      <c r="J88" s="52"/>
      <c r="K88" s="52"/>
      <c r="Q88" s="3"/>
      <c r="R88" s="14"/>
      <c r="S88" s="52"/>
      <c r="W88" s="53"/>
      <c r="X88" s="5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N88" s="4"/>
      <c r="AO88" s="5"/>
      <c r="AP88" s="5"/>
      <c r="AQ88" s="5"/>
      <c r="AR88" s="5"/>
    </row>
    <row r="89" spans="10:44">
      <c r="J89" s="52"/>
      <c r="K89" s="52"/>
      <c r="Q89" s="3"/>
      <c r="R89" s="14"/>
      <c r="S89" s="52"/>
      <c r="W89" s="53"/>
      <c r="X89" s="5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N89" s="11"/>
      <c r="AO89" s="11"/>
    </row>
    <row r="90" spans="10:44" ht="15.6">
      <c r="J90" s="52"/>
      <c r="K90" s="52"/>
      <c r="Q90" s="3"/>
      <c r="R90" s="14"/>
      <c r="S90" s="52"/>
      <c r="W90" s="53"/>
      <c r="X90" s="5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N90" s="5"/>
      <c r="AO90" s="5"/>
      <c r="AP90" s="5"/>
      <c r="AR90" s="5"/>
    </row>
    <row r="91" spans="10:44">
      <c r="J91" s="52"/>
      <c r="K91" s="52"/>
      <c r="Q91" s="3"/>
      <c r="R91" s="14"/>
      <c r="S91" s="52"/>
      <c r="W91" s="53"/>
      <c r="X91" s="5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N91" s="11"/>
      <c r="AO91" s="11"/>
    </row>
    <row r="92" spans="10:44">
      <c r="J92" s="52"/>
      <c r="K92" s="52"/>
      <c r="Q92" s="3"/>
      <c r="R92" s="14"/>
      <c r="S92" s="52"/>
      <c r="W92" s="53"/>
      <c r="X92" s="5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N92" s="11"/>
      <c r="AO92" s="11"/>
    </row>
    <row r="93" spans="10:44">
      <c r="J93" s="52"/>
      <c r="K93" s="52"/>
      <c r="Q93" s="3"/>
      <c r="R93" s="14"/>
      <c r="S93" s="52"/>
      <c r="W93" s="53"/>
      <c r="X93" s="5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N93" s="11"/>
      <c r="AO93" s="11"/>
    </row>
    <row r="94" spans="10:44">
      <c r="J94" s="52"/>
      <c r="K94" s="52"/>
      <c r="Q94" s="3"/>
      <c r="R94" s="14"/>
      <c r="S94" s="52"/>
      <c r="W94" s="53"/>
      <c r="X94" s="5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N94" s="11"/>
      <c r="AO94" s="11"/>
    </row>
    <row r="95" spans="10:44">
      <c r="J95" s="52"/>
      <c r="K95" s="52"/>
      <c r="Q95" s="3"/>
      <c r="R95" s="14"/>
      <c r="S95" s="52"/>
      <c r="W95" s="53"/>
      <c r="X95" s="5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N95" s="11"/>
      <c r="AO95" s="11"/>
    </row>
    <row r="96" spans="10:44">
      <c r="J96" s="52"/>
      <c r="K96" s="52"/>
      <c r="Q96" s="3"/>
      <c r="R96" s="14"/>
      <c r="S96" s="52"/>
      <c r="W96" s="53"/>
      <c r="X96" s="5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N96" s="11"/>
      <c r="AO96" s="11"/>
    </row>
    <row r="97" spans="10:41">
      <c r="J97" s="52"/>
      <c r="K97" s="52"/>
      <c r="Q97" s="3"/>
      <c r="R97" s="14"/>
      <c r="S97" s="52"/>
      <c r="W97" s="53"/>
      <c r="X97" s="5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N97" s="11"/>
      <c r="AO97" s="11"/>
    </row>
    <row r="98" spans="10:41">
      <c r="J98" s="52"/>
      <c r="K98" s="52"/>
      <c r="Q98" s="3"/>
      <c r="R98" s="14"/>
      <c r="S98" s="52"/>
      <c r="W98" s="53"/>
      <c r="X98" s="5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N98" s="11"/>
      <c r="AO98" s="11"/>
    </row>
    <row r="99" spans="10:41">
      <c r="J99" s="52"/>
      <c r="K99" s="52"/>
      <c r="Q99" s="3"/>
      <c r="R99" s="14"/>
      <c r="S99" s="52"/>
      <c r="W99" s="53"/>
      <c r="X99" s="5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N99" s="11"/>
      <c r="AO99" s="11"/>
    </row>
    <row r="100" spans="10:41">
      <c r="J100" s="52"/>
      <c r="K100" s="52"/>
      <c r="Q100" s="3"/>
      <c r="R100" s="14"/>
      <c r="S100" s="52"/>
      <c r="W100" s="53"/>
      <c r="X100" s="5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N100" s="11"/>
      <c r="AO100" s="11"/>
    </row>
    <row r="101" spans="10:41">
      <c r="J101" s="52"/>
      <c r="K101" s="52"/>
      <c r="Q101" s="3"/>
      <c r="R101" s="14"/>
      <c r="S101" s="52"/>
      <c r="W101" s="53"/>
      <c r="X101" s="5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N101" s="11"/>
      <c r="AO101" s="11"/>
    </row>
    <row r="102" spans="10:41">
      <c r="J102" s="52"/>
      <c r="K102" s="52"/>
      <c r="Q102" s="3"/>
      <c r="R102" s="14"/>
      <c r="S102" s="52"/>
      <c r="W102" s="53"/>
      <c r="X102" s="5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N102" s="11"/>
      <c r="AO102" s="11"/>
    </row>
    <row r="103" spans="10:41">
      <c r="J103" s="52"/>
      <c r="K103" s="52"/>
      <c r="Q103" s="3"/>
      <c r="R103" s="14"/>
      <c r="S103" s="52"/>
      <c r="W103" s="53"/>
      <c r="X103" s="5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N103" s="11"/>
      <c r="AO103" s="11"/>
    </row>
    <row r="104" spans="10:41">
      <c r="J104" s="52"/>
      <c r="K104" s="52"/>
      <c r="Q104" s="3"/>
      <c r="R104" s="14"/>
      <c r="S104" s="52"/>
      <c r="W104" s="53"/>
      <c r="X104" s="5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N104" s="11"/>
      <c r="AO104" s="11"/>
    </row>
    <row r="105" spans="10:41">
      <c r="J105" s="52"/>
      <c r="K105" s="52"/>
      <c r="Q105" s="3"/>
      <c r="R105" s="14"/>
      <c r="S105" s="52"/>
      <c r="W105" s="53"/>
      <c r="X105" s="5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N105" s="11"/>
      <c r="AO105" s="11"/>
    </row>
    <row r="106" spans="10:41">
      <c r="J106" s="52"/>
      <c r="K106" s="52"/>
      <c r="Q106" s="3"/>
      <c r="R106" s="14"/>
      <c r="S106" s="52"/>
      <c r="W106" s="53"/>
      <c r="X106" s="5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N106" s="11"/>
      <c r="AO106" s="11"/>
    </row>
    <row r="107" spans="10:41">
      <c r="J107" s="52"/>
      <c r="K107" s="52"/>
      <c r="Q107" s="3"/>
      <c r="R107" s="14"/>
      <c r="S107" s="52"/>
      <c r="W107" s="53"/>
      <c r="X107" s="5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N107" s="11"/>
      <c r="AO107" s="11"/>
    </row>
    <row r="108" spans="10:41">
      <c r="J108" s="52"/>
      <c r="K108" s="52"/>
      <c r="Q108" s="3"/>
      <c r="R108" s="14"/>
      <c r="S108" s="52"/>
      <c r="W108" s="53"/>
      <c r="X108" s="5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N108" s="11"/>
      <c r="AO108" s="11"/>
    </row>
    <row r="109" spans="10:41">
      <c r="J109" s="52"/>
      <c r="K109" s="52"/>
      <c r="Q109" s="3"/>
      <c r="R109" s="14"/>
      <c r="S109" s="52"/>
      <c r="W109" s="53"/>
      <c r="X109" s="5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N109" s="11"/>
      <c r="AO109" s="11"/>
    </row>
    <row r="110" spans="10:41">
      <c r="J110" s="52"/>
      <c r="K110" s="52"/>
      <c r="Q110" s="3"/>
      <c r="R110" s="14"/>
      <c r="S110" s="52"/>
      <c r="W110" s="53"/>
      <c r="X110" s="5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N110" s="11"/>
      <c r="AO110" s="11"/>
    </row>
    <row r="111" spans="10:41">
      <c r="J111" s="52"/>
      <c r="K111" s="52"/>
      <c r="Q111" s="3"/>
      <c r="R111" s="14"/>
      <c r="S111" s="52"/>
      <c r="W111" s="53"/>
      <c r="X111" s="5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N111" s="11"/>
      <c r="AO111" s="11"/>
    </row>
    <row r="112" spans="10:41">
      <c r="J112" s="52"/>
      <c r="K112" s="52"/>
      <c r="Q112" s="3"/>
      <c r="R112" s="14"/>
      <c r="S112" s="52"/>
      <c r="W112" s="53"/>
      <c r="X112" s="5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N112" s="11"/>
      <c r="AO112" s="11"/>
    </row>
    <row r="113" spans="10:41">
      <c r="J113" s="52"/>
      <c r="K113" s="52"/>
      <c r="Q113" s="3"/>
      <c r="R113" s="14"/>
      <c r="S113" s="52"/>
      <c r="W113" s="53"/>
      <c r="X113" s="5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N113" s="11"/>
      <c r="AO113" s="11"/>
    </row>
    <row r="114" spans="10:41">
      <c r="J114" s="52"/>
      <c r="K114" s="52"/>
      <c r="Q114" s="3"/>
      <c r="R114" s="14"/>
      <c r="S114" s="5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N114" s="11"/>
      <c r="AO114" s="11"/>
    </row>
    <row r="115" spans="10:41">
      <c r="J115" s="52"/>
      <c r="K115" s="52"/>
      <c r="Q115" s="3"/>
      <c r="R115" s="14"/>
      <c r="S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N115" s="11"/>
      <c r="AO115" s="11"/>
    </row>
    <row r="116" spans="10:41">
      <c r="J116" s="52"/>
      <c r="K116" s="52"/>
      <c r="Q116" s="3"/>
      <c r="R116" s="14"/>
      <c r="S116" s="52"/>
      <c r="W116" s="53"/>
      <c r="X116" s="5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N116" s="11"/>
      <c r="AO116" s="11"/>
    </row>
    <row r="117" spans="10:41">
      <c r="W117" s="53"/>
      <c r="X117" s="53"/>
      <c r="AJ117" s="1"/>
      <c r="AK117" s="1"/>
      <c r="AL117" s="1"/>
      <c r="AN117" s="11"/>
      <c r="AO117" s="11"/>
    </row>
    <row r="118" spans="10:41">
      <c r="W118" s="53"/>
      <c r="X118" s="53"/>
      <c r="AL118" s="1"/>
      <c r="AN118" s="11"/>
      <c r="AO118" s="11"/>
    </row>
    <row r="119" spans="10:41">
      <c r="J119" s="52"/>
      <c r="K119" s="52"/>
      <c r="Q119" s="3"/>
      <c r="R119" s="14"/>
      <c r="S119" s="52"/>
      <c r="W119" s="53"/>
      <c r="X119" s="5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L119" s="1"/>
      <c r="AN119" s="11"/>
      <c r="AO119" s="11"/>
    </row>
    <row r="120" spans="10:41">
      <c r="J120" s="52"/>
      <c r="K120" s="52"/>
      <c r="Q120" s="3"/>
      <c r="R120" s="14"/>
      <c r="S120" s="52"/>
      <c r="W120" s="53"/>
      <c r="X120" s="5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N120" s="11"/>
      <c r="AO120" s="11"/>
    </row>
    <row r="121" spans="10:41">
      <c r="J121" s="52"/>
      <c r="K121" s="52"/>
      <c r="Q121" s="3"/>
      <c r="R121" s="14"/>
      <c r="S121" s="52"/>
      <c r="W121" s="53"/>
      <c r="X121" s="5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N121" s="11"/>
      <c r="AO121" s="11"/>
    </row>
    <row r="122" spans="10:41">
      <c r="J122" s="52"/>
      <c r="K122" s="52"/>
      <c r="Q122" s="3"/>
      <c r="R122" s="14"/>
      <c r="S122" s="52"/>
      <c r="W122" s="53"/>
      <c r="X122" s="5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N122" s="11"/>
      <c r="AO122" s="11"/>
    </row>
    <row r="123" spans="10:41">
      <c r="J123" s="52"/>
      <c r="K123" s="52"/>
      <c r="Q123" s="3"/>
      <c r="R123" s="14"/>
      <c r="S123" s="52"/>
      <c r="W123" s="53"/>
      <c r="X123" s="5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N123" s="11"/>
      <c r="AO123" s="11"/>
    </row>
    <row r="124" spans="10:41">
      <c r="J124" s="52"/>
      <c r="K124" s="52"/>
      <c r="Q124" s="3"/>
      <c r="R124" s="14"/>
      <c r="S124" s="52"/>
      <c r="W124" s="53"/>
      <c r="X124" s="5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N124" s="11"/>
      <c r="AO124" s="11"/>
    </row>
    <row r="125" spans="10:41">
      <c r="J125" s="52"/>
      <c r="K125" s="52"/>
      <c r="Q125" s="3"/>
      <c r="R125" s="14"/>
      <c r="S125" s="52"/>
      <c r="W125" s="53"/>
      <c r="X125" s="5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N125" s="11"/>
      <c r="AO125" s="11"/>
    </row>
    <row r="126" spans="10:41">
      <c r="J126" s="52"/>
      <c r="K126" s="52"/>
      <c r="Q126" s="3"/>
      <c r="R126" s="14"/>
      <c r="S126" s="52"/>
      <c r="W126" s="53"/>
      <c r="X126" s="5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N126" s="11"/>
      <c r="AO126" s="11"/>
    </row>
    <row r="127" spans="10:41">
      <c r="J127" s="52"/>
      <c r="K127" s="52"/>
      <c r="Q127" s="3"/>
      <c r="R127" s="14"/>
      <c r="S127" s="52"/>
      <c r="W127" s="53"/>
      <c r="X127" s="5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N127" s="11"/>
      <c r="AO127" s="11"/>
    </row>
    <row r="128" spans="10:41">
      <c r="J128" s="52"/>
      <c r="K128" s="52"/>
      <c r="Q128" s="3"/>
      <c r="R128" s="14"/>
      <c r="S128" s="52"/>
      <c r="W128" s="53"/>
      <c r="X128" s="5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N128" s="11"/>
      <c r="AO128" s="11"/>
    </row>
    <row r="129" spans="10:41">
      <c r="J129" s="52"/>
      <c r="K129" s="52"/>
      <c r="Q129" s="3"/>
      <c r="R129" s="14"/>
      <c r="S129" s="52"/>
      <c r="W129" s="53"/>
      <c r="X129" s="5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N129" s="11"/>
      <c r="AO129" s="11"/>
    </row>
    <row r="130" spans="10:41">
      <c r="J130" s="52"/>
      <c r="K130" s="52"/>
      <c r="Q130" s="3"/>
      <c r="R130" s="14"/>
      <c r="S130" s="52"/>
      <c r="W130" s="53"/>
      <c r="X130" s="5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N130" s="11"/>
      <c r="AO130" s="11"/>
    </row>
    <row r="131" spans="10:41">
      <c r="J131" s="52"/>
      <c r="K131" s="52"/>
      <c r="Q131" s="3"/>
      <c r="R131" s="14"/>
      <c r="S131" s="52"/>
      <c r="W131" s="53"/>
      <c r="X131" s="5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N131" s="11"/>
      <c r="AO131" s="11"/>
    </row>
    <row r="132" spans="10:41">
      <c r="J132" s="52"/>
      <c r="K132" s="52"/>
      <c r="Q132" s="3"/>
      <c r="R132" s="14"/>
      <c r="S132" s="52"/>
      <c r="W132" s="53"/>
      <c r="X132" s="5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N132" s="11"/>
      <c r="AO132" s="11"/>
    </row>
    <row r="133" spans="10:41">
      <c r="J133" s="52"/>
      <c r="K133" s="52"/>
      <c r="Q133" s="3"/>
      <c r="R133" s="14"/>
      <c r="S133" s="52"/>
      <c r="W133" s="53"/>
      <c r="X133" s="5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N133" s="11"/>
      <c r="AO133" s="11"/>
    </row>
    <row r="134" spans="10:41">
      <c r="J134" s="52"/>
      <c r="K134" s="52"/>
      <c r="Q134" s="3"/>
      <c r="R134" s="14"/>
      <c r="S134" s="52"/>
      <c r="W134" s="53"/>
      <c r="X134" s="5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N134" s="11"/>
      <c r="AO134" s="11"/>
    </row>
    <row r="135" spans="10:41">
      <c r="J135" s="52"/>
      <c r="K135" s="52"/>
      <c r="Q135" s="3"/>
      <c r="R135" s="14"/>
      <c r="S135" s="52"/>
      <c r="W135" s="53"/>
      <c r="X135" s="5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N135" s="11"/>
      <c r="AO135" s="11"/>
    </row>
    <row r="136" spans="10:41">
      <c r="J136" s="52"/>
      <c r="K136" s="52"/>
      <c r="Q136" s="3"/>
      <c r="R136" s="14"/>
      <c r="S136" s="52"/>
      <c r="W136" s="53"/>
      <c r="X136" s="5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N136" s="11"/>
      <c r="AO136" s="11"/>
    </row>
    <row r="137" spans="10:41">
      <c r="J137" s="52"/>
      <c r="K137" s="52"/>
      <c r="Q137" s="3"/>
      <c r="R137" s="14"/>
      <c r="S137" s="52"/>
      <c r="W137" s="53"/>
      <c r="X137" s="5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N137" s="11"/>
      <c r="AO137" s="11"/>
    </row>
    <row r="138" spans="10:41">
      <c r="J138" s="52"/>
      <c r="K138" s="52"/>
      <c r="Q138" s="3"/>
      <c r="R138" s="14"/>
      <c r="S138" s="52"/>
      <c r="W138" s="53"/>
      <c r="X138" s="5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N138" s="11"/>
      <c r="AO138" s="11"/>
    </row>
    <row r="139" spans="10:41">
      <c r="J139" s="52"/>
      <c r="K139" s="52"/>
      <c r="Q139" s="3"/>
      <c r="R139" s="14"/>
      <c r="S139" s="52"/>
      <c r="W139" s="53"/>
      <c r="X139" s="5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N139" s="11"/>
      <c r="AO139" s="11"/>
    </row>
    <row r="140" spans="10:41">
      <c r="J140" s="52"/>
      <c r="K140" s="52"/>
      <c r="Q140" s="3"/>
      <c r="R140" s="14"/>
      <c r="S140" s="52"/>
      <c r="W140" s="53"/>
      <c r="X140" s="5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N140" s="11"/>
      <c r="AO140" s="11"/>
    </row>
    <row r="141" spans="10:41">
      <c r="J141" s="52"/>
      <c r="K141" s="52"/>
      <c r="Q141" s="3"/>
      <c r="R141" s="14"/>
      <c r="S141" s="52"/>
      <c r="W141" s="53"/>
      <c r="X141" s="5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N141" s="11"/>
      <c r="AO141" s="11"/>
    </row>
    <row r="142" spans="10:41">
      <c r="J142" s="52"/>
      <c r="K142" s="52"/>
      <c r="Q142" s="3"/>
      <c r="R142" s="14"/>
      <c r="S142" s="52"/>
      <c r="W142" s="53"/>
      <c r="X142" s="5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N142" s="11"/>
      <c r="AO142" s="11"/>
    </row>
    <row r="143" spans="10:41">
      <c r="J143" s="52"/>
      <c r="K143" s="52"/>
      <c r="Q143" s="3"/>
      <c r="R143" s="14"/>
      <c r="S143" s="52"/>
      <c r="W143" s="53"/>
      <c r="X143" s="5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N143" s="11"/>
      <c r="AO143" s="11"/>
    </row>
    <row r="144" spans="10:41">
      <c r="J144" s="52"/>
      <c r="K144" s="52"/>
      <c r="Q144" s="3"/>
      <c r="R144" s="14"/>
      <c r="S144" s="52"/>
      <c r="W144" s="53"/>
      <c r="X144" s="5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N144" s="11"/>
      <c r="AO144" s="11"/>
    </row>
    <row r="145" spans="10:41">
      <c r="J145" s="52"/>
      <c r="K145" s="52"/>
      <c r="N145" s="66"/>
      <c r="Q145" s="3"/>
      <c r="R145" s="14"/>
      <c r="S145" s="52"/>
      <c r="W145" s="53"/>
      <c r="X145" s="5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N145" s="11"/>
      <c r="AO145" s="11"/>
    </row>
    <row r="146" spans="10:41">
      <c r="J146" s="52"/>
      <c r="K146" s="52"/>
      <c r="N146" s="66"/>
      <c r="Q146" s="3"/>
      <c r="R146" s="14"/>
      <c r="S146" s="52"/>
      <c r="W146" s="53"/>
      <c r="X146" s="5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0:41">
      <c r="J147" s="52"/>
      <c r="K147" s="52"/>
      <c r="N147" s="66"/>
      <c r="Q147" s="3"/>
      <c r="R147" s="14"/>
      <c r="S147" s="52"/>
      <c r="W147" s="53"/>
      <c r="X147" s="5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0:41">
      <c r="J148" s="52"/>
      <c r="K148" s="52"/>
      <c r="N148" s="66"/>
      <c r="Q148" s="3"/>
      <c r="R148" s="14"/>
      <c r="S148" s="52"/>
      <c r="W148" s="53"/>
      <c r="X148" s="5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0:41">
      <c r="J149" s="52"/>
      <c r="K149" s="52"/>
      <c r="N149" s="66"/>
      <c r="Q149" s="3"/>
      <c r="R149" s="14"/>
      <c r="S149" s="52"/>
      <c r="W149" s="53"/>
      <c r="X149" s="5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0:41">
      <c r="J150" s="52"/>
      <c r="K150" s="52"/>
      <c r="N150" s="66"/>
      <c r="Q150" s="3"/>
      <c r="R150" s="14"/>
      <c r="S150" s="52"/>
      <c r="W150" s="53"/>
      <c r="X150" s="5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0:41">
      <c r="J151" s="52"/>
      <c r="K151" s="52"/>
      <c r="N151" s="66"/>
      <c r="Q151" s="3"/>
      <c r="R151" s="14"/>
      <c r="S151" s="52"/>
      <c r="W151" s="53"/>
      <c r="X151" s="5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0:41">
      <c r="J152" s="52"/>
      <c r="K152" s="52"/>
      <c r="N152" s="66"/>
      <c r="Q152" s="3"/>
      <c r="R152" s="14"/>
      <c r="S152" s="52"/>
      <c r="W152" s="53"/>
      <c r="X152" s="5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0:41">
      <c r="J153" s="52"/>
      <c r="K153" s="52"/>
      <c r="N153" s="66"/>
      <c r="Q153" s="3"/>
      <c r="R153" s="14"/>
      <c r="S153" s="52"/>
      <c r="W153" s="53"/>
      <c r="X153" s="5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0:41">
      <c r="J154" s="52"/>
      <c r="K154" s="52"/>
      <c r="N154" s="66"/>
      <c r="Q154" s="3"/>
      <c r="R154" s="14"/>
      <c r="S154" s="52"/>
      <c r="W154" s="53"/>
      <c r="X154" s="5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0:41">
      <c r="J155" s="52"/>
      <c r="K155" s="52"/>
      <c r="N155" s="66"/>
      <c r="Q155" s="3"/>
      <c r="R155" s="14"/>
      <c r="S155" s="52"/>
      <c r="W155" s="53"/>
      <c r="X155" s="5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0:41">
      <c r="J156" s="52"/>
      <c r="K156" s="52"/>
      <c r="N156" s="66"/>
      <c r="Q156" s="3"/>
      <c r="R156" s="14"/>
      <c r="S156" s="52"/>
      <c r="W156" s="53"/>
      <c r="X156" s="5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0:41">
      <c r="J157" s="52"/>
      <c r="K157" s="52"/>
      <c r="N157" s="66"/>
      <c r="Q157" s="3"/>
      <c r="R157" s="14"/>
      <c r="S157" s="52"/>
      <c r="W157" s="53"/>
      <c r="X157" s="5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0:41">
      <c r="J158" s="52"/>
      <c r="K158" s="52"/>
      <c r="N158" s="66"/>
      <c r="Q158" s="3"/>
      <c r="R158" s="14"/>
      <c r="S158" s="52"/>
      <c r="W158" s="53"/>
      <c r="X158" s="5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0:41">
      <c r="J159" s="52"/>
      <c r="K159" s="52"/>
      <c r="N159" s="66"/>
      <c r="Q159" s="3"/>
      <c r="R159" s="14"/>
      <c r="S159" s="52"/>
      <c r="W159" s="53"/>
      <c r="X159" s="53"/>
      <c r="Y159" s="1"/>
      <c r="Z159" s="1"/>
      <c r="AA159" s="1" t="s">
        <v>558</v>
      </c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0:41">
      <c r="J160" s="52"/>
      <c r="K160" s="52"/>
      <c r="N160" s="66"/>
      <c r="Q160" s="3"/>
      <c r="R160" s="14"/>
      <c r="S160" s="52"/>
      <c r="W160" s="53"/>
      <c r="X160" s="5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7:39">
      <c r="J161" s="52"/>
      <c r="K161" s="52"/>
      <c r="N161" s="66"/>
      <c r="Q161" s="3"/>
      <c r="R161" s="14"/>
      <c r="S161" s="52"/>
      <c r="W161" s="53"/>
      <c r="X161" s="5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7:39">
      <c r="J162" s="52"/>
      <c r="K162" s="52"/>
      <c r="N162" s="66"/>
      <c r="Q162" s="3"/>
      <c r="R162" s="14"/>
      <c r="S162" s="52"/>
      <c r="W162" s="53"/>
      <c r="X162" s="5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7:39">
      <c r="J163" s="52"/>
      <c r="K163" s="52"/>
      <c r="N163" s="66"/>
      <c r="Q163" s="3"/>
      <c r="R163" s="14"/>
      <c r="S163" s="52"/>
      <c r="W163" s="53"/>
      <c r="X163" s="5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7:39">
      <c r="J164" s="52"/>
      <c r="K164" s="52"/>
      <c r="N164" s="66"/>
      <c r="Q164" s="3"/>
      <c r="R164" s="14"/>
      <c r="S164" s="52"/>
      <c r="W164" s="53"/>
      <c r="X164" s="5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7:39">
      <c r="J165" s="52"/>
      <c r="K165" s="52"/>
      <c r="N165" s="66"/>
      <c r="Q165" s="3"/>
      <c r="R165" s="14"/>
      <c r="S165" s="52"/>
      <c r="W165" s="53"/>
      <c r="X165" s="5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7:39">
      <c r="J166" s="52"/>
      <c r="K166" s="52"/>
      <c r="N166" s="66"/>
      <c r="Q166" s="3"/>
      <c r="R166" s="14"/>
      <c r="S166" s="52"/>
      <c r="W166" s="53"/>
      <c r="X166" s="5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7:39">
      <c r="G167" s="12"/>
      <c r="H167" s="12"/>
      <c r="I167" s="12"/>
      <c r="J167" s="52"/>
      <c r="K167" s="52"/>
      <c r="L167" s="12"/>
      <c r="M167" s="12"/>
      <c r="N167" s="66"/>
      <c r="Q167" s="3"/>
      <c r="R167" s="14"/>
      <c r="S167" s="52"/>
      <c r="T167" s="12"/>
      <c r="W167" s="53"/>
      <c r="X167" s="5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2"/>
    </row>
    <row r="168" spans="7:39">
      <c r="G168" s="12"/>
      <c r="H168" s="12"/>
      <c r="I168" s="12"/>
      <c r="J168" s="52"/>
      <c r="K168" s="52"/>
      <c r="L168" s="12"/>
      <c r="M168" s="12"/>
      <c r="N168" s="66"/>
      <c r="Q168" s="3"/>
      <c r="R168" s="14"/>
      <c r="S168" s="52"/>
      <c r="T168" s="12"/>
      <c r="W168" s="53"/>
      <c r="X168" s="5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2"/>
    </row>
    <row r="169" spans="7:39">
      <c r="G169" s="12"/>
      <c r="H169" s="12"/>
      <c r="I169" s="12"/>
      <c r="J169" s="52"/>
      <c r="K169" s="52"/>
      <c r="L169" s="12"/>
      <c r="M169" s="12"/>
      <c r="N169" s="66"/>
      <c r="Q169" s="3"/>
      <c r="R169" s="14"/>
      <c r="S169" s="52"/>
      <c r="T169" s="12"/>
      <c r="W169" s="53"/>
      <c r="X169" s="5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2"/>
    </row>
    <row r="170" spans="7:39">
      <c r="G170" s="12"/>
      <c r="H170" s="12"/>
      <c r="I170" s="12"/>
      <c r="J170" s="52"/>
      <c r="K170" s="52"/>
      <c r="L170" s="12"/>
      <c r="M170" s="12"/>
      <c r="N170" s="66"/>
      <c r="Q170" s="3"/>
      <c r="R170" s="14"/>
      <c r="S170" s="52"/>
      <c r="T170" s="12"/>
      <c r="W170" s="53"/>
      <c r="X170" s="5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2"/>
    </row>
    <row r="171" spans="7:39">
      <c r="G171" s="12"/>
      <c r="H171" s="12"/>
      <c r="I171" s="12"/>
      <c r="J171" s="52"/>
      <c r="K171" s="52"/>
      <c r="L171" s="12"/>
      <c r="M171" s="12"/>
      <c r="N171" s="66"/>
      <c r="Q171" s="3"/>
      <c r="R171" s="14"/>
      <c r="S171" s="52"/>
      <c r="T171" s="12"/>
      <c r="W171" s="53"/>
      <c r="X171" s="5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2"/>
    </row>
    <row r="172" spans="7:39">
      <c r="G172" s="12"/>
      <c r="H172" s="12"/>
      <c r="I172" s="12"/>
      <c r="J172" s="52"/>
      <c r="K172" s="52"/>
      <c r="L172" s="12"/>
      <c r="M172" s="12"/>
      <c r="N172" s="66"/>
      <c r="Q172" s="3"/>
      <c r="R172" s="14"/>
      <c r="S172" s="52"/>
      <c r="T172" s="12"/>
      <c r="W172" s="53"/>
      <c r="X172" s="5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2"/>
    </row>
    <row r="173" spans="7:39">
      <c r="G173" s="12"/>
      <c r="H173" s="12"/>
      <c r="I173" s="12"/>
      <c r="J173" s="52"/>
      <c r="K173" s="52"/>
      <c r="L173" s="12"/>
      <c r="M173" s="12"/>
      <c r="N173" s="66"/>
      <c r="Q173" s="3"/>
      <c r="R173" s="14"/>
      <c r="S173" s="52"/>
      <c r="T173" s="12"/>
      <c r="W173" s="53"/>
      <c r="X173" s="5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2"/>
    </row>
    <row r="174" spans="7:39">
      <c r="G174" s="12"/>
      <c r="H174" s="12"/>
      <c r="I174" s="12"/>
      <c r="J174" s="52"/>
      <c r="K174" s="52"/>
      <c r="L174" s="12"/>
      <c r="M174" s="12"/>
      <c r="N174" s="66"/>
      <c r="Q174" s="3"/>
      <c r="R174" s="14"/>
      <c r="S174" s="52"/>
      <c r="T174" s="12"/>
      <c r="W174" s="53"/>
      <c r="X174" s="5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2"/>
    </row>
    <row r="175" spans="7:39">
      <c r="G175" s="12"/>
      <c r="H175" s="12"/>
      <c r="I175" s="12"/>
      <c r="J175" s="52"/>
      <c r="K175" s="52"/>
      <c r="L175" s="12"/>
      <c r="M175" s="12"/>
      <c r="N175" s="66"/>
      <c r="Q175" s="3"/>
      <c r="R175" s="14"/>
      <c r="S175" s="52"/>
      <c r="T175" s="12"/>
      <c r="W175" s="53"/>
      <c r="X175" s="5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2"/>
    </row>
    <row r="176" spans="7:39">
      <c r="G176" s="12"/>
      <c r="H176" s="12"/>
      <c r="I176" s="12"/>
      <c r="J176" s="52"/>
      <c r="K176" s="52"/>
      <c r="L176" s="12"/>
      <c r="M176" s="12"/>
      <c r="N176" s="66"/>
      <c r="Q176" s="3"/>
      <c r="R176" s="14"/>
      <c r="S176" s="52"/>
      <c r="T176" s="12"/>
      <c r="W176" s="53"/>
      <c r="X176" s="5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2"/>
    </row>
    <row r="177" spans="7:39">
      <c r="G177" s="12"/>
      <c r="H177" s="12"/>
      <c r="I177" s="12"/>
      <c r="J177" s="52"/>
      <c r="K177" s="52"/>
      <c r="L177" s="12"/>
      <c r="M177" s="12"/>
      <c r="N177" s="66"/>
      <c r="Q177" s="3"/>
      <c r="R177" s="14"/>
      <c r="S177" s="52"/>
      <c r="T177" s="12"/>
      <c r="W177" s="12"/>
      <c r="X177" s="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2"/>
    </row>
    <row r="178" spans="7:39">
      <c r="G178" s="12"/>
      <c r="H178" s="12"/>
      <c r="I178" s="12"/>
      <c r="J178" s="52"/>
      <c r="K178" s="52"/>
      <c r="L178" s="12"/>
      <c r="M178" s="12"/>
      <c r="N178" s="66"/>
      <c r="Q178" s="3"/>
      <c r="R178" s="14"/>
      <c r="S178" s="52"/>
      <c r="T178" s="12"/>
      <c r="W178" s="12"/>
      <c r="X178" s="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2"/>
    </row>
    <row r="179" spans="7:39">
      <c r="G179" s="12"/>
      <c r="H179" s="12"/>
      <c r="I179" s="12"/>
      <c r="J179" s="52"/>
      <c r="K179" s="52"/>
      <c r="L179" s="12"/>
      <c r="M179" s="12"/>
      <c r="N179" s="66"/>
      <c r="Q179" s="3"/>
      <c r="R179" s="14"/>
      <c r="S179" s="52"/>
      <c r="T179" s="12"/>
      <c r="W179" s="12"/>
      <c r="X179" s="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2"/>
    </row>
    <row r="180" spans="7:39">
      <c r="G180" s="12"/>
      <c r="H180" s="12"/>
      <c r="I180" s="12"/>
      <c r="J180" s="149"/>
      <c r="K180" s="149"/>
      <c r="L180" s="12"/>
      <c r="M180" s="12"/>
      <c r="N180" s="66"/>
      <c r="O180" s="66"/>
      <c r="P180" s="149"/>
      <c r="Q180" s="12"/>
      <c r="R180" s="66"/>
      <c r="S180" s="149"/>
      <c r="T180" s="12"/>
      <c r="U180" s="66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"/>
      <c r="AK180" s="1"/>
      <c r="AL180" s="1"/>
      <c r="AM180" s="12"/>
    </row>
    <row r="181" spans="7:39">
      <c r="G181" s="12"/>
      <c r="H181" s="12"/>
      <c r="I181" s="12"/>
      <c r="J181" s="149"/>
      <c r="K181" s="149"/>
      <c r="L181" s="12"/>
      <c r="M181" s="12"/>
      <c r="N181" s="66"/>
      <c r="O181" s="66"/>
      <c r="P181" s="149"/>
      <c r="Q181" s="12"/>
      <c r="R181" s="66"/>
      <c r="S181" s="149"/>
      <c r="T181" s="12"/>
      <c r="U181" s="66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"/>
      <c r="AM181" s="12"/>
    </row>
    <row r="182" spans="7:39">
      <c r="G182" s="12"/>
      <c r="H182" s="12"/>
      <c r="I182" s="12"/>
      <c r="J182" s="149"/>
      <c r="K182" s="149"/>
      <c r="L182" s="12"/>
      <c r="M182" s="12"/>
      <c r="N182" s="66"/>
      <c r="O182" s="66"/>
      <c r="P182" s="149"/>
      <c r="Q182" s="12"/>
      <c r="R182" s="66"/>
      <c r="S182" s="149"/>
      <c r="T182" s="12"/>
      <c r="U182" s="66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"/>
      <c r="AM182" s="12"/>
    </row>
    <row r="183" spans="7:39">
      <c r="G183" s="12"/>
      <c r="H183" s="12"/>
      <c r="I183" s="12"/>
      <c r="J183" s="149"/>
      <c r="K183" s="149"/>
      <c r="L183" s="12"/>
      <c r="M183" s="12"/>
      <c r="N183" s="66"/>
      <c r="O183" s="66"/>
      <c r="P183" s="149"/>
      <c r="Q183" s="12"/>
      <c r="R183" s="66"/>
      <c r="S183" s="149"/>
      <c r="T183" s="12"/>
      <c r="U183" s="66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"/>
      <c r="AM183" s="12"/>
    </row>
    <row r="184" spans="7:39">
      <c r="G184" s="12"/>
      <c r="H184" s="12"/>
      <c r="I184" s="12"/>
      <c r="J184" s="149"/>
      <c r="K184" s="149"/>
      <c r="L184" s="12"/>
      <c r="M184" s="12"/>
      <c r="N184" s="66"/>
      <c r="O184" s="66"/>
      <c r="P184" s="149"/>
      <c r="Q184" s="12"/>
      <c r="R184" s="66"/>
      <c r="S184" s="149"/>
      <c r="T184" s="12"/>
      <c r="U184" s="66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"/>
      <c r="AM184" s="12"/>
    </row>
    <row r="185" spans="7:39">
      <c r="G185" s="12"/>
      <c r="H185" s="12"/>
      <c r="I185" s="12"/>
      <c r="J185" s="149"/>
      <c r="K185" s="149"/>
      <c r="L185" s="12"/>
      <c r="M185" s="12"/>
      <c r="N185" s="66"/>
      <c r="O185" s="66"/>
      <c r="P185" s="149"/>
      <c r="Q185" s="12"/>
      <c r="R185" s="66"/>
      <c r="S185" s="149"/>
      <c r="T185" s="12"/>
      <c r="U185" s="66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"/>
      <c r="AM185" s="12"/>
    </row>
    <row r="186" spans="7:39">
      <c r="G186" s="12"/>
      <c r="H186" s="12"/>
      <c r="I186" s="12"/>
      <c r="J186" s="149"/>
      <c r="K186" s="149"/>
      <c r="L186" s="12"/>
      <c r="M186" s="12"/>
      <c r="N186" s="66"/>
      <c r="O186" s="66"/>
      <c r="P186" s="149"/>
      <c r="Q186" s="12"/>
      <c r="R186" s="66"/>
      <c r="S186" s="149"/>
      <c r="T186" s="12"/>
      <c r="U186" s="66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"/>
      <c r="AM186" s="12"/>
    </row>
    <row r="187" spans="7:39">
      <c r="G187" s="12"/>
      <c r="H187" s="12"/>
      <c r="I187" s="12"/>
      <c r="J187" s="149"/>
      <c r="K187" s="149"/>
      <c r="L187" s="12"/>
      <c r="M187" s="12"/>
      <c r="N187" s="66"/>
      <c r="O187" s="66"/>
      <c r="P187" s="149"/>
      <c r="Q187" s="12"/>
      <c r="R187" s="66"/>
      <c r="S187" s="149"/>
      <c r="T187" s="12"/>
      <c r="U187" s="66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"/>
      <c r="AM187" s="12"/>
    </row>
    <row r="188" spans="7:39">
      <c r="G188" s="12"/>
      <c r="H188" s="12"/>
      <c r="I188" s="12"/>
      <c r="J188" s="149"/>
      <c r="K188" s="149"/>
      <c r="L188" s="12"/>
      <c r="M188" s="12"/>
      <c r="N188" s="66"/>
      <c r="O188" s="66"/>
      <c r="P188" s="149"/>
      <c r="Q188" s="12"/>
      <c r="R188" s="66"/>
      <c r="S188" s="149"/>
      <c r="T188" s="12"/>
      <c r="U188" s="66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"/>
      <c r="AM188" s="12"/>
    </row>
    <row r="189" spans="7:39">
      <c r="G189" s="12"/>
      <c r="H189" s="12"/>
      <c r="I189" s="12"/>
      <c r="J189" s="149"/>
      <c r="K189" s="149"/>
      <c r="L189" s="12"/>
      <c r="M189" s="12"/>
      <c r="N189" s="66"/>
      <c r="O189" s="66"/>
      <c r="P189" s="149"/>
      <c r="Q189" s="12"/>
      <c r="R189" s="66"/>
      <c r="S189" s="149"/>
      <c r="T189" s="12"/>
      <c r="U189" s="66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"/>
      <c r="AM189" s="12"/>
    </row>
    <row r="190" spans="7:39">
      <c r="G190" s="12"/>
      <c r="H190" s="12"/>
      <c r="I190" s="12"/>
      <c r="J190" s="149"/>
      <c r="K190" s="149"/>
      <c r="L190" s="12"/>
      <c r="M190" s="12"/>
      <c r="N190" s="66"/>
      <c r="O190" s="66"/>
      <c r="P190" s="149"/>
      <c r="Q190" s="12"/>
      <c r="R190" s="66"/>
      <c r="S190" s="149"/>
      <c r="T190" s="12"/>
      <c r="U190" s="66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"/>
      <c r="AM190" s="12"/>
    </row>
    <row r="191" spans="7:39">
      <c r="G191" s="12"/>
      <c r="H191" s="12"/>
      <c r="I191" s="12"/>
      <c r="J191" s="149"/>
      <c r="K191" s="149"/>
      <c r="L191" s="12"/>
      <c r="M191" s="12"/>
      <c r="N191" s="66"/>
      <c r="O191" s="66"/>
      <c r="P191" s="149"/>
      <c r="Q191" s="12"/>
      <c r="R191" s="66"/>
      <c r="S191" s="149"/>
      <c r="T191" s="12"/>
      <c r="U191" s="66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"/>
      <c r="AM191" s="12"/>
    </row>
    <row r="192" spans="7:39">
      <c r="G192" s="12"/>
      <c r="H192" s="12"/>
      <c r="I192" s="12"/>
      <c r="J192" s="149"/>
      <c r="K192" s="149"/>
      <c r="L192" s="12"/>
      <c r="M192" s="12"/>
      <c r="N192" s="66"/>
      <c r="O192" s="66"/>
      <c r="P192" s="149"/>
      <c r="Q192" s="12"/>
      <c r="R192" s="66"/>
      <c r="S192" s="149"/>
      <c r="T192" s="12"/>
      <c r="U192" s="66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"/>
      <c r="AM192" s="12"/>
    </row>
    <row r="193" spans="7:39">
      <c r="G193" s="12"/>
      <c r="H193" s="12"/>
      <c r="I193" s="12"/>
      <c r="J193" s="149"/>
      <c r="K193" s="149"/>
      <c r="L193" s="12"/>
      <c r="M193" s="12"/>
      <c r="N193" s="66"/>
      <c r="O193" s="66"/>
      <c r="P193" s="149"/>
      <c r="Q193" s="12"/>
      <c r="R193" s="66"/>
      <c r="S193" s="149"/>
      <c r="T193" s="12"/>
      <c r="U193" s="66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"/>
      <c r="AM193" s="12"/>
    </row>
    <row r="194" spans="7:39">
      <c r="G194" s="12"/>
      <c r="H194" s="12"/>
      <c r="I194" s="12"/>
      <c r="J194" s="149"/>
      <c r="K194" s="149"/>
      <c r="L194" s="12"/>
      <c r="M194" s="12"/>
      <c r="N194" s="66"/>
      <c r="O194" s="66"/>
      <c r="P194" s="149"/>
      <c r="Q194" s="12"/>
      <c r="R194" s="66"/>
      <c r="S194" s="149"/>
      <c r="T194" s="12"/>
      <c r="U194" s="66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"/>
      <c r="AM194" s="12"/>
    </row>
    <row r="195" spans="7:39">
      <c r="G195" s="12"/>
      <c r="H195" s="12"/>
      <c r="I195" s="12"/>
      <c r="J195" s="149"/>
      <c r="K195" s="149"/>
      <c r="L195" s="12"/>
      <c r="M195" s="12"/>
      <c r="N195" s="66"/>
      <c r="O195" s="66"/>
      <c r="P195" s="149"/>
      <c r="Q195" s="12"/>
      <c r="R195" s="66"/>
      <c r="S195" s="149"/>
      <c r="T195" s="12"/>
      <c r="U195" s="66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"/>
      <c r="AM195" s="12"/>
    </row>
    <row r="196" spans="7:39">
      <c r="G196" s="12"/>
      <c r="H196" s="12"/>
      <c r="I196" s="12"/>
      <c r="J196" s="149"/>
      <c r="K196" s="149"/>
      <c r="L196" s="12"/>
      <c r="M196" s="12"/>
      <c r="N196" s="66"/>
      <c r="O196" s="66"/>
      <c r="P196" s="149"/>
      <c r="Q196" s="12"/>
      <c r="R196" s="66"/>
      <c r="S196" s="149"/>
      <c r="T196" s="12"/>
      <c r="U196" s="66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"/>
      <c r="AM196" s="12"/>
    </row>
    <row r="197" spans="7:39">
      <c r="G197" s="12"/>
      <c r="H197" s="12"/>
      <c r="I197" s="12"/>
      <c r="J197" s="149"/>
      <c r="K197" s="149"/>
      <c r="L197" s="12"/>
      <c r="M197" s="12"/>
      <c r="N197" s="66"/>
      <c r="O197" s="66"/>
      <c r="P197" s="149"/>
      <c r="Q197" s="12"/>
      <c r="R197" s="66"/>
      <c r="S197" s="149"/>
      <c r="T197" s="12"/>
      <c r="U197" s="66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"/>
      <c r="AM197" s="12"/>
    </row>
    <row r="198" spans="7:39">
      <c r="G198" s="12"/>
      <c r="H198" s="12"/>
      <c r="I198" s="12"/>
      <c r="J198" s="149"/>
      <c r="K198" s="149"/>
      <c r="L198" s="12"/>
      <c r="M198" s="12"/>
      <c r="N198" s="66"/>
      <c r="O198" s="66"/>
      <c r="P198" s="149"/>
      <c r="Q198" s="12"/>
      <c r="R198" s="66"/>
      <c r="S198" s="149"/>
      <c r="T198" s="12"/>
      <c r="U198" s="66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2"/>
    </row>
    <row r="199" spans="7:39">
      <c r="G199" s="12"/>
      <c r="H199" s="12"/>
      <c r="I199" s="12"/>
      <c r="J199" s="149"/>
      <c r="K199" s="149"/>
      <c r="L199" s="12"/>
      <c r="M199" s="12"/>
      <c r="N199" s="66"/>
      <c r="O199" s="66"/>
      <c r="P199" s="149"/>
      <c r="Q199" s="12"/>
      <c r="R199" s="66"/>
      <c r="S199" s="149"/>
      <c r="T199" s="12"/>
      <c r="U199" s="66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2"/>
    </row>
    <row r="200" spans="7:39">
      <c r="G200" s="12"/>
      <c r="H200" s="12"/>
      <c r="I200" s="12"/>
      <c r="J200" s="149"/>
      <c r="K200" s="149"/>
      <c r="L200" s="12"/>
      <c r="M200" s="12"/>
      <c r="N200" s="66"/>
      <c r="O200" s="66"/>
      <c r="P200" s="149"/>
      <c r="Q200" s="12"/>
      <c r="R200" s="66"/>
      <c r="S200" s="149"/>
      <c r="T200" s="12"/>
      <c r="U200" s="66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"/>
      <c r="AM200" s="12"/>
    </row>
    <row r="201" spans="7:39">
      <c r="G201" s="12"/>
      <c r="H201" s="12"/>
      <c r="I201" s="12"/>
      <c r="J201" s="149"/>
      <c r="K201" s="149"/>
      <c r="L201" s="12"/>
      <c r="M201" s="12"/>
      <c r="N201" s="66"/>
      <c r="O201" s="66"/>
      <c r="P201" s="149"/>
      <c r="Q201" s="12"/>
      <c r="R201" s="66"/>
      <c r="S201" s="149"/>
      <c r="T201" s="12"/>
      <c r="U201" s="66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"/>
      <c r="AM201" s="12"/>
    </row>
    <row r="202" spans="7:39">
      <c r="G202" s="12"/>
      <c r="H202" s="12"/>
      <c r="I202" s="12"/>
      <c r="J202" s="149"/>
      <c r="K202" s="149"/>
      <c r="L202" s="12"/>
      <c r="M202" s="12"/>
      <c r="N202" s="66"/>
      <c r="O202" s="66"/>
      <c r="P202" s="149"/>
      <c r="Q202" s="12"/>
      <c r="R202" s="66"/>
      <c r="S202" s="149"/>
      <c r="T202" s="12"/>
      <c r="U202" s="66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"/>
      <c r="AM202" s="12"/>
    </row>
    <row r="203" spans="7:39">
      <c r="G203" s="12"/>
      <c r="H203" s="12"/>
      <c r="I203" s="12"/>
      <c r="J203" s="149"/>
      <c r="K203" s="149"/>
      <c r="L203" s="12"/>
      <c r="M203" s="12"/>
      <c r="N203" s="66"/>
      <c r="O203" s="66"/>
      <c r="P203" s="149"/>
      <c r="Q203" s="12"/>
      <c r="R203" s="66"/>
      <c r="S203" s="149"/>
      <c r="T203" s="12"/>
      <c r="U203" s="66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7:39">
      <c r="G204" s="12"/>
      <c r="H204" s="12"/>
      <c r="I204" s="12"/>
      <c r="J204" s="149"/>
      <c r="K204" s="149"/>
      <c r="L204" s="12"/>
      <c r="M204" s="12"/>
      <c r="N204" s="66"/>
      <c r="O204" s="66"/>
      <c r="P204" s="149"/>
      <c r="Q204" s="12"/>
      <c r="R204" s="66"/>
      <c r="S204" s="149"/>
      <c r="T204" s="12"/>
      <c r="U204" s="66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7:39">
      <c r="G205" s="12"/>
      <c r="H205" s="12"/>
      <c r="I205" s="12"/>
      <c r="J205" s="149"/>
      <c r="K205" s="149"/>
      <c r="L205" s="12"/>
      <c r="M205" s="12"/>
      <c r="N205" s="66"/>
      <c r="O205" s="66"/>
      <c r="P205" s="149"/>
      <c r="Q205" s="12"/>
      <c r="R205" s="66"/>
      <c r="S205" s="149"/>
      <c r="T205" s="12"/>
      <c r="U205" s="66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7:39">
      <c r="G206" s="12"/>
      <c r="H206" s="12"/>
      <c r="I206" s="12"/>
      <c r="J206" s="149"/>
      <c r="K206" s="149"/>
      <c r="L206" s="12"/>
      <c r="M206" s="12"/>
      <c r="N206" s="66"/>
      <c r="O206" s="66"/>
      <c r="P206" s="149"/>
      <c r="Q206" s="12"/>
      <c r="R206" s="66"/>
      <c r="S206" s="149"/>
      <c r="T206" s="12"/>
      <c r="U206" s="66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7:39">
      <c r="G207" s="12"/>
      <c r="H207" s="12"/>
      <c r="I207" s="12"/>
      <c r="J207" s="149"/>
      <c r="K207" s="149"/>
      <c r="L207" s="12"/>
      <c r="M207" s="12"/>
      <c r="N207" s="66"/>
      <c r="O207" s="66"/>
      <c r="P207" s="149"/>
      <c r="Q207" s="12"/>
      <c r="R207" s="66"/>
      <c r="S207" s="149"/>
      <c r="T207" s="12"/>
      <c r="U207" s="66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7:39">
      <c r="G208" s="12"/>
      <c r="H208" s="12"/>
      <c r="I208" s="12"/>
      <c r="J208" s="149"/>
      <c r="K208" s="149"/>
      <c r="L208" s="12"/>
      <c r="M208" s="12"/>
      <c r="N208" s="66"/>
      <c r="O208" s="66"/>
      <c r="P208" s="149"/>
      <c r="Q208" s="12"/>
      <c r="R208" s="66"/>
      <c r="S208" s="149"/>
      <c r="T208" s="12"/>
      <c r="U208" s="66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7:39">
      <c r="G209" s="12"/>
      <c r="H209" s="12"/>
      <c r="I209" s="12"/>
      <c r="J209" s="149"/>
      <c r="K209" s="149"/>
      <c r="L209" s="12"/>
      <c r="M209" s="12"/>
      <c r="N209" s="66"/>
      <c r="O209" s="66"/>
      <c r="P209" s="149"/>
      <c r="Q209" s="12"/>
      <c r="R209" s="66"/>
      <c r="S209" s="149"/>
      <c r="T209" s="12"/>
      <c r="U209" s="66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7:39">
      <c r="G210" s="12"/>
      <c r="H210" s="12"/>
      <c r="I210" s="12"/>
      <c r="J210" s="149"/>
      <c r="K210" s="149"/>
      <c r="L210" s="12"/>
      <c r="M210" s="12"/>
      <c r="N210" s="66"/>
      <c r="O210" s="66"/>
      <c r="P210" s="149"/>
      <c r="Q210" s="12"/>
      <c r="R210" s="66"/>
      <c r="S210" s="149"/>
      <c r="T210" s="12"/>
      <c r="U210" s="66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7:39">
      <c r="G211" s="12"/>
      <c r="H211" s="12"/>
      <c r="I211" s="12"/>
      <c r="J211" s="149"/>
      <c r="K211" s="149"/>
      <c r="L211" s="12"/>
      <c r="M211" s="12"/>
      <c r="N211" s="66"/>
      <c r="O211" s="66"/>
      <c r="P211" s="149"/>
      <c r="Q211" s="12"/>
      <c r="R211" s="66"/>
      <c r="S211" s="149"/>
      <c r="T211" s="12"/>
      <c r="U211" s="66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7:39">
      <c r="G212" s="12"/>
      <c r="H212" s="12"/>
      <c r="I212" s="12"/>
      <c r="J212" s="149"/>
      <c r="K212" s="149"/>
      <c r="L212" s="12"/>
      <c r="M212" s="12"/>
      <c r="N212" s="66"/>
      <c r="O212" s="66"/>
      <c r="P212" s="149"/>
      <c r="Q212" s="12"/>
      <c r="R212" s="66"/>
      <c r="S212" s="149"/>
      <c r="T212" s="12"/>
      <c r="U212" s="66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7:39">
      <c r="G213" s="12"/>
      <c r="H213" s="12"/>
      <c r="I213" s="12"/>
      <c r="J213" s="149"/>
      <c r="K213" s="149"/>
      <c r="L213" s="12"/>
      <c r="M213" s="12"/>
      <c r="N213" s="66"/>
      <c r="O213" s="66"/>
      <c r="P213" s="149"/>
      <c r="Q213" s="12"/>
      <c r="R213" s="66"/>
      <c r="S213" s="149"/>
      <c r="T213" s="12"/>
      <c r="U213" s="66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7:39">
      <c r="G214" s="12"/>
      <c r="H214" s="12"/>
      <c r="I214" s="12"/>
      <c r="J214" s="149"/>
      <c r="K214" s="149"/>
      <c r="L214" s="12"/>
      <c r="M214" s="12"/>
      <c r="N214" s="66"/>
      <c r="O214" s="66"/>
      <c r="P214" s="149"/>
      <c r="Q214" s="12"/>
      <c r="R214" s="66"/>
      <c r="S214" s="149"/>
      <c r="T214" s="12"/>
      <c r="U214" s="66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7:39">
      <c r="G215" s="12"/>
      <c r="H215" s="12"/>
      <c r="I215" s="12"/>
      <c r="J215" s="149"/>
      <c r="K215" s="149"/>
      <c r="L215" s="12"/>
      <c r="M215" s="12"/>
      <c r="N215" s="66"/>
      <c r="O215" s="66"/>
      <c r="P215" s="149"/>
      <c r="Q215" s="12"/>
      <c r="R215" s="66"/>
      <c r="S215" s="149"/>
      <c r="T215" s="12"/>
      <c r="U215" s="66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7:39">
      <c r="G216" s="12"/>
      <c r="H216" s="12"/>
      <c r="I216" s="12"/>
      <c r="J216" s="149"/>
      <c r="K216" s="149"/>
      <c r="L216" s="12"/>
      <c r="M216" s="12"/>
      <c r="N216" s="66"/>
      <c r="O216" s="66"/>
      <c r="P216" s="149"/>
      <c r="Q216" s="12"/>
      <c r="R216" s="66"/>
      <c r="S216" s="149"/>
      <c r="T216" s="12"/>
      <c r="U216" s="66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7:39">
      <c r="G217" s="12"/>
      <c r="H217" s="12"/>
      <c r="I217" s="12"/>
      <c r="J217" s="149"/>
      <c r="K217" s="149"/>
      <c r="L217" s="12"/>
      <c r="M217" s="12"/>
      <c r="N217" s="66"/>
      <c r="O217" s="66"/>
      <c r="P217" s="149"/>
      <c r="Q217" s="12"/>
      <c r="R217" s="66"/>
      <c r="S217" s="149"/>
      <c r="T217" s="12"/>
      <c r="U217" s="66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7:39">
      <c r="G218" s="12"/>
      <c r="H218" s="12"/>
      <c r="I218" s="12"/>
      <c r="J218" s="149"/>
      <c r="K218" s="149"/>
      <c r="L218" s="12"/>
      <c r="M218" s="12"/>
      <c r="N218" s="66"/>
      <c r="O218" s="66"/>
      <c r="P218" s="149"/>
      <c r="Q218" s="12"/>
      <c r="R218" s="66"/>
      <c r="S218" s="149"/>
      <c r="T218" s="12"/>
      <c r="U218" s="66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7:39">
      <c r="G219" s="12"/>
      <c r="H219" s="12"/>
      <c r="I219" s="12"/>
      <c r="J219" s="149"/>
      <c r="K219" s="149"/>
      <c r="L219" s="12"/>
      <c r="M219" s="12"/>
      <c r="N219" s="66"/>
      <c r="O219" s="66"/>
      <c r="P219" s="149"/>
      <c r="Q219" s="12"/>
      <c r="R219" s="66"/>
      <c r="S219" s="149"/>
      <c r="T219" s="12"/>
      <c r="U219" s="66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7:39">
      <c r="G220" s="12"/>
      <c r="H220" s="12"/>
      <c r="I220" s="12"/>
      <c r="J220" s="149"/>
      <c r="K220" s="149"/>
      <c r="L220" s="12"/>
      <c r="M220" s="12"/>
      <c r="N220" s="66"/>
      <c r="O220" s="66"/>
      <c r="P220" s="149"/>
      <c r="Q220" s="12"/>
      <c r="R220" s="66"/>
      <c r="S220" s="149"/>
      <c r="T220" s="12"/>
      <c r="U220" s="66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7:39">
      <c r="G221" s="12"/>
      <c r="H221" s="12"/>
      <c r="I221" s="12"/>
      <c r="J221" s="149"/>
      <c r="K221" s="149"/>
      <c r="L221" s="12"/>
      <c r="M221" s="12"/>
      <c r="N221" s="66"/>
      <c r="O221" s="66"/>
      <c r="P221" s="149"/>
      <c r="Q221" s="12"/>
      <c r="R221" s="66"/>
      <c r="S221" s="149"/>
      <c r="T221" s="12"/>
      <c r="U221" s="66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7:39">
      <c r="G222" s="12"/>
      <c r="H222" s="12"/>
      <c r="I222" s="12"/>
      <c r="J222" s="149"/>
      <c r="K222" s="149"/>
      <c r="L222" s="12"/>
      <c r="M222" s="12"/>
      <c r="N222" s="66"/>
      <c r="O222" s="66"/>
      <c r="P222" s="149"/>
      <c r="Q222" s="12"/>
      <c r="R222" s="66"/>
      <c r="S222" s="149"/>
      <c r="T222" s="12"/>
      <c r="U222" s="66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7:39">
      <c r="G223" s="12"/>
      <c r="H223" s="12"/>
      <c r="I223" s="12"/>
      <c r="J223" s="149"/>
      <c r="K223" s="149"/>
      <c r="L223" s="12"/>
      <c r="M223" s="12"/>
      <c r="N223" s="66"/>
      <c r="O223" s="66"/>
      <c r="P223" s="149"/>
      <c r="Q223" s="12"/>
      <c r="R223" s="66"/>
      <c r="S223" s="149"/>
      <c r="T223" s="12"/>
      <c r="U223" s="66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7:39">
      <c r="G224" s="12"/>
      <c r="H224" s="12"/>
      <c r="I224" s="12"/>
      <c r="J224" s="149"/>
      <c r="K224" s="149"/>
      <c r="L224" s="12"/>
      <c r="M224" s="12"/>
      <c r="N224" s="66"/>
      <c r="O224" s="66"/>
      <c r="P224" s="149"/>
      <c r="Q224" s="12"/>
      <c r="R224" s="66"/>
      <c r="S224" s="149"/>
      <c r="T224" s="12"/>
      <c r="U224" s="66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7:39">
      <c r="G225" s="12"/>
      <c r="H225" s="12"/>
      <c r="I225" s="12"/>
      <c r="J225" s="149"/>
      <c r="K225" s="149"/>
      <c r="L225" s="12"/>
      <c r="M225" s="12"/>
      <c r="N225" s="66"/>
      <c r="O225" s="66"/>
      <c r="P225" s="149"/>
      <c r="Q225" s="12"/>
      <c r="R225" s="66"/>
      <c r="S225" s="149"/>
      <c r="T225" s="12"/>
      <c r="U225" s="66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7:39">
      <c r="G226" s="12"/>
      <c r="H226" s="12"/>
      <c r="I226" s="12"/>
      <c r="J226" s="149"/>
      <c r="K226" s="149"/>
      <c r="L226" s="12"/>
      <c r="M226" s="12"/>
      <c r="N226" s="66"/>
      <c r="O226" s="66"/>
      <c r="P226" s="149"/>
      <c r="Q226" s="12"/>
      <c r="R226" s="66"/>
      <c r="S226" s="149"/>
      <c r="T226" s="12"/>
      <c r="U226" s="66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7:39">
      <c r="G227" s="12"/>
      <c r="H227" s="12"/>
      <c r="I227" s="12"/>
      <c r="J227" s="149"/>
      <c r="K227" s="149"/>
      <c r="L227" s="12"/>
      <c r="M227" s="12"/>
      <c r="N227" s="66"/>
      <c r="O227" s="66"/>
      <c r="P227" s="149"/>
      <c r="Q227" s="12"/>
      <c r="R227" s="66"/>
      <c r="S227" s="149"/>
      <c r="T227" s="12"/>
      <c r="U227" s="66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7:39">
      <c r="G228" s="12"/>
      <c r="H228" s="12"/>
      <c r="I228" s="12"/>
      <c r="J228" s="149"/>
      <c r="K228" s="149"/>
      <c r="L228" s="12"/>
      <c r="M228" s="12"/>
      <c r="N228" s="66"/>
      <c r="O228" s="66"/>
      <c r="P228" s="149"/>
      <c r="Q228" s="12"/>
      <c r="R228" s="66"/>
      <c r="S228" s="149"/>
      <c r="T228" s="12"/>
      <c r="U228" s="66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7:39">
      <c r="G229" s="12"/>
      <c r="H229" s="12"/>
      <c r="I229" s="12"/>
      <c r="J229" s="149"/>
      <c r="K229" s="149"/>
      <c r="L229" s="12"/>
      <c r="M229" s="12"/>
      <c r="N229" s="66"/>
      <c r="O229" s="66"/>
      <c r="P229" s="149"/>
      <c r="Q229" s="12"/>
      <c r="R229" s="66"/>
      <c r="S229" s="149"/>
      <c r="T229" s="12"/>
      <c r="U229" s="66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7:39">
      <c r="G230" s="12"/>
      <c r="H230" s="12"/>
      <c r="I230" s="12"/>
      <c r="J230" s="149"/>
      <c r="K230" s="149"/>
      <c r="L230" s="12"/>
      <c r="M230" s="12"/>
      <c r="N230" s="66"/>
      <c r="O230" s="66"/>
      <c r="P230" s="149"/>
      <c r="Q230" s="12"/>
      <c r="R230" s="66"/>
      <c r="S230" s="149"/>
      <c r="T230" s="12"/>
      <c r="U230" s="66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7:39">
      <c r="G231" s="12"/>
      <c r="H231" s="12"/>
      <c r="I231" s="12"/>
      <c r="J231" s="149"/>
      <c r="K231" s="149"/>
      <c r="L231" s="12"/>
      <c r="M231" s="12"/>
      <c r="N231" s="66"/>
      <c r="O231" s="66"/>
      <c r="P231" s="149"/>
      <c r="Q231" s="12"/>
      <c r="R231" s="66"/>
      <c r="S231" s="149"/>
      <c r="T231" s="12"/>
      <c r="U231" s="66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7:39">
      <c r="G232" s="12"/>
      <c r="H232" s="12"/>
      <c r="I232" s="12"/>
      <c r="J232" s="149"/>
      <c r="K232" s="149"/>
      <c r="L232" s="12"/>
      <c r="M232" s="12"/>
      <c r="N232" s="66"/>
      <c r="O232" s="66"/>
      <c r="P232" s="149"/>
      <c r="Q232" s="12"/>
      <c r="R232" s="66"/>
      <c r="S232" s="149"/>
      <c r="T232" s="12"/>
      <c r="U232" s="66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7:39">
      <c r="G233" s="12"/>
      <c r="H233" s="12"/>
      <c r="I233" s="12"/>
      <c r="J233" s="149"/>
      <c r="K233" s="149"/>
      <c r="L233" s="12"/>
      <c r="M233" s="12"/>
      <c r="N233" s="66"/>
      <c r="O233" s="66"/>
      <c r="P233" s="149"/>
      <c r="Q233" s="12"/>
      <c r="R233" s="66"/>
      <c r="S233" s="149"/>
      <c r="T233" s="12"/>
      <c r="U233" s="66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7:39">
      <c r="G234" s="12"/>
      <c r="H234" s="12"/>
      <c r="I234" s="12"/>
      <c r="J234" s="149"/>
      <c r="K234" s="149"/>
      <c r="L234" s="12"/>
      <c r="M234" s="12"/>
      <c r="N234" s="66"/>
      <c r="O234" s="66"/>
      <c r="P234" s="149"/>
      <c r="Q234" s="12"/>
      <c r="R234" s="66"/>
      <c r="S234" s="149"/>
      <c r="T234" s="12"/>
      <c r="U234" s="66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7:39">
      <c r="G235" s="12"/>
      <c r="H235" s="12"/>
      <c r="I235" s="12"/>
      <c r="J235" s="149"/>
      <c r="K235" s="149"/>
      <c r="L235" s="12"/>
      <c r="M235" s="12"/>
      <c r="N235" s="66"/>
      <c r="O235" s="66"/>
      <c r="P235" s="149"/>
      <c r="Q235" s="12"/>
      <c r="R235" s="66"/>
      <c r="S235" s="149"/>
      <c r="T235" s="12"/>
      <c r="U235" s="66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7:39">
      <c r="G236" s="12"/>
      <c r="H236" s="12"/>
      <c r="I236" s="12"/>
      <c r="J236" s="149"/>
      <c r="K236" s="149"/>
      <c r="L236" s="12"/>
      <c r="M236" s="12"/>
      <c r="N236" s="66"/>
      <c r="O236" s="66"/>
      <c r="P236" s="149"/>
      <c r="Q236" s="12"/>
      <c r="R236" s="66"/>
      <c r="S236" s="149"/>
      <c r="T236" s="12"/>
      <c r="U236" s="66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7:39">
      <c r="G237" s="12"/>
      <c r="H237" s="12"/>
      <c r="I237" s="12"/>
      <c r="J237" s="149"/>
      <c r="K237" s="149"/>
      <c r="L237" s="12"/>
      <c r="M237" s="12"/>
      <c r="N237" s="66"/>
      <c r="O237" s="66"/>
      <c r="P237" s="149"/>
      <c r="Q237" s="12"/>
      <c r="R237" s="66"/>
      <c r="S237" s="149"/>
      <c r="T237" s="12"/>
      <c r="U237" s="66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7:39">
      <c r="G238" s="12"/>
      <c r="H238" s="12"/>
      <c r="I238" s="12"/>
      <c r="J238" s="149"/>
      <c r="K238" s="149"/>
      <c r="L238" s="12"/>
      <c r="M238" s="12"/>
      <c r="N238" s="66"/>
      <c r="O238" s="66"/>
      <c r="P238" s="149"/>
      <c r="Q238" s="12"/>
      <c r="R238" s="66"/>
      <c r="S238" s="149"/>
      <c r="T238" s="12"/>
      <c r="U238" s="66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7:39">
      <c r="G239" s="12"/>
      <c r="H239" s="12"/>
      <c r="I239" s="12"/>
      <c r="J239" s="149"/>
      <c r="K239" s="149"/>
      <c r="L239" s="12"/>
      <c r="M239" s="12"/>
      <c r="N239" s="66"/>
      <c r="O239" s="66"/>
      <c r="P239" s="149"/>
      <c r="Q239" s="12"/>
      <c r="R239" s="66"/>
      <c r="S239" s="149"/>
      <c r="T239" s="12"/>
      <c r="U239" s="66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7:39">
      <c r="G240" s="12"/>
      <c r="H240" s="12"/>
      <c r="I240" s="12"/>
      <c r="J240" s="149"/>
      <c r="K240" s="149"/>
      <c r="L240" s="12"/>
      <c r="M240" s="12"/>
      <c r="N240" s="66"/>
      <c r="O240" s="66"/>
      <c r="P240" s="149"/>
      <c r="Q240" s="12"/>
      <c r="R240" s="66"/>
      <c r="S240" s="149"/>
      <c r="T240" s="12"/>
      <c r="U240" s="66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7:39">
      <c r="G241" s="12"/>
      <c r="H241" s="12"/>
      <c r="I241" s="12"/>
      <c r="J241" s="149"/>
      <c r="K241" s="149"/>
      <c r="L241" s="12"/>
      <c r="M241" s="12"/>
      <c r="N241" s="66"/>
      <c r="O241" s="66"/>
      <c r="P241" s="149"/>
      <c r="Q241" s="12"/>
      <c r="R241" s="66"/>
      <c r="S241" s="149"/>
      <c r="T241" s="12"/>
      <c r="U241" s="66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7:39">
      <c r="G242" s="12"/>
      <c r="H242" s="12"/>
      <c r="I242" s="12"/>
      <c r="J242" s="149"/>
      <c r="K242" s="149"/>
      <c r="L242" s="12"/>
      <c r="M242" s="12"/>
      <c r="N242" s="66"/>
      <c r="O242" s="66"/>
      <c r="P242" s="149"/>
      <c r="Q242" s="12"/>
      <c r="R242" s="66"/>
      <c r="S242" s="149"/>
      <c r="T242" s="12"/>
      <c r="U242" s="66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7:39">
      <c r="G243" s="12"/>
      <c r="H243" s="12"/>
      <c r="I243" s="12"/>
      <c r="J243" s="149"/>
      <c r="K243" s="149"/>
      <c r="L243" s="12"/>
      <c r="M243" s="12"/>
      <c r="N243" s="66"/>
      <c r="O243" s="66"/>
      <c r="P243" s="149"/>
      <c r="Q243" s="12"/>
      <c r="R243" s="66"/>
      <c r="S243" s="149"/>
      <c r="T243" s="12"/>
      <c r="U243" s="66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7:39">
      <c r="G244" s="12"/>
      <c r="H244" s="12"/>
      <c r="I244" s="12"/>
      <c r="J244" s="149"/>
      <c r="K244" s="149"/>
      <c r="L244" s="12"/>
      <c r="M244" s="12"/>
      <c r="N244" s="66"/>
      <c r="O244" s="66"/>
      <c r="P244" s="149"/>
      <c r="Q244" s="12"/>
      <c r="R244" s="66"/>
      <c r="S244" s="149"/>
      <c r="T244" s="12"/>
      <c r="U244" s="66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7:39">
      <c r="G245" s="12"/>
      <c r="H245" s="12"/>
      <c r="I245" s="12"/>
      <c r="J245" s="149"/>
      <c r="K245" s="149"/>
      <c r="L245" s="12"/>
      <c r="M245" s="12"/>
      <c r="N245" s="66"/>
      <c r="O245" s="66"/>
      <c r="P245" s="149"/>
      <c r="Q245" s="12"/>
      <c r="R245" s="66"/>
      <c r="S245" s="149"/>
      <c r="T245" s="12"/>
      <c r="U245" s="66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7:39">
      <c r="G246" s="12"/>
      <c r="H246" s="12"/>
      <c r="I246" s="12"/>
      <c r="J246" s="149"/>
      <c r="K246" s="149"/>
      <c r="L246" s="12"/>
      <c r="M246" s="12"/>
      <c r="N246" s="66"/>
      <c r="O246" s="66"/>
      <c r="P246" s="149"/>
      <c r="Q246" s="12"/>
      <c r="R246" s="66"/>
      <c r="S246" s="149"/>
      <c r="T246" s="12"/>
      <c r="U246" s="66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7:39">
      <c r="G247" s="12"/>
      <c r="H247" s="12"/>
      <c r="I247" s="12"/>
      <c r="J247" s="149"/>
      <c r="K247" s="149"/>
      <c r="L247" s="12"/>
      <c r="M247" s="12"/>
      <c r="N247" s="66"/>
      <c r="O247" s="66"/>
      <c r="P247" s="149"/>
      <c r="Q247" s="12"/>
      <c r="R247" s="66"/>
      <c r="S247" s="149"/>
      <c r="T247" s="12"/>
      <c r="U247" s="66"/>
      <c r="V247" s="12"/>
      <c r="W247" s="30"/>
      <c r="X247" s="30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7:39">
      <c r="G248" s="12"/>
      <c r="H248" s="12"/>
      <c r="I248" s="12"/>
      <c r="J248" s="149"/>
      <c r="K248" s="149"/>
      <c r="L248" s="12"/>
      <c r="M248" s="12"/>
      <c r="N248" s="66"/>
      <c r="O248" s="66"/>
      <c r="P248" s="149"/>
      <c r="Q248" s="12"/>
      <c r="R248" s="66"/>
      <c r="S248" s="149"/>
      <c r="T248" s="12"/>
      <c r="U248" s="66"/>
      <c r="V248" s="12"/>
      <c r="W248" s="32"/>
      <c r="X248" s="3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7:39">
      <c r="G249" s="12"/>
      <c r="H249" s="12"/>
      <c r="I249" s="12"/>
      <c r="J249" s="149"/>
      <c r="K249" s="149"/>
      <c r="L249" s="12"/>
      <c r="M249" s="12"/>
      <c r="N249" s="66"/>
      <c r="O249" s="66"/>
      <c r="P249" s="149"/>
      <c r="Q249" s="12"/>
      <c r="R249" s="66"/>
      <c r="S249" s="149"/>
      <c r="T249" s="12"/>
      <c r="U249" s="66"/>
      <c r="V249" s="12"/>
      <c r="W249" s="32"/>
      <c r="X249" s="3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7:39">
      <c r="G250" s="12"/>
      <c r="H250" s="12"/>
      <c r="I250" s="12"/>
      <c r="J250" s="150"/>
      <c r="K250" s="150"/>
      <c r="L250" s="12"/>
      <c r="M250" s="12"/>
      <c r="N250" s="66"/>
      <c r="O250" s="67"/>
      <c r="P250" s="150"/>
      <c r="Q250" s="30"/>
      <c r="R250" s="67"/>
      <c r="S250" s="150"/>
      <c r="T250" s="12"/>
      <c r="U250" s="67"/>
      <c r="V250" s="30"/>
      <c r="W250" s="32"/>
      <c r="X250" s="32"/>
      <c r="Y250" s="30"/>
      <c r="Z250" s="30"/>
      <c r="AJ250" s="12"/>
      <c r="AK250" s="12"/>
      <c r="AL250" s="12"/>
      <c r="AM250" s="12"/>
    </row>
    <row r="251" spans="7:39">
      <c r="G251" s="12"/>
      <c r="H251" s="12"/>
      <c r="I251" s="12"/>
      <c r="J251" s="151"/>
      <c r="K251" s="151"/>
      <c r="L251" s="12"/>
      <c r="M251" s="12"/>
      <c r="N251" s="67"/>
      <c r="O251" s="68"/>
      <c r="P251" s="151"/>
      <c r="Q251" s="32"/>
      <c r="R251" s="68"/>
      <c r="S251" s="151"/>
      <c r="T251" s="12"/>
      <c r="U251" s="68"/>
      <c r="V251" s="32"/>
      <c r="W251" s="32"/>
      <c r="X251" s="32"/>
      <c r="Y251" s="32"/>
      <c r="Z251" s="32"/>
      <c r="AL251" s="12"/>
      <c r="AM251" s="12"/>
    </row>
    <row r="252" spans="7:39">
      <c r="G252" s="12"/>
      <c r="H252" s="12"/>
      <c r="I252" s="12"/>
      <c r="J252" s="151"/>
      <c r="K252" s="151"/>
      <c r="L252" s="12"/>
      <c r="M252" s="12"/>
      <c r="N252" s="68"/>
      <c r="O252" s="68"/>
      <c r="P252" s="151"/>
      <c r="Q252" s="32"/>
      <c r="R252" s="68"/>
      <c r="S252" s="151"/>
      <c r="T252" s="12"/>
      <c r="U252" s="68"/>
      <c r="V252" s="32"/>
      <c r="W252" s="32"/>
      <c r="X252" s="32"/>
      <c r="Y252" s="32"/>
      <c r="Z252" s="32"/>
      <c r="AL252" s="12"/>
      <c r="AM252" s="12"/>
    </row>
    <row r="253" spans="7:39">
      <c r="G253" s="12"/>
      <c r="H253" s="12"/>
      <c r="I253" s="12"/>
      <c r="J253" s="151"/>
      <c r="K253" s="151"/>
      <c r="L253" s="12"/>
      <c r="M253" s="12"/>
      <c r="N253" s="68"/>
      <c r="O253" s="68"/>
      <c r="P253" s="151"/>
      <c r="Q253" s="32"/>
      <c r="R253" s="68"/>
      <c r="S253" s="151"/>
      <c r="T253" s="12"/>
      <c r="U253" s="68"/>
      <c r="V253" s="32"/>
      <c r="W253" s="32"/>
      <c r="X253" s="32"/>
      <c r="Y253" s="32"/>
      <c r="Z253" s="32"/>
      <c r="AL253" s="12"/>
      <c r="AM253" s="12"/>
    </row>
    <row r="254" spans="7:39">
      <c r="G254" s="12"/>
      <c r="H254" s="12"/>
      <c r="I254" s="12"/>
      <c r="J254" s="151"/>
      <c r="K254" s="151"/>
      <c r="L254" s="12"/>
      <c r="M254" s="12"/>
      <c r="N254" s="68"/>
      <c r="O254" s="68"/>
      <c r="P254" s="151"/>
      <c r="Q254" s="32"/>
      <c r="R254" s="68"/>
      <c r="S254" s="151"/>
      <c r="T254" s="12"/>
      <c r="U254" s="68"/>
      <c r="V254" s="32"/>
      <c r="W254" s="32"/>
      <c r="X254" s="32"/>
      <c r="Y254" s="32"/>
      <c r="Z254" s="32"/>
      <c r="AL254" s="12"/>
      <c r="AM254" s="12"/>
    </row>
    <row r="255" spans="7:39">
      <c r="G255" s="12"/>
      <c r="H255" s="12"/>
      <c r="I255" s="12"/>
      <c r="J255" s="151"/>
      <c r="K255" s="151"/>
      <c r="L255" s="12"/>
      <c r="M255" s="12"/>
      <c r="N255" s="68"/>
      <c r="O255" s="68"/>
      <c r="P255" s="151"/>
      <c r="Q255" s="32"/>
      <c r="R255" s="68"/>
      <c r="S255" s="151"/>
      <c r="T255" s="12"/>
      <c r="U255" s="68"/>
      <c r="V255" s="32"/>
      <c r="W255" s="32"/>
      <c r="X255" s="32"/>
      <c r="Y255" s="32"/>
      <c r="Z255" s="32"/>
      <c r="AL255" s="12"/>
      <c r="AM255" s="12"/>
    </row>
    <row r="256" spans="7:39">
      <c r="G256" s="12"/>
      <c r="H256" s="12"/>
      <c r="I256" s="12"/>
      <c r="J256" s="151"/>
      <c r="K256" s="151"/>
      <c r="L256" s="12"/>
      <c r="M256" s="12"/>
      <c r="N256" s="68"/>
      <c r="O256" s="68"/>
      <c r="P256" s="151"/>
      <c r="Q256" s="32"/>
      <c r="R256" s="68"/>
      <c r="S256" s="151"/>
      <c r="T256" s="12"/>
      <c r="U256" s="68"/>
      <c r="V256" s="32"/>
      <c r="W256" s="32"/>
      <c r="X256" s="32"/>
      <c r="Y256" s="32"/>
      <c r="Z256" s="32"/>
      <c r="AL256" s="12"/>
      <c r="AM256" s="12"/>
    </row>
    <row r="257" spans="7:39">
      <c r="G257" s="12"/>
      <c r="H257" s="12"/>
      <c r="I257" s="12"/>
      <c r="J257" s="151"/>
      <c r="K257" s="151"/>
      <c r="L257" s="12"/>
      <c r="M257" s="12"/>
      <c r="N257" s="68"/>
      <c r="O257" s="68"/>
      <c r="P257" s="151"/>
      <c r="Q257" s="32"/>
      <c r="R257" s="68"/>
      <c r="S257" s="151"/>
      <c r="T257" s="12"/>
      <c r="U257" s="68"/>
      <c r="V257" s="32"/>
      <c r="W257" s="32"/>
      <c r="X257" s="32"/>
      <c r="Y257" s="32"/>
      <c r="Z257" s="32"/>
      <c r="AL257" s="12"/>
      <c r="AM257" s="12"/>
    </row>
    <row r="258" spans="7:39">
      <c r="G258" s="12"/>
      <c r="H258" s="12"/>
      <c r="I258" s="12"/>
      <c r="J258" s="151"/>
      <c r="K258" s="151"/>
      <c r="L258" s="12"/>
      <c r="M258" s="12"/>
      <c r="N258" s="68"/>
      <c r="O258" s="68"/>
      <c r="P258" s="151"/>
      <c r="Q258" s="32"/>
      <c r="R258" s="68"/>
      <c r="S258" s="151"/>
      <c r="T258" s="12"/>
      <c r="U258" s="68"/>
      <c r="V258" s="32"/>
      <c r="W258" s="32"/>
      <c r="X258" s="32"/>
      <c r="Y258" s="32"/>
      <c r="Z258" s="32"/>
      <c r="AL258" s="12"/>
      <c r="AM258" s="12"/>
    </row>
    <row r="259" spans="7:39">
      <c r="G259" s="12"/>
      <c r="H259" s="12"/>
      <c r="I259" s="12"/>
      <c r="J259" s="151"/>
      <c r="K259" s="151"/>
      <c r="L259" s="12"/>
      <c r="M259" s="12"/>
      <c r="N259" s="68"/>
      <c r="O259" s="68"/>
      <c r="P259" s="151"/>
      <c r="Q259" s="32"/>
      <c r="R259" s="68"/>
      <c r="S259" s="151"/>
      <c r="T259" s="12"/>
      <c r="U259" s="68"/>
      <c r="V259" s="32"/>
      <c r="W259" s="32"/>
      <c r="X259" s="32"/>
      <c r="Y259" s="32"/>
      <c r="Z259" s="32"/>
      <c r="AL259" s="12"/>
      <c r="AM259" s="12"/>
    </row>
    <row r="260" spans="7:39">
      <c r="G260" s="12"/>
      <c r="H260" s="12"/>
      <c r="I260" s="12"/>
      <c r="J260" s="151"/>
      <c r="K260" s="151"/>
      <c r="L260" s="12"/>
      <c r="M260" s="12"/>
      <c r="N260" s="68"/>
      <c r="O260" s="68"/>
      <c r="P260" s="151"/>
      <c r="Q260" s="32"/>
      <c r="R260" s="68"/>
      <c r="S260" s="151"/>
      <c r="T260" s="12"/>
      <c r="U260" s="68"/>
      <c r="V260" s="32"/>
      <c r="W260" s="32"/>
      <c r="X260" s="32"/>
      <c r="Y260" s="32"/>
      <c r="Z260" s="32"/>
      <c r="AL260" s="12"/>
      <c r="AM260" s="12"/>
    </row>
    <row r="261" spans="7:39">
      <c r="G261" s="12"/>
      <c r="H261" s="12"/>
      <c r="I261" s="12"/>
      <c r="J261" s="151"/>
      <c r="K261" s="151"/>
      <c r="L261" s="12"/>
      <c r="M261" s="12"/>
      <c r="N261" s="68"/>
      <c r="O261" s="68"/>
      <c r="P261" s="151"/>
      <c r="Q261" s="32"/>
      <c r="R261" s="68"/>
      <c r="S261" s="151"/>
      <c r="T261" s="12"/>
      <c r="U261" s="68"/>
      <c r="V261" s="32"/>
      <c r="W261" s="32"/>
      <c r="X261" s="32"/>
      <c r="Y261" s="32"/>
      <c r="Z261" s="32"/>
      <c r="AL261" s="12"/>
      <c r="AM261" s="12"/>
    </row>
    <row r="262" spans="7:39">
      <c r="G262" s="12"/>
      <c r="H262" s="12"/>
      <c r="I262" s="12"/>
      <c r="J262" s="151"/>
      <c r="K262" s="151"/>
      <c r="L262" s="12"/>
      <c r="M262" s="12"/>
      <c r="N262" s="68"/>
      <c r="O262" s="68"/>
      <c r="P262" s="151"/>
      <c r="Q262" s="32"/>
      <c r="R262" s="68"/>
      <c r="S262" s="151"/>
      <c r="T262" s="12"/>
      <c r="U262" s="68"/>
      <c r="V262" s="32"/>
      <c r="W262" s="32"/>
      <c r="X262" s="32"/>
      <c r="Y262" s="32"/>
      <c r="Z262" s="32"/>
      <c r="AL262" s="12"/>
      <c r="AM262" s="12"/>
    </row>
    <row r="263" spans="7:39">
      <c r="G263" s="12"/>
      <c r="H263" s="12"/>
      <c r="I263" s="12"/>
      <c r="J263" s="151"/>
      <c r="K263" s="151"/>
      <c r="L263" s="12"/>
      <c r="M263" s="12"/>
      <c r="N263" s="68"/>
      <c r="O263" s="68"/>
      <c r="P263" s="151"/>
      <c r="Q263" s="32"/>
      <c r="R263" s="68"/>
      <c r="S263" s="151"/>
      <c r="T263" s="12"/>
      <c r="U263" s="68"/>
      <c r="V263" s="32"/>
      <c r="W263" s="32"/>
      <c r="X263" s="32"/>
      <c r="Y263" s="32"/>
      <c r="Z263" s="32"/>
      <c r="AL263" s="12"/>
      <c r="AM263" s="12"/>
    </row>
    <row r="264" spans="7:39">
      <c r="G264" s="12"/>
      <c r="H264" s="12"/>
      <c r="I264" s="12"/>
      <c r="J264" s="151"/>
      <c r="K264" s="151"/>
      <c r="L264" s="12"/>
      <c r="M264" s="12"/>
      <c r="N264" s="68"/>
      <c r="O264" s="68"/>
      <c r="P264" s="151"/>
      <c r="Q264" s="32"/>
      <c r="R264" s="68"/>
      <c r="S264" s="151"/>
      <c r="T264" s="12"/>
      <c r="U264" s="68"/>
      <c r="V264" s="32"/>
      <c r="W264" s="32"/>
      <c r="X264" s="32"/>
      <c r="Y264" s="32"/>
      <c r="Z264" s="32"/>
      <c r="AL264" s="12"/>
      <c r="AM264" s="12"/>
    </row>
    <row r="265" spans="7:39">
      <c r="G265" s="12"/>
      <c r="H265" s="12"/>
      <c r="I265" s="12"/>
      <c r="J265" s="151"/>
      <c r="K265" s="151"/>
      <c r="L265" s="12"/>
      <c r="M265" s="12"/>
      <c r="N265" s="68"/>
      <c r="O265" s="68"/>
      <c r="P265" s="151"/>
      <c r="Q265" s="32"/>
      <c r="R265" s="68"/>
      <c r="S265" s="151"/>
      <c r="T265" s="12"/>
      <c r="U265" s="68"/>
      <c r="V265" s="32"/>
      <c r="W265" s="32"/>
      <c r="X265" s="32"/>
      <c r="Y265" s="32"/>
      <c r="Z265" s="32"/>
      <c r="AL265" s="12"/>
      <c r="AM265" s="12"/>
    </row>
    <row r="266" spans="7:39">
      <c r="G266" s="12"/>
      <c r="H266" s="12"/>
      <c r="I266" s="12"/>
      <c r="J266" s="151"/>
      <c r="K266" s="151"/>
      <c r="L266" s="12"/>
      <c r="M266" s="12"/>
      <c r="N266" s="68"/>
      <c r="O266" s="68"/>
      <c r="P266" s="151"/>
      <c r="Q266" s="32"/>
      <c r="R266" s="68"/>
      <c r="S266" s="151"/>
      <c r="T266" s="12"/>
      <c r="U266" s="68"/>
      <c r="V266" s="32"/>
      <c r="W266" s="32"/>
      <c r="X266" s="32"/>
      <c r="Y266" s="32"/>
      <c r="Z266" s="32"/>
      <c r="AL266" s="12"/>
      <c r="AM266" s="12"/>
    </row>
    <row r="267" spans="7:39">
      <c r="G267" s="12"/>
      <c r="H267" s="12"/>
      <c r="I267" s="12"/>
      <c r="J267" s="151"/>
      <c r="K267" s="151"/>
      <c r="L267" s="12"/>
      <c r="M267" s="12"/>
      <c r="N267" s="68"/>
      <c r="O267" s="68"/>
      <c r="P267" s="151"/>
      <c r="Q267" s="32"/>
      <c r="R267" s="68"/>
      <c r="S267" s="151"/>
      <c r="T267" s="12"/>
      <c r="U267" s="68"/>
      <c r="V267" s="32"/>
      <c r="W267" s="32"/>
      <c r="X267" s="32"/>
      <c r="Y267" s="32"/>
      <c r="Z267" s="32"/>
      <c r="AL267" s="12"/>
      <c r="AM267" s="12"/>
    </row>
    <row r="268" spans="7:39">
      <c r="G268" s="12"/>
      <c r="H268" s="12"/>
      <c r="I268" s="12"/>
      <c r="J268" s="151"/>
      <c r="K268" s="151"/>
      <c r="L268" s="12"/>
      <c r="M268" s="12"/>
      <c r="N268" s="68"/>
      <c r="O268" s="68"/>
      <c r="P268" s="151"/>
      <c r="Q268" s="32"/>
      <c r="R268" s="68"/>
      <c r="S268" s="151"/>
      <c r="T268" s="12"/>
      <c r="U268" s="68"/>
      <c r="V268" s="32"/>
      <c r="W268" s="32"/>
      <c r="X268" s="32"/>
      <c r="Y268" s="32"/>
      <c r="Z268" s="32"/>
      <c r="AL268" s="12"/>
      <c r="AM268" s="12"/>
    </row>
    <row r="269" spans="7:39">
      <c r="G269" s="12"/>
      <c r="H269" s="12"/>
      <c r="I269" s="12"/>
      <c r="J269" s="151"/>
      <c r="K269" s="151"/>
      <c r="L269" s="12"/>
      <c r="M269" s="12"/>
      <c r="N269" s="68"/>
      <c r="O269" s="68"/>
      <c r="P269" s="151"/>
      <c r="Q269" s="32"/>
      <c r="R269" s="68"/>
      <c r="S269" s="151"/>
      <c r="T269" s="12"/>
      <c r="U269" s="68"/>
      <c r="V269" s="32"/>
      <c r="W269" s="32"/>
      <c r="X269" s="32"/>
      <c r="Y269" s="32"/>
      <c r="Z269" s="32"/>
      <c r="AL269" s="12"/>
      <c r="AM269" s="12"/>
    </row>
    <row r="270" spans="7:39">
      <c r="G270" s="12"/>
      <c r="H270" s="12"/>
      <c r="I270" s="12"/>
      <c r="J270" s="151"/>
      <c r="K270" s="151"/>
      <c r="L270" s="12"/>
      <c r="M270" s="12"/>
      <c r="N270" s="68"/>
      <c r="O270" s="68"/>
      <c r="P270" s="151"/>
      <c r="Q270" s="32"/>
      <c r="R270" s="68"/>
      <c r="S270" s="151"/>
      <c r="T270" s="12"/>
      <c r="U270" s="68"/>
      <c r="V270" s="32"/>
      <c r="W270" s="32"/>
      <c r="X270" s="32"/>
      <c r="Y270" s="32"/>
      <c r="Z270" s="32"/>
      <c r="AL270" s="12"/>
      <c r="AM270" s="12"/>
    </row>
    <row r="271" spans="7:39">
      <c r="G271" s="12"/>
      <c r="H271" s="12"/>
      <c r="I271" s="12"/>
      <c r="J271" s="151"/>
      <c r="K271" s="151"/>
      <c r="L271" s="12"/>
      <c r="M271" s="12"/>
      <c r="N271" s="68"/>
      <c r="O271" s="68"/>
      <c r="P271" s="151"/>
      <c r="Q271" s="32"/>
      <c r="R271" s="68"/>
      <c r="S271" s="151"/>
      <c r="T271" s="12"/>
      <c r="U271" s="68"/>
      <c r="V271" s="32"/>
      <c r="W271" s="32"/>
      <c r="X271" s="32"/>
      <c r="Y271" s="32"/>
      <c r="Z271" s="32"/>
      <c r="AL271" s="12"/>
      <c r="AM271" s="12"/>
    </row>
    <row r="272" spans="7:39">
      <c r="G272" s="12"/>
      <c r="H272" s="12"/>
      <c r="I272" s="12"/>
      <c r="J272" s="151"/>
      <c r="K272" s="151"/>
      <c r="L272" s="12"/>
      <c r="M272" s="12"/>
      <c r="N272" s="68"/>
      <c r="O272" s="68"/>
      <c r="P272" s="151"/>
      <c r="Q272" s="32"/>
      <c r="R272" s="68"/>
      <c r="S272" s="151"/>
      <c r="T272" s="12"/>
      <c r="U272" s="68"/>
      <c r="V272" s="32"/>
      <c r="W272" s="32"/>
      <c r="X272" s="32"/>
      <c r="Y272" s="32"/>
      <c r="Z272" s="32"/>
      <c r="AL272" s="12"/>
      <c r="AM272" s="12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151"/>
      <c r="K273" s="151"/>
      <c r="L273" s="30"/>
      <c r="M273" s="30"/>
      <c r="N273" s="68"/>
      <c r="O273" s="68"/>
      <c r="P273" s="151"/>
      <c r="Q273" s="32"/>
      <c r="R273" s="68"/>
      <c r="S273" s="151"/>
      <c r="T273" s="30"/>
      <c r="U273" s="68"/>
      <c r="V273" s="32"/>
      <c r="W273" s="32"/>
      <c r="X273" s="32"/>
      <c r="Y273" s="32"/>
      <c r="Z273" s="32"/>
    </row>
    <row r="274" spans="1:26">
      <c r="A274" s="32"/>
      <c r="B274" s="32"/>
      <c r="C274" s="32"/>
      <c r="D274" s="32"/>
      <c r="E274" s="32"/>
      <c r="F274" s="32"/>
      <c r="G274" s="32"/>
      <c r="H274" s="32"/>
      <c r="I274" s="32"/>
      <c r="J274" s="151"/>
      <c r="K274" s="151"/>
      <c r="L274" s="32"/>
      <c r="M274" s="32"/>
      <c r="N274" s="68"/>
      <c r="O274" s="68"/>
      <c r="P274" s="151"/>
      <c r="Q274" s="32"/>
      <c r="R274" s="68"/>
      <c r="S274" s="151"/>
      <c r="T274" s="32"/>
      <c r="U274" s="68"/>
      <c r="V274" s="32"/>
      <c r="W274" s="32"/>
      <c r="X274" s="32"/>
      <c r="Y274" s="32"/>
      <c r="Z274" s="32"/>
    </row>
    <row r="275" spans="1:26">
      <c r="A275" s="32"/>
      <c r="B275" s="32"/>
      <c r="C275" s="32"/>
      <c r="D275" s="32"/>
      <c r="E275" s="32"/>
      <c r="F275" s="32"/>
      <c r="G275" s="32"/>
      <c r="H275" s="32"/>
      <c r="I275" s="32"/>
      <c r="J275" s="151"/>
      <c r="K275" s="151"/>
      <c r="L275" s="32"/>
      <c r="M275" s="32"/>
      <c r="N275" s="68"/>
      <c r="O275" s="68"/>
      <c r="P275" s="151"/>
      <c r="Q275" s="32"/>
      <c r="R275" s="68"/>
      <c r="S275" s="151"/>
      <c r="T275" s="32"/>
      <c r="U275" s="68"/>
      <c r="V275" s="32"/>
      <c r="W275" s="32"/>
      <c r="X275" s="32"/>
      <c r="Y275" s="32"/>
      <c r="Z275" s="32"/>
    </row>
    <row r="276" spans="1:26">
      <c r="A276" s="32"/>
      <c r="B276" s="32"/>
      <c r="C276" s="32"/>
      <c r="D276" s="32"/>
      <c r="E276" s="32"/>
      <c r="F276" s="32"/>
      <c r="G276" s="32"/>
      <c r="H276" s="32"/>
      <c r="I276" s="32"/>
      <c r="J276" s="151"/>
      <c r="K276" s="151"/>
      <c r="L276" s="32"/>
      <c r="M276" s="32"/>
      <c r="N276" s="68"/>
      <c r="O276" s="68"/>
      <c r="P276" s="151"/>
      <c r="Q276" s="32"/>
      <c r="R276" s="68"/>
      <c r="S276" s="151"/>
      <c r="T276" s="32"/>
      <c r="U276" s="68"/>
      <c r="V276" s="32"/>
      <c r="W276" s="32"/>
      <c r="X276" s="32"/>
      <c r="Y276" s="32"/>
      <c r="Z276" s="32"/>
    </row>
    <row r="277" spans="1:26">
      <c r="A277" s="32"/>
      <c r="B277" s="32"/>
      <c r="C277" s="32"/>
      <c r="D277" s="32"/>
      <c r="E277" s="32"/>
      <c r="F277" s="32"/>
      <c r="G277" s="32"/>
      <c r="H277" s="32"/>
      <c r="I277" s="32"/>
      <c r="J277" s="151"/>
      <c r="K277" s="151"/>
      <c r="L277" s="32"/>
      <c r="M277" s="32"/>
      <c r="N277" s="68"/>
      <c r="O277" s="68"/>
      <c r="P277" s="151"/>
      <c r="Q277" s="32"/>
      <c r="R277" s="68"/>
      <c r="S277" s="151"/>
      <c r="T277" s="32"/>
      <c r="U277" s="68"/>
      <c r="V277" s="32"/>
      <c r="W277" s="32"/>
      <c r="X277" s="32"/>
      <c r="Y277" s="32"/>
      <c r="Z277" s="32"/>
    </row>
    <row r="278" spans="1:26">
      <c r="A278" s="32"/>
      <c r="B278" s="32"/>
      <c r="C278" s="32"/>
      <c r="D278" s="32"/>
      <c r="E278" s="32"/>
      <c r="F278" s="32"/>
      <c r="G278" s="32"/>
      <c r="H278" s="32"/>
      <c r="I278" s="32"/>
      <c r="J278" s="151"/>
      <c r="K278" s="151"/>
      <c r="L278" s="32"/>
      <c r="M278" s="32"/>
      <c r="N278" s="68"/>
      <c r="O278" s="68"/>
      <c r="P278" s="151"/>
      <c r="Q278" s="32"/>
      <c r="R278" s="68"/>
      <c r="S278" s="151"/>
      <c r="T278" s="32"/>
      <c r="U278" s="68"/>
      <c r="V278" s="32"/>
      <c r="W278" s="32"/>
      <c r="X278" s="32"/>
      <c r="Y278" s="32"/>
      <c r="Z278" s="32"/>
    </row>
    <row r="279" spans="1:26">
      <c r="A279" s="32"/>
      <c r="B279" s="32"/>
      <c r="C279" s="32"/>
      <c r="D279" s="32"/>
      <c r="E279" s="32"/>
      <c r="F279" s="32"/>
      <c r="G279" s="32"/>
      <c r="H279" s="32"/>
      <c r="I279" s="32"/>
      <c r="J279" s="151"/>
      <c r="K279" s="151"/>
      <c r="L279" s="32"/>
      <c r="M279" s="32"/>
      <c r="N279" s="68"/>
      <c r="O279" s="68"/>
      <c r="P279" s="151"/>
      <c r="Q279" s="32"/>
      <c r="R279" s="68"/>
      <c r="S279" s="151"/>
      <c r="T279" s="32"/>
      <c r="U279" s="68"/>
      <c r="V279" s="32"/>
      <c r="W279" s="32"/>
      <c r="X279" s="32"/>
      <c r="Y279" s="32"/>
      <c r="Z279" s="32"/>
    </row>
    <row r="280" spans="1:26">
      <c r="A280" s="32"/>
      <c r="B280" s="32"/>
      <c r="C280" s="32"/>
      <c r="D280" s="32"/>
      <c r="E280" s="32"/>
      <c r="F280" s="32"/>
      <c r="G280" s="32"/>
      <c r="H280" s="32"/>
      <c r="I280" s="32"/>
      <c r="J280" s="151"/>
      <c r="K280" s="151"/>
      <c r="L280" s="32"/>
      <c r="M280" s="32"/>
      <c r="N280" s="68"/>
      <c r="O280" s="68"/>
      <c r="P280" s="151"/>
      <c r="Q280" s="32"/>
      <c r="R280" s="68"/>
      <c r="S280" s="151"/>
      <c r="T280" s="32"/>
      <c r="U280" s="68"/>
      <c r="V280" s="32"/>
      <c r="W280" s="32"/>
      <c r="X280" s="32"/>
      <c r="Y280" s="32"/>
      <c r="Z280" s="32"/>
    </row>
    <row r="281" spans="1:26">
      <c r="A281" s="32"/>
      <c r="B281" s="32"/>
      <c r="C281" s="32"/>
      <c r="D281" s="32"/>
      <c r="E281" s="32"/>
      <c r="F281" s="32"/>
      <c r="G281" s="32"/>
      <c r="H281" s="32"/>
      <c r="I281" s="32"/>
      <c r="J281" s="151"/>
      <c r="K281" s="151"/>
      <c r="L281" s="32"/>
      <c r="M281" s="32"/>
      <c r="N281" s="68"/>
      <c r="O281" s="68"/>
      <c r="P281" s="151"/>
      <c r="Q281" s="32"/>
      <c r="R281" s="68"/>
      <c r="S281" s="151"/>
      <c r="T281" s="32"/>
      <c r="U281" s="68"/>
      <c r="V281" s="32"/>
      <c r="W281" s="32"/>
      <c r="X281" s="32"/>
      <c r="Y281" s="32"/>
      <c r="Z281" s="32"/>
    </row>
    <row r="282" spans="1:26">
      <c r="A282" s="32"/>
      <c r="B282" s="32"/>
      <c r="C282" s="32"/>
      <c r="D282" s="32"/>
      <c r="E282" s="32"/>
      <c r="F282" s="32"/>
      <c r="G282" s="32"/>
      <c r="H282" s="32"/>
      <c r="I282" s="32"/>
      <c r="J282" s="151"/>
      <c r="K282" s="151"/>
      <c r="L282" s="32"/>
      <c r="M282" s="32"/>
      <c r="N282" s="68"/>
      <c r="O282" s="68"/>
      <c r="P282" s="151"/>
      <c r="Q282" s="32"/>
      <c r="R282" s="68"/>
      <c r="S282" s="151"/>
      <c r="T282" s="32"/>
      <c r="U282" s="68"/>
      <c r="V282" s="32"/>
      <c r="Y282" s="32"/>
      <c r="Z282" s="32"/>
    </row>
    <row r="283" spans="1:26">
      <c r="A283" s="32"/>
      <c r="B283" s="32"/>
      <c r="C283" s="32"/>
      <c r="D283" s="32"/>
      <c r="E283" s="32"/>
      <c r="F283" s="32"/>
      <c r="G283" s="32"/>
      <c r="H283" s="32"/>
      <c r="I283" s="32"/>
      <c r="J283" s="151"/>
      <c r="K283" s="151"/>
      <c r="L283" s="32"/>
      <c r="M283" s="32"/>
      <c r="N283" s="68"/>
      <c r="O283" s="68"/>
      <c r="P283" s="151"/>
      <c r="Q283" s="32"/>
      <c r="R283" s="68"/>
      <c r="S283" s="151"/>
      <c r="T283" s="32"/>
      <c r="U283" s="68"/>
      <c r="V283" s="32"/>
      <c r="Y283" s="32"/>
      <c r="Z283" s="32"/>
    </row>
    <row r="284" spans="1:26">
      <c r="A284" s="32"/>
      <c r="B284" s="32"/>
      <c r="C284" s="32"/>
      <c r="D284" s="32"/>
      <c r="E284" s="32"/>
      <c r="F284" s="32"/>
      <c r="G284" s="32"/>
      <c r="H284" s="32"/>
      <c r="I284" s="32"/>
      <c r="J284" s="151"/>
      <c r="K284" s="151"/>
      <c r="L284" s="32"/>
      <c r="M284" s="32"/>
      <c r="N284" s="68"/>
      <c r="O284" s="68"/>
      <c r="P284" s="151"/>
      <c r="Q284" s="32"/>
      <c r="R284" s="68"/>
      <c r="S284" s="151"/>
      <c r="T284" s="32"/>
      <c r="U284" s="68"/>
      <c r="V284" s="32"/>
      <c r="Y284" s="32"/>
      <c r="Z284" s="32"/>
    </row>
    <row r="285" spans="1:26">
      <c r="A285" s="32"/>
      <c r="B285" s="32"/>
      <c r="C285" s="32"/>
      <c r="D285" s="32"/>
      <c r="E285" s="32"/>
      <c r="F285" s="32"/>
      <c r="G285" s="32"/>
      <c r="H285" s="32"/>
      <c r="I285" s="32"/>
      <c r="J285" s="151"/>
      <c r="K285" s="151"/>
      <c r="L285" s="32"/>
      <c r="M285" s="32"/>
      <c r="N285" s="68"/>
      <c r="O285" s="68"/>
      <c r="P285" s="151"/>
      <c r="Q285" s="32"/>
      <c r="R285" s="68"/>
      <c r="S285" s="151"/>
      <c r="T285" s="32"/>
      <c r="U285" s="68"/>
      <c r="V285" s="32"/>
    </row>
    <row r="286" spans="1:26">
      <c r="A286" s="32"/>
      <c r="B286" s="32"/>
      <c r="C286" s="32"/>
      <c r="D286" s="32"/>
      <c r="E286" s="32"/>
      <c r="F286" s="32"/>
      <c r="G286" s="32"/>
      <c r="H286" s="32"/>
      <c r="I286" s="32"/>
      <c r="J286" s="151"/>
      <c r="K286" s="151"/>
      <c r="L286" s="32"/>
      <c r="M286" s="32"/>
      <c r="N286" s="68"/>
      <c r="O286" s="68"/>
      <c r="P286" s="151"/>
      <c r="Q286" s="32"/>
      <c r="R286" s="68"/>
      <c r="S286" s="151"/>
      <c r="T286" s="32"/>
      <c r="U286" s="68"/>
      <c r="V286" s="32"/>
    </row>
    <row r="287" spans="1:26">
      <c r="A287" s="32"/>
      <c r="B287" s="32"/>
      <c r="C287" s="32"/>
      <c r="D287" s="32"/>
      <c r="E287" s="32"/>
      <c r="F287" s="32"/>
      <c r="G287" s="32"/>
      <c r="H287" s="32"/>
      <c r="I287" s="32"/>
      <c r="J287" s="151"/>
      <c r="K287" s="151"/>
      <c r="L287" s="32"/>
      <c r="M287" s="32"/>
      <c r="N287" s="68"/>
      <c r="O287" s="68"/>
      <c r="P287" s="151"/>
      <c r="Q287" s="32"/>
      <c r="R287" s="68"/>
      <c r="S287" s="151"/>
      <c r="T287" s="32"/>
      <c r="U287" s="68"/>
      <c r="V287" s="32"/>
    </row>
    <row r="288" spans="1:26">
      <c r="A288" s="32"/>
      <c r="B288" s="32"/>
      <c r="C288" s="32"/>
      <c r="D288" s="32"/>
      <c r="E288" s="32"/>
      <c r="F288" s="32"/>
      <c r="G288" s="32"/>
      <c r="H288" s="32"/>
      <c r="I288" s="32"/>
      <c r="J288" s="151"/>
      <c r="K288" s="151"/>
      <c r="L288" s="32"/>
      <c r="M288" s="32"/>
      <c r="N288" s="68"/>
      <c r="O288" s="68"/>
      <c r="P288" s="151"/>
      <c r="Q288" s="32"/>
      <c r="R288" s="68"/>
      <c r="S288" s="151"/>
      <c r="T288" s="32"/>
      <c r="U288" s="68"/>
      <c r="V288" s="32"/>
    </row>
    <row r="289" spans="1:22">
      <c r="A289" s="32"/>
      <c r="B289" s="32"/>
      <c r="C289" s="32"/>
      <c r="D289" s="32"/>
      <c r="E289" s="32"/>
      <c r="F289" s="32"/>
      <c r="G289" s="32"/>
      <c r="H289" s="32"/>
      <c r="I289" s="32"/>
      <c r="J289" s="151"/>
      <c r="K289" s="151"/>
      <c r="L289" s="32"/>
      <c r="M289" s="32"/>
      <c r="N289" s="68"/>
      <c r="O289" s="68"/>
      <c r="P289" s="151"/>
      <c r="Q289" s="32"/>
      <c r="R289" s="68"/>
      <c r="S289" s="151"/>
      <c r="T289" s="32"/>
      <c r="U289" s="68"/>
      <c r="V289" s="32"/>
    </row>
    <row r="290" spans="1:22">
      <c r="A290" s="32"/>
      <c r="B290" s="32"/>
      <c r="C290" s="32"/>
      <c r="D290" s="32"/>
      <c r="E290" s="32"/>
      <c r="F290" s="32"/>
      <c r="G290" s="32"/>
      <c r="H290" s="32"/>
      <c r="I290" s="32"/>
      <c r="J290" s="151"/>
      <c r="K290" s="151"/>
      <c r="L290" s="32"/>
      <c r="M290" s="32"/>
      <c r="N290" s="68"/>
      <c r="O290" s="68"/>
      <c r="P290" s="151"/>
      <c r="Q290" s="32"/>
      <c r="R290" s="68"/>
      <c r="S290" s="151"/>
      <c r="T290" s="32"/>
      <c r="U290" s="68"/>
      <c r="V290" s="32"/>
    </row>
    <row r="291" spans="1:22">
      <c r="A291" s="32"/>
      <c r="B291" s="32"/>
      <c r="C291" s="32"/>
      <c r="D291" s="32"/>
      <c r="E291" s="32"/>
      <c r="F291" s="32"/>
      <c r="G291" s="32"/>
      <c r="H291" s="32"/>
      <c r="I291" s="32"/>
      <c r="J291" s="151"/>
      <c r="K291" s="151"/>
      <c r="L291" s="32"/>
      <c r="M291" s="32"/>
      <c r="N291" s="68"/>
      <c r="O291" s="68"/>
      <c r="P291" s="151"/>
      <c r="Q291" s="32"/>
      <c r="R291" s="68"/>
      <c r="S291" s="151"/>
      <c r="T291" s="32"/>
      <c r="U291" s="68"/>
      <c r="V291" s="32"/>
    </row>
    <row r="292" spans="1:22">
      <c r="A292" s="32"/>
      <c r="B292" s="32"/>
      <c r="C292" s="32"/>
      <c r="D292" s="32"/>
      <c r="E292" s="32"/>
      <c r="F292" s="32"/>
      <c r="G292" s="32"/>
      <c r="H292" s="32"/>
      <c r="I292" s="32"/>
      <c r="J292" s="151"/>
      <c r="K292" s="151"/>
      <c r="L292" s="32"/>
      <c r="M292" s="32"/>
      <c r="N292" s="68"/>
      <c r="O292" s="68"/>
      <c r="P292" s="151"/>
      <c r="Q292" s="32"/>
      <c r="R292" s="68"/>
      <c r="S292" s="151"/>
      <c r="T292" s="32"/>
      <c r="U292" s="68"/>
      <c r="V292" s="32"/>
    </row>
    <row r="293" spans="1:22">
      <c r="A293" s="32"/>
      <c r="B293" s="32"/>
      <c r="C293" s="32"/>
      <c r="D293" s="32"/>
      <c r="E293" s="32"/>
      <c r="F293" s="32"/>
      <c r="G293" s="32"/>
      <c r="H293" s="32"/>
      <c r="I293" s="32"/>
      <c r="J293" s="151"/>
      <c r="K293" s="151"/>
      <c r="L293" s="32"/>
      <c r="M293" s="32"/>
      <c r="N293" s="68"/>
      <c r="O293" s="68"/>
      <c r="P293" s="151"/>
      <c r="Q293" s="32"/>
      <c r="R293" s="68"/>
      <c r="S293" s="151"/>
      <c r="T293" s="32"/>
      <c r="U293" s="68"/>
      <c r="V293" s="32"/>
    </row>
    <row r="294" spans="1:22">
      <c r="A294" s="32"/>
      <c r="B294" s="32"/>
      <c r="C294" s="32"/>
      <c r="D294" s="32"/>
      <c r="E294" s="32"/>
      <c r="F294" s="32"/>
      <c r="G294" s="32"/>
      <c r="H294" s="32"/>
      <c r="I294" s="32"/>
      <c r="J294" s="151"/>
      <c r="K294" s="151"/>
      <c r="L294" s="32"/>
      <c r="M294" s="32"/>
      <c r="N294" s="68"/>
      <c r="O294" s="68"/>
      <c r="P294" s="151"/>
      <c r="Q294" s="32"/>
      <c r="R294" s="68"/>
      <c r="S294" s="151"/>
      <c r="T294" s="32"/>
      <c r="U294" s="68"/>
      <c r="V294" s="32"/>
    </row>
    <row r="295" spans="1:22">
      <c r="A295" s="32"/>
      <c r="B295" s="32"/>
      <c r="C295" s="32"/>
      <c r="D295" s="32"/>
      <c r="E295" s="32"/>
      <c r="F295" s="32"/>
      <c r="G295" s="32"/>
      <c r="H295" s="32"/>
      <c r="I295" s="32"/>
      <c r="J295" s="151"/>
      <c r="K295" s="151"/>
      <c r="L295" s="32"/>
      <c r="M295" s="32"/>
      <c r="N295" s="68"/>
      <c r="O295" s="68"/>
      <c r="P295" s="151"/>
      <c r="Q295" s="32"/>
      <c r="R295" s="68"/>
      <c r="S295" s="151"/>
      <c r="T295" s="32"/>
      <c r="U295" s="68"/>
      <c r="V295" s="32"/>
    </row>
    <row r="296" spans="1:22">
      <c r="A296" s="32"/>
      <c r="B296" s="32"/>
      <c r="C296" s="32"/>
      <c r="D296" s="32"/>
      <c r="E296" s="32"/>
      <c r="F296" s="32"/>
      <c r="G296" s="32"/>
      <c r="H296" s="32"/>
      <c r="I296" s="32"/>
      <c r="J296" s="151"/>
      <c r="K296" s="151"/>
      <c r="L296" s="32"/>
      <c r="M296" s="32"/>
      <c r="N296" s="68"/>
      <c r="O296" s="68"/>
      <c r="P296" s="151"/>
      <c r="Q296" s="32"/>
      <c r="R296" s="68"/>
      <c r="S296" s="151"/>
      <c r="T296" s="32"/>
      <c r="U296" s="68"/>
      <c r="V296" s="32"/>
    </row>
    <row r="297" spans="1:22">
      <c r="A297" s="32"/>
      <c r="B297" s="32"/>
      <c r="C297" s="32"/>
      <c r="D297" s="32"/>
      <c r="E297" s="32"/>
      <c r="F297" s="32"/>
      <c r="G297" s="32"/>
      <c r="H297" s="32"/>
      <c r="I297" s="32"/>
      <c r="J297" s="151"/>
      <c r="K297" s="151"/>
      <c r="L297" s="32"/>
      <c r="M297" s="32"/>
      <c r="N297" s="68"/>
      <c r="O297" s="68"/>
      <c r="P297" s="151"/>
      <c r="Q297" s="32"/>
      <c r="R297" s="68"/>
      <c r="S297" s="151"/>
      <c r="T297" s="32"/>
      <c r="U297" s="68"/>
      <c r="V297" s="32"/>
    </row>
    <row r="298" spans="1:22">
      <c r="A298" s="32"/>
      <c r="B298" s="32"/>
      <c r="C298" s="32"/>
      <c r="D298" s="32"/>
      <c r="E298" s="32"/>
      <c r="F298" s="32"/>
      <c r="G298" s="32"/>
      <c r="H298" s="32"/>
      <c r="I298" s="32"/>
      <c r="J298" s="151"/>
      <c r="K298" s="151"/>
      <c r="L298" s="32"/>
      <c r="M298" s="32"/>
      <c r="N298" s="68"/>
      <c r="O298" s="68"/>
      <c r="P298" s="151"/>
      <c r="Q298" s="32"/>
      <c r="R298" s="68"/>
      <c r="S298" s="151"/>
      <c r="T298" s="32"/>
      <c r="U298" s="68"/>
      <c r="V298" s="32"/>
    </row>
    <row r="299" spans="1:22">
      <c r="A299" s="32"/>
      <c r="B299" s="32"/>
      <c r="C299" s="32"/>
      <c r="D299" s="32"/>
      <c r="E299" s="32"/>
      <c r="F299" s="32"/>
      <c r="G299" s="32"/>
      <c r="H299" s="32"/>
      <c r="I299" s="32"/>
      <c r="J299" s="151"/>
      <c r="K299" s="151"/>
      <c r="L299" s="32"/>
      <c r="M299" s="32"/>
      <c r="N299" s="68"/>
      <c r="O299" s="68"/>
      <c r="P299" s="151"/>
      <c r="Q299" s="32"/>
      <c r="R299" s="68"/>
      <c r="S299" s="151"/>
      <c r="T299" s="32"/>
      <c r="U299" s="68"/>
      <c r="V299" s="32"/>
    </row>
    <row r="300" spans="1:22">
      <c r="A300" s="32"/>
      <c r="B300" s="32"/>
      <c r="C300" s="32"/>
      <c r="D300" s="32"/>
      <c r="E300" s="32"/>
      <c r="F300" s="32"/>
      <c r="G300" s="32"/>
      <c r="H300" s="32"/>
      <c r="I300" s="32"/>
      <c r="J300" s="151"/>
      <c r="K300" s="151"/>
      <c r="L300" s="32"/>
      <c r="M300" s="32"/>
      <c r="N300" s="68"/>
      <c r="O300" s="68"/>
      <c r="P300" s="151"/>
      <c r="Q300" s="32"/>
      <c r="R300" s="68"/>
      <c r="S300" s="151"/>
      <c r="T300" s="32"/>
      <c r="U300" s="68"/>
      <c r="V300" s="32"/>
    </row>
    <row r="301" spans="1:22">
      <c r="A301" s="32"/>
      <c r="B301" s="32"/>
      <c r="C301" s="32"/>
      <c r="D301" s="32"/>
      <c r="E301" s="32"/>
      <c r="F301" s="32"/>
      <c r="G301" s="32"/>
      <c r="H301" s="32"/>
      <c r="I301" s="32"/>
      <c r="J301" s="151"/>
      <c r="K301" s="151"/>
      <c r="L301" s="32"/>
      <c r="M301" s="32"/>
      <c r="N301" s="68"/>
      <c r="O301" s="68"/>
      <c r="P301" s="151"/>
      <c r="Q301" s="32"/>
      <c r="R301" s="68"/>
      <c r="S301" s="151"/>
      <c r="T301" s="32"/>
      <c r="U301" s="68"/>
      <c r="V301" s="32"/>
    </row>
    <row r="302" spans="1:22">
      <c r="A302" s="32"/>
      <c r="B302" s="32"/>
      <c r="C302" s="32"/>
      <c r="D302" s="32"/>
      <c r="E302" s="32"/>
      <c r="F302" s="32"/>
      <c r="G302" s="32"/>
      <c r="H302" s="32"/>
      <c r="I302" s="32"/>
      <c r="J302" s="151"/>
      <c r="K302" s="151"/>
      <c r="L302" s="32"/>
      <c r="M302" s="32"/>
      <c r="N302" s="68"/>
      <c r="O302" s="68"/>
      <c r="P302" s="151"/>
      <c r="Q302" s="32"/>
      <c r="R302" s="68"/>
      <c r="S302" s="151"/>
      <c r="T302" s="32"/>
      <c r="U302" s="68"/>
      <c r="V302" s="32"/>
    </row>
    <row r="303" spans="1:22">
      <c r="A303" s="32"/>
      <c r="B303" s="32"/>
      <c r="C303" s="32"/>
      <c r="D303" s="32"/>
      <c r="E303" s="32"/>
      <c r="F303" s="32"/>
      <c r="G303" s="32"/>
      <c r="H303" s="32"/>
      <c r="I303" s="32"/>
      <c r="J303" s="151"/>
      <c r="K303" s="151"/>
      <c r="L303" s="32"/>
      <c r="M303" s="32"/>
      <c r="N303" s="68"/>
      <c r="O303" s="68"/>
      <c r="P303" s="151"/>
      <c r="Q303" s="32"/>
      <c r="R303" s="68"/>
      <c r="S303" s="151"/>
      <c r="T303" s="32"/>
      <c r="U303" s="68"/>
      <c r="V303" s="32"/>
    </row>
    <row r="304" spans="1:22">
      <c r="A304" s="32"/>
      <c r="B304" s="32"/>
      <c r="C304" s="32"/>
      <c r="D304" s="32"/>
      <c r="E304" s="32"/>
      <c r="F304" s="32"/>
      <c r="G304" s="32"/>
      <c r="H304" s="32"/>
      <c r="I304" s="32"/>
      <c r="J304" s="151"/>
      <c r="K304" s="151"/>
      <c r="L304" s="32"/>
      <c r="M304" s="32"/>
      <c r="N304" s="68"/>
      <c r="O304" s="68"/>
      <c r="P304" s="151"/>
      <c r="Q304" s="32"/>
      <c r="R304" s="68"/>
      <c r="S304" s="151"/>
      <c r="T304" s="32"/>
      <c r="U304" s="68"/>
      <c r="V304" s="32"/>
    </row>
    <row r="305" spans="1:22">
      <c r="A305" s="32"/>
      <c r="B305" s="32"/>
      <c r="C305" s="32"/>
      <c r="D305" s="32"/>
      <c r="E305" s="32"/>
      <c r="F305" s="32"/>
      <c r="G305" s="32"/>
      <c r="H305" s="32"/>
      <c r="I305" s="32"/>
      <c r="J305" s="151"/>
      <c r="K305" s="151"/>
      <c r="L305" s="32"/>
      <c r="M305" s="32"/>
      <c r="N305" s="68"/>
      <c r="O305" s="68"/>
      <c r="P305" s="151"/>
      <c r="Q305" s="32"/>
      <c r="R305" s="68"/>
      <c r="S305" s="151"/>
      <c r="T305" s="32"/>
      <c r="U305" s="68"/>
      <c r="V305" s="32"/>
    </row>
    <row r="306" spans="1:22">
      <c r="A306" s="32"/>
      <c r="B306" s="32"/>
      <c r="C306" s="32"/>
      <c r="D306" s="32"/>
      <c r="E306" s="32"/>
      <c r="F306" s="32"/>
      <c r="G306" s="32"/>
      <c r="H306" s="32"/>
      <c r="I306" s="32"/>
      <c r="J306" s="151"/>
      <c r="K306" s="151"/>
      <c r="L306" s="32"/>
      <c r="M306" s="32"/>
      <c r="N306" s="68"/>
      <c r="O306" s="68"/>
      <c r="P306" s="151"/>
      <c r="Q306" s="32"/>
      <c r="R306" s="68"/>
      <c r="S306" s="151"/>
      <c r="T306" s="32"/>
      <c r="U306" s="68"/>
      <c r="V306" s="32"/>
    </row>
    <row r="307" spans="1:22">
      <c r="A307" s="32"/>
      <c r="B307" s="32"/>
      <c r="C307" s="32"/>
      <c r="D307" s="32"/>
      <c r="E307" s="32"/>
      <c r="F307" s="32"/>
      <c r="G307" s="32"/>
      <c r="H307" s="32"/>
      <c r="I307" s="32"/>
      <c r="J307" s="151"/>
      <c r="K307" s="151"/>
      <c r="L307" s="32"/>
      <c r="M307" s="32"/>
      <c r="N307" s="68"/>
      <c r="O307" s="68"/>
      <c r="P307" s="151"/>
      <c r="Q307" s="32"/>
      <c r="R307" s="68"/>
      <c r="S307" s="151"/>
      <c r="T307" s="32"/>
      <c r="U307" s="68"/>
      <c r="V307" s="32"/>
    </row>
    <row r="308" spans="1:22">
      <c r="N308" s="68"/>
    </row>
    <row r="1793" spans="9:9">
      <c r="I1793" s="3" t="s">
        <v>447</v>
      </c>
    </row>
  </sheetData>
  <conditionalFormatting sqref="AO90:AP90">
    <cfRule type="cellIs" dxfId="70" priority="6" stopIfTrue="1" operator="lessThan">
      <formula>0</formula>
    </cfRule>
  </conditionalFormatting>
  <conditionalFormatting sqref="AO67:AP67">
    <cfRule type="cellIs" dxfId="69" priority="7" stopIfTrue="1" operator="greaterThan">
      <formula>0</formula>
    </cfRule>
  </conditionalFormatting>
  <conditionalFormatting sqref="AO67:AP67">
    <cfRule type="cellIs" dxfId="68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5F50-EE93-4835-B7E7-10DA7960752A}">
  <dimension ref="A1:AS479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T5" sqref="T5"/>
    </sheetView>
  </sheetViews>
  <sheetFormatPr baseColWidth="10" defaultRowHeight="15"/>
  <cols>
    <col min="1" max="1" width="1.6328125" style="91" customWidth="1"/>
    <col min="2" max="2" width="7" style="91" customWidth="1"/>
    <col min="3" max="3" width="7.1796875" style="91" bestFit="1" customWidth="1"/>
    <col min="4" max="4" width="10.81640625" style="91" customWidth="1"/>
    <col min="5" max="5" width="3" style="91" customWidth="1"/>
    <col min="6" max="6" width="5.08984375" style="91" customWidth="1"/>
    <col min="7" max="7" width="7.36328125" style="91" customWidth="1"/>
    <col min="8" max="8" width="6.81640625" style="91" customWidth="1"/>
    <col min="9" max="9" width="7.08984375" style="91" customWidth="1"/>
    <col min="10" max="10" width="2.1796875" style="91" customWidth="1"/>
    <col min="11" max="11" width="6.81640625" style="91" customWidth="1"/>
    <col min="12" max="12" width="3.08984375" style="91" customWidth="1"/>
    <col min="13" max="13" width="6.54296875" style="91" customWidth="1"/>
    <col min="14" max="14" width="5.81640625" style="91" customWidth="1"/>
    <col min="15" max="15" width="6.81640625" style="91" customWidth="1"/>
    <col min="16" max="16" width="8.453125" style="91" customWidth="1"/>
    <col min="17" max="17" width="1.54296875" style="174" customWidth="1"/>
    <col min="18" max="18" width="6.90625" style="174" customWidth="1"/>
    <col min="19" max="19" width="6.90625" style="91" customWidth="1"/>
    <col min="20" max="20" width="7.6328125" style="92" customWidth="1"/>
    <col min="21" max="21" width="1.26953125" style="92" customWidth="1"/>
    <col min="22" max="22" width="6.54296875" style="91" customWidth="1"/>
    <col min="23" max="23" width="8.08984375" style="174" customWidth="1"/>
    <col min="24" max="24" width="8" style="92" customWidth="1"/>
    <col min="25" max="25" width="6.90625" style="92" customWidth="1"/>
    <col min="26" max="27" width="7" style="174" customWidth="1"/>
    <col min="28" max="28" width="7.08984375" style="90" customWidth="1"/>
    <col min="29" max="29" width="8.54296875" style="90" customWidth="1"/>
    <col min="30" max="31" width="9.90625" style="90" customWidth="1"/>
    <col min="32" max="32" width="9.81640625" style="90" customWidth="1"/>
    <col min="33" max="34" width="10.90625" style="90"/>
    <col min="35" max="35" width="10.90625" style="92"/>
    <col min="36" max="36" width="10.90625" style="91"/>
    <col min="37" max="37" width="14" style="91" customWidth="1"/>
    <col min="38" max="38" width="12.54296875" style="91" customWidth="1"/>
    <col min="39" max="39" width="10.90625" style="91" customWidth="1"/>
    <col min="40" max="16384" width="10.90625" style="91"/>
  </cols>
  <sheetData>
    <row r="1" spans="1:43" ht="15.6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2"/>
      <c r="R1" s="232"/>
      <c r="S1" s="231"/>
      <c r="T1" s="233"/>
      <c r="U1" s="233"/>
      <c r="V1" s="231"/>
      <c r="W1" s="232"/>
      <c r="X1" s="231"/>
      <c r="Y1" s="203"/>
      <c r="Z1" s="234"/>
      <c r="AA1" s="234"/>
      <c r="AB1" s="91"/>
      <c r="AC1" s="235"/>
      <c r="AD1" s="91"/>
      <c r="AE1" s="91"/>
      <c r="AF1" s="91"/>
      <c r="AG1" s="91"/>
      <c r="AH1" s="91"/>
      <c r="AI1" s="91"/>
    </row>
    <row r="2" spans="1:43" s="240" customFormat="1" ht="31.8">
      <c r="A2" s="236"/>
      <c r="B2" s="236"/>
      <c r="C2" s="236"/>
      <c r="D2" s="237" t="s">
        <v>560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7" t="s">
        <v>418</v>
      </c>
      <c r="P2" s="237"/>
      <c r="Q2" s="236"/>
      <c r="R2" s="236"/>
      <c r="S2" s="238" t="str">
        <f>+År!B2</f>
        <v>Flådd purke</v>
      </c>
      <c r="T2" s="239"/>
      <c r="U2" s="239"/>
      <c r="V2" s="239"/>
      <c r="W2" s="239"/>
      <c r="X2" s="236"/>
      <c r="Y2" s="203"/>
      <c r="Z2" s="203"/>
      <c r="AA2" s="203"/>
      <c r="AB2" s="203"/>
      <c r="AC2" s="234"/>
      <c r="AD2" s="234"/>
      <c r="AE2" s="91"/>
      <c r="AF2" s="235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</row>
    <row r="3" spans="1:43" ht="15.6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2"/>
      <c r="R3" s="232"/>
      <c r="S3" s="231"/>
      <c r="T3" s="233"/>
      <c r="U3" s="233"/>
      <c r="V3" s="231"/>
      <c r="W3" s="232"/>
      <c r="X3" s="231"/>
      <c r="Y3" s="203"/>
      <c r="Z3" s="234"/>
      <c r="AA3" s="234"/>
      <c r="AB3" s="91"/>
      <c r="AC3" s="235"/>
      <c r="AD3" s="91"/>
      <c r="AE3" s="91"/>
      <c r="AF3" s="91"/>
      <c r="AG3" s="91"/>
      <c r="AH3" s="91"/>
      <c r="AI3" s="91"/>
    </row>
    <row r="4" spans="1:43" s="173" customFormat="1" ht="19.8">
      <c r="A4" s="241"/>
      <c r="B4" s="241"/>
      <c r="C4" s="241"/>
      <c r="D4" s="241"/>
      <c r="E4" s="242"/>
      <c r="F4" s="242" t="s">
        <v>8</v>
      </c>
      <c r="G4" s="242"/>
      <c r="H4" s="243">
        <f>+År!Q2</f>
        <v>52</v>
      </c>
      <c r="I4" s="242"/>
      <c r="J4" s="242"/>
      <c r="K4" s="242"/>
      <c r="L4" s="242"/>
      <c r="M4" s="242"/>
      <c r="N4" s="242"/>
      <c r="O4" s="242" t="s">
        <v>372</v>
      </c>
      <c r="P4" s="241"/>
      <c r="Q4" s="244"/>
      <c r="R4" s="244"/>
      <c r="S4" s="244"/>
      <c r="T4" s="299">
        <f>SUM(H10:H242)</f>
        <v>18040</v>
      </c>
      <c r="U4" s="299"/>
      <c r="V4" s="300"/>
      <c r="W4" s="232"/>
      <c r="X4" s="241"/>
      <c r="Y4" s="203"/>
      <c r="Z4" s="203"/>
      <c r="AA4" s="203"/>
      <c r="AB4" s="234"/>
      <c r="AC4" s="234"/>
      <c r="AD4" s="203"/>
      <c r="AE4" s="245"/>
      <c r="AF4" s="91"/>
      <c r="AG4" s="91"/>
      <c r="AI4" s="245"/>
    </row>
    <row r="5" spans="1:43" ht="18.75" customHeight="1">
      <c r="A5" s="246"/>
      <c r="B5" s="246"/>
      <c r="C5" s="246"/>
      <c r="D5" s="231"/>
      <c r="E5" s="247"/>
      <c r="F5" s="231"/>
      <c r="G5" s="231"/>
      <c r="H5" s="247"/>
      <c r="I5" s="248"/>
      <c r="J5" s="248"/>
      <c r="K5" s="248"/>
      <c r="L5" s="248"/>
      <c r="M5" s="249"/>
      <c r="N5" s="231"/>
      <c r="O5" s="246"/>
      <c r="P5" s="231"/>
      <c r="Q5" s="232"/>
      <c r="R5" s="232"/>
      <c r="S5" s="231"/>
      <c r="T5" s="233"/>
      <c r="U5" s="233"/>
      <c r="V5" s="231"/>
      <c r="W5" s="232"/>
      <c r="X5" s="231"/>
      <c r="Y5" s="203"/>
      <c r="Z5" s="234"/>
      <c r="AA5" s="234"/>
      <c r="AB5" s="91"/>
      <c r="AC5" s="235"/>
      <c r="AD5" s="91"/>
      <c r="AE5" s="91"/>
      <c r="AF5" s="91"/>
      <c r="AG5" s="91"/>
      <c r="AH5" s="91"/>
      <c r="AI5" s="91"/>
    </row>
    <row r="6" spans="1:43" ht="18" customHeight="1">
      <c r="A6" s="246"/>
      <c r="B6" s="246"/>
      <c r="C6" s="246"/>
      <c r="D6" s="233"/>
      <c r="E6" s="247"/>
      <c r="F6" s="231"/>
      <c r="G6" s="231"/>
      <c r="H6" s="247"/>
      <c r="I6" s="248"/>
      <c r="J6" s="248"/>
      <c r="K6" s="248"/>
      <c r="L6" s="248"/>
      <c r="M6" s="250"/>
      <c r="N6" s="231"/>
      <c r="O6" s="246"/>
      <c r="P6" s="231"/>
      <c r="Q6" s="251"/>
      <c r="R6" s="232"/>
      <c r="S6" s="231"/>
      <c r="T6" s="252" t="s">
        <v>561</v>
      </c>
      <c r="U6" s="252"/>
      <c r="V6" s="246" t="s">
        <v>3</v>
      </c>
      <c r="W6" s="232"/>
      <c r="X6" s="231"/>
      <c r="Y6" s="203"/>
      <c r="Z6" s="234"/>
      <c r="AA6" s="234"/>
      <c r="AB6" s="91"/>
      <c r="AC6" s="235"/>
      <c r="AD6" s="91"/>
      <c r="AE6" s="91"/>
      <c r="AF6" s="91"/>
      <c r="AG6" s="91"/>
      <c r="AH6" s="91"/>
      <c r="AI6" s="91"/>
    </row>
    <row r="7" spans="1:43" ht="16.5" customHeight="1">
      <c r="A7" s="231"/>
      <c r="B7" s="231"/>
      <c r="C7" s="231"/>
      <c r="D7" s="231"/>
      <c r="E7" s="231"/>
      <c r="F7" s="231"/>
      <c r="G7" s="246" t="s">
        <v>3</v>
      </c>
      <c r="H7" s="233"/>
      <c r="I7" s="252" t="s">
        <v>3</v>
      </c>
      <c r="J7" s="252"/>
      <c r="K7" s="252" t="s">
        <v>3</v>
      </c>
      <c r="L7" s="252"/>
      <c r="M7" s="251"/>
      <c r="N7" s="232"/>
      <c r="O7" s="253"/>
      <c r="P7" s="253" t="s">
        <v>18</v>
      </c>
      <c r="Q7" s="254"/>
      <c r="R7" s="251" t="s">
        <v>395</v>
      </c>
      <c r="S7" s="253" t="s">
        <v>2</v>
      </c>
      <c r="T7" s="252" t="s">
        <v>562</v>
      </c>
      <c r="U7" s="252"/>
      <c r="V7" s="252" t="s">
        <v>11</v>
      </c>
      <c r="W7" s="251"/>
      <c r="X7" s="231"/>
      <c r="Y7" s="203"/>
      <c r="Z7" s="234"/>
      <c r="AA7" s="234"/>
      <c r="AB7" s="91"/>
      <c r="AC7" s="235"/>
      <c r="AD7" s="91"/>
      <c r="AE7" s="91"/>
      <c r="AF7" s="91"/>
      <c r="AG7" s="91"/>
      <c r="AH7" s="91"/>
      <c r="AI7" s="91"/>
    </row>
    <row r="8" spans="1:43" ht="15.6">
      <c r="A8" s="231"/>
      <c r="B8" s="231"/>
      <c r="C8" s="231"/>
      <c r="D8" s="231"/>
      <c r="E8" s="246"/>
      <c r="F8" s="246"/>
      <c r="G8" s="246" t="s">
        <v>442</v>
      </c>
      <c r="H8" s="252" t="s">
        <v>3</v>
      </c>
      <c r="I8" s="252" t="s">
        <v>401</v>
      </c>
      <c r="J8" s="252"/>
      <c r="K8" s="252" t="s">
        <v>363</v>
      </c>
      <c r="L8" s="252"/>
      <c r="M8" s="251" t="s">
        <v>3</v>
      </c>
      <c r="N8" s="251" t="s">
        <v>1</v>
      </c>
      <c r="O8" s="253" t="s">
        <v>18</v>
      </c>
      <c r="P8" s="253" t="s">
        <v>399</v>
      </c>
      <c r="Q8" s="255"/>
      <c r="R8" s="251" t="s">
        <v>399</v>
      </c>
      <c r="S8" s="253" t="s">
        <v>395</v>
      </c>
      <c r="T8" s="252" t="s">
        <v>464</v>
      </c>
      <c r="U8" s="252"/>
      <c r="V8" s="252" t="s">
        <v>563</v>
      </c>
      <c r="W8" s="251" t="s">
        <v>18</v>
      </c>
      <c r="X8" s="231"/>
      <c r="Y8" s="235"/>
      <c r="Z8" s="235"/>
      <c r="AA8" s="235"/>
      <c r="AB8" s="235"/>
      <c r="AC8" s="234"/>
      <c r="AD8" s="91"/>
      <c r="AE8" s="91"/>
      <c r="AF8" s="91"/>
      <c r="AG8" s="91"/>
      <c r="AH8" s="91"/>
      <c r="AI8" s="91"/>
    </row>
    <row r="9" spans="1:43" ht="15.6">
      <c r="A9" s="231"/>
      <c r="B9" s="246" t="s">
        <v>63</v>
      </c>
      <c r="C9" s="246" t="s">
        <v>564</v>
      </c>
      <c r="D9" s="246"/>
      <c r="E9" s="246" t="s">
        <v>61</v>
      </c>
      <c r="F9" s="246"/>
      <c r="G9" s="46" t="s">
        <v>421</v>
      </c>
      <c r="H9" s="84" t="s">
        <v>11</v>
      </c>
      <c r="I9" s="84" t="s">
        <v>394</v>
      </c>
      <c r="J9" s="84"/>
      <c r="K9" s="84" t="s">
        <v>61</v>
      </c>
      <c r="L9" s="84"/>
      <c r="M9" s="168" t="s">
        <v>363</v>
      </c>
      <c r="N9" s="168" t="s">
        <v>363</v>
      </c>
      <c r="O9" s="86" t="s">
        <v>394</v>
      </c>
      <c r="P9" s="86" t="s">
        <v>396</v>
      </c>
      <c r="Q9" s="255"/>
      <c r="R9" s="168" t="s">
        <v>396</v>
      </c>
      <c r="S9" s="86" t="s">
        <v>397</v>
      </c>
      <c r="T9" s="84" t="s">
        <v>394</v>
      </c>
      <c r="U9" s="84"/>
      <c r="V9" s="84" t="s">
        <v>456</v>
      </c>
      <c r="W9" s="168" t="s">
        <v>30</v>
      </c>
      <c r="X9" s="231"/>
      <c r="Y9" s="235"/>
      <c r="AB9" s="235"/>
      <c r="AC9" s="234"/>
      <c r="AD9" s="91"/>
      <c r="AE9" s="91"/>
      <c r="AF9" s="91"/>
      <c r="AG9" s="91"/>
      <c r="AH9" s="91"/>
      <c r="AI9" s="91"/>
    </row>
    <row r="10" spans="1:43" ht="15.6">
      <c r="A10" s="231"/>
      <c r="B10" s="203">
        <f>+'Ark1'!C4063</f>
        <v>2023</v>
      </c>
      <c r="C10" s="203">
        <f>+'Ark1'!J4063</f>
        <v>103</v>
      </c>
      <c r="D10" s="203" t="str">
        <f>VLOOKUP(C10,RNR!$A$1:$B$29,2)</f>
        <v>Rudshøgda</v>
      </c>
      <c r="E10" s="203">
        <f>+'Ark1'!D4063</f>
        <v>1</v>
      </c>
      <c r="F10" s="203" t="str">
        <f>VLOOKUP(E10,RNR!$D$2:$E$13,2)</f>
        <v>Jan</v>
      </c>
      <c r="G10" s="91">
        <f>+'Ark1'!Q4063</f>
        <v>1</v>
      </c>
      <c r="H10" s="92">
        <f>+'Ark1'!R4063</f>
        <v>1</v>
      </c>
      <c r="I10" s="91">
        <f>IF(H10=0,"",'Ark1'!S4063)</f>
        <v>1</v>
      </c>
      <c r="J10" s="84"/>
      <c r="K10" s="174">
        <f>IF(G10=0,"",100*H10/Måned!$G12)</f>
        <v>6.0277275467148887E-2</v>
      </c>
      <c r="L10" s="84"/>
      <c r="M10" s="174">
        <f>+IF(H10=0,"",'Ark1'!AA4063)</f>
        <v>0</v>
      </c>
      <c r="N10" s="174">
        <f>+IF(I10=0,"",'Ark1'!AB4063)</f>
        <v>0</v>
      </c>
      <c r="O10" s="256">
        <f>IF(H10=0,"",'Ark1'!W4063)</f>
        <v>57</v>
      </c>
      <c r="P10" s="174">
        <f>IF(H10=0,"",'Ark1'!X4063)</f>
        <v>70.855904658721556</v>
      </c>
      <c r="Q10" s="255"/>
      <c r="R10" s="174">
        <f>IF(H10=0,"",'Ark1'!AA4063)</f>
        <v>0</v>
      </c>
      <c r="S10" s="174">
        <f>IF(H10=0,"",'Ark1'!AB4063)</f>
        <v>0</v>
      </c>
      <c r="T10" s="174">
        <f>IF(H10=0,"",'Ark1'!AC4063)</f>
        <v>0</v>
      </c>
      <c r="U10" s="84"/>
      <c r="V10" s="92">
        <f t="shared" ref="V10:V17" si="0">+(IF(H10=0,"",I10/G10))</f>
        <v>1</v>
      </c>
      <c r="W10" s="174">
        <f>+'Ark1'!V4063</f>
        <v>14</v>
      </c>
      <c r="X10" s="231"/>
      <c r="Y10" s="235"/>
      <c r="AB10" s="235"/>
      <c r="AC10" s="234"/>
      <c r="AD10" s="91"/>
      <c r="AE10" s="91"/>
      <c r="AF10" s="91"/>
      <c r="AG10" s="91"/>
      <c r="AH10" s="91"/>
      <c r="AI10" s="91"/>
    </row>
    <row r="11" spans="1:43" ht="15.6">
      <c r="A11" s="231"/>
      <c r="B11" s="203">
        <f>+'Ark1'!C4064</f>
        <v>2023</v>
      </c>
      <c r="C11" s="203">
        <f>+'Ark1'!J4064</f>
        <v>103</v>
      </c>
      <c r="D11" s="203" t="str">
        <f>VLOOKUP(C11,RNR!$A$1:$B$29,2)</f>
        <v>Rudshøgda</v>
      </c>
      <c r="E11" s="203">
        <f>+'Ark1'!D4064</f>
        <v>2</v>
      </c>
      <c r="F11" s="203" t="str">
        <f>VLOOKUP(E11,RNR!$D$2:$E$13,2)</f>
        <v>Feb</v>
      </c>
      <c r="G11" s="91">
        <f>+'Ark1'!Q4064</f>
        <v>2</v>
      </c>
      <c r="H11" s="92">
        <f>+'Ark1'!R4064</f>
        <v>6</v>
      </c>
      <c r="I11" s="91">
        <f>IF(H11=0,"",'Ark1'!S4064)</f>
        <v>6</v>
      </c>
      <c r="J11" s="84"/>
      <c r="K11" s="174">
        <f>IF(G11=0,"",100*H11/Måned!$G13)</f>
        <v>0.47808764940239046</v>
      </c>
      <c r="L11" s="84"/>
      <c r="M11" s="174">
        <f>+IF(H11=0,"",'Ark1'!AA4064)</f>
        <v>25.849677625327089</v>
      </c>
      <c r="N11" s="174">
        <f>+IF(I11=0,"",'Ark1'!AB4064)</f>
        <v>0</v>
      </c>
      <c r="O11" s="256">
        <f>IF(H11=0,"",'Ark1'!W4064)</f>
        <v>60</v>
      </c>
      <c r="P11" s="174">
        <f>IF(H11=0,"",'Ark1'!X4064)</f>
        <v>176.7605633802817</v>
      </c>
      <c r="Q11" s="255"/>
      <c r="R11" s="174">
        <f>IF(H11=0,"",'Ark1'!AA4064)</f>
        <v>25.849677625327089</v>
      </c>
      <c r="S11" s="174">
        <f>IF(H11=0,"",'Ark1'!AB4064)</f>
        <v>0</v>
      </c>
      <c r="T11" s="174">
        <f>IF(H11=0,"",'Ark1'!AC4064)</f>
        <v>0</v>
      </c>
      <c r="U11" s="84"/>
      <c r="V11" s="92">
        <f t="shared" si="0"/>
        <v>3</v>
      </c>
      <c r="W11" s="174">
        <f>+'Ark1'!V4064</f>
        <v>0</v>
      </c>
      <c r="X11" s="231"/>
      <c r="Y11" s="235"/>
      <c r="AB11" s="235"/>
      <c r="AC11" s="234"/>
      <c r="AD11" s="91"/>
      <c r="AE11" s="91"/>
      <c r="AF11" s="91"/>
      <c r="AG11" s="91"/>
      <c r="AH11" s="91"/>
      <c r="AI11" s="91"/>
    </row>
    <row r="12" spans="1:43" ht="15.6">
      <c r="A12" s="231"/>
      <c r="B12" s="203">
        <f>+'Ark1'!C4065</f>
        <v>2023</v>
      </c>
      <c r="C12" s="203">
        <f>+'Ark1'!J4065</f>
        <v>103</v>
      </c>
      <c r="D12" s="203" t="str">
        <f>VLOOKUP(C12,RNR!$A$1:$B$29,2)</f>
        <v>Rudshøgda</v>
      </c>
      <c r="E12" s="203">
        <f>+'Ark1'!D4065</f>
        <v>3</v>
      </c>
      <c r="F12" s="203" t="str">
        <f>VLOOKUP(E12,RNR!$D$2:$E$13,2)</f>
        <v>Mar</v>
      </c>
      <c r="G12" s="91">
        <f>+'Ark1'!Q4065</f>
        <v>1</v>
      </c>
      <c r="H12" s="92">
        <f>+'Ark1'!R4065</f>
        <v>3</v>
      </c>
      <c r="I12" s="91">
        <f>IF(H12=0,"",'Ark1'!S4065)</f>
        <v>3</v>
      </c>
      <c r="J12" s="84"/>
      <c r="K12" s="174">
        <f>IF(G12=0,"",100*H12/Måned!$G14)</f>
        <v>0.20161290322580644</v>
      </c>
      <c r="L12" s="84"/>
      <c r="M12" s="174">
        <f>+IF(H12=0,"",'Ark1'!AA4065)</f>
        <v>26.090142881087608</v>
      </c>
      <c r="N12" s="174">
        <f>+IF(I12=0,"",'Ark1'!AB4065)</f>
        <v>4.4969125210772569</v>
      </c>
      <c r="O12" s="256">
        <f>IF(H12=0,"",'Ark1'!W4065)</f>
        <v>61.33333333333335</v>
      </c>
      <c r="P12" s="174">
        <f>IF(H12=0,"",'Ark1'!X4065)</f>
        <v>163.45250993138316</v>
      </c>
      <c r="Q12" s="255"/>
      <c r="R12" s="174">
        <f>IF(H12=0,"",'Ark1'!AA4065)</f>
        <v>26.090142881087608</v>
      </c>
      <c r="S12" s="174">
        <f>IF(H12=0,"",'Ark1'!AB4065)</f>
        <v>4.4969125210772569</v>
      </c>
      <c r="T12" s="174">
        <f>IF(H12=0,"",'Ark1'!AC4065)</f>
        <v>-91.41740728598451</v>
      </c>
      <c r="U12" s="84"/>
      <c r="V12" s="92">
        <f t="shared" si="0"/>
        <v>3</v>
      </c>
      <c r="W12" s="174">
        <f>+'Ark1'!V4065</f>
        <v>16</v>
      </c>
      <c r="X12" s="231"/>
      <c r="Y12" s="235"/>
      <c r="AB12" s="235"/>
      <c r="AC12" s="234"/>
      <c r="AD12" s="91"/>
      <c r="AE12" s="91"/>
      <c r="AF12" s="91"/>
      <c r="AG12" s="91"/>
      <c r="AH12" s="91"/>
      <c r="AI12" s="91"/>
    </row>
    <row r="13" spans="1:43" ht="15.6">
      <c r="A13" s="231"/>
      <c r="B13" s="203">
        <f>+'Ark1'!C4066</f>
        <v>2023</v>
      </c>
      <c r="C13" s="203">
        <f>+'Ark1'!J4066</f>
        <v>103</v>
      </c>
      <c r="D13" s="203" t="str">
        <f>VLOOKUP(C13,RNR!$A$1:$B$29,2)</f>
        <v>Rudshøgda</v>
      </c>
      <c r="E13" s="203">
        <f>+'Ark1'!D4066</f>
        <v>4</v>
      </c>
      <c r="F13" s="203" t="str">
        <f>VLOOKUP(E13,RNR!$D$2:$E$13,2)</f>
        <v>Apr</v>
      </c>
      <c r="G13" s="91">
        <f>+'Ark1'!Q4066</f>
        <v>2</v>
      </c>
      <c r="H13" s="92">
        <f>+'Ark1'!R4066</f>
        <v>2</v>
      </c>
      <c r="I13" s="91">
        <f>IF(H13=0,"",'Ark1'!S4066)</f>
        <v>2</v>
      </c>
      <c r="J13" s="84"/>
      <c r="K13" s="174">
        <f>IF(G13=0,"",100*H13/Måned!$G15)</f>
        <v>0.13183915622940012</v>
      </c>
      <c r="L13" s="84"/>
      <c r="M13" s="174">
        <f>+IF(H13=0,"",'Ark1'!AA4066)</f>
        <v>4.3500000000000671</v>
      </c>
      <c r="N13" s="174">
        <f>+IF(I13=0,"",'Ark1'!AB4066)</f>
        <v>0</v>
      </c>
      <c r="O13" s="256">
        <f>IF(H13=0,"",'Ark1'!W4066)</f>
        <v>60</v>
      </c>
      <c r="P13" s="174">
        <f>IF(H13=0,"",'Ark1'!X4066)</f>
        <v>140.57421451787653</v>
      </c>
      <c r="Q13" s="255"/>
      <c r="R13" s="174">
        <f>IF(H13=0,"",'Ark1'!AA4066)</f>
        <v>4.3500000000000671</v>
      </c>
      <c r="S13" s="174">
        <f>IF(H13=0,"",'Ark1'!AB4066)</f>
        <v>0</v>
      </c>
      <c r="T13" s="174">
        <f>IF(H13=0,"",'Ark1'!AC4066)</f>
        <v>0</v>
      </c>
      <c r="U13" s="84"/>
      <c r="V13" s="92">
        <f t="shared" si="0"/>
        <v>1</v>
      </c>
      <c r="W13" s="174">
        <f>+'Ark1'!V4066</f>
        <v>0</v>
      </c>
      <c r="X13" s="231"/>
      <c r="Y13" s="235"/>
      <c r="AB13" s="235"/>
      <c r="AC13" s="234"/>
      <c r="AD13" s="91"/>
      <c r="AE13" s="203"/>
      <c r="AF13" s="203"/>
      <c r="AG13" s="203"/>
      <c r="AH13" s="91"/>
      <c r="AI13" s="91"/>
    </row>
    <row r="14" spans="1:43" ht="15.6">
      <c r="A14" s="231"/>
      <c r="B14" s="203">
        <f>+'Ark1'!C4067</f>
        <v>2023</v>
      </c>
      <c r="C14" s="203">
        <f>+'Ark1'!J4067</f>
        <v>103</v>
      </c>
      <c r="D14" s="203" t="str">
        <f>VLOOKUP(C14,RNR!$A$1:$B$29,2)</f>
        <v>Rudshøgda</v>
      </c>
      <c r="E14" s="203">
        <f>+'Ark1'!D4067</f>
        <v>5</v>
      </c>
      <c r="F14" s="203" t="str">
        <f>VLOOKUP(E14,RNR!$D$2:$E$13,2)</f>
        <v>Mai</v>
      </c>
      <c r="G14" s="91">
        <f>+'Ark1'!Q4067</f>
        <v>1</v>
      </c>
      <c r="H14" s="92">
        <f>+'Ark1'!R4067</f>
        <v>2</v>
      </c>
      <c r="I14" s="91">
        <f>IF(H14=0,"",'Ark1'!S4067)</f>
        <v>2</v>
      </c>
      <c r="J14" s="84"/>
      <c r="K14" s="174">
        <f>IF(G14=0,"",100*H14/Måned!$G16)</f>
        <v>0.14880952380952381</v>
      </c>
      <c r="L14" s="84"/>
      <c r="M14" s="174">
        <f>+IF(H14=0,"",'Ark1'!AA4067)</f>
        <v>36.65</v>
      </c>
      <c r="N14" s="174">
        <f>+IF(I14=0,"",'Ark1'!AB4067)</f>
        <v>1</v>
      </c>
      <c r="O14" s="256">
        <f>IF(H14=0,"",'Ark1'!W4067)</f>
        <v>56</v>
      </c>
      <c r="P14" s="174">
        <f>IF(H14=0,"",'Ark1'!X4067)</f>
        <v>141.2134344528711</v>
      </c>
      <c r="Q14" s="255"/>
      <c r="R14" s="174">
        <f>IF(H14=0,"",'Ark1'!AA4067)</f>
        <v>36.65</v>
      </c>
      <c r="S14" s="174">
        <f>IF(H14=0,"",'Ark1'!AB4067)</f>
        <v>1</v>
      </c>
      <c r="T14" s="174">
        <f>IF(H14=0,"",'Ark1'!AC4067)</f>
        <v>-99.999999999999005</v>
      </c>
      <c r="U14" s="84"/>
      <c r="V14" s="92">
        <f t="shared" si="0"/>
        <v>2</v>
      </c>
      <c r="W14" s="174">
        <f>+'Ark1'!V4067</f>
        <v>14</v>
      </c>
      <c r="X14" s="231"/>
      <c r="Y14" s="235"/>
      <c r="AB14" s="235"/>
      <c r="AC14" s="234"/>
      <c r="AD14" s="91"/>
      <c r="AE14" s="203"/>
      <c r="AF14" s="203"/>
      <c r="AG14" s="203"/>
      <c r="AH14" s="91"/>
      <c r="AI14" s="91"/>
    </row>
    <row r="15" spans="1:43" ht="15.6">
      <c r="A15" s="231"/>
      <c r="B15" s="203">
        <f>+'Ark1'!C4068</f>
        <v>2023</v>
      </c>
      <c r="C15" s="203">
        <f>+'Ark1'!J4068</f>
        <v>103</v>
      </c>
      <c r="D15" s="203" t="str">
        <f>VLOOKUP(C15,RNR!$A$1:$B$29,2)</f>
        <v>Rudshøgda</v>
      </c>
      <c r="E15" s="203">
        <f>+'Ark1'!D4068</f>
        <v>6</v>
      </c>
      <c r="F15" s="203" t="str">
        <f>VLOOKUP(E15,RNR!$D$2:$E$13,2)</f>
        <v>Jun</v>
      </c>
      <c r="G15" s="91">
        <f>+'Ark1'!Q4068</f>
        <v>1</v>
      </c>
      <c r="H15" s="92">
        <f>+'Ark1'!R4068</f>
        <v>5</v>
      </c>
      <c r="I15" s="91">
        <f>IF(H15=0,"",'Ark1'!S4068)</f>
        <v>5</v>
      </c>
      <c r="J15" s="84"/>
      <c r="K15" s="174">
        <f>IF(G15=0,"",100*H15/Måned!$G17)</f>
        <v>0.29673590504451036</v>
      </c>
      <c r="L15" s="84"/>
      <c r="M15" s="174">
        <f>+IF(H15=0,"",'Ark1'!AA4068)</f>
        <v>17.712887963288139</v>
      </c>
      <c r="N15" s="174">
        <f>+IF(I15=0,"",'Ark1'!AB4068)</f>
        <v>1.6733200530681516</v>
      </c>
      <c r="O15" s="256">
        <f>IF(H15=0,"",'Ark1'!W4068)</f>
        <v>63</v>
      </c>
      <c r="P15" s="174">
        <f>IF(H15=0,"",'Ark1'!X4068)</f>
        <v>126.26218851570968</v>
      </c>
      <c r="Q15" s="255"/>
      <c r="R15" s="174">
        <f>IF(H15=0,"",'Ark1'!AA4068)</f>
        <v>17.712887963288139</v>
      </c>
      <c r="S15" s="174">
        <f>IF(H15=0,"",'Ark1'!AB4068)</f>
        <v>1.6733200530681516</v>
      </c>
      <c r="T15" s="174">
        <f>IF(H15=0,"",'Ark1'!AC4068)</f>
        <v>-50.540952454902758</v>
      </c>
      <c r="U15" s="84"/>
      <c r="V15" s="92">
        <f t="shared" si="0"/>
        <v>5</v>
      </c>
      <c r="W15" s="174">
        <f>+'Ark1'!V4068</f>
        <v>17</v>
      </c>
      <c r="X15" s="231"/>
      <c r="Y15" s="235"/>
      <c r="AB15" s="235"/>
      <c r="AC15" s="234"/>
      <c r="AD15" s="91"/>
      <c r="AE15" s="203"/>
      <c r="AF15" s="203"/>
      <c r="AG15" s="203"/>
      <c r="AH15" s="91"/>
      <c r="AI15" s="91"/>
    </row>
    <row r="16" spans="1:43" ht="15.6">
      <c r="A16" s="231"/>
      <c r="B16" s="203">
        <f>+'Ark1'!C4069</f>
        <v>2023</v>
      </c>
      <c r="C16" s="203">
        <f>+'Ark1'!J4069</f>
        <v>103</v>
      </c>
      <c r="D16" s="203" t="str">
        <f>VLOOKUP(C16,RNR!$A$1:$B$29,2)</f>
        <v>Rudshøgda</v>
      </c>
      <c r="E16" s="203">
        <f>+'Ark1'!D4069</f>
        <v>7</v>
      </c>
      <c r="F16" s="203" t="str">
        <f>VLOOKUP(E16,RNR!$D$2:$E$13,2)</f>
        <v>Jul</v>
      </c>
      <c r="G16" s="91">
        <f>+'Ark1'!Q4069</f>
        <v>2</v>
      </c>
      <c r="H16" s="92">
        <f>+'Ark1'!R4069</f>
        <v>9</v>
      </c>
      <c r="I16" s="91">
        <f>IF(H16=0,"",'Ark1'!S4069)</f>
        <v>9</v>
      </c>
      <c r="J16" s="84"/>
      <c r="K16" s="174">
        <f>IF(G16=0,"",100*H16/Måned!$G18)</f>
        <v>0.57544757033248084</v>
      </c>
      <c r="L16" s="84"/>
      <c r="M16" s="174">
        <f>+IF(H16=0,"",'Ark1'!AA4069)</f>
        <v>24.963885025283016</v>
      </c>
      <c r="N16" s="174">
        <f>+IF(I16=0,"",'Ark1'!AB4069)</f>
        <v>0</v>
      </c>
      <c r="O16" s="256">
        <f>IF(H16=0,"",'Ark1'!W4069)</f>
        <v>60</v>
      </c>
      <c r="P16" s="174">
        <f>IF(H16=0,"",'Ark1'!X4069)</f>
        <v>138.56988082340189</v>
      </c>
      <c r="Q16" s="255"/>
      <c r="R16" s="174">
        <f>IF(H16=0,"",'Ark1'!AA4069)</f>
        <v>24.963885025283016</v>
      </c>
      <c r="S16" s="174">
        <f>IF(H16=0,"",'Ark1'!AB4069)</f>
        <v>0</v>
      </c>
      <c r="T16" s="174">
        <f>IF(H16=0,"",'Ark1'!AC4069)</f>
        <v>0</v>
      </c>
      <c r="U16" s="84"/>
      <c r="V16" s="92">
        <f t="shared" si="0"/>
        <v>4.5</v>
      </c>
      <c r="W16" s="174">
        <f>+'Ark1'!V4069</f>
        <v>0</v>
      </c>
      <c r="X16" s="231"/>
      <c r="Y16" s="235"/>
      <c r="AB16" s="235"/>
      <c r="AC16" s="234"/>
      <c r="AD16" s="91"/>
      <c r="AE16" s="203"/>
      <c r="AF16" s="203"/>
      <c r="AG16" s="203"/>
      <c r="AH16" s="91"/>
      <c r="AI16" s="91"/>
    </row>
    <row r="17" spans="1:35" ht="15.6">
      <c r="A17" s="231"/>
      <c r="B17" s="203">
        <f>+'Ark1'!C4070</f>
        <v>2023</v>
      </c>
      <c r="C17" s="203">
        <f>+'Ark1'!J4070</f>
        <v>103</v>
      </c>
      <c r="D17" s="203" t="str">
        <f>VLOOKUP(C17,RNR!$A$1:$B$29,2)</f>
        <v>Rudshøgda</v>
      </c>
      <c r="E17" s="203">
        <f>+'Ark1'!D4070</f>
        <v>8</v>
      </c>
      <c r="F17" s="203" t="str">
        <f>VLOOKUP(E17,RNR!$D$2:$E$13,2)</f>
        <v>Aug</v>
      </c>
      <c r="G17" s="91">
        <f>+'Ark1'!Q4070</f>
        <v>4</v>
      </c>
      <c r="H17" s="92">
        <f>+'Ark1'!R4070</f>
        <v>9</v>
      </c>
      <c r="I17" s="91">
        <f>IF(H17=0,"",'Ark1'!S4070)</f>
        <v>9</v>
      </c>
      <c r="J17" s="84"/>
      <c r="K17" s="174">
        <f>IF(G17=0,"",100*H17/Måned!$G19)</f>
        <v>0.55350553505535061</v>
      </c>
      <c r="L17" s="84"/>
      <c r="M17" s="174">
        <f>+IF(H17=0,"",'Ark1'!AA4070)</f>
        <v>37.575911642999024</v>
      </c>
      <c r="N17" s="174">
        <f>+IF(I17=0,"",'Ark1'!AB4070)</f>
        <v>0.94280904158227774</v>
      </c>
      <c r="O17" s="256">
        <f>IF(H17=0,"",'Ark1'!W4070)</f>
        <v>59.66666666666665</v>
      </c>
      <c r="P17" s="174">
        <f>IF(H17=0,"",'Ark1'!X4070)</f>
        <v>135.58444685205248</v>
      </c>
      <c r="Q17" s="255"/>
      <c r="R17" s="174">
        <f>IF(H17=0,"",'Ark1'!AA4070)</f>
        <v>37.575911642999024</v>
      </c>
      <c r="S17" s="174">
        <f>IF(H17=0,"",'Ark1'!AB4070)</f>
        <v>0.94280904158227774</v>
      </c>
      <c r="T17" s="174">
        <f>IF(H17=0,"",'Ark1'!AC4070)</f>
        <v>-33.266196338050847</v>
      </c>
      <c r="U17" s="84"/>
      <c r="V17" s="92">
        <f t="shared" si="0"/>
        <v>2.25</v>
      </c>
      <c r="W17" s="174">
        <f>+'Ark1'!V4070</f>
        <v>1.5555555555555556</v>
      </c>
      <c r="X17" s="231"/>
      <c r="Y17" s="235"/>
      <c r="AB17" s="235"/>
      <c r="AC17" s="234"/>
      <c r="AD17" s="91"/>
      <c r="AG17" s="92"/>
      <c r="AH17" s="92"/>
    </row>
    <row r="18" spans="1:35" s="284" customFormat="1" ht="15.6">
      <c r="A18" s="231"/>
      <c r="B18" s="203">
        <f>+'Ark1'!C4071</f>
        <v>2023</v>
      </c>
      <c r="C18" s="203">
        <f>+'Ark1'!J4071</f>
        <v>103</v>
      </c>
      <c r="D18" s="203" t="str">
        <f>VLOOKUP(C18,RNR!$A$1:$B$29,2)</f>
        <v>Rudshøgda</v>
      </c>
      <c r="E18" s="203">
        <f>+'Ark1'!D4071</f>
        <v>9</v>
      </c>
      <c r="F18" s="203" t="str">
        <f>VLOOKUP(E18,RNR!$D$2:$E$13,2)</f>
        <v>Sep</v>
      </c>
      <c r="G18" s="284">
        <f>+'Ark1'!Q4071</f>
        <v>1</v>
      </c>
      <c r="H18" s="92">
        <f>+'Ark1'!R4071</f>
        <v>1</v>
      </c>
      <c r="I18" s="284">
        <f>IF(H18=0,"",'Ark1'!S4071)</f>
        <v>1</v>
      </c>
      <c r="J18" s="84"/>
      <c r="K18" s="174">
        <f>IF(G18=0,"",100*H18/Måned!$G20)</f>
        <v>6.1996280223186609E-2</v>
      </c>
      <c r="L18" s="84"/>
      <c r="M18" s="174">
        <f>+IF(H18=0,"",'Ark1'!AA4071)</f>
        <v>0</v>
      </c>
      <c r="N18" s="174">
        <f>+IF(I18=0,"",'Ark1'!AB4071)</f>
        <v>0</v>
      </c>
      <c r="O18" s="256">
        <f>IF(H18=0,"",'Ark1'!W4071)</f>
        <v>60</v>
      </c>
      <c r="P18" s="174">
        <f>IF(H18=0,"",'Ark1'!X4071)</f>
        <v>153.30444203683643</v>
      </c>
      <c r="Q18" s="255"/>
      <c r="R18" s="174">
        <f>IF(H18=0,"",'Ark1'!AA4071)</f>
        <v>0</v>
      </c>
      <c r="S18" s="174">
        <f>IF(H18=0,"",'Ark1'!AB4071)</f>
        <v>0</v>
      </c>
      <c r="T18" s="174">
        <f>IF(H18=0,"",'Ark1'!AC4071)</f>
        <v>0</v>
      </c>
      <c r="U18" s="84"/>
      <c r="V18" s="92">
        <f t="shared" ref="V18:V21" si="1">+(IF(H18=0,"",I18/G18))</f>
        <v>1</v>
      </c>
      <c r="W18" s="174">
        <f>+'Ark1'!V4071</f>
        <v>0</v>
      </c>
      <c r="X18" s="231"/>
      <c r="Y18" s="235"/>
      <c r="Z18" s="174"/>
      <c r="AA18" s="174"/>
      <c r="AB18" s="235"/>
      <c r="AC18" s="234"/>
      <c r="AE18" s="90"/>
      <c r="AF18" s="90"/>
      <c r="AG18" s="92"/>
      <c r="AH18" s="92"/>
      <c r="AI18" s="92"/>
    </row>
    <row r="19" spans="1:35" s="284" customFormat="1" ht="15.6">
      <c r="A19" s="231"/>
      <c r="B19" s="203">
        <f>+'Ark1'!C4072</f>
        <v>2023</v>
      </c>
      <c r="C19" s="203">
        <f>+'Ark1'!J4072</f>
        <v>103</v>
      </c>
      <c r="D19" s="203" t="str">
        <f>VLOOKUP(C19,RNR!$A$1:$B$29,2)</f>
        <v>Rudshøgda</v>
      </c>
      <c r="E19" s="203">
        <f>+'Ark1'!D4072</f>
        <v>10</v>
      </c>
      <c r="F19" s="203" t="str">
        <f>VLOOKUP(E19,RNR!$D$2:$E$13,2)</f>
        <v>Okt</v>
      </c>
      <c r="G19" s="284">
        <f>+'Ark1'!Q4072</f>
        <v>1</v>
      </c>
      <c r="H19" s="92">
        <f>+'Ark1'!R4072</f>
        <v>5</v>
      </c>
      <c r="I19" s="284">
        <f>IF(H19=0,"",'Ark1'!S4072)</f>
        <v>5</v>
      </c>
      <c r="J19" s="84"/>
      <c r="K19" s="174">
        <f>IF(G19=0,"",100*H19/Måned!$G21)</f>
        <v>0.390625</v>
      </c>
      <c r="L19" s="84"/>
      <c r="M19" s="174">
        <f>+IF(H19=0,"",'Ark1'!AA4072)</f>
        <v>22.632755024521487</v>
      </c>
      <c r="N19" s="174">
        <f>+IF(I19=0,"",'Ark1'!AB4072)</f>
        <v>1.2000000000000601</v>
      </c>
      <c r="O19" s="256">
        <f>IF(H19=0,"",'Ark1'!W4072)</f>
        <v>58.6</v>
      </c>
      <c r="P19" s="174">
        <f>IF(H19=0,"",'Ark1'!X4072)</f>
        <v>161.95016251354278</v>
      </c>
      <c r="Q19" s="255"/>
      <c r="R19" s="174">
        <f>IF(H19=0,"",'Ark1'!AA4072)</f>
        <v>22.632755024521487</v>
      </c>
      <c r="S19" s="174">
        <f>IF(H19=0,"",'Ark1'!AB4072)</f>
        <v>1.2000000000000601</v>
      </c>
      <c r="T19" s="174">
        <f>IF(H19=0,"",'Ark1'!AC4072)</f>
        <v>-65.936883588250851</v>
      </c>
      <c r="U19" s="84"/>
      <c r="V19" s="92">
        <f t="shared" si="1"/>
        <v>5</v>
      </c>
      <c r="W19" s="174">
        <f>+'Ark1'!V4072</f>
        <v>8.4</v>
      </c>
      <c r="X19" s="231"/>
      <c r="Y19" s="235"/>
      <c r="Z19" s="174"/>
      <c r="AA19" s="174"/>
      <c r="AB19" s="235"/>
      <c r="AC19" s="234"/>
      <c r="AE19" s="90"/>
      <c r="AF19" s="90"/>
      <c r="AG19" s="92"/>
      <c r="AH19" s="92"/>
      <c r="AI19" s="92"/>
    </row>
    <row r="20" spans="1:35" ht="15.6">
      <c r="A20" s="231"/>
      <c r="B20" s="203">
        <f>+'Ark1'!C4073</f>
        <v>2023</v>
      </c>
      <c r="C20" s="203">
        <f>+'Ark1'!J4073</f>
        <v>103</v>
      </c>
      <c r="D20" s="203" t="str">
        <f>VLOOKUP(C20,RNR!$A$1:$B$29,2)</f>
        <v>Rudshøgda</v>
      </c>
      <c r="E20" s="203">
        <f>+'Ark1'!D4073</f>
        <v>11</v>
      </c>
      <c r="F20" s="203" t="str">
        <f>VLOOKUP(E20,RNR!$D$2:$E$13,2)</f>
        <v>Nov</v>
      </c>
      <c r="G20" s="284">
        <f>+'Ark1'!Q4073</f>
        <v>2</v>
      </c>
      <c r="H20" s="92">
        <f>+'Ark1'!R4073</f>
        <v>6</v>
      </c>
      <c r="I20" s="284">
        <f>IF(H20=0,"",'Ark1'!S4073)</f>
        <v>6</v>
      </c>
      <c r="J20" s="84"/>
      <c r="K20" s="174" t="e">
        <f>IF(G20=0,"",100*H20/Måned!$G22)</f>
        <v>#DIV/0!</v>
      </c>
      <c r="L20" s="84"/>
      <c r="M20" s="174">
        <f>+IF(H20=0,"",'Ark1'!AA4073)</f>
        <v>26.813766157620609</v>
      </c>
      <c r="N20" s="174">
        <f>+IF(I20=0,"",'Ark1'!AB4073)</f>
        <v>1.4624940645652844</v>
      </c>
      <c r="O20" s="256">
        <f>IF(H20=0,"",'Ark1'!W4073)</f>
        <v>60.83333333333335</v>
      </c>
      <c r="P20" s="174">
        <f>IF(H20=0,"",'Ark1'!X4073)</f>
        <v>144.43842542434095</v>
      </c>
      <c r="Q20" s="255"/>
      <c r="R20" s="174">
        <f>IF(H20=0,"",'Ark1'!AA4073)</f>
        <v>26.813766157620609</v>
      </c>
      <c r="S20" s="174">
        <f>IF(H20=0,"",'Ark1'!AB4073)</f>
        <v>1.4624940645652844</v>
      </c>
      <c r="T20" s="174">
        <f>IF(H20=0,"",'Ark1'!AC4073)</f>
        <v>-28.723438477299741</v>
      </c>
      <c r="U20" s="84"/>
      <c r="V20" s="92">
        <f t="shared" si="1"/>
        <v>3</v>
      </c>
      <c r="W20" s="174">
        <f>+'Ark1'!V4073</f>
        <v>17</v>
      </c>
      <c r="X20" s="231"/>
      <c r="Y20" s="235"/>
      <c r="AB20" s="235"/>
      <c r="AC20" s="234"/>
      <c r="AD20" s="91"/>
      <c r="AG20" s="92"/>
      <c r="AH20" s="92"/>
    </row>
    <row r="21" spans="1:35" ht="15.6">
      <c r="A21" s="231"/>
      <c r="B21" s="203">
        <f>+'Ark1'!C4074</f>
        <v>2023</v>
      </c>
      <c r="C21" s="203">
        <f>+'Ark1'!J4074</f>
        <v>103</v>
      </c>
      <c r="D21" s="203" t="str">
        <f>VLOOKUP(C21,RNR!$A$1:$B$29,2)</f>
        <v>Rudshøgda</v>
      </c>
      <c r="E21" s="203">
        <f>+'Ark1'!D4074</f>
        <v>12</v>
      </c>
      <c r="F21" s="203" t="str">
        <f>VLOOKUP(E21,RNR!$D$2:$E$13,2)</f>
        <v>Des</v>
      </c>
      <c r="G21" s="284">
        <f>+'Ark1'!Q4074</f>
        <v>1</v>
      </c>
      <c r="H21" s="92">
        <f>+'Ark1'!R4074</f>
        <v>2</v>
      </c>
      <c r="I21" s="284">
        <f>IF(H21=0,"",'Ark1'!S4074)</f>
        <v>2</v>
      </c>
      <c r="J21" s="84"/>
      <c r="K21" s="174">
        <f>IF(G21=0,"",100*H21/Måned!$G23)</f>
        <v>0.11148272017837235</v>
      </c>
      <c r="L21" s="84"/>
      <c r="M21" s="174">
        <f>+IF(H21=0,"",'Ark1'!AA4074)</f>
        <v>5.9000000000001114</v>
      </c>
      <c r="N21" s="174">
        <f>+IF(I21=0,"",'Ark1'!AB4074)</f>
        <v>0</v>
      </c>
      <c r="O21" s="256">
        <f>IF(H21=0,"",'Ark1'!W4074)</f>
        <v>60</v>
      </c>
      <c r="P21" s="174">
        <f>IF(H21=0,"",'Ark1'!X4074)</f>
        <v>147.56229685807153</v>
      </c>
      <c r="Q21" s="255"/>
      <c r="R21" s="174">
        <f>IF(H21=0,"",'Ark1'!AA4074)</f>
        <v>5.9000000000001114</v>
      </c>
      <c r="S21" s="174">
        <f>IF(H21=0,"",'Ark1'!AB4074)</f>
        <v>0</v>
      </c>
      <c r="T21" s="174">
        <f>IF(H21=0,"",'Ark1'!AC4074)</f>
        <v>0</v>
      </c>
      <c r="U21" s="84"/>
      <c r="V21" s="92">
        <f t="shared" si="1"/>
        <v>2</v>
      </c>
      <c r="W21" s="174">
        <f>+'Ark1'!V4074</f>
        <v>0</v>
      </c>
      <c r="X21" s="231"/>
      <c r="Y21" s="235"/>
      <c r="AB21" s="235"/>
      <c r="AC21" s="234"/>
      <c r="AD21" s="91"/>
      <c r="AG21" s="92"/>
      <c r="AH21" s="92"/>
    </row>
    <row r="22" spans="1:35" ht="15.6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2"/>
      <c r="X22" s="231"/>
      <c r="Y22" s="235"/>
      <c r="AB22" s="235"/>
      <c r="AC22" s="234"/>
      <c r="AD22" s="91"/>
      <c r="AG22" s="92"/>
      <c r="AH22" s="92"/>
    </row>
    <row r="23" spans="1:35" ht="15.6">
      <c r="A23" s="231"/>
      <c r="B23" s="203">
        <f>+'Ark1'!C4075</f>
        <v>2023</v>
      </c>
      <c r="C23" s="203">
        <f>+'Ark1'!J4075</f>
        <v>106</v>
      </c>
      <c r="D23" s="203" t="str">
        <f>VLOOKUP(C23,RNR!$A$1:$B$29,2)</f>
        <v>Furuseth</v>
      </c>
      <c r="E23" s="203">
        <f>+'Ark1'!D4075</f>
        <v>1</v>
      </c>
      <c r="F23" s="203" t="str">
        <f>VLOOKUP(E23,RNR!$D$2:$E$13,2)</f>
        <v>Jan</v>
      </c>
      <c r="G23" s="91">
        <f>+'Ark1'!Q4075</f>
        <v>27</v>
      </c>
      <c r="H23" s="92">
        <f>+'Ark1'!R4075</f>
        <v>206</v>
      </c>
      <c r="I23" s="91">
        <f>IF(H23=0,"",'Ark1'!S4075)</f>
        <v>206</v>
      </c>
      <c r="J23" s="84"/>
      <c r="K23" s="174">
        <f>IF(G23=0,"",100*H23/Måned!$G12)</f>
        <v>12.417118746232671</v>
      </c>
      <c r="L23" s="84"/>
      <c r="M23" s="174">
        <f>+IF(H23=0,"",'Ark1'!AA4075)</f>
        <v>30.306871588816257</v>
      </c>
      <c r="N23" s="174">
        <f>+IF(I23=0,"",'Ark1'!AB4075)</f>
        <v>4.6789796334274971</v>
      </c>
      <c r="O23" s="256">
        <f>IF(H23=0,"",'Ark1'!W4075)</f>
        <v>59.587378640776677</v>
      </c>
      <c r="P23" s="174">
        <f>IF(H23=0,"",'Ark1'!X4075)</f>
        <v>165.16372319052491</v>
      </c>
      <c r="Q23" s="255"/>
      <c r="R23" s="174">
        <f>IF(H23=0,"",'Ark1'!AA4075)</f>
        <v>30.306871588816257</v>
      </c>
      <c r="S23" s="174">
        <f>IF(H23=0,"",'Ark1'!AB4075)</f>
        <v>4.6789796334274971</v>
      </c>
      <c r="T23" s="174">
        <f>IF(H23=0,"",'Ark1'!AC4075)</f>
        <v>-69.621952493243541</v>
      </c>
      <c r="U23" s="84"/>
      <c r="V23" s="92">
        <f t="shared" ref="V23:V32" si="2">+(IF(H23=0,"",I23/G23))</f>
        <v>7.6296296296296298</v>
      </c>
      <c r="W23" s="174">
        <f>+'Ark1'!V4075</f>
        <v>4.4271844660194173</v>
      </c>
      <c r="X23" s="231"/>
      <c r="Y23" s="235"/>
      <c r="AB23" s="235"/>
      <c r="AC23" s="257"/>
      <c r="AD23" s="91"/>
      <c r="AF23" s="234"/>
      <c r="AG23" s="91"/>
      <c r="AH23" s="91"/>
      <c r="AI23" s="91"/>
    </row>
    <row r="24" spans="1:35" ht="15.6">
      <c r="A24" s="231"/>
      <c r="B24" s="203">
        <f>+'Ark1'!C4076</f>
        <v>2023</v>
      </c>
      <c r="C24" s="203">
        <f>+'Ark1'!J4076</f>
        <v>106</v>
      </c>
      <c r="D24" s="203" t="str">
        <f>VLOOKUP(C24,RNR!$A$1:$B$29,2)</f>
        <v>Furuseth</v>
      </c>
      <c r="E24" s="203">
        <f>+'Ark1'!D4076</f>
        <v>2</v>
      </c>
      <c r="F24" s="203" t="str">
        <f>VLOOKUP(E24,RNR!$D$2:$E$13,2)</f>
        <v>Feb</v>
      </c>
      <c r="G24" s="91">
        <f>+'Ark1'!Q4076</f>
        <v>27</v>
      </c>
      <c r="H24" s="92">
        <f>+'Ark1'!R4076</f>
        <v>189</v>
      </c>
      <c r="I24" s="91">
        <f>IF(H24=0,"",'Ark1'!S4076)</f>
        <v>189</v>
      </c>
      <c r="J24" s="84"/>
      <c r="K24" s="174">
        <f>IF(G24=0,"",100*H24/Måned!$G13)</f>
        <v>15.0597609561753</v>
      </c>
      <c r="L24" s="84"/>
      <c r="M24" s="174">
        <f>+IF(H24=0,"",'Ark1'!AA4076)</f>
        <v>31.33064091614866</v>
      </c>
      <c r="N24" s="174">
        <f>+IF(I24=0,"",'Ark1'!AB4076)</f>
        <v>4.3565573377076756</v>
      </c>
      <c r="O24" s="256">
        <f>IF(H24=0,"",'Ark1'!W4076)</f>
        <v>60.190476190476176</v>
      </c>
      <c r="P24" s="174">
        <f>IF(H24=0,"",'Ark1'!X4076)</f>
        <v>159.31830298027472</v>
      </c>
      <c r="Q24" s="255"/>
      <c r="R24" s="174">
        <f>IF(H24=0,"",'Ark1'!AA4076)</f>
        <v>31.33064091614866</v>
      </c>
      <c r="S24" s="174">
        <f>IF(H24=0,"",'Ark1'!AB4076)</f>
        <v>4.3565573377076756</v>
      </c>
      <c r="T24" s="174">
        <f>IF(H24=0,"",'Ark1'!AC4076)</f>
        <v>-63.373758710322349</v>
      </c>
      <c r="U24" s="84"/>
      <c r="V24" s="92">
        <f t="shared" si="2"/>
        <v>7</v>
      </c>
      <c r="W24" s="174">
        <f>+'Ark1'!V4076</f>
        <v>4.28042328042328</v>
      </c>
      <c r="X24" s="231"/>
      <c r="Y24" s="235"/>
      <c r="Z24" s="92"/>
      <c r="AB24" s="235"/>
      <c r="AC24" s="257"/>
      <c r="AD24" s="91"/>
      <c r="AE24" s="91"/>
      <c r="AF24" s="91"/>
      <c r="AG24" s="91"/>
      <c r="AH24" s="91"/>
      <c r="AI24" s="91"/>
    </row>
    <row r="25" spans="1:35" ht="15.6">
      <c r="A25" s="231"/>
      <c r="B25" s="203">
        <f>+'Ark1'!C4077</f>
        <v>2023</v>
      </c>
      <c r="C25" s="203">
        <f>+'Ark1'!J4077</f>
        <v>106</v>
      </c>
      <c r="D25" s="203" t="str">
        <f>VLOOKUP(C25,RNR!$A$1:$B$29,2)</f>
        <v>Furuseth</v>
      </c>
      <c r="E25" s="203">
        <f>+'Ark1'!D4077</f>
        <v>3</v>
      </c>
      <c r="F25" s="203" t="str">
        <f>VLOOKUP(E25,RNR!$D$2:$E$13,2)</f>
        <v>Mar</v>
      </c>
      <c r="G25" s="91">
        <f>+'Ark1'!Q4077</f>
        <v>27</v>
      </c>
      <c r="H25" s="92">
        <f>+'Ark1'!R4077</f>
        <v>144</v>
      </c>
      <c r="I25" s="91">
        <f>IF(H25=0,"",'Ark1'!S4077)</f>
        <v>144</v>
      </c>
      <c r="J25" s="84"/>
      <c r="K25" s="174">
        <f>IF(G25=0,"",100*H25/Måned!$G14)</f>
        <v>9.67741935483871</v>
      </c>
      <c r="L25" s="84"/>
      <c r="M25" s="174">
        <f>+IF(H25=0,"",'Ark1'!AA4077)</f>
        <v>29.138903841949141</v>
      </c>
      <c r="N25" s="174">
        <f>+IF(I25=0,"",'Ark1'!AB4077)</f>
        <v>3.6644498243845391</v>
      </c>
      <c r="O25" s="256">
        <f>IF(H25=0,"",'Ark1'!W4077)</f>
        <v>59.548611111111121</v>
      </c>
      <c r="P25" s="174">
        <f>IF(H25=0,"",'Ark1'!X4077)</f>
        <v>165.19877813891884</v>
      </c>
      <c r="Q25" s="255"/>
      <c r="R25" s="174">
        <f>IF(H25=0,"",'Ark1'!AA4077)</f>
        <v>29.138903841949141</v>
      </c>
      <c r="S25" s="174">
        <f>IF(H25=0,"",'Ark1'!AB4077)</f>
        <v>3.6644498243845391</v>
      </c>
      <c r="T25" s="174">
        <f>IF(H25=0,"",'Ark1'!AC4077)</f>
        <v>-66.590615893449026</v>
      </c>
      <c r="U25" s="84"/>
      <c r="V25" s="92">
        <f t="shared" si="2"/>
        <v>5.333333333333333</v>
      </c>
      <c r="W25" s="174">
        <f>+'Ark1'!V4077</f>
        <v>5.8680555555555562</v>
      </c>
      <c r="X25" s="231"/>
      <c r="Y25" s="235"/>
      <c r="Z25" s="92"/>
      <c r="AB25" s="235"/>
      <c r="AC25" s="257"/>
      <c r="AD25" s="91"/>
      <c r="AE25" s="91"/>
      <c r="AF25" s="91"/>
      <c r="AG25" s="91"/>
      <c r="AH25" s="91"/>
      <c r="AI25" s="91"/>
    </row>
    <row r="26" spans="1:35" ht="15.6">
      <c r="A26" s="231"/>
      <c r="B26" s="203">
        <f>+'Ark1'!C4078</f>
        <v>2023</v>
      </c>
      <c r="C26" s="203">
        <f>+'Ark1'!J4078</f>
        <v>106</v>
      </c>
      <c r="D26" s="203" t="str">
        <f>VLOOKUP(C26,RNR!$A$1:$B$29,2)</f>
        <v>Furuseth</v>
      </c>
      <c r="E26" s="203">
        <f>+'Ark1'!D4078</f>
        <v>4</v>
      </c>
      <c r="F26" s="203" t="str">
        <f>VLOOKUP(E26,RNR!$D$2:$E$13,2)</f>
        <v>Apr</v>
      </c>
      <c r="G26" s="91">
        <f>+'Ark1'!Q4078</f>
        <v>27</v>
      </c>
      <c r="H26" s="92">
        <f>+'Ark1'!R4078</f>
        <v>178</v>
      </c>
      <c r="I26" s="91">
        <f>IF(H26=0,"",'Ark1'!S4078)</f>
        <v>178</v>
      </c>
      <c r="J26" s="84"/>
      <c r="K26" s="174">
        <f>IF(G26=0,"",100*H26/Måned!$G15)</f>
        <v>11.733684904416611</v>
      </c>
      <c r="L26" s="84"/>
      <c r="M26" s="174">
        <f>+IF(H26=0,"",'Ark1'!AA4078)</f>
        <v>30.311279500234317</v>
      </c>
      <c r="N26" s="174">
        <f>+IF(I26=0,"",'Ark1'!AB4078)</f>
        <v>4.0201055433563742</v>
      </c>
      <c r="O26" s="256">
        <f>IF(H26=0,"",'Ark1'!W4078)</f>
        <v>60.35393258426965</v>
      </c>
      <c r="P26" s="174">
        <f>IF(H26=0,"",'Ark1'!X4078)</f>
        <v>158.67651892339344</v>
      </c>
      <c r="Q26" s="255"/>
      <c r="R26" s="174">
        <f>IF(H26=0,"",'Ark1'!AA4078)</f>
        <v>30.311279500234317</v>
      </c>
      <c r="S26" s="174">
        <f>IF(H26=0,"",'Ark1'!AB4078)</f>
        <v>4.0201055433563742</v>
      </c>
      <c r="T26" s="174">
        <f>IF(H26=0,"",'Ark1'!AC4078)</f>
        <v>-63.080739454807357</v>
      </c>
      <c r="U26" s="84"/>
      <c r="V26" s="92">
        <f t="shared" si="2"/>
        <v>6.5925925925925926</v>
      </c>
      <c r="W26" s="174">
        <f>+'Ark1'!V4078</f>
        <v>4.7134831460674178</v>
      </c>
      <c r="X26" s="231"/>
      <c r="Y26" s="235"/>
      <c r="Z26" s="92"/>
      <c r="AB26" s="235"/>
      <c r="AC26" s="257"/>
      <c r="AD26" s="91"/>
      <c r="AE26" s="91"/>
      <c r="AF26" s="91"/>
      <c r="AG26" s="91"/>
      <c r="AH26" s="91"/>
      <c r="AI26" s="91"/>
    </row>
    <row r="27" spans="1:35" ht="15.6">
      <c r="A27" s="231"/>
      <c r="B27" s="203">
        <f>+'Ark1'!C4079</f>
        <v>2023</v>
      </c>
      <c r="C27" s="203">
        <f>+'Ark1'!J4079</f>
        <v>106</v>
      </c>
      <c r="D27" s="203" t="str">
        <f>VLOOKUP(C27,RNR!$A$1:$B$29,2)</f>
        <v>Furuseth</v>
      </c>
      <c r="E27" s="203">
        <f>+'Ark1'!D4079</f>
        <v>5</v>
      </c>
      <c r="F27" s="203" t="str">
        <f>VLOOKUP(E27,RNR!$D$2:$E$13,2)</f>
        <v>Mai</v>
      </c>
      <c r="G27" s="91">
        <f>+'Ark1'!Q4079</f>
        <v>27</v>
      </c>
      <c r="H27" s="92">
        <f>+'Ark1'!R4079</f>
        <v>168</v>
      </c>
      <c r="I27" s="91">
        <f>IF(H27=0,"",'Ark1'!S4079)</f>
        <v>168</v>
      </c>
      <c r="J27" s="84"/>
      <c r="K27" s="174">
        <f>IF(G27=0,"",100*H27/Måned!$G16)</f>
        <v>12.5</v>
      </c>
      <c r="L27" s="84"/>
      <c r="M27" s="174">
        <f>+IF(H27=0,"",'Ark1'!AA4079)</f>
        <v>29.406579565952395</v>
      </c>
      <c r="N27" s="174">
        <f>+IF(I27=0,"",'Ark1'!AB4079)</f>
        <v>4.07407321514457</v>
      </c>
      <c r="O27" s="256">
        <f>IF(H27=0,"",'Ark1'!W4079)</f>
        <v>59.404761904761877</v>
      </c>
      <c r="P27" s="174">
        <f>IF(H27=0,"",'Ark1'!X4079)</f>
        <v>159.39483052159099</v>
      </c>
      <c r="Q27" s="255"/>
      <c r="R27" s="174">
        <f>IF(H27=0,"",'Ark1'!AA4079)</f>
        <v>29.406579565952395</v>
      </c>
      <c r="S27" s="174">
        <f>IF(H27=0,"",'Ark1'!AB4079)</f>
        <v>4.07407321514457</v>
      </c>
      <c r="T27" s="174">
        <f>IF(H27=0,"",'Ark1'!AC4079)</f>
        <v>-57.752578158844493</v>
      </c>
      <c r="U27" s="84"/>
      <c r="V27" s="92">
        <f t="shared" si="2"/>
        <v>6.2222222222222223</v>
      </c>
      <c r="W27" s="174">
        <f>+'Ark1'!V4079</f>
        <v>5.0357142857142847</v>
      </c>
      <c r="X27" s="231"/>
      <c r="Y27" s="235"/>
      <c r="Z27" s="92"/>
      <c r="AB27" s="235"/>
      <c r="AC27" s="257"/>
      <c r="AD27" s="91"/>
      <c r="AE27" s="91"/>
      <c r="AF27" s="91"/>
      <c r="AG27" s="91"/>
      <c r="AH27" s="91"/>
      <c r="AI27" s="91"/>
    </row>
    <row r="28" spans="1:35" ht="15.6">
      <c r="A28" s="231"/>
      <c r="B28" s="203">
        <f>+'Ark1'!C4080</f>
        <v>2023</v>
      </c>
      <c r="C28" s="203">
        <f>+'Ark1'!J4080</f>
        <v>106</v>
      </c>
      <c r="D28" s="203" t="str">
        <f>VLOOKUP(C28,RNR!$A$1:$B$29,2)</f>
        <v>Furuseth</v>
      </c>
      <c r="E28" s="203">
        <f>+'Ark1'!D4080</f>
        <v>6</v>
      </c>
      <c r="F28" s="203" t="str">
        <f>VLOOKUP(E28,RNR!$D$2:$E$13,2)</f>
        <v>Jun</v>
      </c>
      <c r="G28" s="91">
        <f>+'Ark1'!Q4080</f>
        <v>28</v>
      </c>
      <c r="H28" s="92">
        <f>+'Ark1'!R4080</f>
        <v>181</v>
      </c>
      <c r="I28" s="91">
        <f>IF(H28=0,"",'Ark1'!S4080)</f>
        <v>181</v>
      </c>
      <c r="J28" s="84"/>
      <c r="K28" s="174">
        <f>IF(G28=0,"",100*H28/Måned!$G17)</f>
        <v>10.741839762611276</v>
      </c>
      <c r="L28" s="84"/>
      <c r="M28" s="174">
        <f>+IF(H28=0,"",'Ark1'!AA4080)</f>
        <v>30.784279397151543</v>
      </c>
      <c r="N28" s="174">
        <f>+IF(I28=0,"",'Ark1'!AB4080)</f>
        <v>4.3745324657413072</v>
      </c>
      <c r="O28" s="256">
        <f>IF(H28=0,"",'Ark1'!W4080)</f>
        <v>60.226519337016576</v>
      </c>
      <c r="P28" s="174">
        <f>IF(H28=0,"",'Ark1'!X4080)</f>
        <v>158.53540281211281</v>
      </c>
      <c r="Q28" s="255"/>
      <c r="R28" s="174">
        <f>IF(H28=0,"",'Ark1'!AA4080)</f>
        <v>30.784279397151543</v>
      </c>
      <c r="S28" s="174">
        <f>IF(H28=0,"",'Ark1'!AB4080)</f>
        <v>4.3745324657413072</v>
      </c>
      <c r="T28" s="174">
        <f>IF(H28=0,"",'Ark1'!AC4080)</f>
        <v>-65.020114053543324</v>
      </c>
      <c r="U28" s="84"/>
      <c r="V28" s="92">
        <f t="shared" si="2"/>
        <v>6.4642857142857144</v>
      </c>
      <c r="W28" s="174">
        <f>+'Ark1'!V4080</f>
        <v>4.3149171270718236</v>
      </c>
      <c r="X28" s="231"/>
      <c r="Y28" s="235"/>
      <c r="Z28" s="92"/>
      <c r="AB28" s="235"/>
      <c r="AC28" s="257"/>
      <c r="AD28" s="91"/>
      <c r="AE28" s="91"/>
      <c r="AF28" s="91"/>
      <c r="AG28" s="91"/>
      <c r="AH28" s="91"/>
      <c r="AI28" s="91"/>
    </row>
    <row r="29" spans="1:35" ht="15.6">
      <c r="A29" s="231"/>
      <c r="B29" s="203">
        <f>+'Ark1'!C4081</f>
        <v>2023</v>
      </c>
      <c r="C29" s="203">
        <f>+'Ark1'!J4081</f>
        <v>106</v>
      </c>
      <c r="D29" s="203" t="str">
        <f>VLOOKUP(C29,RNR!$A$1:$B$29,2)</f>
        <v>Furuseth</v>
      </c>
      <c r="E29" s="203">
        <f>+'Ark1'!D4081</f>
        <v>7</v>
      </c>
      <c r="F29" s="203" t="str">
        <f>VLOOKUP(E29,RNR!$D$2:$E$13,2)</f>
        <v>Jul</v>
      </c>
      <c r="G29" s="91">
        <f>+'Ark1'!Q4081</f>
        <v>28</v>
      </c>
      <c r="H29" s="92">
        <f>+'Ark1'!R4081</f>
        <v>195</v>
      </c>
      <c r="I29" s="91">
        <f>IF(H29=0,"",'Ark1'!S4081)</f>
        <v>195</v>
      </c>
      <c r="J29" s="84"/>
      <c r="K29" s="174">
        <f>IF(G29=0,"",100*H29/Måned!$G18)</f>
        <v>12.468030690537084</v>
      </c>
      <c r="L29" s="84"/>
      <c r="M29" s="174">
        <f>+IF(H29=0,"",'Ark1'!AA4081)</f>
        <v>31.802880893656297</v>
      </c>
      <c r="N29" s="174">
        <f>+IF(I29=0,"",'Ark1'!AB4081)</f>
        <v>3.8245409843483009</v>
      </c>
      <c r="O29" s="256">
        <f>IF(H29=0,"",'Ark1'!W4081)</f>
        <v>60.348717948717969</v>
      </c>
      <c r="P29" s="174">
        <f>IF(H29=0,"",'Ark1'!X4081)</f>
        <v>157.17476456371364</v>
      </c>
      <c r="Q29" s="255"/>
      <c r="R29" s="174">
        <f>IF(H29=0,"",'Ark1'!AA4081)</f>
        <v>31.802880893656297</v>
      </c>
      <c r="S29" s="174">
        <f>IF(H29=0,"",'Ark1'!AB4081)</f>
        <v>3.8245409843483009</v>
      </c>
      <c r="T29" s="174">
        <f>IF(H29=0,"",'Ark1'!AC4081)</f>
        <v>-62.571200563421741</v>
      </c>
      <c r="U29" s="84"/>
      <c r="V29" s="92">
        <f t="shared" si="2"/>
        <v>6.9642857142857144</v>
      </c>
      <c r="W29" s="174">
        <f>+'Ark1'!V4081</f>
        <v>4.4153846153846157</v>
      </c>
      <c r="X29" s="231"/>
      <c r="Y29" s="235"/>
      <c r="Z29" s="92"/>
      <c r="AB29" s="235"/>
      <c r="AC29" s="257"/>
      <c r="AD29" s="91"/>
      <c r="AE29" s="91"/>
      <c r="AF29" s="91"/>
      <c r="AG29" s="91"/>
      <c r="AH29" s="91"/>
      <c r="AI29" s="91"/>
    </row>
    <row r="30" spans="1:35" ht="15.6">
      <c r="A30" s="231"/>
      <c r="B30" s="203">
        <f>+'Ark1'!C4082</f>
        <v>2023</v>
      </c>
      <c r="C30" s="203">
        <f>+'Ark1'!J4082</f>
        <v>106</v>
      </c>
      <c r="D30" s="203" t="str">
        <f>VLOOKUP(C30,RNR!$A$1:$B$29,2)</f>
        <v>Furuseth</v>
      </c>
      <c r="E30" s="203">
        <f>+'Ark1'!D4082</f>
        <v>8</v>
      </c>
      <c r="F30" s="203" t="str">
        <f>VLOOKUP(E30,RNR!$D$2:$E$13,2)</f>
        <v>Aug</v>
      </c>
      <c r="G30" s="91">
        <f>+'Ark1'!Q4082</f>
        <v>27</v>
      </c>
      <c r="H30" s="92">
        <f>+'Ark1'!R4082</f>
        <v>199</v>
      </c>
      <c r="I30" s="91">
        <f>IF(H30=0,"",'Ark1'!S4082)</f>
        <v>199</v>
      </c>
      <c r="J30" s="84"/>
      <c r="K30" s="174">
        <f>IF(G30=0,"",100*H30/Måned!$G19)</f>
        <v>12.238622386223863</v>
      </c>
      <c r="L30" s="84"/>
      <c r="M30" s="174">
        <f>+IF(H30=0,"",'Ark1'!AA4082)</f>
        <v>31.758053335617241</v>
      </c>
      <c r="N30" s="174">
        <f>+IF(I30=0,"",'Ark1'!AB4082)</f>
        <v>3.8340819421054806</v>
      </c>
      <c r="O30" s="256">
        <f>IF(H30=0,"",'Ark1'!W4082)</f>
        <v>59.864321608040207</v>
      </c>
      <c r="P30" s="174">
        <f>IF(H30=0,"",'Ark1'!X4082)</f>
        <v>158.78689220751644</v>
      </c>
      <c r="Q30" s="255"/>
      <c r="R30" s="174">
        <f>IF(H30=0,"",'Ark1'!AA4082)</f>
        <v>31.758053335617241</v>
      </c>
      <c r="S30" s="174">
        <f>IF(H30=0,"",'Ark1'!AB4082)</f>
        <v>3.8340819421054806</v>
      </c>
      <c r="T30" s="174">
        <f>IF(H30=0,"",'Ark1'!AC4082)</f>
        <v>-69.183638916677097</v>
      </c>
      <c r="U30" s="84"/>
      <c r="V30" s="92">
        <f t="shared" si="2"/>
        <v>7.3703703703703702</v>
      </c>
      <c r="W30" s="174">
        <f>+'Ark1'!V4082</f>
        <v>5.241206030150753</v>
      </c>
      <c r="X30" s="231"/>
      <c r="Y30" s="235"/>
      <c r="Z30" s="92"/>
      <c r="AB30" s="235"/>
      <c r="AC30" s="257"/>
      <c r="AD30" s="91"/>
      <c r="AE30" s="91"/>
      <c r="AF30" s="91"/>
      <c r="AG30" s="91"/>
      <c r="AH30" s="91"/>
      <c r="AI30" s="91"/>
    </row>
    <row r="31" spans="1:35" ht="15.6">
      <c r="A31" s="231"/>
      <c r="B31" s="203">
        <f>+'Ark1'!C4083</f>
        <v>2023</v>
      </c>
      <c r="C31" s="203">
        <f>+'Ark1'!J4083</f>
        <v>106</v>
      </c>
      <c r="D31" s="203" t="str">
        <f>VLOOKUP(C31,RNR!$A$1:$B$29,2)</f>
        <v>Furuseth</v>
      </c>
      <c r="E31" s="203">
        <f>+'Ark1'!D4083</f>
        <v>9</v>
      </c>
      <c r="F31" s="203" t="str">
        <f>VLOOKUP(E31,RNR!$D$2:$E$13,2)</f>
        <v>Sep</v>
      </c>
      <c r="G31" s="91">
        <f>+'Ark1'!Q4083</f>
        <v>27</v>
      </c>
      <c r="H31" s="92">
        <f>+'Ark1'!R4083</f>
        <v>206</v>
      </c>
      <c r="I31" s="91">
        <f>IF(H31=0,"",'Ark1'!S4083)</f>
        <v>206</v>
      </c>
      <c r="J31" s="84"/>
      <c r="K31" s="174">
        <f>IF(G31=0,"",100*H31/Måned!$G20)</f>
        <v>12.771233725976442</v>
      </c>
      <c r="L31" s="84"/>
      <c r="M31" s="174">
        <f>+IF(H31=0,"",'Ark1'!AA4083)</f>
        <v>32.333548931589007</v>
      </c>
      <c r="N31" s="174">
        <f>+IF(I31=0,"",'Ark1'!AB4083)</f>
        <v>4.5541121844624692</v>
      </c>
      <c r="O31" s="256">
        <f>IF(H31=0,"",'Ark1'!W4083)</f>
        <v>59.912621359223323</v>
      </c>
      <c r="P31" s="174">
        <f>IF(H31=0,"",'Ark1'!X4083)</f>
        <v>155.58331317253786</v>
      </c>
      <c r="Q31" s="255"/>
      <c r="R31" s="174">
        <f>IF(H31=0,"",'Ark1'!AA4083)</f>
        <v>32.333548931589007</v>
      </c>
      <c r="S31" s="174">
        <f>IF(H31=0,"",'Ark1'!AB4083)</f>
        <v>4.5541121844624692</v>
      </c>
      <c r="T31" s="174">
        <f>IF(H31=0,"",'Ark1'!AC4083)</f>
        <v>-55.003114753120627</v>
      </c>
      <c r="U31" s="84"/>
      <c r="V31" s="92">
        <f t="shared" si="2"/>
        <v>7.6296296296296298</v>
      </c>
      <c r="W31" s="174">
        <f>+'Ark1'!V4083</f>
        <v>4.1504854368932058</v>
      </c>
      <c r="X31" s="231"/>
      <c r="Y31" s="235"/>
      <c r="Z31" s="92"/>
      <c r="AB31" s="235"/>
      <c r="AC31" s="257"/>
      <c r="AD31" s="91"/>
      <c r="AE31" s="91"/>
      <c r="AF31" s="91"/>
      <c r="AG31" s="91"/>
      <c r="AH31" s="91"/>
      <c r="AI31" s="91"/>
    </row>
    <row r="32" spans="1:35" ht="15.6">
      <c r="A32" s="231"/>
      <c r="B32" s="203">
        <f>+'Ark1'!C4084</f>
        <v>2023</v>
      </c>
      <c r="C32" s="203">
        <f>+'Ark1'!J4084</f>
        <v>106</v>
      </c>
      <c r="D32" s="203" t="str">
        <f>VLOOKUP(C32,RNR!$A$1:$B$29,2)</f>
        <v>Furuseth</v>
      </c>
      <c r="E32" s="203">
        <f>+'Ark1'!D4084</f>
        <v>10</v>
      </c>
      <c r="F32" s="203" t="str">
        <f>VLOOKUP(E32,RNR!$D$2:$E$13,2)</f>
        <v>Okt</v>
      </c>
      <c r="G32" s="91">
        <f>+'Ark1'!Q4084</f>
        <v>33</v>
      </c>
      <c r="H32" s="92">
        <f>+'Ark1'!R4084</f>
        <v>207</v>
      </c>
      <c r="I32" s="91">
        <f>IF(H32=0,"",'Ark1'!S4084)</f>
        <v>207</v>
      </c>
      <c r="J32" s="84"/>
      <c r="K32" s="174">
        <f>IF(G32=0,"",100*H32/Måned!$G20)</f>
        <v>12.833230006199628</v>
      </c>
      <c r="L32" s="84"/>
      <c r="M32" s="174">
        <f>+IF(H32=0,"",'Ark1'!AA4084)</f>
        <v>32.259389981305624</v>
      </c>
      <c r="N32" s="174">
        <f>+IF(I32=0,"",'Ark1'!AB4084)</f>
        <v>3.788930496272616</v>
      </c>
      <c r="O32" s="256">
        <f>IF(H32=0,"",'Ark1'!W4084)</f>
        <v>60.038647342995183</v>
      </c>
      <c r="P32" s="174">
        <f>IF(H32=0,"",'Ark1'!X4084)</f>
        <v>157.74176833576715</v>
      </c>
      <c r="Q32" s="255"/>
      <c r="R32" s="174">
        <f>IF(H32=0,"",'Ark1'!AA4084)</f>
        <v>32.259389981305624</v>
      </c>
      <c r="S32" s="174">
        <f>IF(H32=0,"",'Ark1'!AB4084)</f>
        <v>3.788930496272616</v>
      </c>
      <c r="T32" s="174">
        <f>IF(H32=0,"",'Ark1'!AC4084)</f>
        <v>-65.182634383213525</v>
      </c>
      <c r="U32" s="84"/>
      <c r="V32" s="92">
        <f t="shared" si="2"/>
        <v>6.2727272727272725</v>
      </c>
      <c r="W32" s="174">
        <f>+'Ark1'!V4084</f>
        <v>4.9565217391304337</v>
      </c>
      <c r="X32" s="231"/>
      <c r="Y32" s="235"/>
      <c r="Z32" s="92"/>
      <c r="AB32" s="235"/>
      <c r="AC32" s="257"/>
      <c r="AD32" s="91"/>
      <c r="AE32" s="91"/>
      <c r="AF32" s="91"/>
      <c r="AG32" s="91"/>
      <c r="AH32" s="91"/>
      <c r="AI32" s="91"/>
    </row>
    <row r="33" spans="1:35" ht="15.6">
      <c r="A33" s="231"/>
      <c r="B33" s="203">
        <f>+'Ark1'!C4085</f>
        <v>2023</v>
      </c>
      <c r="C33" s="203">
        <f>+'Ark1'!J4085</f>
        <v>106</v>
      </c>
      <c r="D33" s="203" t="str">
        <f>VLOOKUP(C33,RNR!$A$1:$B$29,2)</f>
        <v>Furuseth</v>
      </c>
      <c r="E33" s="203">
        <f>+'Ark1'!D4085</f>
        <v>11</v>
      </c>
      <c r="F33" s="203" t="str">
        <f>VLOOKUP(E33,RNR!$D$2:$E$13,2)</f>
        <v>Nov</v>
      </c>
      <c r="G33" s="91">
        <f>+'Ark1'!Q4085</f>
        <v>30</v>
      </c>
      <c r="H33" s="92">
        <f>+'Ark1'!R4085</f>
        <v>233</v>
      </c>
      <c r="I33" s="91">
        <f>IF(H33=0,"",'Ark1'!S4085)</f>
        <v>233</v>
      </c>
      <c r="J33" s="84"/>
      <c r="K33" s="174">
        <f>IF(G33=0,"",100*H33/Måned!$G20)</f>
        <v>14.445133292002479</v>
      </c>
      <c r="L33" s="84"/>
      <c r="M33" s="174">
        <f>+IF(H33=0,"",'Ark1'!AA4085)</f>
        <v>31.363164500060535</v>
      </c>
      <c r="N33" s="174">
        <f>+IF(I33=0,"",'Ark1'!AB4085)</f>
        <v>4.2580990871328446</v>
      </c>
      <c r="O33" s="256">
        <f>IF(H33=0,"",'Ark1'!W4085)</f>
        <v>59.416309012875537</v>
      </c>
      <c r="P33" s="174">
        <f>IF(H33=0,"",'Ark1'!X4085)</f>
        <v>157.00482193258588</v>
      </c>
      <c r="Q33" s="255"/>
      <c r="R33" s="174">
        <f>IF(H33=0,"",'Ark1'!AA4085)</f>
        <v>31.363164500060535</v>
      </c>
      <c r="S33" s="174">
        <f>IF(H33=0,"",'Ark1'!AB4085)</f>
        <v>4.2580990871328446</v>
      </c>
      <c r="T33" s="174">
        <f>IF(H33=0,"",'Ark1'!AC4085)</f>
        <v>-61.780285258481854</v>
      </c>
      <c r="U33" s="84"/>
      <c r="V33" s="92">
        <f t="shared" ref="V33:V45" si="3">+(IF(H33=0,"",I33/G33))</f>
        <v>7.7666666666666666</v>
      </c>
      <c r="W33" s="174">
        <f>+'Ark1'!V4085</f>
        <v>4.8798283261802577</v>
      </c>
      <c r="X33" s="231"/>
      <c r="Y33" s="234"/>
      <c r="Z33" s="257"/>
      <c r="AB33" s="235"/>
      <c r="AC33" s="91"/>
      <c r="AD33" s="91"/>
      <c r="AE33" s="91"/>
      <c r="AF33" s="91"/>
      <c r="AG33" s="91"/>
      <c r="AH33" s="91"/>
      <c r="AI33" s="91"/>
    </row>
    <row r="34" spans="1:35" ht="15.6">
      <c r="A34" s="231"/>
      <c r="B34" s="203">
        <f>+'Ark1'!C4086</f>
        <v>2023</v>
      </c>
      <c r="C34" s="203">
        <f>+'Ark1'!J4086</f>
        <v>106</v>
      </c>
      <c r="D34" s="203" t="str">
        <f>VLOOKUP(C34,RNR!$A$1:$B$29,2)</f>
        <v>Furuseth</v>
      </c>
      <c r="E34" s="203">
        <f>+'Ark1'!D4086</f>
        <v>12</v>
      </c>
      <c r="F34" s="203" t="str">
        <f>VLOOKUP(E34,RNR!$D$2:$E$13,2)</f>
        <v>Des</v>
      </c>
      <c r="G34" s="91">
        <f>+'Ark1'!Q4086</f>
        <v>27</v>
      </c>
      <c r="H34" s="92">
        <f>+'Ark1'!R4086</f>
        <v>191</v>
      </c>
      <c r="I34" s="91">
        <f>IF(H34=0,"",'Ark1'!S4086)</f>
        <v>191</v>
      </c>
      <c r="J34" s="84"/>
      <c r="K34" s="174">
        <f>IF(G34=0,"",100*H34/Måned!$G20)</f>
        <v>11.841289522628642</v>
      </c>
      <c r="L34" s="84"/>
      <c r="M34" s="174">
        <f>+IF(H34=0,"",'Ark1'!AA4086)</f>
        <v>29.869456440626298</v>
      </c>
      <c r="N34" s="174">
        <f>+IF(I34=0,"",'Ark1'!AB4086)</f>
        <v>3.8029793309119615</v>
      </c>
      <c r="O34" s="256">
        <f>IF(H34=0,"",'Ark1'!W4086)</f>
        <v>60.05759162303665</v>
      </c>
      <c r="P34" s="174">
        <f>IF(H34=0,"",'Ark1'!X4086)</f>
        <v>161.65190903779501</v>
      </c>
      <c r="Q34" s="255"/>
      <c r="R34" s="174">
        <f>IF(H34=0,"",'Ark1'!AA4086)</f>
        <v>29.869456440626298</v>
      </c>
      <c r="S34" s="174">
        <f>IF(H34=0,"",'Ark1'!AB4086)</f>
        <v>3.8029793309119615</v>
      </c>
      <c r="T34" s="174">
        <f>IF(H34=0,"",'Ark1'!AC4086)</f>
        <v>-57.400484146182656</v>
      </c>
      <c r="U34" s="84"/>
      <c r="V34" s="92">
        <f t="shared" si="3"/>
        <v>7.0740740740740744</v>
      </c>
      <c r="W34" s="174">
        <f>+'Ark1'!V4086</f>
        <v>4.0052356020942392</v>
      </c>
      <c r="X34" s="231"/>
      <c r="Y34" s="90"/>
      <c r="Z34" s="90"/>
      <c r="AB34" s="235"/>
      <c r="AC34" s="234"/>
      <c r="AD34" s="91"/>
      <c r="AE34" s="91"/>
      <c r="AF34" s="91"/>
      <c r="AG34" s="91"/>
      <c r="AH34" s="91"/>
      <c r="AI34" s="91"/>
    </row>
    <row r="35" spans="1:35" ht="15.6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2"/>
      <c r="X35" s="231"/>
      <c r="Y35" s="235"/>
      <c r="Z35" s="92"/>
      <c r="AB35" s="235"/>
      <c r="AC35" s="257"/>
      <c r="AD35" s="91"/>
      <c r="AE35" s="91"/>
      <c r="AF35" s="91"/>
      <c r="AG35" s="91"/>
      <c r="AH35" s="91"/>
      <c r="AI35" s="91"/>
    </row>
    <row r="36" spans="1:35" ht="15.6">
      <c r="A36" s="231"/>
      <c r="B36" s="203">
        <f>+'Ark1'!C4087</f>
        <v>2023</v>
      </c>
      <c r="C36" s="203">
        <f>+'Ark1'!J4087</f>
        <v>109</v>
      </c>
      <c r="D36" s="203" t="str">
        <f>VLOOKUP(C36,RNR!$A$1:$B$29,2)</f>
        <v>Tønsberg</v>
      </c>
      <c r="E36" s="203">
        <f>+'Ark1'!D4087</f>
        <v>1</v>
      </c>
      <c r="F36" s="203" t="str">
        <f>VLOOKUP(E36,RNR!$D$2:$E$13,2)</f>
        <v>Jan</v>
      </c>
      <c r="G36" s="91">
        <f>+'Ark1'!Q4087</f>
        <v>0</v>
      </c>
      <c r="H36" s="92">
        <f>+'Ark1'!R4087</f>
        <v>0</v>
      </c>
      <c r="I36" s="91" t="str">
        <f>IF(H36=0,"",'Ark1'!S4087)</f>
        <v/>
      </c>
      <c r="J36" s="84"/>
      <c r="K36" s="174" t="str">
        <f>IF(G36=0,"",100*H36/Måned!$G12)</f>
        <v/>
      </c>
      <c r="L36" s="84"/>
      <c r="M36" s="174" t="str">
        <f>+IF(H36=0,"",'Ark1'!AA4087)</f>
        <v/>
      </c>
      <c r="N36" s="174">
        <f>+IF(I36=0,"",'Ark1'!AB4087)</f>
        <v>0</v>
      </c>
      <c r="O36" s="256" t="str">
        <f>IF(H36=0,"",'Ark1'!W4087)</f>
        <v/>
      </c>
      <c r="P36" s="174" t="str">
        <f>IF(H36=0,"",'Ark1'!X4087)</f>
        <v/>
      </c>
      <c r="Q36" s="255"/>
      <c r="R36" s="174" t="str">
        <f>IF(H36=0,"",'Ark1'!AA4087)</f>
        <v/>
      </c>
      <c r="S36" s="174" t="str">
        <f>IF(H36=0,"",'Ark1'!AB4087)</f>
        <v/>
      </c>
      <c r="T36" s="174" t="str">
        <f>IF(H36=0,"",'Ark1'!AC4087)</f>
        <v/>
      </c>
      <c r="U36" s="84"/>
      <c r="V36" s="92" t="str">
        <f t="shared" si="3"/>
        <v/>
      </c>
      <c r="W36" s="174">
        <f>+'Ark1'!V4087</f>
        <v>0</v>
      </c>
      <c r="X36" s="231"/>
      <c r="Y36" s="235"/>
      <c r="Z36" s="90"/>
      <c r="AB36" s="235"/>
      <c r="AC36" s="234"/>
      <c r="AD36" s="91"/>
      <c r="AE36" s="91"/>
      <c r="AF36" s="91"/>
      <c r="AG36" s="91"/>
      <c r="AH36" s="91"/>
      <c r="AI36" s="91"/>
    </row>
    <row r="37" spans="1:35" ht="15.6">
      <c r="A37" s="231"/>
      <c r="B37" s="203">
        <f>+'Ark1'!C4088</f>
        <v>2023</v>
      </c>
      <c r="C37" s="203">
        <f>+'Ark1'!J4088</f>
        <v>109</v>
      </c>
      <c r="D37" s="203" t="str">
        <f>VLOOKUP(C37,RNR!$A$1:$B$29,2)</f>
        <v>Tønsberg</v>
      </c>
      <c r="E37" s="203">
        <f>+'Ark1'!D4088</f>
        <v>2</v>
      </c>
      <c r="F37" s="203" t="str">
        <f>VLOOKUP(E37,RNR!$D$2:$E$13,2)</f>
        <v>Feb</v>
      </c>
      <c r="G37" s="91">
        <f>+'Ark1'!Q4088</f>
        <v>0</v>
      </c>
      <c r="H37" s="92">
        <f>+'Ark1'!R4088</f>
        <v>0</v>
      </c>
      <c r="I37" s="91" t="str">
        <f>IF(H37=0,"",'Ark1'!S4088)</f>
        <v/>
      </c>
      <c r="J37" s="84"/>
      <c r="K37" s="174" t="str">
        <f>IF(G37=0,"",100*H37/Måned!$G13)</f>
        <v/>
      </c>
      <c r="L37" s="84"/>
      <c r="M37" s="174" t="str">
        <f>+IF(H37=0,"",'Ark1'!AA4088)</f>
        <v/>
      </c>
      <c r="N37" s="174">
        <f>+IF(I37=0,"",'Ark1'!AB4088)</f>
        <v>0</v>
      </c>
      <c r="O37" s="256" t="str">
        <f>IF(H37=0,"",'Ark1'!W4088)</f>
        <v/>
      </c>
      <c r="P37" s="174" t="str">
        <f>IF(H37=0,"",'Ark1'!X4088)</f>
        <v/>
      </c>
      <c r="Q37" s="255"/>
      <c r="R37" s="174" t="str">
        <f>IF(H37=0,"",'Ark1'!AA4088)</f>
        <v/>
      </c>
      <c r="S37" s="174" t="str">
        <f>IF(H37=0,"",'Ark1'!AB4088)</f>
        <v/>
      </c>
      <c r="T37" s="174" t="str">
        <f>IF(H37=0,"",'Ark1'!AC4088)</f>
        <v/>
      </c>
      <c r="U37" s="84"/>
      <c r="V37" s="92" t="str">
        <f t="shared" si="3"/>
        <v/>
      </c>
      <c r="W37" s="174">
        <f>+'Ark1'!V4088</f>
        <v>0</v>
      </c>
      <c r="X37" s="231"/>
      <c r="Y37" s="235"/>
      <c r="Z37" s="90"/>
      <c r="AB37" s="235"/>
      <c r="AC37" s="234"/>
      <c r="AD37" s="91"/>
      <c r="AE37" s="91"/>
      <c r="AF37" s="91"/>
      <c r="AG37" s="91"/>
      <c r="AH37" s="91"/>
      <c r="AI37" s="91"/>
    </row>
    <row r="38" spans="1:35" ht="15.6">
      <c r="A38" s="231"/>
      <c r="B38" s="203">
        <f>+'Ark1'!C4089</f>
        <v>2023</v>
      </c>
      <c r="C38" s="203">
        <f>+'Ark1'!J4089</f>
        <v>109</v>
      </c>
      <c r="D38" s="203" t="str">
        <f>VLOOKUP(C38,RNR!$A$1:$B$29,2)</f>
        <v>Tønsberg</v>
      </c>
      <c r="E38" s="203">
        <f>+'Ark1'!D4089</f>
        <v>3</v>
      </c>
      <c r="F38" s="203" t="str">
        <f>VLOOKUP(E38,RNR!$D$2:$E$13,2)</f>
        <v>Mar</v>
      </c>
      <c r="G38" s="91">
        <f>+'Ark1'!Q4089</f>
        <v>1</v>
      </c>
      <c r="H38" s="92">
        <f>+'Ark1'!R4089</f>
        <v>1</v>
      </c>
      <c r="I38" s="91">
        <f>IF(H38=0,"",'Ark1'!S4089)</f>
        <v>1</v>
      </c>
      <c r="J38" s="84"/>
      <c r="K38" s="174">
        <f>IF(G38=0,"",100*H38/Måned!$G14)</f>
        <v>6.7204301075268813E-2</v>
      </c>
      <c r="L38" s="84"/>
      <c r="M38" s="174">
        <f>+IF(H38=0,"",'Ark1'!AA4089)</f>
        <v>0</v>
      </c>
      <c r="N38" s="174">
        <f>+IF(I38=0,"",'Ark1'!AB4089)</f>
        <v>0</v>
      </c>
      <c r="O38" s="256">
        <f>IF(H38=0,"",'Ark1'!W4089)</f>
        <v>53</v>
      </c>
      <c r="P38" s="174">
        <f>IF(H38=0,"",'Ark1'!X4089)</f>
        <v>308.97074756229688</v>
      </c>
      <c r="Q38" s="255"/>
      <c r="R38" s="174">
        <f>IF(H38=0,"",'Ark1'!AA4089)</f>
        <v>0</v>
      </c>
      <c r="S38" s="174">
        <f>IF(H38=0,"",'Ark1'!AB4089)</f>
        <v>0</v>
      </c>
      <c r="T38" s="174">
        <f>IF(H38=0,"",'Ark1'!AC4089)</f>
        <v>0</v>
      </c>
      <c r="U38" s="84"/>
      <c r="V38" s="92">
        <f t="shared" si="3"/>
        <v>1</v>
      </c>
      <c r="W38" s="174">
        <f>+'Ark1'!V4089</f>
        <v>11</v>
      </c>
      <c r="X38" s="231"/>
      <c r="Y38" s="235"/>
      <c r="Z38" s="90"/>
      <c r="AB38" s="235"/>
      <c r="AC38" s="234"/>
      <c r="AD38" s="91"/>
      <c r="AE38" s="91"/>
      <c r="AF38" s="91"/>
      <c r="AG38" s="91"/>
      <c r="AH38" s="91"/>
      <c r="AI38" s="91"/>
    </row>
    <row r="39" spans="1:35" ht="15.6">
      <c r="A39" s="231"/>
      <c r="B39" s="203">
        <f>+'Ark1'!C4090</f>
        <v>2023</v>
      </c>
      <c r="C39" s="203">
        <f>+'Ark1'!J4090</f>
        <v>109</v>
      </c>
      <c r="D39" s="203" t="str">
        <f>VLOOKUP(C39,RNR!$A$1:$B$29,2)</f>
        <v>Tønsberg</v>
      </c>
      <c r="E39" s="203">
        <f>+'Ark1'!D4090</f>
        <v>4</v>
      </c>
      <c r="F39" s="203" t="str">
        <f>VLOOKUP(E39,RNR!$D$2:$E$13,2)</f>
        <v>Apr</v>
      </c>
      <c r="G39" s="91">
        <f>+'Ark1'!Q4090</f>
        <v>0</v>
      </c>
      <c r="H39" s="92">
        <f>+'Ark1'!R4090</f>
        <v>0</v>
      </c>
      <c r="I39" s="91" t="str">
        <f>IF(H39=0,"",'Ark1'!S4090)</f>
        <v/>
      </c>
      <c r="J39" s="84"/>
      <c r="K39" s="174" t="str">
        <f>IF(G39=0,"",100*H39/Måned!$G15)</f>
        <v/>
      </c>
      <c r="L39" s="84"/>
      <c r="M39" s="174" t="str">
        <f>+IF(H39=0,"",'Ark1'!AA4090)</f>
        <v/>
      </c>
      <c r="N39" s="174">
        <f>+IF(I39=0,"",'Ark1'!AB4090)</f>
        <v>0</v>
      </c>
      <c r="O39" s="256" t="str">
        <f>IF(H39=0,"",'Ark1'!W4090)</f>
        <v/>
      </c>
      <c r="P39" s="174" t="str">
        <f>IF(H39=0,"",'Ark1'!X4090)</f>
        <v/>
      </c>
      <c r="Q39" s="255"/>
      <c r="R39" s="174" t="str">
        <f>IF(H39=0,"",'Ark1'!AA4090)</f>
        <v/>
      </c>
      <c r="S39" s="174" t="str">
        <f>IF(H39=0,"",'Ark1'!AB4090)</f>
        <v/>
      </c>
      <c r="T39" s="174" t="str">
        <f>IF(H39=0,"",'Ark1'!AC4090)</f>
        <v/>
      </c>
      <c r="U39" s="84"/>
      <c r="V39" s="92" t="str">
        <f t="shared" si="3"/>
        <v/>
      </c>
      <c r="W39" s="174">
        <f>+'Ark1'!V4090</f>
        <v>0</v>
      </c>
      <c r="X39" s="231"/>
      <c r="Y39" s="235"/>
      <c r="Z39" s="90"/>
      <c r="AB39" s="235"/>
      <c r="AC39" s="234"/>
      <c r="AD39" s="91"/>
      <c r="AE39" s="91"/>
      <c r="AF39" s="91"/>
      <c r="AG39" s="91"/>
      <c r="AH39" s="91"/>
      <c r="AI39" s="91"/>
    </row>
    <row r="40" spans="1:35" ht="15.6">
      <c r="A40" s="231"/>
      <c r="B40" s="203">
        <f>+'Ark1'!C4091</f>
        <v>2023</v>
      </c>
      <c r="C40" s="203">
        <f>+'Ark1'!J4091</f>
        <v>109</v>
      </c>
      <c r="D40" s="203" t="str">
        <f>VLOOKUP(C40,RNR!$A$1:$B$29,2)</f>
        <v>Tønsberg</v>
      </c>
      <c r="E40" s="203">
        <f>+'Ark1'!D4091</f>
        <v>5</v>
      </c>
      <c r="F40" s="203" t="str">
        <f>VLOOKUP(E40,RNR!$D$2:$E$13,2)</f>
        <v>Mai</v>
      </c>
      <c r="G40" s="91">
        <f>+'Ark1'!Q4091</f>
        <v>0</v>
      </c>
      <c r="H40" s="92">
        <f>+'Ark1'!R4091</f>
        <v>0</v>
      </c>
      <c r="I40" s="91" t="str">
        <f>IF(H40=0,"",'Ark1'!S4091)</f>
        <v/>
      </c>
      <c r="J40" s="84"/>
      <c r="K40" s="174" t="str">
        <f>IF(G40=0,"",100*H40/Måned!$G16)</f>
        <v/>
      </c>
      <c r="L40" s="84"/>
      <c r="M40" s="174" t="str">
        <f>+IF(H40=0,"",'Ark1'!AA4091)</f>
        <v/>
      </c>
      <c r="N40" s="174">
        <f>+IF(I40=0,"",'Ark1'!AB4091)</f>
        <v>0</v>
      </c>
      <c r="O40" s="256" t="str">
        <f>IF(H40=0,"",'Ark1'!W4091)</f>
        <v/>
      </c>
      <c r="P40" s="174" t="str">
        <f>IF(H40=0,"",'Ark1'!X4091)</f>
        <v/>
      </c>
      <c r="Q40" s="255"/>
      <c r="R40" s="174" t="str">
        <f>IF(H40=0,"",'Ark1'!AA4091)</f>
        <v/>
      </c>
      <c r="S40" s="174" t="str">
        <f>IF(H40=0,"",'Ark1'!AB4091)</f>
        <v/>
      </c>
      <c r="T40" s="174" t="str">
        <f>IF(H40=0,"",'Ark1'!AC4091)</f>
        <v/>
      </c>
      <c r="U40" s="84"/>
      <c r="V40" s="92" t="str">
        <f t="shared" si="3"/>
        <v/>
      </c>
      <c r="W40" s="174">
        <f>+'Ark1'!V4091</f>
        <v>0</v>
      </c>
      <c r="X40" s="231"/>
      <c r="Y40" s="235"/>
      <c r="Z40" s="90"/>
      <c r="AB40" s="235"/>
      <c r="AC40" s="234"/>
      <c r="AD40" s="91"/>
      <c r="AE40" s="91"/>
      <c r="AF40" s="91"/>
      <c r="AG40" s="91"/>
      <c r="AH40" s="91"/>
      <c r="AI40" s="91"/>
    </row>
    <row r="41" spans="1:35" ht="15.6">
      <c r="A41" s="231"/>
      <c r="B41" s="203">
        <f>+'Ark1'!C4092</f>
        <v>2023</v>
      </c>
      <c r="C41" s="203">
        <f>+'Ark1'!J4092</f>
        <v>109</v>
      </c>
      <c r="D41" s="203" t="str">
        <f>VLOOKUP(C41,RNR!$A$1:$B$29,2)</f>
        <v>Tønsberg</v>
      </c>
      <c r="E41" s="203">
        <f>+'Ark1'!D4092</f>
        <v>6</v>
      </c>
      <c r="F41" s="203" t="str">
        <f>VLOOKUP(E41,RNR!$D$2:$E$13,2)</f>
        <v>Jun</v>
      </c>
      <c r="G41" s="91">
        <f>+'Ark1'!Q4092</f>
        <v>1</v>
      </c>
      <c r="H41" s="92">
        <f>+'Ark1'!R4092</f>
        <v>1</v>
      </c>
      <c r="I41" s="91">
        <f>IF(H41=0,"",'Ark1'!S4092)</f>
        <v>1</v>
      </c>
      <c r="J41" s="84"/>
      <c r="K41" s="174">
        <f>IF(G41=0,"",100*H41/Måned!$G17)</f>
        <v>5.9347181008902079E-2</v>
      </c>
      <c r="L41" s="84"/>
      <c r="M41" s="174">
        <f>+IF(H41=0,"",'Ark1'!AA4092)</f>
        <v>0</v>
      </c>
      <c r="N41" s="174">
        <f>+IF(I41=0,"",'Ark1'!AB4092)</f>
        <v>0</v>
      </c>
      <c r="O41" s="256">
        <f>IF(H41=0,"",'Ark1'!W4092)</f>
        <v>64</v>
      </c>
      <c r="P41" s="174">
        <f>IF(H41=0,"",'Ark1'!X4092)</f>
        <v>123.16359696641388</v>
      </c>
      <c r="Q41" s="255"/>
      <c r="R41" s="174">
        <f>IF(H41=0,"",'Ark1'!AA4092)</f>
        <v>0</v>
      </c>
      <c r="S41" s="174">
        <f>IF(H41=0,"",'Ark1'!AB4092)</f>
        <v>0</v>
      </c>
      <c r="T41" s="174">
        <f>IF(H41=0,"",'Ark1'!AC4092)</f>
        <v>0</v>
      </c>
      <c r="U41" s="84"/>
      <c r="V41" s="92">
        <f t="shared" si="3"/>
        <v>1</v>
      </c>
      <c r="W41" s="174">
        <f>+'Ark1'!V4092</f>
        <v>17</v>
      </c>
      <c r="X41" s="231"/>
      <c r="Y41" s="235"/>
      <c r="Z41" s="90"/>
      <c r="AB41" s="235"/>
      <c r="AC41" s="234"/>
      <c r="AD41" s="91"/>
      <c r="AE41" s="91"/>
      <c r="AF41" s="91"/>
      <c r="AG41" s="91"/>
      <c r="AH41" s="91"/>
      <c r="AI41" s="91"/>
    </row>
    <row r="42" spans="1:35" ht="15.6">
      <c r="A42" s="231"/>
      <c r="B42" s="203">
        <f>+'Ark1'!C4093</f>
        <v>2023</v>
      </c>
      <c r="C42" s="203">
        <f>+'Ark1'!J4093</f>
        <v>109</v>
      </c>
      <c r="D42" s="203" t="str">
        <f>VLOOKUP(C42,RNR!$A$1:$B$29,2)</f>
        <v>Tønsberg</v>
      </c>
      <c r="E42" s="203">
        <f>+'Ark1'!D4093</f>
        <v>7</v>
      </c>
      <c r="F42" s="203" t="str">
        <f>VLOOKUP(E42,RNR!$D$2:$E$13,2)</f>
        <v>Jul</v>
      </c>
      <c r="G42" s="91">
        <f>+'Ark1'!Q4093</f>
        <v>0</v>
      </c>
      <c r="H42" s="92">
        <f>+'Ark1'!R4093</f>
        <v>0</v>
      </c>
      <c r="I42" s="91" t="str">
        <f>IF(H42=0,"",'Ark1'!S4093)</f>
        <v/>
      </c>
      <c r="J42" s="84"/>
      <c r="K42" s="174" t="str">
        <f>IF(G42=0,"",100*H42/Måned!$G18)</f>
        <v/>
      </c>
      <c r="L42" s="84"/>
      <c r="M42" s="174" t="str">
        <f>+IF(H42=0,"",'Ark1'!AA4093)</f>
        <v/>
      </c>
      <c r="N42" s="174">
        <f>+IF(I42=0,"",'Ark1'!AB4093)</f>
        <v>0</v>
      </c>
      <c r="O42" s="256" t="str">
        <f>IF(H42=0,"",'Ark1'!W4093)</f>
        <v/>
      </c>
      <c r="P42" s="174" t="str">
        <f>IF(H42=0,"",'Ark1'!X4093)</f>
        <v/>
      </c>
      <c r="Q42" s="255"/>
      <c r="R42" s="174" t="str">
        <f>IF(H42=0,"",'Ark1'!AA4093)</f>
        <v/>
      </c>
      <c r="S42" s="174" t="str">
        <f>IF(H42=0,"",'Ark1'!AB4093)</f>
        <v/>
      </c>
      <c r="T42" s="174" t="str">
        <f>IF(H42=0,"",'Ark1'!AC4093)</f>
        <v/>
      </c>
      <c r="U42" s="84"/>
      <c r="V42" s="92" t="str">
        <f t="shared" si="3"/>
        <v/>
      </c>
      <c r="W42" s="174">
        <f>+'Ark1'!V4093</f>
        <v>0</v>
      </c>
      <c r="X42" s="231"/>
      <c r="Y42" s="235"/>
      <c r="Z42" s="90"/>
      <c r="AB42" s="235"/>
      <c r="AC42" s="234"/>
      <c r="AD42" s="91"/>
      <c r="AE42" s="91"/>
      <c r="AF42" s="91"/>
      <c r="AG42" s="91"/>
      <c r="AH42" s="91"/>
      <c r="AI42" s="91"/>
    </row>
    <row r="43" spans="1:35" ht="15.6">
      <c r="A43" s="231"/>
      <c r="B43" s="203">
        <f>+'Ark1'!C4094</f>
        <v>2023</v>
      </c>
      <c r="C43" s="203">
        <f>+'Ark1'!J4094</f>
        <v>109</v>
      </c>
      <c r="D43" s="203" t="str">
        <f>VLOOKUP(C43,RNR!$A$1:$B$29,2)</f>
        <v>Tønsberg</v>
      </c>
      <c r="E43" s="203">
        <f>+'Ark1'!D4094</f>
        <v>8</v>
      </c>
      <c r="F43" s="203" t="str">
        <f>VLOOKUP(E43,RNR!$D$2:$E$13,2)</f>
        <v>Aug</v>
      </c>
      <c r="G43" s="91">
        <f>+'Ark1'!Q4094</f>
        <v>0</v>
      </c>
      <c r="H43" s="92">
        <f>+'Ark1'!R4094</f>
        <v>0</v>
      </c>
      <c r="I43" s="91" t="str">
        <f>IF(H43=0,"",'Ark1'!S4094)</f>
        <v/>
      </c>
      <c r="J43" s="84"/>
      <c r="K43" s="174" t="str">
        <f>IF(G43=0,"",100*H43/Måned!$G19)</f>
        <v/>
      </c>
      <c r="L43" s="84"/>
      <c r="M43" s="174" t="str">
        <f>+IF(H43=0,"",'Ark1'!AA4094)</f>
        <v/>
      </c>
      <c r="N43" s="174">
        <f>+IF(I43=0,"",'Ark1'!AB4094)</f>
        <v>0</v>
      </c>
      <c r="O43" s="256" t="str">
        <f>IF(H43=0,"",'Ark1'!W4094)</f>
        <v/>
      </c>
      <c r="P43" s="174" t="str">
        <f>IF(H43=0,"",'Ark1'!X4094)</f>
        <v/>
      </c>
      <c r="Q43" s="255"/>
      <c r="R43" s="174" t="str">
        <f>IF(H43=0,"",'Ark1'!AA4094)</f>
        <v/>
      </c>
      <c r="S43" s="174" t="str">
        <f>IF(H43=0,"",'Ark1'!AB4094)</f>
        <v/>
      </c>
      <c r="T43" s="174" t="str">
        <f>IF(H43=0,"",'Ark1'!AC4094)</f>
        <v/>
      </c>
      <c r="U43" s="84"/>
      <c r="V43" s="92" t="str">
        <f t="shared" si="3"/>
        <v/>
      </c>
      <c r="W43" s="174">
        <f>+'Ark1'!V4094</f>
        <v>0</v>
      </c>
      <c r="X43" s="231"/>
      <c r="Y43" s="235"/>
      <c r="Z43" s="90"/>
      <c r="AB43" s="235"/>
      <c r="AC43" s="234"/>
      <c r="AD43" s="91"/>
      <c r="AE43" s="91"/>
      <c r="AF43" s="91"/>
      <c r="AG43" s="91"/>
      <c r="AH43" s="91"/>
      <c r="AI43" s="91"/>
    </row>
    <row r="44" spans="1:35" ht="15.6">
      <c r="A44" s="231"/>
      <c r="B44" s="203">
        <f>+'Ark1'!C4095</f>
        <v>2023</v>
      </c>
      <c r="C44" s="203">
        <f>+'Ark1'!J4095</f>
        <v>109</v>
      </c>
      <c r="D44" s="203" t="str">
        <f>VLOOKUP(C44,RNR!$A$1:$B$29,2)</f>
        <v>Tønsberg</v>
      </c>
      <c r="E44" s="203">
        <f>+'Ark1'!D4095</f>
        <v>9</v>
      </c>
      <c r="F44" s="203" t="str">
        <f>VLOOKUP(E44,RNR!$D$2:$E$13,2)</f>
        <v>Sep</v>
      </c>
      <c r="G44" s="91">
        <f>+'Ark1'!Q4095</f>
        <v>0</v>
      </c>
      <c r="H44" s="92">
        <f>+'Ark1'!R4095</f>
        <v>0</v>
      </c>
      <c r="I44" s="91" t="str">
        <f>IF(H44=0,"",'Ark1'!S4095)</f>
        <v/>
      </c>
      <c r="J44" s="84"/>
      <c r="K44" s="174" t="str">
        <f>IF(G44=0,"",100*H44/Måned!$G20)</f>
        <v/>
      </c>
      <c r="L44" s="84"/>
      <c r="M44" s="174" t="str">
        <f>+IF(H44=0,"",'Ark1'!AA4095)</f>
        <v/>
      </c>
      <c r="N44" s="174">
        <f>+IF(I44=0,"",'Ark1'!AB4095)</f>
        <v>0</v>
      </c>
      <c r="O44" s="256" t="str">
        <f>IF(H44=0,"",'Ark1'!W4095)</f>
        <v/>
      </c>
      <c r="P44" s="174" t="str">
        <f>IF(H44=0,"",'Ark1'!X4095)</f>
        <v/>
      </c>
      <c r="Q44" s="255"/>
      <c r="R44" s="174" t="str">
        <f>IF(H44=0,"",'Ark1'!AA4095)</f>
        <v/>
      </c>
      <c r="S44" s="174" t="str">
        <f>IF(H44=0,"",'Ark1'!AB4095)</f>
        <v/>
      </c>
      <c r="T44" s="174" t="str">
        <f>IF(H44=0,"",'Ark1'!AC4095)</f>
        <v/>
      </c>
      <c r="U44" s="84"/>
      <c r="V44" s="92" t="str">
        <f t="shared" si="3"/>
        <v/>
      </c>
      <c r="W44" s="174">
        <f>+'Ark1'!V4095</f>
        <v>0</v>
      </c>
      <c r="X44" s="231"/>
      <c r="Y44" s="235"/>
      <c r="Z44" s="90"/>
      <c r="AB44" s="235"/>
      <c r="AC44" s="234"/>
      <c r="AD44" s="91"/>
      <c r="AE44" s="91"/>
      <c r="AF44" s="91"/>
      <c r="AG44" s="91"/>
      <c r="AH44" s="91"/>
      <c r="AI44" s="91"/>
    </row>
    <row r="45" spans="1:35" ht="15.6">
      <c r="A45" s="231"/>
      <c r="B45" s="203">
        <f>+'Ark1'!C4096</f>
        <v>2023</v>
      </c>
      <c r="C45" s="203">
        <f>+'Ark1'!J4096</f>
        <v>109</v>
      </c>
      <c r="D45" s="203" t="str">
        <f>VLOOKUP(C45,RNR!$A$1:$B$29,2)</f>
        <v>Tønsberg</v>
      </c>
      <c r="E45" s="203">
        <f>+'Ark1'!D4096</f>
        <v>10</v>
      </c>
      <c r="F45" s="203" t="str">
        <f>VLOOKUP(E45,RNR!$D$2:$E$13,2)</f>
        <v>Okt</v>
      </c>
      <c r="G45" s="91">
        <f>+'Ark1'!Q4096</f>
        <v>0</v>
      </c>
      <c r="H45" s="92">
        <f>+'Ark1'!R4096</f>
        <v>0</v>
      </c>
      <c r="I45" s="91" t="str">
        <f>IF(H45=0,"",'Ark1'!S4096)</f>
        <v/>
      </c>
      <c r="J45" s="84"/>
      <c r="K45" s="174" t="str">
        <f>IF(G45=0,"",100*H45/Måned!$G21)</f>
        <v/>
      </c>
      <c r="L45" s="84"/>
      <c r="M45" s="174" t="str">
        <f>+IF(H45=0,"",'Ark1'!AA4096)</f>
        <v/>
      </c>
      <c r="N45" s="174">
        <f>+IF(I45=0,"",'Ark1'!AB4096)</f>
        <v>0</v>
      </c>
      <c r="O45" s="256" t="str">
        <f>IF(H45=0,"",'Ark1'!W4096)</f>
        <v/>
      </c>
      <c r="P45" s="174" t="str">
        <f>IF(H45=0,"",'Ark1'!X4096)</f>
        <v/>
      </c>
      <c r="Q45" s="255"/>
      <c r="R45" s="174" t="str">
        <f>IF(H45=0,"",'Ark1'!AA4096)</f>
        <v/>
      </c>
      <c r="S45" s="174" t="str">
        <f>IF(H45=0,"",'Ark1'!AB4096)</f>
        <v/>
      </c>
      <c r="T45" s="174" t="str">
        <f>IF(H45=0,"",'Ark1'!AC4096)</f>
        <v/>
      </c>
      <c r="U45" s="84"/>
      <c r="V45" s="92" t="str">
        <f t="shared" si="3"/>
        <v/>
      </c>
      <c r="W45" s="174">
        <f>+'Ark1'!V4096</f>
        <v>0</v>
      </c>
      <c r="X45" s="231"/>
      <c r="Y45" s="235"/>
      <c r="Z45" s="90"/>
      <c r="AB45" s="235"/>
      <c r="AC45" s="234"/>
      <c r="AD45" s="91"/>
      <c r="AE45" s="91"/>
      <c r="AF45" s="91"/>
      <c r="AG45" s="91"/>
      <c r="AH45" s="91"/>
      <c r="AI45" s="91"/>
    </row>
    <row r="46" spans="1:35" ht="15.6">
      <c r="A46" s="231"/>
      <c r="B46" s="203">
        <f>+'Ark1'!C4097</f>
        <v>2023</v>
      </c>
      <c r="C46" s="203">
        <f>+'Ark1'!J4097</f>
        <v>109</v>
      </c>
      <c r="D46" s="203" t="str">
        <f>VLOOKUP(C46,RNR!$A$1:$B$29,2)</f>
        <v>Tønsberg</v>
      </c>
      <c r="E46" s="203">
        <f>+'Ark1'!D4097</f>
        <v>11</v>
      </c>
      <c r="F46" s="203" t="str">
        <f>VLOOKUP(E46,RNR!$D$2:$E$13,2)</f>
        <v>Nov</v>
      </c>
      <c r="G46" s="91">
        <f>+'Ark1'!Q4097</f>
        <v>0</v>
      </c>
      <c r="H46" s="92">
        <f>+'Ark1'!R4097</f>
        <v>0</v>
      </c>
      <c r="I46" s="91" t="str">
        <f>IF(H46=0,"",'Ark1'!S4097)</f>
        <v/>
      </c>
      <c r="J46" s="84"/>
      <c r="K46" s="174" t="str">
        <f>IF(G46=0,"",100*H46/Måned!$G10)</f>
        <v/>
      </c>
      <c r="L46" s="84"/>
      <c r="M46" s="174" t="str">
        <f>+IF(H46=0,"",'Ark1'!AA4097)</f>
        <v/>
      </c>
      <c r="N46" s="174">
        <f>+IF(I46=0,"",'Ark1'!AB4097)</f>
        <v>0</v>
      </c>
      <c r="O46" s="256" t="str">
        <f>IF(H46=0,"",'Ark1'!W4097)</f>
        <v/>
      </c>
      <c r="P46" s="174" t="str">
        <f>IF(H46=0,"",'Ark1'!X4097)</f>
        <v/>
      </c>
      <c r="Q46" s="255"/>
      <c r="R46" s="174" t="str">
        <f>IF(H46=0,"",'Ark1'!AA4097)</f>
        <v/>
      </c>
      <c r="S46" s="174" t="str">
        <f>IF(H46=0,"",'Ark1'!AB4097)</f>
        <v/>
      </c>
      <c r="T46" s="174" t="str">
        <f>IF(H46=0,"",'Ark1'!AC4097)</f>
        <v/>
      </c>
      <c r="U46" s="84"/>
      <c r="V46" s="92" t="str">
        <f t="shared" ref="V46:V58" si="4">+(IF(H46=0,"",I46/G46))</f>
        <v/>
      </c>
      <c r="W46" s="174">
        <f>+'Ark1'!V4097</f>
        <v>0</v>
      </c>
      <c r="X46" s="231"/>
      <c r="Y46" s="235"/>
      <c r="Z46" s="90"/>
      <c r="AB46" s="235"/>
      <c r="AC46" s="234"/>
      <c r="AD46" s="91"/>
      <c r="AE46" s="91"/>
      <c r="AF46" s="91"/>
      <c r="AG46" s="91"/>
      <c r="AH46" s="91"/>
      <c r="AI46" s="91"/>
    </row>
    <row r="47" spans="1:35" ht="15.6">
      <c r="A47" s="231"/>
      <c r="B47" s="203">
        <f>+'Ark1'!C4098</f>
        <v>2023</v>
      </c>
      <c r="C47" s="203">
        <f>+'Ark1'!J4098</f>
        <v>109</v>
      </c>
      <c r="D47" s="203" t="str">
        <f>VLOOKUP(C47,RNR!$A$1:$B$29,2)</f>
        <v>Tønsberg</v>
      </c>
      <c r="E47" s="203">
        <f>+'Ark1'!D4098</f>
        <v>12</v>
      </c>
      <c r="F47" s="203" t="str">
        <f>VLOOKUP(E47,RNR!$D$2:$E$13,2)</f>
        <v>Des</v>
      </c>
      <c r="G47" s="91">
        <f>+'Ark1'!Q4098</f>
        <v>0</v>
      </c>
      <c r="H47" s="92">
        <f>+'Ark1'!R4098</f>
        <v>0</v>
      </c>
      <c r="I47" s="91" t="str">
        <f>IF(H47=0,"",'Ark1'!S4098)</f>
        <v/>
      </c>
      <c r="J47" s="84"/>
      <c r="K47" s="174" t="str">
        <f>IF(G47=0,"",100*H47/Måned!$G11)</f>
        <v/>
      </c>
      <c r="L47" s="84"/>
      <c r="M47" s="174" t="str">
        <f>+IF(H47=0,"",'Ark1'!AA4098)</f>
        <v/>
      </c>
      <c r="N47" s="174">
        <f>+IF(I47=0,"",'Ark1'!AB4098)</f>
        <v>0</v>
      </c>
      <c r="O47" s="256" t="str">
        <f>IF(H47=0,"",'Ark1'!W4098)</f>
        <v/>
      </c>
      <c r="P47" s="174" t="str">
        <f>IF(H47=0,"",'Ark1'!X4098)</f>
        <v/>
      </c>
      <c r="Q47" s="255"/>
      <c r="R47" s="174" t="str">
        <f>IF(H47=0,"",'Ark1'!AA4098)</f>
        <v/>
      </c>
      <c r="S47" s="174" t="str">
        <f>IF(H47=0,"",'Ark1'!AB4098)</f>
        <v/>
      </c>
      <c r="T47" s="174" t="str">
        <f>IF(H47=0,"",'Ark1'!AC4098)</f>
        <v/>
      </c>
      <c r="U47" s="84"/>
      <c r="V47" s="92" t="str">
        <f t="shared" si="4"/>
        <v/>
      </c>
      <c r="W47" s="174">
        <f>+'Ark1'!V4098</f>
        <v>0</v>
      </c>
      <c r="X47" s="231"/>
      <c r="Y47" s="235"/>
      <c r="Z47" s="90"/>
      <c r="AB47" s="235"/>
      <c r="AC47" s="234"/>
      <c r="AD47" s="91"/>
      <c r="AE47" s="91"/>
      <c r="AF47" s="91"/>
      <c r="AG47" s="91"/>
      <c r="AH47" s="91"/>
      <c r="AI47" s="91"/>
    </row>
    <row r="48" spans="1:35" ht="15.6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5"/>
      <c r="Z48" s="90"/>
      <c r="AB48" s="235"/>
      <c r="AC48" s="234"/>
      <c r="AD48" s="91"/>
      <c r="AE48" s="91"/>
      <c r="AF48" s="91"/>
      <c r="AG48" s="91"/>
      <c r="AH48" s="91"/>
      <c r="AI48" s="91"/>
    </row>
    <row r="49" spans="1:35" ht="15.6">
      <c r="A49" s="231"/>
      <c r="B49" s="203">
        <f>+'Ark1'!C4099</f>
        <v>2023</v>
      </c>
      <c r="C49" s="203">
        <f>+'Ark1'!J4099</f>
        <v>111</v>
      </c>
      <c r="D49" s="203" t="str">
        <f>VLOOKUP(C49,RNR!$A$1:$B$29,2)</f>
        <v>Forus</v>
      </c>
      <c r="E49" s="203">
        <f>+'Ark1'!D4099</f>
        <v>1</v>
      </c>
      <c r="F49" s="203" t="str">
        <f>VLOOKUP(E49,RNR!$D$2:$E$13,2)</f>
        <v>Jan</v>
      </c>
      <c r="G49" s="91">
        <f>+'Ark1'!Q4099</f>
        <v>0</v>
      </c>
      <c r="H49" s="92">
        <f>+'Ark1'!R4099</f>
        <v>0</v>
      </c>
      <c r="I49" s="91" t="str">
        <f>IF(H49=0,"",'Ark1'!S4099)</f>
        <v/>
      </c>
      <c r="J49" s="84"/>
      <c r="K49" s="174" t="str">
        <f>IF(G49=0,"",100*H49/Måned!$G12)</f>
        <v/>
      </c>
      <c r="L49" s="84"/>
      <c r="M49" s="174" t="str">
        <f>+IF(H49=0,"",'Ark1'!AA4099)</f>
        <v/>
      </c>
      <c r="N49" s="174">
        <f>+IF(I49=0,"",'Ark1'!AB4099)</f>
        <v>0</v>
      </c>
      <c r="O49" s="256" t="str">
        <f>IF(H49=0,"",'Ark1'!W4099)</f>
        <v/>
      </c>
      <c r="P49" s="174" t="str">
        <f>IF(H49=0,"",'Ark1'!X4099)</f>
        <v/>
      </c>
      <c r="Q49" s="255"/>
      <c r="R49" s="174" t="str">
        <f>IF(H49=0,"",'Ark1'!AA4099)</f>
        <v/>
      </c>
      <c r="S49" s="174" t="str">
        <f>IF(H49=0,"",'Ark1'!AB4099)</f>
        <v/>
      </c>
      <c r="T49" s="174" t="str">
        <f>IF(H49=0,"",'Ark1'!AC4099)</f>
        <v/>
      </c>
      <c r="U49" s="84"/>
      <c r="V49" s="92" t="str">
        <f t="shared" si="4"/>
        <v/>
      </c>
      <c r="W49" s="174">
        <f>+'Ark1'!V4099</f>
        <v>0</v>
      </c>
      <c r="X49" s="231"/>
      <c r="Y49" s="235"/>
      <c r="Z49" s="90"/>
      <c r="AB49" s="235"/>
      <c r="AC49" s="234"/>
      <c r="AD49" s="91"/>
      <c r="AE49" s="91"/>
      <c r="AF49" s="91"/>
      <c r="AG49" s="91"/>
      <c r="AH49" s="91"/>
      <c r="AI49" s="91"/>
    </row>
    <row r="50" spans="1:35" ht="15.6">
      <c r="A50" s="231"/>
      <c r="B50" s="203">
        <f>+'Ark1'!C4100</f>
        <v>2023</v>
      </c>
      <c r="C50" s="203">
        <f>+'Ark1'!J4100</f>
        <v>111</v>
      </c>
      <c r="D50" s="203" t="str">
        <f>VLOOKUP(C50,RNR!$A$1:$B$29,2)</f>
        <v>Forus</v>
      </c>
      <c r="E50" s="203">
        <f>+'Ark1'!D4100</f>
        <v>2</v>
      </c>
      <c r="F50" s="203" t="str">
        <f>VLOOKUP(E50,RNR!$D$2:$E$13,2)</f>
        <v>Feb</v>
      </c>
      <c r="G50" s="91">
        <f>+'Ark1'!Q4100</f>
        <v>0</v>
      </c>
      <c r="H50" s="92">
        <f>+'Ark1'!R4100</f>
        <v>0</v>
      </c>
      <c r="I50" s="91" t="str">
        <f>IF(H50=0,"",'Ark1'!S4100)</f>
        <v/>
      </c>
      <c r="J50" s="84"/>
      <c r="K50" s="174" t="str">
        <f>IF(G50=0,"",100*H50/Måned!$G13)</f>
        <v/>
      </c>
      <c r="L50" s="84"/>
      <c r="M50" s="174" t="str">
        <f>+IF(H50=0,"",'Ark1'!AA4100)</f>
        <v/>
      </c>
      <c r="N50" s="174">
        <f>+IF(I50=0,"",'Ark1'!AB4100)</f>
        <v>0</v>
      </c>
      <c r="O50" s="256" t="str">
        <f>IF(H50=0,"",'Ark1'!W4100)</f>
        <v/>
      </c>
      <c r="P50" s="174" t="str">
        <f>IF(H50=0,"",'Ark1'!X4100)</f>
        <v/>
      </c>
      <c r="Q50" s="255"/>
      <c r="R50" s="174" t="str">
        <f>IF(H50=0,"",'Ark1'!AA4100)</f>
        <v/>
      </c>
      <c r="S50" s="174" t="str">
        <f>IF(H50=0,"",'Ark1'!AB4100)</f>
        <v/>
      </c>
      <c r="T50" s="174" t="str">
        <f>IF(H50=0,"",'Ark1'!AC4100)</f>
        <v/>
      </c>
      <c r="U50" s="84"/>
      <c r="V50" s="92" t="str">
        <f t="shared" si="4"/>
        <v/>
      </c>
      <c r="W50" s="174">
        <f>+'Ark1'!V4100</f>
        <v>0</v>
      </c>
      <c r="X50" s="231"/>
      <c r="Y50" s="235"/>
      <c r="Z50" s="90"/>
      <c r="AB50" s="235"/>
      <c r="AC50" s="234"/>
      <c r="AD50" s="91"/>
      <c r="AE50" s="91"/>
      <c r="AF50" s="91"/>
      <c r="AG50" s="91"/>
      <c r="AH50" s="91"/>
      <c r="AI50" s="91"/>
    </row>
    <row r="51" spans="1:35" ht="15.6">
      <c r="A51" s="231"/>
      <c r="B51" s="203">
        <f>+'Ark1'!C4101</f>
        <v>2023</v>
      </c>
      <c r="C51" s="203">
        <f>+'Ark1'!J4101</f>
        <v>111</v>
      </c>
      <c r="D51" s="203" t="str">
        <f>VLOOKUP(C51,RNR!$A$1:$B$29,2)</f>
        <v>Forus</v>
      </c>
      <c r="E51" s="203">
        <f>+'Ark1'!D4101</f>
        <v>3</v>
      </c>
      <c r="F51" s="203" t="str">
        <f>VLOOKUP(E51,RNR!$D$2:$E$13,2)</f>
        <v>Mar</v>
      </c>
      <c r="G51" s="91">
        <f>+'Ark1'!Q4101</f>
        <v>0</v>
      </c>
      <c r="H51" s="92">
        <f>+'Ark1'!R4101</f>
        <v>0</v>
      </c>
      <c r="I51" s="91" t="str">
        <f>IF(H51=0,"",'Ark1'!S4101)</f>
        <v/>
      </c>
      <c r="J51" s="84"/>
      <c r="K51" s="174" t="str">
        <f>IF(G51=0,"",100*H51/Måned!$G14)</f>
        <v/>
      </c>
      <c r="L51" s="84"/>
      <c r="M51" s="174" t="str">
        <f>+IF(H51=0,"",'Ark1'!AA4101)</f>
        <v/>
      </c>
      <c r="N51" s="174">
        <f>+IF(I51=0,"",'Ark1'!AB4101)</f>
        <v>0</v>
      </c>
      <c r="O51" s="256" t="str">
        <f>IF(H51=0,"",'Ark1'!W4101)</f>
        <v/>
      </c>
      <c r="P51" s="174" t="str">
        <f>IF(H51=0,"",'Ark1'!X4101)</f>
        <v/>
      </c>
      <c r="Q51" s="255"/>
      <c r="R51" s="174" t="str">
        <f>IF(H51=0,"",'Ark1'!AA4101)</f>
        <v/>
      </c>
      <c r="S51" s="174" t="str">
        <f>IF(H51=0,"",'Ark1'!AB4101)</f>
        <v/>
      </c>
      <c r="T51" s="174" t="str">
        <f>IF(H51=0,"",'Ark1'!AC4101)</f>
        <v/>
      </c>
      <c r="U51" s="84"/>
      <c r="V51" s="92" t="str">
        <f t="shared" si="4"/>
        <v/>
      </c>
      <c r="W51" s="174">
        <f>+'Ark1'!V4101</f>
        <v>0</v>
      </c>
      <c r="X51" s="231"/>
      <c r="Y51" s="235"/>
      <c r="Z51" s="90"/>
      <c r="AB51" s="235"/>
      <c r="AC51" s="234"/>
      <c r="AD51" s="91"/>
      <c r="AE51" s="91"/>
      <c r="AF51" s="91"/>
      <c r="AG51" s="91"/>
      <c r="AH51" s="91"/>
      <c r="AI51" s="91"/>
    </row>
    <row r="52" spans="1:35" ht="15.6">
      <c r="A52" s="231"/>
      <c r="B52" s="203">
        <f>+'Ark1'!C4102</f>
        <v>2023</v>
      </c>
      <c r="C52" s="203">
        <f>+'Ark1'!J4102</f>
        <v>111</v>
      </c>
      <c r="D52" s="203" t="str">
        <f>VLOOKUP(C52,RNR!$A$1:$B$29,2)</f>
        <v>Forus</v>
      </c>
      <c r="E52" s="203">
        <f>+'Ark1'!D4102</f>
        <v>4</v>
      </c>
      <c r="F52" s="203" t="str">
        <f>VLOOKUP(E52,RNR!$D$2:$E$13,2)</f>
        <v>Apr</v>
      </c>
      <c r="G52" s="91">
        <f>+'Ark1'!Q4102</f>
        <v>0</v>
      </c>
      <c r="H52" s="92">
        <f>+'Ark1'!R4102</f>
        <v>0</v>
      </c>
      <c r="I52" s="91" t="str">
        <f>IF(H52=0,"",'Ark1'!S4102)</f>
        <v/>
      </c>
      <c r="J52" s="84"/>
      <c r="K52" s="174" t="str">
        <f>IF(G52=0,"",100*H52/Måned!$G15)</f>
        <v/>
      </c>
      <c r="L52" s="84"/>
      <c r="M52" s="174" t="str">
        <f>+IF(H52=0,"",'Ark1'!AA4102)</f>
        <v/>
      </c>
      <c r="N52" s="174">
        <f>+IF(I52=0,"",'Ark1'!AB4102)</f>
        <v>0</v>
      </c>
      <c r="O52" s="256" t="str">
        <f>IF(H52=0,"",'Ark1'!W4102)</f>
        <v/>
      </c>
      <c r="P52" s="174" t="str">
        <f>IF(H52=0,"",'Ark1'!X4102)</f>
        <v/>
      </c>
      <c r="Q52" s="255"/>
      <c r="R52" s="174" t="str">
        <f>IF(H52=0,"",'Ark1'!AA4102)</f>
        <v/>
      </c>
      <c r="S52" s="174" t="str">
        <f>IF(H52=0,"",'Ark1'!AB4102)</f>
        <v/>
      </c>
      <c r="T52" s="174" t="str">
        <f>IF(H52=0,"",'Ark1'!AC4102)</f>
        <v/>
      </c>
      <c r="U52" s="84"/>
      <c r="V52" s="92" t="str">
        <f t="shared" si="4"/>
        <v/>
      </c>
      <c r="W52" s="174">
        <f>+'Ark1'!V4102</f>
        <v>0</v>
      </c>
      <c r="X52" s="231"/>
      <c r="Y52" s="235"/>
      <c r="Z52" s="90"/>
      <c r="AB52" s="235"/>
      <c r="AC52" s="234"/>
      <c r="AD52" s="91"/>
      <c r="AE52" s="91"/>
      <c r="AF52" s="91"/>
      <c r="AG52" s="91"/>
      <c r="AH52" s="91"/>
      <c r="AI52" s="91"/>
    </row>
    <row r="53" spans="1:35" ht="15.6">
      <c r="A53" s="231"/>
      <c r="B53" s="203">
        <f>+'Ark1'!C4103</f>
        <v>2023</v>
      </c>
      <c r="C53" s="203">
        <f>+'Ark1'!J4103</f>
        <v>111</v>
      </c>
      <c r="D53" s="203" t="str">
        <f>VLOOKUP(C53,RNR!$A$1:$B$29,2)</f>
        <v>Forus</v>
      </c>
      <c r="E53" s="203">
        <f>+'Ark1'!D4103</f>
        <v>5</v>
      </c>
      <c r="F53" s="203" t="str">
        <f>VLOOKUP(E53,RNR!$D$2:$E$13,2)</f>
        <v>Mai</v>
      </c>
      <c r="G53" s="91">
        <f>+'Ark1'!Q4103</f>
        <v>0</v>
      </c>
      <c r="H53" s="92">
        <f>+'Ark1'!R4103</f>
        <v>0</v>
      </c>
      <c r="I53" s="91" t="str">
        <f>IF(H53=0,"",'Ark1'!S4103)</f>
        <v/>
      </c>
      <c r="J53" s="84"/>
      <c r="K53" s="174" t="str">
        <f>IF(G53=0,"",100*H53/Måned!$G16)</f>
        <v/>
      </c>
      <c r="L53" s="84"/>
      <c r="M53" s="174" t="str">
        <f>+IF(H53=0,"",'Ark1'!AA4103)</f>
        <v/>
      </c>
      <c r="N53" s="174">
        <f>+IF(I53=0,"",'Ark1'!AB4103)</f>
        <v>0</v>
      </c>
      <c r="O53" s="256" t="str">
        <f>IF(H53=0,"",'Ark1'!W4103)</f>
        <v/>
      </c>
      <c r="P53" s="174" t="str">
        <f>IF(H53=0,"",'Ark1'!X4103)</f>
        <v/>
      </c>
      <c r="Q53" s="255"/>
      <c r="R53" s="174" t="str">
        <f>IF(H53=0,"",'Ark1'!AA4103)</f>
        <v/>
      </c>
      <c r="S53" s="174" t="str">
        <f>IF(H53=0,"",'Ark1'!AB4103)</f>
        <v/>
      </c>
      <c r="T53" s="174" t="str">
        <f>IF(H53=0,"",'Ark1'!AC4103)</f>
        <v/>
      </c>
      <c r="U53" s="84"/>
      <c r="V53" s="92" t="str">
        <f t="shared" si="4"/>
        <v/>
      </c>
      <c r="W53" s="174">
        <f>+'Ark1'!V4103</f>
        <v>0</v>
      </c>
      <c r="X53" s="231"/>
      <c r="Y53" s="235"/>
      <c r="Z53" s="90"/>
      <c r="AB53" s="235"/>
      <c r="AC53" s="234"/>
      <c r="AD53" s="91"/>
      <c r="AE53" s="91"/>
      <c r="AF53" s="91"/>
      <c r="AG53" s="91"/>
      <c r="AH53" s="91"/>
      <c r="AI53" s="91"/>
    </row>
    <row r="54" spans="1:35" ht="15.6">
      <c r="A54" s="231"/>
      <c r="B54" s="203">
        <f>+'Ark1'!C4104</f>
        <v>2023</v>
      </c>
      <c r="C54" s="203">
        <f>+'Ark1'!J4104</f>
        <v>111</v>
      </c>
      <c r="D54" s="203" t="str">
        <f>VLOOKUP(C54,RNR!$A$1:$B$29,2)</f>
        <v>Forus</v>
      </c>
      <c r="E54" s="203">
        <f>+'Ark1'!D4104</f>
        <v>6</v>
      </c>
      <c r="F54" s="203" t="str">
        <f>VLOOKUP(E54,RNR!$D$2:$E$13,2)</f>
        <v>Jun</v>
      </c>
      <c r="G54" s="91">
        <f>+'Ark1'!Q4104</f>
        <v>0</v>
      </c>
      <c r="H54" s="92">
        <f>+'Ark1'!R4104</f>
        <v>0</v>
      </c>
      <c r="I54" s="91" t="str">
        <f>IF(H54=0,"",'Ark1'!S4104)</f>
        <v/>
      </c>
      <c r="J54" s="84"/>
      <c r="K54" s="174" t="str">
        <f>IF(G54=0,"",100*H54/Måned!$G17)</f>
        <v/>
      </c>
      <c r="L54" s="84"/>
      <c r="M54" s="174" t="str">
        <f>+IF(H54=0,"",'Ark1'!AA4104)</f>
        <v/>
      </c>
      <c r="N54" s="174">
        <f>+IF(I54=0,"",'Ark1'!AB4104)</f>
        <v>0</v>
      </c>
      <c r="O54" s="256" t="str">
        <f>IF(H54=0,"",'Ark1'!W4104)</f>
        <v/>
      </c>
      <c r="P54" s="174" t="str">
        <f>IF(H54=0,"",'Ark1'!X4104)</f>
        <v/>
      </c>
      <c r="Q54" s="255"/>
      <c r="R54" s="174" t="str">
        <f>IF(H54=0,"",'Ark1'!AA4104)</f>
        <v/>
      </c>
      <c r="S54" s="174" t="str">
        <f>IF(H54=0,"",'Ark1'!AB4104)</f>
        <v/>
      </c>
      <c r="T54" s="174" t="str">
        <f>IF(H54=0,"",'Ark1'!AC4104)</f>
        <v/>
      </c>
      <c r="U54" s="84"/>
      <c r="V54" s="92" t="str">
        <f t="shared" si="4"/>
        <v/>
      </c>
      <c r="W54" s="174">
        <f>+'Ark1'!V4104</f>
        <v>0</v>
      </c>
      <c r="X54" s="231"/>
      <c r="Y54" s="235"/>
      <c r="Z54" s="90"/>
      <c r="AB54" s="235"/>
      <c r="AC54" s="234"/>
      <c r="AD54" s="91"/>
      <c r="AE54" s="91"/>
      <c r="AF54" s="91"/>
      <c r="AG54" s="91"/>
      <c r="AH54" s="91"/>
      <c r="AI54" s="91"/>
    </row>
    <row r="55" spans="1:35" ht="15.6">
      <c r="A55" s="231"/>
      <c r="B55" s="203">
        <f>+'Ark1'!C4105</f>
        <v>2023</v>
      </c>
      <c r="C55" s="203">
        <f>+'Ark1'!J4105</f>
        <v>111</v>
      </c>
      <c r="D55" s="203" t="str">
        <f>VLOOKUP(C55,RNR!$A$1:$B$29,2)</f>
        <v>Forus</v>
      </c>
      <c r="E55" s="203">
        <f>+'Ark1'!D4105</f>
        <v>7</v>
      </c>
      <c r="F55" s="203" t="str">
        <f>VLOOKUP(E55,RNR!$D$2:$E$13,2)</f>
        <v>Jul</v>
      </c>
      <c r="G55" s="91">
        <f>+'Ark1'!Q4105</f>
        <v>0</v>
      </c>
      <c r="H55" s="92">
        <f>+'Ark1'!R4105</f>
        <v>0</v>
      </c>
      <c r="I55" s="91" t="str">
        <f>IF(H55=0,"",'Ark1'!S4105)</f>
        <v/>
      </c>
      <c r="J55" s="84"/>
      <c r="K55" s="174" t="str">
        <f>IF(G55=0,"",100*H55/Måned!$G18)</f>
        <v/>
      </c>
      <c r="L55" s="84"/>
      <c r="M55" s="174" t="str">
        <f>+IF(H55=0,"",'Ark1'!AA4105)</f>
        <v/>
      </c>
      <c r="N55" s="174">
        <f>+IF(I55=0,"",'Ark1'!AB4105)</f>
        <v>0</v>
      </c>
      <c r="O55" s="256" t="str">
        <f>IF(H55=0,"",'Ark1'!W4105)</f>
        <v/>
      </c>
      <c r="P55" s="174" t="str">
        <f>IF(H55=0,"",'Ark1'!X4105)</f>
        <v/>
      </c>
      <c r="Q55" s="255"/>
      <c r="R55" s="174" t="str">
        <f>IF(H55=0,"",'Ark1'!AA4105)</f>
        <v/>
      </c>
      <c r="S55" s="174" t="str">
        <f>IF(H55=0,"",'Ark1'!AB4105)</f>
        <v/>
      </c>
      <c r="T55" s="174" t="str">
        <f>IF(H55=0,"",'Ark1'!AC4105)</f>
        <v/>
      </c>
      <c r="U55" s="84"/>
      <c r="V55" s="92" t="str">
        <f t="shared" si="4"/>
        <v/>
      </c>
      <c r="W55" s="174">
        <f>+'Ark1'!V4105</f>
        <v>0</v>
      </c>
      <c r="X55" s="231"/>
      <c r="Y55" s="235"/>
      <c r="Z55" s="90"/>
      <c r="AB55" s="235"/>
      <c r="AC55" s="234"/>
      <c r="AD55" s="91"/>
      <c r="AE55" s="91"/>
      <c r="AF55" s="91"/>
      <c r="AG55" s="91"/>
      <c r="AH55" s="91"/>
      <c r="AI55" s="91"/>
    </row>
    <row r="56" spans="1:35" ht="15.6">
      <c r="A56" s="231"/>
      <c r="B56" s="203">
        <f>+'Ark1'!C4106</f>
        <v>2023</v>
      </c>
      <c r="C56" s="203">
        <f>+'Ark1'!J4106</f>
        <v>111</v>
      </c>
      <c r="D56" s="203" t="str">
        <f>VLOOKUP(C56,RNR!$A$1:$B$29,2)</f>
        <v>Forus</v>
      </c>
      <c r="E56" s="203">
        <f>+'Ark1'!D4106</f>
        <v>8</v>
      </c>
      <c r="F56" s="203" t="str">
        <f>VLOOKUP(E56,RNR!$D$2:$E$13,2)</f>
        <v>Aug</v>
      </c>
      <c r="G56" s="91">
        <f>+'Ark1'!Q4106</f>
        <v>0</v>
      </c>
      <c r="H56" s="92">
        <f>+'Ark1'!R4106</f>
        <v>0</v>
      </c>
      <c r="I56" s="91" t="str">
        <f>IF(H56=0,"",'Ark1'!S4106)</f>
        <v/>
      </c>
      <c r="J56" s="84"/>
      <c r="K56" s="174" t="str">
        <f>IF(G56=0,"",100*H56/Måned!$G19)</f>
        <v/>
      </c>
      <c r="L56" s="84"/>
      <c r="M56" s="174" t="str">
        <f>+IF(H56=0,"",'Ark1'!AA4106)</f>
        <v/>
      </c>
      <c r="N56" s="174">
        <f>+IF(I56=0,"",'Ark1'!AB4106)</f>
        <v>0</v>
      </c>
      <c r="O56" s="256" t="str">
        <f>IF(H56=0,"",'Ark1'!W4106)</f>
        <v/>
      </c>
      <c r="P56" s="174" t="str">
        <f>IF(H56=0,"",'Ark1'!X4106)</f>
        <v/>
      </c>
      <c r="Q56" s="255"/>
      <c r="R56" s="174" t="str">
        <f>IF(H56=0,"",'Ark1'!AA4106)</f>
        <v/>
      </c>
      <c r="S56" s="174" t="str">
        <f>IF(H56=0,"",'Ark1'!AB4106)</f>
        <v/>
      </c>
      <c r="T56" s="174" t="str">
        <f>IF(H56=0,"",'Ark1'!AC4106)</f>
        <v/>
      </c>
      <c r="U56" s="84"/>
      <c r="V56" s="92" t="str">
        <f t="shared" si="4"/>
        <v/>
      </c>
      <c r="W56" s="174">
        <f>+'Ark1'!V4106</f>
        <v>0</v>
      </c>
      <c r="X56" s="231"/>
      <c r="Y56" s="235"/>
      <c r="Z56" s="90"/>
      <c r="AB56" s="235"/>
      <c r="AC56" s="234"/>
      <c r="AD56" s="91"/>
      <c r="AE56" s="91"/>
      <c r="AF56" s="91"/>
      <c r="AG56" s="91"/>
      <c r="AH56" s="91"/>
      <c r="AI56" s="91"/>
    </row>
    <row r="57" spans="1:35" ht="15.6">
      <c r="A57" s="231"/>
      <c r="B57" s="203">
        <f>+'Ark1'!C4107</f>
        <v>2023</v>
      </c>
      <c r="C57" s="203">
        <f>+'Ark1'!J4107</f>
        <v>111</v>
      </c>
      <c r="D57" s="203" t="str">
        <f>VLOOKUP(C57,RNR!$A$1:$B$29,2)</f>
        <v>Forus</v>
      </c>
      <c r="E57" s="203">
        <f>+'Ark1'!D4107</f>
        <v>9</v>
      </c>
      <c r="F57" s="203" t="str">
        <f>VLOOKUP(E57,RNR!$D$2:$E$13,2)</f>
        <v>Sep</v>
      </c>
      <c r="G57" s="91">
        <f>+'Ark1'!Q4107</f>
        <v>0</v>
      </c>
      <c r="H57" s="92">
        <f>+'Ark1'!R4107</f>
        <v>0</v>
      </c>
      <c r="I57" s="91" t="str">
        <f>IF(H57=0,"",'Ark1'!S4107)</f>
        <v/>
      </c>
      <c r="J57" s="84"/>
      <c r="K57" s="174" t="str">
        <f>IF(G57=0,"",100*H57/Måned!$G20)</f>
        <v/>
      </c>
      <c r="L57" s="84"/>
      <c r="M57" s="174" t="str">
        <f>+IF(H57=0,"",'Ark1'!AA4107)</f>
        <v/>
      </c>
      <c r="N57" s="174">
        <f>+IF(I57=0,"",'Ark1'!AB4107)</f>
        <v>0</v>
      </c>
      <c r="O57" s="256" t="str">
        <f>IF(H57=0,"",'Ark1'!W4107)</f>
        <v/>
      </c>
      <c r="P57" s="174" t="str">
        <f>IF(H57=0,"",'Ark1'!X4107)</f>
        <v/>
      </c>
      <c r="Q57" s="255"/>
      <c r="R57" s="174" t="str">
        <f>IF(H57=0,"",'Ark1'!AA4107)</f>
        <v/>
      </c>
      <c r="S57" s="174" t="str">
        <f>IF(H57=0,"",'Ark1'!AB4107)</f>
        <v/>
      </c>
      <c r="T57" s="174" t="str">
        <f>IF(H57=0,"",'Ark1'!AC4107)</f>
        <v/>
      </c>
      <c r="U57" s="84"/>
      <c r="V57" s="92" t="str">
        <f t="shared" si="4"/>
        <v/>
      </c>
      <c r="W57" s="174">
        <f>+'Ark1'!V4107</f>
        <v>0</v>
      </c>
      <c r="X57" s="231"/>
      <c r="Y57" s="235"/>
      <c r="Z57" s="234"/>
      <c r="AB57" s="235"/>
      <c r="AC57" s="234"/>
      <c r="AD57" s="91"/>
      <c r="AE57" s="91"/>
      <c r="AF57" s="91"/>
      <c r="AG57" s="91"/>
      <c r="AH57" s="91"/>
      <c r="AI57" s="91"/>
    </row>
    <row r="58" spans="1:35" ht="15.6">
      <c r="A58" s="231"/>
      <c r="B58" s="203">
        <f>+'Ark1'!C4108</f>
        <v>2023</v>
      </c>
      <c r="C58" s="203">
        <f>+'Ark1'!J4108</f>
        <v>111</v>
      </c>
      <c r="D58" s="203" t="str">
        <f>VLOOKUP(C58,RNR!$A$1:$B$29,2)</f>
        <v>Forus</v>
      </c>
      <c r="E58" s="203">
        <f>+'Ark1'!D4108</f>
        <v>10</v>
      </c>
      <c r="F58" s="203" t="str">
        <f>VLOOKUP(E58,RNR!$D$2:$E$13,2)</f>
        <v>Okt</v>
      </c>
      <c r="G58" s="91">
        <f>+'Ark1'!Q4108</f>
        <v>0</v>
      </c>
      <c r="H58" s="92">
        <f>+'Ark1'!R4108</f>
        <v>0</v>
      </c>
      <c r="I58" s="91" t="str">
        <f>IF(H58=0,"",'Ark1'!S4108)</f>
        <v/>
      </c>
      <c r="J58" s="84"/>
      <c r="K58" s="174" t="str">
        <f>IF(G58=0,"",100*H58/Måned!$G21)</f>
        <v/>
      </c>
      <c r="L58" s="84"/>
      <c r="M58" s="174" t="str">
        <f>+IF(H58=0,"",'Ark1'!AA4108)</f>
        <v/>
      </c>
      <c r="N58" s="174">
        <f>+IF(I58=0,"",'Ark1'!AB4108)</f>
        <v>0</v>
      </c>
      <c r="O58" s="256" t="str">
        <f>IF(H58=0,"",'Ark1'!W4108)</f>
        <v/>
      </c>
      <c r="P58" s="174" t="str">
        <f>IF(H58=0,"",'Ark1'!X4108)</f>
        <v/>
      </c>
      <c r="Q58" s="255"/>
      <c r="R58" s="174" t="str">
        <f>IF(H58=0,"",'Ark1'!AA4108)</f>
        <v/>
      </c>
      <c r="S58" s="174" t="str">
        <f>IF(H58=0,"",'Ark1'!AB4108)</f>
        <v/>
      </c>
      <c r="T58" s="174" t="str">
        <f>IF(H58=0,"",'Ark1'!AC4108)</f>
        <v/>
      </c>
      <c r="U58" s="84"/>
      <c r="V58" s="92" t="str">
        <f t="shared" si="4"/>
        <v/>
      </c>
      <c r="W58" s="174">
        <f>+'Ark1'!V4108</f>
        <v>0</v>
      </c>
      <c r="X58" s="231"/>
      <c r="Y58" s="235"/>
      <c r="Z58" s="234"/>
      <c r="AB58" s="235"/>
      <c r="AC58" s="91"/>
      <c r="AD58" s="91"/>
      <c r="AE58" s="91"/>
      <c r="AF58" s="91"/>
      <c r="AG58" s="91"/>
      <c r="AH58" s="91"/>
      <c r="AI58" s="91"/>
    </row>
    <row r="59" spans="1:35" ht="15.6">
      <c r="A59" s="231"/>
      <c r="B59" s="203">
        <f>+'Ark1'!C4109</f>
        <v>2023</v>
      </c>
      <c r="C59" s="203">
        <f>+'Ark1'!J4109</f>
        <v>111</v>
      </c>
      <c r="D59" s="203" t="str">
        <f>VLOOKUP(C59,RNR!$A$1:$B$29,2)</f>
        <v>Forus</v>
      </c>
      <c r="E59" s="203">
        <f>+'Ark1'!D4109</f>
        <v>11</v>
      </c>
      <c r="F59" s="203" t="str">
        <f>VLOOKUP(E59,RNR!$D$2:$E$13,2)</f>
        <v>Nov</v>
      </c>
      <c r="G59" s="91">
        <f>+'Ark1'!Q4109</f>
        <v>0</v>
      </c>
      <c r="H59" s="92">
        <f>+'Ark1'!R4109</f>
        <v>0</v>
      </c>
      <c r="I59" s="91" t="str">
        <f>IF(H59=0,"",'Ark1'!S4109)</f>
        <v/>
      </c>
      <c r="J59" s="84"/>
      <c r="K59" s="174" t="str">
        <f>IF(G59=0,"",100*H59/Måned!$G10)</f>
        <v/>
      </c>
      <c r="L59" s="84"/>
      <c r="M59" s="174" t="str">
        <f>+IF(H59=0,"",'Ark1'!AA4109)</f>
        <v/>
      </c>
      <c r="N59" s="174">
        <f>+IF(I59=0,"",'Ark1'!AB4109)</f>
        <v>0</v>
      </c>
      <c r="O59" s="256" t="str">
        <f>IF(H59=0,"",'Ark1'!W4109)</f>
        <v/>
      </c>
      <c r="P59" s="174" t="str">
        <f>IF(H59=0,"",'Ark1'!X4109)</f>
        <v/>
      </c>
      <c r="Q59" s="255"/>
      <c r="R59" s="174" t="str">
        <f>IF(H59=0,"",'Ark1'!AA4109)</f>
        <v/>
      </c>
      <c r="S59" s="174" t="str">
        <f>IF(H59=0,"",'Ark1'!AB4109)</f>
        <v/>
      </c>
      <c r="T59" s="174" t="str">
        <f>IF(H59=0,"",'Ark1'!AC4109)</f>
        <v/>
      </c>
      <c r="U59" s="84"/>
      <c r="V59" s="92" t="str">
        <f t="shared" ref="V59:V71" si="5">+(IF(H59=0,"",I59/G59))</f>
        <v/>
      </c>
      <c r="W59" s="174">
        <f>+'Ark1'!V4109</f>
        <v>0</v>
      </c>
      <c r="X59" s="231"/>
      <c r="Y59" s="90"/>
      <c r="Z59" s="90"/>
      <c r="AB59" s="235"/>
      <c r="AC59" s="91"/>
      <c r="AD59" s="91"/>
      <c r="AE59" s="91"/>
      <c r="AF59" s="91"/>
      <c r="AG59" s="91"/>
      <c r="AH59" s="91"/>
      <c r="AI59" s="91"/>
    </row>
    <row r="60" spans="1:35" ht="15.6">
      <c r="A60" s="231"/>
      <c r="B60" s="203">
        <f>+'Ark1'!C4110</f>
        <v>2023</v>
      </c>
      <c r="C60" s="203">
        <f>+'Ark1'!J4110</f>
        <v>111</v>
      </c>
      <c r="D60" s="203" t="str">
        <f>VLOOKUP(C60,RNR!$A$1:$B$29,2)</f>
        <v>Forus</v>
      </c>
      <c r="E60" s="203">
        <f>+'Ark1'!D4110</f>
        <v>12</v>
      </c>
      <c r="F60" s="203" t="str">
        <f>VLOOKUP(E60,RNR!$D$2:$E$13,2)</f>
        <v>Des</v>
      </c>
      <c r="G60" s="91">
        <f>+'Ark1'!Q4110</f>
        <v>0</v>
      </c>
      <c r="H60" s="92">
        <f>+'Ark1'!R4110</f>
        <v>0</v>
      </c>
      <c r="I60" s="91" t="str">
        <f>IF(H60=0,"",'Ark1'!S4110)</f>
        <v/>
      </c>
      <c r="J60" s="84"/>
      <c r="K60" s="174" t="str">
        <f>IF(G60=0,"",100*H60/Måned!$G11)</f>
        <v/>
      </c>
      <c r="L60" s="84"/>
      <c r="M60" s="174" t="str">
        <f>+IF(H60=0,"",'Ark1'!AA4110)</f>
        <v/>
      </c>
      <c r="N60" s="174">
        <f>+IF(I60=0,"",'Ark1'!AB4110)</f>
        <v>0</v>
      </c>
      <c r="O60" s="256" t="str">
        <f>IF(H60=0,"",'Ark1'!W4110)</f>
        <v/>
      </c>
      <c r="P60" s="174" t="str">
        <f>IF(H60=0,"",'Ark1'!X4110)</f>
        <v/>
      </c>
      <c r="Q60" s="255"/>
      <c r="R60" s="174" t="str">
        <f>IF(H60=0,"",'Ark1'!AA4110)</f>
        <v/>
      </c>
      <c r="S60" s="174" t="str">
        <f>IF(H60=0,"",'Ark1'!AB4110)</f>
        <v/>
      </c>
      <c r="T60" s="174" t="str">
        <f>IF(H60=0,"",'Ark1'!AC4110)</f>
        <v/>
      </c>
      <c r="U60" s="84"/>
      <c r="V60" s="92" t="str">
        <f t="shared" si="5"/>
        <v/>
      </c>
      <c r="W60" s="174">
        <f>+'Ark1'!V4110</f>
        <v>0</v>
      </c>
      <c r="X60" s="231"/>
      <c r="Y60" s="90"/>
      <c r="Z60" s="90"/>
      <c r="AB60" s="235"/>
      <c r="AC60" s="91"/>
      <c r="AD60" s="91"/>
      <c r="AE60" s="91"/>
      <c r="AF60" s="91"/>
      <c r="AG60" s="91"/>
      <c r="AH60" s="91"/>
      <c r="AI60" s="91"/>
    </row>
    <row r="61" spans="1:35" ht="15.6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5"/>
      <c r="Z61" s="234"/>
      <c r="AB61" s="235"/>
      <c r="AC61" s="91"/>
      <c r="AD61" s="91"/>
      <c r="AE61" s="91"/>
      <c r="AF61" s="91"/>
      <c r="AG61" s="91"/>
      <c r="AH61" s="91"/>
      <c r="AI61" s="91"/>
    </row>
    <row r="62" spans="1:35" ht="15.6">
      <c r="A62" s="231"/>
      <c r="B62" s="203">
        <f>+'Ark1'!C4111</f>
        <v>2023</v>
      </c>
      <c r="C62" s="203">
        <f>+'Ark1'!J4111</f>
        <v>113</v>
      </c>
      <c r="D62" s="203" t="str">
        <f>VLOOKUP(C62,RNR!$A$1:$B$29,2)</f>
        <v>Egersund</v>
      </c>
      <c r="E62" s="203">
        <f>+'Ark1'!D4111</f>
        <v>1</v>
      </c>
      <c r="F62" s="203" t="str">
        <f>VLOOKUP(E62,RNR!$D$2:$E$13,2)</f>
        <v>Jan</v>
      </c>
      <c r="G62" s="91">
        <f>+'Ark1'!Q4111</f>
        <v>2</v>
      </c>
      <c r="H62" s="92">
        <f>+'Ark1'!R4111</f>
        <v>3</v>
      </c>
      <c r="I62" s="91">
        <f>IF(H62=0,"",'Ark1'!S4111)</f>
        <v>3</v>
      </c>
      <c r="J62" s="84"/>
      <c r="K62" s="174">
        <f>IF(G62=0,"",100*H62/Måned!$G10)</f>
        <v>0.18575851393188855</v>
      </c>
      <c r="L62" s="84"/>
      <c r="M62" s="174">
        <f>+IF(H62=0,"",'Ark1'!AA4111)</f>
        <v>39.693156421059051</v>
      </c>
      <c r="N62" s="174">
        <f>+IF(I62=0,"",'Ark1'!AB4111)</f>
        <v>0.81649658092772603</v>
      </c>
      <c r="O62" s="256">
        <f>IF(H62=0,"",'Ark1'!W4111)</f>
        <v>60</v>
      </c>
      <c r="P62" s="174">
        <f>IF(H62=0,"",'Ark1'!X4111)</f>
        <v>167.06392199349941</v>
      </c>
      <c r="Q62" s="255"/>
      <c r="R62" s="174">
        <f>IF(H62=0,"",'Ark1'!AA4111)</f>
        <v>39.693156421059051</v>
      </c>
      <c r="S62" s="174">
        <f>IF(H62=0,"",'Ark1'!AB4111)</f>
        <v>0.81649658092772603</v>
      </c>
      <c r="T62" s="174">
        <f>IF(H62=0,"",'Ark1'!AC4111)</f>
        <v>-10.902211537461461</v>
      </c>
      <c r="U62" s="84"/>
      <c r="V62" s="92">
        <f t="shared" si="5"/>
        <v>1.5</v>
      </c>
      <c r="W62" s="174">
        <f>+'Ark1'!V4111</f>
        <v>4.6666666666666679</v>
      </c>
      <c r="X62" s="231"/>
      <c r="Y62" s="90"/>
      <c r="Z62" s="90"/>
      <c r="AB62" s="235"/>
      <c r="AC62" s="91"/>
      <c r="AD62" s="91"/>
      <c r="AE62" s="91"/>
      <c r="AF62" s="91"/>
      <c r="AG62" s="91"/>
      <c r="AH62" s="91"/>
      <c r="AI62" s="91"/>
    </row>
    <row r="63" spans="1:35" ht="15.6">
      <c r="A63" s="231"/>
      <c r="B63" s="203">
        <f>+'Ark1'!C4112</f>
        <v>2023</v>
      </c>
      <c r="C63" s="203">
        <f>+'Ark1'!J4112</f>
        <v>113</v>
      </c>
      <c r="D63" s="203" t="str">
        <f>VLOOKUP(C63,RNR!$A$1:$B$29,2)</f>
        <v>Egersund</v>
      </c>
      <c r="E63" s="203">
        <f>+'Ark1'!D4112</f>
        <v>2</v>
      </c>
      <c r="F63" s="203" t="str">
        <f>VLOOKUP(E63,RNR!$D$2:$E$13,2)</f>
        <v>Feb</v>
      </c>
      <c r="G63" s="91">
        <f>+'Ark1'!Q4112</f>
        <v>1</v>
      </c>
      <c r="H63" s="92">
        <f>+'Ark1'!R4112</f>
        <v>1</v>
      </c>
      <c r="I63" s="91">
        <f>IF(H63=0,"",'Ark1'!S4112)</f>
        <v>1</v>
      </c>
      <c r="J63" s="84"/>
      <c r="K63" s="174">
        <f>IF(G63=0,"",100*H63/Måned!$G11)</f>
        <v>7.3746312684365781E-2</v>
      </c>
      <c r="L63" s="84"/>
      <c r="M63" s="174">
        <f>+IF(H63=0,"",'Ark1'!AA4112)</f>
        <v>0</v>
      </c>
      <c r="N63" s="174">
        <f>+IF(I63=0,"",'Ark1'!AB4112)</f>
        <v>0</v>
      </c>
      <c r="O63" s="256">
        <f>IF(H63=0,"",'Ark1'!W4112)</f>
        <v>58</v>
      </c>
      <c r="P63" s="174">
        <f>IF(H63=0,"",'Ark1'!X4112)</f>
        <v>127.19393282773564</v>
      </c>
      <c r="Q63" s="255"/>
      <c r="R63" s="174">
        <f>IF(H63=0,"",'Ark1'!AA4112)</f>
        <v>0</v>
      </c>
      <c r="S63" s="174">
        <f>IF(H63=0,"",'Ark1'!AB4112)</f>
        <v>0</v>
      </c>
      <c r="T63" s="174">
        <f>IF(H63=0,"",'Ark1'!AC4112)</f>
        <v>0</v>
      </c>
      <c r="U63" s="84"/>
      <c r="V63" s="92">
        <f t="shared" si="5"/>
        <v>1</v>
      </c>
      <c r="W63" s="174">
        <f>+'Ark1'!V4112</f>
        <v>14</v>
      </c>
      <c r="X63" s="231"/>
      <c r="Y63" s="90"/>
      <c r="Z63" s="90"/>
      <c r="AB63" s="235"/>
      <c r="AC63" s="91"/>
      <c r="AD63" s="91"/>
      <c r="AE63" s="91"/>
      <c r="AF63" s="91"/>
      <c r="AG63" s="91"/>
      <c r="AH63" s="91"/>
      <c r="AI63" s="91"/>
    </row>
    <row r="64" spans="1:35" ht="15.6">
      <c r="A64" s="231"/>
      <c r="B64" s="203">
        <f>+'Ark1'!C4113</f>
        <v>2023</v>
      </c>
      <c r="C64" s="203">
        <f>+'Ark1'!J4113</f>
        <v>113</v>
      </c>
      <c r="D64" s="203" t="str">
        <f>VLOOKUP(C64,RNR!$A$1:$B$29,2)</f>
        <v>Egersund</v>
      </c>
      <c r="E64" s="203">
        <f>+'Ark1'!D4113</f>
        <v>3</v>
      </c>
      <c r="F64" s="203" t="str">
        <f>VLOOKUP(E64,RNR!$D$2:$E$13,2)</f>
        <v>Mar</v>
      </c>
      <c r="G64" s="91">
        <f>+'Ark1'!Q4113</f>
        <v>1</v>
      </c>
      <c r="H64" s="92">
        <f>+'Ark1'!R4113</f>
        <v>1</v>
      </c>
      <c r="I64" s="91">
        <f>IF(H64=0,"",'Ark1'!S4113)</f>
        <v>1</v>
      </c>
      <c r="J64" s="84"/>
      <c r="K64" s="174">
        <f>IF(G64=0,"",100*H64/Måned!$G12)</f>
        <v>6.0277275467148887E-2</v>
      </c>
      <c r="L64" s="84"/>
      <c r="M64" s="174">
        <f>+IF(H64=0,"",'Ark1'!AA4113)</f>
        <v>0</v>
      </c>
      <c r="N64" s="174">
        <f>+IF(I64=0,"",'Ark1'!AB4113)</f>
        <v>0</v>
      </c>
      <c r="O64" s="256">
        <f>IF(H64=0,"",'Ark1'!W4113)</f>
        <v>58</v>
      </c>
      <c r="P64" s="174">
        <f>IF(H64=0,"",'Ark1'!X4113)</f>
        <v>127.84398699891661</v>
      </c>
      <c r="Q64" s="255"/>
      <c r="R64" s="174">
        <f>IF(H64=0,"",'Ark1'!AA4113)</f>
        <v>0</v>
      </c>
      <c r="S64" s="174">
        <f>IF(H64=0,"",'Ark1'!AB4113)</f>
        <v>0</v>
      </c>
      <c r="T64" s="174">
        <f>IF(H64=0,"",'Ark1'!AC4113)</f>
        <v>0</v>
      </c>
      <c r="U64" s="84"/>
      <c r="V64" s="92">
        <f t="shared" si="5"/>
        <v>1</v>
      </c>
      <c r="W64" s="174">
        <f>+'Ark1'!V4113</f>
        <v>14</v>
      </c>
      <c r="X64" s="231"/>
      <c r="Y64" s="90"/>
      <c r="Z64" s="90"/>
      <c r="AB64" s="235"/>
      <c r="AC64" s="91"/>
      <c r="AD64" s="91"/>
      <c r="AE64" s="91"/>
      <c r="AF64" s="91"/>
      <c r="AG64" s="91"/>
      <c r="AH64" s="91"/>
      <c r="AI64" s="91"/>
    </row>
    <row r="65" spans="1:38" ht="15.6">
      <c r="A65" s="231"/>
      <c r="B65" s="203">
        <f>+'Ark1'!C4114</f>
        <v>2023</v>
      </c>
      <c r="C65" s="203">
        <f>+'Ark1'!J4114</f>
        <v>113</v>
      </c>
      <c r="D65" s="203" t="str">
        <f>VLOOKUP(C65,RNR!$A$1:$B$29,2)</f>
        <v>Egersund</v>
      </c>
      <c r="E65" s="203">
        <f>+'Ark1'!D4114</f>
        <v>4</v>
      </c>
      <c r="F65" s="203" t="str">
        <f>VLOOKUP(E65,RNR!$D$2:$E$13,2)</f>
        <v>Apr</v>
      </c>
      <c r="G65" s="91">
        <f>+'Ark1'!Q4114</f>
        <v>1</v>
      </c>
      <c r="H65" s="92">
        <f>+'Ark1'!R4114</f>
        <v>2</v>
      </c>
      <c r="I65" s="91">
        <f>IF(H65=0,"",'Ark1'!S4114)</f>
        <v>2</v>
      </c>
      <c r="J65" s="84"/>
      <c r="K65" s="174">
        <f>IF(G65=0,"",100*H65/Måned!$G13)</f>
        <v>0.15936254980079681</v>
      </c>
      <c r="L65" s="84"/>
      <c r="M65" s="174">
        <f>+IF(H65=0,"",'Ark1'!AA4114)</f>
        <v>2.8000000000000265</v>
      </c>
      <c r="N65" s="174">
        <f>+IF(I65=0,"",'Ark1'!AB4114)</f>
        <v>4.5</v>
      </c>
      <c r="O65" s="256">
        <f>IF(H65=0,"",'Ark1'!W4114)</f>
        <v>60.5</v>
      </c>
      <c r="P65" s="174">
        <f>IF(H65=0,"",'Ark1'!X4114)</f>
        <v>164.03033586132176</v>
      </c>
      <c r="Q65" s="255"/>
      <c r="R65" s="174">
        <f>IF(H65=0,"",'Ark1'!AA4114)</f>
        <v>2.8000000000000265</v>
      </c>
      <c r="S65" s="174">
        <f>IF(H65=0,"",'Ark1'!AB4114)</f>
        <v>4.5</v>
      </c>
      <c r="T65" s="174">
        <f>IF(H65=0,"",'Ark1'!AC4114)</f>
        <v>-100.00000000000198</v>
      </c>
      <c r="U65" s="84"/>
      <c r="V65" s="92">
        <f t="shared" si="5"/>
        <v>2</v>
      </c>
      <c r="W65" s="174">
        <f>+'Ark1'!V4114</f>
        <v>7</v>
      </c>
      <c r="X65" s="231"/>
      <c r="Y65" s="90"/>
      <c r="Z65" s="90"/>
      <c r="AB65" s="235"/>
      <c r="AC65" s="91"/>
      <c r="AD65" s="91"/>
      <c r="AE65" s="91"/>
      <c r="AF65" s="91"/>
      <c r="AG65" s="91"/>
      <c r="AH65" s="91"/>
      <c r="AI65" s="91"/>
    </row>
    <row r="66" spans="1:38" ht="15.6">
      <c r="A66" s="231"/>
      <c r="B66" s="203">
        <f>+'Ark1'!C4115</f>
        <v>2023</v>
      </c>
      <c r="C66" s="203">
        <f>+'Ark1'!J4115</f>
        <v>113</v>
      </c>
      <c r="D66" s="203" t="str">
        <f>VLOOKUP(C66,RNR!$A$1:$B$29,2)</f>
        <v>Egersund</v>
      </c>
      <c r="E66" s="203">
        <f>+'Ark1'!D4115</f>
        <v>5</v>
      </c>
      <c r="F66" s="203" t="str">
        <f>VLOOKUP(E66,RNR!$D$2:$E$13,2)</f>
        <v>Mai</v>
      </c>
      <c r="G66" s="91">
        <f>+'Ark1'!Q4115</f>
        <v>1</v>
      </c>
      <c r="H66" s="92">
        <f>+'Ark1'!R4115</f>
        <v>3</v>
      </c>
      <c r="I66" s="91">
        <f>IF(H66=0,"",'Ark1'!S4115)</f>
        <v>3</v>
      </c>
      <c r="J66" s="84"/>
      <c r="K66" s="174">
        <f>IF(G66=0,"",100*H66/Måned!$G14)</f>
        <v>0.20161290322580644</v>
      </c>
      <c r="L66" s="84"/>
      <c r="M66" s="174">
        <f>+IF(H66=0,"",'Ark1'!AA4115)</f>
        <v>2.6733250207676926</v>
      </c>
      <c r="N66" s="174">
        <f>+IF(I66=0,"",'Ark1'!AB4115)</f>
        <v>0.47140452079081746</v>
      </c>
      <c r="O66" s="256">
        <f>IF(H66=0,"",'Ark1'!W4115)</f>
        <v>58.33333333333335</v>
      </c>
      <c r="P66" s="174">
        <f>IF(H66=0,"",'Ark1'!X4115)</f>
        <v>143.22860238353195</v>
      </c>
      <c r="Q66" s="255"/>
      <c r="R66" s="174">
        <f>IF(H66=0,"",'Ark1'!AA4115)</f>
        <v>2.6733250207676926</v>
      </c>
      <c r="S66" s="174">
        <f>IF(H66=0,"",'Ark1'!AB4115)</f>
        <v>0.47140452079081746</v>
      </c>
      <c r="T66" s="174">
        <f>IF(H66=0,"",'Ark1'!AC4115)</f>
        <v>21.160368475658128</v>
      </c>
      <c r="U66" s="84"/>
      <c r="V66" s="92">
        <f t="shared" si="5"/>
        <v>3</v>
      </c>
      <c r="W66" s="174">
        <f>+'Ark1'!V4115</f>
        <v>14</v>
      </c>
      <c r="X66" s="231"/>
      <c r="Y66" s="90"/>
      <c r="Z66" s="90"/>
      <c r="AB66" s="235"/>
      <c r="AC66" s="91"/>
      <c r="AD66" s="91"/>
      <c r="AE66" s="91"/>
      <c r="AF66" s="91"/>
      <c r="AG66" s="91"/>
      <c r="AH66" s="91"/>
      <c r="AI66" s="91"/>
    </row>
    <row r="67" spans="1:38" ht="15.6">
      <c r="A67" s="231"/>
      <c r="B67" s="203">
        <f>+'Ark1'!C4116</f>
        <v>2023</v>
      </c>
      <c r="C67" s="203">
        <f>+'Ark1'!J4116</f>
        <v>113</v>
      </c>
      <c r="D67" s="203" t="str">
        <f>VLOOKUP(C67,RNR!$A$1:$B$29,2)</f>
        <v>Egersund</v>
      </c>
      <c r="E67" s="203">
        <f>+'Ark1'!D4116</f>
        <v>6</v>
      </c>
      <c r="F67" s="203" t="str">
        <f>VLOOKUP(E67,RNR!$D$2:$E$13,2)</f>
        <v>Jun</v>
      </c>
      <c r="G67" s="91">
        <f>+'Ark1'!Q4116</f>
        <v>1</v>
      </c>
      <c r="H67" s="92">
        <f>+'Ark1'!R4116</f>
        <v>2</v>
      </c>
      <c r="I67" s="91">
        <f>IF(H67=0,"",'Ark1'!S4116)</f>
        <v>2</v>
      </c>
      <c r="J67" s="84"/>
      <c r="K67" s="174">
        <f>IF(G67=0,"",100*H67/Måned!$G15)</f>
        <v>0.13183915622940012</v>
      </c>
      <c r="L67" s="84"/>
      <c r="M67" s="174">
        <f>+IF(H67=0,"",'Ark1'!AA4116)</f>
        <v>4.1999999999999309</v>
      </c>
      <c r="N67" s="174">
        <f>+IF(I67=0,"",'Ark1'!AB4116)</f>
        <v>1</v>
      </c>
      <c r="O67" s="256">
        <f>IF(H67=0,"",'Ark1'!W4116)</f>
        <v>59</v>
      </c>
      <c r="P67" s="174">
        <f>IF(H67=0,"",'Ark1'!X4116)</f>
        <v>191.11592632719399</v>
      </c>
      <c r="Q67" s="255"/>
      <c r="R67" s="174">
        <f>IF(H67=0,"",'Ark1'!AA4116)</f>
        <v>4.1999999999999309</v>
      </c>
      <c r="S67" s="174">
        <f>IF(H67=0,"",'Ark1'!AB4116)</f>
        <v>1</v>
      </c>
      <c r="T67" s="174">
        <f>IF(H67=0,"",'Ark1'!AC4116)</f>
        <v>99.999999999975685</v>
      </c>
      <c r="U67" s="84"/>
      <c r="V67" s="92">
        <f t="shared" si="5"/>
        <v>2</v>
      </c>
      <c r="W67" s="174">
        <f>+'Ark1'!V4116</f>
        <v>7</v>
      </c>
      <c r="X67" s="231"/>
      <c r="Y67" s="90"/>
      <c r="Z67" s="90"/>
      <c r="AB67" s="235"/>
      <c r="AC67" s="91"/>
      <c r="AD67" s="91"/>
      <c r="AE67" s="91"/>
      <c r="AF67" s="91"/>
      <c r="AG67" s="91"/>
      <c r="AH67" s="91"/>
      <c r="AI67" s="91"/>
    </row>
    <row r="68" spans="1:38" ht="15.6">
      <c r="A68" s="231"/>
      <c r="B68" s="203">
        <f>+'Ark1'!C4117</f>
        <v>2023</v>
      </c>
      <c r="C68" s="203">
        <f>+'Ark1'!J4117</f>
        <v>113</v>
      </c>
      <c r="D68" s="203" t="str">
        <f>VLOOKUP(C68,RNR!$A$1:$B$29,2)</f>
        <v>Egersund</v>
      </c>
      <c r="E68" s="203">
        <f>+'Ark1'!D4117</f>
        <v>7</v>
      </c>
      <c r="F68" s="203" t="str">
        <f>VLOOKUP(E68,RNR!$D$2:$E$13,2)</f>
        <v>Jul</v>
      </c>
      <c r="G68" s="91">
        <f>+'Ark1'!Q4117</f>
        <v>1</v>
      </c>
      <c r="H68" s="92">
        <f>+'Ark1'!R4117</f>
        <v>1</v>
      </c>
      <c r="I68" s="91">
        <f>IF(H68=0,"",'Ark1'!S4117)</f>
        <v>1</v>
      </c>
      <c r="J68" s="84"/>
      <c r="K68" s="174">
        <f>IF(G68=0,"",100*H68/Måned!$G16)</f>
        <v>7.4404761904761904E-2</v>
      </c>
      <c r="L68" s="84"/>
      <c r="M68" s="174">
        <f>+IF(H68=0,"",'Ark1'!AA4117)</f>
        <v>0</v>
      </c>
      <c r="N68" s="174">
        <f>+IF(I68=0,"",'Ark1'!AB4117)</f>
        <v>0</v>
      </c>
      <c r="O68" s="256">
        <f>IF(H68=0,"",'Ark1'!W4117)</f>
        <v>54</v>
      </c>
      <c r="P68" s="174">
        <f>IF(H68=0,"",'Ark1'!X4117)</f>
        <v>157.96316359696641</v>
      </c>
      <c r="Q68" s="255"/>
      <c r="R68" s="174">
        <f>IF(H68=0,"",'Ark1'!AA4117)</f>
        <v>0</v>
      </c>
      <c r="S68" s="174">
        <f>IF(H68=0,"",'Ark1'!AB4117)</f>
        <v>0</v>
      </c>
      <c r="T68" s="174">
        <f>IF(H68=0,"",'Ark1'!AC4117)</f>
        <v>0</v>
      </c>
      <c r="U68" s="84"/>
      <c r="V68" s="92">
        <f t="shared" si="5"/>
        <v>1</v>
      </c>
      <c r="W68" s="174">
        <f>+'Ark1'!V4117</f>
        <v>11</v>
      </c>
      <c r="X68" s="231"/>
      <c r="Y68" s="90"/>
      <c r="Z68" s="90"/>
      <c r="AB68" s="235"/>
      <c r="AC68" s="91"/>
      <c r="AD68" s="91"/>
      <c r="AE68" s="91"/>
      <c r="AF68" s="91"/>
      <c r="AG68" s="91"/>
      <c r="AH68" s="91"/>
      <c r="AI68" s="91"/>
    </row>
    <row r="69" spans="1:38" ht="15.6">
      <c r="A69" s="231"/>
      <c r="B69" s="203">
        <f>+'Ark1'!C4118</f>
        <v>2023</v>
      </c>
      <c r="C69" s="203">
        <f>+'Ark1'!J4118</f>
        <v>113</v>
      </c>
      <c r="D69" s="203" t="str">
        <f>VLOOKUP(C69,RNR!$A$1:$B$29,2)</f>
        <v>Egersund</v>
      </c>
      <c r="E69" s="203">
        <f>+'Ark1'!D4118</f>
        <v>8</v>
      </c>
      <c r="F69" s="203" t="str">
        <f>VLOOKUP(E69,RNR!$D$2:$E$13,2)</f>
        <v>Aug</v>
      </c>
      <c r="G69" s="91">
        <f>+'Ark1'!Q4118</f>
        <v>1</v>
      </c>
      <c r="H69" s="92">
        <f>+'Ark1'!R4118</f>
        <v>1</v>
      </c>
      <c r="I69" s="91">
        <f>IF(H69=0,"",'Ark1'!S4118)</f>
        <v>1</v>
      </c>
      <c r="J69" s="84"/>
      <c r="K69" s="174">
        <f>IF(G69=0,"",100*H69/Måned!$G17)</f>
        <v>5.9347181008902079E-2</v>
      </c>
      <c r="L69" s="84"/>
      <c r="M69" s="174">
        <f>+IF(H69=0,"",'Ark1'!AA4118)</f>
        <v>0</v>
      </c>
      <c r="N69" s="174">
        <f>+IF(I69=0,"",'Ark1'!AB4118)</f>
        <v>0</v>
      </c>
      <c r="O69" s="256">
        <f>IF(H69=0,"",'Ark1'!W4118)</f>
        <v>59</v>
      </c>
      <c r="P69" s="174">
        <f>IF(H69=0,"",'Ark1'!X4118)</f>
        <v>132.82773564463704</v>
      </c>
      <c r="Q69" s="255"/>
      <c r="R69" s="174">
        <f>IF(H69=0,"",'Ark1'!AA4118)</f>
        <v>0</v>
      </c>
      <c r="S69" s="174">
        <f>IF(H69=0,"",'Ark1'!AB4118)</f>
        <v>0</v>
      </c>
      <c r="T69" s="174">
        <f>IF(H69=0,"",'Ark1'!AC4118)</f>
        <v>0</v>
      </c>
      <c r="U69" s="84"/>
      <c r="V69" s="92">
        <f t="shared" si="5"/>
        <v>1</v>
      </c>
      <c r="W69" s="174">
        <f>+'Ark1'!V4118</f>
        <v>14</v>
      </c>
      <c r="X69" s="231"/>
      <c r="Y69" s="90"/>
      <c r="Z69" s="90"/>
      <c r="AB69" s="235"/>
      <c r="AC69" s="91"/>
      <c r="AD69" s="91"/>
      <c r="AE69" s="91"/>
      <c r="AF69" s="91"/>
      <c r="AG69" s="91"/>
      <c r="AH69" s="91"/>
      <c r="AI69" s="91"/>
    </row>
    <row r="70" spans="1:38" ht="15.6">
      <c r="A70" s="231"/>
      <c r="B70" s="203">
        <f>+'Ark1'!C4119</f>
        <v>2023</v>
      </c>
      <c r="C70" s="203">
        <f>+'Ark1'!J4119</f>
        <v>113</v>
      </c>
      <c r="D70" s="203" t="str">
        <f>VLOOKUP(C70,RNR!$A$1:$B$29,2)</f>
        <v>Egersund</v>
      </c>
      <c r="E70" s="203">
        <f>+'Ark1'!D4119</f>
        <v>9</v>
      </c>
      <c r="F70" s="203" t="str">
        <f>VLOOKUP(E70,RNR!$D$2:$E$13,2)</f>
        <v>Sep</v>
      </c>
      <c r="G70" s="91">
        <f>+'Ark1'!Q4119</f>
        <v>1</v>
      </c>
      <c r="H70" s="92">
        <f>+'Ark1'!R4119</f>
        <v>1</v>
      </c>
      <c r="I70" s="91">
        <f>IF(H70=0,"",'Ark1'!S4119)</f>
        <v>1</v>
      </c>
      <c r="J70" s="84"/>
      <c r="K70" s="174">
        <f>IF(G70=0,"",100*H70/Måned!$G18)</f>
        <v>6.3938618925831206E-2</v>
      </c>
      <c r="L70" s="84"/>
      <c r="M70" s="174">
        <f>+IF(H70=0,"",'Ark1'!AA4119)</f>
        <v>0</v>
      </c>
      <c r="N70" s="174">
        <f>+IF(I70=0,"",'Ark1'!AB4119)</f>
        <v>0</v>
      </c>
      <c r="O70" s="256">
        <f>IF(H70=0,"",'Ark1'!W4119)</f>
        <v>61</v>
      </c>
      <c r="P70" s="174">
        <f>IF(H70=0,"",'Ark1'!X4119)</f>
        <v>156.44637053087757</v>
      </c>
      <c r="Q70" s="255"/>
      <c r="R70" s="174">
        <f>IF(H70=0,"",'Ark1'!AA4119)</f>
        <v>0</v>
      </c>
      <c r="S70" s="174">
        <f>IF(H70=0,"",'Ark1'!AB4119)</f>
        <v>0</v>
      </c>
      <c r="T70" s="174">
        <f>IF(H70=0,"",'Ark1'!AC4119)</f>
        <v>0</v>
      </c>
      <c r="U70" s="84"/>
      <c r="V70" s="92">
        <f t="shared" si="5"/>
        <v>1</v>
      </c>
      <c r="W70" s="174">
        <f>+'Ark1'!V4119</f>
        <v>0</v>
      </c>
      <c r="X70" s="231"/>
      <c r="Y70" s="90"/>
      <c r="Z70" s="90"/>
      <c r="AB70" s="235"/>
      <c r="AC70" s="91"/>
      <c r="AD70" s="91"/>
      <c r="AE70" s="91"/>
      <c r="AF70" s="91"/>
      <c r="AG70" s="91"/>
      <c r="AH70" s="91"/>
      <c r="AI70" s="91"/>
    </row>
    <row r="71" spans="1:38" ht="15.6">
      <c r="A71" s="231"/>
      <c r="B71" s="203">
        <f>+'Ark1'!C4120</f>
        <v>2023</v>
      </c>
      <c r="C71" s="203">
        <f>+'Ark1'!J4120</f>
        <v>113</v>
      </c>
      <c r="D71" s="203" t="str">
        <f>VLOOKUP(C71,RNR!$A$1:$B$29,2)</f>
        <v>Egersund</v>
      </c>
      <c r="E71" s="203">
        <f>+'Ark1'!D4120</f>
        <v>10</v>
      </c>
      <c r="F71" s="203" t="str">
        <f>VLOOKUP(E71,RNR!$D$2:$E$13,2)</f>
        <v>Okt</v>
      </c>
      <c r="G71" s="91">
        <f>+'Ark1'!Q4120</f>
        <v>2</v>
      </c>
      <c r="H71" s="92">
        <f>+'Ark1'!R4120</f>
        <v>2</v>
      </c>
      <c r="I71" s="91">
        <f>IF(H71=0,"",'Ark1'!S4120)</f>
        <v>2</v>
      </c>
      <c r="J71" s="84"/>
      <c r="K71" s="174">
        <f>IF(G71=0,"",100*H71/Måned!$G19)</f>
        <v>0.12300123001230012</v>
      </c>
      <c r="L71" s="84"/>
      <c r="M71" s="174">
        <f>+IF(H71=0,"",'Ark1'!AA4120)</f>
        <v>36.30000000000004</v>
      </c>
      <c r="N71" s="174">
        <f>+IF(I71=0,"",'Ark1'!AB4120)</f>
        <v>0</v>
      </c>
      <c r="O71" s="256">
        <f>IF(H71=0,"",'Ark1'!W4120)</f>
        <v>59</v>
      </c>
      <c r="P71" s="174">
        <f>IF(H71=0,"",'Ark1'!X4120)</f>
        <v>166.30552546045504</v>
      </c>
      <c r="Q71" s="255"/>
      <c r="R71" s="174">
        <f>IF(H71=0,"",'Ark1'!AA4120)</f>
        <v>36.30000000000004</v>
      </c>
      <c r="S71" s="174">
        <f>IF(H71=0,"",'Ark1'!AB4120)</f>
        <v>0</v>
      </c>
      <c r="T71" s="174">
        <f>IF(H71=0,"",'Ark1'!AC4120)</f>
        <v>0</v>
      </c>
      <c r="U71" s="84"/>
      <c r="V71" s="92">
        <f t="shared" si="5"/>
        <v>1</v>
      </c>
      <c r="W71" s="174">
        <f>+'Ark1'!V4120</f>
        <v>14</v>
      </c>
      <c r="X71" s="231"/>
      <c r="Y71" s="90"/>
      <c r="Z71" s="90"/>
      <c r="AB71" s="235"/>
      <c r="AC71" s="91"/>
      <c r="AD71" s="91"/>
      <c r="AE71" s="91"/>
      <c r="AF71" s="91"/>
      <c r="AG71" s="91"/>
      <c r="AH71" s="91"/>
      <c r="AI71" s="91"/>
    </row>
    <row r="72" spans="1:38" ht="15.6">
      <c r="A72" s="231"/>
      <c r="B72" s="203">
        <f>+'Ark1'!C4121</f>
        <v>2023</v>
      </c>
      <c r="C72" s="203">
        <f>+'Ark1'!J4121</f>
        <v>113</v>
      </c>
      <c r="D72" s="203" t="str">
        <f>VLOOKUP(C72,RNR!$A$1:$B$29,2)</f>
        <v>Egersund</v>
      </c>
      <c r="E72" s="203">
        <f>+'Ark1'!D4121</f>
        <v>11</v>
      </c>
      <c r="F72" s="203" t="str">
        <f>VLOOKUP(E72,RNR!$D$2:$E$13,2)</f>
        <v>Nov</v>
      </c>
      <c r="G72" s="91">
        <f>+'Ark1'!Q4121</f>
        <v>0</v>
      </c>
      <c r="H72" s="92">
        <f>+'Ark1'!R4121</f>
        <v>0</v>
      </c>
      <c r="I72" s="91" t="str">
        <f>IF(H72=0,"",'Ark1'!S4121)</f>
        <v/>
      </c>
      <c r="J72" s="84"/>
      <c r="K72" s="174" t="str">
        <f>IF(G72=0,"",100*H72/Måned!$G20)</f>
        <v/>
      </c>
      <c r="L72" s="84"/>
      <c r="M72" s="174" t="str">
        <f>+IF(H72=0,"",'Ark1'!AA4121)</f>
        <v/>
      </c>
      <c r="N72" s="174">
        <f>+IF(I72=0,"",'Ark1'!AB4121)</f>
        <v>0</v>
      </c>
      <c r="O72" s="256" t="str">
        <f>IF(H72=0,"",'Ark1'!W4121)</f>
        <v/>
      </c>
      <c r="P72" s="174" t="str">
        <f>IF(H72=0,"",'Ark1'!X4121)</f>
        <v/>
      </c>
      <c r="Q72" s="255"/>
      <c r="R72" s="174" t="str">
        <f>IF(H72=0,"",'Ark1'!AA4121)</f>
        <v/>
      </c>
      <c r="S72" s="174" t="str">
        <f>IF(H72=0,"",'Ark1'!AB4121)</f>
        <v/>
      </c>
      <c r="T72" s="174" t="str">
        <f>IF(H72=0,"",'Ark1'!AC4121)</f>
        <v/>
      </c>
      <c r="U72" s="84"/>
      <c r="V72" s="92" t="str">
        <f t="shared" ref="V72:V84" si="6">+(IF(H72=0,"",I72/G72))</f>
        <v/>
      </c>
      <c r="W72" s="174">
        <f>+'Ark1'!V4121</f>
        <v>0</v>
      </c>
      <c r="X72" s="231"/>
      <c r="Y72" s="90"/>
      <c r="Z72" s="90"/>
      <c r="AB72" s="235"/>
      <c r="AC72" s="91"/>
      <c r="AD72" s="91"/>
      <c r="AE72" s="91"/>
      <c r="AF72" s="91"/>
      <c r="AG72" s="91"/>
      <c r="AH72" s="91"/>
      <c r="AI72" s="91"/>
    </row>
    <row r="73" spans="1:38" ht="15.6">
      <c r="A73" s="231"/>
      <c r="B73" s="203">
        <f>+'Ark1'!C4122</f>
        <v>2023</v>
      </c>
      <c r="C73" s="203">
        <f>+'Ark1'!J4122</f>
        <v>113</v>
      </c>
      <c r="D73" s="203" t="str">
        <f>VLOOKUP(C73,RNR!$A$1:$B$29,2)</f>
        <v>Egersund</v>
      </c>
      <c r="E73" s="203">
        <f>+'Ark1'!D4122</f>
        <v>12</v>
      </c>
      <c r="F73" s="203" t="str">
        <f>VLOOKUP(E73,RNR!$D$2:$E$13,2)</f>
        <v>Des</v>
      </c>
      <c r="G73" s="91">
        <f>+'Ark1'!Q4122</f>
        <v>1</v>
      </c>
      <c r="H73" s="92">
        <f>+'Ark1'!R4122</f>
        <v>1</v>
      </c>
      <c r="I73" s="91">
        <f>IF(H73=0,"",'Ark1'!S4122)</f>
        <v>1</v>
      </c>
      <c r="J73" s="84"/>
      <c r="K73" s="174">
        <f>IF(G73=0,"",100*H73/Måned!$G21)</f>
        <v>7.8125E-2</v>
      </c>
      <c r="L73" s="84"/>
      <c r="M73" s="174">
        <f>+IF(H73=0,"",'Ark1'!AA4122)</f>
        <v>0</v>
      </c>
      <c r="N73" s="174">
        <f>+IF(I73=0,"",'Ark1'!AB4122)</f>
        <v>0</v>
      </c>
      <c r="O73" s="256">
        <f>IF(H73=0,"",'Ark1'!W4122)</f>
        <v>59</v>
      </c>
      <c r="P73" s="174">
        <f>IF(H73=0,"",'Ark1'!X4122)</f>
        <v>156.22968580715059</v>
      </c>
      <c r="Q73" s="255"/>
      <c r="R73" s="174">
        <f>IF(H73=0,"",'Ark1'!AA4122)</f>
        <v>0</v>
      </c>
      <c r="S73" s="174">
        <f>IF(H73=0,"",'Ark1'!AB4122)</f>
        <v>0</v>
      </c>
      <c r="T73" s="174">
        <f>IF(H73=0,"",'Ark1'!AC4122)</f>
        <v>0</v>
      </c>
      <c r="U73" s="84"/>
      <c r="V73" s="92">
        <f t="shared" si="6"/>
        <v>1</v>
      </c>
      <c r="W73" s="174">
        <f>+'Ark1'!V4122</f>
        <v>14</v>
      </c>
      <c r="X73" s="231"/>
      <c r="Y73" s="90"/>
      <c r="Z73" s="90"/>
      <c r="AB73" s="235"/>
      <c r="AC73" s="91"/>
      <c r="AD73" s="91"/>
      <c r="AE73" s="91"/>
      <c r="AF73" s="91"/>
      <c r="AG73" s="91"/>
      <c r="AH73" s="91"/>
      <c r="AI73" s="91"/>
    </row>
    <row r="74" spans="1:38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90"/>
      <c r="Z74" s="90"/>
      <c r="AB74" s="235"/>
      <c r="AC74" s="91"/>
      <c r="AD74" s="91"/>
      <c r="AE74" s="91"/>
      <c r="AF74" s="91"/>
      <c r="AG74" s="91"/>
      <c r="AH74" s="91"/>
      <c r="AI74" s="91"/>
    </row>
    <row r="75" spans="1:38" ht="15.6">
      <c r="A75" s="231"/>
      <c r="B75" s="203">
        <f>+'Ark1'!C4123</f>
        <v>2023</v>
      </c>
      <c r="C75" s="203">
        <f>+'Ark1'!J4123</f>
        <v>116</v>
      </c>
      <c r="D75" s="203" t="str">
        <f>VLOOKUP(C75,RNR!$A$1:$B$29,2)</f>
        <v>Sandeid</v>
      </c>
      <c r="E75" s="203">
        <f>+'Ark1'!D4123</f>
        <v>1</v>
      </c>
      <c r="F75" s="203" t="str">
        <f>VLOOKUP(E75,RNR!$D$2:$E$13,2)</f>
        <v>Jan</v>
      </c>
      <c r="G75" s="91">
        <f>+'Ark1'!Q4123</f>
        <v>0</v>
      </c>
      <c r="H75" s="92">
        <f>+'Ark1'!R4123</f>
        <v>0</v>
      </c>
      <c r="I75" s="91" t="str">
        <f>IF(H75=0,"",'Ark1'!S4123)</f>
        <v/>
      </c>
      <c r="J75" s="84"/>
      <c r="K75" s="174" t="str">
        <f>IF(G75=0,"",100*H75/Måned!$G10)</f>
        <v/>
      </c>
      <c r="L75" s="84"/>
      <c r="M75" s="174" t="str">
        <f>+IF(H75=0,"",'Ark1'!AA4123)</f>
        <v/>
      </c>
      <c r="N75" s="174">
        <f>+IF(I75=0,"",'Ark1'!AB4123)</f>
        <v>0</v>
      </c>
      <c r="O75" s="256" t="str">
        <f>IF(H75=0,"",'Ark1'!W4123)</f>
        <v/>
      </c>
      <c r="P75" s="174" t="str">
        <f>IF(H75=0,"",'Ark1'!X4123)</f>
        <v/>
      </c>
      <c r="Q75" s="255"/>
      <c r="R75" s="174" t="str">
        <f>IF(H75=0,"",'Ark1'!AA4123)</f>
        <v/>
      </c>
      <c r="S75" s="174" t="str">
        <f>IF(H75=0,"",'Ark1'!AB4123)</f>
        <v/>
      </c>
      <c r="T75" s="174" t="str">
        <f>IF(H75=0,"",'Ark1'!AC4123)</f>
        <v/>
      </c>
      <c r="U75" s="84"/>
      <c r="V75" s="92" t="str">
        <f t="shared" si="6"/>
        <v/>
      </c>
      <c r="W75" s="174">
        <f>+'Ark1'!V4123</f>
        <v>0</v>
      </c>
      <c r="X75" s="231"/>
      <c r="Y75" s="258"/>
      <c r="AB75" s="235"/>
      <c r="AJ75" s="259"/>
      <c r="AK75" s="90"/>
      <c r="AL75" s="90"/>
    </row>
    <row r="76" spans="1:38" ht="15.6">
      <c r="A76" s="231"/>
      <c r="B76" s="203">
        <f>+'Ark1'!C4124</f>
        <v>2023</v>
      </c>
      <c r="C76" s="203">
        <f>+'Ark1'!J4124</f>
        <v>116</v>
      </c>
      <c r="D76" s="203" t="str">
        <f>VLOOKUP(C76,RNR!$A$1:$B$29,2)</f>
        <v>Sandeid</v>
      </c>
      <c r="E76" s="203">
        <f>+'Ark1'!D4124</f>
        <v>2</v>
      </c>
      <c r="F76" s="203" t="str">
        <f>VLOOKUP(E76,RNR!$D$2:$E$13,2)</f>
        <v>Feb</v>
      </c>
      <c r="G76" s="91">
        <f>+'Ark1'!Q4124</f>
        <v>1</v>
      </c>
      <c r="H76" s="92">
        <f>+'Ark1'!R4124</f>
        <v>1</v>
      </c>
      <c r="I76" s="91">
        <f>IF(H76=0,"",'Ark1'!S4124)</f>
        <v>1</v>
      </c>
      <c r="J76" s="84"/>
      <c r="K76" s="174">
        <f>IF(G76=0,"",100*H76/Måned!$G11)</f>
        <v>7.3746312684365781E-2</v>
      </c>
      <c r="L76" s="84"/>
      <c r="M76" s="174">
        <f>+IF(H76=0,"",'Ark1'!AA4124)</f>
        <v>0</v>
      </c>
      <c r="N76" s="174">
        <f>+IF(I76=0,"",'Ark1'!AB4124)</f>
        <v>0</v>
      </c>
      <c r="O76" s="256">
        <f>IF(H76=0,"",'Ark1'!W4124)</f>
        <v>58</v>
      </c>
      <c r="P76" s="174">
        <f>IF(H76=0,"",'Ark1'!X4124)</f>
        <v>117.2264355362947</v>
      </c>
      <c r="Q76" s="255"/>
      <c r="R76" s="174">
        <f>IF(H76=0,"",'Ark1'!AA4124)</f>
        <v>0</v>
      </c>
      <c r="S76" s="174">
        <f>IF(H76=0,"",'Ark1'!AB4124)</f>
        <v>0</v>
      </c>
      <c r="T76" s="174">
        <f>IF(H76=0,"",'Ark1'!AC4124)</f>
        <v>0</v>
      </c>
      <c r="U76" s="84"/>
      <c r="V76" s="92">
        <f t="shared" si="6"/>
        <v>1</v>
      </c>
      <c r="W76" s="174">
        <f>+'Ark1'!V4124</f>
        <v>14</v>
      </c>
      <c r="X76" s="231"/>
      <c r="Y76" s="258"/>
      <c r="AB76" s="235"/>
      <c r="AJ76" s="259"/>
      <c r="AK76" s="90"/>
      <c r="AL76" s="90"/>
    </row>
    <row r="77" spans="1:38" ht="15.6">
      <c r="A77" s="231"/>
      <c r="B77" s="203">
        <f>+'Ark1'!C4125</f>
        <v>2023</v>
      </c>
      <c r="C77" s="203">
        <f>+'Ark1'!J4125</f>
        <v>116</v>
      </c>
      <c r="D77" s="203" t="str">
        <f>VLOOKUP(C77,RNR!$A$1:$B$29,2)</f>
        <v>Sandeid</v>
      </c>
      <c r="E77" s="203">
        <f>+'Ark1'!D4125</f>
        <v>3</v>
      </c>
      <c r="F77" s="203" t="str">
        <f>VLOOKUP(E77,RNR!$D$2:$E$13,2)</f>
        <v>Mar</v>
      </c>
      <c r="G77" s="91">
        <f>+'Ark1'!Q4125</f>
        <v>1</v>
      </c>
      <c r="H77" s="92">
        <f>+'Ark1'!R4125</f>
        <v>4</v>
      </c>
      <c r="I77" s="91">
        <f>IF(H77=0,"",'Ark1'!S4125)</f>
        <v>4</v>
      </c>
      <c r="J77" s="84"/>
      <c r="K77" s="174">
        <f>IF(G77=0,"",100*H77/Måned!$G12)</f>
        <v>0.24110910186859555</v>
      </c>
      <c r="L77" s="84"/>
      <c r="M77" s="174">
        <f>+IF(H77=0,"",'Ark1'!AA4125)</f>
        <v>6.335366998051505</v>
      </c>
      <c r="N77" s="174">
        <f>+IF(I77=0,"",'Ark1'!AB4125)</f>
        <v>0</v>
      </c>
      <c r="O77" s="256">
        <f>IF(H77=0,"",'Ark1'!W4125)</f>
        <v>60</v>
      </c>
      <c r="P77" s="174">
        <f>IF(H77=0,"",'Ark1'!X4125)</f>
        <v>130.03791982665223</v>
      </c>
      <c r="Q77" s="255"/>
      <c r="R77" s="174">
        <f>IF(H77=0,"",'Ark1'!AA4125)</f>
        <v>6.335366998051505</v>
      </c>
      <c r="S77" s="174">
        <f>IF(H77=0,"",'Ark1'!AB4125)</f>
        <v>0</v>
      </c>
      <c r="T77" s="174">
        <f>IF(H77=0,"",'Ark1'!AC4125)</f>
        <v>0</v>
      </c>
      <c r="U77" s="84"/>
      <c r="V77" s="92">
        <f t="shared" si="6"/>
        <v>4</v>
      </c>
      <c r="W77" s="174">
        <f>+'Ark1'!V4125</f>
        <v>0</v>
      </c>
      <c r="X77" s="231"/>
      <c r="Y77" s="258"/>
      <c r="AB77" s="235"/>
      <c r="AJ77" s="259"/>
      <c r="AK77" s="90"/>
      <c r="AL77" s="90"/>
    </row>
    <row r="78" spans="1:38" ht="15.6">
      <c r="A78" s="231"/>
      <c r="B78" s="203">
        <f>+'Ark1'!C4126</f>
        <v>2023</v>
      </c>
      <c r="C78" s="203">
        <f>+'Ark1'!J4126</f>
        <v>116</v>
      </c>
      <c r="D78" s="203" t="str">
        <f>VLOOKUP(C78,RNR!$A$1:$B$29,2)</f>
        <v>Sandeid</v>
      </c>
      <c r="E78" s="203">
        <f>+'Ark1'!D4126</f>
        <v>4</v>
      </c>
      <c r="F78" s="203" t="str">
        <f>VLOOKUP(E78,RNR!$D$2:$E$13,2)</f>
        <v>Apr</v>
      </c>
      <c r="G78" s="91">
        <f>+'Ark1'!Q4126</f>
        <v>0</v>
      </c>
      <c r="H78" s="92">
        <f>+'Ark1'!R4126</f>
        <v>0</v>
      </c>
      <c r="I78" s="91" t="str">
        <f>IF(H78=0,"",'Ark1'!S4126)</f>
        <v/>
      </c>
      <c r="J78" s="84"/>
      <c r="K78" s="174" t="str">
        <f>IF(G78=0,"",100*H78/Måned!$G13)</f>
        <v/>
      </c>
      <c r="L78" s="84"/>
      <c r="M78" s="174" t="str">
        <f>+IF(H78=0,"",'Ark1'!AA4126)</f>
        <v/>
      </c>
      <c r="N78" s="174">
        <f>+IF(I78=0,"",'Ark1'!AB4126)</f>
        <v>0</v>
      </c>
      <c r="O78" s="256" t="str">
        <f>IF(H78=0,"",'Ark1'!W4126)</f>
        <v/>
      </c>
      <c r="P78" s="174" t="str">
        <f>IF(H78=0,"",'Ark1'!X4126)</f>
        <v/>
      </c>
      <c r="Q78" s="255"/>
      <c r="R78" s="174" t="str">
        <f>IF(H78=0,"",'Ark1'!AA4126)</f>
        <v/>
      </c>
      <c r="S78" s="174" t="str">
        <f>IF(H78=0,"",'Ark1'!AB4126)</f>
        <v/>
      </c>
      <c r="T78" s="174" t="str">
        <f>IF(H78=0,"",'Ark1'!AC4126)</f>
        <v/>
      </c>
      <c r="U78" s="84"/>
      <c r="V78" s="92" t="str">
        <f t="shared" si="6"/>
        <v/>
      </c>
      <c r="W78" s="174">
        <f>+'Ark1'!V4126</f>
        <v>0</v>
      </c>
      <c r="X78" s="231"/>
      <c r="Y78" s="258"/>
      <c r="AB78" s="235"/>
      <c r="AJ78" s="259"/>
      <c r="AK78" s="90"/>
      <c r="AL78" s="90"/>
    </row>
    <row r="79" spans="1:38" ht="15.6">
      <c r="A79" s="231"/>
      <c r="B79" s="203">
        <f>+'Ark1'!C4127</f>
        <v>2023</v>
      </c>
      <c r="C79" s="203">
        <f>+'Ark1'!J4127</f>
        <v>116</v>
      </c>
      <c r="D79" s="203" t="str">
        <f>VLOOKUP(C79,RNR!$A$1:$B$29,2)</f>
        <v>Sandeid</v>
      </c>
      <c r="E79" s="203">
        <f>+'Ark1'!D4127</f>
        <v>5</v>
      </c>
      <c r="F79" s="203" t="str">
        <f>VLOOKUP(E79,RNR!$D$2:$E$13,2)</f>
        <v>Mai</v>
      </c>
      <c r="G79" s="91">
        <f>+'Ark1'!Q4127</f>
        <v>1</v>
      </c>
      <c r="H79" s="92">
        <f>+'Ark1'!R4127</f>
        <v>4</v>
      </c>
      <c r="I79" s="91">
        <f>IF(H79=0,"",'Ark1'!S4127)</f>
        <v>4</v>
      </c>
      <c r="J79" s="84"/>
      <c r="K79" s="174">
        <f>IF(G79=0,"",100*H79/Måned!$G14)</f>
        <v>0.26881720430107525</v>
      </c>
      <c r="L79" s="84"/>
      <c r="M79" s="174">
        <f>+IF(H79=0,"",'Ark1'!AA4127)</f>
        <v>13.675251368804844</v>
      </c>
      <c r="N79" s="174">
        <f>+IF(I79=0,"",'Ark1'!AB4127)</f>
        <v>0.82915619758885006</v>
      </c>
      <c r="O79" s="256">
        <f>IF(H79=0,"",'Ark1'!W4127)</f>
        <v>58.75</v>
      </c>
      <c r="P79" s="174">
        <f>IF(H79=0,"",'Ark1'!X4127)</f>
        <v>115.33044420368363</v>
      </c>
      <c r="Q79" s="255"/>
      <c r="R79" s="174">
        <f>IF(H79=0,"",'Ark1'!AA4127)</f>
        <v>13.675251368804844</v>
      </c>
      <c r="S79" s="174">
        <f>IF(H79=0,"",'Ark1'!AB4127)</f>
        <v>0.82915619758885006</v>
      </c>
      <c r="T79" s="174">
        <f>IF(H79=0,"",'Ark1'!AC4127)</f>
        <v>-41.560397626439503</v>
      </c>
      <c r="U79" s="84"/>
      <c r="V79" s="92">
        <f t="shared" si="6"/>
        <v>4</v>
      </c>
      <c r="W79" s="174">
        <f>+'Ark1'!V4127</f>
        <v>10.5</v>
      </c>
      <c r="X79" s="231"/>
      <c r="Y79" s="258"/>
      <c r="AB79" s="235"/>
      <c r="AJ79" s="259"/>
      <c r="AK79" s="90"/>
      <c r="AL79" s="90"/>
    </row>
    <row r="80" spans="1:38" ht="15.6">
      <c r="A80" s="231"/>
      <c r="B80" s="203">
        <f>+'Ark1'!C4128</f>
        <v>2023</v>
      </c>
      <c r="C80" s="203">
        <f>+'Ark1'!J4128</f>
        <v>116</v>
      </c>
      <c r="D80" s="203" t="str">
        <f>VLOOKUP(C80,RNR!$A$1:$B$29,2)</f>
        <v>Sandeid</v>
      </c>
      <c r="E80" s="203">
        <f>+'Ark1'!D4128</f>
        <v>6</v>
      </c>
      <c r="F80" s="203" t="str">
        <f>VLOOKUP(E80,RNR!$D$2:$E$13,2)</f>
        <v>Jun</v>
      </c>
      <c r="G80" s="91">
        <f>+'Ark1'!Q4128</f>
        <v>0</v>
      </c>
      <c r="H80" s="92">
        <f>+'Ark1'!R4128</f>
        <v>0</v>
      </c>
      <c r="I80" s="91" t="str">
        <f>IF(H80=0,"",'Ark1'!S4128)</f>
        <v/>
      </c>
      <c r="J80" s="84"/>
      <c r="K80" s="174" t="str">
        <f>IF(G80=0,"",100*H80/Måned!$G15)</f>
        <v/>
      </c>
      <c r="L80" s="84"/>
      <c r="M80" s="174" t="str">
        <f>+IF(H80=0,"",'Ark1'!AA4128)</f>
        <v/>
      </c>
      <c r="N80" s="174">
        <f>+IF(I80=0,"",'Ark1'!AB4128)</f>
        <v>0</v>
      </c>
      <c r="O80" s="256" t="str">
        <f>IF(H80=0,"",'Ark1'!W4128)</f>
        <v/>
      </c>
      <c r="P80" s="174" t="str">
        <f>IF(H80=0,"",'Ark1'!X4128)</f>
        <v/>
      </c>
      <c r="Q80" s="255"/>
      <c r="R80" s="174" t="str">
        <f>IF(H80=0,"",'Ark1'!AA4128)</f>
        <v/>
      </c>
      <c r="S80" s="174" t="str">
        <f>IF(H80=0,"",'Ark1'!AB4128)</f>
        <v/>
      </c>
      <c r="T80" s="174" t="str">
        <f>IF(H80=0,"",'Ark1'!AC4128)</f>
        <v/>
      </c>
      <c r="U80" s="84"/>
      <c r="V80" s="92" t="str">
        <f t="shared" si="6"/>
        <v/>
      </c>
      <c r="W80" s="174">
        <f>+'Ark1'!V4128</f>
        <v>0</v>
      </c>
      <c r="X80" s="231"/>
      <c r="Y80" s="258"/>
      <c r="AB80" s="235"/>
      <c r="AJ80" s="259"/>
      <c r="AK80" s="90"/>
      <c r="AL80" s="90"/>
    </row>
    <row r="81" spans="1:38" ht="15.6">
      <c r="A81" s="231"/>
      <c r="B81" s="203">
        <f>+'Ark1'!C4129</f>
        <v>2023</v>
      </c>
      <c r="C81" s="203">
        <f>+'Ark1'!J4129</f>
        <v>116</v>
      </c>
      <c r="D81" s="203" t="str">
        <f>VLOOKUP(C81,RNR!$A$1:$B$29,2)</f>
        <v>Sandeid</v>
      </c>
      <c r="E81" s="203">
        <f>+'Ark1'!D4129</f>
        <v>7</v>
      </c>
      <c r="F81" s="203" t="str">
        <f>VLOOKUP(E81,RNR!$D$2:$E$13,2)</f>
        <v>Jul</v>
      </c>
      <c r="G81" s="91">
        <f>+'Ark1'!Q4129</f>
        <v>0</v>
      </c>
      <c r="H81" s="92">
        <f>+'Ark1'!R4129</f>
        <v>0</v>
      </c>
      <c r="I81" s="91" t="str">
        <f>IF(H81=0,"",'Ark1'!S4129)</f>
        <v/>
      </c>
      <c r="J81" s="84"/>
      <c r="K81" s="174" t="str">
        <f>IF(G81=0,"",100*H81/Måned!$G16)</f>
        <v/>
      </c>
      <c r="L81" s="84"/>
      <c r="M81" s="174" t="str">
        <f>+IF(H81=0,"",'Ark1'!AA4129)</f>
        <v/>
      </c>
      <c r="N81" s="174">
        <f>+IF(I81=0,"",'Ark1'!AB4129)</f>
        <v>0</v>
      </c>
      <c r="O81" s="256" t="str">
        <f>IF(H81=0,"",'Ark1'!W4129)</f>
        <v/>
      </c>
      <c r="P81" s="174" t="str">
        <f>IF(H81=0,"",'Ark1'!X4129)</f>
        <v/>
      </c>
      <c r="Q81" s="255"/>
      <c r="R81" s="174" t="str">
        <f>IF(H81=0,"",'Ark1'!AA4129)</f>
        <v/>
      </c>
      <c r="S81" s="174" t="str">
        <f>IF(H81=0,"",'Ark1'!AB4129)</f>
        <v/>
      </c>
      <c r="T81" s="174" t="str">
        <f>IF(H81=0,"",'Ark1'!AC4129)</f>
        <v/>
      </c>
      <c r="U81" s="84"/>
      <c r="V81" s="92" t="str">
        <f t="shared" si="6"/>
        <v/>
      </c>
      <c r="W81" s="174">
        <f>+'Ark1'!V4129</f>
        <v>0</v>
      </c>
      <c r="X81" s="231"/>
      <c r="Y81" s="258"/>
      <c r="AB81" s="235"/>
      <c r="AJ81" s="259"/>
      <c r="AK81" s="90"/>
      <c r="AL81" s="90"/>
    </row>
    <row r="82" spans="1:38" ht="15.6">
      <c r="A82" s="231"/>
      <c r="B82" s="203">
        <f>+'Ark1'!C4130</f>
        <v>2023</v>
      </c>
      <c r="C82" s="203">
        <f>+'Ark1'!J4130</f>
        <v>116</v>
      </c>
      <c r="D82" s="203" t="str">
        <f>VLOOKUP(C82,RNR!$A$1:$B$29,2)</f>
        <v>Sandeid</v>
      </c>
      <c r="E82" s="203">
        <f>+'Ark1'!D4130</f>
        <v>8</v>
      </c>
      <c r="F82" s="203" t="str">
        <f>VLOOKUP(E82,RNR!$D$2:$E$13,2)</f>
        <v>Aug</v>
      </c>
      <c r="G82" s="91">
        <f>+'Ark1'!Q4130</f>
        <v>1</v>
      </c>
      <c r="H82" s="92">
        <f>+'Ark1'!R4130</f>
        <v>4</v>
      </c>
      <c r="I82" s="91">
        <f>IF(H82=0,"",'Ark1'!S4130)</f>
        <v>4</v>
      </c>
      <c r="J82" s="84"/>
      <c r="K82" s="174">
        <f>IF(G82=0,"",100*H82/Måned!$G17)</f>
        <v>0.23738872403560832</v>
      </c>
      <c r="L82" s="84"/>
      <c r="M82" s="174">
        <f>+IF(H82=0,"",'Ark1'!AA4130)</f>
        <v>22.479921596838437</v>
      </c>
      <c r="N82" s="174">
        <f>+IF(I82=0,"",'Ark1'!AB4130)</f>
        <v>1.6583123951777001</v>
      </c>
      <c r="O82" s="256">
        <f>IF(H82=0,"",'Ark1'!W4130)</f>
        <v>63.5</v>
      </c>
      <c r="P82" s="174">
        <f>IF(H82=0,"",'Ark1'!X4130)</f>
        <v>139.24702058504877</v>
      </c>
      <c r="Q82" s="255"/>
      <c r="R82" s="174">
        <f>IF(H82=0,"",'Ark1'!AA4130)</f>
        <v>22.479921596838437</v>
      </c>
      <c r="S82" s="174">
        <f>IF(H82=0,"",'Ark1'!AB4130)</f>
        <v>1.6583123951777001</v>
      </c>
      <c r="T82" s="174">
        <f>IF(H82=0,"",'Ark1'!AC4130)</f>
        <v>-80.105995820909115</v>
      </c>
      <c r="U82" s="84"/>
      <c r="V82" s="92">
        <f t="shared" si="6"/>
        <v>4</v>
      </c>
      <c r="W82" s="174">
        <f>+'Ark1'!V4130</f>
        <v>0</v>
      </c>
      <c r="X82" s="231"/>
      <c r="Y82" s="258"/>
      <c r="AB82" s="235"/>
      <c r="AJ82" s="259"/>
      <c r="AK82" s="90"/>
      <c r="AL82" s="90"/>
    </row>
    <row r="83" spans="1:38" ht="15.6">
      <c r="A83" s="231"/>
      <c r="B83" s="203">
        <f>+'Ark1'!C4131</f>
        <v>2023</v>
      </c>
      <c r="C83" s="203">
        <f>+'Ark1'!J4131</f>
        <v>116</v>
      </c>
      <c r="D83" s="203" t="str">
        <f>VLOOKUP(C83,RNR!$A$1:$B$29,2)</f>
        <v>Sandeid</v>
      </c>
      <c r="E83" s="203">
        <f>+'Ark1'!D4131</f>
        <v>9</v>
      </c>
      <c r="F83" s="203" t="str">
        <f>VLOOKUP(E83,RNR!$D$2:$E$13,2)</f>
        <v>Sep</v>
      </c>
      <c r="G83" s="91">
        <f>+'Ark1'!Q4131</f>
        <v>0</v>
      </c>
      <c r="H83" s="92">
        <f>+'Ark1'!R4131</f>
        <v>0</v>
      </c>
      <c r="I83" s="91" t="str">
        <f>IF(H83=0,"",'Ark1'!S4131)</f>
        <v/>
      </c>
      <c r="J83" s="84"/>
      <c r="K83" s="174" t="str">
        <f>IF(G83=0,"",100*H83/Måned!$G18)</f>
        <v/>
      </c>
      <c r="L83" s="84"/>
      <c r="M83" s="174" t="str">
        <f>+IF(H83=0,"",'Ark1'!AA4131)</f>
        <v/>
      </c>
      <c r="N83" s="174">
        <f>+IF(I83=0,"",'Ark1'!AB4131)</f>
        <v>0</v>
      </c>
      <c r="O83" s="256" t="str">
        <f>IF(H83=0,"",'Ark1'!W4131)</f>
        <v/>
      </c>
      <c r="P83" s="174" t="str">
        <f>IF(H83=0,"",'Ark1'!X4131)</f>
        <v/>
      </c>
      <c r="Q83" s="255"/>
      <c r="R83" s="174" t="str">
        <f>IF(H83=0,"",'Ark1'!AA4131)</f>
        <v/>
      </c>
      <c r="S83" s="174" t="str">
        <f>IF(H83=0,"",'Ark1'!AB4131)</f>
        <v/>
      </c>
      <c r="T83" s="174" t="str">
        <f>IF(H83=0,"",'Ark1'!AC4131)</f>
        <v/>
      </c>
      <c r="U83" s="84"/>
      <c r="V83" s="92" t="str">
        <f t="shared" si="6"/>
        <v/>
      </c>
      <c r="W83" s="174">
        <f>+'Ark1'!V4131</f>
        <v>0</v>
      </c>
      <c r="X83" s="231"/>
      <c r="Y83" s="258"/>
      <c r="AB83" s="235"/>
      <c r="AJ83" s="259"/>
      <c r="AK83" s="90"/>
      <c r="AL83" s="90"/>
    </row>
    <row r="84" spans="1:38" ht="15.6">
      <c r="A84" s="231"/>
      <c r="B84" s="203">
        <f>+'Ark1'!C4132</f>
        <v>2023</v>
      </c>
      <c r="C84" s="203">
        <f>+'Ark1'!J4132</f>
        <v>116</v>
      </c>
      <c r="D84" s="203" t="str">
        <f>VLOOKUP(C84,RNR!$A$1:$B$29,2)</f>
        <v>Sandeid</v>
      </c>
      <c r="E84" s="203">
        <f>+'Ark1'!D4132</f>
        <v>10</v>
      </c>
      <c r="F84" s="203" t="str">
        <f>VLOOKUP(E84,RNR!$D$2:$E$13,2)</f>
        <v>Okt</v>
      </c>
      <c r="G84" s="91">
        <f>+'Ark1'!Q4132</f>
        <v>0</v>
      </c>
      <c r="H84" s="92">
        <f>+'Ark1'!R4132</f>
        <v>0</v>
      </c>
      <c r="I84" s="91" t="str">
        <f>IF(H84=0,"",'Ark1'!S4132)</f>
        <v/>
      </c>
      <c r="J84" s="84"/>
      <c r="K84" s="174" t="str">
        <f>IF(G84=0,"",100*H84/Måned!$G19)</f>
        <v/>
      </c>
      <c r="L84" s="84"/>
      <c r="M84" s="174" t="str">
        <f>+IF(H84=0,"",'Ark1'!AA4132)</f>
        <v/>
      </c>
      <c r="N84" s="174">
        <f>+IF(I84=0,"",'Ark1'!AB4132)</f>
        <v>0</v>
      </c>
      <c r="O84" s="256" t="str">
        <f>IF(H84=0,"",'Ark1'!W4132)</f>
        <v/>
      </c>
      <c r="P84" s="174" t="str">
        <f>IF(H84=0,"",'Ark1'!X4132)</f>
        <v/>
      </c>
      <c r="Q84" s="255"/>
      <c r="R84" s="174" t="str">
        <f>IF(H84=0,"",'Ark1'!AA4132)</f>
        <v/>
      </c>
      <c r="S84" s="174" t="str">
        <f>IF(H84=0,"",'Ark1'!AB4132)</f>
        <v/>
      </c>
      <c r="T84" s="174" t="str">
        <f>IF(H84=0,"",'Ark1'!AC4132)</f>
        <v/>
      </c>
      <c r="U84" s="84"/>
      <c r="V84" s="92" t="str">
        <f t="shared" si="6"/>
        <v/>
      </c>
      <c r="W84" s="174">
        <f>+'Ark1'!V4132</f>
        <v>0</v>
      </c>
      <c r="X84" s="231"/>
      <c r="Y84" s="258"/>
      <c r="AB84" s="235"/>
      <c r="AJ84" s="259"/>
      <c r="AK84" s="90"/>
      <c r="AL84" s="90"/>
    </row>
    <row r="85" spans="1:38" ht="15.6">
      <c r="A85" s="231"/>
      <c r="B85" s="203">
        <f>+'Ark1'!C4133</f>
        <v>2023</v>
      </c>
      <c r="C85" s="203">
        <f>+'Ark1'!J4133</f>
        <v>116</v>
      </c>
      <c r="D85" s="203" t="str">
        <f>VLOOKUP(C85,RNR!$A$1:$B$29,2)</f>
        <v>Sandeid</v>
      </c>
      <c r="E85" s="203">
        <f>+'Ark1'!D4133</f>
        <v>11</v>
      </c>
      <c r="F85" s="203" t="str">
        <f>VLOOKUP(E85,RNR!$D$2:$E$13,2)</f>
        <v>Nov</v>
      </c>
      <c r="G85" s="91">
        <f>+'Ark1'!Q4133</f>
        <v>2</v>
      </c>
      <c r="H85" s="92">
        <f>+'Ark1'!R4133</f>
        <v>3</v>
      </c>
      <c r="I85" s="91">
        <f>IF(H85=0,"",'Ark1'!S4133)</f>
        <v>3</v>
      </c>
      <c r="J85" s="84"/>
      <c r="K85" s="174">
        <f>IF(G85=0,"",100*H85/Måned!$G20)</f>
        <v>0.18598884066955981</v>
      </c>
      <c r="L85" s="84"/>
      <c r="M85" s="174">
        <f>+IF(H85=0,"",'Ark1'!AA4133)</f>
        <v>12.149714217032216</v>
      </c>
      <c r="N85" s="174">
        <f>+IF(I85=0,"",'Ark1'!AB4133)</f>
        <v>0.47140452079146061</v>
      </c>
      <c r="O85" s="256">
        <f>IF(H85=0,"",'Ark1'!W4133)</f>
        <v>61.66666666666665</v>
      </c>
      <c r="P85" s="174">
        <f>IF(H85=0,"",'Ark1'!X4133)</f>
        <v>120.29613578909355</v>
      </c>
      <c r="Q85" s="255"/>
      <c r="R85" s="174">
        <f>IF(H85=0,"",'Ark1'!AA4133)</f>
        <v>12.149714217032216</v>
      </c>
      <c r="S85" s="174">
        <f>IF(H85=0,"",'Ark1'!AB4133)</f>
        <v>0.47140452079146061</v>
      </c>
      <c r="T85" s="174">
        <f>IF(H85=0,"",'Ark1'!AC4133)</f>
        <v>-98.745080253021214</v>
      </c>
      <c r="U85" s="84"/>
      <c r="V85" s="92">
        <f t="shared" ref="V85:V97" si="7">+(IF(H85=0,"",I85/G85))</f>
        <v>1.5</v>
      </c>
      <c r="W85" s="174">
        <f>+'Ark1'!V4133</f>
        <v>0</v>
      </c>
      <c r="X85" s="231"/>
      <c r="Y85" s="90"/>
      <c r="Z85" s="90"/>
      <c r="AB85" s="235"/>
      <c r="AC85" s="91"/>
      <c r="AD85" s="91"/>
      <c r="AE85" s="91"/>
      <c r="AF85" s="91"/>
      <c r="AG85" s="91"/>
      <c r="AH85" s="91"/>
      <c r="AI85" s="91"/>
    </row>
    <row r="86" spans="1:38" ht="15.6">
      <c r="A86" s="231"/>
      <c r="B86" s="203">
        <f>+'Ark1'!C4134</f>
        <v>2023</v>
      </c>
      <c r="C86" s="203">
        <f>+'Ark1'!J4134</f>
        <v>116</v>
      </c>
      <c r="D86" s="203" t="str">
        <f>VLOOKUP(C86,RNR!$A$1:$B$29,2)</f>
        <v>Sandeid</v>
      </c>
      <c r="E86" s="203">
        <f>+'Ark1'!D4134</f>
        <v>12</v>
      </c>
      <c r="F86" s="203" t="str">
        <f>VLOOKUP(E86,RNR!$D$2:$E$13,2)</f>
        <v>Des</v>
      </c>
      <c r="G86" s="91">
        <f>+'Ark1'!Q4134</f>
        <v>0</v>
      </c>
      <c r="H86" s="92">
        <f>+'Ark1'!R4134</f>
        <v>0</v>
      </c>
      <c r="I86" s="91" t="str">
        <f>IF(H86=0,"",'Ark1'!S4134)</f>
        <v/>
      </c>
      <c r="J86" s="84"/>
      <c r="K86" s="174" t="str">
        <f>IF(G86=0,"",100*H86/Måned!$G21)</f>
        <v/>
      </c>
      <c r="L86" s="84"/>
      <c r="M86" s="174" t="str">
        <f>+IF(H86=0,"",'Ark1'!AA4134)</f>
        <v/>
      </c>
      <c r="N86" s="174">
        <f>+IF(I86=0,"",'Ark1'!AB4134)</f>
        <v>0</v>
      </c>
      <c r="O86" s="256" t="str">
        <f>IF(H86=0,"",'Ark1'!W4134)</f>
        <v/>
      </c>
      <c r="P86" s="174" t="str">
        <f>IF(H86=0,"",'Ark1'!X4134)</f>
        <v/>
      </c>
      <c r="Q86" s="255"/>
      <c r="R86" s="174" t="str">
        <f>IF(H86=0,"",'Ark1'!AA4134)</f>
        <v/>
      </c>
      <c r="S86" s="174" t="str">
        <f>IF(H86=0,"",'Ark1'!AB4134)</f>
        <v/>
      </c>
      <c r="T86" s="174" t="str">
        <f>IF(H86=0,"",'Ark1'!AC4134)</f>
        <v/>
      </c>
      <c r="U86" s="84"/>
      <c r="V86" s="92" t="str">
        <f t="shared" si="7"/>
        <v/>
      </c>
      <c r="W86" s="174">
        <f>+'Ark1'!V4134</f>
        <v>0</v>
      </c>
      <c r="X86" s="231"/>
      <c r="Y86" s="90"/>
      <c r="Z86" s="90"/>
      <c r="AB86" s="235"/>
      <c r="AC86" s="91"/>
      <c r="AD86" s="91"/>
      <c r="AE86" s="91"/>
      <c r="AF86" s="91"/>
      <c r="AG86" s="91"/>
      <c r="AH86" s="91"/>
      <c r="AI86" s="91"/>
    </row>
    <row r="87" spans="1:38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58"/>
      <c r="AB87" s="235"/>
      <c r="AJ87" s="259"/>
      <c r="AK87" s="90"/>
      <c r="AL87" s="90"/>
    </row>
    <row r="88" spans="1:38" ht="15.6">
      <c r="A88" s="231"/>
      <c r="B88" s="203">
        <f>+'Ark1'!C4135</f>
        <v>2023</v>
      </c>
      <c r="C88" s="203">
        <f>+'Ark1'!J4135</f>
        <v>117</v>
      </c>
      <c r="D88" s="203" t="str">
        <f>VLOOKUP(C88,RNR!$A$1:$B$29,2)</f>
        <v>Jæren</v>
      </c>
      <c r="E88" s="203">
        <f>+'Ark1'!D4135</f>
        <v>1</v>
      </c>
      <c r="F88" s="203" t="str">
        <f>VLOOKUP(E88,RNR!$D$2:$E$13,2)</f>
        <v>Jan</v>
      </c>
      <c r="G88" s="91">
        <f>+'Ark1'!Q4135</f>
        <v>1</v>
      </c>
      <c r="H88" s="92">
        <f>+'Ark1'!R4135</f>
        <v>1</v>
      </c>
      <c r="I88" s="91">
        <f>IF(H88=0,"",'Ark1'!S4135)</f>
        <v>1</v>
      </c>
      <c r="J88" s="84"/>
      <c r="K88" s="174">
        <f>IF(G88=0,"",100*H88/Måned!$G10)</f>
        <v>6.1919504643962849E-2</v>
      </c>
      <c r="L88" s="84"/>
      <c r="M88" s="174">
        <f>+IF(H88=0,"",'Ark1'!AA4135)</f>
        <v>0</v>
      </c>
      <c r="N88" s="174">
        <f>+IF(I88=0,"",'Ark1'!AB4135)</f>
        <v>0</v>
      </c>
      <c r="O88" s="256">
        <f>IF(H88=0,"",'Ark1'!W4135)</f>
        <v>60</v>
      </c>
      <c r="P88" s="174">
        <f>IF(H88=0,"",'Ark1'!X4135)</f>
        <v>180.93174431202601</v>
      </c>
      <c r="Q88" s="255"/>
      <c r="R88" s="174">
        <f>IF(H88=0,"",'Ark1'!AA4135)</f>
        <v>0</v>
      </c>
      <c r="S88" s="174">
        <f>IF(H88=0,"",'Ark1'!AB4135)</f>
        <v>0</v>
      </c>
      <c r="T88" s="174">
        <f>IF(H88=0,"",'Ark1'!AC4135)</f>
        <v>0</v>
      </c>
      <c r="U88" s="84"/>
      <c r="V88" s="92">
        <f t="shared" si="7"/>
        <v>1</v>
      </c>
      <c r="W88" s="174">
        <f>+'Ark1'!V4135</f>
        <v>17</v>
      </c>
      <c r="X88" s="231"/>
      <c r="Y88" s="258"/>
      <c r="AB88" s="235"/>
      <c r="AJ88" s="259"/>
      <c r="AK88" s="90"/>
      <c r="AL88" s="90"/>
    </row>
    <row r="89" spans="1:38" ht="15.6">
      <c r="A89" s="231"/>
      <c r="B89" s="203">
        <f>+'Ark1'!C4136</f>
        <v>2023</v>
      </c>
      <c r="C89" s="203">
        <f>+'Ark1'!J4136</f>
        <v>117</v>
      </c>
      <c r="D89" s="203" t="str">
        <f>VLOOKUP(C89,RNR!$A$1:$B$29,2)</f>
        <v>Jæren</v>
      </c>
      <c r="E89" s="203">
        <f>+'Ark1'!D4136</f>
        <v>2</v>
      </c>
      <c r="F89" s="203" t="str">
        <f>VLOOKUP(E89,RNR!$D$2:$E$13,2)</f>
        <v>Feb</v>
      </c>
      <c r="G89" s="91">
        <f>+'Ark1'!Q4136</f>
        <v>1</v>
      </c>
      <c r="H89" s="92">
        <f>+'Ark1'!R4136</f>
        <v>2</v>
      </c>
      <c r="I89" s="91">
        <f>IF(H89=0,"",'Ark1'!S4136)</f>
        <v>2</v>
      </c>
      <c r="J89" s="84"/>
      <c r="K89" s="174">
        <f>IF(G89=0,"",100*H89/Måned!$G11)</f>
        <v>0.14749262536873156</v>
      </c>
      <c r="L89" s="84"/>
      <c r="M89" s="174">
        <f>+IF(H89=0,"",'Ark1'!AA4136)</f>
        <v>16.849999999999905</v>
      </c>
      <c r="N89" s="174">
        <f>+IF(I89=0,"",'Ark1'!AB4136)</f>
        <v>0</v>
      </c>
      <c r="O89" s="256">
        <f>IF(H89=0,"",'Ark1'!W4136)</f>
        <v>60</v>
      </c>
      <c r="P89" s="174">
        <f>IF(H89=0,"",'Ark1'!X4136)</f>
        <v>154.33369447453953</v>
      </c>
      <c r="Q89" s="255"/>
      <c r="R89" s="174">
        <f>IF(H89=0,"",'Ark1'!AA4136)</f>
        <v>16.849999999999905</v>
      </c>
      <c r="S89" s="174">
        <f>IF(H89=0,"",'Ark1'!AB4136)</f>
        <v>0</v>
      </c>
      <c r="T89" s="174">
        <f>IF(H89=0,"",'Ark1'!AC4136)</f>
        <v>0</v>
      </c>
      <c r="U89" s="84"/>
      <c r="V89" s="92">
        <f t="shared" si="7"/>
        <v>2</v>
      </c>
      <c r="W89" s="174">
        <f>+'Ark1'!V4136</f>
        <v>0</v>
      </c>
      <c r="X89" s="231"/>
      <c r="Y89" s="258"/>
      <c r="AB89" s="235"/>
      <c r="AJ89" s="259"/>
      <c r="AK89" s="90"/>
      <c r="AL89" s="90"/>
    </row>
    <row r="90" spans="1:38" ht="15.6">
      <c r="A90" s="231"/>
      <c r="B90" s="203">
        <f>+'Ark1'!C4137</f>
        <v>2023</v>
      </c>
      <c r="C90" s="203">
        <f>+'Ark1'!J4137</f>
        <v>117</v>
      </c>
      <c r="D90" s="203" t="str">
        <f>VLOOKUP(C90,RNR!$A$1:$B$29,2)</f>
        <v>Jæren</v>
      </c>
      <c r="E90" s="203">
        <f>+'Ark1'!D4137</f>
        <v>3</v>
      </c>
      <c r="F90" s="203" t="str">
        <f>VLOOKUP(E90,RNR!$D$2:$E$13,2)</f>
        <v>Mar</v>
      </c>
      <c r="G90" s="91">
        <f>+'Ark1'!Q4137</f>
        <v>2</v>
      </c>
      <c r="H90" s="92">
        <f>+'Ark1'!R4137</f>
        <v>3</v>
      </c>
      <c r="I90" s="91">
        <f>IF(H90=0,"",'Ark1'!S4137)</f>
        <v>3</v>
      </c>
      <c r="J90" s="84"/>
      <c r="K90" s="174">
        <f>IF(G90=0,"",100*H90/Måned!$G12)</f>
        <v>0.18083182640144665</v>
      </c>
      <c r="L90" s="84"/>
      <c r="M90" s="174">
        <f>+IF(H90=0,"",'Ark1'!AA4137)</f>
        <v>17.326473001354529</v>
      </c>
      <c r="N90" s="174">
        <f>+IF(I90=0,"",'Ark1'!AB4137)</f>
        <v>0.47140452079146061</v>
      </c>
      <c r="O90" s="256">
        <f>IF(H90=0,"",'Ark1'!W4137)</f>
        <v>59.66666666666665</v>
      </c>
      <c r="P90" s="174">
        <f>IF(H90=0,"",'Ark1'!X4137)</f>
        <v>121.66847237269772</v>
      </c>
      <c r="Q90" s="255"/>
      <c r="R90" s="174">
        <f>IF(H90=0,"",'Ark1'!AA4137)</f>
        <v>17.326473001354529</v>
      </c>
      <c r="S90" s="174">
        <f>IF(H90=0,"",'Ark1'!AB4137)</f>
        <v>0.47140452079146061</v>
      </c>
      <c r="T90" s="174">
        <f>IF(H90=0,"",'Ark1'!AC4137)</f>
        <v>77.540471401663027</v>
      </c>
      <c r="U90" s="84"/>
      <c r="V90" s="92">
        <f t="shared" si="7"/>
        <v>1.5</v>
      </c>
      <c r="W90" s="174">
        <f>+'Ark1'!V4137</f>
        <v>4.6666666666666679</v>
      </c>
      <c r="X90" s="231"/>
      <c r="Y90" s="258"/>
      <c r="AB90" s="235"/>
      <c r="AJ90" s="259"/>
      <c r="AK90" s="90"/>
      <c r="AL90" s="90"/>
    </row>
    <row r="91" spans="1:38" ht="15.6">
      <c r="A91" s="231"/>
      <c r="B91" s="203">
        <f>+'Ark1'!C4138</f>
        <v>2023</v>
      </c>
      <c r="C91" s="203">
        <f>+'Ark1'!J4138</f>
        <v>117</v>
      </c>
      <c r="D91" s="203" t="str">
        <f>VLOOKUP(C91,RNR!$A$1:$B$29,2)</f>
        <v>Jæren</v>
      </c>
      <c r="E91" s="203">
        <f>+'Ark1'!D4138</f>
        <v>4</v>
      </c>
      <c r="F91" s="203" t="str">
        <f>VLOOKUP(E91,RNR!$D$2:$E$13,2)</f>
        <v>Apr</v>
      </c>
      <c r="G91" s="91">
        <f>+'Ark1'!Q4138</f>
        <v>2</v>
      </c>
      <c r="H91" s="92">
        <f>+'Ark1'!R4138</f>
        <v>10</v>
      </c>
      <c r="I91" s="91">
        <f>IF(H91=0,"",'Ark1'!S4138)</f>
        <v>10</v>
      </c>
      <c r="J91" s="84"/>
      <c r="K91" s="174">
        <f>IF(G91=0,"",100*H91/Måned!$G13)</f>
        <v>0.79681274900398402</v>
      </c>
      <c r="L91" s="84"/>
      <c r="M91" s="174">
        <f>+IF(H91=0,"",'Ark1'!AA4138)</f>
        <v>25.092590539838639</v>
      </c>
      <c r="N91" s="174">
        <f>+IF(I91=0,"",'Ark1'!AB4138)</f>
        <v>1.7435595774163115</v>
      </c>
      <c r="O91" s="256">
        <f>IF(H91=0,"",'Ark1'!W4138)</f>
        <v>58.6</v>
      </c>
      <c r="P91" s="174">
        <f>IF(H91=0,"",'Ark1'!X4138)</f>
        <v>139.51245937161423</v>
      </c>
      <c r="Q91" s="255"/>
      <c r="R91" s="174">
        <f>IF(H91=0,"",'Ark1'!AA4138)</f>
        <v>25.092590539838639</v>
      </c>
      <c r="S91" s="174">
        <f>IF(H91=0,"",'Ark1'!AB4138)</f>
        <v>1.7435595774163115</v>
      </c>
      <c r="T91" s="174">
        <f>IF(H91=0,"",'Ark1'!AC4138)</f>
        <v>-25.535751029100041</v>
      </c>
      <c r="U91" s="84"/>
      <c r="V91" s="92">
        <f t="shared" si="7"/>
        <v>5</v>
      </c>
      <c r="W91" s="174">
        <f>+'Ark1'!V4138</f>
        <v>8.1</v>
      </c>
      <c r="X91" s="231"/>
      <c r="Y91" s="258"/>
      <c r="AB91" s="235"/>
      <c r="AJ91" s="259"/>
      <c r="AK91" s="90"/>
      <c r="AL91" s="90"/>
    </row>
    <row r="92" spans="1:38" ht="15.6">
      <c r="A92" s="231"/>
      <c r="B92" s="203">
        <f>+'Ark1'!C4139</f>
        <v>2023</v>
      </c>
      <c r="C92" s="203">
        <f>+'Ark1'!J4139</f>
        <v>117</v>
      </c>
      <c r="D92" s="203" t="str">
        <f>VLOOKUP(C92,RNR!$A$1:$B$29,2)</f>
        <v>Jæren</v>
      </c>
      <c r="E92" s="203">
        <f>+'Ark1'!D4139</f>
        <v>5</v>
      </c>
      <c r="F92" s="203" t="str">
        <f>VLOOKUP(E92,RNR!$D$2:$E$13,2)</f>
        <v>Mai</v>
      </c>
      <c r="G92" s="91">
        <f>+'Ark1'!Q4139</f>
        <v>1</v>
      </c>
      <c r="H92" s="92">
        <f>+'Ark1'!R4139</f>
        <v>1</v>
      </c>
      <c r="I92" s="91">
        <f>IF(H92=0,"",'Ark1'!S4139)</f>
        <v>1</v>
      </c>
      <c r="J92" s="84"/>
      <c r="K92" s="174">
        <f>IF(G92=0,"",100*H92/Måned!$G14)</f>
        <v>6.7204301075268813E-2</v>
      </c>
      <c r="L92" s="84"/>
      <c r="M92" s="174">
        <f>+IF(H92=0,"",'Ark1'!AA4139)</f>
        <v>0</v>
      </c>
      <c r="N92" s="174">
        <f>+IF(I92=0,"",'Ark1'!AB4139)</f>
        <v>0</v>
      </c>
      <c r="O92" s="256">
        <f>IF(H92=0,"",'Ark1'!W4139)</f>
        <v>59</v>
      </c>
      <c r="P92" s="174">
        <f>IF(H92=0,"",'Ark1'!X4139)</f>
        <v>136.72806067172263</v>
      </c>
      <c r="Q92" s="255"/>
      <c r="R92" s="174">
        <f>IF(H92=0,"",'Ark1'!AA4139)</f>
        <v>0</v>
      </c>
      <c r="S92" s="174">
        <f>IF(H92=0,"",'Ark1'!AB4139)</f>
        <v>0</v>
      </c>
      <c r="T92" s="174">
        <f>IF(H92=0,"",'Ark1'!AC4139)</f>
        <v>0</v>
      </c>
      <c r="U92" s="84"/>
      <c r="V92" s="92">
        <f t="shared" si="7"/>
        <v>1</v>
      </c>
      <c r="W92" s="174">
        <f>+'Ark1'!V4139</f>
        <v>14</v>
      </c>
      <c r="X92" s="231"/>
      <c r="Y92" s="258"/>
      <c r="AB92" s="235"/>
      <c r="AJ92" s="259"/>
      <c r="AK92" s="90"/>
      <c r="AL92" s="90"/>
    </row>
    <row r="93" spans="1:38" ht="15.6">
      <c r="A93" s="231"/>
      <c r="B93" s="203">
        <f>+'Ark1'!C4140</f>
        <v>2023</v>
      </c>
      <c r="C93" s="203">
        <f>+'Ark1'!J4140</f>
        <v>117</v>
      </c>
      <c r="D93" s="203" t="str">
        <f>VLOOKUP(C93,RNR!$A$1:$B$29,2)</f>
        <v>Jæren</v>
      </c>
      <c r="E93" s="203">
        <f>+'Ark1'!D4140</f>
        <v>6</v>
      </c>
      <c r="F93" s="203" t="str">
        <f>VLOOKUP(E93,RNR!$D$2:$E$13,2)</f>
        <v>Jun</v>
      </c>
      <c r="G93" s="91">
        <f>+'Ark1'!Q4140</f>
        <v>2</v>
      </c>
      <c r="H93" s="92">
        <f>+'Ark1'!R4140</f>
        <v>2</v>
      </c>
      <c r="I93" s="91">
        <f>IF(H93=0,"",'Ark1'!S4140)</f>
        <v>2</v>
      </c>
      <c r="J93" s="84"/>
      <c r="K93" s="174">
        <f>IF(G93=0,"",100*H93/Måned!$G15)</f>
        <v>0.13183915622940012</v>
      </c>
      <c r="L93" s="84"/>
      <c r="M93" s="174">
        <f>+IF(H93=0,"",'Ark1'!AA4140)</f>
        <v>27.700000000000021</v>
      </c>
      <c r="N93" s="174">
        <f>+IF(I93=0,"",'Ark1'!AB4140)</f>
        <v>0</v>
      </c>
      <c r="O93" s="256">
        <f>IF(H93=0,"",'Ark1'!W4140)</f>
        <v>58</v>
      </c>
      <c r="P93" s="174">
        <f>IF(H93=0,"",'Ark1'!X4140)</f>
        <v>164.13867822318528</v>
      </c>
      <c r="Q93" s="255"/>
      <c r="R93" s="174">
        <f>IF(H93=0,"",'Ark1'!AA4140)</f>
        <v>27.700000000000021</v>
      </c>
      <c r="S93" s="174">
        <f>IF(H93=0,"",'Ark1'!AB4140)</f>
        <v>0</v>
      </c>
      <c r="T93" s="174">
        <f>IF(H93=0,"",'Ark1'!AC4140)</f>
        <v>0</v>
      </c>
      <c r="U93" s="84"/>
      <c r="V93" s="92">
        <f t="shared" si="7"/>
        <v>1</v>
      </c>
      <c r="W93" s="174">
        <f>+'Ark1'!V4140</f>
        <v>14</v>
      </c>
      <c r="X93" s="231"/>
      <c r="Y93" s="258"/>
      <c r="AB93" s="235"/>
      <c r="AJ93" s="259"/>
      <c r="AK93" s="90"/>
      <c r="AL93" s="90"/>
    </row>
    <row r="94" spans="1:38" ht="15.6">
      <c r="A94" s="231"/>
      <c r="B94" s="203">
        <f>+'Ark1'!C4141</f>
        <v>2023</v>
      </c>
      <c r="C94" s="203">
        <f>+'Ark1'!J4141</f>
        <v>117</v>
      </c>
      <c r="D94" s="203" t="str">
        <f>VLOOKUP(C94,RNR!$A$1:$B$29,2)</f>
        <v>Jæren</v>
      </c>
      <c r="E94" s="203">
        <f>+'Ark1'!D4141</f>
        <v>7</v>
      </c>
      <c r="F94" s="203" t="str">
        <f>VLOOKUP(E94,RNR!$D$2:$E$13,2)</f>
        <v>Jul</v>
      </c>
      <c r="G94" s="91">
        <f>+'Ark1'!Q4141</f>
        <v>1</v>
      </c>
      <c r="H94" s="92">
        <f>+'Ark1'!R4141</f>
        <v>1</v>
      </c>
      <c r="I94" s="91">
        <f>IF(H94=0,"",'Ark1'!S4141)</f>
        <v>1</v>
      </c>
      <c r="J94" s="84"/>
      <c r="K94" s="174">
        <f>IF(G94=0,"",100*H94/Måned!$G16)</f>
        <v>7.4404761904761904E-2</v>
      </c>
      <c r="L94" s="84"/>
      <c r="M94" s="174">
        <f>+IF(H94=0,"",'Ark1'!AA4141)</f>
        <v>0</v>
      </c>
      <c r="N94" s="174">
        <f>+IF(I94=0,"",'Ark1'!AB4141)</f>
        <v>0</v>
      </c>
      <c r="O94" s="256">
        <f>IF(H94=0,"",'Ark1'!W4141)</f>
        <v>58</v>
      </c>
      <c r="P94" s="174">
        <f>IF(H94=0,"",'Ark1'!X4141)</f>
        <v>153.08775731310939</v>
      </c>
      <c r="Q94" s="255"/>
      <c r="R94" s="174">
        <f>IF(H94=0,"",'Ark1'!AA4141)</f>
        <v>0</v>
      </c>
      <c r="S94" s="174">
        <f>IF(H94=0,"",'Ark1'!AB4141)</f>
        <v>0</v>
      </c>
      <c r="T94" s="174">
        <f>IF(H94=0,"",'Ark1'!AC4141)</f>
        <v>0</v>
      </c>
      <c r="U94" s="84"/>
      <c r="V94" s="92">
        <f t="shared" si="7"/>
        <v>1</v>
      </c>
      <c r="W94" s="174">
        <f>+'Ark1'!V4141</f>
        <v>14</v>
      </c>
      <c r="X94" s="231"/>
      <c r="Y94" s="258"/>
      <c r="AB94" s="235"/>
      <c r="AJ94" s="259"/>
      <c r="AK94" s="90"/>
      <c r="AL94" s="90"/>
    </row>
    <row r="95" spans="1:38" ht="15.6">
      <c r="A95" s="231"/>
      <c r="B95" s="203">
        <f>+'Ark1'!C4142</f>
        <v>2023</v>
      </c>
      <c r="C95" s="203">
        <f>+'Ark1'!J4142</f>
        <v>117</v>
      </c>
      <c r="D95" s="203" t="str">
        <f>VLOOKUP(C95,RNR!$A$1:$B$29,2)</f>
        <v>Jæren</v>
      </c>
      <c r="E95" s="203">
        <f>+'Ark1'!D4142</f>
        <v>8</v>
      </c>
      <c r="F95" s="203" t="str">
        <f>VLOOKUP(E95,RNR!$D$2:$E$13,2)</f>
        <v>Aug</v>
      </c>
      <c r="G95" s="91">
        <f>+'Ark1'!Q4142</f>
        <v>1</v>
      </c>
      <c r="H95" s="92">
        <f>+'Ark1'!R4142</f>
        <v>1</v>
      </c>
      <c r="I95" s="91">
        <f>IF(H95=0,"",'Ark1'!S4142)</f>
        <v>1</v>
      </c>
      <c r="J95" s="84"/>
      <c r="K95" s="174">
        <f>IF(G95=0,"",100*H95/Måned!$G17)</f>
        <v>5.9347181008902079E-2</v>
      </c>
      <c r="L95" s="84"/>
      <c r="M95" s="174">
        <f>+IF(H95=0,"",'Ark1'!AA4142)</f>
        <v>0</v>
      </c>
      <c r="N95" s="174">
        <f>+IF(I95=0,"",'Ark1'!AB4142)</f>
        <v>0</v>
      </c>
      <c r="O95" s="256">
        <f>IF(H95=0,"",'Ark1'!W4142)</f>
        <v>62</v>
      </c>
      <c r="P95" s="174">
        <f>IF(H95=0,"",'Ark1'!X4142)</f>
        <v>115.92632719393281</v>
      </c>
      <c r="Q95" s="255"/>
      <c r="R95" s="174">
        <f>IF(H95=0,"",'Ark1'!AA4142)</f>
        <v>0</v>
      </c>
      <c r="S95" s="174">
        <f>IF(H95=0,"",'Ark1'!AB4142)</f>
        <v>0</v>
      </c>
      <c r="T95" s="174">
        <f>IF(H95=0,"",'Ark1'!AC4142)</f>
        <v>0</v>
      </c>
      <c r="U95" s="84"/>
      <c r="V95" s="92">
        <f t="shared" si="7"/>
        <v>1</v>
      </c>
      <c r="W95" s="174">
        <f>+'Ark1'!V4142</f>
        <v>0</v>
      </c>
      <c r="X95" s="231"/>
      <c r="Y95" s="258"/>
      <c r="AB95" s="235"/>
      <c r="AJ95" s="259"/>
      <c r="AK95" s="90"/>
      <c r="AL95" s="90"/>
    </row>
    <row r="96" spans="1:38" ht="15.6">
      <c r="A96" s="231"/>
      <c r="B96" s="203">
        <f>+'Ark1'!C4143</f>
        <v>2023</v>
      </c>
      <c r="C96" s="203">
        <f>+'Ark1'!J4143</f>
        <v>117</v>
      </c>
      <c r="D96" s="203" t="str">
        <f>VLOOKUP(C96,RNR!$A$1:$B$29,2)</f>
        <v>Jæren</v>
      </c>
      <c r="E96" s="203">
        <f>+'Ark1'!D4143</f>
        <v>9</v>
      </c>
      <c r="F96" s="203" t="str">
        <f>VLOOKUP(E96,RNR!$D$2:$E$13,2)</f>
        <v>Sep</v>
      </c>
      <c r="G96" s="91">
        <f>+'Ark1'!Q4143</f>
        <v>2</v>
      </c>
      <c r="H96" s="92">
        <f>+'Ark1'!R4143</f>
        <v>5</v>
      </c>
      <c r="I96" s="91">
        <f>IF(H96=0,"",'Ark1'!S4143)</f>
        <v>5</v>
      </c>
      <c r="J96" s="84"/>
      <c r="K96" s="174">
        <f>IF(G96=0,"",100*H96/Måned!$G18)</f>
        <v>0.31969309462915602</v>
      </c>
      <c r="L96" s="84"/>
      <c r="M96" s="174">
        <f>+IF(H96=0,"",'Ark1'!AA4143)</f>
        <v>22.720246477536328</v>
      </c>
      <c r="N96" s="174">
        <f>+IF(I96=0,"",'Ark1'!AB4143)</f>
        <v>2.898275349237887</v>
      </c>
      <c r="O96" s="256">
        <f>IF(H96=0,"",'Ark1'!W4143)</f>
        <v>61</v>
      </c>
      <c r="P96" s="174">
        <f>IF(H96=0,"",'Ark1'!X4143)</f>
        <v>123.70530877573132</v>
      </c>
      <c r="Q96" s="255"/>
      <c r="R96" s="174">
        <f>IF(H96=0,"",'Ark1'!AA4143)</f>
        <v>22.720246477536328</v>
      </c>
      <c r="S96" s="174">
        <f>IF(H96=0,"",'Ark1'!AB4143)</f>
        <v>2.898275349237887</v>
      </c>
      <c r="T96" s="174">
        <f>IF(H96=0,"",'Ark1'!AC4143)</f>
        <v>58.982956790011315</v>
      </c>
      <c r="U96" s="84"/>
      <c r="V96" s="92">
        <f t="shared" si="7"/>
        <v>2.5</v>
      </c>
      <c r="W96" s="174">
        <f>+'Ark1'!V4143</f>
        <v>2.8</v>
      </c>
      <c r="X96" s="231"/>
      <c r="Y96" s="258"/>
      <c r="AB96" s="235"/>
      <c r="AJ96" s="259"/>
      <c r="AK96" s="90"/>
      <c r="AL96" s="90"/>
    </row>
    <row r="97" spans="1:38" ht="16.5" customHeight="1">
      <c r="A97" s="231"/>
      <c r="B97" s="203">
        <f>+'Ark1'!C4144</f>
        <v>2023</v>
      </c>
      <c r="C97" s="203">
        <f>+'Ark1'!J4144</f>
        <v>117</v>
      </c>
      <c r="D97" s="203" t="str">
        <f>VLOOKUP(C97,RNR!$A$1:$B$29,2)</f>
        <v>Jæren</v>
      </c>
      <c r="E97" s="203">
        <f>+'Ark1'!D4144</f>
        <v>10</v>
      </c>
      <c r="F97" s="203" t="str">
        <f>VLOOKUP(E97,RNR!$D$2:$E$13,2)</f>
        <v>Okt</v>
      </c>
      <c r="G97" s="91">
        <f>+'Ark1'!Q4144</f>
        <v>2</v>
      </c>
      <c r="H97" s="92">
        <f>+'Ark1'!R4144</f>
        <v>5</v>
      </c>
      <c r="I97" s="91">
        <f>IF(H97=0,"",'Ark1'!S4144)</f>
        <v>5</v>
      </c>
      <c r="J97" s="84"/>
      <c r="K97" s="174">
        <f>IF(G97=0,"",100*H97/Måned!$G19)</f>
        <v>0.30750307503075031</v>
      </c>
      <c r="L97" s="84"/>
      <c r="M97" s="174">
        <f>+IF(H97=0,"",'Ark1'!AA4144)</f>
        <v>22.373144615811231</v>
      </c>
      <c r="N97" s="174">
        <f>+IF(I97=0,"",'Ark1'!AB4144)</f>
        <v>0.74833147735469108</v>
      </c>
      <c r="O97" s="256">
        <f>IF(H97=0,"",'Ark1'!W4144)</f>
        <v>59.2</v>
      </c>
      <c r="P97" s="174">
        <f>IF(H97=0,"",'Ark1'!X4144)</f>
        <v>145.52546045503789</v>
      </c>
      <c r="Q97" s="255"/>
      <c r="R97" s="174">
        <f>IF(H97=0,"",'Ark1'!AA4144)</f>
        <v>22.373144615811231</v>
      </c>
      <c r="S97" s="174">
        <f>IF(H97=0,"",'Ark1'!AB4144)</f>
        <v>0.74833147735469108</v>
      </c>
      <c r="T97" s="174">
        <f>IF(H97=0,"",'Ark1'!AC4144)</f>
        <v>-6.713442412048316</v>
      </c>
      <c r="U97" s="84"/>
      <c r="V97" s="92">
        <f t="shared" si="7"/>
        <v>2.5</v>
      </c>
      <c r="W97" s="174">
        <f>+'Ark1'!V4144</f>
        <v>8.4</v>
      </c>
      <c r="X97" s="231"/>
      <c r="Y97" s="258"/>
      <c r="AB97" s="235"/>
      <c r="AJ97" s="259"/>
      <c r="AK97" s="90"/>
      <c r="AL97" s="90"/>
    </row>
    <row r="98" spans="1:38" ht="15.6">
      <c r="A98" s="231"/>
      <c r="B98" s="203">
        <f>+'Ark1'!C4145</f>
        <v>2023</v>
      </c>
      <c r="C98" s="203">
        <f>+'Ark1'!J4145</f>
        <v>117</v>
      </c>
      <c r="D98" s="203" t="str">
        <f>VLOOKUP(C98,RNR!$A$1:$B$29,2)</f>
        <v>Jæren</v>
      </c>
      <c r="E98" s="203">
        <f>+'Ark1'!D4145</f>
        <v>11</v>
      </c>
      <c r="F98" s="203" t="str">
        <f>VLOOKUP(E98,RNR!$D$2:$E$13,2)</f>
        <v>Nov</v>
      </c>
      <c r="G98" s="91">
        <f>+'Ark1'!Q4145</f>
        <v>1</v>
      </c>
      <c r="H98" s="92">
        <f>+'Ark1'!R4145</f>
        <v>1</v>
      </c>
      <c r="I98" s="91">
        <f>IF(H98=0,"",'Ark1'!S4145)</f>
        <v>0</v>
      </c>
      <c r="J98" s="84"/>
      <c r="K98" s="174">
        <f>IF(G98=0,"",100*H98/Måned!$G20)</f>
        <v>6.1996280223186609E-2</v>
      </c>
      <c r="L98" s="84"/>
      <c r="M98" s="174">
        <f>+IF(H98=0,"",'Ark1'!AA4145)</f>
        <v>0</v>
      </c>
      <c r="N98" s="174" t="str">
        <f>+IF(I98=0,"",'Ark1'!AB4145)</f>
        <v/>
      </c>
      <c r="O98" s="256">
        <f>IF(H98=0,"",'Ark1'!W4145)</f>
        <v>0</v>
      </c>
      <c r="P98" s="174">
        <f>IF(H98=0,"",'Ark1'!X4145)</f>
        <v>165.43878656554713</v>
      </c>
      <c r="Q98" s="255"/>
      <c r="R98" s="174">
        <f>IF(H98=0,"",'Ark1'!AA4145)</f>
        <v>0</v>
      </c>
      <c r="S98" s="174">
        <f>IF(H98=0,"",'Ark1'!AB4145)</f>
        <v>0</v>
      </c>
      <c r="T98" s="174">
        <f>IF(H98=0,"",'Ark1'!AC4145)</f>
        <v>0</v>
      </c>
      <c r="U98" s="84"/>
      <c r="V98" s="92">
        <f t="shared" ref="V98:V110" si="8">+(IF(H98=0,"",I98/G98))</f>
        <v>0</v>
      </c>
      <c r="W98" s="174">
        <f>+'Ark1'!V4145</f>
        <v>0</v>
      </c>
      <c r="X98" s="231"/>
      <c r="Y98" s="258"/>
      <c r="AB98" s="235"/>
      <c r="AJ98" s="259"/>
      <c r="AK98" s="90"/>
      <c r="AL98" s="90"/>
    </row>
    <row r="99" spans="1:38" ht="15.6">
      <c r="A99" s="231"/>
      <c r="B99" s="203">
        <f>+'Ark1'!C4146</f>
        <v>2023</v>
      </c>
      <c r="C99" s="203">
        <f>+'Ark1'!J4146</f>
        <v>117</v>
      </c>
      <c r="D99" s="203" t="str">
        <f>VLOOKUP(C99,RNR!$A$1:$B$29,2)</f>
        <v>Jæren</v>
      </c>
      <c r="E99" s="203">
        <f>+'Ark1'!D4146</f>
        <v>12</v>
      </c>
      <c r="F99" s="203" t="str">
        <f>VLOOKUP(E99,RNR!$D$2:$E$13,2)</f>
        <v>Des</v>
      </c>
      <c r="G99" s="91">
        <f>+'Ark1'!Q4146</f>
        <v>1</v>
      </c>
      <c r="H99" s="92">
        <f>+'Ark1'!R4146</f>
        <v>2</v>
      </c>
      <c r="I99" s="91">
        <f>IF(H99=0,"",'Ark1'!S4146)</f>
        <v>2</v>
      </c>
      <c r="J99" s="84"/>
      <c r="K99" s="174">
        <f>IF(G99=0,"",100*H99/Måned!$G21)</f>
        <v>0.15625</v>
      </c>
      <c r="L99" s="84"/>
      <c r="M99" s="174">
        <f>+IF(H99=0,"",'Ark1'!AA4146)</f>
        <v>4.0999999999999375</v>
      </c>
      <c r="N99" s="174">
        <f>+IF(I99=0,"",'Ark1'!AB4146)</f>
        <v>0.5</v>
      </c>
      <c r="O99" s="256">
        <f>IF(H99=0,"",'Ark1'!W4146)</f>
        <v>60.5</v>
      </c>
      <c r="P99" s="174">
        <f>IF(H99=0,"",'Ark1'!X4146)</f>
        <v>114.51787648970748</v>
      </c>
      <c r="Q99" s="255"/>
      <c r="R99" s="174">
        <f>IF(H99=0,"",'Ark1'!AA4146)</f>
        <v>4.0999999999999375</v>
      </c>
      <c r="S99" s="174">
        <f>IF(H99=0,"",'Ark1'!AB4146)</f>
        <v>0.5</v>
      </c>
      <c r="T99" s="174">
        <f>IF(H99=0,"",'Ark1'!AC4146)</f>
        <v>-100.00000000001037</v>
      </c>
      <c r="U99" s="84"/>
      <c r="V99" s="92">
        <f t="shared" si="8"/>
        <v>2</v>
      </c>
      <c r="W99" s="174">
        <f>+'Ark1'!V4146</f>
        <v>17</v>
      </c>
      <c r="X99" s="231"/>
      <c r="Y99" s="258"/>
      <c r="AB99" s="235"/>
      <c r="AJ99" s="259"/>
      <c r="AK99" s="90"/>
      <c r="AL99" s="90"/>
    </row>
    <row r="100" spans="1:38" ht="16.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58"/>
      <c r="AB100" s="235"/>
      <c r="AJ100" s="259"/>
      <c r="AK100" s="90"/>
      <c r="AL100" s="90"/>
    </row>
    <row r="101" spans="1:38" ht="15.6">
      <c r="A101" s="231"/>
      <c r="B101" s="203">
        <f>+'Ark1'!C4147</f>
        <v>2023</v>
      </c>
      <c r="C101" s="203">
        <f>+'Ark1'!J4147</f>
        <v>121</v>
      </c>
      <c r="D101" s="203" t="str">
        <f>VLOOKUP(C101,RNR!$A$1:$B$29,2)</f>
        <v>Steinkjer</v>
      </c>
      <c r="E101" s="203">
        <f>+'Ark1'!D4147</f>
        <v>1</v>
      </c>
      <c r="F101" s="203" t="str">
        <f>VLOOKUP(E101,RNR!$D$2:$E$13,2)</f>
        <v>Jan</v>
      </c>
      <c r="G101" s="91">
        <f>+'Ark1'!Q4147</f>
        <v>83</v>
      </c>
      <c r="H101" s="92">
        <f>+'Ark1'!R4147</f>
        <v>529</v>
      </c>
      <c r="I101" s="91">
        <f>IF(H101=0,"",'Ark1'!S4147)</f>
        <v>529</v>
      </c>
      <c r="J101" s="84"/>
      <c r="K101" s="174">
        <f>IF(G101=0,"",100*H101/Måned!$G10)</f>
        <v>32.755417956656345</v>
      </c>
      <c r="L101" s="84"/>
      <c r="M101" s="174">
        <f>+IF(H101=0,"",'Ark1'!AA4147)</f>
        <v>27.180037972998033</v>
      </c>
      <c r="N101" s="174">
        <f>+IF(I101=0,"",'Ark1'!AB4147)</f>
        <v>4.3210674889160607</v>
      </c>
      <c r="O101" s="256">
        <f>IF(H101=0,"",'Ark1'!W4147)</f>
        <v>59.844990548204144</v>
      </c>
      <c r="P101" s="174">
        <f>IF(H101=0,"",'Ark1'!X4147)</f>
        <v>151.97074551423697</v>
      </c>
      <c r="Q101" s="255"/>
      <c r="R101" s="174">
        <f>IF(H101=0,"",'Ark1'!AA4147)</f>
        <v>27.180037972998033</v>
      </c>
      <c r="S101" s="174">
        <f>IF(H101=0,"",'Ark1'!AB4147)</f>
        <v>4.3210674889160607</v>
      </c>
      <c r="T101" s="174">
        <f>IF(H101=0,"",'Ark1'!AC4147)</f>
        <v>-53.711079249637343</v>
      </c>
      <c r="U101" s="84"/>
      <c r="V101" s="92">
        <f t="shared" si="8"/>
        <v>6.3734939759036147</v>
      </c>
      <c r="W101" s="174">
        <f>+'Ark1'!V4147</f>
        <v>4.841209829867676</v>
      </c>
      <c r="X101" s="231"/>
      <c r="Y101" s="258"/>
      <c r="AB101" s="235"/>
      <c r="AK101" s="90"/>
      <c r="AL101" s="90"/>
    </row>
    <row r="102" spans="1:38" ht="15.6">
      <c r="A102" s="231"/>
      <c r="B102" s="203">
        <f>+'Ark1'!C4148</f>
        <v>2023</v>
      </c>
      <c r="C102" s="203">
        <f>+'Ark1'!J4148</f>
        <v>121</v>
      </c>
      <c r="D102" s="203" t="str">
        <f>VLOOKUP(C102,RNR!$A$1:$B$29,2)</f>
        <v>Steinkjer</v>
      </c>
      <c r="E102" s="203">
        <f>+'Ark1'!D4148</f>
        <v>2</v>
      </c>
      <c r="F102" s="203" t="str">
        <f>VLOOKUP(E102,RNR!$D$2:$E$13,2)</f>
        <v>Feb</v>
      </c>
      <c r="G102" s="91">
        <f>+'Ark1'!Q4148</f>
        <v>70</v>
      </c>
      <c r="H102" s="92">
        <f>+'Ark1'!R4148</f>
        <v>476</v>
      </c>
      <c r="I102" s="91">
        <f>IF(H102=0,"",'Ark1'!S4148)</f>
        <v>476</v>
      </c>
      <c r="J102" s="84"/>
      <c r="K102" s="174">
        <f>IF(G102=0,"",100*H102/Måned!$G11)</f>
        <v>35.103244837758112</v>
      </c>
      <c r="L102" s="84"/>
      <c r="M102" s="174">
        <f>+IF(H102=0,"",'Ark1'!AA4148)</f>
        <v>28.653663704373244</v>
      </c>
      <c r="N102" s="174">
        <f>+IF(I102=0,"",'Ark1'!AB4148)</f>
        <v>4.5508042390116605</v>
      </c>
      <c r="O102" s="256">
        <f>IF(H102=0,"",'Ark1'!W4148)</f>
        <v>60.172268907563009</v>
      </c>
      <c r="P102" s="174">
        <f>IF(H102=0,"",'Ark1'!X4148)</f>
        <v>149.60896601327431</v>
      </c>
      <c r="Q102" s="255"/>
      <c r="R102" s="174">
        <f>IF(H102=0,"",'Ark1'!AA4148)</f>
        <v>28.653663704373244</v>
      </c>
      <c r="S102" s="174">
        <f>IF(H102=0,"",'Ark1'!AB4148)</f>
        <v>4.5508042390116605</v>
      </c>
      <c r="T102" s="174">
        <f>IF(H102=0,"",'Ark1'!AC4148)</f>
        <v>-62.093731594111247</v>
      </c>
      <c r="U102" s="84"/>
      <c r="V102" s="92">
        <f t="shared" si="8"/>
        <v>6.8</v>
      </c>
      <c r="W102" s="174">
        <f>+'Ark1'!V4148</f>
        <v>4.7247899159663875</v>
      </c>
      <c r="X102" s="231"/>
      <c r="Y102" s="258"/>
      <c r="AB102" s="235"/>
      <c r="AK102" s="90"/>
      <c r="AL102" s="90"/>
    </row>
    <row r="103" spans="1:38" ht="15.6">
      <c r="A103" s="231"/>
      <c r="B103" s="203">
        <f>+'Ark1'!C4149</f>
        <v>2023</v>
      </c>
      <c r="C103" s="203">
        <f>+'Ark1'!J4149</f>
        <v>121</v>
      </c>
      <c r="D103" s="203" t="str">
        <f>VLOOKUP(C103,RNR!$A$1:$B$29,2)</f>
        <v>Steinkjer</v>
      </c>
      <c r="E103" s="203">
        <f>+'Ark1'!D4149</f>
        <v>3</v>
      </c>
      <c r="F103" s="203" t="str">
        <f>VLOOKUP(E103,RNR!$D$2:$E$13,2)</f>
        <v>Mar</v>
      </c>
      <c r="G103" s="91">
        <f>+'Ark1'!Q4149</f>
        <v>92</v>
      </c>
      <c r="H103" s="92">
        <f>+'Ark1'!R4149</f>
        <v>643</v>
      </c>
      <c r="I103" s="91">
        <f>IF(H103=0,"",'Ark1'!S4149)</f>
        <v>643</v>
      </c>
      <c r="J103" s="84"/>
      <c r="K103" s="174">
        <f>IF(G103=0,"",100*H103/Måned!$G12)</f>
        <v>38.75828812537673</v>
      </c>
      <c r="L103" s="84"/>
      <c r="M103" s="174">
        <f>+IF(H103=0,"",'Ark1'!AA4149)</f>
        <v>28.387788302763195</v>
      </c>
      <c r="N103" s="174">
        <f>+IF(I103=0,"",'Ark1'!AB4149)</f>
        <v>4.4364822064129212</v>
      </c>
      <c r="O103" s="256">
        <f>IF(H103=0,"",'Ark1'!W4149)</f>
        <v>60.337480559875601</v>
      </c>
      <c r="P103" s="174">
        <f>IF(H103=0,"",'Ark1'!X4149)</f>
        <v>151.87054856956064</v>
      </c>
      <c r="Q103" s="255"/>
      <c r="R103" s="174">
        <f>IF(H103=0,"",'Ark1'!AA4149)</f>
        <v>28.387788302763195</v>
      </c>
      <c r="S103" s="174">
        <f>IF(H103=0,"",'Ark1'!AB4149)</f>
        <v>4.4364822064129212</v>
      </c>
      <c r="T103" s="174">
        <f>IF(H103=0,"",'Ark1'!AC4149)</f>
        <v>-65.227559966816173</v>
      </c>
      <c r="U103" s="84"/>
      <c r="V103" s="92">
        <f t="shared" si="8"/>
        <v>6.9891304347826084</v>
      </c>
      <c r="W103" s="174">
        <f>+'Ark1'!V4149</f>
        <v>4.6283048211508557</v>
      </c>
      <c r="X103" s="231"/>
      <c r="Y103" s="258"/>
      <c r="AB103" s="235"/>
      <c r="AK103" s="90"/>
      <c r="AL103" s="90"/>
    </row>
    <row r="104" spans="1:38" ht="15.6">
      <c r="A104" s="231"/>
      <c r="B104" s="203">
        <f>+'Ark1'!C4150</f>
        <v>2023</v>
      </c>
      <c r="C104" s="203">
        <f>+'Ark1'!J4150</f>
        <v>121</v>
      </c>
      <c r="D104" s="203" t="str">
        <f>VLOOKUP(C104,RNR!$A$1:$B$29,2)</f>
        <v>Steinkjer</v>
      </c>
      <c r="E104" s="203">
        <f>+'Ark1'!D4150</f>
        <v>4</v>
      </c>
      <c r="F104" s="203" t="str">
        <f>VLOOKUP(E104,RNR!$D$2:$E$13,2)</f>
        <v>Apr</v>
      </c>
      <c r="G104" s="91">
        <f>+'Ark1'!Q4150</f>
        <v>68</v>
      </c>
      <c r="H104" s="92">
        <f>+'Ark1'!R4150</f>
        <v>359</v>
      </c>
      <c r="I104" s="91">
        <f>IF(H104=0,"",'Ark1'!S4150)</f>
        <v>359</v>
      </c>
      <c r="J104" s="84"/>
      <c r="K104" s="174">
        <f>IF(G104=0,"",100*H104/Måned!$G13)</f>
        <v>28.605577689243027</v>
      </c>
      <c r="L104" s="84"/>
      <c r="M104" s="174">
        <f>+IF(H104=0,"",'Ark1'!AA4150)</f>
        <v>30.342329753725569</v>
      </c>
      <c r="N104" s="174">
        <f>+IF(I104=0,"",'Ark1'!AB4150)</f>
        <v>4.3155391135753698</v>
      </c>
      <c r="O104" s="256">
        <f>IF(H104=0,"",'Ark1'!W4150)</f>
        <v>60.832869080779922</v>
      </c>
      <c r="P104" s="174">
        <f>IF(H104=0,"",'Ark1'!X4150)</f>
        <v>147.3715660149023</v>
      </c>
      <c r="Q104" s="255"/>
      <c r="R104" s="174">
        <f>IF(H104=0,"",'Ark1'!AA4150)</f>
        <v>30.342329753725569</v>
      </c>
      <c r="S104" s="174">
        <f>IF(H104=0,"",'Ark1'!AB4150)</f>
        <v>4.3155391135753698</v>
      </c>
      <c r="T104" s="174">
        <f>IF(H104=0,"",'Ark1'!AC4150)</f>
        <v>-61.828874366190249</v>
      </c>
      <c r="U104" s="84"/>
      <c r="V104" s="92">
        <f t="shared" si="8"/>
        <v>5.2794117647058822</v>
      </c>
      <c r="W104" s="174">
        <f>+'Ark1'!V4150</f>
        <v>3.7715877437325904</v>
      </c>
      <c r="X104" s="231"/>
      <c r="Y104" s="258"/>
      <c r="AB104" s="235"/>
      <c r="AK104" s="90"/>
      <c r="AL104" s="90"/>
    </row>
    <row r="105" spans="1:38" ht="15.6">
      <c r="A105" s="231"/>
      <c r="B105" s="203">
        <f>+'Ark1'!C4151</f>
        <v>2023</v>
      </c>
      <c r="C105" s="203">
        <f>+'Ark1'!J4151</f>
        <v>121</v>
      </c>
      <c r="D105" s="203" t="str">
        <f>VLOOKUP(C105,RNR!$A$1:$B$29,2)</f>
        <v>Steinkjer</v>
      </c>
      <c r="E105" s="203">
        <f>+'Ark1'!D4151</f>
        <v>5</v>
      </c>
      <c r="F105" s="203" t="str">
        <f>VLOOKUP(E105,RNR!$D$2:$E$13,2)</f>
        <v>Mai</v>
      </c>
      <c r="G105" s="91">
        <f>+'Ark1'!Q4151</f>
        <v>86</v>
      </c>
      <c r="H105" s="92">
        <f>+'Ark1'!R4151</f>
        <v>558</v>
      </c>
      <c r="I105" s="91">
        <f>IF(H105=0,"",'Ark1'!S4151)</f>
        <v>558</v>
      </c>
      <c r="J105" s="84"/>
      <c r="K105" s="174">
        <f>IF(G105=0,"",100*H105/Måned!$G14)</f>
        <v>37.5</v>
      </c>
      <c r="L105" s="84"/>
      <c r="M105" s="174">
        <f>+IF(H105=0,"",'Ark1'!AA4151)</f>
        <v>29.504967399161441</v>
      </c>
      <c r="N105" s="174">
        <f>+IF(I105=0,"",'Ark1'!AB4151)</f>
        <v>4.3489258795480499</v>
      </c>
      <c r="O105" s="256">
        <f>IF(H105=0,"",'Ark1'!W4151)</f>
        <v>59.971326164874519</v>
      </c>
      <c r="P105" s="174">
        <f>IF(H105=0,"",'Ark1'!X4151)</f>
        <v>151.79405631472869</v>
      </c>
      <c r="Q105" s="255"/>
      <c r="R105" s="174">
        <f>IF(H105=0,"",'Ark1'!AA4151)</f>
        <v>29.504967399161441</v>
      </c>
      <c r="S105" s="174">
        <f>IF(H105=0,"",'Ark1'!AB4151)</f>
        <v>4.3489258795480499</v>
      </c>
      <c r="T105" s="174">
        <f>IF(H105=0,"",'Ark1'!AC4151)</f>
        <v>-58.381657712165421</v>
      </c>
      <c r="U105" s="84"/>
      <c r="V105" s="92">
        <f t="shared" si="8"/>
        <v>6.4883720930232558</v>
      </c>
      <c r="W105" s="174">
        <f>+'Ark1'!V4151</f>
        <v>4.9802867383512543</v>
      </c>
      <c r="X105" s="231"/>
      <c r="Y105" s="258"/>
      <c r="AB105" s="235"/>
      <c r="AK105" s="90"/>
      <c r="AL105" s="90"/>
    </row>
    <row r="106" spans="1:38" ht="15.6">
      <c r="A106" s="231"/>
      <c r="B106" s="203">
        <f>+'Ark1'!C4152</f>
        <v>2023</v>
      </c>
      <c r="C106" s="203">
        <f>+'Ark1'!J4152</f>
        <v>121</v>
      </c>
      <c r="D106" s="203" t="str">
        <f>VLOOKUP(C106,RNR!$A$1:$B$29,2)</f>
        <v>Steinkjer</v>
      </c>
      <c r="E106" s="203">
        <f>+'Ark1'!D4152</f>
        <v>6</v>
      </c>
      <c r="F106" s="203" t="str">
        <f>VLOOKUP(E106,RNR!$D$2:$E$13,2)</f>
        <v>Jun</v>
      </c>
      <c r="G106" s="91">
        <f>+'Ark1'!Q4152</f>
        <v>78</v>
      </c>
      <c r="H106" s="92">
        <f>+'Ark1'!R4152</f>
        <v>505</v>
      </c>
      <c r="I106" s="91">
        <f>IF(H106=0,"",'Ark1'!S4152)</f>
        <v>505</v>
      </c>
      <c r="J106" s="84"/>
      <c r="K106" s="174">
        <f>IF(G106=0,"",100*H106/Måned!$G15)</f>
        <v>33.289386947923532</v>
      </c>
      <c r="L106" s="84"/>
      <c r="M106" s="174">
        <f>+IF(H106=0,"",'Ark1'!AA4152)</f>
        <v>27.22260795594568</v>
      </c>
      <c r="N106" s="174">
        <f>+IF(I106=0,"",'Ark1'!AB4152)</f>
        <v>4.0540926347903596</v>
      </c>
      <c r="O106" s="256">
        <f>IF(H106=0,"",'Ark1'!W4152)</f>
        <v>60.627722772277224</v>
      </c>
      <c r="P106" s="174">
        <f>IF(H106=0,"",'Ark1'!X4152)</f>
        <v>144.19038220181707</v>
      </c>
      <c r="Q106" s="255"/>
      <c r="R106" s="174">
        <f>IF(H106=0,"",'Ark1'!AA4152)</f>
        <v>27.22260795594568</v>
      </c>
      <c r="S106" s="174">
        <f>IF(H106=0,"",'Ark1'!AB4152)</f>
        <v>4.0540926347903596</v>
      </c>
      <c r="T106" s="174">
        <f>IF(H106=0,"",'Ark1'!AC4152)</f>
        <v>-57.086529833960867</v>
      </c>
      <c r="U106" s="84"/>
      <c r="V106" s="92">
        <f t="shared" si="8"/>
        <v>6.4743589743589745</v>
      </c>
      <c r="W106" s="174">
        <f>+'Ark1'!V4152</f>
        <v>4.1623762376237625</v>
      </c>
      <c r="X106" s="231"/>
      <c r="Y106" s="258"/>
      <c r="AB106" s="235"/>
      <c r="AK106" s="90"/>
      <c r="AL106" s="90"/>
    </row>
    <row r="107" spans="1:38" ht="15.6">
      <c r="A107" s="231"/>
      <c r="B107" s="203">
        <f>+'Ark1'!C4153</f>
        <v>2023</v>
      </c>
      <c r="C107" s="203">
        <f>+'Ark1'!J4153</f>
        <v>121</v>
      </c>
      <c r="D107" s="203" t="str">
        <f>VLOOKUP(C107,RNR!$A$1:$B$29,2)</f>
        <v>Steinkjer</v>
      </c>
      <c r="E107" s="203">
        <f>+'Ark1'!D4153</f>
        <v>7</v>
      </c>
      <c r="F107" s="203" t="str">
        <f>VLOOKUP(E107,RNR!$D$2:$E$13,2)</f>
        <v>Jul</v>
      </c>
      <c r="G107" s="91">
        <f>+'Ark1'!Q4153</f>
        <v>80</v>
      </c>
      <c r="H107" s="92">
        <f>+'Ark1'!R4153</f>
        <v>521</v>
      </c>
      <c r="I107" s="91">
        <f>IF(H107=0,"",'Ark1'!S4153)</f>
        <v>521</v>
      </c>
      <c r="J107" s="84"/>
      <c r="K107" s="174">
        <f>IF(G107=0,"",100*H107/Måned!$G16)</f>
        <v>38.764880952380949</v>
      </c>
      <c r="L107" s="84"/>
      <c r="M107" s="174">
        <f>+IF(H107=0,"",'Ark1'!AA4153)</f>
        <v>30.553543504935245</v>
      </c>
      <c r="N107" s="174">
        <f>+IF(I107=0,"",'Ark1'!AB4153)</f>
        <v>4.5449507482581026</v>
      </c>
      <c r="O107" s="256">
        <f>IF(H107=0,"",'Ark1'!W4153)</f>
        <v>60.481765834932816</v>
      </c>
      <c r="P107" s="174">
        <f>IF(H107=0,"",'Ark1'!X4153)</f>
        <v>149.3354932488775</v>
      </c>
      <c r="Q107" s="255"/>
      <c r="R107" s="174">
        <f>IF(H107=0,"",'Ark1'!AA4153)</f>
        <v>30.553543504935245</v>
      </c>
      <c r="S107" s="174">
        <f>IF(H107=0,"",'Ark1'!AB4153)</f>
        <v>4.5449507482581026</v>
      </c>
      <c r="T107" s="174">
        <f>IF(H107=0,"",'Ark1'!AC4153)</f>
        <v>-62.853287540697238</v>
      </c>
      <c r="U107" s="84"/>
      <c r="V107" s="92">
        <f t="shared" si="8"/>
        <v>6.5125000000000002</v>
      </c>
      <c r="W107" s="174">
        <f>+'Ark1'!V4153</f>
        <v>3.9270633397312862</v>
      </c>
      <c r="X107" s="231"/>
      <c r="Y107" s="258"/>
      <c r="AB107" s="235"/>
      <c r="AK107" s="90"/>
      <c r="AL107" s="90"/>
    </row>
    <row r="108" spans="1:38" ht="15.6">
      <c r="A108" s="231"/>
      <c r="B108" s="203">
        <f>+'Ark1'!C4154</f>
        <v>2023</v>
      </c>
      <c r="C108" s="203">
        <f>+'Ark1'!J4154</f>
        <v>121</v>
      </c>
      <c r="D108" s="203" t="str">
        <f>VLOOKUP(C108,RNR!$A$1:$B$29,2)</f>
        <v>Steinkjer</v>
      </c>
      <c r="E108" s="203">
        <f>+'Ark1'!D4154</f>
        <v>8</v>
      </c>
      <c r="F108" s="203" t="str">
        <f>VLOOKUP(E108,RNR!$D$2:$E$13,2)</f>
        <v>Aug</v>
      </c>
      <c r="G108" s="91">
        <f>+'Ark1'!Q4154</f>
        <v>72</v>
      </c>
      <c r="H108" s="92">
        <f>+'Ark1'!R4154</f>
        <v>522</v>
      </c>
      <c r="I108" s="91">
        <f>IF(H108=0,"",'Ark1'!S4154)</f>
        <v>522</v>
      </c>
      <c r="J108" s="84"/>
      <c r="K108" s="174">
        <f>IF(G108=0,"",100*H108/Måned!$G17)</f>
        <v>30.979228486646885</v>
      </c>
      <c r="L108" s="84"/>
      <c r="M108" s="174">
        <f>+IF(H108=0,"",'Ark1'!AA4154)</f>
        <v>29.133663757720953</v>
      </c>
      <c r="N108" s="174">
        <f>+IF(I108=0,"",'Ark1'!AB4154)</f>
        <v>4.8140188236676158</v>
      </c>
      <c r="O108" s="256">
        <f>IF(H108=0,"",'Ark1'!W4154)</f>
        <v>59.927203065134094</v>
      </c>
      <c r="P108" s="174">
        <f>IF(H108=0,"",'Ark1'!X4154)</f>
        <v>148.70570312532439</v>
      </c>
      <c r="Q108" s="255"/>
      <c r="R108" s="174">
        <f>IF(H108=0,"",'Ark1'!AA4154)</f>
        <v>29.133663757720953</v>
      </c>
      <c r="S108" s="174">
        <f>IF(H108=0,"",'Ark1'!AB4154)</f>
        <v>4.8140188236676158</v>
      </c>
      <c r="T108" s="174">
        <f>IF(H108=0,"",'Ark1'!AC4154)</f>
        <v>-60.237526538127106</v>
      </c>
      <c r="U108" s="84"/>
      <c r="V108" s="92">
        <f t="shared" si="8"/>
        <v>7.25</v>
      </c>
      <c r="W108" s="174">
        <f>+'Ark1'!V4154</f>
        <v>4.7739463601532579</v>
      </c>
      <c r="X108" s="231"/>
      <c r="Y108" s="258"/>
      <c r="AB108" s="235"/>
      <c r="AK108" s="90"/>
      <c r="AL108" s="90"/>
    </row>
    <row r="109" spans="1:38" ht="15.6">
      <c r="A109" s="231"/>
      <c r="B109" s="203">
        <f>+'Ark1'!C4155</f>
        <v>2023</v>
      </c>
      <c r="C109" s="203">
        <f>+'Ark1'!J4155</f>
        <v>121</v>
      </c>
      <c r="D109" s="203" t="str">
        <f>VLOOKUP(C109,RNR!$A$1:$B$29,2)</f>
        <v>Steinkjer</v>
      </c>
      <c r="E109" s="203">
        <f>+'Ark1'!D4155</f>
        <v>9</v>
      </c>
      <c r="F109" s="203" t="str">
        <f>VLOOKUP(E109,RNR!$D$2:$E$13,2)</f>
        <v>Sep</v>
      </c>
      <c r="G109" s="91">
        <f>+'Ark1'!Q4155</f>
        <v>70</v>
      </c>
      <c r="H109" s="92">
        <f>+'Ark1'!R4155</f>
        <v>514</v>
      </c>
      <c r="I109" s="91">
        <f>IF(H109=0,"",'Ark1'!S4155)</f>
        <v>514</v>
      </c>
      <c r="J109" s="84"/>
      <c r="K109" s="174">
        <f>IF(G109=0,"",100*H109/Måned!$G18)</f>
        <v>32.864450127877241</v>
      </c>
      <c r="L109" s="84"/>
      <c r="M109" s="174">
        <f>+IF(H109=0,"",'Ark1'!AA4155)</f>
        <v>30.5326427161237</v>
      </c>
      <c r="N109" s="174">
        <f>+IF(I109=0,"",'Ark1'!AB4155)</f>
        <v>4.72623676553295</v>
      </c>
      <c r="O109" s="256">
        <f>IF(H109=0,"",'Ark1'!W4155)</f>
        <v>60.453307392996095</v>
      </c>
      <c r="P109" s="174">
        <f>IF(H109=0,"",'Ark1'!X4155)</f>
        <v>149.47725864314879</v>
      </c>
      <c r="Q109" s="255"/>
      <c r="R109" s="174">
        <f>IF(H109=0,"",'Ark1'!AA4155)</f>
        <v>30.5326427161237</v>
      </c>
      <c r="S109" s="174">
        <f>IF(H109=0,"",'Ark1'!AB4155)</f>
        <v>4.72623676553295</v>
      </c>
      <c r="T109" s="174">
        <f>IF(H109=0,"",'Ark1'!AC4155)</f>
        <v>-61.841278353646231</v>
      </c>
      <c r="U109" s="84"/>
      <c r="V109" s="92">
        <f t="shared" si="8"/>
        <v>7.3428571428571425</v>
      </c>
      <c r="W109" s="174">
        <f>+'Ark1'!V4155</f>
        <v>4.5466926070038909</v>
      </c>
      <c r="X109" s="231"/>
      <c r="Y109" s="258"/>
      <c r="AB109" s="235"/>
      <c r="AK109" s="90"/>
      <c r="AL109" s="90"/>
    </row>
    <row r="110" spans="1:38" ht="15.6">
      <c r="A110" s="231"/>
      <c r="B110" s="203">
        <f>+'Ark1'!C4156</f>
        <v>2023</v>
      </c>
      <c r="C110" s="203">
        <f>+'Ark1'!J4156</f>
        <v>121</v>
      </c>
      <c r="D110" s="203" t="str">
        <f>VLOOKUP(C110,RNR!$A$1:$B$29,2)</f>
        <v>Steinkjer</v>
      </c>
      <c r="E110" s="203">
        <f>+'Ark1'!D4156</f>
        <v>10</v>
      </c>
      <c r="F110" s="203" t="str">
        <f>VLOOKUP(E110,RNR!$D$2:$E$13,2)</f>
        <v>Okt</v>
      </c>
      <c r="G110" s="91">
        <f>+'Ark1'!Q4156</f>
        <v>83</v>
      </c>
      <c r="H110" s="92">
        <f>+'Ark1'!R4156</f>
        <v>621</v>
      </c>
      <c r="I110" s="91">
        <f>IF(H110=0,"",'Ark1'!S4156)</f>
        <v>621</v>
      </c>
      <c r="J110" s="84"/>
      <c r="K110" s="174">
        <f>IF(G110=0,"",100*H110/Måned!$G19)</f>
        <v>38.191881918819185</v>
      </c>
      <c r="L110" s="84"/>
      <c r="M110" s="174">
        <f>+IF(H110=0,"",'Ark1'!AA4156)</f>
        <v>30.782173750760265</v>
      </c>
      <c r="N110" s="174">
        <f>+IF(I110=0,"",'Ark1'!AB4156)</f>
        <v>4.8991832661847283</v>
      </c>
      <c r="O110" s="256">
        <f>IF(H110=0,"",'Ark1'!W4156)</f>
        <v>59.800322061191643</v>
      </c>
      <c r="P110" s="174">
        <f>IF(H110=0,"",'Ark1'!X4156)</f>
        <v>152.684221269647</v>
      </c>
      <c r="Q110" s="255"/>
      <c r="R110" s="174">
        <f>IF(H110=0,"",'Ark1'!AA4156)</f>
        <v>30.782173750760265</v>
      </c>
      <c r="S110" s="174">
        <f>IF(H110=0,"",'Ark1'!AB4156)</f>
        <v>4.8991832661847283</v>
      </c>
      <c r="T110" s="174">
        <f>IF(H110=0,"",'Ark1'!AC4156)</f>
        <v>-65.712251416457491</v>
      </c>
      <c r="U110" s="84"/>
      <c r="V110" s="92">
        <f t="shared" si="8"/>
        <v>7.4819277108433733</v>
      </c>
      <c r="W110" s="174">
        <f>+'Ark1'!V4156</f>
        <v>4.7326892109500802</v>
      </c>
      <c r="X110" s="231"/>
      <c r="Y110" s="258"/>
      <c r="AB110" s="235"/>
      <c r="AK110" s="90"/>
      <c r="AL110" s="90"/>
    </row>
    <row r="111" spans="1:38" ht="15.6">
      <c r="A111" s="231"/>
      <c r="B111" s="203">
        <f>+'Ark1'!C4157</f>
        <v>2023</v>
      </c>
      <c r="C111" s="203">
        <f>+'Ark1'!J4157</f>
        <v>121</v>
      </c>
      <c r="D111" s="203" t="str">
        <f>VLOOKUP(C111,RNR!$A$1:$B$29,2)</f>
        <v>Steinkjer</v>
      </c>
      <c r="E111" s="203">
        <f>+'Ark1'!D4157</f>
        <v>11</v>
      </c>
      <c r="F111" s="203" t="str">
        <f>VLOOKUP(E111,RNR!$D$2:$E$13,2)</f>
        <v>Nov</v>
      </c>
      <c r="G111" s="91">
        <f>+'Ark1'!Q4157</f>
        <v>80</v>
      </c>
      <c r="H111" s="92">
        <f>+'Ark1'!R4157</f>
        <v>516</v>
      </c>
      <c r="I111" s="91">
        <f>IF(H111=0,"",'Ark1'!S4157)</f>
        <v>516</v>
      </c>
      <c r="J111" s="84"/>
      <c r="K111" s="174">
        <f>IF(G111=0,"",100*H111/Måned!$G20)</f>
        <v>31.99008059516429</v>
      </c>
      <c r="L111" s="84"/>
      <c r="M111" s="174">
        <f>+IF(H111=0,"",'Ark1'!AA4157)</f>
        <v>29.442854777118729</v>
      </c>
      <c r="N111" s="174">
        <f>+IF(I111=0,"",'Ark1'!AB4157)</f>
        <v>4.5213419192133513</v>
      </c>
      <c r="O111" s="256">
        <f>IF(H111=0,"",'Ark1'!W4157)</f>
        <v>60.071705426356587</v>
      </c>
      <c r="P111" s="174">
        <f>IF(H111=0,"",'Ark1'!X4157)</f>
        <v>150.27652498173299</v>
      </c>
      <c r="Q111" s="255"/>
      <c r="R111" s="174">
        <f>IF(H111=0,"",'Ark1'!AA4157)</f>
        <v>29.442854777118729</v>
      </c>
      <c r="S111" s="174">
        <f>IF(H111=0,"",'Ark1'!AB4157)</f>
        <v>4.5213419192133513</v>
      </c>
      <c r="T111" s="174">
        <f>IF(H111=0,"",'Ark1'!AC4157)</f>
        <v>-64.733498389736852</v>
      </c>
      <c r="U111" s="84"/>
      <c r="V111" s="92">
        <f t="shared" ref="V111:V123" si="9">+(IF(H111=0,"",I111/G111))</f>
        <v>6.45</v>
      </c>
      <c r="W111" s="174">
        <f>+'Ark1'!V4157</f>
        <v>4.9166666666666679</v>
      </c>
      <c r="X111" s="231"/>
      <c r="Y111" s="258"/>
      <c r="AB111" s="235"/>
      <c r="AK111" s="90"/>
      <c r="AL111" s="90"/>
    </row>
    <row r="112" spans="1:38" ht="15.6">
      <c r="A112" s="231"/>
      <c r="B112" s="203">
        <f>+'Ark1'!C4158</f>
        <v>2023</v>
      </c>
      <c r="C112" s="203">
        <f>+'Ark1'!J4158</f>
        <v>121</v>
      </c>
      <c r="D112" s="203" t="str">
        <f>VLOOKUP(C112,RNR!$A$1:$B$29,2)</f>
        <v>Steinkjer</v>
      </c>
      <c r="E112" s="203">
        <f>+'Ark1'!D4158</f>
        <v>12</v>
      </c>
      <c r="F112" s="203" t="str">
        <f>VLOOKUP(E112,RNR!$D$2:$E$13,2)</f>
        <v>Des</v>
      </c>
      <c r="G112" s="91">
        <f>+'Ark1'!Q4158</f>
        <v>68</v>
      </c>
      <c r="H112" s="92">
        <f>+'Ark1'!R4158</f>
        <v>415</v>
      </c>
      <c r="I112" s="91">
        <f>IF(H112=0,"",'Ark1'!S4158)</f>
        <v>415</v>
      </c>
      <c r="J112" s="84"/>
      <c r="K112" s="174">
        <f>IF(G112=0,"",100*H112/Måned!$G21)</f>
        <v>32.421875</v>
      </c>
      <c r="L112" s="84"/>
      <c r="M112" s="174">
        <f>+IF(H112=0,"",'Ark1'!AA4158)</f>
        <v>28.428471373135153</v>
      </c>
      <c r="N112" s="174">
        <f>+IF(I112=0,"",'Ark1'!AB4158)</f>
        <v>4.6769191100270007</v>
      </c>
      <c r="O112" s="256">
        <f>IF(H112=0,"",'Ark1'!W4158)</f>
        <v>60.077108433734935</v>
      </c>
      <c r="P112" s="174">
        <f>IF(H112=0,"",'Ark1'!X4158)</f>
        <v>152.04871490294883</v>
      </c>
      <c r="Q112" s="255"/>
      <c r="R112" s="174">
        <f>IF(H112=0,"",'Ark1'!AA4158)</f>
        <v>28.428471373135153</v>
      </c>
      <c r="S112" s="174">
        <f>IF(H112=0,"",'Ark1'!AB4158)</f>
        <v>4.6769191100270007</v>
      </c>
      <c r="T112" s="174">
        <f>IF(H112=0,"",'Ark1'!AC4158)</f>
        <v>-63.93014548214709</v>
      </c>
      <c r="U112" s="84"/>
      <c r="V112" s="92">
        <f t="shared" si="9"/>
        <v>6.1029411764705879</v>
      </c>
      <c r="W112" s="174">
        <f>+'Ark1'!V4158</f>
        <v>4.9253012048192781</v>
      </c>
      <c r="X112" s="231"/>
      <c r="Y112" s="258"/>
      <c r="AB112" s="235"/>
      <c r="AK112" s="90"/>
      <c r="AL112" s="90"/>
    </row>
    <row r="113" spans="1:38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58"/>
      <c r="AB113" s="235"/>
      <c r="AK113" s="90"/>
      <c r="AL113" s="90"/>
    </row>
    <row r="114" spans="1:38" ht="15.6">
      <c r="A114" s="231"/>
      <c r="B114" s="203">
        <f>+'Ark1'!C4159</f>
        <v>2023</v>
      </c>
      <c r="C114" s="203">
        <f>+'Ark1'!J4159</f>
        <v>134</v>
      </c>
      <c r="D114" s="203" t="str">
        <f>VLOOKUP(C114,RNR!$A$1:$B$29,2)</f>
        <v>Førde</v>
      </c>
      <c r="E114" s="203">
        <f>+'Ark1'!D4159</f>
        <v>1</v>
      </c>
      <c r="F114" s="203" t="str">
        <f>VLOOKUP(E114,RNR!$D$2:$E$13,2)</f>
        <v>Jan</v>
      </c>
      <c r="G114" s="91">
        <f>+'Ark1'!Q4159</f>
        <v>0</v>
      </c>
      <c r="H114" s="92">
        <f>+'Ark1'!R4159</f>
        <v>0</v>
      </c>
      <c r="I114" s="91" t="str">
        <f>IF(H114=0,"",'Ark1'!S4159)</f>
        <v/>
      </c>
      <c r="J114" s="84"/>
      <c r="K114" s="174" t="str">
        <f>IF(G114=0,"",100*H114/Måned!$G12)</f>
        <v/>
      </c>
      <c r="L114" s="84"/>
      <c r="M114" s="174" t="str">
        <f>+IF(H114=0,"",'Ark1'!AA4159)</f>
        <v/>
      </c>
      <c r="N114" s="174">
        <f>+IF(I114=0,"",'Ark1'!AB4159)</f>
        <v>0</v>
      </c>
      <c r="O114" s="256" t="str">
        <f>IF(H114=0,"",'Ark1'!W4159)</f>
        <v/>
      </c>
      <c r="P114" s="174" t="str">
        <f>IF(H114=0,"",'Ark1'!X4159)</f>
        <v/>
      </c>
      <c r="Q114" s="255"/>
      <c r="R114" s="174" t="str">
        <f>IF(H114=0,"",'Ark1'!AA4159)</f>
        <v/>
      </c>
      <c r="S114" s="174" t="str">
        <f>IF(H114=0,"",'Ark1'!AB4159)</f>
        <v/>
      </c>
      <c r="T114" s="174" t="str">
        <f>IF(H114=0,"",'Ark1'!AC4159)</f>
        <v/>
      </c>
      <c r="U114" s="84"/>
      <c r="V114" s="92" t="str">
        <f t="shared" si="9"/>
        <v/>
      </c>
      <c r="W114" s="174">
        <f>+'Ark1'!V4159</f>
        <v>0</v>
      </c>
      <c r="X114" s="231"/>
      <c r="Y114" s="258"/>
      <c r="AB114" s="235"/>
      <c r="AK114" s="90"/>
      <c r="AL114" s="90"/>
    </row>
    <row r="115" spans="1:38" ht="15.6">
      <c r="A115" s="231"/>
      <c r="B115" s="203">
        <f>+'Ark1'!C4160</f>
        <v>2023</v>
      </c>
      <c r="C115" s="203">
        <f>+'Ark1'!J4160</f>
        <v>134</v>
      </c>
      <c r="D115" s="203" t="str">
        <f>VLOOKUP(C115,RNR!$A$1:$B$29,2)</f>
        <v>Førde</v>
      </c>
      <c r="E115" s="203">
        <f>+'Ark1'!D4160</f>
        <v>2</v>
      </c>
      <c r="F115" s="203" t="str">
        <f>VLOOKUP(E115,RNR!$D$2:$E$13,2)</f>
        <v>Feb</v>
      </c>
      <c r="G115" s="91">
        <f>+'Ark1'!Q4160</f>
        <v>0</v>
      </c>
      <c r="H115" s="92">
        <f>+'Ark1'!R4160</f>
        <v>0</v>
      </c>
      <c r="I115" s="91" t="str">
        <f>IF(H115=0,"",'Ark1'!S4160)</f>
        <v/>
      </c>
      <c r="J115" s="84"/>
      <c r="K115" s="174" t="str">
        <f>IF(G115=0,"",100*H115/Måned!$G13)</f>
        <v/>
      </c>
      <c r="L115" s="84"/>
      <c r="M115" s="174" t="str">
        <f>+IF(H115=0,"",'Ark1'!AA4160)</f>
        <v/>
      </c>
      <c r="N115" s="174">
        <f>+IF(I115=0,"",'Ark1'!AB4160)</f>
        <v>0</v>
      </c>
      <c r="O115" s="256" t="str">
        <f>IF(H115=0,"",'Ark1'!W4160)</f>
        <v/>
      </c>
      <c r="P115" s="174" t="str">
        <f>IF(H115=0,"",'Ark1'!X4160)</f>
        <v/>
      </c>
      <c r="Q115" s="255"/>
      <c r="R115" s="174" t="str">
        <f>IF(H115=0,"",'Ark1'!AA4160)</f>
        <v/>
      </c>
      <c r="S115" s="174" t="str">
        <f>IF(H115=0,"",'Ark1'!AB4160)</f>
        <v/>
      </c>
      <c r="T115" s="174" t="str">
        <f>IF(H115=0,"",'Ark1'!AC4160)</f>
        <v/>
      </c>
      <c r="U115" s="84"/>
      <c r="V115" s="92" t="str">
        <f t="shared" si="9"/>
        <v/>
      </c>
      <c r="W115" s="174">
        <f>+'Ark1'!V4160</f>
        <v>0</v>
      </c>
      <c r="X115" s="231"/>
      <c r="Y115" s="258"/>
      <c r="AB115" s="235"/>
      <c r="AK115" s="90"/>
      <c r="AL115" s="90"/>
    </row>
    <row r="116" spans="1:38" ht="15.6">
      <c r="A116" s="231"/>
      <c r="B116" s="203">
        <f>+'Ark1'!C4161</f>
        <v>2023</v>
      </c>
      <c r="C116" s="203">
        <f>+'Ark1'!J4161</f>
        <v>134</v>
      </c>
      <c r="D116" s="203" t="str">
        <f>VLOOKUP(C116,RNR!$A$1:$B$29,2)</f>
        <v>Førde</v>
      </c>
      <c r="E116" s="203">
        <f>+'Ark1'!D4161</f>
        <v>3</v>
      </c>
      <c r="F116" s="203" t="str">
        <f>VLOOKUP(E116,RNR!$D$2:$E$13,2)</f>
        <v>Mar</v>
      </c>
      <c r="G116" s="91">
        <f>+'Ark1'!Q4161</f>
        <v>0</v>
      </c>
      <c r="H116" s="92">
        <f>+'Ark1'!R4161</f>
        <v>0</v>
      </c>
      <c r="I116" s="91" t="str">
        <f>IF(H116=0,"",'Ark1'!S4161)</f>
        <v/>
      </c>
      <c r="J116" s="84"/>
      <c r="K116" s="174" t="str">
        <f>IF(G116=0,"",100*H116/Måned!$G14)</f>
        <v/>
      </c>
      <c r="L116" s="84"/>
      <c r="M116" s="174" t="str">
        <f>+IF(H116=0,"",'Ark1'!AA4161)</f>
        <v/>
      </c>
      <c r="N116" s="174">
        <f>+IF(I116=0,"",'Ark1'!AB4161)</f>
        <v>0</v>
      </c>
      <c r="O116" s="256" t="str">
        <f>IF(H116=0,"",'Ark1'!W4161)</f>
        <v/>
      </c>
      <c r="P116" s="174" t="str">
        <f>IF(H116=0,"",'Ark1'!X4161)</f>
        <v/>
      </c>
      <c r="Q116" s="255"/>
      <c r="R116" s="174" t="str">
        <f>IF(H116=0,"",'Ark1'!AA4161)</f>
        <v/>
      </c>
      <c r="S116" s="174" t="str">
        <f>IF(H116=0,"",'Ark1'!AB4161)</f>
        <v/>
      </c>
      <c r="T116" s="174" t="str">
        <f>IF(H116=0,"",'Ark1'!AC4161)</f>
        <v/>
      </c>
      <c r="U116" s="84"/>
      <c r="V116" s="92" t="str">
        <f t="shared" si="9"/>
        <v/>
      </c>
      <c r="W116" s="174">
        <f>+'Ark1'!V4161</f>
        <v>0</v>
      </c>
      <c r="X116" s="231"/>
      <c r="Y116" s="258"/>
      <c r="AB116" s="235"/>
      <c r="AK116" s="90"/>
      <c r="AL116" s="90"/>
    </row>
    <row r="117" spans="1:38" ht="15.6">
      <c r="A117" s="231"/>
      <c r="B117" s="203">
        <f>+'Ark1'!C4162</f>
        <v>2023</v>
      </c>
      <c r="C117" s="203">
        <f>+'Ark1'!J4162</f>
        <v>134</v>
      </c>
      <c r="D117" s="203" t="str">
        <f>VLOOKUP(C117,RNR!$A$1:$B$29,2)</f>
        <v>Førde</v>
      </c>
      <c r="E117" s="203">
        <f>+'Ark1'!D4162</f>
        <v>4</v>
      </c>
      <c r="F117" s="203" t="str">
        <f>VLOOKUP(E117,RNR!$D$2:$E$13,2)</f>
        <v>Apr</v>
      </c>
      <c r="G117" s="91">
        <f>+'Ark1'!Q4162</f>
        <v>0</v>
      </c>
      <c r="H117" s="92">
        <f>+'Ark1'!R4162</f>
        <v>0</v>
      </c>
      <c r="I117" s="91" t="str">
        <f>IF(H117=0,"",'Ark1'!S4162)</f>
        <v/>
      </c>
      <c r="J117" s="84"/>
      <c r="K117" s="174" t="str">
        <f>IF(G117=0,"",100*H117/Måned!$G15)</f>
        <v/>
      </c>
      <c r="L117" s="84"/>
      <c r="M117" s="174" t="str">
        <f>+IF(H117=0,"",'Ark1'!AA4162)</f>
        <v/>
      </c>
      <c r="N117" s="174">
        <f>+IF(I117=0,"",'Ark1'!AB4162)</f>
        <v>0</v>
      </c>
      <c r="O117" s="256" t="str">
        <f>IF(H117=0,"",'Ark1'!W4162)</f>
        <v/>
      </c>
      <c r="P117" s="174" t="str">
        <f>IF(H117=0,"",'Ark1'!X4162)</f>
        <v/>
      </c>
      <c r="Q117" s="255"/>
      <c r="R117" s="174" t="str">
        <f>IF(H117=0,"",'Ark1'!AA4162)</f>
        <v/>
      </c>
      <c r="S117" s="174" t="str">
        <f>IF(H117=0,"",'Ark1'!AB4162)</f>
        <v/>
      </c>
      <c r="T117" s="174" t="str">
        <f>IF(H117=0,"",'Ark1'!AC4162)</f>
        <v/>
      </c>
      <c r="U117" s="84"/>
      <c r="V117" s="92" t="str">
        <f t="shared" si="9"/>
        <v/>
      </c>
      <c r="W117" s="174">
        <f>+'Ark1'!V4162</f>
        <v>0</v>
      </c>
      <c r="X117" s="231"/>
      <c r="Y117" s="258"/>
      <c r="AB117" s="235"/>
      <c r="AK117" s="90"/>
      <c r="AL117" s="90"/>
    </row>
    <row r="118" spans="1:38" ht="15.6">
      <c r="A118" s="231"/>
      <c r="B118" s="203">
        <f>+'Ark1'!C4163</f>
        <v>2023</v>
      </c>
      <c r="C118" s="203">
        <f>+'Ark1'!J4163</f>
        <v>134</v>
      </c>
      <c r="D118" s="203" t="str">
        <f>VLOOKUP(C118,RNR!$A$1:$B$29,2)</f>
        <v>Førde</v>
      </c>
      <c r="E118" s="203">
        <f>+'Ark1'!D4163</f>
        <v>5</v>
      </c>
      <c r="F118" s="203" t="str">
        <f>VLOOKUP(E118,RNR!$D$2:$E$13,2)</f>
        <v>Mai</v>
      </c>
      <c r="G118" s="91">
        <f>+'Ark1'!Q4163</f>
        <v>0</v>
      </c>
      <c r="H118" s="92">
        <f>+'Ark1'!R4163</f>
        <v>0</v>
      </c>
      <c r="I118" s="91" t="str">
        <f>IF(H118=0,"",'Ark1'!S4163)</f>
        <v/>
      </c>
      <c r="J118" s="84"/>
      <c r="K118" s="174" t="str">
        <f>IF(G118=0,"",100*H118/Måned!$G16)</f>
        <v/>
      </c>
      <c r="L118" s="84"/>
      <c r="M118" s="174" t="str">
        <f>+IF(H118=0,"",'Ark1'!AA4163)</f>
        <v/>
      </c>
      <c r="N118" s="174">
        <f>+IF(I118=0,"",'Ark1'!AB4163)</f>
        <v>0</v>
      </c>
      <c r="O118" s="256" t="str">
        <f>IF(H118=0,"",'Ark1'!W4163)</f>
        <v/>
      </c>
      <c r="P118" s="174" t="str">
        <f>IF(H118=0,"",'Ark1'!X4163)</f>
        <v/>
      </c>
      <c r="Q118" s="255"/>
      <c r="R118" s="174" t="str">
        <f>IF(H118=0,"",'Ark1'!AA4163)</f>
        <v/>
      </c>
      <c r="S118" s="174" t="str">
        <f>IF(H118=0,"",'Ark1'!AB4163)</f>
        <v/>
      </c>
      <c r="T118" s="174" t="str">
        <f>IF(H118=0,"",'Ark1'!AC4163)</f>
        <v/>
      </c>
      <c r="U118" s="84"/>
      <c r="V118" s="92" t="str">
        <f t="shared" si="9"/>
        <v/>
      </c>
      <c r="W118" s="174">
        <f>+'Ark1'!V4163</f>
        <v>0</v>
      </c>
      <c r="X118" s="231"/>
      <c r="Y118" s="258"/>
      <c r="AB118" s="235"/>
      <c r="AK118" s="90"/>
      <c r="AL118" s="90"/>
    </row>
    <row r="119" spans="1:38" ht="15.6">
      <c r="A119" s="231"/>
      <c r="B119" s="203">
        <f>+'Ark1'!C4164</f>
        <v>2023</v>
      </c>
      <c r="C119" s="203">
        <f>+'Ark1'!J4164</f>
        <v>134</v>
      </c>
      <c r="D119" s="203" t="str">
        <f>VLOOKUP(C119,RNR!$A$1:$B$29,2)</f>
        <v>Førde</v>
      </c>
      <c r="E119" s="203">
        <f>+'Ark1'!D4164</f>
        <v>6</v>
      </c>
      <c r="F119" s="203" t="str">
        <f>VLOOKUP(E119,RNR!$D$2:$E$13,2)</f>
        <v>Jun</v>
      </c>
      <c r="G119" s="91">
        <f>+'Ark1'!Q4164</f>
        <v>0</v>
      </c>
      <c r="H119" s="92">
        <f>+'Ark1'!R4164</f>
        <v>0</v>
      </c>
      <c r="I119" s="91" t="str">
        <f>IF(H119=0,"",'Ark1'!S4164)</f>
        <v/>
      </c>
      <c r="J119" s="84"/>
      <c r="K119" s="174" t="str">
        <f>IF(G119=0,"",100*H119/Måned!$G17)</f>
        <v/>
      </c>
      <c r="L119" s="84"/>
      <c r="M119" s="174" t="str">
        <f>+IF(H119=0,"",'Ark1'!AA4164)</f>
        <v/>
      </c>
      <c r="N119" s="174">
        <f>+IF(I119=0,"",'Ark1'!AB4164)</f>
        <v>0</v>
      </c>
      <c r="O119" s="256" t="str">
        <f>IF(H119=0,"",'Ark1'!W4164)</f>
        <v/>
      </c>
      <c r="P119" s="174" t="str">
        <f>IF(H119=0,"",'Ark1'!X4164)</f>
        <v/>
      </c>
      <c r="Q119" s="255"/>
      <c r="R119" s="174" t="str">
        <f>IF(H119=0,"",'Ark1'!AA4164)</f>
        <v/>
      </c>
      <c r="S119" s="174" t="str">
        <f>IF(H119=0,"",'Ark1'!AB4164)</f>
        <v/>
      </c>
      <c r="T119" s="174" t="str">
        <f>IF(H119=0,"",'Ark1'!AC4164)</f>
        <v/>
      </c>
      <c r="U119" s="84"/>
      <c r="V119" s="92" t="str">
        <f t="shared" si="9"/>
        <v/>
      </c>
      <c r="W119" s="174">
        <f>+'Ark1'!V4164</f>
        <v>0</v>
      </c>
      <c r="X119" s="231"/>
      <c r="Y119" s="258"/>
      <c r="AB119" s="235"/>
      <c r="AK119" s="90"/>
      <c r="AL119" s="90"/>
    </row>
    <row r="120" spans="1:38" ht="15.6">
      <c r="A120" s="231"/>
      <c r="B120" s="203">
        <f>+'Ark1'!C4165</f>
        <v>2023</v>
      </c>
      <c r="C120" s="203">
        <f>+'Ark1'!J4165</f>
        <v>134</v>
      </c>
      <c r="D120" s="203" t="str">
        <f>VLOOKUP(C120,RNR!$A$1:$B$29,2)</f>
        <v>Førde</v>
      </c>
      <c r="E120" s="203">
        <f>+'Ark1'!D4165</f>
        <v>7</v>
      </c>
      <c r="F120" s="203" t="str">
        <f>VLOOKUP(E120,RNR!$D$2:$E$13,2)</f>
        <v>Jul</v>
      </c>
      <c r="G120" s="91">
        <f>+'Ark1'!Q4165</f>
        <v>0</v>
      </c>
      <c r="H120" s="92">
        <f>+'Ark1'!R4165</f>
        <v>0</v>
      </c>
      <c r="I120" s="91" t="str">
        <f>IF(H120=0,"",'Ark1'!S4165)</f>
        <v/>
      </c>
      <c r="J120" s="84"/>
      <c r="K120" s="174" t="str">
        <f>IF(G120=0,"",100*H120/Måned!$G18)</f>
        <v/>
      </c>
      <c r="L120" s="84"/>
      <c r="M120" s="174" t="str">
        <f>+IF(H120=0,"",'Ark1'!AA4165)</f>
        <v/>
      </c>
      <c r="N120" s="174">
        <f>+IF(I120=0,"",'Ark1'!AB4165)</f>
        <v>0</v>
      </c>
      <c r="O120" s="256" t="str">
        <f>IF(H120=0,"",'Ark1'!W4165)</f>
        <v/>
      </c>
      <c r="P120" s="174" t="str">
        <f>IF(H120=0,"",'Ark1'!X4165)</f>
        <v/>
      </c>
      <c r="Q120" s="255"/>
      <c r="R120" s="174" t="str">
        <f>IF(H120=0,"",'Ark1'!AA4165)</f>
        <v/>
      </c>
      <c r="S120" s="174" t="str">
        <f>IF(H120=0,"",'Ark1'!AB4165)</f>
        <v/>
      </c>
      <c r="T120" s="174" t="str">
        <f>IF(H120=0,"",'Ark1'!AC4165)</f>
        <v/>
      </c>
      <c r="U120" s="84"/>
      <c r="V120" s="92" t="str">
        <f t="shared" si="9"/>
        <v/>
      </c>
      <c r="W120" s="174">
        <f>+'Ark1'!V4165</f>
        <v>0</v>
      </c>
      <c r="X120" s="231"/>
      <c r="Y120" s="258"/>
      <c r="AB120" s="235"/>
      <c r="AK120" s="90"/>
      <c r="AL120" s="90"/>
    </row>
    <row r="121" spans="1:38" ht="15.6">
      <c r="A121" s="231"/>
      <c r="B121" s="203">
        <f>+'Ark1'!C4166</f>
        <v>2023</v>
      </c>
      <c r="C121" s="203">
        <f>+'Ark1'!J4166</f>
        <v>134</v>
      </c>
      <c r="D121" s="203" t="str">
        <f>VLOOKUP(C121,RNR!$A$1:$B$29,2)</f>
        <v>Førde</v>
      </c>
      <c r="E121" s="203">
        <f>+'Ark1'!D4166</f>
        <v>8</v>
      </c>
      <c r="F121" s="203" t="str">
        <f>VLOOKUP(E121,RNR!$D$2:$E$13,2)</f>
        <v>Aug</v>
      </c>
      <c r="G121" s="91">
        <f>+'Ark1'!Q4166</f>
        <v>0</v>
      </c>
      <c r="H121" s="92">
        <f>+'Ark1'!R4166</f>
        <v>0</v>
      </c>
      <c r="I121" s="91" t="str">
        <f>IF(H121=0,"",'Ark1'!S4166)</f>
        <v/>
      </c>
      <c r="J121" s="84"/>
      <c r="K121" s="174" t="str">
        <f>IF(G121=0,"",100*H121/Måned!$G19)</f>
        <v/>
      </c>
      <c r="L121" s="84"/>
      <c r="M121" s="174" t="str">
        <f>+IF(H121=0,"",'Ark1'!AA4166)</f>
        <v/>
      </c>
      <c r="N121" s="174">
        <f>+IF(I121=0,"",'Ark1'!AB4166)</f>
        <v>0</v>
      </c>
      <c r="O121" s="256" t="str">
        <f>IF(H121=0,"",'Ark1'!W4166)</f>
        <v/>
      </c>
      <c r="P121" s="174" t="str">
        <f>IF(H121=0,"",'Ark1'!X4166)</f>
        <v/>
      </c>
      <c r="Q121" s="255"/>
      <c r="R121" s="174" t="str">
        <f>IF(H121=0,"",'Ark1'!AA4166)</f>
        <v/>
      </c>
      <c r="S121" s="174" t="str">
        <f>IF(H121=0,"",'Ark1'!AB4166)</f>
        <v/>
      </c>
      <c r="T121" s="174" t="str">
        <f>IF(H121=0,"",'Ark1'!AC4166)</f>
        <v/>
      </c>
      <c r="U121" s="84"/>
      <c r="V121" s="92" t="str">
        <f t="shared" si="9"/>
        <v/>
      </c>
      <c r="W121" s="174">
        <f>+'Ark1'!V4166</f>
        <v>0</v>
      </c>
      <c r="X121" s="231"/>
      <c r="Y121" s="258"/>
      <c r="AB121" s="235"/>
      <c r="AK121" s="90"/>
      <c r="AL121" s="90"/>
    </row>
    <row r="122" spans="1:38" ht="15.6">
      <c r="A122" s="231"/>
      <c r="B122" s="203">
        <f>+'Ark1'!C4167</f>
        <v>2023</v>
      </c>
      <c r="C122" s="203">
        <f>+'Ark1'!J4167</f>
        <v>134</v>
      </c>
      <c r="D122" s="203" t="str">
        <f>VLOOKUP(C122,RNR!$A$1:$B$29,2)</f>
        <v>Førde</v>
      </c>
      <c r="E122" s="203">
        <f>+'Ark1'!D4167</f>
        <v>9</v>
      </c>
      <c r="F122" s="203" t="str">
        <f>VLOOKUP(E122,RNR!$D$2:$E$13,2)</f>
        <v>Sep</v>
      </c>
      <c r="G122" s="91">
        <f>+'Ark1'!Q4167</f>
        <v>0</v>
      </c>
      <c r="H122" s="92">
        <f>+'Ark1'!R4167</f>
        <v>0</v>
      </c>
      <c r="I122" s="91" t="str">
        <f>IF(H122=0,"",'Ark1'!S4167)</f>
        <v/>
      </c>
      <c r="J122" s="84"/>
      <c r="K122" s="174" t="str">
        <f>IF(G122=0,"",100*H122/Måned!$G20)</f>
        <v/>
      </c>
      <c r="L122" s="84"/>
      <c r="M122" s="174" t="str">
        <f>+IF(H122=0,"",'Ark1'!AA4167)</f>
        <v/>
      </c>
      <c r="N122" s="174">
        <f>+IF(I122=0,"",'Ark1'!AB4167)</f>
        <v>0</v>
      </c>
      <c r="O122" s="256" t="str">
        <f>IF(H122=0,"",'Ark1'!W4167)</f>
        <v/>
      </c>
      <c r="P122" s="174" t="str">
        <f>IF(H122=0,"",'Ark1'!X4167)</f>
        <v/>
      </c>
      <c r="Q122" s="255"/>
      <c r="R122" s="174" t="str">
        <f>IF(H122=0,"",'Ark1'!AA4167)</f>
        <v/>
      </c>
      <c r="S122" s="174" t="str">
        <f>IF(H122=0,"",'Ark1'!AB4167)</f>
        <v/>
      </c>
      <c r="T122" s="174" t="str">
        <f>IF(H122=0,"",'Ark1'!AC4167)</f>
        <v/>
      </c>
      <c r="U122" s="84"/>
      <c r="V122" s="92" t="str">
        <f t="shared" si="9"/>
        <v/>
      </c>
      <c r="W122" s="174">
        <f>+'Ark1'!V4167</f>
        <v>0</v>
      </c>
      <c r="X122" s="231"/>
      <c r="Y122" s="258"/>
      <c r="AB122" s="235"/>
      <c r="AK122" s="90"/>
      <c r="AL122" s="90"/>
    </row>
    <row r="123" spans="1:38" ht="15.6">
      <c r="A123" s="231"/>
      <c r="B123" s="203">
        <f>+'Ark1'!C4168</f>
        <v>2023</v>
      </c>
      <c r="C123" s="203">
        <f>+'Ark1'!J4168</f>
        <v>134</v>
      </c>
      <c r="D123" s="203" t="str">
        <f>VLOOKUP(C123,RNR!$A$1:$B$29,2)</f>
        <v>Førde</v>
      </c>
      <c r="E123" s="203">
        <f>+'Ark1'!D4168</f>
        <v>10</v>
      </c>
      <c r="F123" s="203" t="str">
        <f>VLOOKUP(E123,RNR!$D$2:$E$13,2)</f>
        <v>Okt</v>
      </c>
      <c r="G123" s="91">
        <f>+'Ark1'!Q4168</f>
        <v>0</v>
      </c>
      <c r="H123" s="92">
        <f>+'Ark1'!R4168</f>
        <v>0</v>
      </c>
      <c r="I123" s="91" t="str">
        <f>IF(H123=0,"",'Ark1'!S4168)</f>
        <v/>
      </c>
      <c r="J123" s="84"/>
      <c r="K123" s="174" t="str">
        <f>IF(G123=0,"",100*H123/Måned!$G21)</f>
        <v/>
      </c>
      <c r="L123" s="84"/>
      <c r="M123" s="174" t="str">
        <f>+IF(H123=0,"",'Ark1'!AA4168)</f>
        <v/>
      </c>
      <c r="N123" s="174">
        <f>+IF(I123=0,"",'Ark1'!AB4168)</f>
        <v>0</v>
      </c>
      <c r="O123" s="256" t="str">
        <f>IF(H123=0,"",'Ark1'!W4168)</f>
        <v/>
      </c>
      <c r="P123" s="174" t="str">
        <f>IF(H123=0,"",'Ark1'!X4168)</f>
        <v/>
      </c>
      <c r="Q123" s="255"/>
      <c r="R123" s="174" t="str">
        <f>IF(H123=0,"",'Ark1'!AA4168)</f>
        <v/>
      </c>
      <c r="S123" s="174" t="str">
        <f>IF(H123=0,"",'Ark1'!AB4168)</f>
        <v/>
      </c>
      <c r="T123" s="174" t="str">
        <f>IF(H123=0,"",'Ark1'!AC4168)</f>
        <v/>
      </c>
      <c r="U123" s="84"/>
      <c r="V123" s="92" t="str">
        <f t="shared" si="9"/>
        <v/>
      </c>
      <c r="W123" s="174">
        <f>+'Ark1'!V4168</f>
        <v>0</v>
      </c>
      <c r="X123" s="231"/>
      <c r="Y123" s="258"/>
      <c r="AB123" s="235"/>
      <c r="AK123" s="90"/>
      <c r="AL123" s="90"/>
    </row>
    <row r="124" spans="1:38" ht="15.6">
      <c r="A124" s="231"/>
      <c r="B124" s="203">
        <f>+'Ark1'!C4169</f>
        <v>2023</v>
      </c>
      <c r="C124" s="203">
        <f>+'Ark1'!J4169</f>
        <v>134</v>
      </c>
      <c r="D124" s="203" t="str">
        <f>VLOOKUP(C124,RNR!$A$1:$B$29,2)</f>
        <v>Førde</v>
      </c>
      <c r="E124" s="203">
        <f>+'Ark1'!D4169</f>
        <v>11</v>
      </c>
      <c r="F124" s="203" t="str">
        <f>VLOOKUP(E124,RNR!$D$2:$E$13,2)</f>
        <v>Nov</v>
      </c>
      <c r="G124" s="91">
        <f>+'Ark1'!Q4169</f>
        <v>0</v>
      </c>
      <c r="H124" s="92">
        <f>+'Ark1'!R4169</f>
        <v>0</v>
      </c>
      <c r="I124" s="91" t="str">
        <f>IF(H124=0,"",'Ark1'!S4169)</f>
        <v/>
      </c>
      <c r="J124" s="84"/>
      <c r="K124" s="174" t="str">
        <f>IF(G124=0,"",100*H124/Måned!$G10)</f>
        <v/>
      </c>
      <c r="L124" s="84"/>
      <c r="M124" s="174" t="str">
        <f>+IF(H124=0,"",'Ark1'!AA4169)</f>
        <v/>
      </c>
      <c r="N124" s="174">
        <f>+IF(I124=0,"",'Ark1'!AB4169)</f>
        <v>0</v>
      </c>
      <c r="O124" s="256" t="str">
        <f>IF(H124=0,"",'Ark1'!W4169)</f>
        <v/>
      </c>
      <c r="P124" s="174" t="str">
        <f>IF(H124=0,"",'Ark1'!X4169)</f>
        <v/>
      </c>
      <c r="Q124" s="255"/>
      <c r="R124" s="174" t="str">
        <f>IF(H124=0,"",'Ark1'!AA4169)</f>
        <v/>
      </c>
      <c r="S124" s="174" t="str">
        <f>IF(H124=0,"",'Ark1'!AB4169)</f>
        <v/>
      </c>
      <c r="T124" s="174" t="str">
        <f>IF(H124=0,"",'Ark1'!AC4169)</f>
        <v/>
      </c>
      <c r="U124" s="84"/>
      <c r="V124" s="92" t="str">
        <f t="shared" ref="V124:V136" si="10">+(IF(H124=0,"",I124/G124))</f>
        <v/>
      </c>
      <c r="W124" s="174">
        <f>+'Ark1'!V4169</f>
        <v>0</v>
      </c>
      <c r="X124" s="231"/>
      <c r="Y124" s="258"/>
      <c r="AB124" s="235"/>
      <c r="AK124" s="90"/>
      <c r="AL124" s="90"/>
    </row>
    <row r="125" spans="1:38" ht="15.6">
      <c r="A125" s="231"/>
      <c r="B125" s="203">
        <f>+'Ark1'!C4170</f>
        <v>2023</v>
      </c>
      <c r="C125" s="203">
        <f>+'Ark1'!J4170</f>
        <v>134</v>
      </c>
      <c r="D125" s="203" t="str">
        <f>VLOOKUP(C125,RNR!$A$1:$B$29,2)</f>
        <v>Førde</v>
      </c>
      <c r="E125" s="203">
        <f>+'Ark1'!D4170</f>
        <v>12</v>
      </c>
      <c r="F125" s="203" t="str">
        <f>VLOOKUP(E125,RNR!$D$2:$E$13,2)</f>
        <v>Des</v>
      </c>
      <c r="G125" s="91">
        <f>+'Ark1'!Q4170</f>
        <v>0</v>
      </c>
      <c r="H125" s="92">
        <f>+'Ark1'!R4170</f>
        <v>0</v>
      </c>
      <c r="I125" s="91" t="str">
        <f>IF(H125=0,"",'Ark1'!S4170)</f>
        <v/>
      </c>
      <c r="J125" s="84"/>
      <c r="K125" s="174" t="str">
        <f>IF(G125=0,"",100*H125/Måned!$G11)</f>
        <v/>
      </c>
      <c r="L125" s="84"/>
      <c r="M125" s="174" t="str">
        <f>+IF(H125=0,"",'Ark1'!AA4170)</f>
        <v/>
      </c>
      <c r="N125" s="174">
        <f>+IF(I125=0,"",'Ark1'!AB4170)</f>
        <v>0</v>
      </c>
      <c r="O125" s="256" t="str">
        <f>IF(H125=0,"",'Ark1'!W4170)</f>
        <v/>
      </c>
      <c r="P125" s="174" t="str">
        <f>IF(H125=0,"",'Ark1'!X4170)</f>
        <v/>
      </c>
      <c r="Q125" s="255"/>
      <c r="R125" s="174" t="str">
        <f>IF(H125=0,"",'Ark1'!AA4170)</f>
        <v/>
      </c>
      <c r="S125" s="174" t="str">
        <f>IF(H125=0,"",'Ark1'!AB4170)</f>
        <v/>
      </c>
      <c r="T125" s="174" t="str">
        <f>IF(H125=0,"",'Ark1'!AC4170)</f>
        <v/>
      </c>
      <c r="U125" s="84"/>
      <c r="V125" s="92" t="str">
        <f t="shared" si="10"/>
        <v/>
      </c>
      <c r="W125" s="174">
        <f>+'Ark1'!V4170</f>
        <v>0</v>
      </c>
      <c r="X125" s="231"/>
      <c r="Y125" s="258"/>
      <c r="AB125" s="235"/>
      <c r="AK125" s="90"/>
      <c r="AL125" s="90"/>
    </row>
    <row r="126" spans="1:38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58"/>
      <c r="AB126" s="235"/>
      <c r="AK126" s="90"/>
      <c r="AL126" s="90"/>
    </row>
    <row r="127" spans="1:38" ht="15.6">
      <c r="A127" s="231"/>
      <c r="B127" s="203">
        <f>+'Ark1'!C4171</f>
        <v>2023</v>
      </c>
      <c r="C127" s="203">
        <f>+'Ark1'!J4171</f>
        <v>141</v>
      </c>
      <c r="D127" s="203" t="str">
        <f>VLOOKUP(C127,RNR!$A$1:$B$29,2)</f>
        <v>Ølen</v>
      </c>
      <c r="E127" s="203">
        <f>+'Ark1'!D4171</f>
        <v>1</v>
      </c>
      <c r="F127" s="203" t="str">
        <f>VLOOKUP(E127,RNR!$D$2:$E$13,2)</f>
        <v>Jan</v>
      </c>
      <c r="G127" s="91">
        <f>+'Ark1'!Q4171</f>
        <v>15</v>
      </c>
      <c r="H127" s="92">
        <f>+'Ark1'!R4171</f>
        <v>143</v>
      </c>
      <c r="I127" s="91">
        <f>IF(H127=0,"",'Ark1'!S4171)</f>
        <v>143</v>
      </c>
      <c r="J127" s="84"/>
      <c r="K127" s="174">
        <f>IF(G127=0,"",100*H127/Måned!$G10)</f>
        <v>8.8544891640866865</v>
      </c>
      <c r="L127" s="84"/>
      <c r="M127" s="174">
        <f>+IF(H127=0,"",'Ark1'!AA4171)</f>
        <v>29.558185216064409</v>
      </c>
      <c r="N127" s="174">
        <f>+IF(I127=0,"",'Ark1'!AB4171)</f>
        <v>3.4734203082949255</v>
      </c>
      <c r="O127" s="256">
        <f>IF(H127=0,"",'Ark1'!W4171)</f>
        <v>61.286713286713294</v>
      </c>
      <c r="P127" s="174">
        <f>IF(H127=0,"",'Ark1'!X4171)</f>
        <v>149.16394548030522</v>
      </c>
      <c r="Q127" s="255"/>
      <c r="R127" s="174">
        <f>IF(H127=0,"",'Ark1'!AA4171)</f>
        <v>29.558185216064409</v>
      </c>
      <c r="S127" s="174">
        <f>IF(H127=0,"",'Ark1'!AB4171)</f>
        <v>3.4734203082949255</v>
      </c>
      <c r="T127" s="174">
        <f>IF(H127=0,"",'Ark1'!AC4171)</f>
        <v>-58.359820966555162</v>
      </c>
      <c r="U127" s="84"/>
      <c r="V127" s="92">
        <f t="shared" si="10"/>
        <v>9.5333333333333332</v>
      </c>
      <c r="W127" s="174">
        <f>+'Ark1'!V4171</f>
        <v>2.7062937062937062</v>
      </c>
      <c r="X127" s="231"/>
      <c r="Y127" s="258"/>
      <c r="AB127" s="235"/>
      <c r="AK127" s="90"/>
      <c r="AL127" s="90"/>
    </row>
    <row r="128" spans="1:38" ht="15.6">
      <c r="A128" s="231"/>
      <c r="B128" s="203">
        <f>+'Ark1'!C4172</f>
        <v>2023</v>
      </c>
      <c r="C128" s="203">
        <f>+'Ark1'!J4172</f>
        <v>141</v>
      </c>
      <c r="D128" s="203" t="str">
        <f>VLOOKUP(C128,RNR!$A$1:$B$29,2)</f>
        <v>Ølen</v>
      </c>
      <c r="E128" s="203">
        <f>+'Ark1'!D4172</f>
        <v>2</v>
      </c>
      <c r="F128" s="203" t="str">
        <f>VLOOKUP(E128,RNR!$D$2:$E$13,2)</f>
        <v>Feb</v>
      </c>
      <c r="G128" s="91">
        <f>+'Ark1'!Q4172</f>
        <v>15</v>
      </c>
      <c r="H128" s="92">
        <f>+'Ark1'!R4172</f>
        <v>194</v>
      </c>
      <c r="I128" s="91">
        <f>IF(H128=0,"",'Ark1'!S4172)</f>
        <v>194</v>
      </c>
      <c r="J128" s="84"/>
      <c r="K128" s="174">
        <f>IF(G128=0,"",100*H128/Måned!$G11)</f>
        <v>14.306784660766962</v>
      </c>
      <c r="L128" s="84"/>
      <c r="M128" s="174">
        <f>+IF(H128=0,"",'Ark1'!AA4172)</f>
        <v>28.612410879355249</v>
      </c>
      <c r="N128" s="174">
        <f>+IF(I128=0,"",'Ark1'!AB4172)</f>
        <v>3.7852323370243122</v>
      </c>
      <c r="O128" s="256">
        <f>IF(H128=0,"",'Ark1'!W4172)</f>
        <v>60.432989690721648</v>
      </c>
      <c r="P128" s="174">
        <f>IF(H128=0,"",'Ark1'!X4172)</f>
        <v>147.91301336967078</v>
      </c>
      <c r="Q128" s="255"/>
      <c r="R128" s="174">
        <f>IF(H128=0,"",'Ark1'!AA4172)</f>
        <v>28.612410879355249</v>
      </c>
      <c r="S128" s="174">
        <f>IF(H128=0,"",'Ark1'!AB4172)</f>
        <v>3.7852323370243122</v>
      </c>
      <c r="T128" s="174">
        <f>IF(H128=0,"",'Ark1'!AC4172)</f>
        <v>-62.918617964207279</v>
      </c>
      <c r="U128" s="84"/>
      <c r="V128" s="92">
        <f t="shared" si="10"/>
        <v>12.933333333333334</v>
      </c>
      <c r="W128" s="174">
        <f>+'Ark1'!V4172</f>
        <v>4.2371134020618557</v>
      </c>
      <c r="X128" s="231"/>
      <c r="Y128" s="258"/>
      <c r="AB128" s="235"/>
    </row>
    <row r="129" spans="1:38" ht="15.6">
      <c r="A129" s="231"/>
      <c r="B129" s="203">
        <f>+'Ark1'!C4173</f>
        <v>2023</v>
      </c>
      <c r="C129" s="203">
        <f>+'Ark1'!J4173</f>
        <v>141</v>
      </c>
      <c r="D129" s="203" t="str">
        <f>VLOOKUP(C129,RNR!$A$1:$B$29,2)</f>
        <v>Ølen</v>
      </c>
      <c r="E129" s="203">
        <f>+'Ark1'!D4173</f>
        <v>3</v>
      </c>
      <c r="F129" s="203" t="str">
        <f>VLOOKUP(E129,RNR!$D$2:$E$13,2)</f>
        <v>Mar</v>
      </c>
      <c r="G129" s="91">
        <f>+'Ark1'!Q4173</f>
        <v>14</v>
      </c>
      <c r="H129" s="92">
        <f>+'Ark1'!R4173</f>
        <v>163</v>
      </c>
      <c r="I129" s="91">
        <f>IF(H129=0,"",'Ark1'!S4173)</f>
        <v>163</v>
      </c>
      <c r="J129" s="84"/>
      <c r="K129" s="174">
        <f>IF(G129=0,"",100*H129/Måned!$G12)</f>
        <v>9.8251959011452676</v>
      </c>
      <c r="L129" s="84"/>
      <c r="M129" s="174">
        <f>+IF(H129=0,"",'Ark1'!AA4173)</f>
        <v>27.209863119541712</v>
      </c>
      <c r="N129" s="174">
        <f>+IF(I129=0,"",'Ark1'!AB4173)</f>
        <v>2.9863125093588447</v>
      </c>
      <c r="O129" s="256">
        <f>IF(H129=0,"",'Ark1'!W4173)</f>
        <v>61.361963190184014</v>
      </c>
      <c r="P129" s="174">
        <f>IF(H129=0,"",'Ark1'!X4173)</f>
        <v>148.39447254551379</v>
      </c>
      <c r="Q129" s="255"/>
      <c r="R129" s="174">
        <f>IF(H129=0,"",'Ark1'!AA4173)</f>
        <v>27.209863119541712</v>
      </c>
      <c r="S129" s="174">
        <f>IF(H129=0,"",'Ark1'!AB4173)</f>
        <v>2.9863125093588447</v>
      </c>
      <c r="T129" s="174">
        <f>IF(H129=0,"",'Ark1'!AC4173)</f>
        <v>-70.014922330744724</v>
      </c>
      <c r="U129" s="84"/>
      <c r="V129" s="92">
        <f t="shared" si="10"/>
        <v>11.642857142857142</v>
      </c>
      <c r="W129" s="174">
        <f>+'Ark1'!V4173</f>
        <v>2.0858895705521472</v>
      </c>
      <c r="X129" s="231"/>
      <c r="Y129" s="258"/>
      <c r="AB129" s="235"/>
    </row>
    <row r="130" spans="1:38" ht="15.6">
      <c r="A130" s="231"/>
      <c r="B130" s="203">
        <f>+'Ark1'!C4174</f>
        <v>2023</v>
      </c>
      <c r="C130" s="203">
        <f>+'Ark1'!J4174</f>
        <v>141</v>
      </c>
      <c r="D130" s="203" t="str">
        <f>VLOOKUP(C130,RNR!$A$1:$B$29,2)</f>
        <v>Ølen</v>
      </c>
      <c r="E130" s="203">
        <f>+'Ark1'!D4174</f>
        <v>4</v>
      </c>
      <c r="F130" s="203" t="str">
        <f>VLOOKUP(E130,RNR!$D$2:$E$13,2)</f>
        <v>Apr</v>
      </c>
      <c r="G130" s="91">
        <f>+'Ark1'!Q4174</f>
        <v>15</v>
      </c>
      <c r="H130" s="92">
        <f>+'Ark1'!R4174</f>
        <v>149</v>
      </c>
      <c r="I130" s="91">
        <f>IF(H130=0,"",'Ark1'!S4174)</f>
        <v>149</v>
      </c>
      <c r="J130" s="84"/>
      <c r="K130" s="174">
        <f>IF(G130=0,"",100*H130/Måned!$G13)</f>
        <v>11.872509960159363</v>
      </c>
      <c r="L130" s="84"/>
      <c r="M130" s="174">
        <f>+IF(H130=0,"",'Ark1'!AA4174)</f>
        <v>27.295092551297419</v>
      </c>
      <c r="N130" s="174">
        <f>+IF(I130=0,"",'Ark1'!AB4174)</f>
        <v>2.9930628620457038</v>
      </c>
      <c r="O130" s="256">
        <f>IF(H130=0,"",'Ark1'!W4174)</f>
        <v>61.832214765100687</v>
      </c>
      <c r="P130" s="174">
        <f>IF(H130=0,"",'Ark1'!X4174)</f>
        <v>141.77943240236462</v>
      </c>
      <c r="Q130" s="255"/>
      <c r="R130" s="174">
        <f>IF(H130=0,"",'Ark1'!AA4174)</f>
        <v>27.295092551297419</v>
      </c>
      <c r="S130" s="174">
        <f>IF(H130=0,"",'Ark1'!AB4174)</f>
        <v>2.9930628620457038</v>
      </c>
      <c r="T130" s="174">
        <f>IF(H130=0,"",'Ark1'!AC4174)</f>
        <v>-56.429086464308014</v>
      </c>
      <c r="U130" s="84"/>
      <c r="V130" s="92">
        <f t="shared" si="10"/>
        <v>9.9333333333333336</v>
      </c>
      <c r="W130" s="174">
        <f>+'Ark1'!V4174</f>
        <v>1.9664429530201344</v>
      </c>
      <c r="X130" s="231"/>
      <c r="Y130" s="258"/>
      <c r="AB130" s="235"/>
    </row>
    <row r="131" spans="1:38" ht="15.6">
      <c r="A131" s="231"/>
      <c r="B131" s="203">
        <f>+'Ark1'!C4175</f>
        <v>2023</v>
      </c>
      <c r="C131" s="203">
        <f>+'Ark1'!J4175</f>
        <v>141</v>
      </c>
      <c r="D131" s="203" t="str">
        <f>VLOOKUP(C131,RNR!$A$1:$B$29,2)</f>
        <v>Ølen</v>
      </c>
      <c r="E131" s="203">
        <f>+'Ark1'!D4175</f>
        <v>5</v>
      </c>
      <c r="F131" s="203" t="str">
        <f>VLOOKUP(E131,RNR!$D$2:$E$13,2)</f>
        <v>Mai</v>
      </c>
      <c r="G131" s="91">
        <f>+'Ark1'!Q4175</f>
        <v>14</v>
      </c>
      <c r="H131" s="92">
        <f>+'Ark1'!R4175</f>
        <v>161</v>
      </c>
      <c r="I131" s="91">
        <f>IF(H131=0,"",'Ark1'!S4175)</f>
        <v>161</v>
      </c>
      <c r="J131" s="84"/>
      <c r="K131" s="174">
        <f>IF(G131=0,"",100*H131/Måned!$G14)</f>
        <v>10.81989247311828</v>
      </c>
      <c r="L131" s="84"/>
      <c r="M131" s="174">
        <f>+IF(H131=0,"",'Ark1'!AA4175)</f>
        <v>27.206433211678497</v>
      </c>
      <c r="N131" s="174">
        <f>+IF(I131=0,"",'Ark1'!AB4175)</f>
        <v>3.5750076584148598</v>
      </c>
      <c r="O131" s="256">
        <f>IF(H131=0,"",'Ark1'!W4175)</f>
        <v>61.298136645962728</v>
      </c>
      <c r="P131" s="174">
        <f>IF(H131=0,"",'Ark1'!X4175)</f>
        <v>143.0307598096943</v>
      </c>
      <c r="Q131" s="255"/>
      <c r="R131" s="174">
        <f>IF(H131=0,"",'Ark1'!AA4175)</f>
        <v>27.206433211678497</v>
      </c>
      <c r="S131" s="174">
        <f>IF(H131=0,"",'Ark1'!AB4175)</f>
        <v>3.5750076584148598</v>
      </c>
      <c r="T131" s="174">
        <f>IF(H131=0,"",'Ark1'!AC4175)</f>
        <v>-61.146974016127295</v>
      </c>
      <c r="U131" s="84"/>
      <c r="V131" s="92">
        <f t="shared" si="10"/>
        <v>11.5</v>
      </c>
      <c r="W131" s="174">
        <f>+'Ark1'!V4175</f>
        <v>2.8944099378881991</v>
      </c>
      <c r="X131" s="231"/>
      <c r="Y131" s="258"/>
      <c r="AB131" s="235"/>
    </row>
    <row r="132" spans="1:38" ht="15.6">
      <c r="A132" s="231"/>
      <c r="B132" s="203">
        <f>+'Ark1'!C4176</f>
        <v>2023</v>
      </c>
      <c r="C132" s="203">
        <f>+'Ark1'!J4176</f>
        <v>141</v>
      </c>
      <c r="D132" s="203" t="str">
        <f>VLOOKUP(C132,RNR!$A$1:$B$29,2)</f>
        <v>Ølen</v>
      </c>
      <c r="E132" s="203">
        <f>+'Ark1'!D4176</f>
        <v>6</v>
      </c>
      <c r="F132" s="203" t="str">
        <f>VLOOKUP(E132,RNR!$D$2:$E$13,2)</f>
        <v>Jun</v>
      </c>
      <c r="G132" s="91">
        <f>+'Ark1'!Q4176</f>
        <v>14</v>
      </c>
      <c r="H132" s="92">
        <f>+'Ark1'!R4176</f>
        <v>157</v>
      </c>
      <c r="I132" s="91">
        <f>IF(H132=0,"",'Ark1'!S4176)</f>
        <v>157</v>
      </c>
      <c r="J132" s="84"/>
      <c r="K132" s="174">
        <f>IF(G132=0,"",100*H132/Måned!$G15)</f>
        <v>10.349373764007911</v>
      </c>
      <c r="L132" s="84"/>
      <c r="M132" s="174">
        <f>+IF(H132=0,"",'Ark1'!AA4176)</f>
        <v>29.810300841642615</v>
      </c>
      <c r="N132" s="174">
        <f>+IF(I132=0,"",'Ark1'!AB4176)</f>
        <v>3.9640049478502593</v>
      </c>
      <c r="O132" s="256">
        <f>IF(H132=0,"",'Ark1'!W4176)</f>
        <v>60.006369426751597</v>
      </c>
      <c r="P132" s="174">
        <f>IF(H132=0,"",'Ark1'!X4176)</f>
        <v>150.82360897378379</v>
      </c>
      <c r="Q132" s="255"/>
      <c r="R132" s="174">
        <f>IF(H132=0,"",'Ark1'!AA4176)</f>
        <v>29.810300841642615</v>
      </c>
      <c r="S132" s="174">
        <f>IF(H132=0,"",'Ark1'!AB4176)</f>
        <v>3.9640049478502593</v>
      </c>
      <c r="T132" s="174">
        <f>IF(H132=0,"",'Ark1'!AC4176)</f>
        <v>-66.113857890025884</v>
      </c>
      <c r="U132" s="84"/>
      <c r="V132" s="92">
        <f t="shared" si="10"/>
        <v>11.214285714285714</v>
      </c>
      <c r="W132" s="174">
        <f>+'Ark1'!V4176</f>
        <v>3.9872611464968144</v>
      </c>
      <c r="X132" s="231"/>
      <c r="Y132" s="258"/>
      <c r="AB132" s="235"/>
    </row>
    <row r="133" spans="1:38" ht="15.6">
      <c r="A133" s="231"/>
      <c r="B133" s="203">
        <f>+'Ark1'!C4177</f>
        <v>2023</v>
      </c>
      <c r="C133" s="203">
        <f>+'Ark1'!J4177</f>
        <v>141</v>
      </c>
      <c r="D133" s="203" t="str">
        <f>VLOOKUP(C133,RNR!$A$1:$B$29,2)</f>
        <v>Ølen</v>
      </c>
      <c r="E133" s="203">
        <f>+'Ark1'!D4177</f>
        <v>7</v>
      </c>
      <c r="F133" s="203" t="str">
        <f>VLOOKUP(E133,RNR!$D$2:$E$13,2)</f>
        <v>Jul</v>
      </c>
      <c r="G133" s="91">
        <f>+'Ark1'!Q4177</f>
        <v>11</v>
      </c>
      <c r="H133" s="92">
        <f>+'Ark1'!R4177</f>
        <v>103</v>
      </c>
      <c r="I133" s="91">
        <f>IF(H133=0,"",'Ark1'!S4177)</f>
        <v>103</v>
      </c>
      <c r="J133" s="84"/>
      <c r="K133" s="174">
        <f>IF(G133=0,"",100*H133/Måned!$G16)</f>
        <v>7.6636904761904763</v>
      </c>
      <c r="L133" s="84"/>
      <c r="M133" s="174">
        <f>+IF(H133=0,"",'Ark1'!AA4177)</f>
        <v>30.850536522606497</v>
      </c>
      <c r="N133" s="174">
        <f>+IF(I133=0,"",'Ark1'!AB4177)</f>
        <v>3.6431966067856223</v>
      </c>
      <c r="O133" s="256">
        <f>IF(H133=0,"",'Ark1'!W4177)</f>
        <v>60.339805825242728</v>
      </c>
      <c r="P133" s="174">
        <f>IF(H133=0,"",'Ark1'!X4177)</f>
        <v>145.04833331580221</v>
      </c>
      <c r="Q133" s="255"/>
      <c r="R133" s="174">
        <f>IF(H133=0,"",'Ark1'!AA4177)</f>
        <v>30.850536522606497</v>
      </c>
      <c r="S133" s="174">
        <f>IF(H133=0,"",'Ark1'!AB4177)</f>
        <v>3.6431966067856223</v>
      </c>
      <c r="T133" s="174">
        <f>IF(H133=0,"",'Ark1'!AC4177)</f>
        <v>-65.748662328025105</v>
      </c>
      <c r="U133" s="84"/>
      <c r="V133" s="92">
        <f t="shared" si="10"/>
        <v>9.3636363636363633</v>
      </c>
      <c r="W133" s="174">
        <f>+'Ark1'!V4177</f>
        <v>3.7087378640776705</v>
      </c>
      <c r="X133" s="231"/>
      <c r="Y133" s="258"/>
      <c r="AB133" s="235"/>
    </row>
    <row r="134" spans="1:38" ht="15.6">
      <c r="A134" s="231"/>
      <c r="B134" s="203">
        <f>+'Ark1'!C4178</f>
        <v>2023</v>
      </c>
      <c r="C134" s="203">
        <f>+'Ark1'!J4178</f>
        <v>141</v>
      </c>
      <c r="D134" s="203" t="str">
        <f>VLOOKUP(C134,RNR!$A$1:$B$29,2)</f>
        <v>Ølen</v>
      </c>
      <c r="E134" s="203">
        <f>+'Ark1'!D4178</f>
        <v>8</v>
      </c>
      <c r="F134" s="203" t="str">
        <f>VLOOKUP(E134,RNR!$D$2:$E$13,2)</f>
        <v>Aug</v>
      </c>
      <c r="G134" s="91">
        <f>+'Ark1'!Q4178</f>
        <v>15</v>
      </c>
      <c r="H134" s="92">
        <f>+'Ark1'!R4178</f>
        <v>172</v>
      </c>
      <c r="I134" s="91">
        <f>IF(H134=0,"",'Ark1'!S4178)</f>
        <v>172</v>
      </c>
      <c r="J134" s="84"/>
      <c r="K134" s="174">
        <f>IF(G134=0,"",100*H134/Måned!$G17)</f>
        <v>10.207715133531158</v>
      </c>
      <c r="L134" s="84"/>
      <c r="M134" s="174">
        <f>+IF(H134=0,"",'Ark1'!AA4178)</f>
        <v>29.120254553435512</v>
      </c>
      <c r="N134" s="174">
        <f>+IF(I134=0,"",'Ark1'!AB4178)</f>
        <v>3.7032054216324206</v>
      </c>
      <c r="O134" s="256">
        <f>IF(H134=0,"",'Ark1'!W4178)</f>
        <v>60.656976744186011</v>
      </c>
      <c r="P134" s="174">
        <f>IF(H134=0,"",'Ark1'!X4178)</f>
        <v>146.41210410945095</v>
      </c>
      <c r="Q134" s="255"/>
      <c r="R134" s="174">
        <f>IF(H134=0,"",'Ark1'!AA4178)</f>
        <v>29.120254553435512</v>
      </c>
      <c r="S134" s="174">
        <f>IF(H134=0,"",'Ark1'!AB4178)</f>
        <v>3.7032054216324206</v>
      </c>
      <c r="T134" s="174">
        <f>IF(H134=0,"",'Ark1'!AC4178)</f>
        <v>-63.778941627132333</v>
      </c>
      <c r="U134" s="84"/>
      <c r="V134" s="92">
        <f t="shared" si="10"/>
        <v>11.466666666666667</v>
      </c>
      <c r="W134" s="174">
        <f>+'Ark1'!V4178</f>
        <v>3.0755813953488378</v>
      </c>
      <c r="X134" s="231"/>
      <c r="Y134" s="258"/>
      <c r="AB134" s="235"/>
    </row>
    <row r="135" spans="1:38" ht="15.6">
      <c r="A135" s="231"/>
      <c r="B135" s="203">
        <f>+'Ark1'!C4179</f>
        <v>2023</v>
      </c>
      <c r="C135" s="203">
        <f>+'Ark1'!J4179</f>
        <v>141</v>
      </c>
      <c r="D135" s="203" t="str">
        <f>VLOOKUP(C135,RNR!$A$1:$B$29,2)</f>
        <v>Ølen</v>
      </c>
      <c r="E135" s="203">
        <f>+'Ark1'!D4179</f>
        <v>9</v>
      </c>
      <c r="F135" s="203" t="str">
        <f>VLOOKUP(E135,RNR!$D$2:$E$13,2)</f>
        <v>Sep</v>
      </c>
      <c r="G135" s="91">
        <f>+'Ark1'!Q4179</f>
        <v>16</v>
      </c>
      <c r="H135" s="92">
        <f>+'Ark1'!R4179</f>
        <v>152</v>
      </c>
      <c r="I135" s="91">
        <f>IF(H135=0,"",'Ark1'!S4179)</f>
        <v>152</v>
      </c>
      <c r="J135" s="84"/>
      <c r="K135" s="174">
        <f>IF(G135=0,"",100*H135/Måned!$G18)</f>
        <v>9.7186700767263421</v>
      </c>
      <c r="L135" s="84"/>
      <c r="M135" s="174">
        <f>+IF(H135=0,"",'Ark1'!AA4179)</f>
        <v>30.105001371872245</v>
      </c>
      <c r="N135" s="174">
        <f>+IF(I135=0,"",'Ark1'!AB4179)</f>
        <v>4.2500611043350611</v>
      </c>
      <c r="O135" s="256">
        <f>IF(H135=0,"",'Ark1'!W4179)</f>
        <v>59.947368421052623</v>
      </c>
      <c r="P135" s="174">
        <f>IF(H135=0,"",'Ark1'!X4179)</f>
        <v>154.05927467639847</v>
      </c>
      <c r="Q135" s="255"/>
      <c r="R135" s="174">
        <f>IF(H135=0,"",'Ark1'!AA4179)</f>
        <v>30.105001371872245</v>
      </c>
      <c r="S135" s="174">
        <f>IF(H135=0,"",'Ark1'!AB4179)</f>
        <v>4.2500611043350611</v>
      </c>
      <c r="T135" s="174">
        <f>IF(H135=0,"",'Ark1'!AC4179)</f>
        <v>-65.836865322260564</v>
      </c>
      <c r="U135" s="84"/>
      <c r="V135" s="92">
        <f t="shared" si="10"/>
        <v>9.5</v>
      </c>
      <c r="W135" s="174">
        <f>+'Ark1'!V4179</f>
        <v>4.0197368421052628</v>
      </c>
      <c r="X135" s="231"/>
      <c r="Y135" s="258"/>
      <c r="AB135" s="235"/>
    </row>
    <row r="136" spans="1:38" ht="15.6">
      <c r="A136" s="231"/>
      <c r="B136" s="203">
        <f>+'Ark1'!C4180</f>
        <v>2023</v>
      </c>
      <c r="C136" s="203">
        <f>+'Ark1'!J4180</f>
        <v>141</v>
      </c>
      <c r="D136" s="203" t="str">
        <f>VLOOKUP(C136,RNR!$A$1:$B$29,2)</f>
        <v>Ølen</v>
      </c>
      <c r="E136" s="203">
        <f>+'Ark1'!D4180</f>
        <v>10</v>
      </c>
      <c r="F136" s="203" t="str">
        <f>VLOOKUP(E136,RNR!$D$2:$E$13,2)</f>
        <v>Okt</v>
      </c>
      <c r="G136" s="91">
        <f>+'Ark1'!Q4180</f>
        <v>13</v>
      </c>
      <c r="H136" s="92">
        <f>+'Ark1'!R4180</f>
        <v>101</v>
      </c>
      <c r="I136" s="91">
        <f>IF(H136=0,"",'Ark1'!S4180)</f>
        <v>101</v>
      </c>
      <c r="J136" s="84"/>
      <c r="K136" s="174">
        <f>IF(G136=0,"",100*H136/Måned!$G19)</f>
        <v>6.211562115621156</v>
      </c>
      <c r="L136" s="84"/>
      <c r="M136" s="174">
        <f>+IF(H136=0,"",'Ark1'!AA4180)</f>
        <v>26.857929547353745</v>
      </c>
      <c r="N136" s="174">
        <f>+IF(I136=0,"",'Ark1'!AB4180)</f>
        <v>4.3129467485602335</v>
      </c>
      <c r="O136" s="256">
        <f>IF(H136=0,"",'Ark1'!W4180)</f>
        <v>60.049504950495056</v>
      </c>
      <c r="P136" s="174">
        <f>IF(H136=0,"",'Ark1'!X4180)</f>
        <v>159.24074530963381</v>
      </c>
      <c r="Q136" s="255"/>
      <c r="R136" s="174">
        <f>IF(H136=0,"",'Ark1'!AA4180)</f>
        <v>26.857929547353745</v>
      </c>
      <c r="S136" s="174">
        <f>IF(H136=0,"",'Ark1'!AB4180)</f>
        <v>4.3129467485602335</v>
      </c>
      <c r="T136" s="174">
        <f>IF(H136=0,"",'Ark1'!AC4180)</f>
        <v>-75.1244233316703</v>
      </c>
      <c r="U136" s="84"/>
      <c r="V136" s="92">
        <f t="shared" si="10"/>
        <v>7.7692307692307692</v>
      </c>
      <c r="W136" s="174">
        <f>+'Ark1'!V4180</f>
        <v>4.1584158415841577</v>
      </c>
      <c r="X136" s="231"/>
      <c r="Y136" s="258"/>
      <c r="AB136" s="235"/>
    </row>
    <row r="137" spans="1:38" ht="15.6">
      <c r="A137" s="231"/>
      <c r="B137" s="203">
        <f>+'Ark1'!C4181</f>
        <v>2023</v>
      </c>
      <c r="C137" s="203">
        <f>+'Ark1'!J4181</f>
        <v>141</v>
      </c>
      <c r="D137" s="203" t="str">
        <f>VLOOKUP(C137,RNR!$A$1:$B$29,2)</f>
        <v>Ølen</v>
      </c>
      <c r="E137" s="203">
        <f>+'Ark1'!D4181</f>
        <v>11</v>
      </c>
      <c r="F137" s="203" t="str">
        <f>VLOOKUP(E137,RNR!$D$2:$E$13,2)</f>
        <v>Nov</v>
      </c>
      <c r="G137" s="91">
        <f>+'Ark1'!Q4181</f>
        <v>16</v>
      </c>
      <c r="H137" s="92">
        <f>+'Ark1'!R4181</f>
        <v>215</v>
      </c>
      <c r="I137" s="91">
        <f>IF(H137=0,"",'Ark1'!S4181)</f>
        <v>215</v>
      </c>
      <c r="J137" s="84"/>
      <c r="K137" s="174">
        <f>IF(G137=0,"",100*H137/Måned!$G20)</f>
        <v>13.329200247985121</v>
      </c>
      <c r="L137" s="84"/>
      <c r="M137" s="174">
        <f>+IF(H137=0,"",'Ark1'!AA4181)</f>
        <v>30.246585025069525</v>
      </c>
      <c r="N137" s="174">
        <f>+IF(I137=0,"",'Ark1'!AB4181)</f>
        <v>3.9829707815423343</v>
      </c>
      <c r="O137" s="256">
        <f>IF(H137=0,"",'Ark1'!W4181)</f>
        <v>60.567441860465102</v>
      </c>
      <c r="P137" s="174">
        <f>IF(H137=0,"",'Ark1'!X4181)</f>
        <v>154.53601753634516</v>
      </c>
      <c r="Q137" s="255"/>
      <c r="R137" s="174">
        <f>IF(H137=0,"",'Ark1'!AA4181)</f>
        <v>30.246585025069525</v>
      </c>
      <c r="S137" s="174">
        <f>IF(H137=0,"",'Ark1'!AB4181)</f>
        <v>3.9829707815423343</v>
      </c>
      <c r="T137" s="174">
        <f>IF(H137=0,"",'Ark1'!AC4181)</f>
        <v>-64.025237359727726</v>
      </c>
      <c r="U137" s="84"/>
      <c r="V137" s="92">
        <f t="shared" ref="V137:V149" si="11">+(IF(H137=0,"",I137/G137))</f>
        <v>13.4375</v>
      </c>
      <c r="W137" s="174">
        <f>+'Ark1'!V4181</f>
        <v>3.7534883720930226</v>
      </c>
      <c r="X137" s="231"/>
      <c r="Y137" s="258"/>
      <c r="AB137" s="235"/>
      <c r="AK137" s="90"/>
      <c r="AL137" s="90"/>
    </row>
    <row r="138" spans="1:38" ht="15.6">
      <c r="A138" s="231"/>
      <c r="B138" s="203">
        <f>+'Ark1'!C4182</f>
        <v>2023</v>
      </c>
      <c r="C138" s="203">
        <f>+'Ark1'!J4182</f>
        <v>141</v>
      </c>
      <c r="D138" s="203" t="str">
        <f>VLOOKUP(C138,RNR!$A$1:$B$29,2)</f>
        <v>Ølen</v>
      </c>
      <c r="E138" s="203">
        <f>+'Ark1'!D4182</f>
        <v>12</v>
      </c>
      <c r="F138" s="203" t="str">
        <f>VLOOKUP(E138,RNR!$D$2:$E$13,2)</f>
        <v>Des</v>
      </c>
      <c r="G138" s="91">
        <f>+'Ark1'!Q4182</f>
        <v>19</v>
      </c>
      <c r="H138" s="92">
        <f>+'Ark1'!R4182</f>
        <v>256</v>
      </c>
      <c r="I138" s="91">
        <f>IF(H138=0,"",'Ark1'!S4182)</f>
        <v>256</v>
      </c>
      <c r="J138" s="84"/>
      <c r="K138" s="174">
        <f>IF(G138=0,"",100*H138/Måned!$G21)</f>
        <v>20</v>
      </c>
      <c r="L138" s="84"/>
      <c r="M138" s="174">
        <f>+IF(H138=0,"",'Ark1'!AA4182)</f>
        <v>28.096191427803753</v>
      </c>
      <c r="N138" s="174">
        <f>+IF(I138=0,"",'Ark1'!AB4182)</f>
        <v>3.0239497103268662</v>
      </c>
      <c r="O138" s="256">
        <f>IF(H138=0,"",'Ark1'!W4182)</f>
        <v>62.08984375</v>
      </c>
      <c r="P138" s="174">
        <f>IF(H138=0,"",'Ark1'!X4182)</f>
        <v>143.00980159804985</v>
      </c>
      <c r="Q138" s="255"/>
      <c r="R138" s="174">
        <f>IF(H138=0,"",'Ark1'!AA4182)</f>
        <v>28.096191427803753</v>
      </c>
      <c r="S138" s="174">
        <f>IF(H138=0,"",'Ark1'!AB4182)</f>
        <v>3.0239497103268662</v>
      </c>
      <c r="T138" s="174">
        <f>IF(H138=0,"",'Ark1'!AC4182)</f>
        <v>-60.60860904562989</v>
      </c>
      <c r="U138" s="84"/>
      <c r="V138" s="92">
        <f t="shared" si="11"/>
        <v>13.473684210526315</v>
      </c>
      <c r="W138" s="174">
        <f>+'Ark1'!V4182</f>
        <v>1.9296875</v>
      </c>
      <c r="X138" s="231"/>
      <c r="Y138" s="258"/>
      <c r="AB138" s="235"/>
      <c r="AK138" s="90"/>
      <c r="AL138" s="90"/>
    </row>
    <row r="139" spans="1:38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58"/>
      <c r="AB139" s="235"/>
    </row>
    <row r="140" spans="1:38" ht="15.6">
      <c r="A140" s="231"/>
      <c r="B140" s="203">
        <f>+'Ark1'!C4183</f>
        <v>2023</v>
      </c>
      <c r="C140" s="203">
        <f>+'Ark1'!J4183</f>
        <v>143</v>
      </c>
      <c r="D140" s="203" t="str">
        <f>VLOOKUP(C140,RNR!$A$1:$B$29,2)</f>
        <v>Nordfjord</v>
      </c>
      <c r="E140" s="203">
        <f>+'Ark1'!D4183</f>
        <v>1</v>
      </c>
      <c r="F140" s="203" t="str">
        <f>VLOOKUP(E140,RNR!$D$2:$E$13,2)</f>
        <v>Jan</v>
      </c>
      <c r="G140" s="91">
        <f>+'Ark1'!Q4183</f>
        <v>2</v>
      </c>
      <c r="H140" s="92">
        <f>+'Ark1'!R4183</f>
        <v>9</v>
      </c>
      <c r="I140" s="91">
        <f>IF(H140=0,"",'Ark1'!S4183)</f>
        <v>9</v>
      </c>
      <c r="J140" s="84"/>
      <c r="K140" s="174">
        <f>IF(G140=0,"",100*H140/Måned!$G10)</f>
        <v>0.55727554179566563</v>
      </c>
      <c r="L140" s="84"/>
      <c r="M140" s="174">
        <f>+IF(H140=0,"",'Ark1'!AA4183)</f>
        <v>21.007870365269198</v>
      </c>
      <c r="N140" s="174">
        <f>+IF(I140=0,"",'Ark1'!AB4183)</f>
        <v>3.7449554547451087</v>
      </c>
      <c r="O140" s="256">
        <f>IF(H140=0,"",'Ark1'!W4183)</f>
        <v>61.444444444444443</v>
      </c>
      <c r="P140" s="174">
        <f>IF(H140=0,"",'Ark1'!X4183)</f>
        <v>161.0208258095582</v>
      </c>
      <c r="Q140" s="255"/>
      <c r="R140" s="174">
        <f>IF(H140=0,"",'Ark1'!AA4183)</f>
        <v>21.007870365269198</v>
      </c>
      <c r="S140" s="174">
        <f>IF(H140=0,"",'Ark1'!AB4183)</f>
        <v>3.7449554547451087</v>
      </c>
      <c r="T140" s="174">
        <f>IF(H140=0,"",'Ark1'!AC4183)</f>
        <v>-88.422909701579215</v>
      </c>
      <c r="U140" s="84"/>
      <c r="V140" s="92">
        <f t="shared" si="11"/>
        <v>4.5</v>
      </c>
      <c r="W140" s="174">
        <f>+'Ark1'!V4183</f>
        <v>2.7777777777777781</v>
      </c>
      <c r="X140" s="231"/>
      <c r="Y140" s="258"/>
      <c r="AB140" s="235"/>
      <c r="AK140" s="90"/>
      <c r="AL140" s="90"/>
    </row>
    <row r="141" spans="1:38" ht="15.6">
      <c r="A141" s="231"/>
      <c r="B141" s="203">
        <f>+'Ark1'!C4184</f>
        <v>2023</v>
      </c>
      <c r="C141" s="203">
        <f>+'Ark1'!J4184</f>
        <v>143</v>
      </c>
      <c r="D141" s="203" t="str">
        <f>VLOOKUP(C141,RNR!$A$1:$B$29,2)</f>
        <v>Nordfjord</v>
      </c>
      <c r="E141" s="203">
        <f>+'Ark1'!D4184</f>
        <v>2</v>
      </c>
      <c r="F141" s="203" t="str">
        <f>VLOOKUP(E141,RNR!$D$2:$E$13,2)</f>
        <v>Feb</v>
      </c>
      <c r="G141" s="91">
        <f>+'Ark1'!Q4184</f>
        <v>3</v>
      </c>
      <c r="H141" s="92">
        <f>+'Ark1'!R4184</f>
        <v>5</v>
      </c>
      <c r="I141" s="91">
        <f>IF(H141=0,"",'Ark1'!S4184)</f>
        <v>5</v>
      </c>
      <c r="J141" s="84"/>
      <c r="K141" s="174">
        <f>IF(G141=0,"",100*H141/Måned!$G11)</f>
        <v>0.36873156342182889</v>
      </c>
      <c r="L141" s="84"/>
      <c r="M141" s="174">
        <f>+IF(H141=0,"",'Ark1'!AA4184)</f>
        <v>33.07261102483438</v>
      </c>
      <c r="N141" s="174">
        <f>+IF(I141=0,"",'Ark1'!AB4184)</f>
        <v>3.8262252939418162</v>
      </c>
      <c r="O141" s="256">
        <f>IF(H141=0,"",'Ark1'!W4184)</f>
        <v>60.6</v>
      </c>
      <c r="P141" s="174">
        <f>IF(H141=0,"",'Ark1'!X4184)</f>
        <v>182.86023835319608</v>
      </c>
      <c r="Q141" s="255"/>
      <c r="R141" s="174">
        <f>IF(H141=0,"",'Ark1'!AA4184)</f>
        <v>33.07261102483438</v>
      </c>
      <c r="S141" s="174">
        <f>IF(H141=0,"",'Ark1'!AB4184)</f>
        <v>3.8262252939418162</v>
      </c>
      <c r="T141" s="174">
        <f>IF(H141=0,"",'Ark1'!AC4184)</f>
        <v>-54.880836434154787</v>
      </c>
      <c r="U141" s="84"/>
      <c r="V141" s="92">
        <f t="shared" si="11"/>
        <v>1.6666666666666667</v>
      </c>
      <c r="W141" s="174">
        <f>+'Ark1'!V4184</f>
        <v>5</v>
      </c>
      <c r="X141" s="231"/>
      <c r="Y141" s="258"/>
      <c r="AB141" s="235"/>
    </row>
    <row r="142" spans="1:38" ht="15.6">
      <c r="A142" s="231"/>
      <c r="B142" s="203">
        <f>+'Ark1'!C4185</f>
        <v>2023</v>
      </c>
      <c r="C142" s="203">
        <f>+'Ark1'!J4185</f>
        <v>143</v>
      </c>
      <c r="D142" s="203" t="str">
        <f>VLOOKUP(C142,RNR!$A$1:$B$29,2)</f>
        <v>Nordfjord</v>
      </c>
      <c r="E142" s="203">
        <f>+'Ark1'!D4185</f>
        <v>3</v>
      </c>
      <c r="F142" s="203" t="str">
        <f>VLOOKUP(E142,RNR!$D$2:$E$13,2)</f>
        <v>Mar</v>
      </c>
      <c r="G142" s="91">
        <f>+'Ark1'!Q4185</f>
        <v>5</v>
      </c>
      <c r="H142" s="92">
        <f>+'Ark1'!R4185</f>
        <v>19</v>
      </c>
      <c r="I142" s="91">
        <f>IF(H142=0,"",'Ark1'!S4185)</f>
        <v>19</v>
      </c>
      <c r="J142" s="84"/>
      <c r="K142" s="174">
        <f>IF(G142=0,"",100*H142/Måned!$G12)</f>
        <v>1.1452682338758289</v>
      </c>
      <c r="L142" s="84"/>
      <c r="M142" s="174">
        <f>+IF(H142=0,"",'Ark1'!AA4185)</f>
        <v>29.530490370053837</v>
      </c>
      <c r="N142" s="174">
        <f>+IF(I142=0,"",'Ark1'!AB4185)</f>
        <v>4.1781651130503246</v>
      </c>
      <c r="O142" s="256">
        <f>IF(H142=0,"",'Ark1'!W4185)</f>
        <v>61.73684210526315</v>
      </c>
      <c r="P142" s="174">
        <f>IF(H142=0,"",'Ark1'!X4185)</f>
        <v>166.46518788846438</v>
      </c>
      <c r="Q142" s="255"/>
      <c r="R142" s="174">
        <f>IF(H142=0,"",'Ark1'!AA4185)</f>
        <v>29.530490370053837</v>
      </c>
      <c r="S142" s="174">
        <f>IF(H142=0,"",'Ark1'!AB4185)</f>
        <v>4.1781651130503246</v>
      </c>
      <c r="T142" s="174">
        <f>IF(H142=0,"",'Ark1'!AC4185)</f>
        <v>-73.347111708570253</v>
      </c>
      <c r="U142" s="84"/>
      <c r="V142" s="92">
        <f t="shared" si="11"/>
        <v>3.8</v>
      </c>
      <c r="W142" s="174">
        <f>+'Ark1'!V4185</f>
        <v>3.3684210526315783</v>
      </c>
      <c r="X142" s="231"/>
      <c r="Y142" s="258"/>
      <c r="AB142" s="235"/>
    </row>
    <row r="143" spans="1:38" ht="15.6">
      <c r="A143" s="231"/>
      <c r="B143" s="203">
        <f>+'Ark1'!C4186</f>
        <v>2023</v>
      </c>
      <c r="C143" s="203">
        <f>+'Ark1'!J4186</f>
        <v>143</v>
      </c>
      <c r="D143" s="203" t="str">
        <f>VLOOKUP(C143,RNR!$A$1:$B$29,2)</f>
        <v>Nordfjord</v>
      </c>
      <c r="E143" s="203">
        <f>+'Ark1'!D4186</f>
        <v>4</v>
      </c>
      <c r="F143" s="203" t="str">
        <f>VLOOKUP(E143,RNR!$D$2:$E$13,2)</f>
        <v>Apr</v>
      </c>
      <c r="G143" s="91">
        <f>+'Ark1'!Q4186</f>
        <v>3</v>
      </c>
      <c r="H143" s="92">
        <f>+'Ark1'!R4186</f>
        <v>4</v>
      </c>
      <c r="I143" s="91">
        <f>IF(H143=0,"",'Ark1'!S4186)</f>
        <v>4</v>
      </c>
      <c r="J143" s="84"/>
      <c r="K143" s="174">
        <f>IF(G143=0,"",100*H143/Måned!$G13)</f>
        <v>0.31872509960159362</v>
      </c>
      <c r="L143" s="84"/>
      <c r="M143" s="174">
        <f>+IF(H143=0,"",'Ark1'!AA4186)</f>
        <v>28.070658613577297</v>
      </c>
      <c r="N143" s="174">
        <f>+IF(I143=0,"",'Ark1'!AB4186)</f>
        <v>5.3560713214071356</v>
      </c>
      <c r="O143" s="256">
        <f>IF(H143=0,"",'Ark1'!W4186)</f>
        <v>54.75</v>
      </c>
      <c r="P143" s="174">
        <f>IF(H143=0,"",'Ark1'!X4186)</f>
        <v>174.34994582881899</v>
      </c>
      <c r="Q143" s="255"/>
      <c r="R143" s="174">
        <f>IF(H143=0,"",'Ark1'!AA4186)</f>
        <v>28.070658613577297</v>
      </c>
      <c r="S143" s="174">
        <f>IF(H143=0,"",'Ark1'!AB4186)</f>
        <v>5.3560713214071356</v>
      </c>
      <c r="T143" s="174">
        <f>IF(H143=0,"",'Ark1'!AC4186)</f>
        <v>-97.286503728657038</v>
      </c>
      <c r="U143" s="84"/>
      <c r="V143" s="92">
        <f t="shared" si="11"/>
        <v>1.3333333333333333</v>
      </c>
      <c r="W143" s="174">
        <f>+'Ark1'!V4186</f>
        <v>4.75</v>
      </c>
      <c r="X143" s="231"/>
      <c r="Y143" s="258"/>
      <c r="AB143" s="235"/>
    </row>
    <row r="144" spans="1:38" ht="15.6">
      <c r="A144" s="231"/>
      <c r="B144" s="203">
        <f>+'Ark1'!C4187</f>
        <v>2023</v>
      </c>
      <c r="C144" s="203">
        <f>+'Ark1'!J4187</f>
        <v>143</v>
      </c>
      <c r="D144" s="203" t="str">
        <f>VLOOKUP(C144,RNR!$A$1:$B$29,2)</f>
        <v>Nordfjord</v>
      </c>
      <c r="E144" s="203">
        <f>+'Ark1'!D4187</f>
        <v>5</v>
      </c>
      <c r="F144" s="203" t="str">
        <f>VLOOKUP(E144,RNR!$D$2:$E$13,2)</f>
        <v>Mai</v>
      </c>
      <c r="G144" s="91">
        <f>+'Ark1'!Q4187</f>
        <v>5</v>
      </c>
      <c r="H144" s="92">
        <f>+'Ark1'!R4187</f>
        <v>11</v>
      </c>
      <c r="I144" s="91">
        <f>IF(H144=0,"",'Ark1'!S4187)</f>
        <v>11</v>
      </c>
      <c r="J144" s="84"/>
      <c r="K144" s="174">
        <f>IF(G144=0,"",100*H144/Måned!$G14)</f>
        <v>0.739247311827957</v>
      </c>
      <c r="L144" s="84"/>
      <c r="M144" s="174">
        <f>+IF(H144=0,"",'Ark1'!AA4187)</f>
        <v>17.44098431523566</v>
      </c>
      <c r="N144" s="174">
        <f>+IF(I144=0,"",'Ark1'!AB4187)</f>
        <v>2.3879864611933859</v>
      </c>
      <c r="O144" s="256">
        <f>IF(H144=0,"",'Ark1'!W4187)</f>
        <v>62.454545454545446</v>
      </c>
      <c r="P144" s="174">
        <f>IF(H144=0,"",'Ark1'!X4187)</f>
        <v>174.70698315768735</v>
      </c>
      <c r="Q144" s="255"/>
      <c r="R144" s="174">
        <f>IF(H144=0,"",'Ark1'!AA4187)</f>
        <v>17.44098431523566</v>
      </c>
      <c r="S144" s="174">
        <f>IF(H144=0,"",'Ark1'!AB4187)</f>
        <v>2.3879864611933859</v>
      </c>
      <c r="T144" s="174">
        <f>IF(H144=0,"",'Ark1'!AC4187)</f>
        <v>-32.429746858631141</v>
      </c>
      <c r="U144" s="84"/>
      <c r="V144" s="92">
        <f t="shared" si="11"/>
        <v>2.2000000000000002</v>
      </c>
      <c r="W144" s="174">
        <f>+'Ark1'!V4187</f>
        <v>1.2727272727272727</v>
      </c>
      <c r="X144" s="231"/>
      <c r="Y144" s="258"/>
      <c r="AB144" s="235"/>
    </row>
    <row r="145" spans="1:45" ht="15.6">
      <c r="A145" s="231"/>
      <c r="B145" s="203">
        <f>+'Ark1'!C4188</f>
        <v>2023</v>
      </c>
      <c r="C145" s="203">
        <f>+'Ark1'!J4188</f>
        <v>143</v>
      </c>
      <c r="D145" s="203" t="str">
        <f>VLOOKUP(C145,RNR!$A$1:$B$29,2)</f>
        <v>Nordfjord</v>
      </c>
      <c r="E145" s="203">
        <f>+'Ark1'!D4188</f>
        <v>6</v>
      </c>
      <c r="F145" s="203" t="str">
        <f>VLOOKUP(E145,RNR!$D$2:$E$13,2)</f>
        <v>Jun</v>
      </c>
      <c r="G145" s="91">
        <f>+'Ark1'!Q4188</f>
        <v>3</v>
      </c>
      <c r="H145" s="92">
        <f>+'Ark1'!R4188</f>
        <v>4</v>
      </c>
      <c r="I145" s="91">
        <f>IF(H145=0,"",'Ark1'!S4188)</f>
        <v>4</v>
      </c>
      <c r="J145" s="84"/>
      <c r="K145" s="174">
        <f>IF(G145=0,"",100*H145/Måned!$G15)</f>
        <v>0.26367831245880025</v>
      </c>
      <c r="L145" s="84"/>
      <c r="M145" s="174">
        <f>+IF(H145=0,"",'Ark1'!AA4188)</f>
        <v>21.305677060351655</v>
      </c>
      <c r="N145" s="174">
        <f>+IF(I145=0,"",'Ark1'!AB4188)</f>
        <v>5.7662812973354001</v>
      </c>
      <c r="O145" s="256">
        <f>IF(H145=0,"",'Ark1'!W4188)</f>
        <v>59.5</v>
      </c>
      <c r="P145" s="174">
        <f>IF(H145=0,"",'Ark1'!X4188)</f>
        <v>196.88515709642471</v>
      </c>
      <c r="Q145" s="255"/>
      <c r="R145" s="174">
        <f>IF(H145=0,"",'Ark1'!AA4188)</f>
        <v>21.305677060351655</v>
      </c>
      <c r="S145" s="174">
        <f>IF(H145=0,"",'Ark1'!AB4188)</f>
        <v>5.7662812973354001</v>
      </c>
      <c r="T145" s="174">
        <f>IF(H145=0,"",'Ark1'!AC4188)</f>
        <v>-82.322973632173145</v>
      </c>
      <c r="U145" s="84"/>
      <c r="V145" s="92">
        <f t="shared" si="11"/>
        <v>1.3333333333333333</v>
      </c>
      <c r="W145" s="174">
        <f>+'Ark1'!V4188</f>
        <v>2.75</v>
      </c>
      <c r="X145" s="231"/>
      <c r="Y145" s="258"/>
      <c r="AB145" s="235"/>
    </row>
    <row r="146" spans="1:45" ht="15.6">
      <c r="A146" s="231"/>
      <c r="B146" s="203">
        <f>+'Ark1'!C4189</f>
        <v>2023</v>
      </c>
      <c r="C146" s="203">
        <f>+'Ark1'!J4189</f>
        <v>143</v>
      </c>
      <c r="D146" s="203" t="str">
        <f>VLOOKUP(C146,RNR!$A$1:$B$29,2)</f>
        <v>Nordfjord</v>
      </c>
      <c r="E146" s="203">
        <f>+'Ark1'!D4189</f>
        <v>7</v>
      </c>
      <c r="F146" s="203" t="str">
        <f>VLOOKUP(E146,RNR!$D$2:$E$13,2)</f>
        <v>Jul</v>
      </c>
      <c r="G146" s="91">
        <f>+'Ark1'!Q4189</f>
        <v>4</v>
      </c>
      <c r="H146" s="92">
        <f>+'Ark1'!R4189</f>
        <v>10</v>
      </c>
      <c r="I146" s="91">
        <f>IF(H146=0,"",'Ark1'!S4189)</f>
        <v>10</v>
      </c>
      <c r="J146" s="84"/>
      <c r="K146" s="174">
        <f>IF(G146=0,"",100*H146/Måned!$G16)</f>
        <v>0.74404761904761907</v>
      </c>
      <c r="L146" s="84"/>
      <c r="M146" s="174">
        <f>+IF(H146=0,"",'Ark1'!AA4189)</f>
        <v>31.803892843487112</v>
      </c>
      <c r="N146" s="174">
        <f>+IF(I146=0,"",'Ark1'!AB4189)</f>
        <v>2.5475478405714278</v>
      </c>
      <c r="O146" s="256">
        <f>IF(H146=0,"",'Ark1'!W4189)</f>
        <v>61.1</v>
      </c>
      <c r="P146" s="174">
        <f>IF(H146=0,"",'Ark1'!X4189)</f>
        <v>148.55904658721562</v>
      </c>
      <c r="Q146" s="255"/>
      <c r="R146" s="174">
        <f>IF(H146=0,"",'Ark1'!AA4189)</f>
        <v>31.803892843487112</v>
      </c>
      <c r="S146" s="174">
        <f>IF(H146=0,"",'Ark1'!AB4189)</f>
        <v>2.5475478405714278</v>
      </c>
      <c r="T146" s="174">
        <f>IF(H146=0,"",'Ark1'!AC4189)</f>
        <v>-15.418046304303259</v>
      </c>
      <c r="U146" s="84"/>
      <c r="V146" s="92">
        <f t="shared" si="11"/>
        <v>2.5</v>
      </c>
      <c r="W146" s="174">
        <f>+'Ark1'!V4189</f>
        <v>2.8</v>
      </c>
      <c r="X146" s="231"/>
      <c r="Y146" s="258"/>
      <c r="AB146" s="235"/>
    </row>
    <row r="147" spans="1:45" ht="15.6">
      <c r="A147" s="231"/>
      <c r="B147" s="203">
        <f>+'Ark1'!C4190</f>
        <v>2023</v>
      </c>
      <c r="C147" s="203">
        <f>+'Ark1'!J4190</f>
        <v>143</v>
      </c>
      <c r="D147" s="203" t="str">
        <f>VLOOKUP(C147,RNR!$A$1:$B$29,2)</f>
        <v>Nordfjord</v>
      </c>
      <c r="E147" s="203">
        <f>+'Ark1'!D4190</f>
        <v>8</v>
      </c>
      <c r="F147" s="203" t="str">
        <f>VLOOKUP(E147,RNR!$D$2:$E$13,2)</f>
        <v>Aug</v>
      </c>
      <c r="G147" s="91">
        <f>+'Ark1'!Q4190</f>
        <v>4</v>
      </c>
      <c r="H147" s="92">
        <f>+'Ark1'!R4190</f>
        <v>13</v>
      </c>
      <c r="I147" s="91">
        <f>IF(H147=0,"",'Ark1'!S4190)</f>
        <v>13</v>
      </c>
      <c r="J147" s="84"/>
      <c r="K147" s="174">
        <f>IF(G147=0,"",100*H147/Måned!$G17)</f>
        <v>0.771513353115727</v>
      </c>
      <c r="L147" s="84"/>
      <c r="M147" s="174">
        <f>+IF(H147=0,"",'Ark1'!AA4190)</f>
        <v>36.669983532961794</v>
      </c>
      <c r="N147" s="174">
        <f>+IF(I147=0,"",'Ark1'!AB4190)</f>
        <v>6.5026166785871204</v>
      </c>
      <c r="O147" s="256">
        <f>IF(H147=0,"",'Ark1'!W4190)</f>
        <v>59.153846153846168</v>
      </c>
      <c r="P147" s="174">
        <f>IF(H147=0,"",'Ark1'!X4190)</f>
        <v>178.0065005417118</v>
      </c>
      <c r="Q147" s="255"/>
      <c r="R147" s="174">
        <f>IF(H147=0,"",'Ark1'!AA4190)</f>
        <v>36.669983532961794</v>
      </c>
      <c r="S147" s="174">
        <f>IF(H147=0,"",'Ark1'!AB4190)</f>
        <v>6.5026166785871204</v>
      </c>
      <c r="T147" s="174">
        <f>IF(H147=0,"",'Ark1'!AC4190)</f>
        <v>-89.587887833614019</v>
      </c>
      <c r="U147" s="84"/>
      <c r="V147" s="92">
        <f t="shared" si="11"/>
        <v>3.25</v>
      </c>
      <c r="W147" s="174">
        <f>+'Ark1'!V4190</f>
        <v>4</v>
      </c>
      <c r="X147" s="231"/>
      <c r="Y147" s="258"/>
      <c r="AB147" s="235"/>
    </row>
    <row r="148" spans="1:45" ht="15.6">
      <c r="A148" s="231"/>
      <c r="B148" s="203">
        <f>+'Ark1'!C4191</f>
        <v>2023</v>
      </c>
      <c r="C148" s="203">
        <f>+'Ark1'!J4191</f>
        <v>143</v>
      </c>
      <c r="D148" s="203" t="str">
        <f>VLOOKUP(C148,RNR!$A$1:$B$29,2)</f>
        <v>Nordfjord</v>
      </c>
      <c r="E148" s="203">
        <f>+'Ark1'!D4191</f>
        <v>9</v>
      </c>
      <c r="F148" s="203" t="str">
        <f>VLOOKUP(E148,RNR!$D$2:$E$13,2)</f>
        <v>Sep</v>
      </c>
      <c r="G148" s="91">
        <f>+'Ark1'!Q4191</f>
        <v>3</v>
      </c>
      <c r="H148" s="92">
        <f>+'Ark1'!R4191</f>
        <v>9</v>
      </c>
      <c r="I148" s="91">
        <f>IF(H148=0,"",'Ark1'!S4191)</f>
        <v>9</v>
      </c>
      <c r="J148" s="84"/>
      <c r="K148" s="174">
        <f>IF(G148=0,"",100*H148/Måned!$G18)</f>
        <v>0.57544757033248084</v>
      </c>
      <c r="L148" s="84"/>
      <c r="M148" s="174">
        <f>+IF(H148=0,"",'Ark1'!AA4191)</f>
        <v>29.43014327748562</v>
      </c>
      <c r="N148" s="174">
        <f>+IF(I148=0,"",'Ark1'!AB4191)</f>
        <v>3.6951753662924438</v>
      </c>
      <c r="O148" s="256">
        <f>IF(H148=0,"",'Ark1'!W4191)</f>
        <v>61.111111111111121</v>
      </c>
      <c r="P148" s="174">
        <f>IF(H148=0,"",'Ark1'!X4191)</f>
        <v>169.88082340195015</v>
      </c>
      <c r="Q148" s="255"/>
      <c r="R148" s="174">
        <f>IF(H148=0,"",'Ark1'!AA4191)</f>
        <v>29.43014327748562</v>
      </c>
      <c r="S148" s="174">
        <f>IF(H148=0,"",'Ark1'!AB4191)</f>
        <v>3.6951753662924438</v>
      </c>
      <c r="T148" s="174">
        <f>IF(H148=0,"",'Ark1'!AC4191)</f>
        <v>-89.757722831157622</v>
      </c>
      <c r="U148" s="84"/>
      <c r="V148" s="92">
        <f t="shared" si="11"/>
        <v>3</v>
      </c>
      <c r="W148" s="174">
        <f>+'Ark1'!V4191</f>
        <v>4.6666666666666679</v>
      </c>
      <c r="X148" s="231"/>
      <c r="Y148" s="258"/>
      <c r="AB148" s="235"/>
    </row>
    <row r="149" spans="1:45" ht="15.6">
      <c r="A149" s="231"/>
      <c r="B149" s="203">
        <f>+'Ark1'!C4192</f>
        <v>2023</v>
      </c>
      <c r="C149" s="203">
        <f>+'Ark1'!J4192</f>
        <v>143</v>
      </c>
      <c r="D149" s="203" t="str">
        <f>VLOOKUP(C149,RNR!$A$1:$B$29,2)</f>
        <v>Nordfjord</v>
      </c>
      <c r="E149" s="203">
        <f>+'Ark1'!D4192</f>
        <v>10</v>
      </c>
      <c r="F149" s="203" t="str">
        <f>VLOOKUP(E149,RNR!$D$2:$E$13,2)</f>
        <v>Okt</v>
      </c>
      <c r="G149" s="91">
        <f>+'Ark1'!Q4192</f>
        <v>5</v>
      </c>
      <c r="H149" s="92">
        <f>+'Ark1'!R4192</f>
        <v>13</v>
      </c>
      <c r="I149" s="91">
        <f>IF(H149=0,"",'Ark1'!S4192)</f>
        <v>13</v>
      </c>
      <c r="J149" s="84"/>
      <c r="K149" s="174">
        <f>IF(G149=0,"",100*H149/Måned!$G19)</f>
        <v>0.79950799507995085</v>
      </c>
      <c r="L149" s="84"/>
      <c r="M149" s="174">
        <f>+IF(H149=0,"",'Ark1'!AA4192)</f>
        <v>23.589487178093776</v>
      </c>
      <c r="N149" s="174">
        <f>+IF(I149=0,"",'Ark1'!AB4192)</f>
        <v>4.3582201459123455</v>
      </c>
      <c r="O149" s="256">
        <f>IF(H149=0,"",'Ark1'!W4192)</f>
        <v>60.076923076923087</v>
      </c>
      <c r="P149" s="174">
        <f>IF(H149=0,"",'Ark1'!X4192)</f>
        <v>171.89765813817817</v>
      </c>
      <c r="Q149" s="255"/>
      <c r="R149" s="174">
        <f>IF(H149=0,"",'Ark1'!AA4192)</f>
        <v>23.589487178093776</v>
      </c>
      <c r="S149" s="174">
        <f>IF(H149=0,"",'Ark1'!AB4192)</f>
        <v>4.3582201459123455</v>
      </c>
      <c r="T149" s="174">
        <f>IF(H149=0,"",'Ark1'!AC4192)</f>
        <v>-74.519777841240753</v>
      </c>
      <c r="U149" s="84"/>
      <c r="V149" s="92">
        <f t="shared" si="11"/>
        <v>2.6</v>
      </c>
      <c r="W149" s="174">
        <f>+'Ark1'!V4192</f>
        <v>7.3076923076923102</v>
      </c>
      <c r="X149" s="231"/>
      <c r="Y149" s="258"/>
      <c r="AB149" s="235"/>
    </row>
    <row r="150" spans="1:45" ht="15.6">
      <c r="A150" s="231"/>
      <c r="B150" s="203">
        <f>+'Ark1'!C4193</f>
        <v>2023</v>
      </c>
      <c r="C150" s="203">
        <f>+'Ark1'!J4193</f>
        <v>143</v>
      </c>
      <c r="D150" s="203" t="str">
        <f>VLOOKUP(C150,RNR!$A$1:$B$29,2)</f>
        <v>Nordfjord</v>
      </c>
      <c r="E150" s="203">
        <f>+'Ark1'!D4193</f>
        <v>11</v>
      </c>
      <c r="F150" s="203" t="str">
        <f>VLOOKUP(E150,RNR!$D$2:$E$13,2)</f>
        <v>Nov</v>
      </c>
      <c r="G150" s="91">
        <f>+'Ark1'!Q4193</f>
        <v>3</v>
      </c>
      <c r="H150" s="92">
        <f>+'Ark1'!R4193</f>
        <v>10</v>
      </c>
      <c r="I150" s="91">
        <f>IF(H150=0,"",'Ark1'!S4193)</f>
        <v>10</v>
      </c>
      <c r="J150" s="84"/>
      <c r="K150" s="174">
        <f>IF(G150=0,"",100*H150/Måned!$G10)</f>
        <v>0.61919504643962853</v>
      </c>
      <c r="L150" s="84"/>
      <c r="M150" s="174">
        <f>+IF(H150=0,"",'Ark1'!AA4193)</f>
        <v>28.402058024023496</v>
      </c>
      <c r="N150" s="174">
        <f>+IF(I150=0,"",'Ark1'!AB4193)</f>
        <v>5.3516352641038756</v>
      </c>
      <c r="O150" s="256">
        <f>IF(H150=0,"",'Ark1'!W4193)</f>
        <v>59.4</v>
      </c>
      <c r="P150" s="174">
        <f>IF(H150=0,"",'Ark1'!X4193)</f>
        <v>167.91982665222105</v>
      </c>
      <c r="Q150" s="255"/>
      <c r="R150" s="174">
        <f>IF(H150=0,"",'Ark1'!AA4193)</f>
        <v>28.402058024023496</v>
      </c>
      <c r="S150" s="174">
        <f>IF(H150=0,"",'Ark1'!AB4193)</f>
        <v>5.3516352641038756</v>
      </c>
      <c r="T150" s="174">
        <f>IF(H150=0,"",'Ark1'!AC4193)</f>
        <v>-80.939512942268252</v>
      </c>
      <c r="U150" s="84"/>
      <c r="V150" s="92">
        <f t="shared" ref="V150:V162" si="12">+(IF(H150=0,"",I150/G150))</f>
        <v>3.3333333333333335</v>
      </c>
      <c r="W150" s="174">
        <f>+'Ark1'!V4193</f>
        <v>4.7</v>
      </c>
      <c r="X150" s="231"/>
      <c r="Y150" s="258"/>
      <c r="AB150" s="235"/>
      <c r="AK150" s="90"/>
      <c r="AL150" s="90"/>
    </row>
    <row r="151" spans="1:45" ht="15.6">
      <c r="A151" s="231"/>
      <c r="B151" s="203">
        <f>+'Ark1'!C4194</f>
        <v>2023</v>
      </c>
      <c r="C151" s="203">
        <f>+'Ark1'!J4194</f>
        <v>143</v>
      </c>
      <c r="D151" s="203" t="str">
        <f>VLOOKUP(C151,RNR!$A$1:$B$29,2)</f>
        <v>Nordfjord</v>
      </c>
      <c r="E151" s="203">
        <f>+'Ark1'!D4194</f>
        <v>12</v>
      </c>
      <c r="F151" s="203" t="str">
        <f>VLOOKUP(E151,RNR!$D$2:$E$13,2)</f>
        <v>Des</v>
      </c>
      <c r="G151" s="91">
        <f>+'Ark1'!Q4194</f>
        <v>6</v>
      </c>
      <c r="H151" s="92">
        <f>+'Ark1'!R4194</f>
        <v>23</v>
      </c>
      <c r="I151" s="91">
        <f>IF(H151=0,"",'Ark1'!S4194)</f>
        <v>23</v>
      </c>
      <c r="J151" s="84"/>
      <c r="K151" s="174">
        <f>IF(G151=0,"",100*H151/Måned!$G11)</f>
        <v>1.696165191740413</v>
      </c>
      <c r="L151" s="84"/>
      <c r="M151" s="174">
        <f>+IF(H151=0,"",'Ark1'!AA4194)</f>
        <v>32.701862846761394</v>
      </c>
      <c r="N151" s="174">
        <f>+IF(I151=0,"",'Ark1'!AB4194)</f>
        <v>5.5294366066666996</v>
      </c>
      <c r="O151" s="256">
        <f>IF(H151=0,"",'Ark1'!W4194)</f>
        <v>59.347826086956523</v>
      </c>
      <c r="P151" s="174">
        <f>IF(H151=0,"",'Ark1'!X4194)</f>
        <v>172.66004051062225</v>
      </c>
      <c r="Q151" s="255"/>
      <c r="R151" s="174">
        <f>IF(H151=0,"",'Ark1'!AA4194)</f>
        <v>32.701862846761394</v>
      </c>
      <c r="S151" s="174">
        <f>IF(H151=0,"",'Ark1'!AB4194)</f>
        <v>5.5294366066666996</v>
      </c>
      <c r="T151" s="174">
        <f>IF(H151=0,"",'Ark1'!AC4194)</f>
        <v>-79.650890475048513</v>
      </c>
      <c r="U151" s="84"/>
      <c r="V151" s="92">
        <f t="shared" si="12"/>
        <v>3.8333333333333335</v>
      </c>
      <c r="W151" s="174">
        <f>+'Ark1'!V4194</f>
        <v>4.5652173913043477</v>
      </c>
      <c r="X151" s="231"/>
      <c r="Y151" s="258"/>
      <c r="AB151" s="235"/>
      <c r="AK151" s="90"/>
      <c r="AL151" s="90"/>
    </row>
    <row r="152" spans="1:45">
      <c r="A152" s="231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58"/>
      <c r="AB152" s="235"/>
    </row>
    <row r="153" spans="1:45" ht="15.6">
      <c r="A153" s="231"/>
      <c r="B153" s="203">
        <f>+'Ark1'!C4195</f>
        <v>2023</v>
      </c>
      <c r="C153" s="203">
        <f>+'Ark1'!J4195</f>
        <v>147</v>
      </c>
      <c r="D153" s="203" t="str">
        <f>VLOOKUP(C153,RNR!$A$1:$B$29,2)</f>
        <v>Midt-Norge</v>
      </c>
      <c r="E153" s="203">
        <f>+'Ark1'!D4195</f>
        <v>1</v>
      </c>
      <c r="F153" s="203" t="str">
        <f>VLOOKUP(E153,RNR!$D$2:$E$13,2)</f>
        <v>Jan</v>
      </c>
      <c r="G153" s="91">
        <f>+'Ark1'!Q4195</f>
        <v>18</v>
      </c>
      <c r="H153" s="92">
        <f>+'Ark1'!R4195</f>
        <v>305</v>
      </c>
      <c r="I153" s="91">
        <f>IF(H153=0,"",'Ark1'!S4195)</f>
        <v>305</v>
      </c>
      <c r="J153" s="84"/>
      <c r="K153" s="174">
        <f>IF(G153=0,"",100*H153/Måned!$G10)</f>
        <v>18.88544891640867</v>
      </c>
      <c r="L153" s="84"/>
      <c r="M153" s="174">
        <f>+IF(H153=0,"",'Ark1'!AA4195)</f>
        <v>26.042708218046297</v>
      </c>
      <c r="N153" s="174">
        <f>+IF(I153=0,"",'Ark1'!AB4195)</f>
        <v>3.722797421242853</v>
      </c>
      <c r="O153" s="256">
        <f>IF(H153=0,"",'Ark1'!W4195)</f>
        <v>60.750819672131151</v>
      </c>
      <c r="P153" s="174">
        <f>IF(H153=0,"",'Ark1'!X4195)</f>
        <v>141.09692201126049</v>
      </c>
      <c r="Q153" s="255"/>
      <c r="R153" s="174">
        <f>IF(H153=0,"",'Ark1'!AA4195)</f>
        <v>26.042708218046297</v>
      </c>
      <c r="S153" s="174">
        <f>IF(H153=0,"",'Ark1'!AB4195)</f>
        <v>3.722797421242853</v>
      </c>
      <c r="T153" s="174">
        <f>IF(H153=0,"",'Ark1'!AC4195)</f>
        <v>-53.094982018767489</v>
      </c>
      <c r="U153" s="84"/>
      <c r="V153" s="92">
        <f t="shared" si="12"/>
        <v>16.944444444444443</v>
      </c>
      <c r="W153" s="174">
        <f>+'Ark1'!V4195</f>
        <v>3.5606557377049191</v>
      </c>
      <c r="X153" s="231"/>
      <c r="Y153" s="258"/>
      <c r="AB153" s="235"/>
      <c r="AK153" s="90"/>
      <c r="AL153" s="90"/>
    </row>
    <row r="154" spans="1:45" ht="15.6">
      <c r="A154" s="231"/>
      <c r="B154" s="203">
        <f>+'Ark1'!C4196</f>
        <v>2023</v>
      </c>
      <c r="C154" s="203">
        <f>+'Ark1'!J4196</f>
        <v>147</v>
      </c>
      <c r="D154" s="203" t="str">
        <f>VLOOKUP(C154,RNR!$A$1:$B$29,2)</f>
        <v>Midt-Norge</v>
      </c>
      <c r="E154" s="203">
        <f>+'Ark1'!D4196</f>
        <v>2</v>
      </c>
      <c r="F154" s="203" t="str">
        <f>VLOOKUP(E154,RNR!$D$2:$E$13,2)</f>
        <v>Feb</v>
      </c>
      <c r="G154" s="91">
        <f>+'Ark1'!Q4196</f>
        <v>20</v>
      </c>
      <c r="H154" s="92">
        <f>+'Ark1'!R4196</f>
        <v>236</v>
      </c>
      <c r="I154" s="91">
        <f>IF(H154=0,"",'Ark1'!S4196)</f>
        <v>236</v>
      </c>
      <c r="J154" s="84"/>
      <c r="K154" s="174">
        <f>IF(G154=0,"",100*H154/Måned!$G11)</f>
        <v>17.404129793510325</v>
      </c>
      <c r="L154" s="84"/>
      <c r="M154" s="174">
        <f>+IF(H154=0,"",'Ark1'!AA4196)</f>
        <v>28.903602486155258</v>
      </c>
      <c r="N154" s="174">
        <f>+IF(I154=0,"",'Ark1'!AB4196)</f>
        <v>4.2933662076164367</v>
      </c>
      <c r="O154" s="256">
        <f>IF(H154=0,"",'Ark1'!W4196)</f>
        <v>60.127118644067778</v>
      </c>
      <c r="P154" s="174">
        <f>IF(H154=0,"",'Ark1'!X4196)</f>
        <v>146.16899572139494</v>
      </c>
      <c r="Q154" s="255"/>
      <c r="R154" s="174">
        <f>IF(H154=0,"",'Ark1'!AA4196)</f>
        <v>28.903602486155258</v>
      </c>
      <c r="S154" s="174">
        <f>IF(H154=0,"",'Ark1'!AB4196)</f>
        <v>4.2933662076164367</v>
      </c>
      <c r="T154" s="174">
        <f>IF(H154=0,"",'Ark1'!AC4196)</f>
        <v>-64.818133030873881</v>
      </c>
      <c r="U154" s="84"/>
      <c r="V154" s="92">
        <f t="shared" si="12"/>
        <v>11.8</v>
      </c>
      <c r="W154" s="174">
        <f>+'Ark1'!V4196</f>
        <v>4.1186440677966099</v>
      </c>
      <c r="X154" s="231"/>
      <c r="Y154" s="258"/>
      <c r="AB154" s="235"/>
    </row>
    <row r="155" spans="1:45" ht="15.6">
      <c r="A155" s="231"/>
      <c r="B155" s="203">
        <f>+'Ark1'!C4197</f>
        <v>2023</v>
      </c>
      <c r="C155" s="203">
        <f>+'Ark1'!J4197</f>
        <v>147</v>
      </c>
      <c r="D155" s="203" t="str">
        <f>VLOOKUP(C155,RNR!$A$1:$B$29,2)</f>
        <v>Midt-Norge</v>
      </c>
      <c r="E155" s="203">
        <f>+'Ark1'!D4197</f>
        <v>3</v>
      </c>
      <c r="F155" s="203" t="str">
        <f>VLOOKUP(E155,RNR!$D$2:$E$13,2)</f>
        <v>Mar</v>
      </c>
      <c r="G155" s="91">
        <f>+'Ark1'!Q4197</f>
        <v>21</v>
      </c>
      <c r="H155" s="92">
        <f>+'Ark1'!R4197</f>
        <v>241</v>
      </c>
      <c r="I155" s="91">
        <f>IF(H155=0,"",'Ark1'!S4197)</f>
        <v>241</v>
      </c>
      <c r="J155" s="84"/>
      <c r="K155" s="174">
        <f>IF(G155=0,"",100*H155/Måned!$G12)</f>
        <v>14.526823387582882</v>
      </c>
      <c r="L155" s="84"/>
      <c r="M155" s="174">
        <f>+IF(H155=0,"",'Ark1'!AA4197)</f>
        <v>25.579589207659762</v>
      </c>
      <c r="N155" s="174">
        <f>+IF(I155=0,"",'Ark1'!AB4197)</f>
        <v>4.1387373950791071</v>
      </c>
      <c r="O155" s="256">
        <f>IF(H155=0,"",'Ark1'!W4197)</f>
        <v>60.477178423236495</v>
      </c>
      <c r="P155" s="174">
        <f>IF(H155=0,"",'Ark1'!X4197)</f>
        <v>142.8302980988388</v>
      </c>
      <c r="Q155" s="255"/>
      <c r="R155" s="174">
        <f>IF(H155=0,"",'Ark1'!AA4197)</f>
        <v>25.579589207659762</v>
      </c>
      <c r="S155" s="174">
        <f>IF(H155=0,"",'Ark1'!AB4197)</f>
        <v>4.1387373950791071</v>
      </c>
      <c r="T155" s="174">
        <f>IF(H155=0,"",'Ark1'!AC4197)</f>
        <v>-58.724717685143759</v>
      </c>
      <c r="U155" s="84"/>
      <c r="V155" s="92">
        <f t="shared" si="12"/>
        <v>11.476190476190476</v>
      </c>
      <c r="W155" s="174">
        <f>+'Ark1'!V4197</f>
        <v>4.2614107883817436</v>
      </c>
      <c r="X155" s="231"/>
      <c r="Y155" s="258"/>
      <c r="AB155" s="235"/>
    </row>
    <row r="156" spans="1:45" ht="15.6">
      <c r="A156" s="231"/>
      <c r="B156" s="203">
        <f>+'Ark1'!C4198</f>
        <v>2023</v>
      </c>
      <c r="C156" s="203">
        <f>+'Ark1'!J4198</f>
        <v>147</v>
      </c>
      <c r="D156" s="203" t="str">
        <f>VLOOKUP(C156,RNR!$A$1:$B$29,2)</f>
        <v>Midt-Norge</v>
      </c>
      <c r="E156" s="203">
        <f>+'Ark1'!D4198</f>
        <v>4</v>
      </c>
      <c r="F156" s="203" t="str">
        <f>VLOOKUP(E156,RNR!$D$2:$E$13,2)</f>
        <v>Apr</v>
      </c>
      <c r="G156" s="91">
        <f>+'Ark1'!Q4198</f>
        <v>18</v>
      </c>
      <c r="H156" s="92">
        <f>+'Ark1'!R4198</f>
        <v>181</v>
      </c>
      <c r="I156" s="91">
        <f>IF(H156=0,"",'Ark1'!S4198)</f>
        <v>180</v>
      </c>
      <c r="J156" s="84"/>
      <c r="K156" s="174">
        <f>IF(G156=0,"",100*H156/Måned!$G13)</f>
        <v>14.422310756972111</v>
      </c>
      <c r="L156" s="84"/>
      <c r="M156" s="174">
        <f>+IF(H156=0,"",'Ark1'!AA4198)</f>
        <v>23.678228077213319</v>
      </c>
      <c r="N156" s="174">
        <f>+IF(I156=0,"",'Ark1'!AB4198)</f>
        <v>3.2456808907292216</v>
      </c>
      <c r="O156" s="256">
        <f>IF(H156=0,"",'Ark1'!W4198)</f>
        <v>61.43333333333333</v>
      </c>
      <c r="P156" s="174">
        <f>IF(H156=0,"",'Ark1'!X4198)</f>
        <v>139.84425037261397</v>
      </c>
      <c r="Q156" s="255"/>
      <c r="R156" s="174">
        <f>IF(H156=0,"",'Ark1'!AA4198)</f>
        <v>23.678228077213319</v>
      </c>
      <c r="S156" s="174">
        <f>IF(H156=0,"",'Ark1'!AB4198)</f>
        <v>3.2456808907292216</v>
      </c>
      <c r="T156" s="174">
        <f>IF(H156=0,"",'Ark1'!AC4198)</f>
        <v>-54.841094702808839</v>
      </c>
      <c r="U156" s="84"/>
      <c r="V156" s="92">
        <f t="shared" si="12"/>
        <v>10</v>
      </c>
      <c r="W156" s="174">
        <f>+'Ark1'!V4198</f>
        <v>3.4530386740331496</v>
      </c>
      <c r="X156" s="231"/>
      <c r="Y156" s="258"/>
      <c r="AB156" s="235"/>
    </row>
    <row r="157" spans="1:45" ht="15.6">
      <c r="A157" s="231"/>
      <c r="B157" s="203">
        <f>+'Ark1'!C4199</f>
        <v>2023</v>
      </c>
      <c r="C157" s="203">
        <f>+'Ark1'!J4199</f>
        <v>147</v>
      </c>
      <c r="D157" s="203" t="str">
        <f>VLOOKUP(C157,RNR!$A$1:$B$29,2)</f>
        <v>Midt-Norge</v>
      </c>
      <c r="E157" s="203">
        <f>+'Ark1'!D4199</f>
        <v>5</v>
      </c>
      <c r="F157" s="203" t="str">
        <f>VLOOKUP(E157,RNR!$D$2:$E$13,2)</f>
        <v>Mai</v>
      </c>
      <c r="G157" s="91">
        <f>+'Ark1'!Q4199</f>
        <v>16</v>
      </c>
      <c r="H157" s="92">
        <f>+'Ark1'!R4199</f>
        <v>270</v>
      </c>
      <c r="I157" s="91">
        <f>IF(H157=0,"",'Ark1'!S4199)</f>
        <v>269</v>
      </c>
      <c r="J157" s="84"/>
      <c r="K157" s="174">
        <f>IF(G157=0,"",100*H157/Måned!$G14)</f>
        <v>18.14516129032258</v>
      </c>
      <c r="L157" s="84"/>
      <c r="M157" s="174">
        <f>+IF(H157=0,"",'Ark1'!AA4199)</f>
        <v>26.703577946874031</v>
      </c>
      <c r="N157" s="174">
        <f>+IF(I157=0,"",'Ark1'!AB4199)</f>
        <v>3.9458055320244312</v>
      </c>
      <c r="O157" s="256">
        <f>IF(H157=0,"",'Ark1'!W4199)</f>
        <v>61.055762081784387</v>
      </c>
      <c r="P157" s="174">
        <f>IF(H157=0,"",'Ark1'!X4199)</f>
        <v>138.46113719353161</v>
      </c>
      <c r="Q157" s="255"/>
      <c r="R157" s="174">
        <f>IF(H157=0,"",'Ark1'!AA4199)</f>
        <v>26.703577946874031</v>
      </c>
      <c r="S157" s="174">
        <f>IF(H157=0,"",'Ark1'!AB4199)</f>
        <v>3.9458055320244312</v>
      </c>
      <c r="T157" s="174">
        <f>IF(H157=0,"",'Ark1'!AC4199)</f>
        <v>-61.0056115301632</v>
      </c>
      <c r="U157" s="84"/>
      <c r="V157" s="92">
        <f t="shared" si="12"/>
        <v>16.8125</v>
      </c>
      <c r="W157" s="174">
        <f>+'Ark1'!V4199</f>
        <v>3.5185185185185177</v>
      </c>
      <c r="X157" s="231"/>
      <c r="Y157" s="258"/>
      <c r="AB157" s="235"/>
    </row>
    <row r="158" spans="1:45" s="90" customFormat="1" ht="15.6">
      <c r="A158" s="231"/>
      <c r="B158" s="203">
        <f>+'Ark1'!C4200</f>
        <v>2023</v>
      </c>
      <c r="C158" s="203">
        <f>+'Ark1'!J4200</f>
        <v>147</v>
      </c>
      <c r="D158" s="203" t="str">
        <f>VLOOKUP(C158,RNR!$A$1:$B$29,2)</f>
        <v>Midt-Norge</v>
      </c>
      <c r="E158" s="203">
        <f>+'Ark1'!D4200</f>
        <v>6</v>
      </c>
      <c r="F158" s="203" t="str">
        <f>VLOOKUP(E158,RNR!$D$2:$E$13,2)</f>
        <v>Jun</v>
      </c>
      <c r="G158" s="91">
        <f>+'Ark1'!Q4200</f>
        <v>22</v>
      </c>
      <c r="H158" s="92">
        <f>+'Ark1'!R4200</f>
        <v>303</v>
      </c>
      <c r="I158" s="91">
        <f>IF(H158=0,"",'Ark1'!S4200)</f>
        <v>298</v>
      </c>
      <c r="J158" s="84"/>
      <c r="K158" s="174">
        <f>IF(G158=0,"",100*H158/Måned!$G15)</f>
        <v>19.973632168754119</v>
      </c>
      <c r="L158" s="84"/>
      <c r="M158" s="174">
        <f>+IF(H158=0,"",'Ark1'!AA4200)</f>
        <v>27.358720691554044</v>
      </c>
      <c r="N158" s="174">
        <f>+IF(I158=0,"",'Ark1'!AB4200)</f>
        <v>3.7990149119419674</v>
      </c>
      <c r="O158" s="256">
        <f>IF(H158=0,"",'Ark1'!W4200)</f>
        <v>60.882550335570478</v>
      </c>
      <c r="P158" s="174">
        <f>IF(H158=0,"",'Ark1'!X4200)</f>
        <v>139.28787244921679</v>
      </c>
      <c r="Q158" s="255"/>
      <c r="R158" s="174">
        <f>IF(H158=0,"",'Ark1'!AA4200)</f>
        <v>27.358720691554044</v>
      </c>
      <c r="S158" s="174">
        <f>IF(H158=0,"",'Ark1'!AB4200)</f>
        <v>3.7990149119419674</v>
      </c>
      <c r="T158" s="174">
        <f>IF(H158=0,"",'Ark1'!AC4200)</f>
        <v>-51.401599105276645</v>
      </c>
      <c r="U158" s="84"/>
      <c r="V158" s="92">
        <f t="shared" si="12"/>
        <v>13.545454545454545</v>
      </c>
      <c r="W158" s="174">
        <f>+'Ark1'!V4200</f>
        <v>3.8712871287128712</v>
      </c>
      <c r="X158" s="231"/>
      <c r="Y158" s="258"/>
      <c r="Z158" s="174"/>
      <c r="AA158" s="174"/>
      <c r="AB158" s="235"/>
      <c r="AI158" s="92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</row>
    <row r="159" spans="1:45" s="90" customFormat="1" ht="15.6">
      <c r="A159" s="231"/>
      <c r="B159" s="203">
        <f>+'Ark1'!C4201</f>
        <v>2023</v>
      </c>
      <c r="C159" s="203">
        <f>+'Ark1'!J4201</f>
        <v>147</v>
      </c>
      <c r="D159" s="203" t="str">
        <f>VLOOKUP(C159,RNR!$A$1:$B$29,2)</f>
        <v>Midt-Norge</v>
      </c>
      <c r="E159" s="203">
        <f>+'Ark1'!D4201</f>
        <v>7</v>
      </c>
      <c r="F159" s="203" t="str">
        <f>VLOOKUP(E159,RNR!$D$2:$E$13,2)</f>
        <v>Jul</v>
      </c>
      <c r="G159" s="91">
        <f>+'Ark1'!Q4201</f>
        <v>17</v>
      </c>
      <c r="H159" s="92">
        <f>+'Ark1'!R4201</f>
        <v>202</v>
      </c>
      <c r="I159" s="91">
        <f>IF(H159=0,"",'Ark1'!S4201)</f>
        <v>201</v>
      </c>
      <c r="J159" s="84"/>
      <c r="K159" s="174">
        <f>IF(G159=0,"",100*H159/Måned!$G16)</f>
        <v>15.029761904761905</v>
      </c>
      <c r="L159" s="84"/>
      <c r="M159" s="174">
        <f>+IF(H159=0,"",'Ark1'!AA4201)</f>
        <v>28.331877563185099</v>
      </c>
      <c r="N159" s="174">
        <f>+IF(I159=0,"",'Ark1'!AB4201)</f>
        <v>4.1298686964736238</v>
      </c>
      <c r="O159" s="256">
        <f>IF(H159=0,"",'Ark1'!W4201)</f>
        <v>60.512437810945279</v>
      </c>
      <c r="P159" s="174">
        <f>IF(H159=0,"",'Ark1'!X4201)</f>
        <v>143.80142239576088</v>
      </c>
      <c r="Q159" s="255"/>
      <c r="R159" s="174">
        <f>IF(H159=0,"",'Ark1'!AA4201)</f>
        <v>28.331877563185099</v>
      </c>
      <c r="S159" s="174">
        <f>IF(H159=0,"",'Ark1'!AB4201)</f>
        <v>4.1298686964736238</v>
      </c>
      <c r="T159" s="174">
        <f>IF(H159=0,"",'Ark1'!AC4201)</f>
        <v>-52.116108579220302</v>
      </c>
      <c r="U159" s="84"/>
      <c r="V159" s="92">
        <f t="shared" si="12"/>
        <v>11.823529411764707</v>
      </c>
      <c r="W159" s="174">
        <f>+'Ark1'!V4201</f>
        <v>3.9752475247524752</v>
      </c>
      <c r="X159" s="231"/>
      <c r="Y159" s="258"/>
      <c r="Z159" s="174"/>
      <c r="AA159" s="174"/>
      <c r="AB159" s="235"/>
      <c r="AI159" s="92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</row>
    <row r="160" spans="1:45" s="90" customFormat="1" ht="15.6">
      <c r="A160" s="231"/>
      <c r="B160" s="203">
        <f>+'Ark1'!C4202</f>
        <v>2023</v>
      </c>
      <c r="C160" s="203">
        <f>+'Ark1'!J4202</f>
        <v>147</v>
      </c>
      <c r="D160" s="203" t="str">
        <f>VLOOKUP(C160,RNR!$A$1:$B$29,2)</f>
        <v>Midt-Norge</v>
      </c>
      <c r="E160" s="203">
        <f>+'Ark1'!D4202</f>
        <v>8</v>
      </c>
      <c r="F160" s="203" t="str">
        <f>VLOOKUP(E160,RNR!$D$2:$E$13,2)</f>
        <v>Aug</v>
      </c>
      <c r="G160" s="91">
        <f>+'Ark1'!Q4202</f>
        <v>21</v>
      </c>
      <c r="H160" s="92">
        <f>+'Ark1'!R4202</f>
        <v>331</v>
      </c>
      <c r="I160" s="91">
        <f>IF(H160=0,"",'Ark1'!S4202)</f>
        <v>330</v>
      </c>
      <c r="J160" s="84"/>
      <c r="K160" s="174">
        <f>IF(G160=0,"",100*H160/Måned!$G17)</f>
        <v>19.643916913946587</v>
      </c>
      <c r="L160" s="84"/>
      <c r="M160" s="174">
        <f>+IF(H160=0,"",'Ark1'!AA4202)</f>
        <v>30.537570892203178</v>
      </c>
      <c r="N160" s="174">
        <f>+IF(I160=0,"",'Ark1'!AB4202)</f>
        <v>4.49386991915895</v>
      </c>
      <c r="O160" s="256">
        <f>IF(H160=0,"",'Ark1'!W4202)</f>
        <v>60.342424242424237</v>
      </c>
      <c r="P160" s="174">
        <f>IF(H160=0,"",'Ark1'!X4202)</f>
        <v>142.42765446969511</v>
      </c>
      <c r="Q160" s="255"/>
      <c r="R160" s="174">
        <f>IF(H160=0,"",'Ark1'!AA4202)</f>
        <v>30.537570892203178</v>
      </c>
      <c r="S160" s="174">
        <f>IF(H160=0,"",'Ark1'!AB4202)</f>
        <v>4.49386991915895</v>
      </c>
      <c r="T160" s="174">
        <f>IF(H160=0,"",'Ark1'!AC4202)</f>
        <v>-60.405950866638605</v>
      </c>
      <c r="U160" s="84"/>
      <c r="V160" s="92">
        <f t="shared" si="12"/>
        <v>15.714285714285714</v>
      </c>
      <c r="W160" s="174">
        <f>+'Ark1'!V4202</f>
        <v>4.2024169184290043</v>
      </c>
      <c r="X160" s="231"/>
      <c r="Y160" s="258"/>
      <c r="Z160" s="174"/>
      <c r="AA160" s="174"/>
      <c r="AB160" s="235"/>
      <c r="AI160" s="92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</row>
    <row r="161" spans="1:45" s="90" customFormat="1" ht="15.6">
      <c r="A161" s="231"/>
      <c r="B161" s="203">
        <f>+'Ark1'!C4203</f>
        <v>2023</v>
      </c>
      <c r="C161" s="203">
        <f>+'Ark1'!J4203</f>
        <v>147</v>
      </c>
      <c r="D161" s="203" t="str">
        <f>VLOOKUP(C161,RNR!$A$1:$B$29,2)</f>
        <v>Midt-Norge</v>
      </c>
      <c r="E161" s="203">
        <f>+'Ark1'!D4203</f>
        <v>9</v>
      </c>
      <c r="F161" s="203" t="str">
        <f>VLOOKUP(E161,RNR!$D$2:$E$13,2)</f>
        <v>Sep</v>
      </c>
      <c r="G161" s="91">
        <f>+'Ark1'!Q4203</f>
        <v>20</v>
      </c>
      <c r="H161" s="92">
        <f>+'Ark1'!R4203</f>
        <v>303</v>
      </c>
      <c r="I161" s="91">
        <f>IF(H161=0,"",'Ark1'!S4203)</f>
        <v>286</v>
      </c>
      <c r="J161" s="84"/>
      <c r="K161" s="174">
        <f>IF(G161=0,"",100*H161/Måned!$G18)</f>
        <v>19.373401534526856</v>
      </c>
      <c r="L161" s="84"/>
      <c r="M161" s="174">
        <f>+IF(H161=0,"",'Ark1'!AA4203)</f>
        <v>26.59674644782476</v>
      </c>
      <c r="N161" s="174">
        <f>+IF(I161=0,"",'Ark1'!AB4203)</f>
        <v>3.8595143027126442</v>
      </c>
      <c r="O161" s="256">
        <f>IF(H161=0,"",'Ark1'!W4203)</f>
        <v>60.947552447552432</v>
      </c>
      <c r="P161" s="174">
        <f>IF(H161=0,"",'Ark1'!X4203)</f>
        <v>144.63705308775738</v>
      </c>
      <c r="Q161" s="255"/>
      <c r="R161" s="174">
        <f>IF(H161=0,"",'Ark1'!AA4203)</f>
        <v>26.59674644782476</v>
      </c>
      <c r="S161" s="174">
        <f>IF(H161=0,"",'Ark1'!AB4203)</f>
        <v>3.8595143027126442</v>
      </c>
      <c r="T161" s="174">
        <f>IF(H161=0,"",'Ark1'!AC4203)</f>
        <v>-62.399847836342296</v>
      </c>
      <c r="U161" s="84"/>
      <c r="V161" s="92">
        <f t="shared" si="12"/>
        <v>14.3</v>
      </c>
      <c r="W161" s="174">
        <f>+'Ark1'!V4203</f>
        <v>4.2376237623762378</v>
      </c>
      <c r="X161" s="231"/>
      <c r="Y161" s="258"/>
      <c r="Z161" s="174"/>
      <c r="AA161" s="174"/>
      <c r="AB161" s="235"/>
      <c r="AI161" s="92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</row>
    <row r="162" spans="1:45" s="90" customFormat="1" ht="17.25" customHeight="1">
      <c r="A162" s="231"/>
      <c r="B162" s="203">
        <f>+'Ark1'!C4204</f>
        <v>2023</v>
      </c>
      <c r="C162" s="203">
        <f>+'Ark1'!J4204</f>
        <v>147</v>
      </c>
      <c r="D162" s="203" t="str">
        <f>VLOOKUP(C162,RNR!$A$1:$B$29,2)</f>
        <v>Midt-Norge</v>
      </c>
      <c r="E162" s="203">
        <f>+'Ark1'!D4204</f>
        <v>10</v>
      </c>
      <c r="F162" s="203" t="str">
        <f>VLOOKUP(E162,RNR!$D$2:$E$13,2)</f>
        <v>Okt</v>
      </c>
      <c r="G162" s="91">
        <f>+'Ark1'!Q4204</f>
        <v>18</v>
      </c>
      <c r="H162" s="92">
        <f>+'Ark1'!R4204</f>
        <v>320</v>
      </c>
      <c r="I162" s="91">
        <f>IF(H162=0,"",'Ark1'!S4204)</f>
        <v>320</v>
      </c>
      <c r="J162" s="84"/>
      <c r="K162" s="174">
        <f>IF(G162=0,"",100*H162/Måned!$G19)</f>
        <v>19.68019680196802</v>
      </c>
      <c r="L162" s="84"/>
      <c r="M162" s="174">
        <f>+IF(H162=0,"",'Ark1'!AA4204)</f>
        <v>28.400924170702904</v>
      </c>
      <c r="N162" s="174">
        <f>+IF(I162=0,"",'Ark1'!AB4204)</f>
        <v>4.070845994308204</v>
      </c>
      <c r="O162" s="256">
        <f>IF(H162=0,"",'Ark1'!W4204)</f>
        <v>60.990625000000001</v>
      </c>
      <c r="P162" s="174">
        <f>IF(H162=0,"",'Ark1'!X4204)</f>
        <v>142.98754062838577</v>
      </c>
      <c r="Q162" s="255"/>
      <c r="R162" s="174">
        <f>IF(H162=0,"",'Ark1'!AA4204)</f>
        <v>28.400924170702904</v>
      </c>
      <c r="S162" s="174">
        <f>IF(H162=0,"",'Ark1'!AB4204)</f>
        <v>4.070845994308204</v>
      </c>
      <c r="T162" s="174">
        <f>IF(H162=0,"",'Ark1'!AC4204)</f>
        <v>-57.963178617584155</v>
      </c>
      <c r="U162" s="84"/>
      <c r="V162" s="92">
        <f t="shared" si="12"/>
        <v>17.777777777777779</v>
      </c>
      <c r="W162" s="174">
        <f>+'Ark1'!V4204</f>
        <v>3.6437499999999998</v>
      </c>
      <c r="X162" s="231"/>
      <c r="Y162" s="258"/>
      <c r="Z162" s="174"/>
      <c r="AA162" s="174"/>
      <c r="AB162" s="235"/>
      <c r="AI162" s="92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</row>
    <row r="163" spans="1:45" s="90" customFormat="1" ht="15.6">
      <c r="A163" s="231"/>
      <c r="B163" s="203">
        <f>+'Ark1'!C4205</f>
        <v>2023</v>
      </c>
      <c r="C163" s="203">
        <f>+'Ark1'!J4205</f>
        <v>147</v>
      </c>
      <c r="D163" s="203" t="str">
        <f>VLOOKUP(C163,RNR!$A$1:$B$29,2)</f>
        <v>Midt-Norge</v>
      </c>
      <c r="E163" s="203">
        <f>+'Ark1'!D4205</f>
        <v>11</v>
      </c>
      <c r="F163" s="203" t="str">
        <f>VLOOKUP(E163,RNR!$D$2:$E$13,2)</f>
        <v>Nov</v>
      </c>
      <c r="G163" s="91">
        <f>+'Ark1'!Q4205</f>
        <v>21</v>
      </c>
      <c r="H163" s="92">
        <f>+'Ark1'!R4205</f>
        <v>267</v>
      </c>
      <c r="I163" s="91">
        <f>IF(H163=0,"",'Ark1'!S4205)</f>
        <v>267</v>
      </c>
      <c r="J163" s="84"/>
      <c r="K163" s="174">
        <f>IF(G163=0,"",100*H163/Måned!$G20)</f>
        <v>16.553006819590824</v>
      </c>
      <c r="L163" s="84"/>
      <c r="M163" s="174">
        <f>+IF(H163=0,"",'Ark1'!AA4205)</f>
        <v>28.606630360693799</v>
      </c>
      <c r="N163" s="174">
        <f>+IF(I163=0,"",'Ark1'!AB4205)</f>
        <v>4.1945492190600673</v>
      </c>
      <c r="O163" s="256">
        <f>IF(H163=0,"",'Ark1'!W4205)</f>
        <v>60.337078651685403</v>
      </c>
      <c r="P163" s="174">
        <f>IF(H163=0,"",'Ark1'!X4205)</f>
        <v>142.42394731396143</v>
      </c>
      <c r="Q163" s="255"/>
      <c r="R163" s="174">
        <f>IF(H163=0,"",'Ark1'!AA4205)</f>
        <v>28.606630360693799</v>
      </c>
      <c r="S163" s="174">
        <f>IF(H163=0,"",'Ark1'!AB4205)</f>
        <v>4.1945492190600673</v>
      </c>
      <c r="T163" s="174">
        <f>IF(H163=0,"",'Ark1'!AC4205)</f>
        <v>-65.125663125507927</v>
      </c>
      <c r="U163" s="84"/>
      <c r="V163" s="92">
        <f t="shared" ref="V163:V175" si="13">+(IF(H163=0,"",I163/G163))</f>
        <v>12.714285714285714</v>
      </c>
      <c r="W163" s="174">
        <f>+'Ark1'!V4205</f>
        <v>4.4794007490636716</v>
      </c>
      <c r="X163" s="231"/>
      <c r="Y163" s="258"/>
      <c r="Z163" s="174"/>
      <c r="AA163" s="174"/>
      <c r="AB163" s="235"/>
      <c r="AI163" s="92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</row>
    <row r="164" spans="1:45" s="90" customFormat="1" ht="15.6">
      <c r="A164" s="231"/>
      <c r="B164" s="203">
        <f>+'Ark1'!C4206</f>
        <v>2023</v>
      </c>
      <c r="C164" s="203">
        <f>+'Ark1'!J4206</f>
        <v>147</v>
      </c>
      <c r="D164" s="203" t="str">
        <f>VLOOKUP(C164,RNR!$A$1:$B$29,2)</f>
        <v>Midt-Norge</v>
      </c>
      <c r="E164" s="203">
        <f>+'Ark1'!D4206</f>
        <v>12</v>
      </c>
      <c r="F164" s="203" t="str">
        <f>VLOOKUP(E164,RNR!$D$2:$E$13,2)</f>
        <v>Des</v>
      </c>
      <c r="G164" s="91">
        <f>+'Ark1'!Q4206</f>
        <v>21</v>
      </c>
      <c r="H164" s="92">
        <f>+'Ark1'!R4206</f>
        <v>164</v>
      </c>
      <c r="I164" s="91">
        <f>IF(H164=0,"",'Ark1'!S4206)</f>
        <v>164</v>
      </c>
      <c r="J164" s="84"/>
      <c r="K164" s="174">
        <f>IF(G164=0,"",100*H164/Måned!$G21)</f>
        <v>12.8125</v>
      </c>
      <c r="L164" s="84"/>
      <c r="M164" s="174">
        <f>+IF(H164=0,"",'Ark1'!AA4206)</f>
        <v>26.682829095330504</v>
      </c>
      <c r="N164" s="174">
        <f>+IF(I164=0,"",'Ark1'!AB4206)</f>
        <v>4.5223682287263278</v>
      </c>
      <c r="O164" s="256">
        <f>IF(H164=0,"",'Ark1'!W4206)</f>
        <v>60.219512195121958</v>
      </c>
      <c r="P164" s="174">
        <f>IF(H164=0,"",'Ark1'!X4206)</f>
        <v>147.48170071083152</v>
      </c>
      <c r="Q164" s="255"/>
      <c r="R164" s="174">
        <f>IF(H164=0,"",'Ark1'!AA4206)</f>
        <v>26.682829095330504</v>
      </c>
      <c r="S164" s="174">
        <f>IF(H164=0,"",'Ark1'!AB4206)</f>
        <v>4.5223682287263278</v>
      </c>
      <c r="T164" s="174">
        <f>IF(H164=0,"",'Ark1'!AC4206)</f>
        <v>-60.021402031604495</v>
      </c>
      <c r="U164" s="84"/>
      <c r="V164" s="92">
        <f t="shared" si="13"/>
        <v>7.8095238095238093</v>
      </c>
      <c r="W164" s="174">
        <f>+'Ark1'!V4206</f>
        <v>4.3902439024390247</v>
      </c>
      <c r="X164" s="231"/>
      <c r="Y164" s="258"/>
      <c r="Z164" s="174"/>
      <c r="AA164" s="174"/>
      <c r="AB164" s="235"/>
      <c r="AI164" s="92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</row>
    <row r="165" spans="1:45" s="90" customFormat="1" ht="17.25" customHeight="1">
      <c r="A165" s="231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58"/>
      <c r="Z165" s="174"/>
      <c r="AA165" s="174"/>
      <c r="AB165" s="235"/>
      <c r="AI165" s="92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</row>
    <row r="166" spans="1:45" s="90" customFormat="1" ht="15.6">
      <c r="A166" s="231"/>
      <c r="B166" s="203">
        <f>+'Ark1'!C4207</f>
        <v>2023</v>
      </c>
      <c r="C166" s="203">
        <f>+'Ark1'!J4207</f>
        <v>155</v>
      </c>
      <c r="D166" s="203" t="str">
        <f>VLOOKUP(C166,RNR!$A$1:$B$29,2)</f>
        <v>Målselv</v>
      </c>
      <c r="E166" s="203">
        <f>+'Ark1'!D4207</f>
        <v>1</v>
      </c>
      <c r="F166" s="203" t="str">
        <f>VLOOKUP(E166,RNR!$D$2:$E$13,2)</f>
        <v>Jan</v>
      </c>
      <c r="G166" s="91">
        <f>+'Ark1'!Q4207</f>
        <v>0</v>
      </c>
      <c r="H166" s="92">
        <f>+'Ark1'!R4207</f>
        <v>0</v>
      </c>
      <c r="I166" s="91" t="str">
        <f>IF(H166=0,"",'Ark1'!S4207)</f>
        <v/>
      </c>
      <c r="J166" s="84"/>
      <c r="K166" s="174" t="str">
        <f>IF(G166=0,"",100*H166/Måned!$G10)</f>
        <v/>
      </c>
      <c r="L166" s="84"/>
      <c r="M166" s="174" t="str">
        <f>+IF(H166=0,"",'Ark1'!AA4207)</f>
        <v/>
      </c>
      <c r="N166" s="174">
        <f>+IF(I166=0,"",'Ark1'!AB4207)</f>
        <v>0</v>
      </c>
      <c r="O166" s="256" t="str">
        <f>IF(H166=0,"",'Ark1'!W4207)</f>
        <v/>
      </c>
      <c r="P166" s="174" t="str">
        <f>IF(H166=0,"",'Ark1'!X4207)</f>
        <v/>
      </c>
      <c r="Q166" s="255"/>
      <c r="R166" s="174" t="str">
        <f>IF(H166=0,"",'Ark1'!AA4207)</f>
        <v/>
      </c>
      <c r="S166" s="174" t="str">
        <f>IF(H166=0,"",'Ark1'!AB4207)</f>
        <v/>
      </c>
      <c r="T166" s="174" t="str">
        <f>IF(H166=0,"",'Ark1'!AC4207)</f>
        <v/>
      </c>
      <c r="U166" s="84"/>
      <c r="V166" s="92" t="str">
        <f t="shared" si="13"/>
        <v/>
      </c>
      <c r="W166" s="174">
        <f>+'Ark1'!V4207</f>
        <v>0</v>
      </c>
      <c r="X166" s="231"/>
      <c r="Y166" s="258"/>
      <c r="Z166" s="174"/>
      <c r="AA166" s="174"/>
      <c r="AB166" s="235"/>
      <c r="AI166" s="92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</row>
    <row r="167" spans="1:45" s="90" customFormat="1" ht="15.6">
      <c r="A167" s="231"/>
      <c r="B167" s="203">
        <f>+'Ark1'!C4208</f>
        <v>2023</v>
      </c>
      <c r="C167" s="203">
        <f>+'Ark1'!J4208</f>
        <v>155</v>
      </c>
      <c r="D167" s="203" t="str">
        <f>VLOOKUP(C167,RNR!$A$1:$B$29,2)</f>
        <v>Målselv</v>
      </c>
      <c r="E167" s="203">
        <f>+'Ark1'!D4208</f>
        <v>2</v>
      </c>
      <c r="F167" s="203" t="str">
        <f>VLOOKUP(E167,RNR!$D$2:$E$13,2)</f>
        <v>Feb</v>
      </c>
      <c r="G167" s="91">
        <f>+'Ark1'!Q4208</f>
        <v>0</v>
      </c>
      <c r="H167" s="92">
        <f>+'Ark1'!R4208</f>
        <v>0</v>
      </c>
      <c r="I167" s="91" t="str">
        <f>IF(H167=0,"",'Ark1'!S4208)</f>
        <v/>
      </c>
      <c r="J167" s="84"/>
      <c r="K167" s="174" t="str">
        <f>IF(G167=0,"",100*H167/Måned!$G11)</f>
        <v/>
      </c>
      <c r="L167" s="84"/>
      <c r="M167" s="174" t="str">
        <f>+IF(H167=0,"",'Ark1'!AA4208)</f>
        <v/>
      </c>
      <c r="N167" s="174">
        <f>+IF(I167=0,"",'Ark1'!AB4208)</f>
        <v>0</v>
      </c>
      <c r="O167" s="256" t="str">
        <f>IF(H167=0,"",'Ark1'!W4208)</f>
        <v/>
      </c>
      <c r="P167" s="174" t="str">
        <f>IF(H167=0,"",'Ark1'!X4208)</f>
        <v/>
      </c>
      <c r="Q167" s="255"/>
      <c r="R167" s="174" t="str">
        <f>IF(H167=0,"",'Ark1'!AA4208)</f>
        <v/>
      </c>
      <c r="S167" s="174" t="str">
        <f>IF(H167=0,"",'Ark1'!AB4208)</f>
        <v/>
      </c>
      <c r="T167" s="174" t="str">
        <f>IF(H167=0,"",'Ark1'!AC4208)</f>
        <v/>
      </c>
      <c r="U167" s="84"/>
      <c r="V167" s="92" t="str">
        <f t="shared" si="13"/>
        <v/>
      </c>
      <c r="W167" s="174">
        <f>+'Ark1'!V4208</f>
        <v>0</v>
      </c>
      <c r="X167" s="231"/>
      <c r="Y167" s="258"/>
      <c r="Z167" s="174"/>
      <c r="AA167" s="174"/>
      <c r="AB167" s="235"/>
      <c r="AI167" s="92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</row>
    <row r="168" spans="1:45" s="90" customFormat="1" ht="15.6">
      <c r="A168" s="231"/>
      <c r="B168" s="203">
        <f>+'Ark1'!C4209</f>
        <v>2023</v>
      </c>
      <c r="C168" s="203">
        <f>+'Ark1'!J4209</f>
        <v>155</v>
      </c>
      <c r="D168" s="203" t="str">
        <f>VLOOKUP(C168,RNR!$A$1:$B$29,2)</f>
        <v>Målselv</v>
      </c>
      <c r="E168" s="203">
        <f>+'Ark1'!D4209</f>
        <v>3</v>
      </c>
      <c r="F168" s="203" t="str">
        <f>VLOOKUP(E168,RNR!$D$2:$E$13,2)</f>
        <v>Mar</v>
      </c>
      <c r="G168" s="91">
        <f>+'Ark1'!Q4209</f>
        <v>1</v>
      </c>
      <c r="H168" s="92">
        <f>+'Ark1'!R4209</f>
        <v>3</v>
      </c>
      <c r="I168" s="91">
        <f>IF(H168=0,"",'Ark1'!S4209)</f>
        <v>3</v>
      </c>
      <c r="J168" s="84"/>
      <c r="K168" s="174">
        <f>IF(G168=0,"",100*H168/Måned!$G12)</f>
        <v>0.18083182640144665</v>
      </c>
      <c r="L168" s="84"/>
      <c r="M168" s="174">
        <f>+IF(H168=0,"",'Ark1'!AA4209)</f>
        <v>28.113193818324245</v>
      </c>
      <c r="N168" s="174">
        <f>+IF(I168=0,"",'Ark1'!AB4209)</f>
        <v>1.6329931618554523</v>
      </c>
      <c r="O168" s="256">
        <f>IF(H168=0,"",'Ark1'!W4209)</f>
        <v>58</v>
      </c>
      <c r="P168" s="174">
        <f>IF(H168=0,"",'Ark1'!X4209)</f>
        <v>177.56229685807153</v>
      </c>
      <c r="Q168" s="255"/>
      <c r="R168" s="174">
        <f>IF(H168=0,"",'Ark1'!AA4209)</f>
        <v>28.113193818324245</v>
      </c>
      <c r="S168" s="174">
        <f>IF(H168=0,"",'Ark1'!AB4209)</f>
        <v>1.6329931618554523</v>
      </c>
      <c r="T168" s="174">
        <f>IF(H168=0,"",'Ark1'!AC4209)</f>
        <v>-99.908543175219108</v>
      </c>
      <c r="U168" s="84"/>
      <c r="V168" s="92">
        <f t="shared" si="13"/>
        <v>3</v>
      </c>
      <c r="W168" s="174">
        <f>+'Ark1'!V4209</f>
        <v>15</v>
      </c>
      <c r="X168" s="231"/>
      <c r="Y168" s="258"/>
      <c r="Z168" s="174"/>
      <c r="AA168" s="174"/>
      <c r="AB168" s="235"/>
      <c r="AI168" s="92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</row>
    <row r="169" spans="1:45" s="90" customFormat="1" ht="15.6">
      <c r="A169" s="231"/>
      <c r="B169" s="203">
        <f>+'Ark1'!C4210</f>
        <v>2023</v>
      </c>
      <c r="C169" s="203">
        <f>+'Ark1'!J4210</f>
        <v>155</v>
      </c>
      <c r="D169" s="203" t="str">
        <f>VLOOKUP(C169,RNR!$A$1:$B$29,2)</f>
        <v>Målselv</v>
      </c>
      <c r="E169" s="203">
        <f>+'Ark1'!D4210</f>
        <v>4</v>
      </c>
      <c r="F169" s="203" t="str">
        <f>VLOOKUP(E169,RNR!$D$2:$E$13,2)</f>
        <v>Apr</v>
      </c>
      <c r="G169" s="91">
        <f>+'Ark1'!Q4210</f>
        <v>0</v>
      </c>
      <c r="H169" s="92">
        <f>+'Ark1'!R4210</f>
        <v>0</v>
      </c>
      <c r="I169" s="91" t="str">
        <f>IF(H169=0,"",'Ark1'!S4210)</f>
        <v/>
      </c>
      <c r="J169" s="84"/>
      <c r="K169" s="174" t="str">
        <f>IF(G169=0,"",100*H169/Måned!$G13)</f>
        <v/>
      </c>
      <c r="L169" s="84"/>
      <c r="M169" s="174" t="str">
        <f>+IF(H169=0,"",'Ark1'!AA4210)</f>
        <v/>
      </c>
      <c r="N169" s="174">
        <f>+IF(I169=0,"",'Ark1'!AB4210)</f>
        <v>0</v>
      </c>
      <c r="O169" s="256" t="str">
        <f>IF(H169=0,"",'Ark1'!W4210)</f>
        <v/>
      </c>
      <c r="P169" s="174" t="str">
        <f>IF(H169=0,"",'Ark1'!X4210)</f>
        <v/>
      </c>
      <c r="Q169" s="255"/>
      <c r="R169" s="174" t="str">
        <f>IF(H169=0,"",'Ark1'!AA4210)</f>
        <v/>
      </c>
      <c r="S169" s="174" t="str">
        <f>IF(H169=0,"",'Ark1'!AB4210)</f>
        <v/>
      </c>
      <c r="T169" s="174" t="str">
        <f>IF(H169=0,"",'Ark1'!AC4210)</f>
        <v/>
      </c>
      <c r="U169" s="84"/>
      <c r="V169" s="92" t="str">
        <f t="shared" si="13"/>
        <v/>
      </c>
      <c r="W169" s="174">
        <f>+'Ark1'!V4210</f>
        <v>0</v>
      </c>
      <c r="X169" s="231"/>
      <c r="Y169" s="258"/>
      <c r="Z169" s="174"/>
      <c r="AA169" s="174"/>
      <c r="AB169" s="235"/>
      <c r="AI169" s="92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</row>
    <row r="170" spans="1:45" s="90" customFormat="1" ht="15.6">
      <c r="A170" s="231"/>
      <c r="B170" s="203">
        <f>+'Ark1'!C4211</f>
        <v>2023</v>
      </c>
      <c r="C170" s="203">
        <f>+'Ark1'!J4211</f>
        <v>155</v>
      </c>
      <c r="D170" s="203" t="str">
        <f>VLOOKUP(C170,RNR!$A$1:$B$29,2)</f>
        <v>Målselv</v>
      </c>
      <c r="E170" s="203">
        <f>+'Ark1'!D4211</f>
        <v>5</v>
      </c>
      <c r="F170" s="203" t="str">
        <f>VLOOKUP(E170,RNR!$D$2:$E$13,2)</f>
        <v>Mai</v>
      </c>
      <c r="G170" s="91">
        <f>+'Ark1'!Q4211</f>
        <v>0</v>
      </c>
      <c r="H170" s="92">
        <f>+'Ark1'!R4211</f>
        <v>0</v>
      </c>
      <c r="I170" s="91" t="str">
        <f>IF(H170=0,"",'Ark1'!S4211)</f>
        <v/>
      </c>
      <c r="J170" s="84"/>
      <c r="K170" s="174" t="str">
        <f>IF(G170=0,"",100*H170/Måned!$G14)</f>
        <v/>
      </c>
      <c r="L170" s="84"/>
      <c r="M170" s="174" t="str">
        <f>+IF(H170=0,"",'Ark1'!AA4211)</f>
        <v/>
      </c>
      <c r="N170" s="174">
        <f>+IF(I170=0,"",'Ark1'!AB4211)</f>
        <v>0</v>
      </c>
      <c r="O170" s="256" t="str">
        <f>IF(H170=0,"",'Ark1'!W4211)</f>
        <v/>
      </c>
      <c r="P170" s="174" t="str">
        <f>IF(H170=0,"",'Ark1'!X4211)</f>
        <v/>
      </c>
      <c r="Q170" s="255"/>
      <c r="R170" s="174" t="str">
        <f>IF(H170=0,"",'Ark1'!AA4211)</f>
        <v/>
      </c>
      <c r="S170" s="174" t="str">
        <f>IF(H170=0,"",'Ark1'!AB4211)</f>
        <v/>
      </c>
      <c r="T170" s="174" t="str">
        <f>IF(H170=0,"",'Ark1'!AC4211)</f>
        <v/>
      </c>
      <c r="U170" s="84"/>
      <c r="V170" s="92" t="str">
        <f t="shared" si="13"/>
        <v/>
      </c>
      <c r="W170" s="174">
        <f>+'Ark1'!V4211</f>
        <v>0</v>
      </c>
      <c r="X170" s="231"/>
      <c r="Y170" s="258"/>
      <c r="Z170" s="174"/>
      <c r="AA170" s="174"/>
      <c r="AB170" s="235"/>
      <c r="AI170" s="92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</row>
    <row r="171" spans="1:45" s="90" customFormat="1" ht="15.6">
      <c r="A171" s="231"/>
      <c r="B171" s="203">
        <f>+'Ark1'!C4212</f>
        <v>2023</v>
      </c>
      <c r="C171" s="203">
        <f>+'Ark1'!J4212</f>
        <v>155</v>
      </c>
      <c r="D171" s="203" t="str">
        <f>VLOOKUP(C171,RNR!$A$1:$B$29,2)</f>
        <v>Målselv</v>
      </c>
      <c r="E171" s="203">
        <f>+'Ark1'!D4212</f>
        <v>6</v>
      </c>
      <c r="F171" s="203" t="str">
        <f>VLOOKUP(E171,RNR!$D$2:$E$13,2)</f>
        <v>Jun</v>
      </c>
      <c r="G171" s="91">
        <f>+'Ark1'!Q4212</f>
        <v>0</v>
      </c>
      <c r="H171" s="92">
        <f>+'Ark1'!R4212</f>
        <v>0</v>
      </c>
      <c r="I171" s="91" t="str">
        <f>IF(H171=0,"",'Ark1'!S4212)</f>
        <v/>
      </c>
      <c r="J171" s="84"/>
      <c r="K171" s="174" t="str">
        <f>IF(G171=0,"",100*H171/Måned!$G15)</f>
        <v/>
      </c>
      <c r="L171" s="84"/>
      <c r="M171" s="174" t="str">
        <f>+IF(H171=0,"",'Ark1'!AA4212)</f>
        <v/>
      </c>
      <c r="N171" s="174">
        <f>+IF(I171=0,"",'Ark1'!AB4212)</f>
        <v>0</v>
      </c>
      <c r="O171" s="256" t="str">
        <f>IF(H171=0,"",'Ark1'!W4212)</f>
        <v/>
      </c>
      <c r="P171" s="174" t="str">
        <f>IF(H171=0,"",'Ark1'!X4212)</f>
        <v/>
      </c>
      <c r="Q171" s="255"/>
      <c r="R171" s="174" t="str">
        <f>IF(H171=0,"",'Ark1'!AA4212)</f>
        <v/>
      </c>
      <c r="S171" s="174" t="str">
        <f>IF(H171=0,"",'Ark1'!AB4212)</f>
        <v/>
      </c>
      <c r="T171" s="174" t="str">
        <f>IF(H171=0,"",'Ark1'!AC4212)</f>
        <v/>
      </c>
      <c r="U171" s="84"/>
      <c r="V171" s="92" t="str">
        <f t="shared" si="13"/>
        <v/>
      </c>
      <c r="W171" s="174">
        <f>+'Ark1'!V4212</f>
        <v>0</v>
      </c>
      <c r="X171" s="231"/>
      <c r="Y171" s="258"/>
      <c r="Z171" s="174"/>
      <c r="AA171" s="174"/>
      <c r="AB171" s="235"/>
      <c r="AI171" s="92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</row>
    <row r="172" spans="1:45" s="90" customFormat="1" ht="15.6">
      <c r="A172" s="231"/>
      <c r="B172" s="203">
        <f>+'Ark1'!C4213</f>
        <v>2023</v>
      </c>
      <c r="C172" s="203">
        <f>+'Ark1'!J4213</f>
        <v>155</v>
      </c>
      <c r="D172" s="203" t="str">
        <f>VLOOKUP(C172,RNR!$A$1:$B$29,2)</f>
        <v>Målselv</v>
      </c>
      <c r="E172" s="203">
        <f>+'Ark1'!D4213</f>
        <v>7</v>
      </c>
      <c r="F172" s="203" t="str">
        <f>VLOOKUP(E172,RNR!$D$2:$E$13,2)</f>
        <v>Jul</v>
      </c>
      <c r="G172" s="91">
        <f>+'Ark1'!Q4213</f>
        <v>0</v>
      </c>
      <c r="H172" s="92">
        <f>+'Ark1'!R4213</f>
        <v>0</v>
      </c>
      <c r="I172" s="91" t="str">
        <f>IF(H172=0,"",'Ark1'!S4213)</f>
        <v/>
      </c>
      <c r="J172" s="84"/>
      <c r="K172" s="174" t="str">
        <f>IF(G172=0,"",100*H172/Måned!$G16)</f>
        <v/>
      </c>
      <c r="L172" s="84"/>
      <c r="M172" s="174" t="str">
        <f>+IF(H172=0,"",'Ark1'!AA4213)</f>
        <v/>
      </c>
      <c r="N172" s="174">
        <f>+IF(I172=0,"",'Ark1'!AB4213)</f>
        <v>0</v>
      </c>
      <c r="O172" s="256" t="str">
        <f>IF(H172=0,"",'Ark1'!W4213)</f>
        <v/>
      </c>
      <c r="P172" s="174" t="str">
        <f>IF(H172=0,"",'Ark1'!X4213)</f>
        <v/>
      </c>
      <c r="Q172" s="255"/>
      <c r="R172" s="174" t="str">
        <f>IF(H172=0,"",'Ark1'!AA4213)</f>
        <v/>
      </c>
      <c r="S172" s="174" t="str">
        <f>IF(H172=0,"",'Ark1'!AB4213)</f>
        <v/>
      </c>
      <c r="T172" s="174" t="str">
        <f>IF(H172=0,"",'Ark1'!AC4213)</f>
        <v/>
      </c>
      <c r="U172" s="84"/>
      <c r="V172" s="92" t="str">
        <f t="shared" si="13"/>
        <v/>
      </c>
      <c r="W172" s="174">
        <f>+'Ark1'!V4213</f>
        <v>0</v>
      </c>
      <c r="X172" s="231"/>
      <c r="Y172" s="258"/>
      <c r="Z172" s="174"/>
      <c r="AA172" s="174"/>
      <c r="AB172" s="235"/>
      <c r="AI172" s="92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</row>
    <row r="173" spans="1:45" s="90" customFormat="1" ht="15.6">
      <c r="A173" s="231"/>
      <c r="B173" s="203">
        <f>+'Ark1'!C4214</f>
        <v>2023</v>
      </c>
      <c r="C173" s="203">
        <f>+'Ark1'!J4214</f>
        <v>155</v>
      </c>
      <c r="D173" s="203" t="str">
        <f>VLOOKUP(C173,RNR!$A$1:$B$29,2)</f>
        <v>Målselv</v>
      </c>
      <c r="E173" s="203">
        <f>+'Ark1'!D4214</f>
        <v>8</v>
      </c>
      <c r="F173" s="203" t="str">
        <f>VLOOKUP(E173,RNR!$D$2:$E$13,2)</f>
        <v>Aug</v>
      </c>
      <c r="G173" s="91">
        <f>+'Ark1'!Q4214</f>
        <v>0</v>
      </c>
      <c r="H173" s="92">
        <f>+'Ark1'!R4214</f>
        <v>0</v>
      </c>
      <c r="I173" s="91" t="str">
        <f>IF(H173=0,"",'Ark1'!S4214)</f>
        <v/>
      </c>
      <c r="J173" s="84"/>
      <c r="K173" s="174" t="str">
        <f>IF(G173=0,"",100*H173/Måned!$G17)</f>
        <v/>
      </c>
      <c r="L173" s="84"/>
      <c r="M173" s="174" t="str">
        <f>+IF(H173=0,"",'Ark1'!AA4214)</f>
        <v/>
      </c>
      <c r="N173" s="174">
        <f>+IF(I173=0,"",'Ark1'!AB4214)</f>
        <v>0</v>
      </c>
      <c r="O173" s="256" t="str">
        <f>IF(H173=0,"",'Ark1'!W4214)</f>
        <v/>
      </c>
      <c r="P173" s="174" t="str">
        <f>IF(H173=0,"",'Ark1'!X4214)</f>
        <v/>
      </c>
      <c r="Q173" s="255"/>
      <c r="R173" s="174" t="str">
        <f>IF(H173=0,"",'Ark1'!AA4214)</f>
        <v/>
      </c>
      <c r="S173" s="174" t="str">
        <f>IF(H173=0,"",'Ark1'!AB4214)</f>
        <v/>
      </c>
      <c r="T173" s="174" t="str">
        <f>IF(H173=0,"",'Ark1'!AC4214)</f>
        <v/>
      </c>
      <c r="U173" s="84"/>
      <c r="V173" s="92" t="str">
        <f t="shared" si="13"/>
        <v/>
      </c>
      <c r="W173" s="174">
        <f>+'Ark1'!V4214</f>
        <v>0</v>
      </c>
      <c r="X173" s="231"/>
      <c r="Y173" s="258"/>
      <c r="Z173" s="174"/>
      <c r="AA173" s="174"/>
      <c r="AB173" s="235"/>
      <c r="AI173" s="92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</row>
    <row r="174" spans="1:45" ht="15.6">
      <c r="A174" s="231"/>
      <c r="B174" s="203">
        <f>+'Ark1'!C4215</f>
        <v>2023</v>
      </c>
      <c r="C174" s="203">
        <f>+'Ark1'!J4215</f>
        <v>155</v>
      </c>
      <c r="D174" s="203" t="str">
        <f>VLOOKUP(C174,RNR!$A$1:$B$29,2)</f>
        <v>Målselv</v>
      </c>
      <c r="E174" s="203">
        <f>+'Ark1'!D4215</f>
        <v>9</v>
      </c>
      <c r="F174" s="203" t="str">
        <f>VLOOKUP(E174,RNR!$D$2:$E$13,2)</f>
        <v>Sep</v>
      </c>
      <c r="G174" s="91">
        <f>+'Ark1'!Q4215</f>
        <v>0</v>
      </c>
      <c r="H174" s="92">
        <f>+'Ark1'!R4215</f>
        <v>0</v>
      </c>
      <c r="I174" s="91" t="str">
        <f>IF(H174=0,"",'Ark1'!S4215)</f>
        <v/>
      </c>
      <c r="J174" s="84"/>
      <c r="K174" s="174" t="str">
        <f>IF(G174=0,"",100*H174/Måned!$G18)</f>
        <v/>
      </c>
      <c r="L174" s="84"/>
      <c r="M174" s="174" t="str">
        <f>+IF(H174=0,"",'Ark1'!AA4215)</f>
        <v/>
      </c>
      <c r="N174" s="174">
        <f>+IF(I174=0,"",'Ark1'!AB4215)</f>
        <v>0</v>
      </c>
      <c r="O174" s="256" t="str">
        <f>IF(H174=0,"",'Ark1'!W4215)</f>
        <v/>
      </c>
      <c r="P174" s="174" t="str">
        <f>IF(H174=0,"",'Ark1'!X4215)</f>
        <v/>
      </c>
      <c r="Q174" s="255"/>
      <c r="R174" s="174" t="str">
        <f>IF(H174=0,"",'Ark1'!AA4215)</f>
        <v/>
      </c>
      <c r="S174" s="174" t="str">
        <f>IF(H174=0,"",'Ark1'!AB4215)</f>
        <v/>
      </c>
      <c r="T174" s="174" t="str">
        <f>IF(H174=0,"",'Ark1'!AC4215)</f>
        <v/>
      </c>
      <c r="U174" s="84"/>
      <c r="V174" s="92" t="str">
        <f t="shared" si="13"/>
        <v/>
      </c>
      <c r="W174" s="174">
        <f>+'Ark1'!V4215</f>
        <v>0</v>
      </c>
      <c r="X174" s="231"/>
      <c r="Y174" s="258"/>
      <c r="AB174" s="235"/>
    </row>
    <row r="175" spans="1:45" ht="15.6">
      <c r="A175" s="231"/>
      <c r="B175" s="203">
        <f>+'Ark1'!C4216</f>
        <v>2023</v>
      </c>
      <c r="C175" s="203">
        <f>+'Ark1'!J4216</f>
        <v>155</v>
      </c>
      <c r="D175" s="203" t="str">
        <f>VLOOKUP(C175,RNR!$A$1:$B$29,2)</f>
        <v>Målselv</v>
      </c>
      <c r="E175" s="203">
        <f>+'Ark1'!D4216</f>
        <v>10</v>
      </c>
      <c r="F175" s="203" t="str">
        <f>VLOOKUP(E175,RNR!$D$2:$E$13,2)</f>
        <v>Okt</v>
      </c>
      <c r="G175" s="91">
        <f>+'Ark1'!Q4216</f>
        <v>0</v>
      </c>
      <c r="H175" s="92">
        <f>+'Ark1'!R4216</f>
        <v>0</v>
      </c>
      <c r="I175" s="91" t="str">
        <f>IF(H175=0,"",'Ark1'!S4216)</f>
        <v/>
      </c>
      <c r="J175" s="84"/>
      <c r="K175" s="174" t="str">
        <f>IF(G175=0,"",100*H175/Måned!$G19)</f>
        <v/>
      </c>
      <c r="L175" s="84"/>
      <c r="M175" s="174" t="str">
        <f>+IF(H175=0,"",'Ark1'!AA4216)</f>
        <v/>
      </c>
      <c r="N175" s="174">
        <f>+IF(I175=0,"",'Ark1'!AB4216)</f>
        <v>0</v>
      </c>
      <c r="O175" s="256" t="str">
        <f>IF(H175=0,"",'Ark1'!W4216)</f>
        <v/>
      </c>
      <c r="P175" s="174" t="str">
        <f>IF(H175=0,"",'Ark1'!X4216)</f>
        <v/>
      </c>
      <c r="Q175" s="255"/>
      <c r="R175" s="174" t="str">
        <f>IF(H175=0,"",'Ark1'!AA4216)</f>
        <v/>
      </c>
      <c r="S175" s="174" t="str">
        <f>IF(H175=0,"",'Ark1'!AB4216)</f>
        <v/>
      </c>
      <c r="T175" s="174" t="str">
        <f>IF(H175=0,"",'Ark1'!AC4216)</f>
        <v/>
      </c>
      <c r="U175" s="84"/>
      <c r="V175" s="92" t="str">
        <f t="shared" si="13"/>
        <v/>
      </c>
      <c r="W175" s="174">
        <f>+'Ark1'!V4216</f>
        <v>0</v>
      </c>
      <c r="X175" s="231"/>
      <c r="Y175" s="258"/>
      <c r="AB175" s="235"/>
    </row>
    <row r="176" spans="1:45" ht="15.6">
      <c r="A176" s="231"/>
      <c r="B176" s="203">
        <f>+'Ark1'!C4217</f>
        <v>2023</v>
      </c>
      <c r="C176" s="203">
        <f>+'Ark1'!J4217</f>
        <v>155</v>
      </c>
      <c r="D176" s="203" t="str">
        <f>VLOOKUP(C176,RNR!$A$1:$B$29,2)</f>
        <v>Målselv</v>
      </c>
      <c r="E176" s="203">
        <f>+'Ark1'!D4217</f>
        <v>11</v>
      </c>
      <c r="F176" s="203" t="str">
        <f>VLOOKUP(E176,RNR!$D$2:$E$13,2)</f>
        <v>Nov</v>
      </c>
      <c r="G176" s="91">
        <f>+'Ark1'!Q4217</f>
        <v>0</v>
      </c>
      <c r="H176" s="92">
        <f>+'Ark1'!R4217</f>
        <v>0</v>
      </c>
      <c r="I176" s="91" t="str">
        <f>IF(H176=0,"",'Ark1'!S4217)</f>
        <v/>
      </c>
      <c r="J176" s="84"/>
      <c r="K176" s="174" t="str">
        <f>IF(G176=0,"",100*H176/Måned!$G20)</f>
        <v/>
      </c>
      <c r="L176" s="84"/>
      <c r="M176" s="174" t="str">
        <f>+IF(H176=0,"",'Ark1'!AA4217)</f>
        <v/>
      </c>
      <c r="N176" s="174">
        <f>+IF(I176=0,"",'Ark1'!AB4217)</f>
        <v>0</v>
      </c>
      <c r="O176" s="256" t="str">
        <f>IF(H176=0,"",'Ark1'!W4217)</f>
        <v/>
      </c>
      <c r="P176" s="174" t="str">
        <f>IF(H176=0,"",'Ark1'!X4217)</f>
        <v/>
      </c>
      <c r="Q176" s="255"/>
      <c r="R176" s="174" t="str">
        <f>IF(H176=0,"",'Ark1'!AA4217)</f>
        <v/>
      </c>
      <c r="S176" s="174" t="str">
        <f>IF(H176=0,"",'Ark1'!AB4217)</f>
        <v/>
      </c>
      <c r="T176" s="174" t="str">
        <f>IF(H176=0,"",'Ark1'!AC4217)</f>
        <v/>
      </c>
      <c r="U176" s="84"/>
      <c r="V176" s="92" t="str">
        <f t="shared" ref="V176:V188" si="14">+(IF(H176=0,"",I176/G176))</f>
        <v/>
      </c>
      <c r="W176" s="174">
        <f>+'Ark1'!V4217</f>
        <v>0</v>
      </c>
      <c r="X176" s="231"/>
      <c r="Y176" s="258"/>
      <c r="AB176" s="235"/>
    </row>
    <row r="177" spans="1:40" ht="15.6">
      <c r="A177" s="231"/>
      <c r="B177" s="203">
        <f>+'Ark1'!C4218</f>
        <v>2023</v>
      </c>
      <c r="C177" s="203">
        <f>+'Ark1'!J4218</f>
        <v>155</v>
      </c>
      <c r="D177" s="203" t="str">
        <f>VLOOKUP(C177,RNR!$A$1:$B$29,2)</f>
        <v>Målselv</v>
      </c>
      <c r="E177" s="203">
        <f>+'Ark1'!D4218</f>
        <v>12</v>
      </c>
      <c r="F177" s="203" t="str">
        <f>VLOOKUP(E177,RNR!$D$2:$E$13,2)</f>
        <v>Des</v>
      </c>
      <c r="G177" s="91">
        <f>+'Ark1'!Q4218</f>
        <v>0</v>
      </c>
      <c r="H177" s="92">
        <f>+'Ark1'!R4218</f>
        <v>0</v>
      </c>
      <c r="I177" s="91" t="str">
        <f>IF(H177=0,"",'Ark1'!S4218)</f>
        <v/>
      </c>
      <c r="J177" s="84"/>
      <c r="K177" s="174" t="str">
        <f>IF(G177=0,"",100*H177/Måned!$G21)</f>
        <v/>
      </c>
      <c r="L177" s="84"/>
      <c r="M177" s="174" t="str">
        <f>+IF(H177=0,"",'Ark1'!AA4218)</f>
        <v/>
      </c>
      <c r="N177" s="174">
        <f>+IF(I177=0,"",'Ark1'!AB4218)</f>
        <v>0</v>
      </c>
      <c r="O177" s="256" t="str">
        <f>IF(H177=0,"",'Ark1'!W4218)</f>
        <v/>
      </c>
      <c r="P177" s="174" t="str">
        <f>IF(H177=0,"",'Ark1'!X4218)</f>
        <v/>
      </c>
      <c r="Q177" s="255"/>
      <c r="R177" s="174" t="str">
        <f>IF(H177=0,"",'Ark1'!AA4218)</f>
        <v/>
      </c>
      <c r="S177" s="174" t="str">
        <f>IF(H177=0,"",'Ark1'!AB4218)</f>
        <v/>
      </c>
      <c r="T177" s="174" t="str">
        <f>IF(H177=0,"",'Ark1'!AC4218)</f>
        <v/>
      </c>
      <c r="U177" s="84"/>
      <c r="V177" s="92" t="str">
        <f t="shared" si="14"/>
        <v/>
      </c>
      <c r="W177" s="174">
        <f>+'Ark1'!V4218</f>
        <v>0</v>
      </c>
      <c r="X177" s="231"/>
      <c r="Y177" s="258"/>
      <c r="AB177" s="235"/>
    </row>
    <row r="178" spans="1:40">
      <c r="A178" s="231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58"/>
      <c r="AB178" s="235"/>
    </row>
    <row r="179" spans="1:40" s="260" customFormat="1" ht="15.6">
      <c r="A179" s="231"/>
      <c r="B179" s="203">
        <f>+'Ark1'!C4219</f>
        <v>2023</v>
      </c>
      <c r="C179" s="203">
        <f>+'Ark1'!J4219</f>
        <v>160</v>
      </c>
      <c r="D179" s="203" t="str">
        <f>VLOOKUP(C179,RNR!$A$1:$B$29,2)</f>
        <v>Oslo</v>
      </c>
      <c r="E179" s="203">
        <f>+'Ark1'!D4219</f>
        <v>1</v>
      </c>
      <c r="F179" s="203" t="str">
        <f>VLOOKUP(E179,RNR!$D$2:$E$13,2)</f>
        <v>Jan</v>
      </c>
      <c r="G179" s="91">
        <f>+'Ark1'!Q4219</f>
        <v>29</v>
      </c>
      <c r="H179" s="92">
        <f>+'Ark1'!R4219</f>
        <v>397</v>
      </c>
      <c r="I179" s="91">
        <f>IF(H179=0,"",'Ark1'!S4219)</f>
        <v>397</v>
      </c>
      <c r="J179" s="84"/>
      <c r="K179" s="174">
        <f>IF(G179=0,"",100*H179/Måned!$G10)</f>
        <v>24.58204334365325</v>
      </c>
      <c r="L179" s="84"/>
      <c r="M179" s="174">
        <f>+IF(H179=0,"",'Ark1'!AA4219)</f>
        <v>29.786111803914125</v>
      </c>
      <c r="N179" s="174">
        <f>+IF(I179=0,"",'Ark1'!AB4219)</f>
        <v>3.712967676228375</v>
      </c>
      <c r="O179" s="256">
        <f>IF(H179=0,"",'Ark1'!W4219)</f>
        <v>58.659949622166245</v>
      </c>
      <c r="P179" s="174">
        <f>IF(H179=0,"",'Ark1'!X4219)</f>
        <v>141.31036948293141</v>
      </c>
      <c r="Q179" s="255"/>
      <c r="R179" s="174">
        <f>IF(H179=0,"",'Ark1'!AA4219)</f>
        <v>29.786111803914125</v>
      </c>
      <c r="S179" s="174">
        <f>IF(H179=0,"",'Ark1'!AB4219)</f>
        <v>3.712967676228375</v>
      </c>
      <c r="T179" s="174">
        <f>IF(H179=0,"",'Ark1'!AC4219)</f>
        <v>-58.346526675409301</v>
      </c>
      <c r="U179" s="84"/>
      <c r="V179" s="92">
        <f t="shared" si="14"/>
        <v>13.689655172413794</v>
      </c>
      <c r="W179" s="174">
        <f>+'Ark1'!V4219</f>
        <v>7.59949622166247</v>
      </c>
      <c r="X179" s="231"/>
      <c r="Y179" s="258"/>
      <c r="Z179" s="174"/>
      <c r="AA179" s="174"/>
      <c r="AB179" s="235"/>
      <c r="AC179" s="90"/>
      <c r="AD179" s="90"/>
      <c r="AE179" s="90"/>
      <c r="AF179" s="90"/>
      <c r="AG179" s="90"/>
      <c r="AH179" s="90"/>
      <c r="AI179" s="92"/>
      <c r="AJ179" s="91"/>
      <c r="AK179" s="91"/>
      <c r="AL179" s="91"/>
      <c r="AM179" s="91"/>
      <c r="AN179" s="91"/>
    </row>
    <row r="180" spans="1:40" s="260" customFormat="1" ht="15.6">
      <c r="A180" s="231"/>
      <c r="B180" s="203">
        <f>+'Ark1'!C4220</f>
        <v>2023</v>
      </c>
      <c r="C180" s="203">
        <f>+'Ark1'!J4220</f>
        <v>160</v>
      </c>
      <c r="D180" s="203" t="str">
        <f>VLOOKUP(C180,RNR!$A$1:$B$29,2)</f>
        <v>Oslo</v>
      </c>
      <c r="E180" s="203">
        <f>+'Ark1'!D4220</f>
        <v>2</v>
      </c>
      <c r="F180" s="203" t="str">
        <f>VLOOKUP(E180,RNR!$D$2:$E$13,2)</f>
        <v>Feb</v>
      </c>
      <c r="G180" s="91">
        <f>+'Ark1'!Q4220</f>
        <v>22</v>
      </c>
      <c r="H180" s="92">
        <f>+'Ark1'!R4220</f>
        <v>221</v>
      </c>
      <c r="I180" s="91">
        <f>IF(H180=0,"",'Ark1'!S4220)</f>
        <v>221</v>
      </c>
      <c r="J180" s="84"/>
      <c r="K180" s="174">
        <f>IF(G180=0,"",100*H180/Måned!$G11)</f>
        <v>16.297935103244839</v>
      </c>
      <c r="L180" s="84"/>
      <c r="M180" s="174">
        <f>+IF(H180=0,"",'Ark1'!AA4220)</f>
        <v>27.14276279757788</v>
      </c>
      <c r="N180" s="174">
        <f>+IF(I180=0,"",'Ark1'!AB4220)</f>
        <v>3.1585266203951243</v>
      </c>
      <c r="O180" s="256">
        <f>IF(H180=0,"",'Ark1'!W4220)</f>
        <v>58.642533936651603</v>
      </c>
      <c r="P180" s="174">
        <f>IF(H180=0,"",'Ark1'!X4220)</f>
        <v>144.8586401807994</v>
      </c>
      <c r="Q180" s="255"/>
      <c r="R180" s="174">
        <f>IF(H180=0,"",'Ark1'!AA4220)</f>
        <v>27.14276279757788</v>
      </c>
      <c r="S180" s="174">
        <f>IF(H180=0,"",'Ark1'!AB4220)</f>
        <v>3.1585266203951243</v>
      </c>
      <c r="T180" s="174">
        <f>IF(H180=0,"",'Ark1'!AC4220)</f>
        <v>-51.491306959818367</v>
      </c>
      <c r="U180" s="84"/>
      <c r="V180" s="92">
        <f t="shared" si="14"/>
        <v>10.045454545454545</v>
      </c>
      <c r="W180" s="174">
        <f>+'Ark1'!V4220</f>
        <v>7.9230769230769251</v>
      </c>
      <c r="X180" s="231"/>
      <c r="Y180" s="258"/>
      <c r="Z180" s="174"/>
      <c r="AA180" s="174"/>
      <c r="AB180" s="235"/>
      <c r="AC180" s="90"/>
      <c r="AD180" s="90"/>
      <c r="AE180" s="90"/>
      <c r="AF180" s="90"/>
      <c r="AG180" s="90"/>
      <c r="AH180" s="90"/>
      <c r="AI180" s="92"/>
      <c r="AJ180" s="91"/>
    </row>
    <row r="181" spans="1:40" s="260" customFormat="1" ht="15.6">
      <c r="A181" s="231"/>
      <c r="B181" s="203">
        <f>+'Ark1'!C4221</f>
        <v>2023</v>
      </c>
      <c r="C181" s="203">
        <f>+'Ark1'!J4221</f>
        <v>160</v>
      </c>
      <c r="D181" s="203" t="str">
        <f>VLOOKUP(C181,RNR!$A$1:$B$29,2)</f>
        <v>Oslo</v>
      </c>
      <c r="E181" s="203">
        <f>+'Ark1'!D4221</f>
        <v>3</v>
      </c>
      <c r="F181" s="203" t="str">
        <f>VLOOKUP(E181,RNR!$D$2:$E$13,2)</f>
        <v>Mar</v>
      </c>
      <c r="G181" s="91">
        <f>+'Ark1'!Q4221</f>
        <v>29</v>
      </c>
      <c r="H181" s="92">
        <f>+'Ark1'!R4221</f>
        <v>415</v>
      </c>
      <c r="I181" s="91">
        <f>IF(H181=0,"",'Ark1'!S4221)</f>
        <v>415</v>
      </c>
      <c r="J181" s="84"/>
      <c r="K181" s="174">
        <f>IF(G181=0,"",100*H181/Måned!$G12)</f>
        <v>25.015069318866786</v>
      </c>
      <c r="L181" s="84"/>
      <c r="M181" s="174">
        <f>+IF(H181=0,"",'Ark1'!AA4221)</f>
        <v>30.978060849092728</v>
      </c>
      <c r="N181" s="174">
        <f>+IF(I181=0,"",'Ark1'!AB4221)</f>
        <v>3.220258129148605</v>
      </c>
      <c r="O181" s="256">
        <f>IF(H181=0,"",'Ark1'!W4221)</f>
        <v>58.479518072289153</v>
      </c>
      <c r="P181" s="174">
        <f>IF(H181=0,"",'Ark1'!X4221)</f>
        <v>151.09556318448219</v>
      </c>
      <c r="Q181" s="255"/>
      <c r="R181" s="174">
        <f>IF(H181=0,"",'Ark1'!AA4221)</f>
        <v>30.978060849092728</v>
      </c>
      <c r="S181" s="174">
        <f>IF(H181=0,"",'Ark1'!AB4221)</f>
        <v>3.220258129148605</v>
      </c>
      <c r="T181" s="174">
        <f>IF(H181=0,"",'Ark1'!AC4221)</f>
        <v>-63.973736259377901</v>
      </c>
      <c r="U181" s="84"/>
      <c r="V181" s="92">
        <f t="shared" si="14"/>
        <v>14.310344827586206</v>
      </c>
      <c r="W181" s="174">
        <f>+'Ark1'!V4221</f>
        <v>7.653012048192771</v>
      </c>
      <c r="X181" s="231"/>
      <c r="Y181" s="258"/>
      <c r="Z181" s="174"/>
      <c r="AA181" s="174"/>
      <c r="AB181" s="235"/>
      <c r="AC181" s="90"/>
      <c r="AD181" s="90"/>
      <c r="AE181" s="90"/>
      <c r="AF181" s="90"/>
      <c r="AG181" s="90"/>
      <c r="AH181" s="90"/>
      <c r="AI181" s="92"/>
      <c r="AJ181" s="91"/>
    </row>
    <row r="182" spans="1:40" s="260" customFormat="1" ht="15.6">
      <c r="A182" s="231"/>
      <c r="B182" s="203">
        <f>+'Ark1'!C4222</f>
        <v>2023</v>
      </c>
      <c r="C182" s="203">
        <f>+'Ark1'!J4222</f>
        <v>160</v>
      </c>
      <c r="D182" s="203" t="str">
        <f>VLOOKUP(C182,RNR!$A$1:$B$29,2)</f>
        <v>Oslo</v>
      </c>
      <c r="E182" s="203">
        <f>+'Ark1'!D4222</f>
        <v>4</v>
      </c>
      <c r="F182" s="203" t="str">
        <f>VLOOKUP(E182,RNR!$D$2:$E$13,2)</f>
        <v>Apr</v>
      </c>
      <c r="G182" s="91">
        <f>+'Ark1'!Q4222</f>
        <v>22</v>
      </c>
      <c r="H182" s="92">
        <f>+'Ark1'!R4222</f>
        <v>337</v>
      </c>
      <c r="I182" s="91">
        <f>IF(H182=0,"",'Ark1'!S4222)</f>
        <v>337</v>
      </c>
      <c r="J182" s="84"/>
      <c r="K182" s="174">
        <f>IF(G182=0,"",100*H182/Måned!$G13)</f>
        <v>26.852589641434264</v>
      </c>
      <c r="L182" s="84"/>
      <c r="M182" s="174">
        <f>+IF(H182=0,"",'Ark1'!AA4222)</f>
        <v>31.270316524491687</v>
      </c>
      <c r="N182" s="174">
        <f>+IF(I182=0,"",'Ark1'!AB4222)</f>
        <v>2.9654355783734898</v>
      </c>
      <c r="O182" s="256">
        <f>IF(H182=0,"",'Ark1'!W4222)</f>
        <v>58.127596439169139</v>
      </c>
      <c r="P182" s="174">
        <f>IF(H182=0,"",'Ark1'!X4222)</f>
        <v>146.84890902135012</v>
      </c>
      <c r="Q182" s="255"/>
      <c r="R182" s="174">
        <f>IF(H182=0,"",'Ark1'!AA4222)</f>
        <v>31.270316524491687</v>
      </c>
      <c r="S182" s="174">
        <f>IF(H182=0,"",'Ark1'!AB4222)</f>
        <v>2.9654355783734898</v>
      </c>
      <c r="T182" s="174">
        <f>IF(H182=0,"",'Ark1'!AC4222)</f>
        <v>-63.48018127315855</v>
      </c>
      <c r="U182" s="84"/>
      <c r="V182" s="92">
        <f t="shared" si="14"/>
        <v>15.318181818181818</v>
      </c>
      <c r="W182" s="174">
        <f>+'Ark1'!V4222</f>
        <v>9.534124629080118</v>
      </c>
      <c r="X182" s="231"/>
      <c r="Y182" s="92"/>
      <c r="Z182" s="174"/>
      <c r="AA182" s="174"/>
      <c r="AB182" s="235"/>
      <c r="AC182" s="90"/>
      <c r="AD182" s="90"/>
      <c r="AE182" s="90"/>
      <c r="AF182" s="90"/>
      <c r="AG182" s="90"/>
      <c r="AH182" s="90"/>
      <c r="AI182" s="92"/>
      <c r="AJ182" s="91"/>
    </row>
    <row r="183" spans="1:40" s="260" customFormat="1" ht="15.6">
      <c r="A183" s="231"/>
      <c r="B183" s="203">
        <f>+'Ark1'!C4223</f>
        <v>2023</v>
      </c>
      <c r="C183" s="203">
        <f>+'Ark1'!J4223</f>
        <v>160</v>
      </c>
      <c r="D183" s="203" t="str">
        <f>VLOOKUP(C183,RNR!$A$1:$B$29,2)</f>
        <v>Oslo</v>
      </c>
      <c r="E183" s="203">
        <f>+'Ark1'!D4223</f>
        <v>5</v>
      </c>
      <c r="F183" s="203" t="str">
        <f>VLOOKUP(E183,RNR!$D$2:$E$13,2)</f>
        <v>Mai</v>
      </c>
      <c r="G183" s="91">
        <f>+'Ark1'!Q4223</f>
        <v>26</v>
      </c>
      <c r="H183" s="92">
        <f>+'Ark1'!R4223</f>
        <v>295</v>
      </c>
      <c r="I183" s="91">
        <f>IF(H183=0,"",'Ark1'!S4223)</f>
        <v>295</v>
      </c>
      <c r="J183" s="84"/>
      <c r="K183" s="174">
        <f>IF(G183=0,"",100*H183/Måned!$G14)</f>
        <v>19.8252688172043</v>
      </c>
      <c r="L183" s="84"/>
      <c r="M183" s="174">
        <f>+IF(H183=0,"",'Ark1'!AA4223)</f>
        <v>30.645655939798345</v>
      </c>
      <c r="N183" s="174">
        <f>+IF(I183=0,"",'Ark1'!AB4223)</f>
        <v>3.0604293972210774</v>
      </c>
      <c r="O183" s="256">
        <f>IF(H183=0,"",'Ark1'!W4223)</f>
        <v>58.450847457627113</v>
      </c>
      <c r="P183" s="174">
        <f>IF(H183=0,"",'Ark1'!X4223)</f>
        <v>151.02594707751061</v>
      </c>
      <c r="Q183" s="255"/>
      <c r="R183" s="174">
        <f>IF(H183=0,"",'Ark1'!AA4223)</f>
        <v>30.645655939798345</v>
      </c>
      <c r="S183" s="174">
        <f>IF(H183=0,"",'Ark1'!AB4223)</f>
        <v>3.0604293972210774</v>
      </c>
      <c r="T183" s="174">
        <f>IF(H183=0,"",'Ark1'!AC4223)</f>
        <v>-62.199910196508881</v>
      </c>
      <c r="U183" s="84"/>
      <c r="V183" s="92">
        <f t="shared" si="14"/>
        <v>11.346153846153847</v>
      </c>
      <c r="W183" s="174">
        <f>+'Ark1'!V4223</f>
        <v>8.2915254237288138</v>
      </c>
      <c r="X183" s="231"/>
      <c r="Y183" s="92"/>
      <c r="Z183" s="174"/>
      <c r="AA183" s="174"/>
      <c r="AB183" s="235"/>
      <c r="AC183" s="90"/>
      <c r="AD183" s="90"/>
      <c r="AE183" s="90"/>
      <c r="AF183" s="90"/>
      <c r="AG183" s="90"/>
      <c r="AH183" s="90"/>
      <c r="AI183" s="92"/>
      <c r="AJ183" s="91"/>
    </row>
    <row r="184" spans="1:40" s="260" customFormat="1" ht="15.6">
      <c r="A184" s="231"/>
      <c r="B184" s="203">
        <f>+'Ark1'!C4224</f>
        <v>2023</v>
      </c>
      <c r="C184" s="203">
        <f>+'Ark1'!J4224</f>
        <v>160</v>
      </c>
      <c r="D184" s="203" t="str">
        <f>VLOOKUP(C184,RNR!$A$1:$B$29,2)</f>
        <v>Oslo</v>
      </c>
      <c r="E184" s="203">
        <f>+'Ark1'!D4224</f>
        <v>6</v>
      </c>
      <c r="F184" s="203" t="str">
        <f>VLOOKUP(E184,RNR!$D$2:$E$13,2)</f>
        <v>Jun</v>
      </c>
      <c r="G184" s="91">
        <f>+'Ark1'!Q4224</f>
        <v>26</v>
      </c>
      <c r="H184" s="92">
        <f>+'Ark1'!R4224</f>
        <v>341</v>
      </c>
      <c r="I184" s="91">
        <f>IF(H184=0,"",'Ark1'!S4224)</f>
        <v>341</v>
      </c>
      <c r="J184" s="84"/>
      <c r="K184" s="174">
        <f>IF(G184=0,"",100*H184/Måned!$G15)</f>
        <v>22.478576137112722</v>
      </c>
      <c r="L184" s="84"/>
      <c r="M184" s="174">
        <f>+IF(H184=0,"",'Ark1'!AA4224)</f>
        <v>29.725635249893273</v>
      </c>
      <c r="N184" s="174">
        <f>+IF(I184=0,"",'Ark1'!AB4224)</f>
        <v>2.3933930955264997</v>
      </c>
      <c r="O184" s="256">
        <f>IF(H184=0,"",'Ark1'!W4224)</f>
        <v>58.815249266862182</v>
      </c>
      <c r="P184" s="174">
        <f>IF(H184=0,"",'Ark1'!X4224)</f>
        <v>140.78629230832777</v>
      </c>
      <c r="Q184" s="255"/>
      <c r="R184" s="174">
        <f>IF(H184=0,"",'Ark1'!AA4224)</f>
        <v>29.725635249893273</v>
      </c>
      <c r="S184" s="174">
        <f>IF(H184=0,"",'Ark1'!AB4224)</f>
        <v>2.3933930955264997</v>
      </c>
      <c r="T184" s="174">
        <f>IF(H184=0,"",'Ark1'!AC4224)</f>
        <v>-52.914092884830445</v>
      </c>
      <c r="U184" s="84"/>
      <c r="V184" s="92">
        <f t="shared" si="14"/>
        <v>13.115384615384615</v>
      </c>
      <c r="W184" s="174">
        <f>+'Ark1'!V4224</f>
        <v>8.1378299120234612</v>
      </c>
      <c r="X184" s="231"/>
      <c r="Y184" s="92"/>
      <c r="Z184" s="174"/>
      <c r="AA184" s="174"/>
      <c r="AB184" s="235"/>
      <c r="AC184" s="90"/>
      <c r="AD184" s="90"/>
      <c r="AE184" s="90"/>
      <c r="AF184" s="90"/>
      <c r="AG184" s="90"/>
      <c r="AH184" s="90"/>
      <c r="AI184" s="92"/>
      <c r="AJ184" s="91"/>
    </row>
    <row r="185" spans="1:40" s="260" customFormat="1" ht="15.6">
      <c r="A185" s="231"/>
      <c r="B185" s="203">
        <f>+'Ark1'!C4225</f>
        <v>2023</v>
      </c>
      <c r="C185" s="203">
        <f>+'Ark1'!J4225</f>
        <v>160</v>
      </c>
      <c r="D185" s="203" t="str">
        <f>VLOOKUP(C185,RNR!$A$1:$B$29,2)</f>
        <v>Oslo</v>
      </c>
      <c r="E185" s="203">
        <f>+'Ark1'!D4225</f>
        <v>7</v>
      </c>
      <c r="F185" s="203" t="str">
        <f>VLOOKUP(E185,RNR!$D$2:$E$13,2)</f>
        <v>Jul</v>
      </c>
      <c r="G185" s="91">
        <f>+'Ark1'!Q4225</f>
        <v>25</v>
      </c>
      <c r="H185" s="92">
        <f>+'Ark1'!R4225</f>
        <v>267</v>
      </c>
      <c r="I185" s="91">
        <f>IF(H185=0,"",'Ark1'!S4225)</f>
        <v>267</v>
      </c>
      <c r="J185" s="84"/>
      <c r="K185" s="174">
        <f>IF(G185=0,"",100*H185/Måned!$G16)</f>
        <v>19.866071428571427</v>
      </c>
      <c r="L185" s="84"/>
      <c r="M185" s="174">
        <f>+IF(H185=0,"",'Ark1'!AA4225)</f>
        <v>28.799433759538523</v>
      </c>
      <c r="N185" s="174">
        <f>+IF(I185=0,"",'Ark1'!AB4225)</f>
        <v>2.277590880537586</v>
      </c>
      <c r="O185" s="256">
        <f>IF(H185=0,"",'Ark1'!W4225)</f>
        <v>58.940074906367059</v>
      </c>
      <c r="P185" s="174">
        <f>IF(H185=0,"",'Ark1'!X4225)</f>
        <v>149.32215012923999</v>
      </c>
      <c r="Q185" s="255"/>
      <c r="R185" s="174">
        <f>IF(H185=0,"",'Ark1'!AA4225)</f>
        <v>28.799433759538523</v>
      </c>
      <c r="S185" s="174">
        <f>IF(H185=0,"",'Ark1'!AB4225)</f>
        <v>2.277590880537586</v>
      </c>
      <c r="T185" s="174">
        <f>IF(H185=0,"",'Ark1'!AC4225)</f>
        <v>-44.769731787551763</v>
      </c>
      <c r="U185" s="84"/>
      <c r="V185" s="92">
        <f t="shared" si="14"/>
        <v>10.68</v>
      </c>
      <c r="W185" s="174">
        <f>+'Ark1'!V4225</f>
        <v>7.8614232209737809</v>
      </c>
      <c r="X185" s="231"/>
      <c r="Y185" s="92"/>
      <c r="Z185" s="174"/>
      <c r="AA185" s="174"/>
      <c r="AB185" s="235"/>
      <c r="AC185" s="90"/>
      <c r="AD185" s="90"/>
      <c r="AE185" s="90"/>
      <c r="AF185" s="90"/>
      <c r="AG185" s="90"/>
      <c r="AH185" s="90"/>
      <c r="AI185" s="92"/>
      <c r="AJ185" s="91"/>
    </row>
    <row r="186" spans="1:40" s="260" customFormat="1" ht="15.6">
      <c r="A186" s="231"/>
      <c r="B186" s="203">
        <f>+'Ark1'!C4226</f>
        <v>2023</v>
      </c>
      <c r="C186" s="203">
        <f>+'Ark1'!J4226</f>
        <v>160</v>
      </c>
      <c r="D186" s="203" t="str">
        <f>VLOOKUP(C186,RNR!$A$1:$B$29,2)</f>
        <v>Oslo</v>
      </c>
      <c r="E186" s="203">
        <f>+'Ark1'!D4226</f>
        <v>8</v>
      </c>
      <c r="F186" s="203" t="str">
        <f>VLOOKUP(E186,RNR!$D$2:$E$13,2)</f>
        <v>Aug</v>
      </c>
      <c r="G186" s="91">
        <f>+'Ark1'!Q4226</f>
        <v>31</v>
      </c>
      <c r="H186" s="92">
        <f>+'Ark1'!R4226</f>
        <v>390</v>
      </c>
      <c r="I186" s="91">
        <f>IF(H186=0,"",'Ark1'!S4226)</f>
        <v>390</v>
      </c>
      <c r="J186" s="84"/>
      <c r="K186" s="174">
        <f>IF(G186=0,"",100*H186/Måned!$G17)</f>
        <v>23.145400593471809</v>
      </c>
      <c r="L186" s="84"/>
      <c r="M186" s="174">
        <f>+IF(H186=0,"",'Ark1'!AA4226)</f>
        <v>30.026610189311757</v>
      </c>
      <c r="N186" s="174">
        <f>+IF(I186=0,"",'Ark1'!AB4226)</f>
        <v>2.060709107318087</v>
      </c>
      <c r="O186" s="256">
        <f>IF(H186=0,"",'Ark1'!W4226)</f>
        <v>59.441025641025639</v>
      </c>
      <c r="P186" s="174">
        <f>IF(H186=0,"",'Ark1'!X4226)</f>
        <v>147.60091118704341</v>
      </c>
      <c r="Q186" s="255"/>
      <c r="R186" s="174">
        <f>IF(H186=0,"",'Ark1'!AA4226)</f>
        <v>30.026610189311757</v>
      </c>
      <c r="S186" s="174">
        <f>IF(H186=0,"",'Ark1'!AB4226)</f>
        <v>2.060709107318087</v>
      </c>
      <c r="T186" s="174">
        <f>IF(H186=0,"",'Ark1'!AC4226)</f>
        <v>-52.080621544547618</v>
      </c>
      <c r="U186" s="84"/>
      <c r="V186" s="92">
        <f t="shared" si="14"/>
        <v>12.580645161290322</v>
      </c>
      <c r="W186" s="174">
        <f>+'Ark1'!V4226</f>
        <v>6.4871794871794899</v>
      </c>
      <c r="X186" s="231"/>
      <c r="Y186" s="92"/>
      <c r="Z186" s="174"/>
      <c r="AA186" s="174"/>
      <c r="AB186" s="235"/>
      <c r="AC186" s="90"/>
      <c r="AD186" s="90"/>
      <c r="AE186" s="90"/>
      <c r="AF186" s="90"/>
      <c r="AG186" s="90"/>
      <c r="AH186" s="90"/>
      <c r="AI186" s="92"/>
      <c r="AJ186" s="91"/>
    </row>
    <row r="187" spans="1:40" s="260" customFormat="1" ht="15.6">
      <c r="A187" s="231"/>
      <c r="B187" s="203">
        <f>+'Ark1'!C4227</f>
        <v>2023</v>
      </c>
      <c r="C187" s="203">
        <f>+'Ark1'!J4227</f>
        <v>160</v>
      </c>
      <c r="D187" s="203" t="str">
        <f>VLOOKUP(C187,RNR!$A$1:$B$29,2)</f>
        <v>Oslo</v>
      </c>
      <c r="E187" s="203">
        <f>+'Ark1'!D4227</f>
        <v>9</v>
      </c>
      <c r="F187" s="203" t="str">
        <f>VLOOKUP(E187,RNR!$D$2:$E$13,2)</f>
        <v>Sep</v>
      </c>
      <c r="G187" s="91">
        <f>+'Ark1'!Q4227</f>
        <v>27</v>
      </c>
      <c r="H187" s="92">
        <f>+'Ark1'!R4227</f>
        <v>347</v>
      </c>
      <c r="I187" s="91">
        <f>IF(H187=0,"",'Ark1'!S4227)</f>
        <v>347</v>
      </c>
      <c r="J187" s="84"/>
      <c r="K187" s="174">
        <f>IF(G187=0,"",100*H187/Måned!$G18)</f>
        <v>22.186700767263428</v>
      </c>
      <c r="L187" s="84"/>
      <c r="M187" s="174">
        <f>+IF(H187=0,"",'Ark1'!AA4227)</f>
        <v>31.074641184597365</v>
      </c>
      <c r="N187" s="174">
        <f>+IF(I187=0,"",'Ark1'!AB4227)</f>
        <v>2.1553229156745854</v>
      </c>
      <c r="O187" s="256">
        <f>IF(H187=0,"",'Ark1'!W4227)</f>
        <v>58.945244956772328</v>
      </c>
      <c r="P187" s="174">
        <f>IF(H187=0,"",'Ark1'!X4227)</f>
        <v>143.06967943774387</v>
      </c>
      <c r="Q187" s="255"/>
      <c r="R187" s="174">
        <f>IF(H187=0,"",'Ark1'!AA4227)</f>
        <v>31.074641184597365</v>
      </c>
      <c r="S187" s="174">
        <f>IF(H187=0,"",'Ark1'!AB4227)</f>
        <v>2.1553229156745854</v>
      </c>
      <c r="T187" s="174">
        <f>IF(H187=0,"",'Ark1'!AC4227)</f>
        <v>-51.310509808440813</v>
      </c>
      <c r="U187" s="84"/>
      <c r="V187" s="92">
        <f t="shared" si="14"/>
        <v>12.851851851851851</v>
      </c>
      <c r="W187" s="174">
        <f>+'Ark1'!V4227</f>
        <v>7.5244956772334275</v>
      </c>
      <c r="X187" s="231"/>
      <c r="Y187" s="92"/>
      <c r="Z187" s="174"/>
      <c r="AA187" s="174"/>
      <c r="AB187" s="235"/>
      <c r="AC187" s="90"/>
      <c r="AD187" s="90"/>
      <c r="AE187" s="90"/>
      <c r="AF187" s="90"/>
      <c r="AG187" s="90"/>
      <c r="AH187" s="90"/>
      <c r="AI187" s="92"/>
      <c r="AJ187" s="91"/>
    </row>
    <row r="188" spans="1:40" s="260" customFormat="1" ht="15.6">
      <c r="A188" s="231"/>
      <c r="B188" s="203">
        <f>+'Ark1'!C4228</f>
        <v>2023</v>
      </c>
      <c r="C188" s="203">
        <f>+'Ark1'!J4228</f>
        <v>160</v>
      </c>
      <c r="D188" s="203" t="str">
        <f>VLOOKUP(C188,RNR!$A$1:$B$29,2)</f>
        <v>Oslo</v>
      </c>
      <c r="E188" s="203">
        <f>+'Ark1'!D4228</f>
        <v>10</v>
      </c>
      <c r="F188" s="203" t="str">
        <f>VLOOKUP(E188,RNR!$D$2:$E$13,2)</f>
        <v>Okt</v>
      </c>
      <c r="G188" s="91">
        <f>+'Ark1'!Q4228</f>
        <v>27</v>
      </c>
      <c r="H188" s="92">
        <f>+'Ark1'!R4228</f>
        <v>327</v>
      </c>
      <c r="I188" s="91">
        <f>IF(H188=0,"",'Ark1'!S4228)</f>
        <v>327</v>
      </c>
      <c r="J188" s="84"/>
      <c r="K188" s="174">
        <f>IF(G188=0,"",100*H188/Måned!$G19)</f>
        <v>20.110701107011071</v>
      </c>
      <c r="L188" s="84"/>
      <c r="M188" s="174">
        <f>+IF(H188=0,"",'Ark1'!AA4228)</f>
        <v>30.091250427955806</v>
      </c>
      <c r="N188" s="174">
        <f>+IF(I188=0,"",'Ark1'!AB4228)</f>
        <v>2.0527373446913124</v>
      </c>
      <c r="O188" s="256">
        <f>IF(H188=0,"",'Ark1'!W4228)</f>
        <v>58.018348623853207</v>
      </c>
      <c r="P188" s="174">
        <f>IF(H188=0,"",'Ark1'!X4228)</f>
        <v>151.62728902230128</v>
      </c>
      <c r="Q188" s="255"/>
      <c r="R188" s="174">
        <f>IF(H188=0,"",'Ark1'!AA4228)</f>
        <v>30.091250427955806</v>
      </c>
      <c r="S188" s="174">
        <f>IF(H188=0,"",'Ark1'!AB4228)</f>
        <v>2.0527373446913124</v>
      </c>
      <c r="T188" s="174">
        <f>IF(H188=0,"",'Ark1'!AC4228)</f>
        <v>-49.543580103277591</v>
      </c>
      <c r="U188" s="84"/>
      <c r="V188" s="92">
        <f t="shared" si="14"/>
        <v>12.111111111111111</v>
      </c>
      <c r="W188" s="174">
        <f>+'Ark1'!V4228</f>
        <v>10.055045871559631</v>
      </c>
      <c r="X188" s="231"/>
      <c r="Y188" s="92"/>
      <c r="Z188" s="174"/>
      <c r="AA188" s="174"/>
      <c r="AB188" s="235"/>
      <c r="AC188" s="90"/>
      <c r="AD188" s="90"/>
      <c r="AE188" s="90"/>
      <c r="AF188" s="90"/>
      <c r="AG188" s="90"/>
      <c r="AH188" s="90"/>
      <c r="AI188" s="92"/>
      <c r="AJ188" s="91"/>
    </row>
    <row r="189" spans="1:40" ht="15.6">
      <c r="A189" s="231"/>
      <c r="B189" s="203">
        <f>+'Ark1'!C4229</f>
        <v>2023</v>
      </c>
      <c r="C189" s="203">
        <f>+'Ark1'!J4229</f>
        <v>160</v>
      </c>
      <c r="D189" s="203" t="str">
        <f>VLOOKUP(C189,RNR!$A$1:$B$29,2)</f>
        <v>Oslo</v>
      </c>
      <c r="E189" s="203">
        <f>+'Ark1'!D4229</f>
        <v>11</v>
      </c>
      <c r="F189" s="203" t="str">
        <f>VLOOKUP(E189,RNR!$D$2:$E$13,2)</f>
        <v>Nov</v>
      </c>
      <c r="G189" s="91">
        <f>+'Ark1'!Q4229</f>
        <v>30</v>
      </c>
      <c r="H189" s="92">
        <f>+'Ark1'!R4229</f>
        <v>336</v>
      </c>
      <c r="I189" s="91">
        <f>IF(H189=0,"",'Ark1'!S4229)</f>
        <v>336</v>
      </c>
      <c r="J189" s="84"/>
      <c r="K189" s="174">
        <f>IF(G189=0,"",100*H189/Måned!$G20)</f>
        <v>20.830750154990699</v>
      </c>
      <c r="L189" s="84"/>
      <c r="M189" s="174">
        <f>+IF(H189=0,"",'Ark1'!AA4229)</f>
        <v>31.708419226230298</v>
      </c>
      <c r="N189" s="174">
        <f>+IF(I189=0,"",'Ark1'!AB4229)</f>
        <v>1.9169901383356645</v>
      </c>
      <c r="O189" s="256">
        <f>IF(H189=0,"",'Ark1'!W4229)</f>
        <v>57.875</v>
      </c>
      <c r="P189" s="174">
        <f>IF(H189=0,"",'Ark1'!X4229)</f>
        <v>148.22363669194652</v>
      </c>
      <c r="Q189" s="255"/>
      <c r="R189" s="174">
        <f>IF(H189=0,"",'Ark1'!AA4229)</f>
        <v>31.708419226230298</v>
      </c>
      <c r="S189" s="174">
        <f>IF(H189=0,"",'Ark1'!AB4229)</f>
        <v>1.9169901383356645</v>
      </c>
      <c r="T189" s="174">
        <f>IF(H189=0,"",'Ark1'!AC4229)</f>
        <v>-47.226885876068117</v>
      </c>
      <c r="U189" s="84"/>
      <c r="V189" s="92">
        <f t="shared" ref="V189:V201" si="15">+(IF(H189=0,"",I189/G189))</f>
        <v>11.2</v>
      </c>
      <c r="W189" s="174">
        <f>+'Ark1'!V4229</f>
        <v>10.443452380952381</v>
      </c>
      <c r="X189" s="231"/>
      <c r="AB189" s="235"/>
      <c r="AK189" s="260"/>
      <c r="AL189" s="260"/>
      <c r="AM189" s="260"/>
      <c r="AN189" s="260"/>
    </row>
    <row r="190" spans="1:40" ht="15.6">
      <c r="A190" s="231"/>
      <c r="B190" s="203">
        <f>+'Ark1'!C4230</f>
        <v>2023</v>
      </c>
      <c r="C190" s="203">
        <f>+'Ark1'!J4230</f>
        <v>160</v>
      </c>
      <c r="D190" s="203" t="str">
        <f>VLOOKUP(C190,RNR!$A$1:$B$29,2)</f>
        <v>Oslo</v>
      </c>
      <c r="E190" s="203">
        <f>+'Ark1'!D4230</f>
        <v>12</v>
      </c>
      <c r="F190" s="203" t="str">
        <f>VLOOKUP(E190,RNR!$D$2:$E$13,2)</f>
        <v>Des</v>
      </c>
      <c r="G190" s="91">
        <f>+'Ark1'!Q4230</f>
        <v>20</v>
      </c>
      <c r="H190" s="92">
        <f>+'Ark1'!R4230</f>
        <v>181</v>
      </c>
      <c r="I190" s="91">
        <f>IF(H190=0,"",'Ark1'!S4230)</f>
        <v>181</v>
      </c>
      <c r="J190" s="84"/>
      <c r="K190" s="174">
        <f>IF(G190=0,"",100*H190/Måned!$G21)</f>
        <v>14.140625</v>
      </c>
      <c r="L190" s="84"/>
      <c r="M190" s="174">
        <f>+IF(H190=0,"",'Ark1'!AA4230)</f>
        <v>30.962503428184888</v>
      </c>
      <c r="N190" s="174">
        <f>+IF(I190=0,"",'Ark1'!AB4230)</f>
        <v>1.7521217738203341</v>
      </c>
      <c r="O190" s="256">
        <f>IF(H190=0,"",'Ark1'!W4230)</f>
        <v>59.359116022099442</v>
      </c>
      <c r="P190" s="174">
        <f>IF(H190=0,"",'Ark1'!X4230)</f>
        <v>149.21556538551329</v>
      </c>
      <c r="Q190" s="255"/>
      <c r="R190" s="174">
        <f>IF(H190=0,"",'Ark1'!AA4230)</f>
        <v>30.962503428184888</v>
      </c>
      <c r="S190" s="174">
        <f>IF(H190=0,"",'Ark1'!AB4230)</f>
        <v>1.7521217738203341</v>
      </c>
      <c r="T190" s="174">
        <f>IF(H190=0,"",'Ark1'!AC4230)</f>
        <v>-60.623565536133519</v>
      </c>
      <c r="U190" s="84"/>
      <c r="V190" s="92">
        <f t="shared" si="15"/>
        <v>9.0500000000000007</v>
      </c>
      <c r="W190" s="174">
        <f>+'Ark1'!V4230</f>
        <v>6.8066298342541458</v>
      </c>
      <c r="X190" s="231"/>
      <c r="AB190" s="235"/>
    </row>
    <row r="191" spans="1:40" s="260" customFormat="1">
      <c r="A191" s="231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92"/>
      <c r="Z191" s="174"/>
      <c r="AA191" s="174"/>
      <c r="AB191" s="235"/>
      <c r="AC191" s="90"/>
      <c r="AD191" s="90"/>
      <c r="AE191" s="90"/>
      <c r="AF191" s="90"/>
      <c r="AG191" s="90"/>
      <c r="AH191" s="90"/>
      <c r="AI191" s="92"/>
      <c r="AJ191" s="91"/>
    </row>
    <row r="192" spans="1:40" ht="15.6">
      <c r="A192" s="231"/>
      <c r="B192" s="203">
        <f>+'Ark1'!C4231</f>
        <v>2023</v>
      </c>
      <c r="C192" s="203">
        <f>+'Ark1'!J4231</f>
        <v>171</v>
      </c>
      <c r="D192" s="203" t="str">
        <f>VLOOKUP(C192,RNR!$A$1:$B$29,2)</f>
        <v>Prima</v>
      </c>
      <c r="E192" s="203">
        <f>+'Ark1'!D4231</f>
        <v>1</v>
      </c>
      <c r="F192" s="203" t="str">
        <f>VLOOKUP(E192,RNR!$D$2:$E$13,2)</f>
        <v>Jan</v>
      </c>
      <c r="G192" s="91">
        <f>+'Ark1'!Q4231</f>
        <v>1</v>
      </c>
      <c r="H192" s="92">
        <f>+'Ark1'!R4231</f>
        <v>2</v>
      </c>
      <c r="I192" s="91">
        <f>IF(H192=0,"",'Ark1'!S4231)</f>
        <v>2</v>
      </c>
      <c r="J192" s="84"/>
      <c r="K192" s="174">
        <f>IF(G192=0,"",100*H192/Måned!$G10)</f>
        <v>0.1238390092879257</v>
      </c>
      <c r="L192" s="84"/>
      <c r="M192" s="174">
        <f>+IF(H192=0,"",'Ark1'!AA4231)</f>
        <v>2.25</v>
      </c>
      <c r="N192" s="174">
        <f>+IF(I192=0,"",'Ark1'!AB4231)</f>
        <v>2.5</v>
      </c>
      <c r="O192" s="256">
        <f>IF(H192=0,"",'Ark1'!W4231)</f>
        <v>56.5</v>
      </c>
      <c r="P192" s="174">
        <f>IF(H192=0,"",'Ark1'!X4231)</f>
        <v>140.68255687973999</v>
      </c>
      <c r="Q192" s="255"/>
      <c r="R192" s="174">
        <f>IF(H192=0,"",'Ark1'!AA4231)</f>
        <v>2.25</v>
      </c>
      <c r="S192" s="174">
        <f>IF(H192=0,"",'Ark1'!AB4231)</f>
        <v>2.5</v>
      </c>
      <c r="T192" s="174">
        <f>IF(H192=0,"",'Ark1'!AC4231)</f>
        <v>100</v>
      </c>
      <c r="U192" s="84"/>
      <c r="V192" s="92">
        <f t="shared" si="15"/>
        <v>2</v>
      </c>
      <c r="W192" s="174">
        <f>+'Ark1'!V4231</f>
        <v>12.5</v>
      </c>
      <c r="X192" s="231"/>
      <c r="AB192" s="235"/>
    </row>
    <row r="193" spans="1:45" ht="15.6">
      <c r="A193" s="231"/>
      <c r="B193" s="203">
        <f>+'Ark1'!C4232</f>
        <v>2023</v>
      </c>
      <c r="C193" s="203">
        <f>+'Ark1'!J4232</f>
        <v>171</v>
      </c>
      <c r="D193" s="203" t="str">
        <f>VLOOKUP(C193,RNR!$A$1:$B$29,2)</f>
        <v>Prima</v>
      </c>
      <c r="E193" s="203">
        <f>+'Ark1'!D4232</f>
        <v>2</v>
      </c>
      <c r="F193" s="203" t="str">
        <f>VLOOKUP(E193,RNR!$D$2:$E$13,2)</f>
        <v>Feb</v>
      </c>
      <c r="G193" s="91">
        <f>+'Ark1'!Q4232</f>
        <v>1</v>
      </c>
      <c r="H193" s="92">
        <f>+'Ark1'!R4232</f>
        <v>1</v>
      </c>
      <c r="I193" s="91">
        <f>IF(H193=0,"",'Ark1'!S4232)</f>
        <v>1</v>
      </c>
      <c r="J193" s="84"/>
      <c r="K193" s="174">
        <f>IF(G193=0,"",100*H193/Måned!$G11)</f>
        <v>7.3746312684365781E-2</v>
      </c>
      <c r="L193" s="84"/>
      <c r="M193" s="174">
        <f>+IF(H193=0,"",'Ark1'!AA4232)</f>
        <v>0</v>
      </c>
      <c r="N193" s="174">
        <f>+IF(I193=0,"",'Ark1'!AB4232)</f>
        <v>0</v>
      </c>
      <c r="O193" s="256">
        <f>IF(H193=0,"",'Ark1'!W4232)</f>
        <v>57</v>
      </c>
      <c r="P193" s="174">
        <f>IF(H193=0,"",'Ark1'!X4232)</f>
        <v>168.79739978331531</v>
      </c>
      <c r="Q193" s="255"/>
      <c r="R193" s="174">
        <f>IF(H193=0,"",'Ark1'!AA4232)</f>
        <v>0</v>
      </c>
      <c r="S193" s="174">
        <f>IF(H193=0,"",'Ark1'!AB4232)</f>
        <v>0</v>
      </c>
      <c r="T193" s="174">
        <f>IF(H193=0,"",'Ark1'!AC4232)</f>
        <v>0</v>
      </c>
      <c r="U193" s="84"/>
      <c r="V193" s="92">
        <f t="shared" si="15"/>
        <v>1</v>
      </c>
      <c r="W193" s="174">
        <f>+'Ark1'!V4232</f>
        <v>14</v>
      </c>
      <c r="X193" s="231"/>
      <c r="AB193" s="235"/>
    </row>
    <row r="194" spans="1:45" ht="15.6">
      <c r="A194" s="231"/>
      <c r="B194" s="203">
        <f>+'Ark1'!C4233</f>
        <v>2023</v>
      </c>
      <c r="C194" s="203">
        <f>+'Ark1'!J4233</f>
        <v>171</v>
      </c>
      <c r="D194" s="203" t="str">
        <f>VLOOKUP(C194,RNR!$A$1:$B$29,2)</f>
        <v>Prima</v>
      </c>
      <c r="E194" s="203">
        <f>+'Ark1'!D4233</f>
        <v>3</v>
      </c>
      <c r="F194" s="203" t="str">
        <f>VLOOKUP(E194,RNR!$D$2:$E$13,2)</f>
        <v>Mar</v>
      </c>
      <c r="G194" s="91">
        <f>+'Ark1'!Q4233</f>
        <v>0</v>
      </c>
      <c r="H194" s="92">
        <f>+'Ark1'!R4233</f>
        <v>0</v>
      </c>
      <c r="I194" s="91" t="str">
        <f>IF(H194=0,"",'Ark1'!S4233)</f>
        <v/>
      </c>
      <c r="J194" s="84"/>
      <c r="K194" s="174" t="str">
        <f>IF(G194=0,"",100*H194/Måned!$G12)</f>
        <v/>
      </c>
      <c r="L194" s="84"/>
      <c r="M194" s="174" t="str">
        <f>+IF(H194=0,"",'Ark1'!AA4233)</f>
        <v/>
      </c>
      <c r="N194" s="174">
        <f>+IF(I194=0,"",'Ark1'!AB4233)</f>
        <v>0</v>
      </c>
      <c r="O194" s="256" t="str">
        <f>IF(H194=0,"",'Ark1'!W4233)</f>
        <v/>
      </c>
      <c r="P194" s="174" t="str">
        <f>IF(H194=0,"",'Ark1'!X4233)</f>
        <v/>
      </c>
      <c r="Q194" s="255"/>
      <c r="R194" s="174" t="str">
        <f>IF(H194=0,"",'Ark1'!AA4233)</f>
        <v/>
      </c>
      <c r="S194" s="174" t="str">
        <f>IF(H194=0,"",'Ark1'!AB4233)</f>
        <v/>
      </c>
      <c r="T194" s="174" t="str">
        <f>IF(H194=0,"",'Ark1'!AC4233)</f>
        <v/>
      </c>
      <c r="U194" s="84"/>
      <c r="V194" s="92" t="str">
        <f t="shared" si="15"/>
        <v/>
      </c>
      <c r="W194" s="174">
        <f>+'Ark1'!V4233</f>
        <v>0</v>
      </c>
      <c r="X194" s="231"/>
      <c r="AB194" s="235"/>
    </row>
    <row r="195" spans="1:45" ht="15.6">
      <c r="A195" s="231"/>
      <c r="B195" s="203">
        <f>+'Ark1'!C4234</f>
        <v>2023</v>
      </c>
      <c r="C195" s="203">
        <f>+'Ark1'!J4234</f>
        <v>171</v>
      </c>
      <c r="D195" s="203" t="str">
        <f>VLOOKUP(C195,RNR!$A$1:$B$29,2)</f>
        <v>Prima</v>
      </c>
      <c r="E195" s="203">
        <f>+'Ark1'!D4234</f>
        <v>4</v>
      </c>
      <c r="F195" s="203" t="str">
        <f>VLOOKUP(E195,RNR!$D$2:$E$13,2)</f>
        <v>Apr</v>
      </c>
      <c r="G195" s="91">
        <f>+'Ark1'!Q4234</f>
        <v>1</v>
      </c>
      <c r="H195" s="92">
        <f>+'Ark1'!R4234</f>
        <v>2</v>
      </c>
      <c r="I195" s="91">
        <f>IF(H195=0,"",'Ark1'!S4234)</f>
        <v>2</v>
      </c>
      <c r="J195" s="84"/>
      <c r="K195" s="174">
        <f>IF(G195=0,"",100*H195/Måned!$G13)</f>
        <v>0.15936254980079681</v>
      </c>
      <c r="L195" s="84"/>
      <c r="M195" s="174">
        <f>+IF(H195=0,"",'Ark1'!AA4234)</f>
        <v>1</v>
      </c>
      <c r="N195" s="174">
        <f>+IF(I195=0,"",'Ark1'!AB4234)</f>
        <v>0.5</v>
      </c>
      <c r="O195" s="256">
        <f>IF(H195=0,"",'Ark1'!W4234)</f>
        <v>57.5</v>
      </c>
      <c r="P195" s="174">
        <f>IF(H195=0,"",'Ark1'!X4234)</f>
        <v>166.19718309859161</v>
      </c>
      <c r="Q195" s="255"/>
      <c r="R195" s="174">
        <f>IF(H195=0,"",'Ark1'!AA4234)</f>
        <v>1</v>
      </c>
      <c r="S195" s="174">
        <f>IF(H195=0,"",'Ark1'!AB4234)</f>
        <v>0.5</v>
      </c>
      <c r="T195" s="174">
        <f>IF(H195=0,"",'Ark1'!AC4234)</f>
        <v>100</v>
      </c>
      <c r="U195" s="84"/>
      <c r="V195" s="92">
        <f t="shared" si="15"/>
        <v>2</v>
      </c>
      <c r="W195" s="174">
        <f>+'Ark1'!V4234</f>
        <v>14</v>
      </c>
      <c r="X195" s="231"/>
      <c r="AB195" s="235"/>
    </row>
    <row r="196" spans="1:45" s="90" customFormat="1" ht="15.6">
      <c r="A196" s="231"/>
      <c r="B196" s="203">
        <f>+'Ark1'!C4235</f>
        <v>2023</v>
      </c>
      <c r="C196" s="203">
        <f>+'Ark1'!J4235</f>
        <v>171</v>
      </c>
      <c r="D196" s="203" t="str">
        <f>VLOOKUP(C196,RNR!$A$1:$B$29,2)</f>
        <v>Prima</v>
      </c>
      <c r="E196" s="203">
        <f>+'Ark1'!D4235</f>
        <v>5</v>
      </c>
      <c r="F196" s="203" t="str">
        <f>VLOOKUP(E196,RNR!$D$2:$E$13,2)</f>
        <v>Mai</v>
      </c>
      <c r="G196" s="91">
        <f>+'Ark1'!Q4235</f>
        <v>1</v>
      </c>
      <c r="H196" s="92">
        <f>+'Ark1'!R4235</f>
        <v>1</v>
      </c>
      <c r="I196" s="91">
        <f>IF(H196=0,"",'Ark1'!S4235)</f>
        <v>1</v>
      </c>
      <c r="J196" s="84"/>
      <c r="K196" s="174">
        <f>IF(G196=0,"",100*H196/Måned!$G14)</f>
        <v>6.7204301075268813E-2</v>
      </c>
      <c r="L196" s="84"/>
      <c r="M196" s="174">
        <f>+IF(H196=0,"",'Ark1'!AA4235)</f>
        <v>0</v>
      </c>
      <c r="N196" s="174">
        <f>+IF(I196=0,"",'Ark1'!AB4235)</f>
        <v>0</v>
      </c>
      <c r="O196" s="256">
        <f>IF(H196=0,"",'Ark1'!W4235)</f>
        <v>58</v>
      </c>
      <c r="P196" s="174">
        <f>IF(H196=0,"",'Ark1'!X4235)</f>
        <v>156.22968580715059</v>
      </c>
      <c r="Q196" s="255"/>
      <c r="R196" s="174">
        <f>IF(H196=0,"",'Ark1'!AA4235)</f>
        <v>0</v>
      </c>
      <c r="S196" s="174">
        <f>IF(H196=0,"",'Ark1'!AB4235)</f>
        <v>0</v>
      </c>
      <c r="T196" s="174">
        <f>IF(H196=0,"",'Ark1'!AC4235)</f>
        <v>0</v>
      </c>
      <c r="U196" s="84"/>
      <c r="V196" s="92">
        <f t="shared" si="15"/>
        <v>1</v>
      </c>
      <c r="W196" s="174">
        <f>+'Ark1'!V4235</f>
        <v>14</v>
      </c>
      <c r="X196" s="231"/>
      <c r="Y196" s="92"/>
      <c r="Z196" s="174"/>
      <c r="AA196" s="174"/>
      <c r="AB196" s="235"/>
      <c r="AI196" s="92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</row>
    <row r="197" spans="1:45" s="90" customFormat="1" ht="15.6">
      <c r="A197" s="231"/>
      <c r="B197" s="203">
        <f>+'Ark1'!C4236</f>
        <v>2023</v>
      </c>
      <c r="C197" s="203">
        <f>+'Ark1'!J4236</f>
        <v>171</v>
      </c>
      <c r="D197" s="203" t="str">
        <f>VLOOKUP(C197,RNR!$A$1:$B$29,2)</f>
        <v>Prima</v>
      </c>
      <c r="E197" s="203">
        <f>+'Ark1'!D4236</f>
        <v>6</v>
      </c>
      <c r="F197" s="203" t="str">
        <f>VLOOKUP(E197,RNR!$D$2:$E$13,2)</f>
        <v>Jun</v>
      </c>
      <c r="G197" s="91">
        <f>+'Ark1'!Q4236</f>
        <v>0</v>
      </c>
      <c r="H197" s="92">
        <f>+'Ark1'!R4236</f>
        <v>0</v>
      </c>
      <c r="I197" s="91" t="str">
        <f>IF(H197=0,"",'Ark1'!S4236)</f>
        <v/>
      </c>
      <c r="J197" s="84"/>
      <c r="K197" s="174" t="str">
        <f>IF(G197=0,"",100*H197/Måned!$G15)</f>
        <v/>
      </c>
      <c r="L197" s="84"/>
      <c r="M197" s="174" t="str">
        <f>+IF(H197=0,"",'Ark1'!AA4236)</f>
        <v/>
      </c>
      <c r="N197" s="174">
        <f>+IF(I197=0,"",'Ark1'!AB4236)</f>
        <v>0</v>
      </c>
      <c r="O197" s="256" t="str">
        <f>IF(H197=0,"",'Ark1'!W4236)</f>
        <v/>
      </c>
      <c r="P197" s="174" t="str">
        <f>IF(H197=0,"",'Ark1'!X4236)</f>
        <v/>
      </c>
      <c r="Q197" s="255"/>
      <c r="R197" s="174" t="str">
        <f>IF(H197=0,"",'Ark1'!AA4236)</f>
        <v/>
      </c>
      <c r="S197" s="174" t="str">
        <f>IF(H197=0,"",'Ark1'!AB4236)</f>
        <v/>
      </c>
      <c r="T197" s="174" t="str">
        <f>IF(H197=0,"",'Ark1'!AC4236)</f>
        <v/>
      </c>
      <c r="U197" s="84"/>
      <c r="V197" s="92" t="str">
        <f t="shared" si="15"/>
        <v/>
      </c>
      <c r="W197" s="174">
        <f>+'Ark1'!V4236</f>
        <v>0</v>
      </c>
      <c r="X197" s="231"/>
      <c r="Y197" s="92"/>
      <c r="Z197" s="174"/>
      <c r="AA197" s="174"/>
      <c r="AB197" s="235"/>
      <c r="AI197" s="92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</row>
    <row r="198" spans="1:45" s="90" customFormat="1" ht="15.6">
      <c r="A198" s="231"/>
      <c r="B198" s="203">
        <f>+'Ark1'!C4237</f>
        <v>2023</v>
      </c>
      <c r="C198" s="203">
        <f>+'Ark1'!J4237</f>
        <v>171</v>
      </c>
      <c r="D198" s="203" t="str">
        <f>VLOOKUP(C198,RNR!$A$1:$B$29,2)</f>
        <v>Prima</v>
      </c>
      <c r="E198" s="203">
        <f>+'Ark1'!D4237</f>
        <v>7</v>
      </c>
      <c r="F198" s="203" t="str">
        <f>VLOOKUP(E198,RNR!$D$2:$E$13,2)</f>
        <v>Jul</v>
      </c>
      <c r="G198" s="91">
        <f>+'Ark1'!Q4237</f>
        <v>0</v>
      </c>
      <c r="H198" s="92">
        <f>+'Ark1'!R4237</f>
        <v>0</v>
      </c>
      <c r="I198" s="91" t="str">
        <f>IF(H198=0,"",'Ark1'!S4237)</f>
        <v/>
      </c>
      <c r="J198" s="84"/>
      <c r="K198" s="174" t="str">
        <f>IF(G198=0,"",100*H198/Måned!$G16)</f>
        <v/>
      </c>
      <c r="L198" s="84"/>
      <c r="M198" s="174" t="str">
        <f>+IF(H198=0,"",'Ark1'!AA4237)</f>
        <v/>
      </c>
      <c r="N198" s="174">
        <f>+IF(I198=0,"",'Ark1'!AB4237)</f>
        <v>0</v>
      </c>
      <c r="O198" s="256" t="str">
        <f>IF(H198=0,"",'Ark1'!W4237)</f>
        <v/>
      </c>
      <c r="P198" s="174" t="str">
        <f>IF(H198=0,"",'Ark1'!X4237)</f>
        <v/>
      </c>
      <c r="Q198" s="255"/>
      <c r="R198" s="174" t="str">
        <f>IF(H198=0,"",'Ark1'!AA4237)</f>
        <v/>
      </c>
      <c r="S198" s="174" t="str">
        <f>IF(H198=0,"",'Ark1'!AB4237)</f>
        <v/>
      </c>
      <c r="T198" s="174" t="str">
        <f>IF(H198=0,"",'Ark1'!AC4237)</f>
        <v/>
      </c>
      <c r="U198" s="84"/>
      <c r="V198" s="92" t="str">
        <f t="shared" si="15"/>
        <v/>
      </c>
      <c r="W198" s="174">
        <f>+'Ark1'!V4237</f>
        <v>0</v>
      </c>
      <c r="X198" s="231"/>
      <c r="Y198" s="92"/>
      <c r="Z198" s="174"/>
      <c r="AA198" s="174"/>
      <c r="AB198" s="235"/>
      <c r="AI198" s="92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</row>
    <row r="199" spans="1:45" s="90" customFormat="1" ht="15.6">
      <c r="A199" s="231"/>
      <c r="B199" s="203">
        <f>+'Ark1'!C4238</f>
        <v>2023</v>
      </c>
      <c r="C199" s="203">
        <f>+'Ark1'!J4238</f>
        <v>171</v>
      </c>
      <c r="D199" s="203" t="str">
        <f>VLOOKUP(C199,RNR!$A$1:$B$29,2)</f>
        <v>Prima</v>
      </c>
      <c r="E199" s="203">
        <f>+'Ark1'!D4238</f>
        <v>8</v>
      </c>
      <c r="F199" s="203" t="str">
        <f>VLOOKUP(E199,RNR!$D$2:$E$13,2)</f>
        <v>Aug</v>
      </c>
      <c r="G199" s="91">
        <f>+'Ark1'!Q4238</f>
        <v>0</v>
      </c>
      <c r="H199" s="92">
        <f>+'Ark1'!R4238</f>
        <v>0</v>
      </c>
      <c r="I199" s="91" t="str">
        <f>IF(H199=0,"",'Ark1'!S4238)</f>
        <v/>
      </c>
      <c r="J199" s="84"/>
      <c r="K199" s="174" t="str">
        <f>IF(G199=0,"",100*H199/Måned!$G17)</f>
        <v/>
      </c>
      <c r="L199" s="84"/>
      <c r="M199" s="174" t="str">
        <f>+IF(H199=0,"",'Ark1'!AA4238)</f>
        <v/>
      </c>
      <c r="N199" s="174">
        <f>+IF(I199=0,"",'Ark1'!AB4238)</f>
        <v>0</v>
      </c>
      <c r="O199" s="256" t="str">
        <f>IF(H199=0,"",'Ark1'!W4238)</f>
        <v/>
      </c>
      <c r="P199" s="174" t="str">
        <f>IF(H199=0,"",'Ark1'!X4238)</f>
        <v/>
      </c>
      <c r="Q199" s="255"/>
      <c r="R199" s="174" t="str">
        <f>IF(H199=0,"",'Ark1'!AA4238)</f>
        <v/>
      </c>
      <c r="S199" s="174" t="str">
        <f>IF(H199=0,"",'Ark1'!AB4238)</f>
        <v/>
      </c>
      <c r="T199" s="174" t="str">
        <f>IF(H199=0,"",'Ark1'!AC4238)</f>
        <v/>
      </c>
      <c r="U199" s="84"/>
      <c r="V199" s="92" t="str">
        <f t="shared" si="15"/>
        <v/>
      </c>
      <c r="W199" s="174">
        <f>+'Ark1'!V4238</f>
        <v>0</v>
      </c>
      <c r="X199" s="231"/>
      <c r="Y199" s="92"/>
      <c r="Z199" s="174"/>
      <c r="AA199" s="174"/>
      <c r="AB199" s="235"/>
      <c r="AI199" s="92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</row>
    <row r="200" spans="1:45" s="90" customFormat="1" ht="15.6">
      <c r="A200" s="231"/>
      <c r="B200" s="203">
        <f>+'Ark1'!C4239</f>
        <v>2023</v>
      </c>
      <c r="C200" s="203">
        <f>+'Ark1'!J4239</f>
        <v>171</v>
      </c>
      <c r="D200" s="203" t="str">
        <f>VLOOKUP(C200,RNR!$A$1:$B$29,2)</f>
        <v>Prima</v>
      </c>
      <c r="E200" s="203">
        <f>+'Ark1'!D4239</f>
        <v>9</v>
      </c>
      <c r="F200" s="203" t="str">
        <f>VLOOKUP(E200,RNR!$D$2:$E$13,2)</f>
        <v>Sep</v>
      </c>
      <c r="G200" s="91">
        <f>+'Ark1'!Q4239</f>
        <v>1</v>
      </c>
      <c r="H200" s="92">
        <f>+'Ark1'!R4239</f>
        <v>1</v>
      </c>
      <c r="I200" s="91">
        <f>IF(H200=0,"",'Ark1'!S4239)</f>
        <v>1</v>
      </c>
      <c r="J200" s="84"/>
      <c r="K200" s="174">
        <f>IF(G200=0,"",100*H200/Måned!$G18)</f>
        <v>6.3938618925831206E-2</v>
      </c>
      <c r="L200" s="84"/>
      <c r="M200" s="174">
        <f>+IF(H200=0,"",'Ark1'!AA4239)</f>
        <v>0</v>
      </c>
      <c r="N200" s="174">
        <f>+IF(I200=0,"",'Ark1'!AB4239)</f>
        <v>0</v>
      </c>
      <c r="O200" s="256">
        <f>IF(H200=0,"",'Ark1'!W4239)</f>
        <v>61</v>
      </c>
      <c r="P200" s="174">
        <f>IF(H200=0,"",'Ark1'!X4239)</f>
        <v>178.0065005417118</v>
      </c>
      <c r="Q200" s="255"/>
      <c r="R200" s="174">
        <f>IF(H200=0,"",'Ark1'!AA4239)</f>
        <v>0</v>
      </c>
      <c r="S200" s="174">
        <f>IF(H200=0,"",'Ark1'!AB4239)</f>
        <v>0</v>
      </c>
      <c r="T200" s="174">
        <f>IF(H200=0,"",'Ark1'!AC4239)</f>
        <v>0</v>
      </c>
      <c r="U200" s="84"/>
      <c r="V200" s="92">
        <f t="shared" si="15"/>
        <v>1</v>
      </c>
      <c r="W200" s="174">
        <f>+'Ark1'!V4239</f>
        <v>17</v>
      </c>
      <c r="X200" s="231"/>
      <c r="Y200" s="92"/>
      <c r="Z200" s="174"/>
      <c r="AA200" s="174"/>
      <c r="AB200" s="235"/>
      <c r="AI200" s="92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</row>
    <row r="201" spans="1:45" s="90" customFormat="1" ht="15.6">
      <c r="A201" s="231"/>
      <c r="B201" s="203">
        <f>+'Ark1'!C4240</f>
        <v>2023</v>
      </c>
      <c r="C201" s="203">
        <f>+'Ark1'!J4240</f>
        <v>171</v>
      </c>
      <c r="D201" s="203" t="str">
        <f>VLOOKUP(C201,RNR!$A$1:$B$29,2)</f>
        <v>Prima</v>
      </c>
      <c r="E201" s="203">
        <f>+'Ark1'!D4240</f>
        <v>10</v>
      </c>
      <c r="F201" s="203" t="str">
        <f>VLOOKUP(E201,RNR!$D$2:$E$13,2)</f>
        <v>Okt</v>
      </c>
      <c r="G201" s="91">
        <f>+'Ark1'!Q4240</f>
        <v>0</v>
      </c>
      <c r="H201" s="92">
        <f>+'Ark1'!R4240</f>
        <v>0</v>
      </c>
      <c r="I201" s="91" t="str">
        <f>IF(H201=0,"",'Ark1'!S4240)</f>
        <v/>
      </c>
      <c r="J201" s="84"/>
      <c r="K201" s="174" t="str">
        <f>IF(G201=0,"",100*H201/Måned!$G19)</f>
        <v/>
      </c>
      <c r="L201" s="84"/>
      <c r="M201" s="174" t="str">
        <f>+IF(H201=0,"",'Ark1'!AA4240)</f>
        <v/>
      </c>
      <c r="N201" s="174">
        <f>+IF(I201=0,"",'Ark1'!AB4240)</f>
        <v>0</v>
      </c>
      <c r="O201" s="256" t="str">
        <f>IF(H201=0,"",'Ark1'!W4240)</f>
        <v/>
      </c>
      <c r="P201" s="174" t="str">
        <f>IF(H201=0,"",'Ark1'!X4240)</f>
        <v/>
      </c>
      <c r="Q201" s="255"/>
      <c r="R201" s="174" t="str">
        <f>IF(H201=0,"",'Ark1'!AA4240)</f>
        <v/>
      </c>
      <c r="S201" s="174" t="str">
        <f>IF(H201=0,"",'Ark1'!AB4240)</f>
        <v/>
      </c>
      <c r="T201" s="174" t="str">
        <f>IF(H201=0,"",'Ark1'!AC4240)</f>
        <v/>
      </c>
      <c r="U201" s="84"/>
      <c r="V201" s="92" t="str">
        <f t="shared" si="15"/>
        <v/>
      </c>
      <c r="W201" s="174">
        <f>+'Ark1'!V4240</f>
        <v>0</v>
      </c>
      <c r="X201" s="231"/>
      <c r="Y201" s="92"/>
      <c r="Z201" s="174"/>
      <c r="AA201" s="174"/>
      <c r="AB201" s="235"/>
      <c r="AI201" s="92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</row>
    <row r="202" spans="1:45" s="90" customFormat="1" ht="15.6">
      <c r="A202" s="231"/>
      <c r="B202" s="203">
        <f>+'Ark1'!C4241</f>
        <v>2023</v>
      </c>
      <c r="C202" s="203">
        <f>+'Ark1'!J4241</f>
        <v>171</v>
      </c>
      <c r="D202" s="203" t="str">
        <f>VLOOKUP(C202,RNR!$A$1:$B$29,2)</f>
        <v>Prima</v>
      </c>
      <c r="E202" s="203">
        <f>+'Ark1'!D4241</f>
        <v>11</v>
      </c>
      <c r="F202" s="203" t="str">
        <f>VLOOKUP(E202,RNR!$D$2:$E$13,2)</f>
        <v>Nov</v>
      </c>
      <c r="G202" s="91">
        <f>+'Ark1'!Q4241</f>
        <v>1</v>
      </c>
      <c r="H202" s="92">
        <f>+'Ark1'!R4241</f>
        <v>2</v>
      </c>
      <c r="I202" s="91">
        <f>IF(H202=0,"",'Ark1'!S4241)</f>
        <v>2</v>
      </c>
      <c r="J202" s="84"/>
      <c r="K202" s="174">
        <f>IF(G202=0,"",100*H202/Måned!$G20)</f>
        <v>0.12399256044637322</v>
      </c>
      <c r="L202" s="84"/>
      <c r="M202" s="174">
        <f>+IF(H202=0,"",'Ark1'!AA4241)</f>
        <v>10.060000000000038</v>
      </c>
      <c r="N202" s="174">
        <f>+IF(I202=0,"",'Ark1'!AB4241)</f>
        <v>0</v>
      </c>
      <c r="O202" s="256">
        <f>IF(H202=0,"",'Ark1'!W4241)</f>
        <v>59</v>
      </c>
      <c r="P202" s="174">
        <f>IF(H202=0,"",'Ark1'!X4241)</f>
        <v>147.00975081256775</v>
      </c>
      <c r="Q202" s="255"/>
      <c r="R202" s="174">
        <f>IF(H202=0,"",'Ark1'!AA4241)</f>
        <v>10.060000000000038</v>
      </c>
      <c r="S202" s="174">
        <f>IF(H202=0,"",'Ark1'!AB4241)</f>
        <v>0</v>
      </c>
      <c r="T202" s="174">
        <f>IF(H202=0,"",'Ark1'!AC4241)</f>
        <v>0</v>
      </c>
      <c r="U202" s="84"/>
      <c r="V202" s="92">
        <f t="shared" ref="V202:V214" si="16">+(IF(H202=0,"",I202/G202))</f>
        <v>2</v>
      </c>
      <c r="W202" s="174">
        <f>+'Ark1'!V4241</f>
        <v>14</v>
      </c>
      <c r="X202" s="231"/>
      <c r="Y202" s="92"/>
      <c r="Z202" s="174"/>
      <c r="AA202" s="174"/>
      <c r="AB202" s="235"/>
      <c r="AI202" s="92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</row>
    <row r="203" spans="1:45" s="90" customFormat="1" ht="15.6">
      <c r="A203" s="231"/>
      <c r="B203" s="203">
        <f>+'Ark1'!C4242</f>
        <v>2023</v>
      </c>
      <c r="C203" s="203">
        <f>+'Ark1'!J4242</f>
        <v>171</v>
      </c>
      <c r="D203" s="203" t="str">
        <f>VLOOKUP(C203,RNR!$A$1:$B$29,2)</f>
        <v>Prima</v>
      </c>
      <c r="E203" s="203">
        <f>+'Ark1'!D4242</f>
        <v>12</v>
      </c>
      <c r="F203" s="203" t="str">
        <f>VLOOKUP(E203,RNR!$D$2:$E$13,2)</f>
        <v>Des</v>
      </c>
      <c r="G203" s="91">
        <f>+'Ark1'!Q4242</f>
        <v>0</v>
      </c>
      <c r="H203" s="92">
        <f>+'Ark1'!R4242</f>
        <v>0</v>
      </c>
      <c r="I203" s="91" t="str">
        <f>IF(H203=0,"",'Ark1'!S4242)</f>
        <v/>
      </c>
      <c r="J203" s="84"/>
      <c r="K203" s="174" t="str">
        <f>IF(G203=0,"",100*H203/Måned!$G21)</f>
        <v/>
      </c>
      <c r="L203" s="84"/>
      <c r="M203" s="174" t="str">
        <f>+IF(H203=0,"",'Ark1'!AA4242)</f>
        <v/>
      </c>
      <c r="N203" s="174">
        <f>+IF(I203=0,"",'Ark1'!AB4242)</f>
        <v>0</v>
      </c>
      <c r="O203" s="256" t="str">
        <f>IF(H203=0,"",'Ark1'!W4242)</f>
        <v/>
      </c>
      <c r="P203" s="174" t="str">
        <f>IF(H203=0,"",'Ark1'!X4242)</f>
        <v/>
      </c>
      <c r="Q203" s="255"/>
      <c r="R203" s="174" t="str">
        <f>IF(H203=0,"",'Ark1'!AA4242)</f>
        <v/>
      </c>
      <c r="S203" s="174" t="str">
        <f>IF(H203=0,"",'Ark1'!AB4242)</f>
        <v/>
      </c>
      <c r="T203" s="174" t="str">
        <f>IF(H203=0,"",'Ark1'!AC4242)</f>
        <v/>
      </c>
      <c r="U203" s="84"/>
      <c r="V203" s="92" t="str">
        <f t="shared" si="16"/>
        <v/>
      </c>
      <c r="W203" s="174">
        <f>+'Ark1'!V4242</f>
        <v>0</v>
      </c>
      <c r="X203" s="231"/>
      <c r="Y203" s="92"/>
      <c r="Z203" s="174"/>
      <c r="AA203" s="174"/>
      <c r="AB203" s="235"/>
      <c r="AI203" s="92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</row>
    <row r="204" spans="1:45" s="90" customFormat="1">
      <c r="A204" s="231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92"/>
      <c r="Z204" s="174"/>
      <c r="AA204" s="174"/>
      <c r="AB204" s="235"/>
      <c r="AI204" s="92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</row>
    <row r="205" spans="1:45" s="90" customFormat="1" ht="15.6">
      <c r="A205" s="231"/>
      <c r="B205" s="203">
        <f>+'Ark1'!C4243</f>
        <v>2023</v>
      </c>
      <c r="C205" s="203">
        <f>+'Ark1'!J4243</f>
        <v>181</v>
      </c>
      <c r="D205" s="203" t="str">
        <f>VLOOKUP(C205,RNR!$A$1:$B$29,2)</f>
        <v>Horns</v>
      </c>
      <c r="E205" s="203">
        <f>+'Ark1'!D4243</f>
        <v>1</v>
      </c>
      <c r="F205" s="203" t="str">
        <f>VLOOKUP(E205,RNR!$D$2:$E$13,2)</f>
        <v>Jan</v>
      </c>
      <c r="G205" s="91">
        <f>+'Ark1'!Q4243</f>
        <v>3</v>
      </c>
      <c r="H205" s="92">
        <f>+'Ark1'!R4243</f>
        <v>9</v>
      </c>
      <c r="I205" s="91">
        <f>IF(H205=0,"",'Ark1'!S4243)</f>
        <v>9</v>
      </c>
      <c r="J205" s="84"/>
      <c r="K205" s="174">
        <f>IF(G205=0,"",100*H205/Måned!$G10)</f>
        <v>0.55727554179566563</v>
      </c>
      <c r="L205" s="84"/>
      <c r="M205" s="174">
        <f>+IF(H205=0,"",'Ark1'!AA4243)</f>
        <v>40.487824720739106</v>
      </c>
      <c r="N205" s="174">
        <f>+IF(I205=0,"",'Ark1'!AB4243)</f>
        <v>1.6329931618552047</v>
      </c>
      <c r="O205" s="256">
        <f>IF(H205=0,"",'Ark1'!W4243)</f>
        <v>61.33333333333335</v>
      </c>
      <c r="P205" s="174">
        <f>IF(H205=0,"",'Ark1'!X4243)</f>
        <v>186.10810160105927</v>
      </c>
      <c r="Q205" s="255"/>
      <c r="R205" s="174">
        <f>IF(H205=0,"",'Ark1'!AA4243)</f>
        <v>40.487824720739106</v>
      </c>
      <c r="S205" s="174">
        <f>IF(H205=0,"",'Ark1'!AB4243)</f>
        <v>1.6329931618552047</v>
      </c>
      <c r="T205" s="174">
        <f>IF(H205=0,"",'Ark1'!AC4243)</f>
        <v>-85.158529542032298</v>
      </c>
      <c r="U205" s="84"/>
      <c r="V205" s="92">
        <f t="shared" si="16"/>
        <v>3</v>
      </c>
      <c r="W205" s="174">
        <f>+'Ark1'!V4243</f>
        <v>3.1111111111111112</v>
      </c>
      <c r="X205" s="231"/>
      <c r="Y205" s="92"/>
      <c r="Z205" s="174"/>
      <c r="AA205" s="174"/>
      <c r="AB205" s="235"/>
      <c r="AI205" s="92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</row>
    <row r="206" spans="1:45" s="90" customFormat="1" ht="15.6">
      <c r="A206" s="231"/>
      <c r="B206" s="203">
        <f>+'Ark1'!C4244</f>
        <v>2023</v>
      </c>
      <c r="C206" s="203">
        <f>+'Ark1'!J4244</f>
        <v>181</v>
      </c>
      <c r="D206" s="203" t="str">
        <f>VLOOKUP(C206,RNR!$A$1:$B$29,2)</f>
        <v>Horns</v>
      </c>
      <c r="E206" s="203">
        <f>+'Ark1'!D4244</f>
        <v>2</v>
      </c>
      <c r="F206" s="203" t="str">
        <f>VLOOKUP(E206,RNR!$D$2:$E$13,2)</f>
        <v>Feb</v>
      </c>
      <c r="G206" s="91">
        <f>+'Ark1'!Q4244</f>
        <v>4</v>
      </c>
      <c r="H206" s="92">
        <f>+'Ark1'!R4244</f>
        <v>18</v>
      </c>
      <c r="I206" s="91">
        <f>IF(H206=0,"",'Ark1'!S4244)</f>
        <v>18</v>
      </c>
      <c r="J206" s="84"/>
      <c r="K206" s="174">
        <f>IF(G206=0,"",100*H206/Måned!$G11)</f>
        <v>1.3274336283185841</v>
      </c>
      <c r="L206" s="84"/>
      <c r="M206" s="174">
        <f>+IF(H206=0,"",'Ark1'!AA4244)</f>
        <v>46.052166139855323</v>
      </c>
      <c r="N206" s="174">
        <f>+IF(I206=0,"",'Ark1'!AB4244)</f>
        <v>1.9212907184212924</v>
      </c>
      <c r="O206" s="256">
        <f>IF(H206=0,"",'Ark1'!W4244)</f>
        <v>62.444444444444443</v>
      </c>
      <c r="P206" s="174">
        <f>IF(H206=0,"",'Ark1'!X4244)</f>
        <v>160.37679065848084</v>
      </c>
      <c r="Q206" s="255"/>
      <c r="R206" s="174">
        <f>IF(H206=0,"",'Ark1'!AA4244)</f>
        <v>46.052166139855323</v>
      </c>
      <c r="S206" s="174">
        <f>IF(H206=0,"",'Ark1'!AB4244)</f>
        <v>1.9212907184212924</v>
      </c>
      <c r="T206" s="174">
        <f>IF(H206=0,"",'Ark1'!AC4244)</f>
        <v>-88.182425494353467</v>
      </c>
      <c r="U206" s="84"/>
      <c r="V206" s="92">
        <f t="shared" si="16"/>
        <v>4.5</v>
      </c>
      <c r="W206" s="174">
        <f>+'Ark1'!V4244</f>
        <v>1.5555555555555556</v>
      </c>
      <c r="X206" s="231"/>
      <c r="Y206" s="92"/>
      <c r="Z206" s="174"/>
      <c r="AA206" s="174"/>
      <c r="AB206" s="235"/>
      <c r="AI206" s="92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</row>
    <row r="207" spans="1:45" s="90" customFormat="1" ht="15.6">
      <c r="A207" s="231"/>
      <c r="B207" s="203">
        <f>+'Ark1'!C4245</f>
        <v>2023</v>
      </c>
      <c r="C207" s="203">
        <f>+'Ark1'!J4245</f>
        <v>181</v>
      </c>
      <c r="D207" s="203" t="str">
        <f>VLOOKUP(C207,RNR!$A$1:$B$29,2)</f>
        <v>Horns</v>
      </c>
      <c r="E207" s="203">
        <f>+'Ark1'!D4245</f>
        <v>3</v>
      </c>
      <c r="F207" s="203" t="str">
        <f>VLOOKUP(E207,RNR!$D$2:$E$13,2)</f>
        <v>Mar</v>
      </c>
      <c r="G207" s="91">
        <f>+'Ark1'!Q4245</f>
        <v>4</v>
      </c>
      <c r="H207" s="92">
        <f>+'Ark1'!R4245</f>
        <v>22</v>
      </c>
      <c r="I207" s="91">
        <f>IF(H207=0,"",'Ark1'!S4245)</f>
        <v>22</v>
      </c>
      <c r="J207" s="84"/>
      <c r="K207" s="174">
        <f>IF(G207=0,"",100*H207/Måned!$G12)</f>
        <v>1.3261000602772754</v>
      </c>
      <c r="L207" s="84"/>
      <c r="M207" s="174">
        <f>+IF(H207=0,"",'Ark1'!AA4245)</f>
        <v>33.077879865003894</v>
      </c>
      <c r="N207" s="174">
        <f>+IF(I207=0,"",'Ark1'!AB4245)</f>
        <v>1.2767792641079423</v>
      </c>
      <c r="O207" s="256">
        <f>IF(H207=0,"",'Ark1'!W4245)</f>
        <v>62.77272727272728</v>
      </c>
      <c r="P207" s="174">
        <f>IF(H207=0,"",'Ark1'!X4245)</f>
        <v>170.26002166847229</v>
      </c>
      <c r="Q207" s="255"/>
      <c r="R207" s="174">
        <f>IF(H207=0,"",'Ark1'!AA4245)</f>
        <v>33.077879865003894</v>
      </c>
      <c r="S207" s="174">
        <f>IF(H207=0,"",'Ark1'!AB4245)</f>
        <v>1.2767792641079423</v>
      </c>
      <c r="T207" s="174">
        <f>IF(H207=0,"",'Ark1'!AC4245)</f>
        <v>-66.497739736304482</v>
      </c>
      <c r="U207" s="84"/>
      <c r="V207" s="92">
        <f t="shared" si="16"/>
        <v>5.5</v>
      </c>
      <c r="W207" s="174">
        <f>+'Ark1'!V4245</f>
        <v>0</v>
      </c>
      <c r="X207" s="231"/>
      <c r="Y207" s="92"/>
      <c r="Z207" s="174"/>
      <c r="AA207" s="174"/>
      <c r="AB207" s="235"/>
      <c r="AI207" s="92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</row>
    <row r="208" spans="1:45" s="90" customFormat="1" ht="15.6">
      <c r="A208" s="231"/>
      <c r="B208" s="203">
        <f>+'Ark1'!C4246</f>
        <v>2023</v>
      </c>
      <c r="C208" s="203">
        <f>+'Ark1'!J4246</f>
        <v>181</v>
      </c>
      <c r="D208" s="203" t="str">
        <f>VLOOKUP(C208,RNR!$A$1:$B$29,2)</f>
        <v>Horns</v>
      </c>
      <c r="E208" s="203">
        <f>+'Ark1'!D4246</f>
        <v>4</v>
      </c>
      <c r="F208" s="203" t="str">
        <f>VLOOKUP(E208,RNR!$D$2:$E$13,2)</f>
        <v>Apr</v>
      </c>
      <c r="G208" s="91">
        <f>+'Ark1'!Q4246</f>
        <v>4</v>
      </c>
      <c r="H208" s="92">
        <f>+'Ark1'!R4246</f>
        <v>15</v>
      </c>
      <c r="I208" s="91">
        <f>IF(H208=0,"",'Ark1'!S4246)</f>
        <v>15</v>
      </c>
      <c r="J208" s="84"/>
      <c r="K208" s="174">
        <f>IF(G208=0,"",100*H208/Måned!$G13)</f>
        <v>1.1952191235059761</v>
      </c>
      <c r="L208" s="84"/>
      <c r="M208" s="174">
        <f>+IF(H208=0,"",'Ark1'!AA4246)</f>
        <v>35.300207113021578</v>
      </c>
      <c r="N208" s="174">
        <f>+IF(I208=0,"",'Ark1'!AB4246)</f>
        <v>1.4236104336042088</v>
      </c>
      <c r="O208" s="256">
        <f>IF(H208=0,"",'Ark1'!W4246)</f>
        <v>62.8</v>
      </c>
      <c r="P208" s="174">
        <f>IF(H208=0,"",'Ark1'!X4246)</f>
        <v>154.30841459010475</v>
      </c>
      <c r="Q208" s="255"/>
      <c r="R208" s="174">
        <f>IF(H208=0,"",'Ark1'!AA4246)</f>
        <v>35.300207113021578</v>
      </c>
      <c r="S208" s="174">
        <f>IF(H208=0,"",'Ark1'!AB4246)</f>
        <v>1.4236104336042088</v>
      </c>
      <c r="T208" s="174">
        <f>IF(H208=0,"",'Ark1'!AC4246)</f>
        <v>-82.464172282523492</v>
      </c>
      <c r="U208" s="84"/>
      <c r="V208" s="92">
        <f t="shared" si="16"/>
        <v>3.75</v>
      </c>
      <c r="W208" s="174">
        <f>+'Ark1'!V4246</f>
        <v>0</v>
      </c>
      <c r="X208" s="231"/>
      <c r="Y208" s="92"/>
      <c r="Z208" s="174"/>
      <c r="AA208" s="174"/>
      <c r="AB208" s="235"/>
      <c r="AI208" s="92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</row>
    <row r="209" spans="1:45" s="90" customFormat="1" ht="15.6">
      <c r="A209" s="231"/>
      <c r="B209" s="203">
        <f>+'Ark1'!C4247</f>
        <v>2023</v>
      </c>
      <c r="C209" s="203">
        <f>+'Ark1'!J4247</f>
        <v>181</v>
      </c>
      <c r="D209" s="203" t="str">
        <f>VLOOKUP(C209,RNR!$A$1:$B$29,2)</f>
        <v>Horns</v>
      </c>
      <c r="E209" s="203">
        <f>+'Ark1'!D4247</f>
        <v>5</v>
      </c>
      <c r="F209" s="203" t="str">
        <f>VLOOKUP(E209,RNR!$D$2:$E$13,2)</f>
        <v>Mai</v>
      </c>
      <c r="G209" s="91">
        <f>+'Ark1'!Q4247</f>
        <v>3</v>
      </c>
      <c r="H209" s="92">
        <f>+'Ark1'!R4247</f>
        <v>11</v>
      </c>
      <c r="I209" s="91">
        <f>IF(H209=0,"",'Ark1'!S4247)</f>
        <v>11</v>
      </c>
      <c r="J209" s="84"/>
      <c r="K209" s="174">
        <f>IF(G209=0,"",100*H209/Måned!$G14)</f>
        <v>0.739247311827957</v>
      </c>
      <c r="L209" s="84"/>
      <c r="M209" s="174">
        <f>+IF(H209=0,"",'Ark1'!AA4247)</f>
        <v>44.09896646153075</v>
      </c>
      <c r="N209" s="174">
        <f>+IF(I209=0,"",'Ark1'!AB4247)</f>
        <v>1.1354541815269021</v>
      </c>
      <c r="O209" s="256">
        <f>IF(H209=0,"",'Ark1'!W4247)</f>
        <v>63.27272727272728</v>
      </c>
      <c r="P209" s="174">
        <f>IF(H209=0,"",'Ark1'!X4247)</f>
        <v>171.33852063429529</v>
      </c>
      <c r="Q209" s="255"/>
      <c r="R209" s="174">
        <f>IF(H209=0,"",'Ark1'!AA4247)</f>
        <v>44.09896646153075</v>
      </c>
      <c r="S209" s="174">
        <f>IF(H209=0,"",'Ark1'!AB4247)</f>
        <v>1.1354541815269021</v>
      </c>
      <c r="T209" s="174">
        <f>IF(H209=0,"",'Ark1'!AC4247)</f>
        <v>-79.055844845617699</v>
      </c>
      <c r="U209" s="84"/>
      <c r="V209" s="92">
        <f t="shared" si="16"/>
        <v>3.6666666666666665</v>
      </c>
      <c r="W209" s="174">
        <f>+'Ark1'!V4247</f>
        <v>0</v>
      </c>
      <c r="X209" s="231"/>
      <c r="Y209" s="92"/>
      <c r="Z209" s="174"/>
      <c r="AA209" s="174"/>
      <c r="AB209" s="235"/>
      <c r="AI209" s="92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</row>
    <row r="210" spans="1:45" s="90" customFormat="1" ht="15.6">
      <c r="A210" s="231"/>
      <c r="B210" s="203">
        <f>+'Ark1'!C4248</f>
        <v>2023</v>
      </c>
      <c r="C210" s="203">
        <f>+'Ark1'!J4248</f>
        <v>181</v>
      </c>
      <c r="D210" s="203" t="str">
        <f>VLOOKUP(C210,RNR!$A$1:$B$29,2)</f>
        <v>Horns</v>
      </c>
      <c r="E210" s="203">
        <f>+'Ark1'!D4248</f>
        <v>6</v>
      </c>
      <c r="F210" s="203" t="str">
        <f>VLOOKUP(E210,RNR!$D$2:$E$13,2)</f>
        <v>Jun</v>
      </c>
      <c r="G210" s="91">
        <f>+'Ark1'!Q4248</f>
        <v>4</v>
      </c>
      <c r="H210" s="92">
        <f>+'Ark1'!R4248</f>
        <v>18</v>
      </c>
      <c r="I210" s="91">
        <f>IF(H210=0,"",'Ark1'!S4248)</f>
        <v>18</v>
      </c>
      <c r="J210" s="84"/>
      <c r="K210" s="174">
        <f>IF(G210=0,"",100*H210/Måned!$G15)</f>
        <v>1.1865524060646011</v>
      </c>
      <c r="L210" s="84"/>
      <c r="M210" s="174">
        <f>+IF(H210=0,"",'Ark1'!AA4248)</f>
        <v>39.43940499889267</v>
      </c>
      <c r="N210" s="174">
        <f>+IF(I210=0,"",'Ark1'!AB4248)</f>
        <v>1.2018504251546631</v>
      </c>
      <c r="O210" s="256">
        <f>IF(H210=0,"",'Ark1'!W4248)</f>
        <v>63</v>
      </c>
      <c r="P210" s="174">
        <f>IF(H210=0,"",'Ark1'!X4248)</f>
        <v>181.43734200072231</v>
      </c>
      <c r="Q210" s="255"/>
      <c r="R210" s="174">
        <f>IF(H210=0,"",'Ark1'!AA4248)</f>
        <v>39.43940499889267</v>
      </c>
      <c r="S210" s="174">
        <f>IF(H210=0,"",'Ark1'!AB4248)</f>
        <v>1.2018504251546631</v>
      </c>
      <c r="T210" s="174">
        <f>IF(H210=0,"",'Ark1'!AC4248)</f>
        <v>-74.190864065265899</v>
      </c>
      <c r="U210" s="84"/>
      <c r="V210" s="92">
        <f t="shared" si="16"/>
        <v>4.5</v>
      </c>
      <c r="W210" s="174">
        <f>+'Ark1'!V4248</f>
        <v>0</v>
      </c>
      <c r="X210" s="231"/>
      <c r="Y210" s="92"/>
      <c r="Z210" s="174"/>
      <c r="AA210" s="174"/>
      <c r="AB210" s="235"/>
      <c r="AI210" s="92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</row>
    <row r="211" spans="1:45" s="90" customFormat="1" ht="15.6">
      <c r="A211" s="231"/>
      <c r="B211" s="203">
        <f>+'Ark1'!C4249</f>
        <v>2023</v>
      </c>
      <c r="C211" s="203">
        <f>+'Ark1'!J4249</f>
        <v>181</v>
      </c>
      <c r="D211" s="203" t="str">
        <f>VLOOKUP(C211,RNR!$A$1:$B$29,2)</f>
        <v>Horns</v>
      </c>
      <c r="E211" s="203">
        <f>+'Ark1'!D4249</f>
        <v>7</v>
      </c>
      <c r="F211" s="203" t="str">
        <f>VLOOKUP(E211,RNR!$D$2:$E$13,2)</f>
        <v>Jul</v>
      </c>
      <c r="G211" s="91">
        <f>+'Ark1'!Q4249</f>
        <v>4</v>
      </c>
      <c r="H211" s="92">
        <f>+'Ark1'!R4249</f>
        <v>22</v>
      </c>
      <c r="I211" s="91">
        <f>IF(H211=0,"",'Ark1'!S4249)</f>
        <v>22</v>
      </c>
      <c r="J211" s="84"/>
      <c r="K211" s="174">
        <f>IF(G211=0,"",100*H211/Måned!$G16)</f>
        <v>1.6369047619047619</v>
      </c>
      <c r="L211" s="84"/>
      <c r="M211" s="174">
        <f>+IF(H211=0,"",'Ark1'!AA4249)</f>
        <v>38.653342793229577</v>
      </c>
      <c r="N211" s="174">
        <f>+IF(I211=0,"",'Ark1'!AB4249)</f>
        <v>1.1642044068061532</v>
      </c>
      <c r="O211" s="256">
        <f>IF(H211=0,"",'Ark1'!W4249)</f>
        <v>63.909090909090899</v>
      </c>
      <c r="P211" s="174">
        <f>IF(H211=0,"",'Ark1'!X4249)</f>
        <v>141.27843986998923</v>
      </c>
      <c r="Q211" s="255"/>
      <c r="R211" s="174">
        <f>IF(H211=0,"",'Ark1'!AA4249)</f>
        <v>38.653342793229577</v>
      </c>
      <c r="S211" s="174">
        <f>IF(H211=0,"",'Ark1'!AB4249)</f>
        <v>1.1642044068061532</v>
      </c>
      <c r="T211" s="174">
        <f>IF(H211=0,"",'Ark1'!AC4249)</f>
        <v>-57.797476295046195</v>
      </c>
      <c r="U211" s="84"/>
      <c r="V211" s="92">
        <f t="shared" si="16"/>
        <v>5.5</v>
      </c>
      <c r="W211" s="174">
        <f>+'Ark1'!V4249</f>
        <v>0</v>
      </c>
      <c r="X211" s="231"/>
      <c r="Y211" s="92"/>
      <c r="Z211" s="174"/>
      <c r="AA211" s="174"/>
      <c r="AB211" s="235"/>
      <c r="AI211" s="92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</row>
    <row r="212" spans="1:45" s="90" customFormat="1" ht="15.6">
      <c r="A212" s="231"/>
      <c r="B212" s="203">
        <f>+'Ark1'!C4250</f>
        <v>2023</v>
      </c>
      <c r="C212" s="203">
        <f>+'Ark1'!J4250</f>
        <v>181</v>
      </c>
      <c r="D212" s="203" t="str">
        <f>VLOOKUP(C212,RNR!$A$1:$B$29,2)</f>
        <v>Horns</v>
      </c>
      <c r="E212" s="203">
        <f>+'Ark1'!D4250</f>
        <v>8</v>
      </c>
      <c r="F212" s="203" t="str">
        <f>VLOOKUP(E212,RNR!$D$2:$E$13,2)</f>
        <v>Aug</v>
      </c>
      <c r="G212" s="91">
        <f>+'Ark1'!Q4250</f>
        <v>3</v>
      </c>
      <c r="H212" s="92">
        <f>+'Ark1'!R4250</f>
        <v>34</v>
      </c>
      <c r="I212" s="91">
        <f>IF(H212=0,"",'Ark1'!S4250)</f>
        <v>34</v>
      </c>
      <c r="J212" s="84"/>
      <c r="K212" s="174">
        <f>IF(G212=0,"",100*H212/Måned!$G17)</f>
        <v>2.0178041543026706</v>
      </c>
      <c r="L212" s="84"/>
      <c r="M212" s="174">
        <f>+IF(H212=0,"",'Ark1'!AA4250)</f>
        <v>30.956952475565004</v>
      </c>
      <c r="N212" s="174">
        <f>+IF(I212=0,"",'Ark1'!AB4250)</f>
        <v>1.0344414938279762</v>
      </c>
      <c r="O212" s="256">
        <f>IF(H212=0,"",'Ark1'!W4250)</f>
        <v>62.441176470588239</v>
      </c>
      <c r="P212" s="174">
        <f>IF(H212=0,"",'Ark1'!X4250)</f>
        <v>152.22739149831116</v>
      </c>
      <c r="Q212" s="255"/>
      <c r="R212" s="174">
        <f>IF(H212=0,"",'Ark1'!AA4250)</f>
        <v>30.956952475565004</v>
      </c>
      <c r="S212" s="174">
        <f>IF(H212=0,"",'Ark1'!AB4250)</f>
        <v>1.0344414938279762</v>
      </c>
      <c r="T212" s="174">
        <f>IF(H212=0,"",'Ark1'!AC4250)</f>
        <v>-41.558918929891298</v>
      </c>
      <c r="U212" s="84"/>
      <c r="V212" s="92">
        <f t="shared" si="16"/>
        <v>11.333333333333334</v>
      </c>
      <c r="W212" s="174">
        <f>+'Ark1'!V4250</f>
        <v>0</v>
      </c>
      <c r="X212" s="231"/>
      <c r="Y212" s="92"/>
      <c r="Z212" s="174"/>
      <c r="AA212" s="174"/>
      <c r="AB212" s="235"/>
      <c r="AI212" s="92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</row>
    <row r="213" spans="1:45" s="90" customFormat="1" ht="15.6">
      <c r="A213" s="231"/>
      <c r="B213" s="203">
        <f>+'Ark1'!C4251</f>
        <v>2023</v>
      </c>
      <c r="C213" s="203">
        <f>+'Ark1'!J4251</f>
        <v>181</v>
      </c>
      <c r="D213" s="203" t="str">
        <f>VLOOKUP(C213,RNR!$A$1:$B$29,2)</f>
        <v>Horns</v>
      </c>
      <c r="E213" s="203">
        <f>+'Ark1'!D4251</f>
        <v>9</v>
      </c>
      <c r="F213" s="203" t="str">
        <f>VLOOKUP(E213,RNR!$D$2:$E$13,2)</f>
        <v>Sep</v>
      </c>
      <c r="G213" s="91">
        <f>+'Ark1'!Q4251</f>
        <v>5</v>
      </c>
      <c r="H213" s="92">
        <f>+'Ark1'!R4251</f>
        <v>23</v>
      </c>
      <c r="I213" s="91">
        <f>IF(H213=0,"",'Ark1'!S4251)</f>
        <v>23</v>
      </c>
      <c r="J213" s="84"/>
      <c r="K213" s="174">
        <f>IF(G213=0,"",100*H213/Måned!$G18)</f>
        <v>1.4705882352941178</v>
      </c>
      <c r="L213" s="84"/>
      <c r="M213" s="174">
        <f>+IF(H213=0,"",'Ark1'!AA4251)</f>
        <v>40.836587527698462</v>
      </c>
      <c r="N213" s="174">
        <f>+IF(I213=0,"",'Ark1'!AB4251)</f>
        <v>1.3057962971894912</v>
      </c>
      <c r="O213" s="256">
        <f>IF(H213=0,"",'Ark1'!W4251)</f>
        <v>62.347826086956523</v>
      </c>
      <c r="P213" s="174">
        <f>IF(H213=0,"",'Ark1'!X4251)</f>
        <v>181.69956192001513</v>
      </c>
      <c r="Q213" s="255"/>
      <c r="R213" s="174">
        <f>IF(H213=0,"",'Ark1'!AA4251)</f>
        <v>40.836587527698462</v>
      </c>
      <c r="S213" s="174">
        <f>IF(H213=0,"",'Ark1'!AB4251)</f>
        <v>1.3057962971894912</v>
      </c>
      <c r="T213" s="174">
        <f>IF(H213=0,"",'Ark1'!AC4251)</f>
        <v>-54.063776871985688</v>
      </c>
      <c r="U213" s="84"/>
      <c r="V213" s="92">
        <f t="shared" si="16"/>
        <v>4.5999999999999996</v>
      </c>
      <c r="W213" s="174">
        <f>+'Ark1'!V4251</f>
        <v>0.60869565217391308</v>
      </c>
      <c r="X213" s="231"/>
      <c r="Y213" s="92"/>
      <c r="Z213" s="174"/>
      <c r="AA213" s="174"/>
      <c r="AB213" s="235"/>
      <c r="AI213" s="92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</row>
    <row r="214" spans="1:45" s="90" customFormat="1" ht="15.6">
      <c r="A214" s="231"/>
      <c r="B214" s="203">
        <f>+'Ark1'!C4252</f>
        <v>2023</v>
      </c>
      <c r="C214" s="203">
        <f>+'Ark1'!J4252</f>
        <v>181</v>
      </c>
      <c r="D214" s="203" t="str">
        <f>VLOOKUP(C214,RNR!$A$1:$B$29,2)</f>
        <v>Horns</v>
      </c>
      <c r="E214" s="203">
        <f>+'Ark1'!D4252</f>
        <v>10</v>
      </c>
      <c r="F214" s="203" t="str">
        <f>VLOOKUP(E214,RNR!$D$2:$E$13,2)</f>
        <v>Okt</v>
      </c>
      <c r="G214" s="91">
        <f>+'Ark1'!Q4252</f>
        <v>3</v>
      </c>
      <c r="H214" s="92">
        <f>+'Ark1'!R4252</f>
        <v>10</v>
      </c>
      <c r="I214" s="91">
        <f>IF(H214=0,"",'Ark1'!S4252)</f>
        <v>10</v>
      </c>
      <c r="J214" s="84"/>
      <c r="K214" s="174">
        <f>IF(G214=0,"",100*H214/Måned!$G19)</f>
        <v>0.61500615006150061</v>
      </c>
      <c r="L214" s="84"/>
      <c r="M214" s="174">
        <f>+IF(H214=0,"",'Ark1'!AA4252)</f>
        <v>32.902141267704827</v>
      </c>
      <c r="N214" s="174">
        <f>+IF(I214=0,"",'Ark1'!AB4252)</f>
        <v>1.0440306508914732</v>
      </c>
      <c r="O214" s="256">
        <f>IF(H214=0,"",'Ark1'!W4252)</f>
        <v>64.099999999999994</v>
      </c>
      <c r="P214" s="174">
        <f>IF(H214=0,"",'Ark1'!X4252)</f>
        <v>154.94041170097503</v>
      </c>
      <c r="Q214" s="255"/>
      <c r="R214" s="174">
        <f>IF(H214=0,"",'Ark1'!AA4252)</f>
        <v>32.902141267704827</v>
      </c>
      <c r="S214" s="174">
        <f>IF(H214=0,"",'Ark1'!AB4252)</f>
        <v>1.0440306508914732</v>
      </c>
      <c r="T214" s="174">
        <f>IF(H214=0,"",'Ark1'!AC4252)</f>
        <v>-69.084183274371483</v>
      </c>
      <c r="U214" s="84"/>
      <c r="V214" s="92">
        <f t="shared" si="16"/>
        <v>3.3333333333333335</v>
      </c>
      <c r="W214" s="174">
        <f>+'Ark1'!V4252</f>
        <v>0</v>
      </c>
      <c r="X214" s="231"/>
      <c r="Y214" s="92"/>
      <c r="Z214" s="174"/>
      <c r="AA214" s="174"/>
      <c r="AB214" s="235"/>
      <c r="AI214" s="92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</row>
    <row r="215" spans="1:45" s="90" customFormat="1" ht="15.6">
      <c r="A215" s="231"/>
      <c r="B215" s="203">
        <f>+'Ark1'!C4253</f>
        <v>2023</v>
      </c>
      <c r="C215" s="203">
        <f>+'Ark1'!J4253</f>
        <v>181</v>
      </c>
      <c r="D215" s="203" t="str">
        <f>VLOOKUP(C215,RNR!$A$1:$B$29,2)</f>
        <v>Horns</v>
      </c>
      <c r="E215" s="203">
        <f>+'Ark1'!D4253</f>
        <v>11</v>
      </c>
      <c r="F215" s="203" t="str">
        <f>VLOOKUP(E215,RNR!$D$2:$E$13,2)</f>
        <v>Nov</v>
      </c>
      <c r="G215" s="91">
        <f>+'Ark1'!Q4253</f>
        <v>4</v>
      </c>
      <c r="H215" s="92">
        <f>+'Ark1'!R4253</f>
        <v>19</v>
      </c>
      <c r="I215" s="91">
        <f>IF(H215=0,"",'Ark1'!S4253)</f>
        <v>19</v>
      </c>
      <c r="J215" s="84"/>
      <c r="K215" s="174">
        <f>IF(G215=0,"",100*H215/Måned!$G20)</f>
        <v>1.1779293242405455</v>
      </c>
      <c r="L215" s="84"/>
      <c r="M215" s="174">
        <f>+IF(H215=0,"",'Ark1'!AA4253)</f>
        <v>41.94477638428863</v>
      </c>
      <c r="N215" s="174">
        <f>+IF(I215=0,"",'Ark1'!AB4253)</f>
        <v>1.2343199367956561</v>
      </c>
      <c r="O215" s="256">
        <f>IF(H215=0,"",'Ark1'!W4253)</f>
        <v>63.052631578947377</v>
      </c>
      <c r="P215" s="174">
        <f>IF(H215=0,"",'Ark1'!X4253)</f>
        <v>168.50658607515541</v>
      </c>
      <c r="Q215" s="255"/>
      <c r="R215" s="174">
        <f>IF(H215=0,"",'Ark1'!AA4253)</f>
        <v>41.94477638428863</v>
      </c>
      <c r="S215" s="174">
        <f>IF(H215=0,"",'Ark1'!AB4253)</f>
        <v>1.2343199367956561</v>
      </c>
      <c r="T215" s="174">
        <f>IF(H215=0,"",'Ark1'!AC4253)</f>
        <v>-60.072813260206615</v>
      </c>
      <c r="U215" s="84"/>
      <c r="V215" s="92">
        <f t="shared" ref="V215:V227" si="17">+(IF(H215=0,"",I215/G215))</f>
        <v>4.75</v>
      </c>
      <c r="W215" s="174">
        <f>+'Ark1'!V4253</f>
        <v>0.73684210526315774</v>
      </c>
      <c r="X215" s="231"/>
      <c r="Y215" s="92"/>
      <c r="Z215" s="174"/>
      <c r="AA215" s="174"/>
      <c r="AB215" s="235"/>
      <c r="AI215" s="92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</row>
    <row r="216" spans="1:45" s="90" customFormat="1" ht="15.6">
      <c r="A216" s="231"/>
      <c r="B216" s="203">
        <f>+'Ark1'!C4254</f>
        <v>2023</v>
      </c>
      <c r="C216" s="203">
        <f>+'Ark1'!J4254</f>
        <v>181</v>
      </c>
      <c r="D216" s="203" t="str">
        <f>VLOOKUP(C216,RNR!$A$1:$B$29,2)</f>
        <v>Horns</v>
      </c>
      <c r="E216" s="203">
        <f>+'Ark1'!D4254</f>
        <v>12</v>
      </c>
      <c r="F216" s="203" t="str">
        <f>VLOOKUP(E216,RNR!$D$2:$E$13,2)</f>
        <v>Des</v>
      </c>
      <c r="G216" s="91">
        <f>+'Ark1'!Q4254</f>
        <v>4</v>
      </c>
      <c r="H216" s="92">
        <f>+'Ark1'!R4254</f>
        <v>26</v>
      </c>
      <c r="I216" s="91">
        <f>IF(H216=0,"",'Ark1'!S4254)</f>
        <v>26</v>
      </c>
      <c r="J216" s="84"/>
      <c r="K216" s="174">
        <f>IF(G216=0,"",100*H216/Måned!$G21)</f>
        <v>2.03125</v>
      </c>
      <c r="L216" s="84"/>
      <c r="M216" s="174">
        <f>+IF(H216=0,"",'Ark1'!AA4254)</f>
        <v>36.132841893678894</v>
      </c>
      <c r="N216" s="174">
        <f>+IF(I216=0,"",'Ark1'!AB4254)</f>
        <v>1.1512791959303312</v>
      </c>
      <c r="O216" s="256">
        <f>IF(H216=0,"",'Ark1'!W4254)</f>
        <v>63.538461538461519</v>
      </c>
      <c r="P216" s="174">
        <f>IF(H216=0,"",'Ark1'!X4254)</f>
        <v>160.74256188015659</v>
      </c>
      <c r="Q216" s="255"/>
      <c r="R216" s="174">
        <f>IF(H216=0,"",'Ark1'!AA4254)</f>
        <v>36.132841893678894</v>
      </c>
      <c r="S216" s="174">
        <f>IF(H216=0,"",'Ark1'!AB4254)</f>
        <v>1.1512791959303312</v>
      </c>
      <c r="T216" s="174">
        <f>IF(H216=0,"",'Ark1'!AC4254)</f>
        <v>-48.440099439650119</v>
      </c>
      <c r="U216" s="84"/>
      <c r="V216" s="92">
        <f t="shared" si="17"/>
        <v>6.5</v>
      </c>
      <c r="W216" s="174">
        <f>+'Ark1'!V4254</f>
        <v>0</v>
      </c>
      <c r="X216" s="231"/>
      <c r="Y216" s="92"/>
      <c r="Z216" s="174"/>
      <c r="AA216" s="174"/>
      <c r="AB216" s="235"/>
      <c r="AI216" s="92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</row>
    <row r="217" spans="1:45" s="90" customFormat="1">
      <c r="A217" s="231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92"/>
      <c r="Z217" s="174"/>
      <c r="AA217" s="174"/>
      <c r="AB217" s="235"/>
      <c r="AI217" s="92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</row>
    <row r="218" spans="1:45" s="90" customFormat="1" ht="15.6">
      <c r="A218" s="231"/>
      <c r="B218" s="203">
        <f>+'Ark1'!C4255</f>
        <v>2023</v>
      </c>
      <c r="C218" s="203">
        <f>+'Ark1'!J4255</f>
        <v>470</v>
      </c>
      <c r="D218" s="203" t="str">
        <f>VLOOKUP(C218,RNR!$A$1:$B$29,2)</f>
        <v>Jens Eide</v>
      </c>
      <c r="E218" s="203">
        <f>+'Ark1'!D4255</f>
        <v>1</v>
      </c>
      <c r="F218" s="203" t="str">
        <f>VLOOKUP(E218,RNR!$D$2:$E$13,2)</f>
        <v>Jan</v>
      </c>
      <c r="G218" s="91">
        <f>+'Ark1'!Q4255</f>
        <v>4</v>
      </c>
      <c r="H218" s="92">
        <f>+'Ark1'!R4255</f>
        <v>12</v>
      </c>
      <c r="I218" s="91">
        <f>IF(H218=0,"",'Ark1'!S4255)</f>
        <v>12</v>
      </c>
      <c r="J218" s="84"/>
      <c r="K218" s="174">
        <f>IF(G218=0,"",100*H218/Måned!$G10)</f>
        <v>0.74303405572755421</v>
      </c>
      <c r="L218" s="84"/>
      <c r="M218" s="174">
        <f>+IF(H218=0,"",'Ark1'!AA4255)</f>
        <v>22.686564489435632</v>
      </c>
      <c r="N218" s="174">
        <f>+IF(I218=0,"",'Ark1'!AB4255)</f>
        <v>4.0233692348577712</v>
      </c>
      <c r="O218" s="256">
        <f>IF(H218=0,"",'Ark1'!W4255)</f>
        <v>58.75</v>
      </c>
      <c r="P218" s="174">
        <f>IF(H218=0,"",'Ark1'!X4255)</f>
        <v>169.74539544962079</v>
      </c>
      <c r="Q218" s="255"/>
      <c r="R218" s="174">
        <f>IF(H218=0,"",'Ark1'!AA4255)</f>
        <v>22.686564489435632</v>
      </c>
      <c r="S218" s="174">
        <f>IF(H218=0,"",'Ark1'!AB4255)</f>
        <v>4.0233692348577712</v>
      </c>
      <c r="T218" s="174">
        <f>IF(H218=0,"",'Ark1'!AC4255)</f>
        <v>-26.647534129149825</v>
      </c>
      <c r="U218" s="84"/>
      <c r="V218" s="92">
        <f t="shared" si="17"/>
        <v>3</v>
      </c>
      <c r="W218" s="174">
        <f>+'Ark1'!V4255</f>
        <v>6.5</v>
      </c>
      <c r="X218" s="231"/>
      <c r="Y218" s="92"/>
      <c r="Z218" s="174"/>
      <c r="AA218" s="174"/>
      <c r="AB218" s="235"/>
      <c r="AI218" s="92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</row>
    <row r="219" spans="1:45" s="90" customFormat="1" ht="15.6">
      <c r="A219" s="231"/>
      <c r="B219" s="203">
        <f>+'Ark1'!C4256</f>
        <v>2023</v>
      </c>
      <c r="C219" s="203">
        <f>+'Ark1'!J4256</f>
        <v>470</v>
      </c>
      <c r="D219" s="203" t="str">
        <f>VLOOKUP(C219,RNR!$A$1:$B$29,2)</f>
        <v>Jens Eide</v>
      </c>
      <c r="E219" s="203">
        <f>+'Ark1'!D4256</f>
        <v>2</v>
      </c>
      <c r="F219" s="203" t="str">
        <f>VLOOKUP(E219,RNR!$D$2:$E$13,2)</f>
        <v>Feb</v>
      </c>
      <c r="G219" s="91">
        <f>+'Ark1'!Q4256</f>
        <v>1</v>
      </c>
      <c r="H219" s="92">
        <f>+'Ark1'!R4256</f>
        <v>7</v>
      </c>
      <c r="I219" s="91">
        <f>IF(H219=0,"",'Ark1'!S4256)</f>
        <v>7</v>
      </c>
      <c r="J219" s="84"/>
      <c r="K219" s="174">
        <f>IF(G219=0,"",100*H219/Måned!$G11)</f>
        <v>0.51622418879056042</v>
      </c>
      <c r="L219" s="84"/>
      <c r="M219" s="174">
        <f>+IF(H219=0,"",'Ark1'!AA4256)</f>
        <v>22.175515087315464</v>
      </c>
      <c r="N219" s="174">
        <f>+IF(I219=0,"",'Ark1'!AB4256)</f>
        <v>4.8022103754204224</v>
      </c>
      <c r="O219" s="256">
        <f>IF(H219=0,"",'Ark1'!W4256)</f>
        <v>54.714285714285694</v>
      </c>
      <c r="P219" s="174">
        <f>IF(H219=0,"",'Ark1'!X4256)</f>
        <v>179.49233864726821</v>
      </c>
      <c r="Q219" s="255"/>
      <c r="R219" s="174">
        <f>IF(H219=0,"",'Ark1'!AA4256)</f>
        <v>22.175515087315464</v>
      </c>
      <c r="S219" s="174">
        <f>IF(H219=0,"",'Ark1'!AB4256)</f>
        <v>4.8022103754204224</v>
      </c>
      <c r="T219" s="174">
        <f>IF(H219=0,"",'Ark1'!AC4256)</f>
        <v>-85.366600122329686</v>
      </c>
      <c r="U219" s="84"/>
      <c r="V219" s="92">
        <f t="shared" si="17"/>
        <v>7</v>
      </c>
      <c r="W219" s="174">
        <f>+'Ark1'!V4256</f>
        <v>7.8571428571428559</v>
      </c>
      <c r="X219" s="231"/>
      <c r="Y219" s="92"/>
      <c r="Z219" s="174"/>
      <c r="AA219" s="174"/>
      <c r="AB219" s="235"/>
      <c r="AI219" s="92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</row>
    <row r="220" spans="1:45" s="90" customFormat="1" ht="15.6">
      <c r="A220" s="231"/>
      <c r="B220" s="203">
        <f>+'Ark1'!C4257</f>
        <v>2023</v>
      </c>
      <c r="C220" s="203">
        <f>+'Ark1'!J4257</f>
        <v>470</v>
      </c>
      <c r="D220" s="203" t="str">
        <f>VLOOKUP(C220,RNR!$A$1:$B$29,2)</f>
        <v>Jens Eide</v>
      </c>
      <c r="E220" s="203">
        <f>+'Ark1'!D4257</f>
        <v>3</v>
      </c>
      <c r="F220" s="203" t="str">
        <f>VLOOKUP(E220,RNR!$D$2:$E$13,2)</f>
        <v>Mar</v>
      </c>
      <c r="G220" s="91">
        <f>+'Ark1'!Q4257</f>
        <v>2</v>
      </c>
      <c r="H220" s="92">
        <f>+'Ark1'!R4257</f>
        <v>4</v>
      </c>
      <c r="I220" s="91">
        <f>IF(H220=0,"",'Ark1'!S4257)</f>
        <v>4</v>
      </c>
      <c r="J220" s="84"/>
      <c r="K220" s="174">
        <f>IF(G220=0,"",100*H220/Måned!$G12)</f>
        <v>0.24110910186859555</v>
      </c>
      <c r="L220" s="84"/>
      <c r="M220" s="174">
        <f>+IF(H220=0,"",'Ark1'!AA4257)</f>
        <v>21.916931240481471</v>
      </c>
      <c r="N220" s="174">
        <f>+IF(I220=0,"",'Ark1'!AB4257)</f>
        <v>4.3301270189221945</v>
      </c>
      <c r="O220" s="256">
        <f>IF(H220=0,"",'Ark1'!W4257)</f>
        <v>54.5</v>
      </c>
      <c r="P220" s="174">
        <f>IF(H220=0,"",'Ark1'!X4257)</f>
        <v>227.92524377031407</v>
      </c>
      <c r="Q220" s="255"/>
      <c r="R220" s="174">
        <f>IF(H220=0,"",'Ark1'!AA4257)</f>
        <v>21.916931240481471</v>
      </c>
      <c r="S220" s="174">
        <f>IF(H220=0,"",'Ark1'!AB4257)</f>
        <v>4.3301270189221945</v>
      </c>
      <c r="T220" s="174">
        <f>IF(H220=0,"",'Ark1'!AC4257)</f>
        <v>12.288850917205778</v>
      </c>
      <c r="U220" s="84"/>
      <c r="V220" s="92">
        <f t="shared" si="17"/>
        <v>2</v>
      </c>
      <c r="W220" s="174">
        <f>+'Ark1'!V4257</f>
        <v>8.25</v>
      </c>
      <c r="X220" s="231"/>
      <c r="Y220" s="92"/>
      <c r="Z220" s="174"/>
      <c r="AA220" s="174"/>
      <c r="AB220" s="235"/>
      <c r="AI220" s="92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</row>
    <row r="221" spans="1:45" s="90" customFormat="1" ht="15.6">
      <c r="A221" s="231"/>
      <c r="B221" s="203">
        <f>+'Ark1'!C4258</f>
        <v>2023</v>
      </c>
      <c r="C221" s="203">
        <f>+'Ark1'!J4258</f>
        <v>470</v>
      </c>
      <c r="D221" s="203" t="str">
        <f>VLOOKUP(C221,RNR!$A$1:$B$29,2)</f>
        <v>Jens Eide</v>
      </c>
      <c r="E221" s="203">
        <f>+'Ark1'!D4258</f>
        <v>4</v>
      </c>
      <c r="F221" s="203" t="str">
        <f>VLOOKUP(E221,RNR!$D$2:$E$13,2)</f>
        <v>Apr</v>
      </c>
      <c r="G221" s="91">
        <f>+'Ark1'!Q4258</f>
        <v>4</v>
      </c>
      <c r="H221" s="92">
        <f>+'Ark1'!R4258</f>
        <v>18</v>
      </c>
      <c r="I221" s="91">
        <f>IF(H221=0,"",'Ark1'!S4258)</f>
        <v>18</v>
      </c>
      <c r="J221" s="84"/>
      <c r="K221" s="174">
        <f>IF(G221=0,"",100*H221/Måned!$G13)</f>
        <v>1.4342629482071714</v>
      </c>
      <c r="L221" s="84"/>
      <c r="M221" s="174">
        <f>+IF(H221=0,"",'Ark1'!AA4258)</f>
        <v>31.677224360885621</v>
      </c>
      <c r="N221" s="174">
        <f>+IF(I221=0,"",'Ark1'!AB4258)</f>
        <v>6.361778227997406</v>
      </c>
      <c r="O221" s="256">
        <f>IF(H221=0,"",'Ark1'!W4258)</f>
        <v>57.83333333333335</v>
      </c>
      <c r="P221" s="174">
        <f>IF(H221=0,"",'Ark1'!X4258)</f>
        <v>180.83543999036957</v>
      </c>
      <c r="Q221" s="255"/>
      <c r="R221" s="174">
        <f>IF(H221=0,"",'Ark1'!AA4258)</f>
        <v>31.677224360885621</v>
      </c>
      <c r="S221" s="174">
        <f>IF(H221=0,"",'Ark1'!AB4258)</f>
        <v>6.361778227997406</v>
      </c>
      <c r="T221" s="174">
        <f>IF(H221=0,"",'Ark1'!AC4258)</f>
        <v>-78.782292643678005</v>
      </c>
      <c r="U221" s="84"/>
      <c r="V221" s="92">
        <f t="shared" si="17"/>
        <v>4.5</v>
      </c>
      <c r="W221" s="174">
        <f>+'Ark1'!V4258</f>
        <v>3.9444444444444446</v>
      </c>
      <c r="X221" s="231"/>
      <c r="Y221" s="92"/>
      <c r="Z221" s="174"/>
      <c r="AA221" s="174"/>
      <c r="AB221" s="235"/>
      <c r="AI221" s="92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</row>
    <row r="222" spans="1:45" s="90" customFormat="1" ht="15.6">
      <c r="A222" s="231"/>
      <c r="B222" s="203">
        <f>+'Ark1'!C4259</f>
        <v>2023</v>
      </c>
      <c r="C222" s="203">
        <f>+'Ark1'!J4259</f>
        <v>470</v>
      </c>
      <c r="D222" s="203" t="str">
        <f>VLOOKUP(C222,RNR!$A$1:$B$29,2)</f>
        <v>Jens Eide</v>
      </c>
      <c r="E222" s="203">
        <f>+'Ark1'!D4259</f>
        <v>5</v>
      </c>
      <c r="F222" s="203" t="str">
        <f>VLOOKUP(E222,RNR!$D$2:$E$13,2)</f>
        <v>Mai</v>
      </c>
      <c r="G222" s="91">
        <f>+'Ark1'!Q4259</f>
        <v>1</v>
      </c>
      <c r="H222" s="92">
        <f>+'Ark1'!R4259</f>
        <v>5</v>
      </c>
      <c r="I222" s="91">
        <f>IF(H222=0,"",'Ark1'!S4259)</f>
        <v>5</v>
      </c>
      <c r="J222" s="84"/>
      <c r="K222" s="174">
        <f>IF(G222=0,"",100*H222/Måned!$G14)</f>
        <v>0.33602150537634407</v>
      </c>
      <c r="L222" s="84"/>
      <c r="M222" s="174">
        <f>+IF(H222=0,"",'Ark1'!AA4259)</f>
        <v>30.832489357818648</v>
      </c>
      <c r="N222" s="174">
        <f>+IF(I222=0,"",'Ark1'!AB4259)</f>
        <v>4.1279534881100775</v>
      </c>
      <c r="O222" s="256">
        <f>IF(H222=0,"",'Ark1'!W4259)</f>
        <v>60.4</v>
      </c>
      <c r="P222" s="174">
        <f>IF(H222=0,"",'Ark1'!X4259)</f>
        <v>198.0065005417118</v>
      </c>
      <c r="Q222" s="255"/>
      <c r="R222" s="174">
        <f>IF(H222=0,"",'Ark1'!AA4259)</f>
        <v>30.832489357818648</v>
      </c>
      <c r="S222" s="174">
        <f>IF(H222=0,"",'Ark1'!AB4259)</f>
        <v>4.1279534881100775</v>
      </c>
      <c r="T222" s="174">
        <f>IF(H222=0,"",'Ark1'!AC4259)</f>
        <v>-96.392788030557568</v>
      </c>
      <c r="U222" s="84"/>
      <c r="V222" s="92">
        <f t="shared" si="17"/>
        <v>5</v>
      </c>
      <c r="W222" s="174">
        <f>+'Ark1'!V4259</f>
        <v>5</v>
      </c>
      <c r="X222" s="231"/>
      <c r="Y222" s="92"/>
      <c r="Z222" s="174"/>
      <c r="AA222" s="174"/>
      <c r="AB222" s="235"/>
      <c r="AI222" s="92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</row>
    <row r="223" spans="1:45" s="90" customFormat="1" ht="15.6">
      <c r="A223" s="231"/>
      <c r="B223" s="203">
        <f>+'Ark1'!C4260</f>
        <v>2023</v>
      </c>
      <c r="C223" s="203">
        <f>+'Ark1'!J4260</f>
        <v>470</v>
      </c>
      <c r="D223" s="203" t="str">
        <f>VLOOKUP(C223,RNR!$A$1:$B$29,2)</f>
        <v>Jens Eide</v>
      </c>
      <c r="E223" s="203">
        <f>+'Ark1'!D4260</f>
        <v>6</v>
      </c>
      <c r="F223" s="203" t="str">
        <f>VLOOKUP(E223,RNR!$D$2:$E$13,2)</f>
        <v>Jun</v>
      </c>
      <c r="G223" s="91">
        <f>+'Ark1'!Q4260</f>
        <v>4</v>
      </c>
      <c r="H223" s="92">
        <f>+'Ark1'!R4260</f>
        <v>6</v>
      </c>
      <c r="I223" s="91">
        <f>IF(H223=0,"",'Ark1'!S4260)</f>
        <v>6</v>
      </c>
      <c r="J223" s="84"/>
      <c r="K223" s="174">
        <f>IF(G223=0,"",100*H223/Måned!$G15)</f>
        <v>0.39551746868820037</v>
      </c>
      <c r="L223" s="84"/>
      <c r="M223" s="174">
        <f>+IF(H223=0,"",'Ark1'!AA4260)</f>
        <v>26.353457500339967</v>
      </c>
      <c r="N223" s="174">
        <f>+IF(I223=0,"",'Ark1'!AB4260)</f>
        <v>6.0667582410671317</v>
      </c>
      <c r="O223" s="256">
        <f>IF(H223=0,"",'Ark1'!W4260)</f>
        <v>53.16666666666665</v>
      </c>
      <c r="P223" s="174">
        <f>IF(H223=0,"",'Ark1'!X4260)</f>
        <v>211.50234741784033</v>
      </c>
      <c r="Q223" s="255"/>
      <c r="R223" s="174">
        <f>IF(H223=0,"",'Ark1'!AA4260)</f>
        <v>26.353457500339967</v>
      </c>
      <c r="S223" s="174">
        <f>IF(H223=0,"",'Ark1'!AB4260)</f>
        <v>6.0667582410671317</v>
      </c>
      <c r="T223" s="174">
        <f>IF(H223=0,"",'Ark1'!AC4260)</f>
        <v>-86.75427173785998</v>
      </c>
      <c r="U223" s="84"/>
      <c r="V223" s="92">
        <f t="shared" si="17"/>
        <v>1.5</v>
      </c>
      <c r="W223" s="174">
        <f>+'Ark1'!V4260</f>
        <v>8.6666666666666643</v>
      </c>
      <c r="X223" s="231"/>
      <c r="Y223" s="92"/>
      <c r="Z223" s="174"/>
      <c r="AA223" s="174"/>
      <c r="AB223" s="235"/>
      <c r="AI223" s="92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</row>
    <row r="224" spans="1:45" s="90" customFormat="1" ht="15.6">
      <c r="A224" s="231"/>
      <c r="B224" s="203">
        <f>+'Ark1'!C4261</f>
        <v>2023</v>
      </c>
      <c r="C224" s="203">
        <f>+'Ark1'!J4261</f>
        <v>470</v>
      </c>
      <c r="D224" s="203" t="str">
        <f>VLOOKUP(C224,RNR!$A$1:$B$29,2)</f>
        <v>Jens Eide</v>
      </c>
      <c r="E224" s="203">
        <f>+'Ark1'!D4261</f>
        <v>7</v>
      </c>
      <c r="F224" s="203" t="str">
        <f>VLOOKUP(E224,RNR!$D$2:$E$13,2)</f>
        <v>Jul</v>
      </c>
      <c r="G224" s="91">
        <f>+'Ark1'!Q4261</f>
        <v>4</v>
      </c>
      <c r="H224" s="92">
        <f>+'Ark1'!R4261</f>
        <v>15</v>
      </c>
      <c r="I224" s="91">
        <f>IF(H224=0,"",'Ark1'!S4261)</f>
        <v>15</v>
      </c>
      <c r="J224" s="84"/>
      <c r="K224" s="174">
        <f>IF(G224=0,"",100*H224/Måned!$G16)</f>
        <v>1.1160714285714286</v>
      </c>
      <c r="L224" s="84"/>
      <c r="M224" s="174">
        <f>+IF(H224=0,"",'Ark1'!AA4261)</f>
        <v>23.890630427475529</v>
      </c>
      <c r="N224" s="174">
        <f>+IF(I224=0,"",'Ark1'!AB4261)</f>
        <v>2.7030846576950882</v>
      </c>
      <c r="O224" s="256">
        <f>IF(H224=0,"",'Ark1'!W4261)</f>
        <v>62.6</v>
      </c>
      <c r="P224" s="174">
        <f>IF(H224=0,"",'Ark1'!X4261)</f>
        <v>145.97327555074037</v>
      </c>
      <c r="Q224" s="255"/>
      <c r="R224" s="174">
        <f>IF(H224=0,"",'Ark1'!AA4261)</f>
        <v>23.890630427475529</v>
      </c>
      <c r="S224" s="174">
        <f>IF(H224=0,"",'Ark1'!AB4261)</f>
        <v>2.7030846576950882</v>
      </c>
      <c r="T224" s="174">
        <f>IF(H224=0,"",'Ark1'!AC4261)</f>
        <v>-57.181145131048602</v>
      </c>
      <c r="U224" s="84"/>
      <c r="V224" s="92">
        <f t="shared" si="17"/>
        <v>3.75</v>
      </c>
      <c r="W224" s="174">
        <f>+'Ark1'!V4261</f>
        <v>1.8666666666666671</v>
      </c>
      <c r="X224" s="231"/>
      <c r="Y224" s="92"/>
      <c r="Z224" s="174"/>
      <c r="AA224" s="174"/>
      <c r="AB224" s="235"/>
      <c r="AI224" s="92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</row>
    <row r="225" spans="1:45" s="90" customFormat="1" ht="15.6">
      <c r="A225" s="231"/>
      <c r="B225" s="203">
        <f>+'Ark1'!C4262</f>
        <v>2023</v>
      </c>
      <c r="C225" s="203">
        <f>+'Ark1'!J4262</f>
        <v>470</v>
      </c>
      <c r="D225" s="203" t="str">
        <f>VLOOKUP(C225,RNR!$A$1:$B$29,2)</f>
        <v>Jens Eide</v>
      </c>
      <c r="E225" s="203">
        <f>+'Ark1'!D4262</f>
        <v>8</v>
      </c>
      <c r="F225" s="203" t="str">
        <f>VLOOKUP(E225,RNR!$D$2:$E$13,2)</f>
        <v>Aug</v>
      </c>
      <c r="G225" s="91">
        <f>+'Ark1'!Q4262</f>
        <v>4</v>
      </c>
      <c r="H225" s="92">
        <f>+'Ark1'!R4262</f>
        <v>9</v>
      </c>
      <c r="I225" s="91">
        <f>IF(H225=0,"",'Ark1'!S4262)</f>
        <v>9</v>
      </c>
      <c r="J225" s="84"/>
      <c r="K225" s="174">
        <f>IF(G225=0,"",100*H225/Måned!$G17)</f>
        <v>0.53412462908011871</v>
      </c>
      <c r="L225" s="84"/>
      <c r="M225" s="174">
        <f>+IF(H225=0,"",'Ark1'!AA4262)</f>
        <v>27.594484150923343</v>
      </c>
      <c r="N225" s="174">
        <f>+IF(I225=0,"",'Ark1'!AB4262)</f>
        <v>1.3333333333334847</v>
      </c>
      <c r="O225" s="256">
        <f>IF(H225=0,"",'Ark1'!W4262)</f>
        <v>59.66666666666665</v>
      </c>
      <c r="P225" s="174">
        <f>IF(H225=0,"",'Ark1'!X4262)</f>
        <v>193.57168652943301</v>
      </c>
      <c r="Q225" s="255"/>
      <c r="R225" s="174">
        <f>IF(H225=0,"",'Ark1'!AA4262)</f>
        <v>27.594484150923343</v>
      </c>
      <c r="S225" s="174">
        <f>IF(H225=0,"",'Ark1'!AB4262)</f>
        <v>1.3333333333334847</v>
      </c>
      <c r="T225" s="174">
        <f>IF(H225=0,"",'Ark1'!AC4262)</f>
        <v>-52.274939879660543</v>
      </c>
      <c r="U225" s="84"/>
      <c r="V225" s="92">
        <f t="shared" si="17"/>
        <v>2.25</v>
      </c>
      <c r="W225" s="174">
        <f>+'Ark1'!V4262</f>
        <v>1.5555555555555556</v>
      </c>
      <c r="X225" s="231"/>
      <c r="Y225" s="92"/>
      <c r="Z225" s="174"/>
      <c r="AA225" s="174"/>
      <c r="AB225" s="235"/>
      <c r="AI225" s="92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</row>
    <row r="226" spans="1:45" s="90" customFormat="1" ht="15.6">
      <c r="A226" s="231"/>
      <c r="B226" s="203">
        <f>+'Ark1'!C4263</f>
        <v>2023</v>
      </c>
      <c r="C226" s="203">
        <f>+'Ark1'!J4263</f>
        <v>470</v>
      </c>
      <c r="D226" s="203" t="str">
        <f>VLOOKUP(C226,RNR!$A$1:$B$29,2)</f>
        <v>Jens Eide</v>
      </c>
      <c r="E226" s="203">
        <f>+'Ark1'!D4263</f>
        <v>9</v>
      </c>
      <c r="F226" s="203" t="str">
        <f>VLOOKUP(E226,RNR!$D$2:$E$13,2)</f>
        <v>Sep</v>
      </c>
      <c r="G226" s="91">
        <f>+'Ark1'!Q4263</f>
        <v>2</v>
      </c>
      <c r="H226" s="92">
        <f>+'Ark1'!R4263</f>
        <v>3</v>
      </c>
      <c r="I226" s="91">
        <f>IF(H226=0,"",'Ark1'!S4263)</f>
        <v>3</v>
      </c>
      <c r="J226" s="84"/>
      <c r="K226" s="174">
        <f>IF(G226=0,"",100*H226/Måned!$G18)</f>
        <v>0.1918158567774936</v>
      </c>
      <c r="L226" s="84"/>
      <c r="M226" s="174">
        <f>+IF(H226=0,"",'Ark1'!AA4263)</f>
        <v>34.638546287176901</v>
      </c>
      <c r="N226" s="174">
        <f>+IF(I226=0,"",'Ark1'!AB4263)</f>
        <v>1.8856180831640736</v>
      </c>
      <c r="O226" s="256">
        <f>IF(H226=0,"",'Ark1'!W4263)</f>
        <v>58.33333333333335</v>
      </c>
      <c r="P226" s="174">
        <f>IF(H226=0,"",'Ark1'!X4263)</f>
        <v>197.03864210906465</v>
      </c>
      <c r="Q226" s="255"/>
      <c r="R226" s="174">
        <f>IF(H226=0,"",'Ark1'!AA4263)</f>
        <v>34.638546287176901</v>
      </c>
      <c r="S226" s="174">
        <f>IF(H226=0,"",'Ark1'!AB4263)</f>
        <v>1.8856180831640736</v>
      </c>
      <c r="T226" s="174">
        <f>IF(H226=0,"",'Ark1'!AC4263)</f>
        <v>-95.264726705891235</v>
      </c>
      <c r="U226" s="84"/>
      <c r="V226" s="92">
        <f t="shared" si="17"/>
        <v>1.5</v>
      </c>
      <c r="W226" s="174">
        <f>+'Ark1'!V4263</f>
        <v>9.3333333333333357</v>
      </c>
      <c r="X226" s="231"/>
      <c r="Y226" s="92"/>
      <c r="Z226" s="174"/>
      <c r="AA226" s="174"/>
      <c r="AB226" s="235"/>
      <c r="AI226" s="92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</row>
    <row r="227" spans="1:45" s="90" customFormat="1" ht="15.6">
      <c r="A227" s="231"/>
      <c r="B227" s="203">
        <f>+'Ark1'!C4264</f>
        <v>2023</v>
      </c>
      <c r="C227" s="203">
        <f>+'Ark1'!J4264</f>
        <v>470</v>
      </c>
      <c r="D227" s="203" t="str">
        <f>VLOOKUP(C227,RNR!$A$1:$B$29,2)</f>
        <v>Jens Eide</v>
      </c>
      <c r="E227" s="203">
        <f>+'Ark1'!D4264</f>
        <v>10</v>
      </c>
      <c r="F227" s="203" t="str">
        <f>VLOOKUP(E227,RNR!$D$2:$E$13,2)</f>
        <v>Okt</v>
      </c>
      <c r="G227" s="91">
        <f>+'Ark1'!Q4264</f>
        <v>3</v>
      </c>
      <c r="H227" s="92">
        <f>+'Ark1'!R4264</f>
        <v>17</v>
      </c>
      <c r="I227" s="91">
        <f>IF(H227=0,"",'Ark1'!S4264)</f>
        <v>17</v>
      </c>
      <c r="J227" s="84"/>
      <c r="K227" s="174">
        <f>IF(G227=0,"",100*H227/Måned!$G19)</f>
        <v>1.0455104551045511</v>
      </c>
      <c r="L227" s="84"/>
      <c r="M227" s="174">
        <f>+IF(H227=0,"",'Ark1'!AA4264)</f>
        <v>31.092844557855464</v>
      </c>
      <c r="N227" s="174">
        <f>+IF(I227=0,"",'Ark1'!AB4264)</f>
        <v>8.1244643155856746</v>
      </c>
      <c r="O227" s="256">
        <f>IF(H227=0,"",'Ark1'!W4264)</f>
        <v>58.588235294117645</v>
      </c>
      <c r="P227" s="174">
        <f>IF(H227=0,"",'Ark1'!X4264)</f>
        <v>166.97469887196479</v>
      </c>
      <c r="Q227" s="255"/>
      <c r="R227" s="174">
        <f>IF(H227=0,"",'Ark1'!AA4264)</f>
        <v>31.092844557855464</v>
      </c>
      <c r="S227" s="174">
        <f>IF(H227=0,"",'Ark1'!AB4264)</f>
        <v>8.1244643155856746</v>
      </c>
      <c r="T227" s="174">
        <f>IF(H227=0,"",'Ark1'!AC4264)</f>
        <v>-93.609386408709412</v>
      </c>
      <c r="U227" s="84"/>
      <c r="V227" s="92">
        <f t="shared" si="17"/>
        <v>5.666666666666667</v>
      </c>
      <c r="W227" s="174">
        <f>+'Ark1'!V4264</f>
        <v>1.3529411764705881</v>
      </c>
      <c r="X227" s="231"/>
      <c r="Y227" s="92"/>
      <c r="Z227" s="174"/>
      <c r="AA227" s="174"/>
      <c r="AB227" s="235"/>
      <c r="AI227" s="92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</row>
    <row r="228" spans="1:45" s="90" customFormat="1" ht="15.6">
      <c r="A228" s="231"/>
      <c r="B228" s="203">
        <f>+'Ark1'!C4265</f>
        <v>2023</v>
      </c>
      <c r="C228" s="203">
        <f>+'Ark1'!J4265</f>
        <v>470</v>
      </c>
      <c r="D228" s="203" t="str">
        <f>VLOOKUP(C228,RNR!$A$1:$B$29,2)</f>
        <v>Jens Eide</v>
      </c>
      <c r="E228" s="203">
        <f>+'Ark1'!D4265</f>
        <v>11</v>
      </c>
      <c r="F228" s="203" t="str">
        <f>VLOOKUP(E228,RNR!$D$2:$E$13,2)</f>
        <v>Nov</v>
      </c>
      <c r="G228" s="91">
        <f>+'Ark1'!Q4265</f>
        <v>3</v>
      </c>
      <c r="H228" s="92">
        <f>+'Ark1'!R4265</f>
        <v>13</v>
      </c>
      <c r="I228" s="91">
        <f>IF(H228=0,"",'Ark1'!S4265)</f>
        <v>13</v>
      </c>
      <c r="J228" s="84"/>
      <c r="K228" s="174">
        <f>IF(G228=0,"",100*H228/Måned!$G20)</f>
        <v>0.80595164290142596</v>
      </c>
      <c r="L228" s="84"/>
      <c r="M228" s="174">
        <f>+IF(H228=0,"",'Ark1'!AA4265)</f>
        <v>31.594020481374695</v>
      </c>
      <c r="N228" s="174">
        <f>+IF(I228=0,"",'Ark1'!AB4265)</f>
        <v>4.4295938611962882</v>
      </c>
      <c r="O228" s="256">
        <f>IF(H228=0,"",'Ark1'!W4265)</f>
        <v>55.384615384615408</v>
      </c>
      <c r="P228" s="174">
        <f>IF(H228=0,"",'Ark1'!X4265)</f>
        <v>202.02516876406372</v>
      </c>
      <c r="Q228" s="255"/>
      <c r="R228" s="174">
        <f>IF(H228=0,"",'Ark1'!AA4265)</f>
        <v>31.594020481374695</v>
      </c>
      <c r="S228" s="174">
        <f>IF(H228=0,"",'Ark1'!AB4265)</f>
        <v>4.4295938611962882</v>
      </c>
      <c r="T228" s="174">
        <f>IF(H228=0,"",'Ark1'!AC4265)</f>
        <v>-27.364215378075311</v>
      </c>
      <c r="U228" s="84"/>
      <c r="V228" s="92">
        <f t="shared" ref="V228:V241" si="18">+(IF(H228=0,"",I228/G228))</f>
        <v>4.333333333333333</v>
      </c>
      <c r="W228" s="174">
        <f>+'Ark1'!V4265</f>
        <v>9.6153846153846114</v>
      </c>
      <c r="X228" s="231"/>
      <c r="Y228" s="92"/>
      <c r="Z228" s="174"/>
      <c r="AA228" s="174"/>
      <c r="AB228" s="235"/>
      <c r="AI228" s="92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</row>
    <row r="229" spans="1:45" s="90" customFormat="1" ht="15.6">
      <c r="A229" s="231"/>
      <c r="B229" s="203">
        <f>+'Ark1'!C4266</f>
        <v>2023</v>
      </c>
      <c r="C229" s="203">
        <f>+'Ark1'!J4266</f>
        <v>470</v>
      </c>
      <c r="D229" s="203" t="str">
        <f>VLOOKUP(C229,RNR!$A$1:$B$29,2)</f>
        <v>Jens Eide</v>
      </c>
      <c r="E229" s="203">
        <f>+'Ark1'!D4266</f>
        <v>12</v>
      </c>
      <c r="F229" s="203" t="str">
        <f>VLOOKUP(E229,RNR!$D$2:$E$13,2)</f>
        <v>Des</v>
      </c>
      <c r="G229" s="91">
        <f>+'Ark1'!Q4266</f>
        <v>4</v>
      </c>
      <c r="H229" s="92">
        <f>+'Ark1'!R4266</f>
        <v>22</v>
      </c>
      <c r="I229" s="91">
        <f>IF(H229=0,"",'Ark1'!S4266)</f>
        <v>22</v>
      </c>
      <c r="J229" s="84"/>
      <c r="K229" s="174">
        <f>IF(G229=0,"",100*H229/Måned!$G21)</f>
        <v>1.71875</v>
      </c>
      <c r="L229" s="84"/>
      <c r="M229" s="174">
        <f>+IF(H229=0,"",'Ark1'!AA4266)</f>
        <v>15.176046807195949</v>
      </c>
      <c r="N229" s="174">
        <f>+IF(I229=0,"",'Ark1'!AB4266)</f>
        <v>4.310519517691155</v>
      </c>
      <c r="O229" s="256">
        <f>IF(H229=0,"",'Ark1'!W4266)</f>
        <v>59.318181818181827</v>
      </c>
      <c r="P229" s="174">
        <f>IF(H229=0,"",'Ark1'!X4266)</f>
        <v>160.97705111789611</v>
      </c>
      <c r="Q229" s="255"/>
      <c r="R229" s="174">
        <f>IF(H229=0,"",'Ark1'!AA4266)</f>
        <v>15.176046807195949</v>
      </c>
      <c r="S229" s="174">
        <f>IF(H229=0,"",'Ark1'!AB4266)</f>
        <v>4.310519517691155</v>
      </c>
      <c r="T229" s="174">
        <f>IF(H229=0,"",'Ark1'!AC4266)</f>
        <v>-50.200784429785877</v>
      </c>
      <c r="U229" s="84"/>
      <c r="V229" s="92">
        <f t="shared" si="18"/>
        <v>5.5</v>
      </c>
      <c r="W229" s="174">
        <f>+'Ark1'!V4266</f>
        <v>3.6363636363636358</v>
      </c>
      <c r="X229" s="231"/>
      <c r="Y229" s="92"/>
      <c r="Z229" s="174"/>
      <c r="AA229" s="174"/>
      <c r="AB229" s="235"/>
      <c r="AI229" s="92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</row>
    <row r="230" spans="1:45" s="90" customFormat="1">
      <c r="A230" s="231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92"/>
      <c r="Z230" s="174"/>
      <c r="AA230" s="174"/>
      <c r="AB230" s="235"/>
      <c r="AI230" s="92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</row>
    <row r="231" spans="1:45" s="90" customFormat="1" ht="15.6">
      <c r="A231" s="231"/>
      <c r="B231" s="203">
        <f>+'Ark1'!C4267</f>
        <v>2023</v>
      </c>
      <c r="C231" s="203">
        <f>+'Ark1'!J4267</f>
        <v>643</v>
      </c>
      <c r="D231" s="203" t="str">
        <f>VLOOKUP(C231,RNR!$A$1:$B$29,2)</f>
        <v>Bjerka</v>
      </c>
      <c r="E231" s="203">
        <f>+'Ark1'!D4267</f>
        <v>1</v>
      </c>
      <c r="F231" s="203" t="str">
        <f>VLOOKUP(E231,RNR!$D$2:$E$13,2)</f>
        <v>Jan</v>
      </c>
      <c r="G231" s="91">
        <f>+'Ark1'!Q4267</f>
        <v>0</v>
      </c>
      <c r="H231" s="92">
        <f>+'Ark1'!R4267</f>
        <v>0</v>
      </c>
      <c r="I231" s="91" t="str">
        <f>IF(H231=0,"",'Ark1'!S4267)</f>
        <v/>
      </c>
      <c r="J231" s="84"/>
      <c r="K231" s="174" t="str">
        <f>IF(G231=0,"",100*H231/Måned!$G12)</f>
        <v/>
      </c>
      <c r="L231" s="84"/>
      <c r="M231" s="174" t="str">
        <f>+IF(H231=0,"",'Ark1'!AA4267)</f>
        <v/>
      </c>
      <c r="N231" s="174">
        <f>+IF(I231=0,"",'Ark1'!AB4267)</f>
        <v>0</v>
      </c>
      <c r="O231" s="256" t="str">
        <f>IF(H231=0,"",'Ark1'!W4267)</f>
        <v/>
      </c>
      <c r="P231" s="174" t="str">
        <f>IF(H231=0,"",'Ark1'!X4267)</f>
        <v/>
      </c>
      <c r="Q231" s="255"/>
      <c r="R231" s="174" t="str">
        <f>IF(H231=0,"",'Ark1'!AA4267)</f>
        <v/>
      </c>
      <c r="S231" s="174" t="str">
        <f>IF(H231=0,"",'Ark1'!AB4267)</f>
        <v/>
      </c>
      <c r="T231" s="174" t="str">
        <f>IF(H231=0,"",'Ark1'!AC4267)</f>
        <v/>
      </c>
      <c r="U231" s="84"/>
      <c r="V231" s="92" t="str">
        <f t="shared" si="18"/>
        <v/>
      </c>
      <c r="W231" s="174">
        <f>+'Ark1'!V4267</f>
        <v>0</v>
      </c>
      <c r="X231" s="231"/>
      <c r="Y231" s="92"/>
      <c r="Z231" s="174"/>
      <c r="AA231" s="174"/>
      <c r="AB231" s="235"/>
      <c r="AI231" s="92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</row>
    <row r="232" spans="1:45" s="90" customFormat="1" ht="15.6">
      <c r="A232" s="231"/>
      <c r="B232" s="203">
        <f>+'Ark1'!C4268</f>
        <v>2023</v>
      </c>
      <c r="C232" s="203">
        <f>+'Ark1'!J4268</f>
        <v>643</v>
      </c>
      <c r="D232" s="203" t="str">
        <f>VLOOKUP(C232,RNR!$A$1:$B$29,2)</f>
        <v>Bjerka</v>
      </c>
      <c r="E232" s="203">
        <f>+'Ark1'!D4268</f>
        <v>2</v>
      </c>
      <c r="F232" s="203" t="str">
        <f>VLOOKUP(E232,RNR!$D$2:$E$13,2)</f>
        <v>Feb</v>
      </c>
      <c r="G232" s="91">
        <f>+'Ark1'!Q4268</f>
        <v>0</v>
      </c>
      <c r="H232" s="92">
        <f>+'Ark1'!R4268</f>
        <v>0</v>
      </c>
      <c r="I232" s="91" t="str">
        <f>IF(H232=0,"",'Ark1'!S4268)</f>
        <v/>
      </c>
      <c r="J232" s="84"/>
      <c r="K232" s="174" t="str">
        <f>IF(G232=0,"",100*H232/Måned!$G13)</f>
        <v/>
      </c>
      <c r="L232" s="84"/>
      <c r="M232" s="174" t="str">
        <f>+IF(H232=0,"",'Ark1'!AA4268)</f>
        <v/>
      </c>
      <c r="N232" s="174">
        <f>+IF(I232=0,"",'Ark1'!AB4268)</f>
        <v>0</v>
      </c>
      <c r="O232" s="256" t="str">
        <f>IF(H232=0,"",'Ark1'!W4268)</f>
        <v/>
      </c>
      <c r="P232" s="174" t="str">
        <f>IF(H232=0,"",'Ark1'!X4268)</f>
        <v/>
      </c>
      <c r="Q232" s="255"/>
      <c r="R232" s="174" t="str">
        <f>IF(H232=0,"",'Ark1'!AA4268)</f>
        <v/>
      </c>
      <c r="S232" s="174" t="str">
        <f>IF(H232=0,"",'Ark1'!AB4268)</f>
        <v/>
      </c>
      <c r="T232" s="174" t="str">
        <f>IF(H232=0,"",'Ark1'!AC4268)</f>
        <v/>
      </c>
      <c r="U232" s="84"/>
      <c r="V232" s="92" t="str">
        <f t="shared" si="18"/>
        <v/>
      </c>
      <c r="W232" s="174">
        <f>+'Ark1'!V4268</f>
        <v>0</v>
      </c>
      <c r="X232" s="231"/>
      <c r="Y232" s="92"/>
      <c r="Z232" s="174"/>
      <c r="AA232" s="174"/>
      <c r="AB232" s="235"/>
      <c r="AI232" s="92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</row>
    <row r="233" spans="1:45" s="90" customFormat="1" ht="15.6">
      <c r="A233" s="231"/>
      <c r="B233" s="203">
        <f>+'Ark1'!C4269</f>
        <v>2023</v>
      </c>
      <c r="C233" s="203">
        <f>+'Ark1'!J4269</f>
        <v>643</v>
      </c>
      <c r="D233" s="203" t="str">
        <f>VLOOKUP(C233,RNR!$A$1:$B$29,2)</f>
        <v>Bjerka</v>
      </c>
      <c r="E233" s="203">
        <f>+'Ark1'!D4269</f>
        <v>3</v>
      </c>
      <c r="F233" s="203" t="str">
        <f>VLOOKUP(E233,RNR!$D$2:$E$13,2)</f>
        <v>Mar</v>
      </c>
      <c r="G233" s="91">
        <f>+'Ark1'!Q4269</f>
        <v>0</v>
      </c>
      <c r="H233" s="92">
        <f>+'Ark1'!R4269</f>
        <v>0</v>
      </c>
      <c r="I233" s="91" t="str">
        <f>IF(H233=0,"",'Ark1'!S4269)</f>
        <v/>
      </c>
      <c r="J233" s="84"/>
      <c r="K233" s="174" t="str">
        <f>IF(G233=0,"",100*H233/Måned!$G14)</f>
        <v/>
      </c>
      <c r="L233" s="84"/>
      <c r="M233" s="174" t="str">
        <f>+IF(H233=0,"",'Ark1'!AA4269)</f>
        <v/>
      </c>
      <c r="N233" s="174">
        <f>+IF(I233=0,"",'Ark1'!AB4269)</f>
        <v>0</v>
      </c>
      <c r="O233" s="256" t="str">
        <f>IF(H233=0,"",'Ark1'!W4269)</f>
        <v/>
      </c>
      <c r="P233" s="174" t="str">
        <f>IF(H233=0,"",'Ark1'!X4269)</f>
        <v/>
      </c>
      <c r="Q233" s="255"/>
      <c r="R233" s="174" t="str">
        <f>IF(H233=0,"",'Ark1'!AA4269)</f>
        <v/>
      </c>
      <c r="S233" s="174" t="str">
        <f>IF(H233=0,"",'Ark1'!AB4269)</f>
        <v/>
      </c>
      <c r="T233" s="174" t="str">
        <f>IF(H233=0,"",'Ark1'!AC4269)</f>
        <v/>
      </c>
      <c r="U233" s="84"/>
      <c r="V233" s="92" t="str">
        <f t="shared" si="18"/>
        <v/>
      </c>
      <c r="W233" s="174">
        <f>+'Ark1'!V4269</f>
        <v>0</v>
      </c>
      <c r="X233" s="231"/>
      <c r="Y233" s="92"/>
      <c r="Z233" s="174"/>
      <c r="AA233" s="174"/>
      <c r="AB233" s="235"/>
      <c r="AI233" s="92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</row>
    <row r="234" spans="1:45" s="90" customFormat="1" ht="15.6">
      <c r="A234" s="231"/>
      <c r="B234" s="203">
        <f>+'Ark1'!C4270</f>
        <v>2023</v>
      </c>
      <c r="C234" s="203">
        <f>+'Ark1'!J4270</f>
        <v>643</v>
      </c>
      <c r="D234" s="203" t="str">
        <f>VLOOKUP(C234,RNR!$A$1:$B$29,2)</f>
        <v>Bjerka</v>
      </c>
      <c r="E234" s="203">
        <f>+'Ark1'!D4270</f>
        <v>4</v>
      </c>
      <c r="F234" s="203" t="str">
        <f>VLOOKUP(E234,RNR!$D$2:$E$13,2)</f>
        <v>Apr</v>
      </c>
      <c r="G234" s="91">
        <f>+'Ark1'!Q4270</f>
        <v>0</v>
      </c>
      <c r="H234" s="92">
        <f>+'Ark1'!R4270</f>
        <v>0</v>
      </c>
      <c r="I234" s="91" t="str">
        <f>IF(H234=0,"",'Ark1'!S4270)</f>
        <v/>
      </c>
      <c r="J234" s="84"/>
      <c r="K234" s="174" t="str">
        <f>IF(G234=0,"",100*H234/Måned!$G15)</f>
        <v/>
      </c>
      <c r="L234" s="84"/>
      <c r="M234" s="174" t="str">
        <f>+IF(H234=0,"",'Ark1'!AA4270)</f>
        <v/>
      </c>
      <c r="N234" s="174">
        <f>+IF(I234=0,"",'Ark1'!AB4270)</f>
        <v>0</v>
      </c>
      <c r="O234" s="256" t="str">
        <f>IF(H234=0,"",'Ark1'!W4270)</f>
        <v/>
      </c>
      <c r="P234" s="174" t="str">
        <f>IF(H234=0,"",'Ark1'!X4270)</f>
        <v/>
      </c>
      <c r="Q234" s="255"/>
      <c r="R234" s="174" t="str">
        <f>IF(H234=0,"",'Ark1'!AA4270)</f>
        <v/>
      </c>
      <c r="S234" s="174" t="str">
        <f>IF(H234=0,"",'Ark1'!AB4270)</f>
        <v/>
      </c>
      <c r="T234" s="174" t="str">
        <f>IF(H234=0,"",'Ark1'!AC4270)</f>
        <v/>
      </c>
      <c r="U234" s="84"/>
      <c r="V234" s="92" t="str">
        <f t="shared" si="18"/>
        <v/>
      </c>
      <c r="W234" s="174">
        <f>+'Ark1'!V4270</f>
        <v>0</v>
      </c>
      <c r="X234" s="231"/>
      <c r="Y234" s="92"/>
      <c r="Z234" s="174"/>
      <c r="AA234" s="174"/>
      <c r="AB234" s="235"/>
      <c r="AI234" s="92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</row>
    <row r="235" spans="1:45" s="90" customFormat="1" ht="15.6">
      <c r="A235" s="231"/>
      <c r="B235" s="203">
        <f>+'Ark1'!C4271</f>
        <v>2023</v>
      </c>
      <c r="C235" s="203">
        <f>+'Ark1'!J4271</f>
        <v>643</v>
      </c>
      <c r="D235" s="203" t="str">
        <f>VLOOKUP(C235,RNR!$A$1:$B$29,2)</f>
        <v>Bjerka</v>
      </c>
      <c r="E235" s="203">
        <f>+'Ark1'!D4271</f>
        <v>5</v>
      </c>
      <c r="F235" s="203" t="str">
        <f>VLOOKUP(E235,RNR!$D$2:$E$13,2)</f>
        <v>Mai</v>
      </c>
      <c r="G235" s="91">
        <f>+'Ark1'!Q4271</f>
        <v>0</v>
      </c>
      <c r="H235" s="92">
        <f>+'Ark1'!R4271</f>
        <v>0</v>
      </c>
      <c r="I235" s="91" t="str">
        <f>IF(H235=0,"",'Ark1'!S4271)</f>
        <v/>
      </c>
      <c r="J235" s="84"/>
      <c r="K235" s="174" t="str">
        <f>IF(G235=0,"",100*H235/Måned!$G16)</f>
        <v/>
      </c>
      <c r="L235" s="84"/>
      <c r="M235" s="174" t="str">
        <f>+IF(H235=0,"",'Ark1'!AA4271)</f>
        <v/>
      </c>
      <c r="N235" s="174">
        <f>+IF(I235=0,"",'Ark1'!AB4271)</f>
        <v>0</v>
      </c>
      <c r="O235" s="256" t="str">
        <f>IF(H235=0,"",'Ark1'!W4271)</f>
        <v/>
      </c>
      <c r="P235" s="174" t="str">
        <f>IF(H235=0,"",'Ark1'!X4271)</f>
        <v/>
      </c>
      <c r="Q235" s="255"/>
      <c r="R235" s="174" t="str">
        <f>IF(H235=0,"",'Ark1'!AA4271)</f>
        <v/>
      </c>
      <c r="S235" s="174" t="str">
        <f>IF(H235=0,"",'Ark1'!AB4271)</f>
        <v/>
      </c>
      <c r="T235" s="174" t="str">
        <f>IF(H235=0,"",'Ark1'!AC4271)</f>
        <v/>
      </c>
      <c r="U235" s="84"/>
      <c r="V235" s="92" t="str">
        <f t="shared" si="18"/>
        <v/>
      </c>
      <c r="W235" s="174">
        <f>+'Ark1'!V4271</f>
        <v>0</v>
      </c>
      <c r="X235" s="231"/>
      <c r="Y235" s="92"/>
      <c r="Z235" s="174"/>
      <c r="AA235" s="174"/>
      <c r="AB235" s="235"/>
      <c r="AI235" s="92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</row>
    <row r="236" spans="1:45" s="90" customFormat="1" ht="15.6">
      <c r="A236" s="231"/>
      <c r="B236" s="203">
        <f>+'Ark1'!C4272</f>
        <v>2023</v>
      </c>
      <c r="C236" s="203">
        <f>+'Ark1'!J4272</f>
        <v>643</v>
      </c>
      <c r="D236" s="203" t="str">
        <f>VLOOKUP(C236,RNR!$A$1:$B$29,2)</f>
        <v>Bjerka</v>
      </c>
      <c r="E236" s="203">
        <f>+'Ark1'!D4272</f>
        <v>6</v>
      </c>
      <c r="F236" s="203" t="str">
        <f>VLOOKUP(E236,RNR!$D$2:$E$13,2)</f>
        <v>Jun</v>
      </c>
      <c r="G236" s="91">
        <f>+'Ark1'!Q4272</f>
        <v>0</v>
      </c>
      <c r="H236" s="92">
        <f>+'Ark1'!R4272</f>
        <v>0</v>
      </c>
      <c r="I236" s="91" t="str">
        <f>IF(H236=0,"",'Ark1'!S4272)</f>
        <v/>
      </c>
      <c r="J236" s="84"/>
      <c r="K236" s="174" t="str">
        <f>IF(G236=0,"",100*H236/Måned!$G17)</f>
        <v/>
      </c>
      <c r="L236" s="84"/>
      <c r="M236" s="174" t="str">
        <f>+IF(H236=0,"",'Ark1'!AA4272)</f>
        <v/>
      </c>
      <c r="N236" s="174">
        <f>+IF(I236=0,"",'Ark1'!AB4272)</f>
        <v>0</v>
      </c>
      <c r="O236" s="256" t="str">
        <f>IF(H236=0,"",'Ark1'!W4272)</f>
        <v/>
      </c>
      <c r="P236" s="174" t="str">
        <f>IF(H236=0,"",'Ark1'!X4272)</f>
        <v/>
      </c>
      <c r="Q236" s="255"/>
      <c r="R236" s="174" t="str">
        <f>IF(H236=0,"",'Ark1'!AA4272)</f>
        <v/>
      </c>
      <c r="S236" s="174" t="str">
        <f>IF(H236=0,"",'Ark1'!AB4272)</f>
        <v/>
      </c>
      <c r="T236" s="174" t="str">
        <f>IF(H236=0,"",'Ark1'!AC4272)</f>
        <v/>
      </c>
      <c r="U236" s="84"/>
      <c r="V236" s="92" t="str">
        <f t="shared" si="18"/>
        <v/>
      </c>
      <c r="W236" s="174">
        <f>+'Ark1'!V4272</f>
        <v>0</v>
      </c>
      <c r="X236" s="231"/>
      <c r="Y236" s="92"/>
      <c r="Z236" s="174"/>
      <c r="AA236" s="174"/>
      <c r="AB236" s="235"/>
      <c r="AI236" s="92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</row>
    <row r="237" spans="1:45" s="90" customFormat="1" ht="15.6">
      <c r="A237" s="231"/>
      <c r="B237" s="203">
        <f>+'Ark1'!C4273</f>
        <v>2023</v>
      </c>
      <c r="C237" s="203">
        <f>+'Ark1'!J4273</f>
        <v>643</v>
      </c>
      <c r="D237" s="203" t="str">
        <f>VLOOKUP(C237,RNR!$A$1:$B$29,2)</f>
        <v>Bjerka</v>
      </c>
      <c r="E237" s="203">
        <f>+'Ark1'!D4273</f>
        <v>7</v>
      </c>
      <c r="F237" s="203" t="str">
        <f>VLOOKUP(E237,RNR!$D$2:$E$13,2)</f>
        <v>Jul</v>
      </c>
      <c r="G237" s="91">
        <f>+'Ark1'!Q4273</f>
        <v>0</v>
      </c>
      <c r="H237" s="92">
        <f>+'Ark1'!R4273</f>
        <v>0</v>
      </c>
      <c r="I237" s="91" t="str">
        <f>IF(H237=0,"",'Ark1'!S4273)</f>
        <v/>
      </c>
      <c r="J237" s="84"/>
      <c r="K237" s="174" t="str">
        <f>IF(G237=0,"",100*H237/Måned!$G18)</f>
        <v/>
      </c>
      <c r="L237" s="84"/>
      <c r="M237" s="174" t="str">
        <f>+IF(H237=0,"",'Ark1'!AA4273)</f>
        <v/>
      </c>
      <c r="N237" s="174">
        <f>+IF(I237=0,"",'Ark1'!AB4273)</f>
        <v>0</v>
      </c>
      <c r="O237" s="256" t="str">
        <f>IF(H237=0,"",'Ark1'!W4273)</f>
        <v/>
      </c>
      <c r="P237" s="174" t="str">
        <f>IF(H237=0,"",'Ark1'!X4273)</f>
        <v/>
      </c>
      <c r="Q237" s="255"/>
      <c r="R237" s="174" t="str">
        <f>IF(H237=0,"",'Ark1'!AA4273)</f>
        <v/>
      </c>
      <c r="S237" s="174" t="str">
        <f>IF(H237=0,"",'Ark1'!AB4273)</f>
        <v/>
      </c>
      <c r="T237" s="174" t="str">
        <f>IF(H237=0,"",'Ark1'!AC4273)</f>
        <v/>
      </c>
      <c r="U237" s="84"/>
      <c r="V237" s="92" t="str">
        <f t="shared" si="18"/>
        <v/>
      </c>
      <c r="W237" s="174">
        <f>+'Ark1'!V4273</f>
        <v>0</v>
      </c>
      <c r="X237" s="231"/>
      <c r="Y237" s="92"/>
      <c r="Z237" s="174"/>
      <c r="AA237" s="174"/>
      <c r="AB237" s="235"/>
      <c r="AI237" s="92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</row>
    <row r="238" spans="1:45" s="90" customFormat="1" ht="15.6">
      <c r="A238" s="231"/>
      <c r="B238" s="203">
        <f>+'Ark1'!C4274</f>
        <v>2023</v>
      </c>
      <c r="C238" s="203">
        <f>+'Ark1'!J4274</f>
        <v>643</v>
      </c>
      <c r="D238" s="203" t="str">
        <f>VLOOKUP(C238,RNR!$A$1:$B$29,2)</f>
        <v>Bjerka</v>
      </c>
      <c r="E238" s="203">
        <f>+'Ark1'!D4274</f>
        <v>8</v>
      </c>
      <c r="F238" s="203" t="str">
        <f>VLOOKUP(E238,RNR!$D$2:$E$13,2)</f>
        <v>Aug</v>
      </c>
      <c r="G238" s="91">
        <f>+'Ark1'!Q4274</f>
        <v>0</v>
      </c>
      <c r="H238" s="92">
        <f>+'Ark1'!R4274</f>
        <v>0</v>
      </c>
      <c r="I238" s="91" t="str">
        <f>IF(H238=0,"",'Ark1'!S4274)</f>
        <v/>
      </c>
      <c r="J238" s="84"/>
      <c r="K238" s="174" t="str">
        <f>IF(G238=0,"",100*H238/Måned!$G19)</f>
        <v/>
      </c>
      <c r="L238" s="84"/>
      <c r="M238" s="174" t="str">
        <f>+IF(H238=0,"",'Ark1'!AA4274)</f>
        <v/>
      </c>
      <c r="N238" s="174">
        <f>+IF(I238=0,"",'Ark1'!AB4274)</f>
        <v>0</v>
      </c>
      <c r="O238" s="256" t="str">
        <f>IF(H238=0,"",'Ark1'!W4274)</f>
        <v/>
      </c>
      <c r="P238" s="174" t="str">
        <f>IF(H238=0,"",'Ark1'!X4274)</f>
        <v/>
      </c>
      <c r="Q238" s="255"/>
      <c r="R238" s="174" t="str">
        <f>IF(H238=0,"",'Ark1'!AA4274)</f>
        <v/>
      </c>
      <c r="S238" s="174" t="str">
        <f>IF(H238=0,"",'Ark1'!AB4274)</f>
        <v/>
      </c>
      <c r="T238" s="174" t="str">
        <f>IF(H238=0,"",'Ark1'!AC4274)</f>
        <v/>
      </c>
      <c r="U238" s="84"/>
      <c r="V238" s="92" t="str">
        <f t="shared" si="18"/>
        <v/>
      </c>
      <c r="W238" s="174">
        <f>+'Ark1'!V4274</f>
        <v>0</v>
      </c>
      <c r="X238" s="231"/>
      <c r="Y238" s="92"/>
      <c r="Z238" s="174"/>
      <c r="AA238" s="174"/>
      <c r="AB238" s="235"/>
      <c r="AI238" s="92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</row>
    <row r="239" spans="1:45" s="90" customFormat="1" ht="15.6">
      <c r="A239" s="231"/>
      <c r="B239" s="203">
        <f>+'Ark1'!C4275</f>
        <v>2023</v>
      </c>
      <c r="C239" s="203">
        <f>+'Ark1'!J4275</f>
        <v>643</v>
      </c>
      <c r="D239" s="203" t="str">
        <f>VLOOKUP(C239,RNR!$A$1:$B$29,2)</f>
        <v>Bjerka</v>
      </c>
      <c r="E239" s="203">
        <f>+'Ark1'!D4275</f>
        <v>9</v>
      </c>
      <c r="F239" s="203" t="str">
        <f>VLOOKUP(E239,RNR!$D$2:$E$13,2)</f>
        <v>Sep</v>
      </c>
      <c r="G239" s="91">
        <f>+'Ark1'!Q4275</f>
        <v>0</v>
      </c>
      <c r="H239" s="92">
        <f>+'Ark1'!R4275</f>
        <v>0</v>
      </c>
      <c r="I239" s="91" t="str">
        <f>IF(H239=0,"",'Ark1'!S4275)</f>
        <v/>
      </c>
      <c r="J239" s="84"/>
      <c r="K239" s="174" t="str">
        <f>IF(G239=0,"",100*H239/Måned!$G20)</f>
        <v/>
      </c>
      <c r="L239" s="84"/>
      <c r="M239" s="174" t="str">
        <f>+IF(H239=0,"",'Ark1'!AA4275)</f>
        <v/>
      </c>
      <c r="N239" s="174">
        <f>+IF(I239=0,"",'Ark1'!AB4275)</f>
        <v>0</v>
      </c>
      <c r="O239" s="256" t="str">
        <f>IF(H239=0,"",'Ark1'!W4275)</f>
        <v/>
      </c>
      <c r="P239" s="174" t="str">
        <f>IF(H239=0,"",'Ark1'!X4275)</f>
        <v/>
      </c>
      <c r="Q239" s="255"/>
      <c r="R239" s="174" t="str">
        <f>IF(H239=0,"",'Ark1'!AA4275)</f>
        <v/>
      </c>
      <c r="S239" s="174" t="str">
        <f>IF(H239=0,"",'Ark1'!AB4275)</f>
        <v/>
      </c>
      <c r="T239" s="174" t="str">
        <f>IF(H239=0,"",'Ark1'!AC4275)</f>
        <v/>
      </c>
      <c r="U239" s="84"/>
      <c r="V239" s="92" t="str">
        <f t="shared" si="18"/>
        <v/>
      </c>
      <c r="W239" s="174">
        <f>+'Ark1'!V4275</f>
        <v>0</v>
      </c>
      <c r="X239" s="231"/>
      <c r="Y239" s="92"/>
      <c r="Z239" s="174"/>
      <c r="AA239" s="174"/>
      <c r="AB239" s="235"/>
      <c r="AI239" s="92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</row>
    <row r="240" spans="1:45" s="90" customFormat="1" ht="15.6">
      <c r="A240" s="231"/>
      <c r="B240" s="203">
        <f>+'Ark1'!C4276</f>
        <v>2023</v>
      </c>
      <c r="C240" s="203">
        <f>+'Ark1'!J4276</f>
        <v>643</v>
      </c>
      <c r="D240" s="203" t="str">
        <f>VLOOKUP(C240,RNR!$A$1:$B$29,2)</f>
        <v>Bjerka</v>
      </c>
      <c r="E240" s="203">
        <f>+'Ark1'!D4276</f>
        <v>10</v>
      </c>
      <c r="F240" s="203" t="str">
        <f>VLOOKUP(E240,RNR!$D$2:$E$13,2)</f>
        <v>Okt</v>
      </c>
      <c r="G240" s="91">
        <f>+'Ark1'!Q4276</f>
        <v>0</v>
      </c>
      <c r="H240" s="92">
        <f>+'Ark1'!R4276</f>
        <v>0</v>
      </c>
      <c r="I240" s="91" t="str">
        <f>IF(H240=0,"",'Ark1'!S4276)</f>
        <v/>
      </c>
      <c r="J240" s="84"/>
      <c r="K240" s="174" t="str">
        <f>IF(G240=0,"",100*H240/Måned!$G21)</f>
        <v/>
      </c>
      <c r="L240" s="84"/>
      <c r="M240" s="174" t="str">
        <f>+IF(H240=0,"",'Ark1'!AA4276)</f>
        <v/>
      </c>
      <c r="N240" s="174">
        <f>+IF(I240=0,"",'Ark1'!AB4276)</f>
        <v>0</v>
      </c>
      <c r="O240" s="256" t="str">
        <f>IF(H240=0,"",'Ark1'!W4276)</f>
        <v/>
      </c>
      <c r="P240" s="174" t="str">
        <f>IF(H240=0,"",'Ark1'!X4276)</f>
        <v/>
      </c>
      <c r="Q240" s="255"/>
      <c r="R240" s="174" t="str">
        <f>IF(H240=0,"",'Ark1'!AA4276)</f>
        <v/>
      </c>
      <c r="S240" s="174" t="str">
        <f>IF(H240=0,"",'Ark1'!AB4276)</f>
        <v/>
      </c>
      <c r="T240" s="174" t="str">
        <f>IF(H240=0,"",'Ark1'!AC4276)</f>
        <v/>
      </c>
      <c r="U240" s="84"/>
      <c r="V240" s="92" t="str">
        <f t="shared" si="18"/>
        <v/>
      </c>
      <c r="W240" s="174">
        <f>+'Ark1'!V4276</f>
        <v>0</v>
      </c>
      <c r="X240" s="231"/>
      <c r="Y240" s="92"/>
      <c r="Z240" s="174"/>
      <c r="AA240" s="174"/>
      <c r="AB240" s="235"/>
      <c r="AI240" s="92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</row>
    <row r="241" spans="1:45" s="90" customFormat="1" ht="15.6">
      <c r="A241" s="231"/>
      <c r="B241" s="203">
        <f>+'Ark1'!C4277</f>
        <v>2023</v>
      </c>
      <c r="C241" s="203">
        <f>+'Ark1'!J4277</f>
        <v>643</v>
      </c>
      <c r="D241" s="203" t="str">
        <f>VLOOKUP(C241,RNR!$A$1:$B$29,2)</f>
        <v>Bjerka</v>
      </c>
      <c r="E241" s="203">
        <f>+'Ark1'!D4277</f>
        <v>11</v>
      </c>
      <c r="F241" s="203" t="str">
        <f>VLOOKUP(E241,RNR!$D$2:$E$13,2)</f>
        <v>Nov</v>
      </c>
      <c r="G241" s="91">
        <f>+'Ark1'!Q4277</f>
        <v>0</v>
      </c>
      <c r="H241" s="92">
        <f>+'Ark1'!R4277</f>
        <v>0</v>
      </c>
      <c r="I241" s="91" t="str">
        <f>IF(H241=0,"",'Ark1'!S4277)</f>
        <v/>
      </c>
      <c r="J241" s="84"/>
      <c r="K241" s="174" t="str">
        <f>IF(G241=0,"",100*H241/Måned!$G22)</f>
        <v/>
      </c>
      <c r="L241" s="84"/>
      <c r="M241" s="174" t="str">
        <f>+IF(H241=0,"",'Ark1'!AA4277)</f>
        <v/>
      </c>
      <c r="N241" s="174">
        <f>+IF(I241=0,"",'Ark1'!AB4277)</f>
        <v>0</v>
      </c>
      <c r="O241" s="256" t="str">
        <f>IF(H241=0,"",'Ark1'!W4277)</f>
        <v/>
      </c>
      <c r="P241" s="174" t="str">
        <f>IF(H241=0,"",'Ark1'!X4277)</f>
        <v/>
      </c>
      <c r="Q241" s="255"/>
      <c r="R241" s="174" t="str">
        <f>IF(H241=0,"",'Ark1'!AA4277)</f>
        <v/>
      </c>
      <c r="S241" s="174" t="str">
        <f>IF(H241=0,"",'Ark1'!AB4277)</f>
        <v/>
      </c>
      <c r="T241" s="174" t="str">
        <f>IF(H241=0,"",'Ark1'!AC4277)</f>
        <v/>
      </c>
      <c r="U241" s="84"/>
      <c r="V241" s="92" t="str">
        <f t="shared" si="18"/>
        <v/>
      </c>
      <c r="W241" s="174">
        <f>+'Ark1'!V4277</f>
        <v>0</v>
      </c>
      <c r="X241" s="231"/>
      <c r="Y241" s="92"/>
      <c r="Z241" s="174"/>
      <c r="AA241" s="174"/>
      <c r="AB241" s="235"/>
      <c r="AI241" s="92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</row>
    <row r="242" spans="1:45" ht="15.6">
      <c r="A242" s="231"/>
      <c r="B242" s="203">
        <f>+'Ark1'!C4278</f>
        <v>2023</v>
      </c>
      <c r="C242" s="203">
        <f>+'Ark1'!J4278</f>
        <v>643</v>
      </c>
      <c r="D242" s="203" t="str">
        <f>VLOOKUP(C242,RNR!$A$1:$B$29,2)</f>
        <v>Bjerka</v>
      </c>
      <c r="E242" s="203">
        <f>+'Ark1'!D4278</f>
        <v>12</v>
      </c>
      <c r="F242" s="203" t="str">
        <f>VLOOKUP(E242,RNR!$D$2:$E$13,2)</f>
        <v>Des</v>
      </c>
      <c r="G242" s="91">
        <f>+'Ark1'!Q4278</f>
        <v>0</v>
      </c>
      <c r="H242" s="92">
        <f>+'Ark1'!R4278</f>
        <v>0</v>
      </c>
      <c r="I242" s="91" t="str">
        <f>IF(H242=0,"",'Ark1'!S4278)</f>
        <v/>
      </c>
      <c r="J242" s="84"/>
      <c r="K242" s="174" t="str">
        <f>IF(G242=0,"",100*H242/Måned!$G23)</f>
        <v/>
      </c>
      <c r="L242" s="84"/>
      <c r="M242" s="174" t="str">
        <f>+IF(H242=0,"",'Ark1'!AA4278)</f>
        <v/>
      </c>
      <c r="N242" s="174">
        <f>+IF(I242=0,"",'Ark1'!AB4278)</f>
        <v>0</v>
      </c>
      <c r="O242" s="256" t="str">
        <f>IF(H242=0,"",'Ark1'!W4278)</f>
        <v/>
      </c>
      <c r="P242" s="174" t="str">
        <f>IF(H242=0,"",'Ark1'!X4278)</f>
        <v/>
      </c>
      <c r="Q242" s="255"/>
      <c r="R242" s="174" t="str">
        <f>IF(H242=0,"",'Ark1'!AA4278)</f>
        <v/>
      </c>
      <c r="S242" s="174" t="str">
        <f>IF(H242=0,"",'Ark1'!AB4278)</f>
        <v/>
      </c>
      <c r="T242" s="174" t="str">
        <f>IF(H242=0,"",'Ark1'!AC4278)</f>
        <v/>
      </c>
      <c r="U242" s="84"/>
      <c r="V242" s="92" t="str">
        <f t="shared" ref="V242:V255" si="19">+(IF(H242=0,"",I242/G242))</f>
        <v/>
      </c>
      <c r="W242" s="174">
        <f>+'Ark1'!V4278</f>
        <v>0</v>
      </c>
      <c r="X242" s="231"/>
      <c r="Y242" s="258"/>
      <c r="AB242" s="235"/>
      <c r="AJ242" s="259"/>
      <c r="AK242" s="90"/>
      <c r="AL242" s="90"/>
    </row>
    <row r="243" spans="1:45" s="90" customFormat="1">
      <c r="A243" s="231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92"/>
      <c r="Z243" s="174"/>
      <c r="AA243" s="174"/>
      <c r="AB243" s="235"/>
      <c r="AI243" s="92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</row>
    <row r="244" spans="1:45" s="90" customFormat="1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92"/>
      <c r="Z244" s="174"/>
      <c r="AA244" s="174"/>
      <c r="AB244" s="235"/>
      <c r="AI244" s="92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</row>
    <row r="245" spans="1:45" s="90" customFormat="1" ht="15.6">
      <c r="A245" s="261"/>
      <c r="B245" s="203">
        <f>+'Ark1'!C4279</f>
        <v>2022</v>
      </c>
      <c r="C245" s="203">
        <f>+'Ark1'!J4279</f>
        <v>103</v>
      </c>
      <c r="D245" s="203" t="str">
        <f>VLOOKUP(C245,RNR!$A$1:$B$29,2)</f>
        <v>Rudshøgda</v>
      </c>
      <c r="E245" s="203">
        <f>+'Ark1'!D4279</f>
        <v>1</v>
      </c>
      <c r="F245" s="203" t="str">
        <f>VLOOKUP(E245,RNR!$D$2:$E$13,2)</f>
        <v>Jan</v>
      </c>
      <c r="G245" s="91">
        <f>+'Ark1'!Q4279</f>
        <v>1</v>
      </c>
      <c r="H245" s="92">
        <f>+'Ark1'!R4279</f>
        <v>1</v>
      </c>
      <c r="I245" s="91">
        <f>IF(H245=0,"",'Ark1'!S4279)</f>
        <v>1</v>
      </c>
      <c r="J245" s="261"/>
      <c r="K245" s="174">
        <f>IF(G245=0,"",100*H245/Måned!$G23)</f>
        <v>5.5741360089186176E-2</v>
      </c>
      <c r="L245" s="261"/>
      <c r="M245" s="174">
        <f>+IF(H245=0,"",'Ark1'!AA4279)</f>
        <v>0</v>
      </c>
      <c r="N245" s="174">
        <f>+IF(I245=0,"",'Ark1'!AB4279)</f>
        <v>0</v>
      </c>
      <c r="O245" s="256">
        <f>IF(H245=0,"",'Ark1'!W4279)</f>
        <v>57</v>
      </c>
      <c r="P245" s="174">
        <f>IF(H245=0,"",'Ark1'!X4279)</f>
        <v>70.855904658721556</v>
      </c>
      <c r="Q245" s="261"/>
      <c r="R245" s="174">
        <f>IF(H245=0,"",'Ark1'!AA4279)</f>
        <v>0</v>
      </c>
      <c r="S245" s="174">
        <f>IF(H245=0,"",'Ark1'!AB4279)</f>
        <v>0</v>
      </c>
      <c r="T245" s="174">
        <f>IF(H245=0,"",'Ark1'!AC4279)</f>
        <v>0</v>
      </c>
      <c r="U245" s="261"/>
      <c r="V245" s="92">
        <f t="shared" si="19"/>
        <v>1</v>
      </c>
      <c r="W245" s="174">
        <f>+'Ark1'!V4279</f>
        <v>14</v>
      </c>
      <c r="X245" s="261"/>
      <c r="Y245" s="92"/>
      <c r="Z245" s="174"/>
      <c r="AA245" s="174"/>
      <c r="AB245" s="235"/>
      <c r="AI245" s="92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</row>
    <row r="246" spans="1:45" s="90" customFormat="1" ht="15.6">
      <c r="A246" s="261"/>
      <c r="B246" s="203">
        <f>+'Ark1'!C4280</f>
        <v>2022</v>
      </c>
      <c r="C246" s="203">
        <f>+'Ark1'!J4280</f>
        <v>103</v>
      </c>
      <c r="D246" s="203" t="str">
        <f>VLOOKUP(C246,RNR!$A$1:$B$29,2)</f>
        <v>Rudshøgda</v>
      </c>
      <c r="E246" s="203">
        <f>+'Ark1'!D4280</f>
        <v>2</v>
      </c>
      <c r="F246" s="203" t="str">
        <f>VLOOKUP(E246,RNR!$D$2:$E$13,2)</f>
        <v>Feb</v>
      </c>
      <c r="G246" s="91">
        <f>+'Ark1'!Q4280</f>
        <v>2</v>
      </c>
      <c r="H246" s="92">
        <f>+'Ark1'!R4280</f>
        <v>6</v>
      </c>
      <c r="I246" s="91">
        <f>IF(H246=0,"",'Ark1'!S4280)</f>
        <v>6</v>
      </c>
      <c r="J246" s="261"/>
      <c r="K246" s="174">
        <f>IF(G246=0,"",100*H246/Måned!$G24)</f>
        <v>0.38265306122448978</v>
      </c>
      <c r="L246" s="261"/>
      <c r="M246" s="174">
        <f>+IF(H246=0,"",'Ark1'!AA4280)</f>
        <v>25.849677625327089</v>
      </c>
      <c r="N246" s="174">
        <f>+IF(I246=0,"",'Ark1'!AB4280)</f>
        <v>0</v>
      </c>
      <c r="O246" s="256">
        <f>IF(H246=0,"",'Ark1'!W4280)</f>
        <v>60</v>
      </c>
      <c r="P246" s="174">
        <f>IF(H246=0,"",'Ark1'!X4280)</f>
        <v>176.7605633802817</v>
      </c>
      <c r="Q246" s="261"/>
      <c r="R246" s="174">
        <f>IF(H246=0,"",'Ark1'!AA4280)</f>
        <v>25.849677625327089</v>
      </c>
      <c r="S246" s="174">
        <f>IF(H246=0,"",'Ark1'!AB4280)</f>
        <v>0</v>
      </c>
      <c r="T246" s="174">
        <f>IF(H246=0,"",'Ark1'!AC4280)</f>
        <v>0</v>
      </c>
      <c r="U246" s="261"/>
      <c r="V246" s="92">
        <f t="shared" si="19"/>
        <v>3</v>
      </c>
      <c r="W246" s="174">
        <f>+'Ark1'!V4280</f>
        <v>0</v>
      </c>
      <c r="X246" s="261"/>
      <c r="Y246" s="92"/>
      <c r="Z246" s="174"/>
      <c r="AA246" s="174"/>
      <c r="AB246" s="235"/>
      <c r="AI246" s="92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</row>
    <row r="247" spans="1:45" s="90" customFormat="1" ht="15.6">
      <c r="A247" s="261"/>
      <c r="B247" s="203">
        <f>+'Ark1'!C4281</f>
        <v>2022</v>
      </c>
      <c r="C247" s="203">
        <f>+'Ark1'!J4281</f>
        <v>103</v>
      </c>
      <c r="D247" s="203" t="str">
        <f>VLOOKUP(C247,RNR!$A$1:$B$29,2)</f>
        <v>Rudshøgda</v>
      </c>
      <c r="E247" s="203">
        <f>+'Ark1'!D4281</f>
        <v>3</v>
      </c>
      <c r="F247" s="203" t="str">
        <f>VLOOKUP(E247,RNR!$D$2:$E$13,2)</f>
        <v>Mar</v>
      </c>
      <c r="G247" s="91">
        <f>+'Ark1'!Q4281</f>
        <v>1</v>
      </c>
      <c r="H247" s="92">
        <f>+'Ark1'!R4281</f>
        <v>3</v>
      </c>
      <c r="I247" s="91">
        <f>IF(H247=0,"",'Ark1'!S4281)</f>
        <v>3</v>
      </c>
      <c r="J247" s="261"/>
      <c r="K247" s="174">
        <f>IF(G247=0,"",100*H247/Måned!$G25)</f>
        <v>0.16051364365971107</v>
      </c>
      <c r="L247" s="261"/>
      <c r="M247" s="174">
        <f>+IF(H247=0,"",'Ark1'!AA4281)</f>
        <v>26.090142881087608</v>
      </c>
      <c r="N247" s="174">
        <f>+IF(I247=0,"",'Ark1'!AB4281)</f>
        <v>4.4969125210772569</v>
      </c>
      <c r="O247" s="256">
        <f>IF(H247=0,"",'Ark1'!W4281)</f>
        <v>61.33333333333335</v>
      </c>
      <c r="P247" s="174">
        <f>IF(H247=0,"",'Ark1'!X4281)</f>
        <v>163.45250993138316</v>
      </c>
      <c r="Q247" s="261"/>
      <c r="R247" s="174">
        <f>IF(H247=0,"",'Ark1'!AA4281)</f>
        <v>26.090142881087608</v>
      </c>
      <c r="S247" s="174">
        <f>IF(H247=0,"",'Ark1'!AB4281)</f>
        <v>4.4969125210772569</v>
      </c>
      <c r="T247" s="174">
        <f>IF(H247=0,"",'Ark1'!AC4281)</f>
        <v>-91.41740728598451</v>
      </c>
      <c r="U247" s="261"/>
      <c r="V247" s="92">
        <f t="shared" si="19"/>
        <v>3</v>
      </c>
      <c r="W247" s="174">
        <f>+'Ark1'!V4281</f>
        <v>16</v>
      </c>
      <c r="X247" s="261"/>
      <c r="Y247" s="92"/>
      <c r="Z247" s="174"/>
      <c r="AA247" s="174"/>
      <c r="AB247" s="235"/>
      <c r="AI247" s="92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</row>
    <row r="248" spans="1:45" s="90" customFormat="1" ht="15.6">
      <c r="A248" s="261"/>
      <c r="B248" s="203">
        <f>+'Ark1'!C4282</f>
        <v>2022</v>
      </c>
      <c r="C248" s="203">
        <f>+'Ark1'!J4282</f>
        <v>103</v>
      </c>
      <c r="D248" s="203" t="str">
        <f>VLOOKUP(C248,RNR!$A$1:$B$29,2)</f>
        <v>Rudshøgda</v>
      </c>
      <c r="E248" s="203">
        <f>+'Ark1'!D4282</f>
        <v>4</v>
      </c>
      <c r="F248" s="203" t="str">
        <f>VLOOKUP(E248,RNR!$D$2:$E$13,2)</f>
        <v>Apr</v>
      </c>
      <c r="G248" s="91">
        <f>+'Ark1'!Q4282</f>
        <v>2</v>
      </c>
      <c r="H248" s="92">
        <f>+'Ark1'!R4282</f>
        <v>2</v>
      </c>
      <c r="I248" s="91">
        <f>IF(H248=0,"",'Ark1'!S4282)</f>
        <v>2</v>
      </c>
      <c r="J248" s="261"/>
      <c r="K248" s="174">
        <f>IF(G248=0,"",100*H248/Måned!$G26)</f>
        <v>0.14035087719298245</v>
      </c>
      <c r="L248" s="261"/>
      <c r="M248" s="174">
        <f>+IF(H248=0,"",'Ark1'!AA4282)</f>
        <v>4.3500000000000671</v>
      </c>
      <c r="N248" s="174">
        <f>+IF(I248=0,"",'Ark1'!AB4282)</f>
        <v>0</v>
      </c>
      <c r="O248" s="256">
        <f>IF(H248=0,"",'Ark1'!W4282)</f>
        <v>60</v>
      </c>
      <c r="P248" s="174">
        <f>IF(H248=0,"",'Ark1'!X4282)</f>
        <v>140.57421451787653</v>
      </c>
      <c r="Q248" s="261"/>
      <c r="R248" s="174">
        <f>IF(H248=0,"",'Ark1'!AA4282)</f>
        <v>4.3500000000000671</v>
      </c>
      <c r="S248" s="174">
        <f>IF(H248=0,"",'Ark1'!AB4282)</f>
        <v>0</v>
      </c>
      <c r="T248" s="174">
        <f>IF(H248=0,"",'Ark1'!AC4282)</f>
        <v>0</v>
      </c>
      <c r="U248" s="261"/>
      <c r="V248" s="92">
        <f t="shared" si="19"/>
        <v>1</v>
      </c>
      <c r="W248" s="174">
        <f>+'Ark1'!V4282</f>
        <v>0</v>
      </c>
      <c r="X248" s="261"/>
      <c r="Y248" s="92"/>
      <c r="Z248" s="174"/>
      <c r="AA248" s="174"/>
      <c r="AB248" s="235"/>
      <c r="AI248" s="92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</row>
    <row r="249" spans="1:45" s="90" customFormat="1" ht="15.6">
      <c r="A249" s="261"/>
      <c r="B249" s="203">
        <f>+'Ark1'!C4283</f>
        <v>2022</v>
      </c>
      <c r="C249" s="203">
        <f>+'Ark1'!J4283</f>
        <v>103</v>
      </c>
      <c r="D249" s="203" t="str">
        <f>VLOOKUP(C249,RNR!$A$1:$B$29,2)</f>
        <v>Rudshøgda</v>
      </c>
      <c r="E249" s="203">
        <f>+'Ark1'!D4283</f>
        <v>5</v>
      </c>
      <c r="F249" s="203" t="str">
        <f>VLOOKUP(E249,RNR!$D$2:$E$13,2)</f>
        <v>Mai</v>
      </c>
      <c r="G249" s="91">
        <f>+'Ark1'!Q4283</f>
        <v>1</v>
      </c>
      <c r="H249" s="92">
        <f>+'Ark1'!R4283</f>
        <v>2</v>
      </c>
      <c r="I249" s="91">
        <f>IF(H249=0,"",'Ark1'!S4283)</f>
        <v>2</v>
      </c>
      <c r="J249" s="261"/>
      <c r="K249" s="174">
        <f>IF(G249=0,"",100*H249/Måned!$G27)</f>
        <v>0.11785503830288745</v>
      </c>
      <c r="L249" s="261"/>
      <c r="M249" s="174">
        <f>+IF(H249=0,"",'Ark1'!AA4283)</f>
        <v>36.65</v>
      </c>
      <c r="N249" s="174">
        <f>+IF(I249=0,"",'Ark1'!AB4283)</f>
        <v>1</v>
      </c>
      <c r="O249" s="256">
        <f>IF(H249=0,"",'Ark1'!W4283)</f>
        <v>56</v>
      </c>
      <c r="P249" s="174">
        <f>IF(H249=0,"",'Ark1'!X4283)</f>
        <v>141.2134344528711</v>
      </c>
      <c r="Q249" s="261"/>
      <c r="R249" s="174">
        <f>IF(H249=0,"",'Ark1'!AA4283)</f>
        <v>36.65</v>
      </c>
      <c r="S249" s="174">
        <f>IF(H249=0,"",'Ark1'!AB4283)</f>
        <v>1</v>
      </c>
      <c r="T249" s="174">
        <f>IF(H249=0,"",'Ark1'!AC4283)</f>
        <v>-99.999999999999005</v>
      </c>
      <c r="U249" s="261"/>
      <c r="V249" s="92">
        <f t="shared" si="19"/>
        <v>2</v>
      </c>
      <c r="W249" s="174">
        <f>+'Ark1'!V4283</f>
        <v>14</v>
      </c>
      <c r="X249" s="261"/>
      <c r="Y249" s="92"/>
      <c r="Z249" s="174"/>
      <c r="AA249" s="174"/>
      <c r="AB249" s="235"/>
      <c r="AI249" s="92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</row>
    <row r="250" spans="1:45" s="90" customFormat="1" ht="15.6">
      <c r="A250" s="261"/>
      <c r="B250" s="203">
        <f>+'Ark1'!C4284</f>
        <v>2022</v>
      </c>
      <c r="C250" s="203">
        <f>+'Ark1'!J4284</f>
        <v>103</v>
      </c>
      <c r="D250" s="203" t="str">
        <f>VLOOKUP(C250,RNR!$A$1:$B$29,2)</f>
        <v>Rudshøgda</v>
      </c>
      <c r="E250" s="203">
        <f>+'Ark1'!D4284</f>
        <v>6</v>
      </c>
      <c r="F250" s="203" t="str">
        <f>VLOOKUP(E250,RNR!$D$2:$E$13,2)</f>
        <v>Jun</v>
      </c>
      <c r="G250" s="91">
        <f>+'Ark1'!Q4284</f>
        <v>1</v>
      </c>
      <c r="H250" s="92">
        <f>+'Ark1'!R4284</f>
        <v>5</v>
      </c>
      <c r="I250" s="91">
        <f>IF(H250=0,"",'Ark1'!S4284)</f>
        <v>5</v>
      </c>
      <c r="J250" s="261"/>
      <c r="K250" s="174">
        <f>IF(G250=0,"",100*H250/Måned!$G28)</f>
        <v>0.41118421052631576</v>
      </c>
      <c r="L250" s="261"/>
      <c r="M250" s="174">
        <f>+IF(H250=0,"",'Ark1'!AA4284)</f>
        <v>17.712887963288139</v>
      </c>
      <c r="N250" s="174">
        <f>+IF(I250=0,"",'Ark1'!AB4284)</f>
        <v>1.6733200530681516</v>
      </c>
      <c r="O250" s="256">
        <f>IF(H250=0,"",'Ark1'!W4284)</f>
        <v>63</v>
      </c>
      <c r="P250" s="174">
        <f>IF(H250=0,"",'Ark1'!X4284)</f>
        <v>126.26218851570968</v>
      </c>
      <c r="Q250" s="261"/>
      <c r="R250" s="174">
        <f>IF(H250=0,"",'Ark1'!AA4284)</f>
        <v>17.712887963288139</v>
      </c>
      <c r="S250" s="174">
        <f>IF(H250=0,"",'Ark1'!AB4284)</f>
        <v>1.6733200530681516</v>
      </c>
      <c r="T250" s="174">
        <f>IF(H250=0,"",'Ark1'!AC4284)</f>
        <v>-50.540952454902758</v>
      </c>
      <c r="U250" s="261"/>
      <c r="V250" s="92">
        <f t="shared" si="19"/>
        <v>5</v>
      </c>
      <c r="W250" s="174">
        <f>+'Ark1'!V4284</f>
        <v>17</v>
      </c>
      <c r="X250" s="261"/>
      <c r="Y250" s="92"/>
      <c r="Z250" s="174"/>
      <c r="AA250" s="174"/>
      <c r="AB250" s="235"/>
      <c r="AI250" s="92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</row>
    <row r="251" spans="1:45" s="90" customFormat="1" ht="15.6">
      <c r="A251" s="261"/>
      <c r="B251" s="203">
        <f>+'Ark1'!C4285</f>
        <v>2022</v>
      </c>
      <c r="C251" s="203">
        <f>+'Ark1'!J4285</f>
        <v>103</v>
      </c>
      <c r="D251" s="203" t="str">
        <f>VLOOKUP(C251,RNR!$A$1:$B$29,2)</f>
        <v>Rudshøgda</v>
      </c>
      <c r="E251" s="203">
        <f>+'Ark1'!D4285</f>
        <v>7</v>
      </c>
      <c r="F251" s="203" t="str">
        <f>VLOOKUP(E251,RNR!$D$2:$E$13,2)</f>
        <v>Jul</v>
      </c>
      <c r="G251" s="91">
        <f>+'Ark1'!Q4285</f>
        <v>1</v>
      </c>
      <c r="H251" s="92">
        <f>+'Ark1'!R4285</f>
        <v>5</v>
      </c>
      <c r="I251" s="91">
        <f>IF(H251=0,"",'Ark1'!S4285)</f>
        <v>5</v>
      </c>
      <c r="J251" s="261"/>
      <c r="K251" s="174">
        <f>IF(G251=0,"",100*H251/Måned!$G29)</f>
        <v>0.3996802557953637</v>
      </c>
      <c r="L251" s="261"/>
      <c r="M251" s="174">
        <f>+IF(H251=0,"",'Ark1'!AA4285)</f>
        <v>10.106354436689914</v>
      </c>
      <c r="N251" s="174">
        <f>+IF(I251=0,"",'Ark1'!AB4285)</f>
        <v>1.6248076809270131</v>
      </c>
      <c r="O251" s="256">
        <f>IF(H251=0,"",'Ark1'!W4285)</f>
        <v>62.6</v>
      </c>
      <c r="P251" s="174">
        <f>IF(H251=0,"",'Ark1'!X4285)</f>
        <v>129.42578548212347</v>
      </c>
      <c r="Q251" s="261"/>
      <c r="R251" s="174">
        <f>IF(H251=0,"",'Ark1'!AA4285)</f>
        <v>10.106354436689914</v>
      </c>
      <c r="S251" s="174">
        <f>IF(H251=0,"",'Ark1'!AB4285)</f>
        <v>1.6248076809270131</v>
      </c>
      <c r="T251" s="174">
        <f>IF(H251=0,"",'Ark1'!AC4285)</f>
        <v>-59.533950810455181</v>
      </c>
      <c r="U251" s="261"/>
      <c r="V251" s="92">
        <f t="shared" si="19"/>
        <v>5</v>
      </c>
      <c r="W251" s="174">
        <f>+'Ark1'!V4285</f>
        <v>17</v>
      </c>
      <c r="X251" s="261"/>
      <c r="Y251" s="92"/>
      <c r="Z251" s="174"/>
      <c r="AA251" s="174"/>
      <c r="AB251" s="235"/>
      <c r="AI251" s="92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</row>
    <row r="252" spans="1:45" s="90" customFormat="1" ht="15.6">
      <c r="A252" s="261"/>
      <c r="B252" s="203">
        <f>+'Ark1'!C4286</f>
        <v>2022</v>
      </c>
      <c r="C252" s="203">
        <f>+'Ark1'!J4286</f>
        <v>103</v>
      </c>
      <c r="D252" s="203" t="str">
        <f>VLOOKUP(C252,RNR!$A$1:$B$29,2)</f>
        <v>Rudshøgda</v>
      </c>
      <c r="E252" s="203">
        <f>+'Ark1'!D4286</f>
        <v>8</v>
      </c>
      <c r="F252" s="203" t="str">
        <f>VLOOKUP(E252,RNR!$D$2:$E$13,2)</f>
        <v>Aug</v>
      </c>
      <c r="G252" s="91">
        <f>+'Ark1'!Q4286</f>
        <v>3</v>
      </c>
      <c r="H252" s="92">
        <f>+'Ark1'!R4286</f>
        <v>6</v>
      </c>
      <c r="I252" s="91">
        <f>IF(H252=0,"",'Ark1'!S4286)</f>
        <v>6</v>
      </c>
      <c r="J252" s="261"/>
      <c r="K252" s="174">
        <f>IF(G252=0,"",100*H252/Måned!$G30)</f>
        <v>0.35149384885764501</v>
      </c>
      <c r="L252" s="261"/>
      <c r="M252" s="174">
        <f>+IF(H252=0,"",'Ark1'!AA4286)</f>
        <v>18.242867708291527</v>
      </c>
      <c r="N252" s="174">
        <f>+IF(I252=0,"",'Ark1'!AB4286)</f>
        <v>2.1147629234083496</v>
      </c>
      <c r="O252" s="256">
        <f>IF(H252=0,"",'Ark1'!W4286)</f>
        <v>60.16666666666665</v>
      </c>
      <c r="P252" s="174">
        <f>IF(H252=0,"",'Ark1'!X4286)</f>
        <v>173.38389310220299</v>
      </c>
      <c r="Q252" s="261"/>
      <c r="R252" s="174">
        <f>IF(H252=0,"",'Ark1'!AA4286)</f>
        <v>18.242867708291527</v>
      </c>
      <c r="S252" s="174">
        <f>IF(H252=0,"",'Ark1'!AB4286)</f>
        <v>2.1147629234083496</v>
      </c>
      <c r="T252" s="174">
        <f>IF(H252=0,"",'Ark1'!AC4286)</f>
        <v>-39.154520163330247</v>
      </c>
      <c r="U252" s="261"/>
      <c r="V252" s="92">
        <f t="shared" si="19"/>
        <v>2</v>
      </c>
      <c r="W252" s="174">
        <f>+'Ark1'!V4286</f>
        <v>16</v>
      </c>
      <c r="X252" s="261"/>
      <c r="Y252" s="92"/>
      <c r="Z252" s="174"/>
      <c r="AA252" s="174"/>
      <c r="AB252" s="235"/>
      <c r="AI252" s="92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</row>
    <row r="253" spans="1:45" s="90" customFormat="1" ht="15.6">
      <c r="A253" s="261"/>
      <c r="B253" s="203">
        <f>+'Ark1'!C4287</f>
        <v>2022</v>
      </c>
      <c r="C253" s="203">
        <f>+'Ark1'!J4287</f>
        <v>103</v>
      </c>
      <c r="D253" s="203" t="str">
        <f>VLOOKUP(C253,RNR!$A$1:$B$29,2)</f>
        <v>Rudshøgda</v>
      </c>
      <c r="E253" s="203">
        <f>+'Ark1'!D4287</f>
        <v>9</v>
      </c>
      <c r="F253" s="203" t="str">
        <f>VLOOKUP(E253,RNR!$D$2:$E$13,2)</f>
        <v>Sep</v>
      </c>
      <c r="G253" s="91">
        <f>+'Ark1'!Q4287</f>
        <v>1</v>
      </c>
      <c r="H253" s="92">
        <f>+'Ark1'!R4287</f>
        <v>1</v>
      </c>
      <c r="I253" s="91">
        <f>IF(H253=0,"",'Ark1'!S4287)</f>
        <v>1</v>
      </c>
      <c r="J253" s="261"/>
      <c r="K253" s="174">
        <f>IF(G253=0,"",100*H253/Måned!$G31)</f>
        <v>7.3421439060205582E-2</v>
      </c>
      <c r="L253" s="261"/>
      <c r="M253" s="174">
        <f>+IF(H253=0,"",'Ark1'!AA4287)</f>
        <v>0</v>
      </c>
      <c r="N253" s="174">
        <f>+IF(I253=0,"",'Ark1'!AB4287)</f>
        <v>0</v>
      </c>
      <c r="O253" s="256">
        <f>IF(H253=0,"",'Ark1'!W4287)</f>
        <v>60</v>
      </c>
      <c r="P253" s="174">
        <f>IF(H253=0,"",'Ark1'!X4287)</f>
        <v>153.30444203683643</v>
      </c>
      <c r="Q253" s="261"/>
      <c r="R253" s="174">
        <f>IF(H253=0,"",'Ark1'!AA4287)</f>
        <v>0</v>
      </c>
      <c r="S253" s="174">
        <f>IF(H253=0,"",'Ark1'!AB4287)</f>
        <v>0</v>
      </c>
      <c r="T253" s="174">
        <f>IF(H253=0,"",'Ark1'!AC4287)</f>
        <v>0</v>
      </c>
      <c r="U253" s="261"/>
      <c r="V253" s="92">
        <f t="shared" si="19"/>
        <v>1</v>
      </c>
      <c r="W253" s="174">
        <f>+'Ark1'!V4287</f>
        <v>0</v>
      </c>
      <c r="X253" s="261"/>
      <c r="Y253" s="92"/>
      <c r="Z253" s="174"/>
      <c r="AA253" s="174"/>
      <c r="AB253" s="235"/>
      <c r="AI253" s="92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</row>
    <row r="254" spans="1:45" s="90" customFormat="1" ht="15.6">
      <c r="A254" s="261"/>
      <c r="B254" s="203">
        <f>+'Ark1'!C4288</f>
        <v>2022</v>
      </c>
      <c r="C254" s="203">
        <f>+'Ark1'!J4288</f>
        <v>103</v>
      </c>
      <c r="D254" s="203" t="str">
        <f>VLOOKUP(C254,RNR!$A$1:$B$29,2)</f>
        <v>Rudshøgda</v>
      </c>
      <c r="E254" s="203">
        <f>+'Ark1'!D4288</f>
        <v>10</v>
      </c>
      <c r="F254" s="203" t="str">
        <f>VLOOKUP(E254,RNR!$D$2:$E$13,2)</f>
        <v>Okt</v>
      </c>
      <c r="G254" s="91">
        <f>+'Ark1'!Q4288</f>
        <v>1</v>
      </c>
      <c r="H254" s="92">
        <f>+'Ark1'!R4288</f>
        <v>5</v>
      </c>
      <c r="I254" s="91">
        <f>IF(H254=0,"",'Ark1'!S4288)</f>
        <v>5</v>
      </c>
      <c r="J254" s="261"/>
      <c r="K254" s="174">
        <f>IF(G254=0,"",100*H254/Måned!$G32)</f>
        <v>0.33422459893048129</v>
      </c>
      <c r="L254" s="261"/>
      <c r="M254" s="174">
        <f>+IF(H254=0,"",'Ark1'!AA4288)</f>
        <v>22.632755024521487</v>
      </c>
      <c r="N254" s="174">
        <f>+IF(I254=0,"",'Ark1'!AB4288)</f>
        <v>1.2000000000000601</v>
      </c>
      <c r="O254" s="256">
        <f>IF(H254=0,"",'Ark1'!W4288)</f>
        <v>58.6</v>
      </c>
      <c r="P254" s="174">
        <f>IF(H254=0,"",'Ark1'!X4288)</f>
        <v>161.95016251354278</v>
      </c>
      <c r="Q254" s="261"/>
      <c r="R254" s="174">
        <f>IF(H254=0,"",'Ark1'!AA4288)</f>
        <v>22.632755024521487</v>
      </c>
      <c r="S254" s="174">
        <f>IF(H254=0,"",'Ark1'!AB4288)</f>
        <v>1.2000000000000601</v>
      </c>
      <c r="T254" s="174">
        <f>IF(H254=0,"",'Ark1'!AC4288)</f>
        <v>-65.936883588250851</v>
      </c>
      <c r="U254" s="261"/>
      <c r="V254" s="92">
        <f t="shared" si="19"/>
        <v>5</v>
      </c>
      <c r="W254" s="174">
        <f>+'Ark1'!V4288</f>
        <v>8.4</v>
      </c>
      <c r="X254" s="261"/>
      <c r="Y254" s="92"/>
      <c r="Z254" s="174"/>
      <c r="AA254" s="174"/>
      <c r="AB254" s="235"/>
      <c r="AI254" s="92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</row>
    <row r="255" spans="1:45" s="90" customFormat="1" ht="15.6">
      <c r="A255" s="261"/>
      <c r="B255" s="203">
        <f>+'Ark1'!C4289</f>
        <v>2022</v>
      </c>
      <c r="C255" s="203">
        <f>+'Ark1'!J4289</f>
        <v>103</v>
      </c>
      <c r="D255" s="203" t="str">
        <f>VLOOKUP(C255,RNR!$A$1:$B$29,2)</f>
        <v>Rudshøgda</v>
      </c>
      <c r="E255" s="203">
        <f>+'Ark1'!D4289</f>
        <v>11</v>
      </c>
      <c r="F255" s="203" t="str">
        <f>VLOOKUP(E255,RNR!$D$2:$E$13,2)</f>
        <v>Nov</v>
      </c>
      <c r="G255" s="91">
        <f>+'Ark1'!Q4289</f>
        <v>2</v>
      </c>
      <c r="H255" s="92">
        <f>+'Ark1'!R4289</f>
        <v>6</v>
      </c>
      <c r="I255" s="91">
        <f>IF(H255=0,"",'Ark1'!S4289)</f>
        <v>6</v>
      </c>
      <c r="J255" s="261"/>
      <c r="K255" s="174">
        <f>IF(G255=0,"",100*H255/Måned!$G33)</f>
        <v>0.38709677419354838</v>
      </c>
      <c r="L255" s="261"/>
      <c r="M255" s="174">
        <f>+IF(H255=0,"",'Ark1'!AA4289)</f>
        <v>26.813766157620609</v>
      </c>
      <c r="N255" s="174">
        <f>+IF(I255=0,"",'Ark1'!AB4289)</f>
        <v>1.4624940645652844</v>
      </c>
      <c r="O255" s="256">
        <f>IF(H255=0,"",'Ark1'!W4289)</f>
        <v>60.83333333333335</v>
      </c>
      <c r="P255" s="174">
        <f>IF(H255=0,"",'Ark1'!X4289)</f>
        <v>144.43842542434095</v>
      </c>
      <c r="Q255" s="255"/>
      <c r="R255" s="174">
        <f>IF(H255=0,"",'Ark1'!AA4289)</f>
        <v>26.813766157620609</v>
      </c>
      <c r="S255" s="174">
        <f>IF(H255=0,"",'Ark1'!AB4289)</f>
        <v>1.4624940645652844</v>
      </c>
      <c r="T255" s="174">
        <f>IF(H255=0,"",'Ark1'!AC4289)</f>
        <v>-28.723438477299741</v>
      </c>
      <c r="U255" s="84"/>
      <c r="V255" s="92">
        <f t="shared" si="19"/>
        <v>3</v>
      </c>
      <c r="W255" s="174">
        <f>+'Ark1'!V4289</f>
        <v>17</v>
      </c>
      <c r="X255" s="261"/>
      <c r="Y255" s="92"/>
      <c r="Z255" s="174"/>
      <c r="AA255" s="174"/>
      <c r="AB255" s="235"/>
      <c r="AI255" s="92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</row>
    <row r="256" spans="1:45" s="90" customFormat="1" ht="15.6">
      <c r="A256" s="261"/>
      <c r="B256" s="203">
        <f>+'Ark1'!C4290</f>
        <v>2022</v>
      </c>
      <c r="C256" s="203">
        <f>+'Ark1'!J4290</f>
        <v>103</v>
      </c>
      <c r="D256" s="203" t="str">
        <f>VLOOKUP(C256,RNR!$A$1:$B$29,2)</f>
        <v>Rudshøgda</v>
      </c>
      <c r="E256" s="203">
        <f>+'Ark1'!D4290</f>
        <v>12</v>
      </c>
      <c r="F256" s="203" t="str">
        <f>VLOOKUP(E256,RNR!$D$2:$E$13,2)</f>
        <v>Des</v>
      </c>
      <c r="G256" s="91">
        <f>+'Ark1'!Q4290</f>
        <v>1</v>
      </c>
      <c r="H256" s="92">
        <f>+'Ark1'!R4290</f>
        <v>2</v>
      </c>
      <c r="I256" s="91">
        <f>IF(H256=0,"",'Ark1'!S4290)</f>
        <v>2</v>
      </c>
      <c r="J256" s="261"/>
      <c r="K256" s="174">
        <f>IF(G256=0,"",100*H256/Måned!$G34)</f>
        <v>0.17667844522968199</v>
      </c>
      <c r="L256" s="261"/>
      <c r="M256" s="174">
        <f>+IF(H256=0,"",'Ark1'!AA4290)</f>
        <v>5.9000000000001114</v>
      </c>
      <c r="N256" s="174">
        <f>+IF(I256=0,"",'Ark1'!AB4290)</f>
        <v>0</v>
      </c>
      <c r="O256" s="256">
        <f>IF(H256=0,"",'Ark1'!W4290)</f>
        <v>60</v>
      </c>
      <c r="P256" s="174">
        <f>IF(H256=0,"",'Ark1'!X4290)</f>
        <v>147.56229685807153</v>
      </c>
      <c r="Q256" s="255"/>
      <c r="R256" s="174">
        <f>IF(H256=0,"",'Ark1'!AA4290)</f>
        <v>5.9000000000001114</v>
      </c>
      <c r="S256" s="174">
        <f>IF(H256=0,"",'Ark1'!AB4290)</f>
        <v>0</v>
      </c>
      <c r="T256" s="174">
        <f>IF(H256=0,"",'Ark1'!AC4290)</f>
        <v>0</v>
      </c>
      <c r="U256" s="84"/>
      <c r="V256" s="92">
        <f t="shared" ref="V256:V268" si="20">+(IF(H256=0,"",I256/G256))</f>
        <v>2</v>
      </c>
      <c r="W256" s="174">
        <f>+'Ark1'!V4290</f>
        <v>0</v>
      </c>
      <c r="X256" s="261"/>
      <c r="Y256" s="92"/>
      <c r="Z256" s="174"/>
      <c r="AA256" s="174"/>
      <c r="AB256" s="235"/>
      <c r="AI256" s="92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</row>
    <row r="257" spans="1:45" s="90" customFormat="1">
      <c r="A257" s="261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92"/>
      <c r="Z257" s="174"/>
      <c r="AA257" s="174"/>
      <c r="AB257" s="235"/>
      <c r="AI257" s="92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</row>
    <row r="258" spans="1:45" s="90" customFormat="1" ht="15.6">
      <c r="A258" s="261"/>
      <c r="B258" s="203">
        <f>+'Ark1'!C4291</f>
        <v>2022</v>
      </c>
      <c r="C258" s="203">
        <f>+'Ark1'!J4291</f>
        <v>106</v>
      </c>
      <c r="D258" s="203" t="str">
        <f>VLOOKUP(C258,RNR!$A$1:$B$29,2)</f>
        <v>Furuseth</v>
      </c>
      <c r="E258" s="203">
        <f>+'Ark1'!D4291</f>
        <v>1</v>
      </c>
      <c r="F258" s="203" t="str">
        <f>VLOOKUP(E258,RNR!$D$2:$E$13,2)</f>
        <v>Jan</v>
      </c>
      <c r="G258" s="91">
        <f>+'Ark1'!Q4291</f>
        <v>29</v>
      </c>
      <c r="H258" s="92">
        <f>+'Ark1'!R4291</f>
        <v>312</v>
      </c>
      <c r="I258" s="91">
        <f>IF(H258=0,"",'Ark1'!S4291)</f>
        <v>312</v>
      </c>
      <c r="J258" s="261"/>
      <c r="K258" s="174">
        <f>IF(H258=0,"",100*H258/Måned!$G23)</f>
        <v>17.391304347826086</v>
      </c>
      <c r="L258" s="261"/>
      <c r="M258" s="174">
        <f>+IF(H258=0,"",'Ark1'!AA4291)</f>
        <v>27.749732525246529</v>
      </c>
      <c r="N258" s="174">
        <f>+IF(I258=0,"",'Ark1'!AB4291)</f>
        <v>4.1637859864503044</v>
      </c>
      <c r="O258" s="256">
        <f>IF(H258=0,"",'Ark1'!W4291)</f>
        <v>60.217948717948723</v>
      </c>
      <c r="P258" s="174">
        <f>IF(H258=0,"",'Ark1'!X4291)</f>
        <v>152.36304414256739</v>
      </c>
      <c r="Q258" s="255"/>
      <c r="R258" s="174">
        <f>IF(H258=0,"",'Ark1'!AA4291)</f>
        <v>27.749732525246529</v>
      </c>
      <c r="S258" s="174">
        <f>IF(H258=0,"",'Ark1'!AB4291)</f>
        <v>4.1637859864503044</v>
      </c>
      <c r="T258" s="174">
        <f>IF(H258=0,"",'Ark1'!AC4291)</f>
        <v>-58.212432706705769</v>
      </c>
      <c r="U258" s="84"/>
      <c r="V258" s="92">
        <f t="shared" si="20"/>
        <v>10.758620689655173</v>
      </c>
      <c r="W258" s="174">
        <f>+'Ark1'!V4291</f>
        <v>15.625</v>
      </c>
      <c r="X258" s="261"/>
      <c r="Y258" s="92"/>
      <c r="Z258" s="174"/>
      <c r="AA258" s="174"/>
      <c r="AB258" s="235"/>
      <c r="AI258" s="92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</row>
    <row r="259" spans="1:45" s="90" customFormat="1" ht="15.6">
      <c r="A259" s="261"/>
      <c r="B259" s="203">
        <f>+'Ark1'!C4292</f>
        <v>2022</v>
      </c>
      <c r="C259" s="203">
        <f>+'Ark1'!J4292</f>
        <v>106</v>
      </c>
      <c r="D259" s="203" t="str">
        <f>VLOOKUP(C259,RNR!$A$1:$B$29,2)</f>
        <v>Furuseth</v>
      </c>
      <c r="E259" s="203">
        <f>+'Ark1'!D4292</f>
        <v>2</v>
      </c>
      <c r="F259" s="203" t="str">
        <f>VLOOKUP(E259,RNR!$D$2:$E$13,2)</f>
        <v>Feb</v>
      </c>
      <c r="G259" s="91">
        <f>+'Ark1'!Q4292</f>
        <v>30</v>
      </c>
      <c r="H259" s="92">
        <f>+'Ark1'!R4292</f>
        <v>275</v>
      </c>
      <c r="I259" s="91">
        <f>IF(H259=0,"",'Ark1'!S4292)</f>
        <v>275</v>
      </c>
      <c r="J259" s="261"/>
      <c r="K259" s="174">
        <f>IF(H259=0,"",100*H259/Måned!$G24)</f>
        <v>17.538265306122447</v>
      </c>
      <c r="L259" s="261"/>
      <c r="M259" s="174">
        <f>+IF(H259=0,"",'Ark1'!AA4292)</f>
        <v>27.224954027236276</v>
      </c>
      <c r="N259" s="174">
        <f>+IF(I259=0,"",'Ark1'!AB4292)</f>
        <v>3.908940377651295</v>
      </c>
      <c r="O259" s="256">
        <f>IF(H259=0,"",'Ark1'!W4292)</f>
        <v>60.301818181818177</v>
      </c>
      <c r="P259" s="174">
        <f>IF(H259=0,"",'Ark1'!X4292)</f>
        <v>143.13089727174238</v>
      </c>
      <c r="Q259" s="255"/>
      <c r="R259" s="174">
        <f>IF(H259=0,"",'Ark1'!AA4292)</f>
        <v>27.224954027236276</v>
      </c>
      <c r="S259" s="174">
        <f>IF(H259=0,"",'Ark1'!AB4292)</f>
        <v>3.908940377651295</v>
      </c>
      <c r="T259" s="174">
        <f>IF(H259=0,"",'Ark1'!AC4292)</f>
        <v>-56.676982675764151</v>
      </c>
      <c r="U259" s="84"/>
      <c r="V259" s="92">
        <f t="shared" si="20"/>
        <v>9.1666666666666661</v>
      </c>
      <c r="W259" s="174">
        <f>+'Ark1'!V4292</f>
        <v>15.789090909090907</v>
      </c>
      <c r="X259" s="261"/>
      <c r="Y259" s="92"/>
      <c r="Z259" s="174"/>
      <c r="AA259" s="174"/>
      <c r="AB259" s="235"/>
      <c r="AI259" s="92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</row>
    <row r="260" spans="1:45" s="90" customFormat="1" ht="15.6">
      <c r="A260" s="261"/>
      <c r="B260" s="203">
        <f>+'Ark1'!C4293</f>
        <v>2022</v>
      </c>
      <c r="C260" s="203">
        <f>+'Ark1'!J4293</f>
        <v>106</v>
      </c>
      <c r="D260" s="203" t="str">
        <f>VLOOKUP(C260,RNR!$A$1:$B$29,2)</f>
        <v>Furuseth</v>
      </c>
      <c r="E260" s="203">
        <f>+'Ark1'!D4293</f>
        <v>3</v>
      </c>
      <c r="F260" s="203" t="str">
        <f>VLOOKUP(E260,RNR!$D$2:$E$13,2)</f>
        <v>Mar</v>
      </c>
      <c r="G260" s="91">
        <f>+'Ark1'!Q4293</f>
        <v>29</v>
      </c>
      <c r="H260" s="92">
        <f>+'Ark1'!R4293</f>
        <v>266</v>
      </c>
      <c r="I260" s="91">
        <f>IF(H260=0,"",'Ark1'!S4293)</f>
        <v>266</v>
      </c>
      <c r="J260" s="261"/>
      <c r="K260" s="174">
        <f>IF(H260=0,"",100*H260/Måned!$G25)</f>
        <v>14.232209737827715</v>
      </c>
      <c r="L260" s="261"/>
      <c r="M260" s="174">
        <f>+IF(H260=0,"",'Ark1'!AA4293)</f>
        <v>27.130326427211408</v>
      </c>
      <c r="N260" s="174">
        <f>+IF(I260=0,"",'Ark1'!AB4293)</f>
        <v>3.951900370163667</v>
      </c>
      <c r="O260" s="256">
        <f>IF(H260=0,"",'Ark1'!W4293)</f>
        <v>60.10150375939849</v>
      </c>
      <c r="P260" s="174">
        <f>IF(H260=0,"",'Ark1'!X4293)</f>
        <v>150.33398773206036</v>
      </c>
      <c r="Q260" s="255"/>
      <c r="R260" s="174">
        <f>IF(H260=0,"",'Ark1'!AA4293)</f>
        <v>27.130326427211408</v>
      </c>
      <c r="S260" s="174">
        <f>IF(H260=0,"",'Ark1'!AB4293)</f>
        <v>3.951900370163667</v>
      </c>
      <c r="T260" s="174">
        <f>IF(H260=0,"",'Ark1'!AC4293)</f>
        <v>-45.381410550896881</v>
      </c>
      <c r="U260" s="84"/>
      <c r="V260" s="92">
        <f t="shared" si="20"/>
        <v>9.1724137931034484</v>
      </c>
      <c r="W260" s="174">
        <f>+'Ark1'!V4293</f>
        <v>15.57894736842105</v>
      </c>
      <c r="X260" s="261"/>
      <c r="Y260" s="92"/>
      <c r="Z260" s="174"/>
      <c r="AA260" s="174"/>
      <c r="AB260" s="235"/>
      <c r="AI260" s="92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</row>
    <row r="261" spans="1:45" s="90" customFormat="1" ht="15.6">
      <c r="A261" s="261"/>
      <c r="B261" s="203">
        <f>+'Ark1'!C4294</f>
        <v>2022</v>
      </c>
      <c r="C261" s="203">
        <f>+'Ark1'!J4294</f>
        <v>106</v>
      </c>
      <c r="D261" s="203" t="str">
        <f>VLOOKUP(C261,RNR!$A$1:$B$29,2)</f>
        <v>Furuseth</v>
      </c>
      <c r="E261" s="203">
        <f>+'Ark1'!D4294</f>
        <v>4</v>
      </c>
      <c r="F261" s="203" t="str">
        <f>VLOOKUP(E261,RNR!$D$2:$E$13,2)</f>
        <v>Apr</v>
      </c>
      <c r="G261" s="91">
        <f>+'Ark1'!Q4294</f>
        <v>30</v>
      </c>
      <c r="H261" s="92">
        <f>+'Ark1'!R4294</f>
        <v>331</v>
      </c>
      <c r="I261" s="91">
        <f>IF(H261=0,"",'Ark1'!S4294)</f>
        <v>331</v>
      </c>
      <c r="J261" s="261"/>
      <c r="K261" s="174">
        <f>IF(H261=0,"",100*H261/Måned!$G26)</f>
        <v>23.228070175438596</v>
      </c>
      <c r="L261" s="261"/>
      <c r="M261" s="174">
        <f>+IF(H261=0,"",'Ark1'!AA4294)</f>
        <v>32.120108740935926</v>
      </c>
      <c r="N261" s="174">
        <f>+IF(I261=0,"",'Ark1'!AB4294)</f>
        <v>4.3883982158303825</v>
      </c>
      <c r="O261" s="256">
        <f>IF(H261=0,"",'Ark1'!W4294)</f>
        <v>60.323262839879149</v>
      </c>
      <c r="P261" s="174">
        <f>IF(H261=0,"",'Ark1'!X4294)</f>
        <v>150.50554313564405</v>
      </c>
      <c r="Q261" s="255"/>
      <c r="R261" s="174">
        <f>IF(H261=0,"",'Ark1'!AA4294)</f>
        <v>32.120108740935926</v>
      </c>
      <c r="S261" s="174">
        <f>IF(H261=0,"",'Ark1'!AB4294)</f>
        <v>4.3883982158303825</v>
      </c>
      <c r="T261" s="174">
        <f>IF(H261=0,"",'Ark1'!AC4294)</f>
        <v>-65.360790053498917</v>
      </c>
      <c r="U261" s="84"/>
      <c r="V261" s="92">
        <f t="shared" si="20"/>
        <v>11.033333333333333</v>
      </c>
      <c r="W261" s="174">
        <f>+'Ark1'!V4294</f>
        <v>15.595166163141997</v>
      </c>
      <c r="X261" s="261"/>
      <c r="Y261" s="92"/>
      <c r="Z261" s="174"/>
      <c r="AA261" s="174"/>
      <c r="AB261" s="235"/>
      <c r="AI261" s="92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</row>
    <row r="262" spans="1:45" s="90" customFormat="1" ht="15.6">
      <c r="A262" s="261"/>
      <c r="B262" s="203">
        <f>+'Ark1'!C4295</f>
        <v>2022</v>
      </c>
      <c r="C262" s="203">
        <f>+'Ark1'!J4295</f>
        <v>106</v>
      </c>
      <c r="D262" s="203" t="str">
        <f>VLOOKUP(C262,RNR!$A$1:$B$29,2)</f>
        <v>Furuseth</v>
      </c>
      <c r="E262" s="203">
        <f>+'Ark1'!D4295</f>
        <v>5</v>
      </c>
      <c r="F262" s="203" t="str">
        <f>VLOOKUP(E262,RNR!$D$2:$E$13,2)</f>
        <v>Mai</v>
      </c>
      <c r="G262" s="91">
        <f>+'Ark1'!Q4295</f>
        <v>29</v>
      </c>
      <c r="H262" s="92">
        <f>+'Ark1'!R4295</f>
        <v>175</v>
      </c>
      <c r="I262" s="91">
        <f>IF(H262=0,"",'Ark1'!S4295)</f>
        <v>175</v>
      </c>
      <c r="J262" s="261"/>
      <c r="K262" s="174">
        <f>IF(H262=0,"",100*H262/Måned!$G27)</f>
        <v>10.312315851502651</v>
      </c>
      <c r="L262" s="261"/>
      <c r="M262" s="174">
        <f>+IF(H262=0,"",'Ark1'!AA4295)</f>
        <v>31.419762401834902</v>
      </c>
      <c r="N262" s="174">
        <f>+IF(I262=0,"",'Ark1'!AB4295)</f>
        <v>4.2304474602914004</v>
      </c>
      <c r="O262" s="256">
        <f>IF(H262=0,"",'Ark1'!W4295)</f>
        <v>59.76</v>
      </c>
      <c r="P262" s="174">
        <f>IF(H262=0,"",'Ark1'!X4295)</f>
        <v>156.87045349017177</v>
      </c>
      <c r="Q262" s="255"/>
      <c r="R262" s="174">
        <f>IF(H262=0,"",'Ark1'!AA4295)</f>
        <v>31.419762401834902</v>
      </c>
      <c r="S262" s="174">
        <f>IF(H262=0,"",'Ark1'!AB4295)</f>
        <v>4.2304474602914004</v>
      </c>
      <c r="T262" s="174">
        <f>IF(H262=0,"",'Ark1'!AC4295)</f>
        <v>-57.753299359370523</v>
      </c>
      <c r="U262" s="84"/>
      <c r="V262" s="92">
        <f t="shared" si="20"/>
        <v>6.0344827586206895</v>
      </c>
      <c r="W262" s="174">
        <f>+'Ark1'!V4295</f>
        <v>15.405714285714279</v>
      </c>
      <c r="X262" s="261"/>
      <c r="Y262" s="92"/>
      <c r="Z262" s="174"/>
      <c r="AA262" s="174"/>
      <c r="AB262" s="235"/>
      <c r="AI262" s="92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</row>
    <row r="263" spans="1:45" s="90" customFormat="1" ht="15.6">
      <c r="A263" s="261"/>
      <c r="B263" s="203">
        <f>+'Ark1'!C4296</f>
        <v>2022</v>
      </c>
      <c r="C263" s="203">
        <f>+'Ark1'!J4296</f>
        <v>106</v>
      </c>
      <c r="D263" s="203" t="str">
        <f>VLOOKUP(C263,RNR!$A$1:$B$29,2)</f>
        <v>Furuseth</v>
      </c>
      <c r="E263" s="203">
        <f>+'Ark1'!D4296</f>
        <v>6</v>
      </c>
      <c r="F263" s="203" t="str">
        <f>VLOOKUP(E263,RNR!$D$2:$E$13,2)</f>
        <v>Jun</v>
      </c>
      <c r="G263" s="91">
        <f>+'Ark1'!Q4296</f>
        <v>27</v>
      </c>
      <c r="H263" s="92">
        <f>+'Ark1'!R4296</f>
        <v>164</v>
      </c>
      <c r="I263" s="91">
        <f>IF(H263=0,"",'Ark1'!S4296)</f>
        <v>164</v>
      </c>
      <c r="J263" s="261"/>
      <c r="K263" s="174">
        <f>IF(H263=0,"",100*H263/Måned!$G28)</f>
        <v>13.486842105263158</v>
      </c>
      <c r="L263" s="261"/>
      <c r="M263" s="174">
        <f>+IF(H263=0,"",'Ark1'!AA4296)</f>
        <v>27.207069965042621</v>
      </c>
      <c r="N263" s="174">
        <f>+IF(I263=0,"",'Ark1'!AB4296)</f>
        <v>4.719244336004957</v>
      </c>
      <c r="O263" s="256">
        <f>IF(H263=0,"",'Ark1'!W4296)</f>
        <v>59.146341463414643</v>
      </c>
      <c r="P263" s="174">
        <f>IF(H263=0,"",'Ark1'!X4296)</f>
        <v>161.50609095473396</v>
      </c>
      <c r="Q263" s="255"/>
      <c r="R263" s="174">
        <f>IF(H263=0,"",'Ark1'!AA4296)</f>
        <v>27.207069965042621</v>
      </c>
      <c r="S263" s="174">
        <f>IF(H263=0,"",'Ark1'!AB4296)</f>
        <v>4.719244336004957</v>
      </c>
      <c r="T263" s="174">
        <f>IF(H263=0,"",'Ark1'!AC4296)</f>
        <v>-62.793059747256301</v>
      </c>
      <c r="U263" s="84"/>
      <c r="V263" s="92">
        <f t="shared" si="20"/>
        <v>6.0740740740740744</v>
      </c>
      <c r="W263" s="174">
        <f>+'Ark1'!V4296</f>
        <v>15.097560975609756</v>
      </c>
      <c r="X263" s="261"/>
      <c r="Y263" s="92"/>
      <c r="Z263" s="174"/>
      <c r="AA263" s="174"/>
      <c r="AB263" s="235"/>
      <c r="AI263" s="92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</row>
    <row r="264" spans="1:45" s="90" customFormat="1" ht="15.6">
      <c r="A264" s="261"/>
      <c r="B264" s="203">
        <f>+'Ark1'!C4297</f>
        <v>2022</v>
      </c>
      <c r="C264" s="203">
        <f>+'Ark1'!J4297</f>
        <v>106</v>
      </c>
      <c r="D264" s="203" t="str">
        <f>VLOOKUP(C264,RNR!$A$1:$B$29,2)</f>
        <v>Furuseth</v>
      </c>
      <c r="E264" s="203">
        <f>+'Ark1'!D4297</f>
        <v>7</v>
      </c>
      <c r="F264" s="203" t="str">
        <f>VLOOKUP(E264,RNR!$D$2:$E$13,2)</f>
        <v>Jul</v>
      </c>
      <c r="G264" s="91">
        <f>+'Ark1'!Q4297</f>
        <v>28</v>
      </c>
      <c r="H264" s="92">
        <f>+'Ark1'!R4297</f>
        <v>208</v>
      </c>
      <c r="I264" s="91">
        <f>IF(H264=0,"",'Ark1'!S4297)</f>
        <v>208</v>
      </c>
      <c r="J264" s="261"/>
      <c r="K264" s="174">
        <f>IF(H264=0,"",100*H264/Måned!$G29)</f>
        <v>16.626698641087131</v>
      </c>
      <c r="L264" s="261"/>
      <c r="M264" s="174">
        <f>+IF(H264=0,"",'Ark1'!AA4297)</f>
        <v>28.928488103515591</v>
      </c>
      <c r="N264" s="174">
        <f>+IF(I264=0,"",'Ark1'!AB4297)</f>
        <v>4.3064660643058597</v>
      </c>
      <c r="O264" s="256">
        <f>IF(H264=0,"",'Ark1'!W4297)</f>
        <v>59.745192307692307</v>
      </c>
      <c r="P264" s="174">
        <f>IF(H264=0,"",'Ark1'!X4297)</f>
        <v>162.50781315109589</v>
      </c>
      <c r="Q264" s="255"/>
      <c r="R264" s="174">
        <f>IF(H264=0,"",'Ark1'!AA4297)</f>
        <v>28.928488103515591</v>
      </c>
      <c r="S264" s="174">
        <f>IF(H264=0,"",'Ark1'!AB4297)</f>
        <v>4.3064660643058597</v>
      </c>
      <c r="T264" s="174">
        <f>IF(H264=0,"",'Ark1'!AC4297)</f>
        <v>-61.399909325450601</v>
      </c>
      <c r="U264" s="84"/>
      <c r="V264" s="92">
        <f t="shared" si="20"/>
        <v>7.4285714285714288</v>
      </c>
      <c r="W264" s="174">
        <f>+'Ark1'!V4297</f>
        <v>15.355769230769228</v>
      </c>
      <c r="X264" s="261"/>
      <c r="Y264" s="92"/>
      <c r="Z264" s="174"/>
      <c r="AA264" s="174"/>
      <c r="AB264" s="235"/>
      <c r="AI264" s="92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</row>
    <row r="265" spans="1:45" s="90" customFormat="1" ht="15.6">
      <c r="A265" s="261"/>
      <c r="B265" s="203">
        <f>+'Ark1'!C4298</f>
        <v>2022</v>
      </c>
      <c r="C265" s="203">
        <f>+'Ark1'!J4298</f>
        <v>106</v>
      </c>
      <c r="D265" s="203" t="str">
        <f>VLOOKUP(C265,RNR!$A$1:$B$29,2)</f>
        <v>Furuseth</v>
      </c>
      <c r="E265" s="203">
        <f>+'Ark1'!D4298</f>
        <v>8</v>
      </c>
      <c r="F265" s="203" t="str">
        <f>VLOOKUP(E265,RNR!$D$2:$E$13,2)</f>
        <v>Aug</v>
      </c>
      <c r="G265" s="91">
        <f>+'Ark1'!Q4298</f>
        <v>28</v>
      </c>
      <c r="H265" s="92">
        <f>+'Ark1'!R4298</f>
        <v>166</v>
      </c>
      <c r="I265" s="91">
        <f>IF(H265=0,"",'Ark1'!S4298)</f>
        <v>166</v>
      </c>
      <c r="J265" s="261"/>
      <c r="K265" s="174">
        <f>IF(H265=0,"",100*H265/Måned!$G30)</f>
        <v>9.7246631517281781</v>
      </c>
      <c r="L265" s="261"/>
      <c r="M265" s="174">
        <f>+IF(H265=0,"",'Ark1'!AA4298)</f>
        <v>28.736546196665927</v>
      </c>
      <c r="N265" s="174">
        <f>+IF(I265=0,"",'Ark1'!AB4298)</f>
        <v>3.8786761040992954</v>
      </c>
      <c r="O265" s="256">
        <f>IF(H265=0,"",'Ark1'!W4298)</f>
        <v>59.385542168674704</v>
      </c>
      <c r="P265" s="174">
        <f>IF(H265=0,"",'Ark1'!X4298)</f>
        <v>161.86675194820452</v>
      </c>
      <c r="Q265" s="255"/>
      <c r="R265" s="174">
        <f>IF(H265=0,"",'Ark1'!AA4298)</f>
        <v>28.736546196665927</v>
      </c>
      <c r="S265" s="174">
        <f>IF(H265=0,"",'Ark1'!AB4298)</f>
        <v>3.8786761040992954</v>
      </c>
      <c r="T265" s="174">
        <f>IF(H265=0,"",'Ark1'!AC4298)</f>
        <v>-53.660801058423885</v>
      </c>
      <c r="U265" s="84"/>
      <c r="V265" s="92">
        <f t="shared" si="20"/>
        <v>5.9285714285714288</v>
      </c>
      <c r="W265" s="174">
        <f>+'Ark1'!V4298</f>
        <v>15.283132530120485</v>
      </c>
      <c r="X265" s="261"/>
      <c r="Y265" s="92"/>
      <c r="Z265" s="174"/>
      <c r="AA265" s="174"/>
      <c r="AB265" s="235"/>
      <c r="AI265" s="92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</row>
    <row r="266" spans="1:45" s="90" customFormat="1" ht="15.6">
      <c r="A266" s="261"/>
      <c r="B266" s="203">
        <f>+'Ark1'!C4299</f>
        <v>2022</v>
      </c>
      <c r="C266" s="203">
        <f>+'Ark1'!J4299</f>
        <v>106</v>
      </c>
      <c r="D266" s="203" t="str">
        <f>VLOOKUP(C266,RNR!$A$1:$B$29,2)</f>
        <v>Furuseth</v>
      </c>
      <c r="E266" s="203">
        <f>+'Ark1'!D4299</f>
        <v>9</v>
      </c>
      <c r="F266" s="203" t="str">
        <f>VLOOKUP(E266,RNR!$D$2:$E$13,2)</f>
        <v>Sep</v>
      </c>
      <c r="G266" s="91">
        <f>+'Ark1'!Q4299</f>
        <v>28</v>
      </c>
      <c r="H266" s="92">
        <f>+'Ark1'!R4299</f>
        <v>219</v>
      </c>
      <c r="I266" s="91">
        <f>IF(H266=0,"",'Ark1'!S4299)</f>
        <v>219</v>
      </c>
      <c r="J266" s="261"/>
      <c r="K266" s="174">
        <f>IF(H266=0,"",100*H266/Måned!$G31)</f>
        <v>16.079295154185022</v>
      </c>
      <c r="L266" s="261"/>
      <c r="M266" s="174">
        <f>+IF(H266=0,"",'Ark1'!AA4299)</f>
        <v>31.063970179658444</v>
      </c>
      <c r="N266" s="174">
        <f>+IF(I266=0,"",'Ark1'!AB4299)</f>
        <v>3.9991919702615362</v>
      </c>
      <c r="O266" s="256">
        <f>IF(H266=0,"",'Ark1'!W4299)</f>
        <v>59.771689497716885</v>
      </c>
      <c r="P266" s="174">
        <f>IF(H266=0,"",'Ark1'!X4299)</f>
        <v>155.00230042001203</v>
      </c>
      <c r="Q266" s="255"/>
      <c r="R266" s="174">
        <f>IF(H266=0,"",'Ark1'!AA4299)</f>
        <v>31.063970179658444</v>
      </c>
      <c r="S266" s="174">
        <f>IF(H266=0,"",'Ark1'!AB4299)</f>
        <v>3.9991919702615362</v>
      </c>
      <c r="T266" s="174">
        <f>IF(H266=0,"",'Ark1'!AC4299)</f>
        <v>-61.009019599900391</v>
      </c>
      <c r="U266" s="84"/>
      <c r="V266" s="92">
        <f t="shared" si="20"/>
        <v>7.8214285714285712</v>
      </c>
      <c r="W266" s="174">
        <f>+'Ark1'!V4299</f>
        <v>15.438356164383558</v>
      </c>
      <c r="X266" s="261"/>
      <c r="Y266" s="92"/>
      <c r="Z266" s="174"/>
      <c r="AA266" s="174"/>
      <c r="AI266" s="92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</row>
    <row r="267" spans="1:45" s="90" customFormat="1" ht="15.6">
      <c r="A267" s="261"/>
      <c r="B267" s="203">
        <f>+'Ark1'!C4300</f>
        <v>2022</v>
      </c>
      <c r="C267" s="203">
        <f>+'Ark1'!J4300</f>
        <v>106</v>
      </c>
      <c r="D267" s="203" t="str">
        <f>VLOOKUP(C267,RNR!$A$1:$B$29,2)</f>
        <v>Furuseth</v>
      </c>
      <c r="E267" s="203">
        <f>+'Ark1'!D4300</f>
        <v>10</v>
      </c>
      <c r="F267" s="203" t="str">
        <f>VLOOKUP(E267,RNR!$D$2:$E$13,2)</f>
        <v>Okt</v>
      </c>
      <c r="G267" s="91">
        <f>+'Ark1'!Q4300</f>
        <v>28</v>
      </c>
      <c r="H267" s="92">
        <f>+'Ark1'!R4300</f>
        <v>180</v>
      </c>
      <c r="I267" s="91">
        <f>IF(H267=0,"",'Ark1'!S4300)</f>
        <v>180</v>
      </c>
      <c r="J267" s="261"/>
      <c r="K267" s="174">
        <f>IF(H267=0,"",100*H267/Måned!$G32)</f>
        <v>12.032085561497325</v>
      </c>
      <c r="L267" s="261"/>
      <c r="M267" s="174">
        <f>+IF(H267=0,"",'Ark1'!AA4300)</f>
        <v>33.604975982768842</v>
      </c>
      <c r="N267" s="174">
        <f>+IF(I267=0,"",'Ark1'!AB4300)</f>
        <v>5.0140881770181922</v>
      </c>
      <c r="O267" s="256">
        <f>IF(H267=0,"",'Ark1'!W4300)</f>
        <v>59.594444444444441</v>
      </c>
      <c r="P267" s="174">
        <f>IF(H267=0,"",'Ark1'!X4300)</f>
        <v>158.3321295293126</v>
      </c>
      <c r="Q267" s="255"/>
      <c r="R267" s="174">
        <f>IF(H267=0,"",'Ark1'!AA4300)</f>
        <v>33.604975982768842</v>
      </c>
      <c r="S267" s="174">
        <f>IF(H267=0,"",'Ark1'!AB4300)</f>
        <v>5.0140881770181922</v>
      </c>
      <c r="T267" s="174">
        <f>IF(H267=0,"",'Ark1'!AC4300)</f>
        <v>-72.213184166346096</v>
      </c>
      <c r="U267" s="84"/>
      <c r="V267" s="92">
        <f t="shared" si="20"/>
        <v>6.4285714285714288</v>
      </c>
      <c r="W267" s="174">
        <f>+'Ark1'!V4300</f>
        <v>15.166666666666663</v>
      </c>
      <c r="X267" s="261"/>
      <c r="Y267" s="92"/>
      <c r="Z267" s="174"/>
      <c r="AA267" s="174"/>
      <c r="AI267" s="92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</row>
    <row r="268" spans="1:45" s="90" customFormat="1" ht="15.6">
      <c r="A268" s="261"/>
      <c r="B268" s="203">
        <f>+'Ark1'!C4301</f>
        <v>2022</v>
      </c>
      <c r="C268" s="203">
        <f>+'Ark1'!J4301</f>
        <v>106</v>
      </c>
      <c r="D268" s="203" t="str">
        <f>VLOOKUP(C268,RNR!$A$1:$B$29,2)</f>
        <v>Furuseth</v>
      </c>
      <c r="E268" s="203">
        <f>+'Ark1'!D4301</f>
        <v>11</v>
      </c>
      <c r="F268" s="203" t="str">
        <f>VLOOKUP(E268,RNR!$D$2:$E$13,2)</f>
        <v>Nov</v>
      </c>
      <c r="G268" s="91">
        <f>+'Ark1'!Q4301</f>
        <v>28</v>
      </c>
      <c r="H268" s="92">
        <f>+'Ark1'!R4301</f>
        <v>190</v>
      </c>
      <c r="I268" s="91">
        <f>IF(H268=0,"",'Ark1'!S4301)</f>
        <v>190</v>
      </c>
      <c r="J268" s="261"/>
      <c r="K268" s="174">
        <f>IF(H268=0,"",100*H268/Måned!$G33)</f>
        <v>12.258064516129032</v>
      </c>
      <c r="L268" s="261"/>
      <c r="M268" s="174">
        <f>+IF(H268=0,"",'Ark1'!AA4301)</f>
        <v>26.309463050077078</v>
      </c>
      <c r="N268" s="174">
        <f>+IF(I268=0,"",'Ark1'!AB4301)</f>
        <v>3.9048233544378306</v>
      </c>
      <c r="O268" s="256">
        <f>IF(H268=0,"",'Ark1'!W4301)</f>
        <v>59.684210526315802</v>
      </c>
      <c r="P268" s="174">
        <f>IF(H268=0,"",'Ark1'!X4301)</f>
        <v>164.75109767919244</v>
      </c>
      <c r="Q268" s="255"/>
      <c r="R268" s="174">
        <f>IF(H268=0,"",'Ark1'!AA4301)</f>
        <v>26.309463050077078</v>
      </c>
      <c r="S268" s="174">
        <f>IF(H268=0,"",'Ark1'!AB4301)</f>
        <v>3.9048233544378306</v>
      </c>
      <c r="T268" s="174">
        <f>IF(H268=0,"",'Ark1'!AC4301)</f>
        <v>-56.528229123847666</v>
      </c>
      <c r="U268" s="84"/>
      <c r="V268" s="92">
        <f t="shared" si="20"/>
        <v>6.7857142857142856</v>
      </c>
      <c r="W268" s="174">
        <f>+'Ark1'!V4301</f>
        <v>15.389473684210529</v>
      </c>
      <c r="X268" s="261"/>
      <c r="Y268" s="92"/>
      <c r="Z268" s="174"/>
      <c r="AA268" s="174"/>
      <c r="AI268" s="92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</row>
    <row r="269" spans="1:45" s="90" customFormat="1" ht="15.6">
      <c r="A269" s="261"/>
      <c r="B269" s="203">
        <f>+'Ark1'!C4302</f>
        <v>2022</v>
      </c>
      <c r="C269" s="203">
        <f>+'Ark1'!J4302</f>
        <v>106</v>
      </c>
      <c r="D269" s="203" t="str">
        <f>VLOOKUP(C269,RNR!$A$1:$B$29,2)</f>
        <v>Furuseth</v>
      </c>
      <c r="E269" s="203">
        <f>+'Ark1'!D4302</f>
        <v>12</v>
      </c>
      <c r="F269" s="203" t="str">
        <f>VLOOKUP(E269,RNR!$D$2:$E$13,2)</f>
        <v>Des</v>
      </c>
      <c r="G269" s="91">
        <f>+'Ark1'!Q4302</f>
        <v>27</v>
      </c>
      <c r="H269" s="92">
        <f>+'Ark1'!R4302</f>
        <v>185</v>
      </c>
      <c r="I269" s="91">
        <f>IF(H269=0,"",'Ark1'!S4302)</f>
        <v>185</v>
      </c>
      <c r="J269" s="261"/>
      <c r="K269" s="174">
        <f>IF(H269=0,"",100*H269/Måned!$G34)</f>
        <v>16.342756183745582</v>
      </c>
      <c r="L269" s="261"/>
      <c r="M269" s="174">
        <f>+IF(H269=0,"",'Ark1'!AA4302)</f>
        <v>31.651225274207896</v>
      </c>
      <c r="N269" s="174">
        <f>+IF(I269=0,"",'Ark1'!AB4302)</f>
        <v>4.1459706119989699</v>
      </c>
      <c r="O269" s="256">
        <f>IF(H269=0,"",'Ark1'!W4302)</f>
        <v>60.389189189189182</v>
      </c>
      <c r="P269" s="174">
        <f>IF(H269=0,"",'Ark1'!X4302)</f>
        <v>159.57072999326533</v>
      </c>
      <c r="Q269" s="255"/>
      <c r="R269" s="174">
        <f>IF(H269=0,"",'Ark1'!AA4302)</f>
        <v>31.651225274207896</v>
      </c>
      <c r="S269" s="174">
        <f>IF(H269=0,"",'Ark1'!AB4302)</f>
        <v>4.1459706119989699</v>
      </c>
      <c r="T269" s="174">
        <f>IF(H269=0,"",'Ark1'!AC4302)</f>
        <v>-67.478598087893204</v>
      </c>
      <c r="U269" s="84"/>
      <c r="V269" s="92">
        <f t="shared" ref="V269:V281" si="21">+(IF(H269=0,"",I269/G269))</f>
        <v>6.8518518518518521</v>
      </c>
      <c r="W269" s="174">
        <f>+'Ark1'!V4302</f>
        <v>15.751351351351349</v>
      </c>
      <c r="X269" s="261"/>
      <c r="Y269" s="92"/>
      <c r="Z269" s="174"/>
      <c r="AA269" s="174"/>
      <c r="AI269" s="92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</row>
    <row r="270" spans="1:45" s="90" customFormat="1">
      <c r="A270" s="261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92"/>
      <c r="Z270" s="174"/>
      <c r="AA270" s="174"/>
      <c r="AI270" s="92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</row>
    <row r="271" spans="1:45" s="90" customFormat="1" ht="15.6">
      <c r="A271" s="261"/>
      <c r="B271" s="203">
        <f>+'Ark1'!C4303</f>
        <v>2022</v>
      </c>
      <c r="C271" s="203">
        <f>+'Ark1'!J4303</f>
        <v>109</v>
      </c>
      <c r="D271" s="203" t="str">
        <f>VLOOKUP(C271,RNR!$A$1:$B$29,2)</f>
        <v>Tønsberg</v>
      </c>
      <c r="E271" s="203">
        <f>+'Ark1'!D4303</f>
        <v>1</v>
      </c>
      <c r="F271" s="203" t="str">
        <f>VLOOKUP(E271,RNR!$D$2:$E$13,2)</f>
        <v>Jan</v>
      </c>
      <c r="G271" s="91">
        <f>+'Ark1'!Q4303</f>
        <v>0</v>
      </c>
      <c r="H271" s="92">
        <f>+'Ark1'!R4303</f>
        <v>0</v>
      </c>
      <c r="I271" s="91" t="str">
        <f>IF(H271=0,"",'Ark1'!S4303)</f>
        <v/>
      </c>
      <c r="J271" s="261"/>
      <c r="K271" s="174" t="str">
        <f>IF(H271=0,"",100*H271/Måned!$G25)</f>
        <v/>
      </c>
      <c r="L271" s="261"/>
      <c r="M271" s="174" t="str">
        <f>+IF(H271=0,"",'Ark1'!AA4303)</f>
        <v/>
      </c>
      <c r="N271" s="174">
        <f>+IF(I271=0,"",'Ark1'!AB4303)</f>
        <v>0</v>
      </c>
      <c r="O271" s="256" t="str">
        <f>IF(H271=0,"",'Ark1'!W4303)</f>
        <v/>
      </c>
      <c r="P271" s="174" t="str">
        <f>IF(H271=0,"",'Ark1'!X4303)</f>
        <v/>
      </c>
      <c r="Q271" s="255"/>
      <c r="R271" s="174" t="str">
        <f>IF(H271=0,"",'Ark1'!AA4303)</f>
        <v/>
      </c>
      <c r="S271" s="174" t="str">
        <f>IF(H271=0,"",'Ark1'!AB4303)</f>
        <v/>
      </c>
      <c r="T271" s="174" t="str">
        <f>IF(H271=0,"",'Ark1'!AC4303)</f>
        <v/>
      </c>
      <c r="U271" s="84"/>
      <c r="V271" s="92" t="str">
        <f t="shared" si="21"/>
        <v/>
      </c>
      <c r="W271" s="174">
        <f>+'Ark1'!V4303</f>
        <v>0</v>
      </c>
      <c r="X271" s="261"/>
      <c r="Y271" s="92"/>
      <c r="Z271" s="174"/>
      <c r="AA271" s="174"/>
      <c r="AI271" s="92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</row>
    <row r="272" spans="1:45" s="90" customFormat="1" ht="15.6">
      <c r="A272" s="261"/>
      <c r="B272" s="203">
        <f>+'Ark1'!C4304</f>
        <v>2022</v>
      </c>
      <c r="C272" s="203">
        <f>+'Ark1'!J4304</f>
        <v>109</v>
      </c>
      <c r="D272" s="203" t="str">
        <f>VLOOKUP(C272,RNR!$A$1:$B$29,2)</f>
        <v>Tønsberg</v>
      </c>
      <c r="E272" s="203">
        <f>+'Ark1'!D4304</f>
        <v>2</v>
      </c>
      <c r="F272" s="203" t="str">
        <f>VLOOKUP(E272,RNR!$D$2:$E$13,2)</f>
        <v>Feb</v>
      </c>
      <c r="G272" s="91">
        <f>+'Ark1'!Q4304</f>
        <v>0</v>
      </c>
      <c r="H272" s="92">
        <f>+'Ark1'!R4304</f>
        <v>0</v>
      </c>
      <c r="I272" s="91" t="str">
        <f>IF(H272=0,"",'Ark1'!S4304)</f>
        <v/>
      </c>
      <c r="J272" s="261"/>
      <c r="K272" s="174" t="str">
        <f>IF(H272=0,"",100*H272/Måned!$G26)</f>
        <v/>
      </c>
      <c r="L272" s="261"/>
      <c r="M272" s="174" t="str">
        <f>+IF(H272=0,"",'Ark1'!AA4304)</f>
        <v/>
      </c>
      <c r="N272" s="174">
        <f>+IF(I272=0,"",'Ark1'!AB4304)</f>
        <v>0</v>
      </c>
      <c r="O272" s="256" t="str">
        <f>IF(H272=0,"",'Ark1'!W4304)</f>
        <v/>
      </c>
      <c r="P272" s="174" t="str">
        <f>IF(H272=0,"",'Ark1'!X4304)</f>
        <v/>
      </c>
      <c r="Q272" s="255"/>
      <c r="R272" s="174" t="str">
        <f>IF(H272=0,"",'Ark1'!AA4304)</f>
        <v/>
      </c>
      <c r="S272" s="174" t="str">
        <f>IF(H272=0,"",'Ark1'!AB4304)</f>
        <v/>
      </c>
      <c r="T272" s="174" t="str">
        <f>IF(H272=0,"",'Ark1'!AC4304)</f>
        <v/>
      </c>
      <c r="U272" s="84"/>
      <c r="V272" s="92" t="str">
        <f t="shared" si="21"/>
        <v/>
      </c>
      <c r="W272" s="174">
        <f>+'Ark1'!V4304</f>
        <v>0</v>
      </c>
      <c r="X272" s="261"/>
      <c r="Y272" s="92"/>
      <c r="Z272" s="174"/>
      <c r="AA272" s="174"/>
      <c r="AI272" s="92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</row>
    <row r="273" spans="1:45" s="90" customFormat="1" ht="15.6">
      <c r="A273" s="261"/>
      <c r="B273" s="203">
        <f>+'Ark1'!C4305</f>
        <v>2022</v>
      </c>
      <c r="C273" s="203">
        <f>+'Ark1'!J4305</f>
        <v>109</v>
      </c>
      <c r="D273" s="203" t="str">
        <f>VLOOKUP(C273,RNR!$A$1:$B$29,2)</f>
        <v>Tønsberg</v>
      </c>
      <c r="E273" s="203">
        <f>+'Ark1'!D4305</f>
        <v>3</v>
      </c>
      <c r="F273" s="203" t="str">
        <f>VLOOKUP(E273,RNR!$D$2:$E$13,2)</f>
        <v>Mar</v>
      </c>
      <c r="G273" s="91">
        <f>+'Ark1'!Q4305</f>
        <v>1</v>
      </c>
      <c r="H273" s="92">
        <f>+'Ark1'!R4305</f>
        <v>1</v>
      </c>
      <c r="I273" s="91">
        <f>IF(H273=0,"",'Ark1'!S4305)</f>
        <v>1</v>
      </c>
      <c r="J273" s="261"/>
      <c r="K273" s="174">
        <f>IF(H273=0,"",100*H273/Måned!$G27)</f>
        <v>5.8927519151443723E-2</v>
      </c>
      <c r="L273" s="261"/>
      <c r="M273" s="174">
        <f>+IF(H273=0,"",'Ark1'!AA4305)</f>
        <v>0</v>
      </c>
      <c r="N273" s="174">
        <f>+IF(I273=0,"",'Ark1'!AB4305)</f>
        <v>0</v>
      </c>
      <c r="O273" s="256">
        <f>IF(H273=0,"",'Ark1'!W4305)</f>
        <v>53</v>
      </c>
      <c r="P273" s="174">
        <f>IF(H273=0,"",'Ark1'!X4305)</f>
        <v>308.97074756229688</v>
      </c>
      <c r="Q273" s="255"/>
      <c r="R273" s="174">
        <f>IF(H273=0,"",'Ark1'!AA4305)</f>
        <v>0</v>
      </c>
      <c r="S273" s="174">
        <f>IF(H273=0,"",'Ark1'!AB4305)</f>
        <v>0</v>
      </c>
      <c r="T273" s="174">
        <f>IF(H273=0,"",'Ark1'!AC4305)</f>
        <v>0</v>
      </c>
      <c r="U273" s="84"/>
      <c r="V273" s="92">
        <f t="shared" si="21"/>
        <v>1</v>
      </c>
      <c r="W273" s="174">
        <f>+'Ark1'!V4305</f>
        <v>11</v>
      </c>
      <c r="X273" s="261"/>
      <c r="Y273" s="92"/>
      <c r="Z273" s="174"/>
      <c r="AA273" s="174"/>
      <c r="AI273" s="92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</row>
    <row r="274" spans="1:45" s="90" customFormat="1" ht="15.6">
      <c r="A274" s="261"/>
      <c r="B274" s="203">
        <f>+'Ark1'!C4306</f>
        <v>2022</v>
      </c>
      <c r="C274" s="203">
        <f>+'Ark1'!J4306</f>
        <v>109</v>
      </c>
      <c r="D274" s="203" t="str">
        <f>VLOOKUP(C274,RNR!$A$1:$B$29,2)</f>
        <v>Tønsberg</v>
      </c>
      <c r="E274" s="203">
        <f>+'Ark1'!D4306</f>
        <v>4</v>
      </c>
      <c r="F274" s="203" t="str">
        <f>VLOOKUP(E274,RNR!$D$2:$E$13,2)</f>
        <v>Apr</v>
      </c>
      <c r="G274" s="91">
        <f>+'Ark1'!Q4306</f>
        <v>0</v>
      </c>
      <c r="H274" s="92">
        <f>+'Ark1'!R4306</f>
        <v>0</v>
      </c>
      <c r="I274" s="91" t="str">
        <f>IF(H274=0,"",'Ark1'!S4306)</f>
        <v/>
      </c>
      <c r="J274" s="261"/>
      <c r="K274" s="174" t="str">
        <f>IF(H274=0,"",100*H274/Måned!$G28)</f>
        <v/>
      </c>
      <c r="L274" s="261"/>
      <c r="M274" s="174" t="str">
        <f>+IF(H274=0,"",'Ark1'!AA4306)</f>
        <v/>
      </c>
      <c r="N274" s="174">
        <f>+IF(I274=0,"",'Ark1'!AB4306)</f>
        <v>0</v>
      </c>
      <c r="O274" s="256" t="str">
        <f>IF(H274=0,"",'Ark1'!W4306)</f>
        <v/>
      </c>
      <c r="P274" s="174" t="str">
        <f>IF(H274=0,"",'Ark1'!X4306)</f>
        <v/>
      </c>
      <c r="Q274" s="255"/>
      <c r="R274" s="174" t="str">
        <f>IF(H274=0,"",'Ark1'!AA4306)</f>
        <v/>
      </c>
      <c r="S274" s="174" t="str">
        <f>IF(H274=0,"",'Ark1'!AB4306)</f>
        <v/>
      </c>
      <c r="T274" s="174" t="str">
        <f>IF(H274=0,"",'Ark1'!AC4306)</f>
        <v/>
      </c>
      <c r="U274" s="84"/>
      <c r="V274" s="92" t="str">
        <f t="shared" si="21"/>
        <v/>
      </c>
      <c r="W274" s="174">
        <f>+'Ark1'!V4306</f>
        <v>0</v>
      </c>
      <c r="X274" s="261"/>
      <c r="Y274" s="92"/>
      <c r="Z274" s="174"/>
      <c r="AA274" s="174"/>
      <c r="AI274" s="92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</row>
    <row r="275" spans="1:45" s="90" customFormat="1" ht="15.6">
      <c r="A275" s="261"/>
      <c r="B275" s="203">
        <f>+'Ark1'!C4307</f>
        <v>2022</v>
      </c>
      <c r="C275" s="203">
        <f>+'Ark1'!J4307</f>
        <v>109</v>
      </c>
      <c r="D275" s="203" t="str">
        <f>VLOOKUP(C275,RNR!$A$1:$B$29,2)</f>
        <v>Tønsberg</v>
      </c>
      <c r="E275" s="203">
        <f>+'Ark1'!D4307</f>
        <v>5</v>
      </c>
      <c r="F275" s="203" t="str">
        <f>VLOOKUP(E275,RNR!$D$2:$E$13,2)</f>
        <v>Mai</v>
      </c>
      <c r="G275" s="91">
        <f>+'Ark1'!Q4307</f>
        <v>0</v>
      </c>
      <c r="H275" s="92">
        <f>+'Ark1'!R4307</f>
        <v>0</v>
      </c>
      <c r="I275" s="91" t="str">
        <f>IF(H275=0,"",'Ark1'!S4307)</f>
        <v/>
      </c>
      <c r="J275" s="261"/>
      <c r="K275" s="174" t="str">
        <f>IF(H275=0,"",100*H275/Måned!$G29)</f>
        <v/>
      </c>
      <c r="L275" s="261"/>
      <c r="M275" s="174" t="str">
        <f>+IF(H275=0,"",'Ark1'!AA4307)</f>
        <v/>
      </c>
      <c r="N275" s="174">
        <f>+IF(I275=0,"",'Ark1'!AB4307)</f>
        <v>0</v>
      </c>
      <c r="O275" s="256" t="str">
        <f>IF(H275=0,"",'Ark1'!W4307)</f>
        <v/>
      </c>
      <c r="P275" s="174" t="str">
        <f>IF(H275=0,"",'Ark1'!X4307)</f>
        <v/>
      </c>
      <c r="Q275" s="255"/>
      <c r="R275" s="174" t="str">
        <f>IF(H275=0,"",'Ark1'!AA4307)</f>
        <v/>
      </c>
      <c r="S275" s="174" t="str">
        <f>IF(H275=0,"",'Ark1'!AB4307)</f>
        <v/>
      </c>
      <c r="T275" s="174" t="str">
        <f>IF(H275=0,"",'Ark1'!AC4307)</f>
        <v/>
      </c>
      <c r="U275" s="84"/>
      <c r="V275" s="92" t="str">
        <f t="shared" si="21"/>
        <v/>
      </c>
      <c r="W275" s="174">
        <f>+'Ark1'!V4307</f>
        <v>0</v>
      </c>
      <c r="X275" s="261"/>
      <c r="Y275" s="92"/>
      <c r="Z275" s="174"/>
      <c r="AA275" s="174"/>
      <c r="AI275" s="92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</row>
    <row r="276" spans="1:45" s="90" customFormat="1" ht="15.6">
      <c r="A276" s="261"/>
      <c r="B276" s="203">
        <f>+'Ark1'!C4308</f>
        <v>2022</v>
      </c>
      <c r="C276" s="203">
        <f>+'Ark1'!J4308</f>
        <v>109</v>
      </c>
      <c r="D276" s="203" t="str">
        <f>VLOOKUP(C276,RNR!$A$1:$B$29,2)</f>
        <v>Tønsberg</v>
      </c>
      <c r="E276" s="203">
        <f>+'Ark1'!D4308</f>
        <v>6</v>
      </c>
      <c r="F276" s="203" t="str">
        <f>VLOOKUP(E276,RNR!$D$2:$E$13,2)</f>
        <v>Jun</v>
      </c>
      <c r="G276" s="91">
        <f>+'Ark1'!Q4308</f>
        <v>1</v>
      </c>
      <c r="H276" s="92">
        <f>+'Ark1'!R4308</f>
        <v>1</v>
      </c>
      <c r="I276" s="91">
        <f>IF(H276=0,"",'Ark1'!S4308)</f>
        <v>1</v>
      </c>
      <c r="J276" s="261"/>
      <c r="K276" s="174">
        <f>IF(H276=0,"",100*H276/Måned!$G30)</f>
        <v>5.8582308142940832E-2</v>
      </c>
      <c r="L276" s="261"/>
      <c r="M276" s="174">
        <f>+IF(H276=0,"",'Ark1'!AA4308)</f>
        <v>0</v>
      </c>
      <c r="N276" s="174">
        <f>+IF(I276=0,"",'Ark1'!AB4308)</f>
        <v>0</v>
      </c>
      <c r="O276" s="256">
        <f>IF(H276=0,"",'Ark1'!W4308)</f>
        <v>64</v>
      </c>
      <c r="P276" s="174">
        <f>IF(H276=0,"",'Ark1'!X4308)</f>
        <v>123.16359696641388</v>
      </c>
      <c r="Q276" s="255"/>
      <c r="R276" s="174">
        <f>IF(H276=0,"",'Ark1'!AA4308)</f>
        <v>0</v>
      </c>
      <c r="S276" s="174">
        <f>IF(H276=0,"",'Ark1'!AB4308)</f>
        <v>0</v>
      </c>
      <c r="T276" s="174">
        <f>IF(H276=0,"",'Ark1'!AC4308)</f>
        <v>0</v>
      </c>
      <c r="U276" s="84"/>
      <c r="V276" s="92">
        <f t="shared" si="21"/>
        <v>1</v>
      </c>
      <c r="W276" s="174">
        <f>+'Ark1'!V4308</f>
        <v>17</v>
      </c>
      <c r="X276" s="261"/>
      <c r="Y276" s="92"/>
      <c r="Z276" s="174"/>
      <c r="AA276" s="174"/>
      <c r="AI276" s="92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</row>
    <row r="277" spans="1:45" s="90" customFormat="1" ht="15.6">
      <c r="A277" s="261"/>
      <c r="B277" s="203">
        <f>+'Ark1'!C4309</f>
        <v>2022</v>
      </c>
      <c r="C277" s="203">
        <f>+'Ark1'!J4309</f>
        <v>109</v>
      </c>
      <c r="D277" s="203" t="str">
        <f>VLOOKUP(C277,RNR!$A$1:$B$29,2)</f>
        <v>Tønsberg</v>
      </c>
      <c r="E277" s="203">
        <f>+'Ark1'!D4309</f>
        <v>7</v>
      </c>
      <c r="F277" s="203" t="str">
        <f>VLOOKUP(E277,RNR!$D$2:$E$13,2)</f>
        <v>Jul</v>
      </c>
      <c r="G277" s="91">
        <f>+'Ark1'!Q4309</f>
        <v>0</v>
      </c>
      <c r="H277" s="92">
        <f>+'Ark1'!R4309</f>
        <v>0</v>
      </c>
      <c r="I277" s="91" t="str">
        <f>IF(H277=0,"",'Ark1'!S4309)</f>
        <v/>
      </c>
      <c r="J277" s="261"/>
      <c r="K277" s="174" t="str">
        <f>IF(H277=0,"",100*H277/Måned!$G31)</f>
        <v/>
      </c>
      <c r="L277" s="261"/>
      <c r="M277" s="174" t="str">
        <f>+IF(H277=0,"",'Ark1'!AA4309)</f>
        <v/>
      </c>
      <c r="N277" s="174">
        <f>+IF(I277=0,"",'Ark1'!AB4309)</f>
        <v>0</v>
      </c>
      <c r="O277" s="256" t="str">
        <f>IF(H277=0,"",'Ark1'!W4309)</f>
        <v/>
      </c>
      <c r="P277" s="174" t="str">
        <f>IF(H277=0,"",'Ark1'!X4309)</f>
        <v/>
      </c>
      <c r="Q277" s="255"/>
      <c r="R277" s="174" t="str">
        <f>IF(H277=0,"",'Ark1'!AA4309)</f>
        <v/>
      </c>
      <c r="S277" s="174" t="str">
        <f>IF(H277=0,"",'Ark1'!AB4309)</f>
        <v/>
      </c>
      <c r="T277" s="174" t="str">
        <f>IF(H277=0,"",'Ark1'!AC4309)</f>
        <v/>
      </c>
      <c r="U277" s="84"/>
      <c r="V277" s="92" t="str">
        <f t="shared" si="21"/>
        <v/>
      </c>
      <c r="W277" s="174">
        <f>+'Ark1'!V4309</f>
        <v>0</v>
      </c>
      <c r="X277" s="261"/>
      <c r="Y277" s="92"/>
      <c r="Z277" s="174"/>
      <c r="AA277" s="174"/>
      <c r="AI277" s="92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</row>
    <row r="278" spans="1:45" s="90" customFormat="1" ht="15.6">
      <c r="A278" s="261"/>
      <c r="B278" s="203">
        <f>+'Ark1'!C4310</f>
        <v>2022</v>
      </c>
      <c r="C278" s="203">
        <f>+'Ark1'!J4310</f>
        <v>109</v>
      </c>
      <c r="D278" s="203" t="str">
        <f>VLOOKUP(C278,RNR!$A$1:$B$29,2)</f>
        <v>Tønsberg</v>
      </c>
      <c r="E278" s="203">
        <f>+'Ark1'!D4310</f>
        <v>8</v>
      </c>
      <c r="F278" s="203" t="str">
        <f>VLOOKUP(E278,RNR!$D$2:$E$13,2)</f>
        <v>Aug</v>
      </c>
      <c r="G278" s="91">
        <f>+'Ark1'!Q4310</f>
        <v>0</v>
      </c>
      <c r="H278" s="92">
        <f>+'Ark1'!R4310</f>
        <v>0</v>
      </c>
      <c r="I278" s="91" t="str">
        <f>IF(H278=0,"",'Ark1'!S4310)</f>
        <v/>
      </c>
      <c r="J278" s="261"/>
      <c r="K278" s="174" t="str">
        <f>IF(H278=0,"",100*H278/Måned!$G32)</f>
        <v/>
      </c>
      <c r="L278" s="261"/>
      <c r="M278" s="174" t="str">
        <f>+IF(H278=0,"",'Ark1'!AA4310)</f>
        <v/>
      </c>
      <c r="N278" s="174">
        <f>+IF(I278=0,"",'Ark1'!AB4310)</f>
        <v>0</v>
      </c>
      <c r="O278" s="256" t="str">
        <f>IF(H278=0,"",'Ark1'!W4310)</f>
        <v/>
      </c>
      <c r="P278" s="174" t="str">
        <f>IF(H278=0,"",'Ark1'!X4310)</f>
        <v/>
      </c>
      <c r="Q278" s="255"/>
      <c r="R278" s="174" t="str">
        <f>IF(H278=0,"",'Ark1'!AA4310)</f>
        <v/>
      </c>
      <c r="S278" s="174" t="str">
        <f>IF(H278=0,"",'Ark1'!AB4310)</f>
        <v/>
      </c>
      <c r="T278" s="174" t="str">
        <f>IF(H278=0,"",'Ark1'!AC4310)</f>
        <v/>
      </c>
      <c r="U278" s="84"/>
      <c r="V278" s="92" t="str">
        <f t="shared" si="21"/>
        <v/>
      </c>
      <c r="W278" s="174">
        <f>+'Ark1'!V4310</f>
        <v>0</v>
      </c>
      <c r="X278" s="261"/>
      <c r="Y278" s="92"/>
      <c r="Z278" s="174"/>
      <c r="AA278" s="174"/>
      <c r="AI278" s="92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</row>
    <row r="279" spans="1:45" s="90" customFormat="1" ht="15.6">
      <c r="A279" s="261"/>
      <c r="B279" s="203">
        <f>+'Ark1'!C4311</f>
        <v>2022</v>
      </c>
      <c r="C279" s="203">
        <f>+'Ark1'!J4311</f>
        <v>109</v>
      </c>
      <c r="D279" s="203" t="str">
        <f>VLOOKUP(C279,RNR!$A$1:$B$29,2)</f>
        <v>Tønsberg</v>
      </c>
      <c r="E279" s="203">
        <f>+'Ark1'!D4311</f>
        <v>9</v>
      </c>
      <c r="F279" s="203" t="str">
        <f>VLOOKUP(E279,RNR!$D$2:$E$13,2)</f>
        <v>Sep</v>
      </c>
      <c r="G279" s="91">
        <f>+'Ark1'!Q4311</f>
        <v>0</v>
      </c>
      <c r="H279" s="92">
        <f>+'Ark1'!R4311</f>
        <v>0</v>
      </c>
      <c r="I279" s="91" t="str">
        <f>IF(H279=0,"",'Ark1'!S4311)</f>
        <v/>
      </c>
      <c r="J279" s="261"/>
      <c r="K279" s="174" t="str">
        <f>IF(H279=0,"",100*H279/Måned!$G33)</f>
        <v/>
      </c>
      <c r="L279" s="261"/>
      <c r="M279" s="174" t="str">
        <f>+IF(H279=0,"",'Ark1'!AA4311)</f>
        <v/>
      </c>
      <c r="N279" s="174">
        <f>+IF(I279=0,"",'Ark1'!AB4311)</f>
        <v>0</v>
      </c>
      <c r="O279" s="256" t="str">
        <f>IF(H279=0,"",'Ark1'!W4311)</f>
        <v/>
      </c>
      <c r="P279" s="174" t="str">
        <f>IF(H279=0,"",'Ark1'!X4311)</f>
        <v/>
      </c>
      <c r="Q279" s="255"/>
      <c r="R279" s="174" t="str">
        <f>IF(H279=0,"",'Ark1'!AA4311)</f>
        <v/>
      </c>
      <c r="S279" s="174" t="str">
        <f>IF(H279=0,"",'Ark1'!AB4311)</f>
        <v/>
      </c>
      <c r="T279" s="174" t="str">
        <f>IF(H279=0,"",'Ark1'!AC4311)</f>
        <v/>
      </c>
      <c r="U279" s="84"/>
      <c r="V279" s="92" t="str">
        <f t="shared" si="21"/>
        <v/>
      </c>
      <c r="W279" s="174">
        <f>+'Ark1'!V4311</f>
        <v>0</v>
      </c>
      <c r="X279" s="261"/>
      <c r="Y279" s="92"/>
      <c r="Z279" s="174"/>
      <c r="AA279" s="174"/>
      <c r="AI279" s="92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</row>
    <row r="280" spans="1:45" s="90" customFormat="1" ht="15.6">
      <c r="A280" s="261"/>
      <c r="B280" s="203">
        <f>+'Ark1'!C4312</f>
        <v>2022</v>
      </c>
      <c r="C280" s="203">
        <f>+'Ark1'!J4312</f>
        <v>109</v>
      </c>
      <c r="D280" s="203" t="str">
        <f>VLOOKUP(C280,RNR!$A$1:$B$29,2)</f>
        <v>Tønsberg</v>
      </c>
      <c r="E280" s="203">
        <f>+'Ark1'!D4312</f>
        <v>10</v>
      </c>
      <c r="F280" s="203" t="str">
        <f>VLOOKUP(E280,RNR!$D$2:$E$13,2)</f>
        <v>Okt</v>
      </c>
      <c r="G280" s="91">
        <f>+'Ark1'!Q4312</f>
        <v>0</v>
      </c>
      <c r="H280" s="92">
        <f>+'Ark1'!R4312</f>
        <v>0</v>
      </c>
      <c r="I280" s="91" t="str">
        <f>IF(H280=0,"",'Ark1'!S4312)</f>
        <v/>
      </c>
      <c r="J280" s="261"/>
      <c r="K280" s="174" t="str">
        <f>IF(H280=0,"",100*H280/Måned!$G34)</f>
        <v/>
      </c>
      <c r="L280" s="261"/>
      <c r="M280" s="174" t="str">
        <f>+IF(H280=0,"",'Ark1'!AA4312)</f>
        <v/>
      </c>
      <c r="N280" s="174">
        <f>+IF(I280=0,"",'Ark1'!AB4312)</f>
        <v>0</v>
      </c>
      <c r="O280" s="256" t="str">
        <f>IF(H280=0,"",'Ark1'!W4312)</f>
        <v/>
      </c>
      <c r="P280" s="174" t="str">
        <f>IF(H280=0,"",'Ark1'!X4312)</f>
        <v/>
      </c>
      <c r="Q280" s="255"/>
      <c r="R280" s="174" t="str">
        <f>IF(H280=0,"",'Ark1'!AA4312)</f>
        <v/>
      </c>
      <c r="S280" s="174" t="str">
        <f>IF(H280=0,"",'Ark1'!AB4312)</f>
        <v/>
      </c>
      <c r="T280" s="174" t="str">
        <f>IF(H280=0,"",'Ark1'!AC4312)</f>
        <v/>
      </c>
      <c r="U280" s="84"/>
      <c r="V280" s="92" t="str">
        <f t="shared" si="21"/>
        <v/>
      </c>
      <c r="W280" s="174">
        <f>+'Ark1'!V4312</f>
        <v>0</v>
      </c>
      <c r="X280" s="261"/>
      <c r="Y280" s="92"/>
      <c r="Z280" s="174"/>
      <c r="AA280" s="174"/>
      <c r="AI280" s="92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</row>
    <row r="281" spans="1:45" s="90" customFormat="1" ht="15.6">
      <c r="A281" s="261"/>
      <c r="B281" s="203">
        <f>+'Ark1'!C4313</f>
        <v>2022</v>
      </c>
      <c r="C281" s="203">
        <f>+'Ark1'!J4313</f>
        <v>109</v>
      </c>
      <c r="D281" s="203" t="str">
        <f>VLOOKUP(C281,RNR!$A$1:$B$29,2)</f>
        <v>Tønsberg</v>
      </c>
      <c r="E281" s="203">
        <f>+'Ark1'!D4313</f>
        <v>11</v>
      </c>
      <c r="F281" s="203" t="str">
        <f>VLOOKUP(E281,RNR!$D$2:$E$13,2)</f>
        <v>Nov</v>
      </c>
      <c r="G281" s="91">
        <f>+'Ark1'!Q4313</f>
        <v>0</v>
      </c>
      <c r="H281" s="92">
        <f>+'Ark1'!R4313</f>
        <v>0</v>
      </c>
      <c r="I281" s="91" t="str">
        <f>IF(H281=0,"",'Ark1'!S4313)</f>
        <v/>
      </c>
      <c r="J281" s="261"/>
      <c r="K281" s="174" t="str">
        <f>IF(H281=0,"",100*H281/Måned!$G35)</f>
        <v/>
      </c>
      <c r="L281" s="261"/>
      <c r="M281" s="174" t="str">
        <f>+IF(H281=0,"",'Ark1'!AA4313)</f>
        <v/>
      </c>
      <c r="N281" s="174">
        <f>+IF(I281=0,"",'Ark1'!AB4313)</f>
        <v>0</v>
      </c>
      <c r="O281" s="256" t="str">
        <f>IF(H281=0,"",'Ark1'!W4313)</f>
        <v/>
      </c>
      <c r="P281" s="174" t="str">
        <f>IF(H281=0,"",'Ark1'!X4313)</f>
        <v/>
      </c>
      <c r="Q281" s="255"/>
      <c r="R281" s="174" t="str">
        <f>IF(H281=0,"",'Ark1'!AA4313)</f>
        <v/>
      </c>
      <c r="S281" s="174" t="str">
        <f>IF(H281=0,"",'Ark1'!AB4313)</f>
        <v/>
      </c>
      <c r="T281" s="174" t="str">
        <f>IF(H281=0,"",'Ark1'!AC4313)</f>
        <v/>
      </c>
      <c r="U281" s="84"/>
      <c r="V281" s="92" t="str">
        <f t="shared" si="21"/>
        <v/>
      </c>
      <c r="W281" s="174">
        <f>+'Ark1'!V4313</f>
        <v>0</v>
      </c>
      <c r="X281" s="261"/>
      <c r="Y281" s="92"/>
      <c r="Z281" s="174"/>
      <c r="AA281" s="174"/>
      <c r="AI281" s="92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</row>
    <row r="282" spans="1:45" s="90" customFormat="1" ht="15.6">
      <c r="A282" s="261"/>
      <c r="B282" s="203">
        <f>+'Ark1'!C4314</f>
        <v>2022</v>
      </c>
      <c r="C282" s="203">
        <f>+'Ark1'!J4314</f>
        <v>109</v>
      </c>
      <c r="D282" s="203" t="str">
        <f>VLOOKUP(C282,RNR!$A$1:$B$29,2)</f>
        <v>Tønsberg</v>
      </c>
      <c r="E282" s="203">
        <f>+'Ark1'!D4314</f>
        <v>12</v>
      </c>
      <c r="F282" s="203" t="str">
        <f>VLOOKUP(E282,RNR!$D$2:$E$13,2)</f>
        <v>Des</v>
      </c>
      <c r="G282" s="91">
        <f>+'Ark1'!Q4314</f>
        <v>0</v>
      </c>
      <c r="H282" s="92">
        <f>+'Ark1'!R4314</f>
        <v>0</v>
      </c>
      <c r="I282" s="91" t="str">
        <f>IF(H282=0,"",'Ark1'!S4314)</f>
        <v/>
      </c>
      <c r="J282" s="261"/>
      <c r="K282" s="174" t="str">
        <f>IF(H282=0,"",100*H282/Måned!$G36)</f>
        <v/>
      </c>
      <c r="L282" s="261"/>
      <c r="M282" s="174" t="str">
        <f>+IF(H282=0,"",'Ark1'!AA4314)</f>
        <v/>
      </c>
      <c r="N282" s="174">
        <f>+IF(I282=0,"",'Ark1'!AB4314)</f>
        <v>0</v>
      </c>
      <c r="O282" s="256" t="str">
        <f>IF(H282=0,"",'Ark1'!W4314)</f>
        <v/>
      </c>
      <c r="P282" s="174" t="str">
        <f>IF(H282=0,"",'Ark1'!X4314)</f>
        <v/>
      </c>
      <c r="Q282" s="255"/>
      <c r="R282" s="174" t="str">
        <f>IF(H282=0,"",'Ark1'!AA4314)</f>
        <v/>
      </c>
      <c r="S282" s="174" t="str">
        <f>IF(H282=0,"",'Ark1'!AB4314)</f>
        <v/>
      </c>
      <c r="T282" s="174" t="str">
        <f>IF(H282=0,"",'Ark1'!AC4314)</f>
        <v/>
      </c>
      <c r="U282" s="84"/>
      <c r="V282" s="92" t="str">
        <f t="shared" ref="V282:V294" si="22">+(IF(H282=0,"",I282/G282))</f>
        <v/>
      </c>
      <c r="W282" s="174">
        <f>+'Ark1'!V4314</f>
        <v>0</v>
      </c>
      <c r="X282" s="261"/>
      <c r="Y282" s="92"/>
      <c r="Z282" s="174"/>
      <c r="AA282" s="174"/>
      <c r="AI282" s="92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</row>
    <row r="283" spans="1:45" s="90" customFormat="1">
      <c r="A283" s="261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2"/>
      <c r="X283" s="261"/>
      <c r="Y283" s="92"/>
      <c r="Z283" s="174"/>
      <c r="AA283" s="174"/>
      <c r="AI283" s="92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</row>
    <row r="284" spans="1:45" ht="15.6">
      <c r="A284" s="261"/>
      <c r="B284" s="203">
        <f>+'Ark1'!C4315</f>
        <v>2022</v>
      </c>
      <c r="C284" s="203">
        <f>+'Ark1'!J4315</f>
        <v>111</v>
      </c>
      <c r="D284" s="203" t="str">
        <f>VLOOKUP(C284,RNR!$A$1:$B$29,2)</f>
        <v>Forus</v>
      </c>
      <c r="E284" s="203">
        <f>+'Ark1'!D4315</f>
        <v>1</v>
      </c>
      <c r="F284" s="203" t="str">
        <f>VLOOKUP(E284,RNR!$D$2:$E$13,2)</f>
        <v>Jan</v>
      </c>
      <c r="G284" s="91">
        <f>+'Ark1'!Q4315</f>
        <v>0</v>
      </c>
      <c r="H284" s="92">
        <f>+'Ark1'!R4315</f>
        <v>0</v>
      </c>
      <c r="I284" s="91" t="str">
        <f>IF(H284=0,"",'Ark1'!S4315)</f>
        <v/>
      </c>
      <c r="J284" s="261"/>
      <c r="K284" s="174" t="str">
        <f>IF(H284=0,"",100*H284/Måned!$G25)</f>
        <v/>
      </c>
      <c r="L284" s="261"/>
      <c r="M284" s="174" t="str">
        <f>+IF(H284=0,"",'Ark1'!AA4315)</f>
        <v/>
      </c>
      <c r="N284" s="174">
        <f>+IF(I284=0,"",'Ark1'!AB4315)</f>
        <v>0</v>
      </c>
      <c r="O284" s="256" t="str">
        <f>IF(H284=0,"",'Ark1'!W4315)</f>
        <v/>
      </c>
      <c r="P284" s="174" t="str">
        <f>IF(H284=0,"",'Ark1'!X4315)</f>
        <v/>
      </c>
      <c r="Q284" s="255"/>
      <c r="R284" s="174" t="str">
        <f>IF(H284=0,"",'Ark1'!AA4315)</f>
        <v/>
      </c>
      <c r="S284" s="174" t="str">
        <f>IF(H284=0,"",'Ark1'!AB4315)</f>
        <v/>
      </c>
      <c r="T284" s="174" t="str">
        <f>IF(H284=0,"",'Ark1'!AC4315)</f>
        <v/>
      </c>
      <c r="U284" s="84"/>
      <c r="V284" s="92" t="str">
        <f t="shared" si="22"/>
        <v/>
      </c>
      <c r="W284" s="174">
        <f>+'Ark1'!V4315</f>
        <v>0</v>
      </c>
      <c r="X284" s="261"/>
      <c r="Y284" s="258"/>
      <c r="AB284" s="235"/>
      <c r="AJ284" s="259"/>
      <c r="AK284" s="90"/>
      <c r="AL284" s="90"/>
    </row>
    <row r="285" spans="1:45" s="90" customFormat="1" ht="15.6">
      <c r="A285" s="261"/>
      <c r="B285" s="203">
        <f>+'Ark1'!C4316</f>
        <v>2022</v>
      </c>
      <c r="C285" s="203">
        <f>+'Ark1'!J4316</f>
        <v>111</v>
      </c>
      <c r="D285" s="203" t="str">
        <f>VLOOKUP(C285,RNR!$A$1:$B$29,2)</f>
        <v>Forus</v>
      </c>
      <c r="E285" s="203">
        <f>+'Ark1'!D4316</f>
        <v>2</v>
      </c>
      <c r="F285" s="203" t="str">
        <f>VLOOKUP(E285,RNR!$D$2:$E$13,2)</f>
        <v>Feb</v>
      </c>
      <c r="G285" s="91">
        <f>+'Ark1'!Q4316</f>
        <v>0</v>
      </c>
      <c r="H285" s="92">
        <f>+'Ark1'!R4316</f>
        <v>0</v>
      </c>
      <c r="I285" s="91" t="str">
        <f>IF(H285=0,"",'Ark1'!S4316)</f>
        <v/>
      </c>
      <c r="J285" s="261"/>
      <c r="K285" s="174" t="str">
        <f>IF(H285=0,"",100*H285/Måned!$G26)</f>
        <v/>
      </c>
      <c r="L285" s="261"/>
      <c r="M285" s="174" t="str">
        <f>+IF(H285=0,"",'Ark1'!AA4316)</f>
        <v/>
      </c>
      <c r="N285" s="174">
        <f>+IF(I285=0,"",'Ark1'!AB4316)</f>
        <v>0</v>
      </c>
      <c r="O285" s="256" t="str">
        <f>IF(H285=0,"",'Ark1'!W4316)</f>
        <v/>
      </c>
      <c r="P285" s="174" t="str">
        <f>IF(H285=0,"",'Ark1'!X4316)</f>
        <v/>
      </c>
      <c r="Q285" s="255"/>
      <c r="R285" s="174" t="str">
        <f>IF(H285=0,"",'Ark1'!AA4316)</f>
        <v/>
      </c>
      <c r="S285" s="174" t="str">
        <f>IF(H285=0,"",'Ark1'!AB4316)</f>
        <v/>
      </c>
      <c r="T285" s="174" t="str">
        <f>IF(H285=0,"",'Ark1'!AC4316)</f>
        <v/>
      </c>
      <c r="U285" s="84"/>
      <c r="V285" s="92" t="str">
        <f t="shared" si="22"/>
        <v/>
      </c>
      <c r="W285" s="174">
        <f>+'Ark1'!V4316</f>
        <v>0</v>
      </c>
      <c r="X285" s="261"/>
      <c r="Y285" s="92"/>
      <c r="Z285" s="174"/>
      <c r="AA285" s="174"/>
      <c r="AI285" s="92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</row>
    <row r="286" spans="1:45" s="90" customFormat="1" ht="15.6">
      <c r="A286" s="261"/>
      <c r="B286" s="203">
        <f>+'Ark1'!C4317</f>
        <v>2022</v>
      </c>
      <c r="C286" s="203">
        <f>+'Ark1'!J4317</f>
        <v>111</v>
      </c>
      <c r="D286" s="203" t="str">
        <f>VLOOKUP(C286,RNR!$A$1:$B$29,2)</f>
        <v>Forus</v>
      </c>
      <c r="E286" s="203">
        <f>+'Ark1'!D4317</f>
        <v>3</v>
      </c>
      <c r="F286" s="203" t="str">
        <f>VLOOKUP(E286,RNR!$D$2:$E$13,2)</f>
        <v>Mar</v>
      </c>
      <c r="G286" s="91">
        <f>+'Ark1'!Q4317</f>
        <v>0</v>
      </c>
      <c r="H286" s="92">
        <f>+'Ark1'!R4317</f>
        <v>0</v>
      </c>
      <c r="I286" s="91" t="str">
        <f>IF(H286=0,"",'Ark1'!S4317)</f>
        <v/>
      </c>
      <c r="J286" s="261"/>
      <c r="K286" s="174" t="str">
        <f>IF(H286=0,"",100*H286/Måned!$G27)</f>
        <v/>
      </c>
      <c r="L286" s="261"/>
      <c r="M286" s="174" t="str">
        <f>+IF(H286=0,"",'Ark1'!AA4317)</f>
        <v/>
      </c>
      <c r="N286" s="174">
        <f>+IF(I286=0,"",'Ark1'!AB4317)</f>
        <v>0</v>
      </c>
      <c r="O286" s="256" t="str">
        <f>IF(H286=0,"",'Ark1'!W4317)</f>
        <v/>
      </c>
      <c r="P286" s="174" t="str">
        <f>IF(H286=0,"",'Ark1'!X4317)</f>
        <v/>
      </c>
      <c r="Q286" s="255"/>
      <c r="R286" s="174" t="str">
        <f>IF(H286=0,"",'Ark1'!AA4317)</f>
        <v/>
      </c>
      <c r="S286" s="174" t="str">
        <f>IF(H286=0,"",'Ark1'!AB4317)</f>
        <v/>
      </c>
      <c r="T286" s="174" t="str">
        <f>IF(H286=0,"",'Ark1'!AC4317)</f>
        <v/>
      </c>
      <c r="U286" s="84"/>
      <c r="V286" s="92" t="str">
        <f t="shared" si="22"/>
        <v/>
      </c>
      <c r="W286" s="174">
        <f>+'Ark1'!V4317</f>
        <v>0</v>
      </c>
      <c r="X286" s="261"/>
      <c r="Y286" s="92"/>
      <c r="Z286" s="174"/>
      <c r="AA286" s="174"/>
      <c r="AI286" s="92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</row>
    <row r="287" spans="1:45" s="90" customFormat="1" ht="15.6">
      <c r="A287" s="261"/>
      <c r="B287" s="203">
        <f>+'Ark1'!C4318</f>
        <v>2022</v>
      </c>
      <c r="C287" s="203">
        <f>+'Ark1'!J4318</f>
        <v>111</v>
      </c>
      <c r="D287" s="203" t="str">
        <f>VLOOKUP(C287,RNR!$A$1:$B$29,2)</f>
        <v>Forus</v>
      </c>
      <c r="E287" s="203">
        <f>+'Ark1'!D4318</f>
        <v>4</v>
      </c>
      <c r="F287" s="203" t="str">
        <f>VLOOKUP(E287,RNR!$D$2:$E$13,2)</f>
        <v>Apr</v>
      </c>
      <c r="G287" s="91">
        <f>+'Ark1'!Q4318</f>
        <v>0</v>
      </c>
      <c r="H287" s="92">
        <f>+'Ark1'!R4318</f>
        <v>0</v>
      </c>
      <c r="I287" s="91" t="str">
        <f>IF(H287=0,"",'Ark1'!S4318)</f>
        <v/>
      </c>
      <c r="J287" s="261"/>
      <c r="K287" s="174" t="str">
        <f>IF(H287=0,"",100*H287/Måned!$G28)</f>
        <v/>
      </c>
      <c r="L287" s="261"/>
      <c r="M287" s="174" t="str">
        <f>+IF(H287=0,"",'Ark1'!AA4318)</f>
        <v/>
      </c>
      <c r="N287" s="174">
        <f>+IF(I287=0,"",'Ark1'!AB4318)</f>
        <v>0</v>
      </c>
      <c r="O287" s="256" t="str">
        <f>IF(H287=0,"",'Ark1'!W4318)</f>
        <v/>
      </c>
      <c r="P287" s="174" t="str">
        <f>IF(H287=0,"",'Ark1'!X4318)</f>
        <v/>
      </c>
      <c r="Q287" s="255"/>
      <c r="R287" s="174" t="str">
        <f>IF(H287=0,"",'Ark1'!AA4318)</f>
        <v/>
      </c>
      <c r="S287" s="174" t="str">
        <f>IF(H287=0,"",'Ark1'!AB4318)</f>
        <v/>
      </c>
      <c r="T287" s="174" t="str">
        <f>IF(H287=0,"",'Ark1'!AC4318)</f>
        <v/>
      </c>
      <c r="U287" s="84"/>
      <c r="V287" s="92" t="str">
        <f t="shared" si="22"/>
        <v/>
      </c>
      <c r="W287" s="174">
        <f>+'Ark1'!V4318</f>
        <v>0</v>
      </c>
      <c r="X287" s="261"/>
      <c r="Y287" s="92"/>
      <c r="Z287" s="174"/>
      <c r="AA287" s="174"/>
      <c r="AI287" s="92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</row>
    <row r="288" spans="1:45" s="90" customFormat="1" ht="15.6">
      <c r="A288" s="261"/>
      <c r="B288" s="203">
        <f>+'Ark1'!C4319</f>
        <v>2022</v>
      </c>
      <c r="C288" s="203">
        <f>+'Ark1'!J4319</f>
        <v>111</v>
      </c>
      <c r="D288" s="203" t="str">
        <f>VLOOKUP(C288,RNR!$A$1:$B$29,2)</f>
        <v>Forus</v>
      </c>
      <c r="E288" s="203">
        <f>+'Ark1'!D4319</f>
        <v>5</v>
      </c>
      <c r="F288" s="203" t="str">
        <f>VLOOKUP(E288,RNR!$D$2:$E$13,2)</f>
        <v>Mai</v>
      </c>
      <c r="G288" s="91">
        <f>+'Ark1'!Q4319</f>
        <v>0</v>
      </c>
      <c r="H288" s="92">
        <f>+'Ark1'!R4319</f>
        <v>0</v>
      </c>
      <c r="I288" s="91" t="str">
        <f>IF(H288=0,"",'Ark1'!S4319)</f>
        <v/>
      </c>
      <c r="J288" s="261"/>
      <c r="K288" s="174" t="str">
        <f>IF(H288=0,"",100*H288/Måned!$G29)</f>
        <v/>
      </c>
      <c r="L288" s="261"/>
      <c r="M288" s="174" t="str">
        <f>+IF(H288=0,"",'Ark1'!AA4319)</f>
        <v/>
      </c>
      <c r="N288" s="174">
        <f>+IF(I288=0,"",'Ark1'!AB4319)</f>
        <v>0</v>
      </c>
      <c r="O288" s="256" t="str">
        <f>IF(H288=0,"",'Ark1'!W4319)</f>
        <v/>
      </c>
      <c r="P288" s="174" t="str">
        <f>IF(H288=0,"",'Ark1'!X4319)</f>
        <v/>
      </c>
      <c r="Q288" s="255"/>
      <c r="R288" s="174" t="str">
        <f>IF(H288=0,"",'Ark1'!AA4319)</f>
        <v/>
      </c>
      <c r="S288" s="174" t="str">
        <f>IF(H288=0,"",'Ark1'!AB4319)</f>
        <v/>
      </c>
      <c r="T288" s="174" t="str">
        <f>IF(H288=0,"",'Ark1'!AC4319)</f>
        <v/>
      </c>
      <c r="U288" s="84"/>
      <c r="V288" s="92" t="str">
        <f t="shared" si="22"/>
        <v/>
      </c>
      <c r="W288" s="174">
        <f>+'Ark1'!V4319</f>
        <v>0</v>
      </c>
      <c r="X288" s="261"/>
      <c r="Y288" s="92"/>
      <c r="Z288" s="174"/>
      <c r="AA288" s="174"/>
      <c r="AI288" s="92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</row>
    <row r="289" spans="1:45" s="90" customFormat="1" ht="15.6">
      <c r="A289" s="261"/>
      <c r="B289" s="203">
        <f>+'Ark1'!C4320</f>
        <v>2022</v>
      </c>
      <c r="C289" s="203">
        <f>+'Ark1'!J4320</f>
        <v>111</v>
      </c>
      <c r="D289" s="203" t="str">
        <f>VLOOKUP(C289,RNR!$A$1:$B$29,2)</f>
        <v>Forus</v>
      </c>
      <c r="E289" s="203">
        <f>+'Ark1'!D4320</f>
        <v>6</v>
      </c>
      <c r="F289" s="203" t="str">
        <f>VLOOKUP(E289,RNR!$D$2:$E$13,2)</f>
        <v>Jun</v>
      </c>
      <c r="G289" s="91">
        <f>+'Ark1'!Q4320</f>
        <v>0</v>
      </c>
      <c r="H289" s="92">
        <f>+'Ark1'!R4320</f>
        <v>0</v>
      </c>
      <c r="I289" s="91" t="str">
        <f>IF(H289=0,"",'Ark1'!S4320)</f>
        <v/>
      </c>
      <c r="J289" s="261"/>
      <c r="K289" s="174" t="str">
        <f>IF(H289=0,"",100*H289/Måned!$G30)</f>
        <v/>
      </c>
      <c r="L289" s="261"/>
      <c r="M289" s="174" t="str">
        <f>+IF(H289=0,"",'Ark1'!AA4320)</f>
        <v/>
      </c>
      <c r="N289" s="174">
        <f>+IF(I289=0,"",'Ark1'!AB4320)</f>
        <v>0</v>
      </c>
      <c r="O289" s="256" t="str">
        <f>IF(H289=0,"",'Ark1'!W4320)</f>
        <v/>
      </c>
      <c r="P289" s="174" t="str">
        <f>IF(H289=0,"",'Ark1'!X4320)</f>
        <v/>
      </c>
      <c r="Q289" s="255"/>
      <c r="R289" s="174" t="str">
        <f>IF(H289=0,"",'Ark1'!AA4320)</f>
        <v/>
      </c>
      <c r="S289" s="174" t="str">
        <f>IF(H289=0,"",'Ark1'!AB4320)</f>
        <v/>
      </c>
      <c r="T289" s="174" t="str">
        <f>IF(H289=0,"",'Ark1'!AC4320)</f>
        <v/>
      </c>
      <c r="U289" s="84"/>
      <c r="V289" s="92" t="str">
        <f t="shared" si="22"/>
        <v/>
      </c>
      <c r="W289" s="174">
        <f>+'Ark1'!V4320</f>
        <v>0</v>
      </c>
      <c r="X289" s="261"/>
      <c r="Y289" s="92"/>
      <c r="Z289" s="174"/>
      <c r="AA289" s="174"/>
      <c r="AI289" s="92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</row>
    <row r="290" spans="1:45" s="90" customFormat="1" ht="15.6">
      <c r="A290" s="261"/>
      <c r="B290" s="203">
        <f>+'Ark1'!C4321</f>
        <v>2022</v>
      </c>
      <c r="C290" s="203">
        <f>+'Ark1'!J4321</f>
        <v>111</v>
      </c>
      <c r="D290" s="203" t="str">
        <f>VLOOKUP(C290,RNR!$A$1:$B$29,2)</f>
        <v>Forus</v>
      </c>
      <c r="E290" s="203">
        <f>+'Ark1'!D4321</f>
        <v>7</v>
      </c>
      <c r="F290" s="203" t="str">
        <f>VLOOKUP(E290,RNR!$D$2:$E$13,2)</f>
        <v>Jul</v>
      </c>
      <c r="G290" s="91">
        <f>+'Ark1'!Q4321</f>
        <v>0</v>
      </c>
      <c r="H290" s="92">
        <f>+'Ark1'!R4321</f>
        <v>0</v>
      </c>
      <c r="I290" s="91" t="str">
        <f>IF(H290=0,"",'Ark1'!S4321)</f>
        <v/>
      </c>
      <c r="J290" s="261"/>
      <c r="K290" s="174" t="str">
        <f>IF(H290=0,"",100*H290/Måned!$G31)</f>
        <v/>
      </c>
      <c r="L290" s="261"/>
      <c r="M290" s="174" t="str">
        <f>+IF(H290=0,"",'Ark1'!AA4321)</f>
        <v/>
      </c>
      <c r="N290" s="174">
        <f>+IF(I290=0,"",'Ark1'!AB4321)</f>
        <v>0</v>
      </c>
      <c r="O290" s="256" t="str">
        <f>IF(H290=0,"",'Ark1'!W4321)</f>
        <v/>
      </c>
      <c r="P290" s="174" t="str">
        <f>IF(H290=0,"",'Ark1'!X4321)</f>
        <v/>
      </c>
      <c r="Q290" s="255"/>
      <c r="R290" s="174" t="str">
        <f>IF(H290=0,"",'Ark1'!AA4321)</f>
        <v/>
      </c>
      <c r="S290" s="174" t="str">
        <f>IF(H290=0,"",'Ark1'!AB4321)</f>
        <v/>
      </c>
      <c r="T290" s="174" t="str">
        <f>IF(H290=0,"",'Ark1'!AC4321)</f>
        <v/>
      </c>
      <c r="U290" s="84"/>
      <c r="V290" s="92" t="str">
        <f t="shared" si="22"/>
        <v/>
      </c>
      <c r="W290" s="174">
        <f>+'Ark1'!V4321</f>
        <v>0</v>
      </c>
      <c r="X290" s="261"/>
      <c r="Y290" s="92"/>
      <c r="Z290" s="174"/>
      <c r="AA290" s="174"/>
      <c r="AI290" s="92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</row>
    <row r="291" spans="1:45" s="174" customFormat="1" ht="15.6">
      <c r="A291" s="261"/>
      <c r="B291" s="203">
        <f>+'Ark1'!C4322</f>
        <v>2022</v>
      </c>
      <c r="C291" s="203">
        <f>+'Ark1'!J4322</f>
        <v>111</v>
      </c>
      <c r="D291" s="203" t="str">
        <f>VLOOKUP(C291,RNR!$A$1:$B$29,2)</f>
        <v>Forus</v>
      </c>
      <c r="E291" s="203">
        <f>+'Ark1'!D4322</f>
        <v>8</v>
      </c>
      <c r="F291" s="203" t="str">
        <f>VLOOKUP(E291,RNR!$D$2:$E$13,2)</f>
        <v>Aug</v>
      </c>
      <c r="G291" s="91">
        <f>+'Ark1'!Q4322</f>
        <v>0</v>
      </c>
      <c r="H291" s="92">
        <f>+'Ark1'!R4322</f>
        <v>0</v>
      </c>
      <c r="I291" s="91" t="str">
        <f>IF(H291=0,"",'Ark1'!S4322)</f>
        <v/>
      </c>
      <c r="J291" s="261"/>
      <c r="K291" s="174" t="str">
        <f>IF(H291=0,"",100*H291/Måned!$G32)</f>
        <v/>
      </c>
      <c r="L291" s="261"/>
      <c r="M291" s="174" t="str">
        <f>+IF(H291=0,"",'Ark1'!AA4322)</f>
        <v/>
      </c>
      <c r="N291" s="174">
        <f>+IF(I291=0,"",'Ark1'!AB4322)</f>
        <v>0</v>
      </c>
      <c r="O291" s="256" t="str">
        <f>IF(H291=0,"",'Ark1'!W4322)</f>
        <v/>
      </c>
      <c r="P291" s="174" t="str">
        <f>IF(H291=0,"",'Ark1'!X4322)</f>
        <v/>
      </c>
      <c r="Q291" s="255"/>
      <c r="R291" s="174" t="str">
        <f>IF(H291=0,"",'Ark1'!AA4322)</f>
        <v/>
      </c>
      <c r="S291" s="174" t="str">
        <f>IF(H291=0,"",'Ark1'!AB4322)</f>
        <v/>
      </c>
      <c r="T291" s="174" t="str">
        <f>IF(H291=0,"",'Ark1'!AC4322)</f>
        <v/>
      </c>
      <c r="U291" s="84"/>
      <c r="V291" s="92" t="str">
        <f t="shared" si="22"/>
        <v/>
      </c>
      <c r="W291" s="174">
        <f>+'Ark1'!V4322</f>
        <v>0</v>
      </c>
      <c r="X291" s="261"/>
      <c r="Y291" s="92"/>
      <c r="AB291" s="90"/>
      <c r="AC291" s="90"/>
      <c r="AD291" s="90"/>
      <c r="AE291" s="90"/>
      <c r="AF291" s="90"/>
      <c r="AG291" s="90"/>
      <c r="AH291" s="90"/>
      <c r="AI291" s="92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</row>
    <row r="292" spans="1:45" s="174" customFormat="1" ht="15.6">
      <c r="A292" s="261"/>
      <c r="B292" s="203">
        <f>+'Ark1'!C4323</f>
        <v>2022</v>
      </c>
      <c r="C292" s="203">
        <f>+'Ark1'!J4323</f>
        <v>111</v>
      </c>
      <c r="D292" s="203" t="str">
        <f>VLOOKUP(C292,RNR!$A$1:$B$29,2)</f>
        <v>Forus</v>
      </c>
      <c r="E292" s="203">
        <f>+'Ark1'!D4323</f>
        <v>9</v>
      </c>
      <c r="F292" s="203" t="str">
        <f>VLOOKUP(E292,RNR!$D$2:$E$13,2)</f>
        <v>Sep</v>
      </c>
      <c r="G292" s="91">
        <f>+'Ark1'!Q4323</f>
        <v>0</v>
      </c>
      <c r="H292" s="92">
        <f>+'Ark1'!R4323</f>
        <v>0</v>
      </c>
      <c r="I292" s="91" t="str">
        <f>IF(H292=0,"",'Ark1'!S4323)</f>
        <v/>
      </c>
      <c r="J292" s="261"/>
      <c r="K292" s="174" t="str">
        <f>IF(H292=0,"",100*H292/Måned!$G33)</f>
        <v/>
      </c>
      <c r="L292" s="261"/>
      <c r="M292" s="174" t="str">
        <f>+IF(H292=0,"",'Ark1'!AA4323)</f>
        <v/>
      </c>
      <c r="N292" s="174">
        <f>+IF(I292=0,"",'Ark1'!AB4323)</f>
        <v>0</v>
      </c>
      <c r="O292" s="256" t="str">
        <f>IF(H292=0,"",'Ark1'!W4323)</f>
        <v/>
      </c>
      <c r="P292" s="174" t="str">
        <f>IF(H292=0,"",'Ark1'!X4323)</f>
        <v/>
      </c>
      <c r="Q292" s="255"/>
      <c r="R292" s="174" t="str">
        <f>IF(H292=0,"",'Ark1'!AA4323)</f>
        <v/>
      </c>
      <c r="S292" s="174" t="str">
        <f>IF(H292=0,"",'Ark1'!AB4323)</f>
        <v/>
      </c>
      <c r="T292" s="174" t="str">
        <f>IF(H292=0,"",'Ark1'!AC4323)</f>
        <v/>
      </c>
      <c r="U292" s="84"/>
      <c r="V292" s="92" t="str">
        <f t="shared" si="22"/>
        <v/>
      </c>
      <c r="W292" s="174">
        <f>+'Ark1'!V4323</f>
        <v>0</v>
      </c>
      <c r="X292" s="261"/>
      <c r="Y292" s="92"/>
      <c r="AB292" s="90"/>
      <c r="AC292" s="90"/>
      <c r="AD292" s="90"/>
      <c r="AE292" s="90"/>
      <c r="AF292" s="90"/>
      <c r="AG292" s="90"/>
      <c r="AH292" s="90"/>
      <c r="AI292" s="92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</row>
    <row r="293" spans="1:45" s="174" customFormat="1" ht="15.6">
      <c r="A293" s="261"/>
      <c r="B293" s="203">
        <f>+'Ark1'!C4324</f>
        <v>2022</v>
      </c>
      <c r="C293" s="203">
        <f>+'Ark1'!J4324</f>
        <v>111</v>
      </c>
      <c r="D293" s="203" t="str">
        <f>VLOOKUP(C293,RNR!$A$1:$B$29,2)</f>
        <v>Forus</v>
      </c>
      <c r="E293" s="203">
        <f>+'Ark1'!D4324</f>
        <v>10</v>
      </c>
      <c r="F293" s="203" t="str">
        <f>VLOOKUP(E293,RNR!$D$2:$E$13,2)</f>
        <v>Okt</v>
      </c>
      <c r="G293" s="91">
        <f>+'Ark1'!Q4324</f>
        <v>0</v>
      </c>
      <c r="H293" s="92">
        <f>+'Ark1'!R4324</f>
        <v>0</v>
      </c>
      <c r="I293" s="91" t="str">
        <f>IF(H293=0,"",'Ark1'!S4324)</f>
        <v/>
      </c>
      <c r="J293" s="261"/>
      <c r="K293" s="174" t="str">
        <f>IF(H293=0,"",100*H293/Måned!$G34)</f>
        <v/>
      </c>
      <c r="L293" s="261"/>
      <c r="M293" s="174" t="str">
        <f>+IF(H293=0,"",'Ark1'!AA4324)</f>
        <v/>
      </c>
      <c r="N293" s="174">
        <f>+IF(I293=0,"",'Ark1'!AB4324)</f>
        <v>0</v>
      </c>
      <c r="O293" s="256" t="str">
        <f>IF(H293=0,"",'Ark1'!W4324)</f>
        <v/>
      </c>
      <c r="P293" s="174" t="str">
        <f>IF(H293=0,"",'Ark1'!X4324)</f>
        <v/>
      </c>
      <c r="Q293" s="255"/>
      <c r="R293" s="174" t="str">
        <f>IF(H293=0,"",'Ark1'!AA4324)</f>
        <v/>
      </c>
      <c r="S293" s="174" t="str">
        <f>IF(H293=0,"",'Ark1'!AB4324)</f>
        <v/>
      </c>
      <c r="T293" s="174" t="str">
        <f>IF(H293=0,"",'Ark1'!AC4324)</f>
        <v/>
      </c>
      <c r="U293" s="84"/>
      <c r="V293" s="92" t="str">
        <f t="shared" si="22"/>
        <v/>
      </c>
      <c r="W293" s="174">
        <f>+'Ark1'!V4324</f>
        <v>0</v>
      </c>
      <c r="X293" s="261"/>
      <c r="Y293" s="92"/>
      <c r="AB293" s="90"/>
      <c r="AC293" s="90"/>
      <c r="AD293" s="90"/>
      <c r="AE293" s="90"/>
      <c r="AF293" s="90"/>
      <c r="AG293" s="90"/>
      <c r="AH293" s="90"/>
      <c r="AI293" s="92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</row>
    <row r="294" spans="1:45" s="174" customFormat="1" ht="15.6">
      <c r="A294" s="261"/>
      <c r="B294" s="203">
        <f>+'Ark1'!C4325</f>
        <v>2022</v>
      </c>
      <c r="C294" s="203">
        <f>+'Ark1'!J4325</f>
        <v>111</v>
      </c>
      <c r="D294" s="203" t="str">
        <f>VLOOKUP(C294,RNR!$A$1:$B$29,2)</f>
        <v>Forus</v>
      </c>
      <c r="E294" s="203">
        <f>+'Ark1'!D4325</f>
        <v>11</v>
      </c>
      <c r="F294" s="203" t="str">
        <f>VLOOKUP(E294,RNR!$D$2:$E$13,2)</f>
        <v>Nov</v>
      </c>
      <c r="G294" s="91">
        <f>+'Ark1'!Q4325</f>
        <v>0</v>
      </c>
      <c r="H294" s="92">
        <f>+'Ark1'!R4325</f>
        <v>0</v>
      </c>
      <c r="I294" s="91" t="str">
        <f>IF(H294=0,"",'Ark1'!S4325)</f>
        <v/>
      </c>
      <c r="J294" s="261"/>
      <c r="K294" s="174" t="str">
        <f>IF(H294=0,"",100*H294/Måned!$G35)</f>
        <v/>
      </c>
      <c r="L294" s="261"/>
      <c r="M294" s="174" t="str">
        <f>+IF(H294=0,"",'Ark1'!AA4325)</f>
        <v/>
      </c>
      <c r="N294" s="174">
        <f>+IF(I294=0,"",'Ark1'!AB4325)</f>
        <v>0</v>
      </c>
      <c r="O294" s="256" t="str">
        <f>IF(H294=0,"",'Ark1'!W4325)</f>
        <v/>
      </c>
      <c r="P294" s="174" t="str">
        <f>IF(H294=0,"",'Ark1'!X4325)</f>
        <v/>
      </c>
      <c r="Q294" s="255"/>
      <c r="R294" s="174" t="str">
        <f>IF(H294=0,"",'Ark1'!AA4325)</f>
        <v/>
      </c>
      <c r="S294" s="174" t="str">
        <f>IF(H294=0,"",'Ark1'!AB4325)</f>
        <v/>
      </c>
      <c r="T294" s="174" t="str">
        <f>IF(H294=0,"",'Ark1'!AC4325)</f>
        <v/>
      </c>
      <c r="U294" s="84"/>
      <c r="V294" s="92" t="str">
        <f t="shared" si="22"/>
        <v/>
      </c>
      <c r="W294" s="174">
        <f>+'Ark1'!V4325</f>
        <v>0</v>
      </c>
      <c r="X294" s="261"/>
      <c r="Y294" s="92"/>
      <c r="AB294" s="90"/>
      <c r="AC294" s="90"/>
      <c r="AD294" s="90"/>
      <c r="AE294" s="90"/>
      <c r="AF294" s="90"/>
      <c r="AG294" s="90"/>
      <c r="AH294" s="90"/>
      <c r="AI294" s="92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</row>
    <row r="295" spans="1:45" s="174" customFormat="1" ht="15.6">
      <c r="A295" s="261"/>
      <c r="B295" s="203">
        <f>+'Ark1'!C4326</f>
        <v>2022</v>
      </c>
      <c r="C295" s="203">
        <f>+'Ark1'!J4326</f>
        <v>111</v>
      </c>
      <c r="D295" s="203" t="str">
        <f>VLOOKUP(C295,RNR!$A$1:$B$29,2)</f>
        <v>Forus</v>
      </c>
      <c r="E295" s="203">
        <f>+'Ark1'!D4326</f>
        <v>12</v>
      </c>
      <c r="F295" s="203" t="str">
        <f>VLOOKUP(E295,RNR!$D$2:$E$13,2)</f>
        <v>Des</v>
      </c>
      <c r="G295" s="91">
        <f>+'Ark1'!Q4326</f>
        <v>0</v>
      </c>
      <c r="H295" s="92">
        <f>+'Ark1'!R4326</f>
        <v>0</v>
      </c>
      <c r="I295" s="91" t="str">
        <f>IF(H295=0,"",'Ark1'!S4326)</f>
        <v/>
      </c>
      <c r="J295" s="261"/>
      <c r="K295" s="174" t="str">
        <f>IF(H295=0,"",100*H295/Måned!$G36)</f>
        <v/>
      </c>
      <c r="L295" s="261"/>
      <c r="M295" s="174" t="str">
        <f>+IF(H295=0,"",'Ark1'!AA4326)</f>
        <v/>
      </c>
      <c r="N295" s="174">
        <f>+IF(I295=0,"",'Ark1'!AB4326)</f>
        <v>0</v>
      </c>
      <c r="O295" s="256" t="str">
        <f>IF(H295=0,"",'Ark1'!W4326)</f>
        <v/>
      </c>
      <c r="P295" s="174" t="str">
        <f>IF(H295=0,"",'Ark1'!X4326)</f>
        <v/>
      </c>
      <c r="Q295" s="255"/>
      <c r="R295" s="174" t="str">
        <f>IF(H295=0,"",'Ark1'!AA4326)</f>
        <v/>
      </c>
      <c r="S295" s="174" t="str">
        <f>IF(H295=0,"",'Ark1'!AB4326)</f>
        <v/>
      </c>
      <c r="T295" s="174" t="str">
        <f>IF(H295=0,"",'Ark1'!AC4326)</f>
        <v/>
      </c>
      <c r="U295" s="84"/>
      <c r="V295" s="92" t="str">
        <f t="shared" ref="V295:V307" si="23">+(IF(H295=0,"",I295/G295))</f>
        <v/>
      </c>
      <c r="W295" s="174">
        <f>+'Ark1'!V4326</f>
        <v>0</v>
      </c>
      <c r="X295" s="261"/>
      <c r="Y295" s="92"/>
      <c r="AB295" s="90"/>
      <c r="AC295" s="90"/>
      <c r="AD295" s="90"/>
      <c r="AE295" s="90"/>
      <c r="AF295" s="90"/>
      <c r="AG295" s="90"/>
      <c r="AH295" s="90"/>
      <c r="AI295" s="92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</row>
    <row r="296" spans="1:45" s="174" customFormat="1">
      <c r="A296" s="261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2"/>
      <c r="X296" s="261"/>
      <c r="Y296" s="92"/>
      <c r="AB296" s="90"/>
      <c r="AC296" s="90"/>
      <c r="AD296" s="90"/>
      <c r="AE296" s="90"/>
      <c r="AF296" s="90"/>
      <c r="AG296" s="90"/>
      <c r="AH296" s="90"/>
      <c r="AI296" s="92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</row>
    <row r="297" spans="1:45" s="174" customFormat="1" ht="15.6">
      <c r="A297" s="261"/>
      <c r="B297" s="203">
        <f>+'Ark1'!C4327</f>
        <v>2022</v>
      </c>
      <c r="C297" s="203">
        <f>+'Ark1'!J4327</f>
        <v>113</v>
      </c>
      <c r="D297" s="203" t="str">
        <f>VLOOKUP(C297,RNR!$A$1:$B$29,2)</f>
        <v>Egersund</v>
      </c>
      <c r="E297" s="203">
        <f>+'Ark1'!D4327</f>
        <v>1</v>
      </c>
      <c r="F297" s="203" t="str">
        <f>VLOOKUP(E297,RNR!$D$2:$E$13,2)</f>
        <v>Jan</v>
      </c>
      <c r="G297" s="91">
        <f>+'Ark1'!Q4327</f>
        <v>2</v>
      </c>
      <c r="H297" s="92">
        <f>+'Ark1'!R4327</f>
        <v>3</v>
      </c>
      <c r="I297" s="91">
        <f>IF(H297=0,"",'Ark1'!S4327)</f>
        <v>3</v>
      </c>
      <c r="J297" s="261"/>
      <c r="K297" s="174">
        <f>IF(H297=0,"",100*H297/Måned!$G23)</f>
        <v>0.16722408026755853</v>
      </c>
      <c r="L297" s="261"/>
      <c r="M297" s="174">
        <f>+IF(H297=0,"",'Ark1'!AA4327)</f>
        <v>39.693156421059051</v>
      </c>
      <c r="N297" s="174">
        <f>+IF(I297=0,"",'Ark1'!AB4327)</f>
        <v>0.81649658092772603</v>
      </c>
      <c r="O297" s="256">
        <f>IF(H297=0,"",'Ark1'!W4327)</f>
        <v>60</v>
      </c>
      <c r="P297" s="174">
        <f>IF(H297=0,"",'Ark1'!X4327)</f>
        <v>167.06392199349941</v>
      </c>
      <c r="Q297" s="255"/>
      <c r="R297" s="174">
        <f>IF(H297=0,"",'Ark1'!AA4327)</f>
        <v>39.693156421059051</v>
      </c>
      <c r="S297" s="174">
        <f>IF(H297=0,"",'Ark1'!AB4327)</f>
        <v>0.81649658092772603</v>
      </c>
      <c r="T297" s="174">
        <f>IF(H297=0,"",'Ark1'!AC4327)</f>
        <v>-10.902211537461461</v>
      </c>
      <c r="U297" s="84"/>
      <c r="V297" s="92">
        <f t="shared" si="23"/>
        <v>1.5</v>
      </c>
      <c r="W297" s="174">
        <f>+'Ark1'!V4327</f>
        <v>4.6666666666666679</v>
      </c>
      <c r="X297" s="261"/>
      <c r="Y297" s="92"/>
      <c r="AB297" s="90"/>
      <c r="AC297" s="90"/>
      <c r="AD297" s="90"/>
      <c r="AE297" s="90"/>
      <c r="AF297" s="90"/>
      <c r="AG297" s="90"/>
      <c r="AH297" s="90"/>
      <c r="AI297" s="92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</row>
    <row r="298" spans="1:45" ht="15.6">
      <c r="A298" s="261"/>
      <c r="B298" s="203">
        <f>+'Ark1'!C4328</f>
        <v>2022</v>
      </c>
      <c r="C298" s="203">
        <f>+'Ark1'!J4328</f>
        <v>113</v>
      </c>
      <c r="D298" s="203" t="str">
        <f>VLOOKUP(C298,RNR!$A$1:$B$29,2)</f>
        <v>Egersund</v>
      </c>
      <c r="E298" s="203">
        <f>+'Ark1'!D4328</f>
        <v>2</v>
      </c>
      <c r="F298" s="203" t="str">
        <f>VLOOKUP(E298,RNR!$D$2:$E$13,2)</f>
        <v>Feb</v>
      </c>
      <c r="G298" s="91">
        <f>+'Ark1'!Q4328</f>
        <v>1</v>
      </c>
      <c r="H298" s="92">
        <f>+'Ark1'!R4328</f>
        <v>1</v>
      </c>
      <c r="I298" s="91">
        <f>IF(H298=0,"",'Ark1'!S4328)</f>
        <v>1</v>
      </c>
      <c r="J298" s="261"/>
      <c r="K298" s="174">
        <f>IF(H298=0,"",100*H298/Måned!$G24)</f>
        <v>6.3775510204081634E-2</v>
      </c>
      <c r="L298" s="261"/>
      <c r="M298" s="174">
        <f>+IF(H298=0,"",'Ark1'!AA4328)</f>
        <v>0</v>
      </c>
      <c r="N298" s="174">
        <f>+IF(I298=0,"",'Ark1'!AB4328)</f>
        <v>0</v>
      </c>
      <c r="O298" s="256">
        <f>IF(H298=0,"",'Ark1'!W4328)</f>
        <v>58</v>
      </c>
      <c r="P298" s="174">
        <f>IF(H298=0,"",'Ark1'!X4328)</f>
        <v>127.19393282773564</v>
      </c>
      <c r="Q298" s="255"/>
      <c r="R298" s="174">
        <f>IF(H298=0,"",'Ark1'!AA4328)</f>
        <v>0</v>
      </c>
      <c r="S298" s="174">
        <f>IF(H298=0,"",'Ark1'!AB4328)</f>
        <v>0</v>
      </c>
      <c r="T298" s="174">
        <f>IF(H298=0,"",'Ark1'!AC4328)</f>
        <v>0</v>
      </c>
      <c r="U298" s="84"/>
      <c r="V298" s="92">
        <f t="shared" si="23"/>
        <v>1</v>
      </c>
      <c r="W298" s="174">
        <f>+'Ark1'!V4328</f>
        <v>14</v>
      </c>
      <c r="X298" s="261"/>
      <c r="Y298" s="258"/>
      <c r="AB298" s="235"/>
      <c r="AJ298" s="259"/>
      <c r="AK298" s="90"/>
      <c r="AL298" s="90"/>
    </row>
    <row r="299" spans="1:45" s="174" customFormat="1" ht="15.6">
      <c r="A299" s="261"/>
      <c r="B299" s="203">
        <f>+'Ark1'!C4329</f>
        <v>2022</v>
      </c>
      <c r="C299" s="203">
        <f>+'Ark1'!J4329</f>
        <v>113</v>
      </c>
      <c r="D299" s="203" t="str">
        <f>VLOOKUP(C299,RNR!$A$1:$B$29,2)</f>
        <v>Egersund</v>
      </c>
      <c r="E299" s="203">
        <f>+'Ark1'!D4329</f>
        <v>3</v>
      </c>
      <c r="F299" s="203" t="str">
        <f>VLOOKUP(E299,RNR!$D$2:$E$13,2)</f>
        <v>Mar</v>
      </c>
      <c r="G299" s="91">
        <f>+'Ark1'!Q4329</f>
        <v>1</v>
      </c>
      <c r="H299" s="92">
        <f>+'Ark1'!R4329</f>
        <v>1</v>
      </c>
      <c r="I299" s="91">
        <f>IF(H299=0,"",'Ark1'!S4329)</f>
        <v>1</v>
      </c>
      <c r="J299" s="261"/>
      <c r="K299" s="174">
        <f>IF(H299=0,"",100*H299/Måned!$G25)</f>
        <v>5.3504547886570358E-2</v>
      </c>
      <c r="L299" s="261"/>
      <c r="M299" s="174">
        <f>+IF(H299=0,"",'Ark1'!AA4329)</f>
        <v>0</v>
      </c>
      <c r="N299" s="174">
        <f>+IF(I299=0,"",'Ark1'!AB4329)</f>
        <v>0</v>
      </c>
      <c r="O299" s="256">
        <f>IF(H299=0,"",'Ark1'!W4329)</f>
        <v>58</v>
      </c>
      <c r="P299" s="174">
        <f>IF(H299=0,"",'Ark1'!X4329)</f>
        <v>127.84398699891661</v>
      </c>
      <c r="Q299" s="255"/>
      <c r="R299" s="174">
        <f>IF(H299=0,"",'Ark1'!AA4329)</f>
        <v>0</v>
      </c>
      <c r="S299" s="174">
        <f>IF(H299=0,"",'Ark1'!AB4329)</f>
        <v>0</v>
      </c>
      <c r="T299" s="174">
        <f>IF(H299=0,"",'Ark1'!AC4329)</f>
        <v>0</v>
      </c>
      <c r="U299" s="84"/>
      <c r="V299" s="92">
        <f t="shared" si="23"/>
        <v>1</v>
      </c>
      <c r="W299" s="174">
        <f>+'Ark1'!V4329</f>
        <v>14</v>
      </c>
      <c r="X299" s="261"/>
      <c r="Y299" s="92"/>
      <c r="AB299" s="90"/>
      <c r="AC299" s="90"/>
      <c r="AD299" s="90"/>
      <c r="AE299" s="90"/>
      <c r="AF299" s="90"/>
      <c r="AG299" s="90"/>
      <c r="AH299" s="90"/>
      <c r="AI299" s="92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</row>
    <row r="300" spans="1:45" s="174" customFormat="1" ht="15.6">
      <c r="A300" s="261"/>
      <c r="B300" s="203">
        <f>+'Ark1'!C4330</f>
        <v>2022</v>
      </c>
      <c r="C300" s="203">
        <f>+'Ark1'!J4330</f>
        <v>113</v>
      </c>
      <c r="D300" s="203" t="str">
        <f>VLOOKUP(C300,RNR!$A$1:$B$29,2)</f>
        <v>Egersund</v>
      </c>
      <c r="E300" s="203">
        <f>+'Ark1'!D4330</f>
        <v>4</v>
      </c>
      <c r="F300" s="203" t="str">
        <f>VLOOKUP(E300,RNR!$D$2:$E$13,2)</f>
        <v>Apr</v>
      </c>
      <c r="G300" s="91">
        <f>+'Ark1'!Q4330</f>
        <v>1</v>
      </c>
      <c r="H300" s="92">
        <f>+'Ark1'!R4330</f>
        <v>2</v>
      </c>
      <c r="I300" s="91">
        <f>IF(H300=0,"",'Ark1'!S4330)</f>
        <v>2</v>
      </c>
      <c r="J300" s="261"/>
      <c r="K300" s="174">
        <f>IF(H300=0,"",100*H300/Måned!$G26)</f>
        <v>0.14035087719298245</v>
      </c>
      <c r="L300" s="261"/>
      <c r="M300" s="174">
        <f>+IF(H300=0,"",'Ark1'!AA4330)</f>
        <v>2.8000000000000265</v>
      </c>
      <c r="N300" s="174">
        <f>+IF(I300=0,"",'Ark1'!AB4330)</f>
        <v>4.5</v>
      </c>
      <c r="O300" s="256">
        <f>IF(H300=0,"",'Ark1'!W4330)</f>
        <v>60.5</v>
      </c>
      <c r="P300" s="174">
        <f>IF(H300=0,"",'Ark1'!X4330)</f>
        <v>164.03033586132176</v>
      </c>
      <c r="Q300" s="255"/>
      <c r="R300" s="174">
        <f>IF(H300=0,"",'Ark1'!AA4330)</f>
        <v>2.8000000000000265</v>
      </c>
      <c r="S300" s="174">
        <f>IF(H300=0,"",'Ark1'!AB4330)</f>
        <v>4.5</v>
      </c>
      <c r="T300" s="174">
        <f>IF(H300=0,"",'Ark1'!AC4330)</f>
        <v>-100.00000000000198</v>
      </c>
      <c r="U300" s="84"/>
      <c r="V300" s="92">
        <f t="shared" si="23"/>
        <v>2</v>
      </c>
      <c r="W300" s="174">
        <f>+'Ark1'!V4330</f>
        <v>7</v>
      </c>
      <c r="X300" s="261"/>
      <c r="Y300" s="92"/>
      <c r="AB300" s="90"/>
      <c r="AC300" s="90"/>
      <c r="AD300" s="90"/>
      <c r="AE300" s="90"/>
      <c r="AF300" s="90"/>
      <c r="AG300" s="90"/>
      <c r="AH300" s="90"/>
      <c r="AI300" s="92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</row>
    <row r="301" spans="1:45" s="174" customFormat="1" ht="15.6">
      <c r="A301" s="261"/>
      <c r="B301" s="203">
        <f>+'Ark1'!C4331</f>
        <v>2022</v>
      </c>
      <c r="C301" s="203">
        <f>+'Ark1'!J4331</f>
        <v>113</v>
      </c>
      <c r="D301" s="203" t="str">
        <f>VLOOKUP(C301,RNR!$A$1:$B$29,2)</f>
        <v>Egersund</v>
      </c>
      <c r="E301" s="203">
        <f>+'Ark1'!D4331</f>
        <v>5</v>
      </c>
      <c r="F301" s="203" t="str">
        <f>VLOOKUP(E301,RNR!$D$2:$E$13,2)</f>
        <v>Mai</v>
      </c>
      <c r="G301" s="91">
        <f>+'Ark1'!Q4331</f>
        <v>1</v>
      </c>
      <c r="H301" s="92">
        <f>+'Ark1'!R4331</f>
        <v>3</v>
      </c>
      <c r="I301" s="91">
        <f>IF(H301=0,"",'Ark1'!S4331)</f>
        <v>3</v>
      </c>
      <c r="J301" s="261"/>
      <c r="K301" s="174">
        <f>IF(H301=0,"",100*H301/Måned!$G27)</f>
        <v>0.17678255745433116</v>
      </c>
      <c r="L301" s="261"/>
      <c r="M301" s="174">
        <f>+IF(H301=0,"",'Ark1'!AA4331)</f>
        <v>2.6733250207676926</v>
      </c>
      <c r="N301" s="174">
        <f>+IF(I301=0,"",'Ark1'!AB4331)</f>
        <v>0.47140452079081746</v>
      </c>
      <c r="O301" s="256">
        <f>IF(H301=0,"",'Ark1'!W4331)</f>
        <v>58.33333333333335</v>
      </c>
      <c r="P301" s="174">
        <f>IF(H301=0,"",'Ark1'!X4331)</f>
        <v>143.22860238353195</v>
      </c>
      <c r="Q301" s="255"/>
      <c r="R301" s="174">
        <f>IF(H301=0,"",'Ark1'!AA4331)</f>
        <v>2.6733250207676926</v>
      </c>
      <c r="S301" s="174">
        <f>IF(H301=0,"",'Ark1'!AB4331)</f>
        <v>0.47140452079081746</v>
      </c>
      <c r="T301" s="174">
        <f>IF(H301=0,"",'Ark1'!AC4331)</f>
        <v>21.160368475658128</v>
      </c>
      <c r="U301" s="84"/>
      <c r="V301" s="92">
        <f t="shared" si="23"/>
        <v>3</v>
      </c>
      <c r="W301" s="174">
        <f>+'Ark1'!V4331</f>
        <v>14</v>
      </c>
      <c r="X301" s="261"/>
      <c r="Y301" s="92"/>
      <c r="AB301" s="90"/>
      <c r="AC301" s="90"/>
      <c r="AD301" s="90"/>
      <c r="AE301" s="90"/>
      <c r="AF301" s="90"/>
      <c r="AG301" s="90"/>
      <c r="AH301" s="90"/>
      <c r="AI301" s="92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</row>
    <row r="302" spans="1:45" s="174" customFormat="1" ht="15.6">
      <c r="A302" s="261"/>
      <c r="B302" s="203">
        <f>+'Ark1'!C4332</f>
        <v>2022</v>
      </c>
      <c r="C302" s="203">
        <f>+'Ark1'!J4332</f>
        <v>113</v>
      </c>
      <c r="D302" s="203" t="str">
        <f>VLOOKUP(C302,RNR!$A$1:$B$29,2)</f>
        <v>Egersund</v>
      </c>
      <c r="E302" s="203">
        <f>+'Ark1'!D4332</f>
        <v>6</v>
      </c>
      <c r="F302" s="203" t="str">
        <f>VLOOKUP(E302,RNR!$D$2:$E$13,2)</f>
        <v>Jun</v>
      </c>
      <c r="G302" s="91">
        <f>+'Ark1'!Q4332</f>
        <v>1</v>
      </c>
      <c r="H302" s="92">
        <f>+'Ark1'!R4332</f>
        <v>2</v>
      </c>
      <c r="I302" s="91">
        <f>IF(H302=0,"",'Ark1'!S4332)</f>
        <v>2</v>
      </c>
      <c r="J302" s="261"/>
      <c r="K302" s="174">
        <f>IF(H302=0,"",100*H302/Måned!$G28)</f>
        <v>0.16447368421052633</v>
      </c>
      <c r="L302" s="261"/>
      <c r="M302" s="174">
        <f>+IF(H302=0,"",'Ark1'!AA4332)</f>
        <v>4.1999999999999309</v>
      </c>
      <c r="N302" s="174">
        <f>+IF(I302=0,"",'Ark1'!AB4332)</f>
        <v>1</v>
      </c>
      <c r="O302" s="256">
        <f>IF(H302=0,"",'Ark1'!W4332)</f>
        <v>59</v>
      </c>
      <c r="P302" s="174">
        <f>IF(H302=0,"",'Ark1'!X4332)</f>
        <v>191.11592632719399</v>
      </c>
      <c r="Q302" s="255"/>
      <c r="R302" s="174">
        <f>IF(H302=0,"",'Ark1'!AA4332)</f>
        <v>4.1999999999999309</v>
      </c>
      <c r="S302" s="174">
        <f>IF(H302=0,"",'Ark1'!AB4332)</f>
        <v>1</v>
      </c>
      <c r="T302" s="174">
        <f>IF(H302=0,"",'Ark1'!AC4332)</f>
        <v>99.999999999975685</v>
      </c>
      <c r="U302" s="84"/>
      <c r="V302" s="92">
        <f t="shared" si="23"/>
        <v>2</v>
      </c>
      <c r="W302" s="174">
        <f>+'Ark1'!V4332</f>
        <v>7</v>
      </c>
      <c r="X302" s="261"/>
      <c r="Y302" s="92"/>
      <c r="AB302" s="90"/>
      <c r="AC302" s="90"/>
      <c r="AD302" s="90"/>
      <c r="AE302" s="90"/>
      <c r="AF302" s="90"/>
      <c r="AG302" s="90"/>
      <c r="AH302" s="90"/>
      <c r="AI302" s="92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</row>
    <row r="303" spans="1:45" s="174" customFormat="1" ht="15.6">
      <c r="A303" s="261"/>
      <c r="B303" s="203">
        <f>+'Ark1'!C4333</f>
        <v>2022</v>
      </c>
      <c r="C303" s="203">
        <f>+'Ark1'!J4333</f>
        <v>113</v>
      </c>
      <c r="D303" s="203" t="str">
        <f>VLOOKUP(C303,RNR!$A$1:$B$29,2)</f>
        <v>Egersund</v>
      </c>
      <c r="E303" s="203">
        <f>+'Ark1'!D4333</f>
        <v>7</v>
      </c>
      <c r="F303" s="203" t="str">
        <f>VLOOKUP(E303,RNR!$D$2:$E$13,2)</f>
        <v>Jul</v>
      </c>
      <c r="G303" s="91">
        <f>+'Ark1'!Q4333</f>
        <v>1</v>
      </c>
      <c r="H303" s="92">
        <f>+'Ark1'!R4333</f>
        <v>1</v>
      </c>
      <c r="I303" s="91">
        <f>IF(H303=0,"",'Ark1'!S4333)</f>
        <v>1</v>
      </c>
      <c r="J303" s="261"/>
      <c r="K303" s="174">
        <f>IF(H303=0,"",100*H303/Måned!$G29)</f>
        <v>7.9936051159072735E-2</v>
      </c>
      <c r="L303" s="261"/>
      <c r="M303" s="174">
        <f>+IF(H303=0,"",'Ark1'!AA4333)</f>
        <v>0</v>
      </c>
      <c r="N303" s="174">
        <f>+IF(I303=0,"",'Ark1'!AB4333)</f>
        <v>0</v>
      </c>
      <c r="O303" s="256">
        <f>IF(H303=0,"",'Ark1'!W4333)</f>
        <v>54</v>
      </c>
      <c r="P303" s="174">
        <f>IF(H303=0,"",'Ark1'!X4333)</f>
        <v>157.96316359696641</v>
      </c>
      <c r="Q303" s="255"/>
      <c r="R303" s="174">
        <f>IF(H303=0,"",'Ark1'!AA4333)</f>
        <v>0</v>
      </c>
      <c r="S303" s="174">
        <f>IF(H303=0,"",'Ark1'!AB4333)</f>
        <v>0</v>
      </c>
      <c r="T303" s="174">
        <f>IF(H303=0,"",'Ark1'!AC4333)</f>
        <v>0</v>
      </c>
      <c r="U303" s="84"/>
      <c r="V303" s="92">
        <f t="shared" si="23"/>
        <v>1</v>
      </c>
      <c r="W303" s="174">
        <f>+'Ark1'!V4333</f>
        <v>11</v>
      </c>
      <c r="X303" s="261"/>
      <c r="Y303" s="92"/>
      <c r="AB303" s="90"/>
      <c r="AC303" s="90"/>
      <c r="AD303" s="90"/>
      <c r="AE303" s="90"/>
      <c r="AF303" s="90"/>
      <c r="AG303" s="90"/>
      <c r="AH303" s="90"/>
      <c r="AI303" s="92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</row>
    <row r="304" spans="1:45" s="174" customFormat="1" ht="15.6">
      <c r="A304" s="261"/>
      <c r="B304" s="203">
        <f>+'Ark1'!C4334</f>
        <v>2022</v>
      </c>
      <c r="C304" s="203">
        <f>+'Ark1'!J4334</f>
        <v>113</v>
      </c>
      <c r="D304" s="203" t="str">
        <f>VLOOKUP(C304,RNR!$A$1:$B$29,2)</f>
        <v>Egersund</v>
      </c>
      <c r="E304" s="203">
        <f>+'Ark1'!D4334</f>
        <v>8</v>
      </c>
      <c r="F304" s="203" t="str">
        <f>VLOOKUP(E304,RNR!$D$2:$E$13,2)</f>
        <v>Aug</v>
      </c>
      <c r="G304" s="91">
        <f>+'Ark1'!Q4334</f>
        <v>1</v>
      </c>
      <c r="H304" s="92">
        <f>+'Ark1'!R4334</f>
        <v>1</v>
      </c>
      <c r="I304" s="91">
        <f>IF(H304=0,"",'Ark1'!S4334)</f>
        <v>1</v>
      </c>
      <c r="J304" s="261"/>
      <c r="K304" s="174">
        <f>IF(H304=0,"",100*H304/Måned!$G30)</f>
        <v>5.8582308142940832E-2</v>
      </c>
      <c r="L304" s="261"/>
      <c r="M304" s="174">
        <f>+IF(H304=0,"",'Ark1'!AA4334)</f>
        <v>0</v>
      </c>
      <c r="N304" s="174">
        <f>+IF(I304=0,"",'Ark1'!AB4334)</f>
        <v>0</v>
      </c>
      <c r="O304" s="256">
        <f>IF(H304=0,"",'Ark1'!W4334)</f>
        <v>59</v>
      </c>
      <c r="P304" s="174">
        <f>IF(H304=0,"",'Ark1'!X4334)</f>
        <v>132.82773564463704</v>
      </c>
      <c r="Q304" s="255"/>
      <c r="R304" s="174">
        <f>IF(H304=0,"",'Ark1'!AA4334)</f>
        <v>0</v>
      </c>
      <c r="S304" s="174">
        <f>IF(H304=0,"",'Ark1'!AB4334)</f>
        <v>0</v>
      </c>
      <c r="T304" s="174">
        <f>IF(H304=0,"",'Ark1'!AC4334)</f>
        <v>0</v>
      </c>
      <c r="U304" s="84"/>
      <c r="V304" s="92">
        <f t="shared" si="23"/>
        <v>1</v>
      </c>
      <c r="W304" s="174">
        <f>+'Ark1'!V4334</f>
        <v>14</v>
      </c>
      <c r="X304" s="261"/>
      <c r="Y304" s="92"/>
      <c r="AB304" s="90"/>
      <c r="AC304" s="90"/>
      <c r="AD304" s="90"/>
      <c r="AE304" s="90"/>
      <c r="AF304" s="90"/>
      <c r="AG304" s="90"/>
      <c r="AH304" s="90"/>
      <c r="AI304" s="92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</row>
    <row r="305" spans="1:45" s="174" customFormat="1" ht="15.6">
      <c r="A305" s="261"/>
      <c r="B305" s="203">
        <f>+'Ark1'!C4335</f>
        <v>2022</v>
      </c>
      <c r="C305" s="203">
        <f>+'Ark1'!J4335</f>
        <v>113</v>
      </c>
      <c r="D305" s="203" t="str">
        <f>VLOOKUP(C305,RNR!$A$1:$B$29,2)</f>
        <v>Egersund</v>
      </c>
      <c r="E305" s="203">
        <f>+'Ark1'!D4335</f>
        <v>9</v>
      </c>
      <c r="F305" s="203" t="str">
        <f>VLOOKUP(E305,RNR!$D$2:$E$13,2)</f>
        <v>Sep</v>
      </c>
      <c r="G305" s="91">
        <f>+'Ark1'!Q4335</f>
        <v>1</v>
      </c>
      <c r="H305" s="92">
        <f>+'Ark1'!R4335</f>
        <v>1</v>
      </c>
      <c r="I305" s="91">
        <f>IF(H305=0,"",'Ark1'!S4335)</f>
        <v>1</v>
      </c>
      <c r="J305" s="261"/>
      <c r="K305" s="174">
        <f>IF(H305=0,"",100*H305/Måned!$G31)</f>
        <v>7.3421439060205582E-2</v>
      </c>
      <c r="L305" s="261"/>
      <c r="M305" s="174">
        <f>+IF(H305=0,"",'Ark1'!AA4335)</f>
        <v>0</v>
      </c>
      <c r="N305" s="174">
        <f>+IF(I305=0,"",'Ark1'!AB4335)</f>
        <v>0</v>
      </c>
      <c r="O305" s="256">
        <f>IF(H305=0,"",'Ark1'!W4335)</f>
        <v>61</v>
      </c>
      <c r="P305" s="174">
        <f>IF(H305=0,"",'Ark1'!X4335)</f>
        <v>156.44637053087757</v>
      </c>
      <c r="Q305" s="255"/>
      <c r="R305" s="174">
        <f>IF(H305=0,"",'Ark1'!AA4335)</f>
        <v>0</v>
      </c>
      <c r="S305" s="174">
        <f>IF(H305=0,"",'Ark1'!AB4335)</f>
        <v>0</v>
      </c>
      <c r="T305" s="174">
        <f>IF(H305=0,"",'Ark1'!AC4335)</f>
        <v>0</v>
      </c>
      <c r="U305" s="84"/>
      <c r="V305" s="92">
        <f t="shared" si="23"/>
        <v>1</v>
      </c>
      <c r="W305" s="174">
        <f>+'Ark1'!V4335</f>
        <v>0</v>
      </c>
      <c r="X305" s="261"/>
      <c r="Y305" s="92"/>
      <c r="AB305" s="90"/>
      <c r="AC305" s="90"/>
      <c r="AD305" s="90"/>
      <c r="AE305" s="90"/>
      <c r="AF305" s="90"/>
      <c r="AG305" s="90"/>
      <c r="AH305" s="90"/>
      <c r="AI305" s="92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</row>
    <row r="306" spans="1:45" s="174" customFormat="1" ht="15.6">
      <c r="A306" s="261"/>
      <c r="B306" s="203">
        <f>+'Ark1'!C4336</f>
        <v>2022</v>
      </c>
      <c r="C306" s="203">
        <f>+'Ark1'!J4336</f>
        <v>113</v>
      </c>
      <c r="D306" s="203" t="str">
        <f>VLOOKUP(C306,RNR!$A$1:$B$29,2)</f>
        <v>Egersund</v>
      </c>
      <c r="E306" s="203">
        <f>+'Ark1'!D4336</f>
        <v>10</v>
      </c>
      <c r="F306" s="203" t="str">
        <f>VLOOKUP(E306,RNR!$D$2:$E$13,2)</f>
        <v>Okt</v>
      </c>
      <c r="G306" s="91">
        <f>+'Ark1'!Q4336</f>
        <v>2</v>
      </c>
      <c r="H306" s="92">
        <f>+'Ark1'!R4336</f>
        <v>2</v>
      </c>
      <c r="I306" s="91">
        <f>IF(H306=0,"",'Ark1'!S4336)</f>
        <v>2</v>
      </c>
      <c r="J306" s="261"/>
      <c r="K306" s="174">
        <f>IF(H306=0,"",100*H306/Måned!$G32)</f>
        <v>0.13368983957219252</v>
      </c>
      <c r="L306" s="261"/>
      <c r="M306" s="174">
        <f>+IF(H306=0,"",'Ark1'!AA4336)</f>
        <v>36.30000000000004</v>
      </c>
      <c r="N306" s="174">
        <f>+IF(I306=0,"",'Ark1'!AB4336)</f>
        <v>0</v>
      </c>
      <c r="O306" s="256">
        <f>IF(H306=0,"",'Ark1'!W4336)</f>
        <v>59</v>
      </c>
      <c r="P306" s="174">
        <f>IF(H306=0,"",'Ark1'!X4336)</f>
        <v>166.30552546045504</v>
      </c>
      <c r="Q306" s="255"/>
      <c r="R306" s="174">
        <f>IF(H306=0,"",'Ark1'!AA4336)</f>
        <v>36.30000000000004</v>
      </c>
      <c r="S306" s="174">
        <f>IF(H306=0,"",'Ark1'!AB4336)</f>
        <v>0</v>
      </c>
      <c r="T306" s="174">
        <f>IF(H306=0,"",'Ark1'!AC4336)</f>
        <v>0</v>
      </c>
      <c r="U306" s="84"/>
      <c r="V306" s="92">
        <f t="shared" si="23"/>
        <v>1</v>
      </c>
      <c r="W306" s="174">
        <f>+'Ark1'!V4336</f>
        <v>14</v>
      </c>
      <c r="X306" s="261"/>
      <c r="Y306" s="92"/>
      <c r="AB306" s="90"/>
      <c r="AC306" s="90"/>
      <c r="AD306" s="90"/>
      <c r="AE306" s="90"/>
      <c r="AF306" s="90"/>
      <c r="AG306" s="90"/>
      <c r="AH306" s="90"/>
      <c r="AI306" s="92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</row>
    <row r="307" spans="1:45" s="174" customFormat="1" ht="15.6">
      <c r="A307" s="261"/>
      <c r="B307" s="203">
        <f>+'Ark1'!C4337</f>
        <v>2022</v>
      </c>
      <c r="C307" s="203">
        <f>+'Ark1'!J4337</f>
        <v>113</v>
      </c>
      <c r="D307" s="203" t="str">
        <f>VLOOKUP(C307,RNR!$A$1:$B$29,2)</f>
        <v>Egersund</v>
      </c>
      <c r="E307" s="203">
        <f>+'Ark1'!D4337</f>
        <v>11</v>
      </c>
      <c r="F307" s="203" t="str">
        <f>VLOOKUP(E307,RNR!$D$2:$E$13,2)</f>
        <v>Nov</v>
      </c>
      <c r="G307" s="91">
        <f>+'Ark1'!Q4337</f>
        <v>0</v>
      </c>
      <c r="H307" s="92">
        <f>+'Ark1'!R4337</f>
        <v>0</v>
      </c>
      <c r="I307" s="91" t="str">
        <f>IF(H307=0,"",'Ark1'!S4337)</f>
        <v/>
      </c>
      <c r="J307" s="261"/>
      <c r="K307" s="174" t="str">
        <f>IF(H307=0,"",100*H307/Måned!$G33)</f>
        <v/>
      </c>
      <c r="L307" s="261"/>
      <c r="M307" s="174" t="str">
        <f>+IF(H307=0,"",'Ark1'!AA4337)</f>
        <v/>
      </c>
      <c r="N307" s="174">
        <f>+IF(I307=0,"",'Ark1'!AB4337)</f>
        <v>0</v>
      </c>
      <c r="O307" s="256" t="str">
        <f>IF(H307=0,"",'Ark1'!W4337)</f>
        <v/>
      </c>
      <c r="P307" s="174" t="str">
        <f>IF(H307=0,"",'Ark1'!X4337)</f>
        <v/>
      </c>
      <c r="Q307" s="255"/>
      <c r="R307" s="174" t="str">
        <f>IF(H307=0,"",'Ark1'!AA4337)</f>
        <v/>
      </c>
      <c r="S307" s="174" t="str">
        <f>IF(H307=0,"",'Ark1'!AB4337)</f>
        <v/>
      </c>
      <c r="T307" s="174" t="str">
        <f>IF(H307=0,"",'Ark1'!AC4337)</f>
        <v/>
      </c>
      <c r="U307" s="84"/>
      <c r="V307" s="92" t="str">
        <f t="shared" si="23"/>
        <v/>
      </c>
      <c r="W307" s="174">
        <f>+'Ark1'!V4337</f>
        <v>0</v>
      </c>
      <c r="X307" s="261"/>
      <c r="Y307" s="92"/>
      <c r="AB307" s="90"/>
      <c r="AC307" s="90"/>
      <c r="AD307" s="90"/>
      <c r="AE307" s="90"/>
      <c r="AF307" s="90"/>
      <c r="AG307" s="90"/>
      <c r="AH307" s="90"/>
      <c r="AI307" s="92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</row>
    <row r="308" spans="1:45" s="174" customFormat="1" ht="15.6">
      <c r="A308" s="261"/>
      <c r="B308" s="203">
        <f>+'Ark1'!C4338</f>
        <v>2022</v>
      </c>
      <c r="C308" s="203">
        <f>+'Ark1'!J4338</f>
        <v>113</v>
      </c>
      <c r="D308" s="203" t="str">
        <f>VLOOKUP(C308,RNR!$A$1:$B$29,2)</f>
        <v>Egersund</v>
      </c>
      <c r="E308" s="203">
        <f>+'Ark1'!D4338</f>
        <v>12</v>
      </c>
      <c r="F308" s="203" t="str">
        <f>VLOOKUP(E308,RNR!$D$2:$E$13,2)</f>
        <v>Des</v>
      </c>
      <c r="G308" s="91">
        <f>+'Ark1'!Q4338</f>
        <v>1</v>
      </c>
      <c r="H308" s="92">
        <f>+'Ark1'!R4338</f>
        <v>1</v>
      </c>
      <c r="I308" s="91">
        <f>IF(H308=0,"",'Ark1'!S4338)</f>
        <v>1</v>
      </c>
      <c r="J308" s="261"/>
      <c r="K308" s="174">
        <f>IF(H308=0,"",100*H308/Måned!$G34)</f>
        <v>8.8339222614840993E-2</v>
      </c>
      <c r="L308" s="261"/>
      <c r="M308" s="174">
        <f>+IF(H308=0,"",'Ark1'!AA4338)</f>
        <v>0</v>
      </c>
      <c r="N308" s="174">
        <f>+IF(I308=0,"",'Ark1'!AB4338)</f>
        <v>0</v>
      </c>
      <c r="O308" s="256">
        <f>IF(H308=0,"",'Ark1'!W4338)</f>
        <v>59</v>
      </c>
      <c r="P308" s="174">
        <f>IF(H308=0,"",'Ark1'!X4338)</f>
        <v>156.22968580715059</v>
      </c>
      <c r="Q308" s="255"/>
      <c r="R308" s="174">
        <f>IF(H308=0,"",'Ark1'!AA4338)</f>
        <v>0</v>
      </c>
      <c r="S308" s="174">
        <f>IF(H308=0,"",'Ark1'!AB4338)</f>
        <v>0</v>
      </c>
      <c r="T308" s="174">
        <f>IF(H308=0,"",'Ark1'!AC4338)</f>
        <v>0</v>
      </c>
      <c r="U308" s="84"/>
      <c r="V308" s="92">
        <f t="shared" ref="V308:V320" si="24">+(IF(H308=0,"",I308/G308))</f>
        <v>1</v>
      </c>
      <c r="W308" s="174">
        <f>+'Ark1'!V4338</f>
        <v>14</v>
      </c>
      <c r="X308" s="261"/>
      <c r="Y308" s="92"/>
      <c r="AB308" s="90"/>
      <c r="AC308" s="90"/>
      <c r="AD308" s="90"/>
      <c r="AE308" s="90"/>
      <c r="AF308" s="90"/>
      <c r="AG308" s="90"/>
      <c r="AH308" s="90"/>
      <c r="AI308" s="92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</row>
    <row r="309" spans="1:45" s="174" customFormat="1">
      <c r="A309" s="261"/>
      <c r="B309" s="261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2"/>
      <c r="X309" s="261"/>
      <c r="Y309" s="92"/>
      <c r="AB309" s="90"/>
      <c r="AC309" s="90"/>
      <c r="AD309" s="90"/>
      <c r="AE309" s="90"/>
      <c r="AF309" s="90"/>
      <c r="AG309" s="90"/>
      <c r="AH309" s="90"/>
      <c r="AI309" s="92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</row>
    <row r="310" spans="1:45" s="174" customFormat="1" ht="15.6">
      <c r="A310" s="261"/>
      <c r="B310" s="203">
        <f>+'Ark1'!C4339</f>
        <v>2022</v>
      </c>
      <c r="C310" s="203">
        <f>+'Ark1'!J4339</f>
        <v>116</v>
      </c>
      <c r="D310" s="203" t="str">
        <f>VLOOKUP(C310,RNR!$A$1:$B$29,2)</f>
        <v>Sandeid</v>
      </c>
      <c r="E310" s="203">
        <f>+'Ark1'!D4339</f>
        <v>1</v>
      </c>
      <c r="F310" s="203" t="str">
        <f>VLOOKUP(E310,RNR!$D$2:$E$13,2)</f>
        <v>Jan</v>
      </c>
      <c r="G310" s="91">
        <f>+'Ark1'!Q4339</f>
        <v>0</v>
      </c>
      <c r="H310" s="92">
        <f>+'Ark1'!R4339</f>
        <v>0</v>
      </c>
      <c r="I310" s="91" t="str">
        <f>IF(H310=0,"",'Ark1'!S4339)</f>
        <v/>
      </c>
      <c r="J310" s="261"/>
      <c r="K310" s="174" t="str">
        <f>IF(H310=0,"",100*H310/Måned!$G23)</f>
        <v/>
      </c>
      <c r="L310" s="261"/>
      <c r="M310" s="174" t="str">
        <f>+IF(H310=0,"",'Ark1'!AA4339)</f>
        <v/>
      </c>
      <c r="N310" s="174">
        <f>+IF(I310=0,"",'Ark1'!AB4339)</f>
        <v>0</v>
      </c>
      <c r="O310" s="256" t="str">
        <f>IF(H310=0,"",'Ark1'!W4339)</f>
        <v/>
      </c>
      <c r="P310" s="174" t="str">
        <f>IF(H310=0,"",'Ark1'!X4339)</f>
        <v/>
      </c>
      <c r="Q310" s="255"/>
      <c r="R310" s="174" t="str">
        <f>IF(H310=0,"",'Ark1'!AA4339)</f>
        <v/>
      </c>
      <c r="S310" s="174" t="str">
        <f>IF(H310=0,"",'Ark1'!AB4339)</f>
        <v/>
      </c>
      <c r="T310" s="174" t="str">
        <f>IF(H310=0,"",'Ark1'!AC4339)</f>
        <v/>
      </c>
      <c r="U310" s="84"/>
      <c r="V310" s="92" t="str">
        <f t="shared" si="24"/>
        <v/>
      </c>
      <c r="W310" s="174">
        <f>+'Ark1'!V4339</f>
        <v>0</v>
      </c>
      <c r="X310" s="261"/>
      <c r="Y310" s="92"/>
      <c r="AB310" s="90"/>
      <c r="AC310" s="90"/>
      <c r="AD310" s="90"/>
      <c r="AE310" s="90"/>
      <c r="AF310" s="90"/>
      <c r="AG310" s="90"/>
      <c r="AH310" s="90"/>
      <c r="AI310" s="92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</row>
    <row r="311" spans="1:45" s="174" customFormat="1" ht="16.2" customHeight="1">
      <c r="A311" s="261"/>
      <c r="B311" s="203">
        <f>+'Ark1'!C4340</f>
        <v>2022</v>
      </c>
      <c r="C311" s="203">
        <f>+'Ark1'!J4340</f>
        <v>116</v>
      </c>
      <c r="D311" s="203" t="str">
        <f>VLOOKUP(C311,RNR!$A$1:$B$29,2)</f>
        <v>Sandeid</v>
      </c>
      <c r="E311" s="203">
        <f>+'Ark1'!D4340</f>
        <v>2</v>
      </c>
      <c r="F311" s="203" t="str">
        <f>VLOOKUP(E311,RNR!$D$2:$E$13,2)</f>
        <v>Feb</v>
      </c>
      <c r="G311" s="91">
        <f>+'Ark1'!Q4340</f>
        <v>1</v>
      </c>
      <c r="H311" s="92">
        <f>+'Ark1'!R4340</f>
        <v>1</v>
      </c>
      <c r="I311" s="91">
        <f>IF(H311=0,"",'Ark1'!S4340)</f>
        <v>1</v>
      </c>
      <c r="J311" s="261"/>
      <c r="K311" s="174">
        <f>IF(H311=0,"",100*H311/Måned!$G24)</f>
        <v>6.3775510204081634E-2</v>
      </c>
      <c r="L311" s="261"/>
      <c r="M311" s="174">
        <f>+IF(H311=0,"",'Ark1'!AA4340)</f>
        <v>0</v>
      </c>
      <c r="N311" s="174">
        <f>+IF(I311=0,"",'Ark1'!AB4340)</f>
        <v>0</v>
      </c>
      <c r="O311" s="256">
        <f>IF(H311=0,"",'Ark1'!W4340)</f>
        <v>58</v>
      </c>
      <c r="P311" s="174">
        <f>IF(H311=0,"",'Ark1'!X4340)</f>
        <v>117.2264355362947</v>
      </c>
      <c r="Q311" s="255"/>
      <c r="R311" s="174">
        <f>IF(H311=0,"",'Ark1'!AA4340)</f>
        <v>0</v>
      </c>
      <c r="S311" s="174">
        <f>IF(H311=0,"",'Ark1'!AB4340)</f>
        <v>0</v>
      </c>
      <c r="T311" s="174">
        <f>IF(H311=0,"",'Ark1'!AC4340)</f>
        <v>0</v>
      </c>
      <c r="U311" s="84"/>
      <c r="V311" s="92">
        <f t="shared" si="24"/>
        <v>1</v>
      </c>
      <c r="W311" s="174">
        <f>+'Ark1'!V4340</f>
        <v>14</v>
      </c>
      <c r="X311" s="261"/>
      <c r="Y311" s="92"/>
      <c r="AB311" s="90"/>
      <c r="AC311" s="90"/>
      <c r="AD311" s="90"/>
      <c r="AE311" s="90"/>
      <c r="AF311" s="90"/>
      <c r="AG311" s="90"/>
      <c r="AH311" s="90"/>
      <c r="AI311" s="92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</row>
    <row r="312" spans="1:45" ht="15.6">
      <c r="A312" s="261"/>
      <c r="B312" s="203">
        <f>+'Ark1'!C4341</f>
        <v>2022</v>
      </c>
      <c r="C312" s="203">
        <f>+'Ark1'!J4341</f>
        <v>116</v>
      </c>
      <c r="D312" s="203" t="str">
        <f>VLOOKUP(C312,RNR!$A$1:$B$29,2)</f>
        <v>Sandeid</v>
      </c>
      <c r="E312" s="203">
        <f>+'Ark1'!D4341</f>
        <v>3</v>
      </c>
      <c r="F312" s="203" t="str">
        <f>VLOOKUP(E312,RNR!$D$2:$E$13,2)</f>
        <v>Mar</v>
      </c>
      <c r="G312" s="91">
        <f>+'Ark1'!Q4341</f>
        <v>1</v>
      </c>
      <c r="H312" s="92">
        <f>+'Ark1'!R4341</f>
        <v>4</v>
      </c>
      <c r="I312" s="91">
        <f>IF(H312=0,"",'Ark1'!S4341)</f>
        <v>4</v>
      </c>
      <c r="J312" s="261"/>
      <c r="K312" s="174">
        <f>IF(H312=0,"",100*H312/Måned!$G25)</f>
        <v>0.21401819154628143</v>
      </c>
      <c r="L312" s="261"/>
      <c r="M312" s="174">
        <f>+IF(H312=0,"",'Ark1'!AA4341)</f>
        <v>6.335366998051505</v>
      </c>
      <c r="N312" s="174">
        <f>+IF(I312=0,"",'Ark1'!AB4341)</f>
        <v>0</v>
      </c>
      <c r="O312" s="256">
        <f>IF(H312=0,"",'Ark1'!W4341)</f>
        <v>60</v>
      </c>
      <c r="P312" s="174">
        <f>IF(H312=0,"",'Ark1'!X4341)</f>
        <v>130.03791982665223</v>
      </c>
      <c r="Q312" s="255"/>
      <c r="R312" s="174">
        <f>IF(H312=0,"",'Ark1'!AA4341)</f>
        <v>6.335366998051505</v>
      </c>
      <c r="S312" s="174">
        <f>IF(H312=0,"",'Ark1'!AB4341)</f>
        <v>0</v>
      </c>
      <c r="T312" s="174">
        <f>IF(H312=0,"",'Ark1'!AC4341)</f>
        <v>0</v>
      </c>
      <c r="U312" s="84"/>
      <c r="V312" s="92">
        <f t="shared" si="24"/>
        <v>4</v>
      </c>
      <c r="W312" s="174">
        <f>+'Ark1'!V4341</f>
        <v>0</v>
      </c>
      <c r="X312" s="261"/>
      <c r="Y312" s="258"/>
      <c r="AB312" s="235"/>
      <c r="AJ312" s="259"/>
      <c r="AK312" s="90"/>
      <c r="AL312" s="90"/>
    </row>
    <row r="313" spans="1:45" s="174" customFormat="1" ht="15.6">
      <c r="A313" s="261"/>
      <c r="B313" s="203">
        <f>+'Ark1'!C4342</f>
        <v>2022</v>
      </c>
      <c r="C313" s="203">
        <f>+'Ark1'!J4342</f>
        <v>116</v>
      </c>
      <c r="D313" s="203" t="str">
        <f>VLOOKUP(C313,RNR!$A$1:$B$29,2)</f>
        <v>Sandeid</v>
      </c>
      <c r="E313" s="203">
        <f>+'Ark1'!D4342</f>
        <v>4</v>
      </c>
      <c r="F313" s="203" t="str">
        <f>VLOOKUP(E313,RNR!$D$2:$E$13,2)</f>
        <v>Apr</v>
      </c>
      <c r="G313" s="91">
        <f>+'Ark1'!Q4342</f>
        <v>0</v>
      </c>
      <c r="H313" s="92">
        <f>+'Ark1'!R4342</f>
        <v>0</v>
      </c>
      <c r="I313" s="91" t="str">
        <f>IF(H313=0,"",'Ark1'!S4342)</f>
        <v/>
      </c>
      <c r="J313" s="261"/>
      <c r="K313" s="174" t="str">
        <f>IF(H313=0,"",100*H313/Måned!$G26)</f>
        <v/>
      </c>
      <c r="L313" s="261"/>
      <c r="M313" s="174" t="str">
        <f>+IF(H313=0,"",'Ark1'!AA4342)</f>
        <v/>
      </c>
      <c r="N313" s="174">
        <f>+IF(I313=0,"",'Ark1'!AB4342)</f>
        <v>0</v>
      </c>
      <c r="O313" s="256" t="str">
        <f>IF(H313=0,"",'Ark1'!W4342)</f>
        <v/>
      </c>
      <c r="P313" s="174" t="str">
        <f>IF(H313=0,"",'Ark1'!X4342)</f>
        <v/>
      </c>
      <c r="Q313" s="255"/>
      <c r="R313" s="174" t="str">
        <f>IF(H313=0,"",'Ark1'!AA4342)</f>
        <v/>
      </c>
      <c r="S313" s="174" t="str">
        <f>IF(H313=0,"",'Ark1'!AB4342)</f>
        <v/>
      </c>
      <c r="T313" s="174" t="str">
        <f>IF(H313=0,"",'Ark1'!AC4342)</f>
        <v/>
      </c>
      <c r="U313" s="84"/>
      <c r="V313" s="92" t="str">
        <f t="shared" si="24"/>
        <v/>
      </c>
      <c r="W313" s="174">
        <f>+'Ark1'!V4342</f>
        <v>0</v>
      </c>
      <c r="X313" s="261"/>
      <c r="Y313" s="92"/>
      <c r="AB313" s="90"/>
      <c r="AC313" s="90"/>
      <c r="AD313" s="90"/>
      <c r="AE313" s="90"/>
      <c r="AF313" s="90"/>
      <c r="AG313" s="90"/>
      <c r="AH313" s="90"/>
      <c r="AI313" s="92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</row>
    <row r="314" spans="1:45" s="174" customFormat="1" ht="15.6">
      <c r="A314" s="261"/>
      <c r="B314" s="203">
        <f>+'Ark1'!C4343</f>
        <v>2022</v>
      </c>
      <c r="C314" s="203">
        <f>+'Ark1'!J4343</f>
        <v>116</v>
      </c>
      <c r="D314" s="203" t="str">
        <f>VLOOKUP(C314,RNR!$A$1:$B$29,2)</f>
        <v>Sandeid</v>
      </c>
      <c r="E314" s="203">
        <f>+'Ark1'!D4343</f>
        <v>5</v>
      </c>
      <c r="F314" s="203" t="str">
        <f>VLOOKUP(E314,RNR!$D$2:$E$13,2)</f>
        <v>Mai</v>
      </c>
      <c r="G314" s="91">
        <f>+'Ark1'!Q4343</f>
        <v>1</v>
      </c>
      <c r="H314" s="92">
        <f>+'Ark1'!R4343</f>
        <v>4</v>
      </c>
      <c r="I314" s="91">
        <f>IF(H314=0,"",'Ark1'!S4343)</f>
        <v>4</v>
      </c>
      <c r="J314" s="261"/>
      <c r="K314" s="174">
        <f>IF(H314=0,"",100*H314/Måned!$G27)</f>
        <v>0.23571007660577489</v>
      </c>
      <c r="L314" s="261"/>
      <c r="M314" s="174">
        <f>+IF(H314=0,"",'Ark1'!AA4343)</f>
        <v>13.675251368804844</v>
      </c>
      <c r="N314" s="174">
        <f>+IF(I314=0,"",'Ark1'!AB4343)</f>
        <v>0.82915619758885006</v>
      </c>
      <c r="O314" s="256">
        <f>IF(H314=0,"",'Ark1'!W4343)</f>
        <v>58.75</v>
      </c>
      <c r="P314" s="174">
        <f>IF(H314=0,"",'Ark1'!X4343)</f>
        <v>115.33044420368363</v>
      </c>
      <c r="Q314" s="255"/>
      <c r="R314" s="174">
        <f>IF(H314=0,"",'Ark1'!AA4343)</f>
        <v>13.675251368804844</v>
      </c>
      <c r="S314" s="174">
        <f>IF(H314=0,"",'Ark1'!AB4343)</f>
        <v>0.82915619758885006</v>
      </c>
      <c r="T314" s="174">
        <f>IF(H314=0,"",'Ark1'!AC4343)</f>
        <v>-41.560397626439503</v>
      </c>
      <c r="U314" s="84"/>
      <c r="V314" s="92">
        <f t="shared" si="24"/>
        <v>4</v>
      </c>
      <c r="W314" s="174">
        <f>+'Ark1'!V4343</f>
        <v>10.5</v>
      </c>
      <c r="X314" s="261"/>
      <c r="Y314" s="92"/>
      <c r="AB314" s="90"/>
      <c r="AC314" s="90"/>
      <c r="AD314" s="90"/>
      <c r="AE314" s="90"/>
      <c r="AF314" s="90"/>
      <c r="AG314" s="90"/>
      <c r="AH314" s="90"/>
      <c r="AI314" s="92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</row>
    <row r="315" spans="1:45" s="174" customFormat="1" ht="15.6">
      <c r="A315" s="261"/>
      <c r="B315" s="203">
        <f>+'Ark1'!C4344</f>
        <v>2022</v>
      </c>
      <c r="C315" s="203">
        <f>+'Ark1'!J4344</f>
        <v>116</v>
      </c>
      <c r="D315" s="203" t="str">
        <f>VLOOKUP(C315,RNR!$A$1:$B$29,2)</f>
        <v>Sandeid</v>
      </c>
      <c r="E315" s="203">
        <f>+'Ark1'!D4344</f>
        <v>6</v>
      </c>
      <c r="F315" s="203" t="str">
        <f>VLOOKUP(E315,RNR!$D$2:$E$13,2)</f>
        <v>Jun</v>
      </c>
      <c r="G315" s="91">
        <f>+'Ark1'!Q4344</f>
        <v>0</v>
      </c>
      <c r="H315" s="92">
        <f>+'Ark1'!R4344</f>
        <v>0</v>
      </c>
      <c r="I315" s="91" t="str">
        <f>IF(H315=0,"",'Ark1'!S4344)</f>
        <v/>
      </c>
      <c r="J315" s="261"/>
      <c r="K315" s="174" t="str">
        <f>IF(H315=0,"",100*H315/Måned!$G28)</f>
        <v/>
      </c>
      <c r="L315" s="261"/>
      <c r="M315" s="174" t="str">
        <f>+IF(H315=0,"",'Ark1'!AA4344)</f>
        <v/>
      </c>
      <c r="N315" s="174">
        <f>+IF(I315=0,"",'Ark1'!AB4344)</f>
        <v>0</v>
      </c>
      <c r="O315" s="256" t="str">
        <f>IF(H315=0,"",'Ark1'!W4344)</f>
        <v/>
      </c>
      <c r="P315" s="174" t="str">
        <f>IF(H315=0,"",'Ark1'!X4344)</f>
        <v/>
      </c>
      <c r="Q315" s="255"/>
      <c r="R315" s="174" t="str">
        <f>IF(H315=0,"",'Ark1'!AA4344)</f>
        <v/>
      </c>
      <c r="S315" s="174" t="str">
        <f>IF(H315=0,"",'Ark1'!AB4344)</f>
        <v/>
      </c>
      <c r="T315" s="174" t="str">
        <f>IF(H315=0,"",'Ark1'!AC4344)</f>
        <v/>
      </c>
      <c r="U315" s="84"/>
      <c r="V315" s="92" t="str">
        <f t="shared" si="24"/>
        <v/>
      </c>
      <c r="W315" s="174">
        <f>+'Ark1'!V4344</f>
        <v>0</v>
      </c>
      <c r="X315" s="261"/>
      <c r="Y315" s="92"/>
      <c r="AB315" s="90"/>
      <c r="AC315" s="90"/>
      <c r="AD315" s="90"/>
      <c r="AE315" s="90"/>
      <c r="AF315" s="90"/>
      <c r="AG315" s="90"/>
      <c r="AH315" s="90"/>
      <c r="AI315" s="92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</row>
    <row r="316" spans="1:45" s="174" customFormat="1" ht="15.6">
      <c r="A316" s="261"/>
      <c r="B316" s="203">
        <f>+'Ark1'!C4345</f>
        <v>2022</v>
      </c>
      <c r="C316" s="203">
        <f>+'Ark1'!J4345</f>
        <v>116</v>
      </c>
      <c r="D316" s="203" t="str">
        <f>VLOOKUP(C316,RNR!$A$1:$B$29,2)</f>
        <v>Sandeid</v>
      </c>
      <c r="E316" s="203">
        <f>+'Ark1'!D4345</f>
        <v>7</v>
      </c>
      <c r="F316" s="203" t="str">
        <f>VLOOKUP(E316,RNR!$D$2:$E$13,2)</f>
        <v>Jul</v>
      </c>
      <c r="G316" s="91">
        <f>+'Ark1'!Q4345</f>
        <v>0</v>
      </c>
      <c r="H316" s="92">
        <f>+'Ark1'!R4345</f>
        <v>0</v>
      </c>
      <c r="I316" s="91" t="str">
        <f>IF(H316=0,"",'Ark1'!S4345)</f>
        <v/>
      </c>
      <c r="J316" s="261"/>
      <c r="K316" s="174" t="str">
        <f>IF(H316=0,"",100*H316/Måned!$G29)</f>
        <v/>
      </c>
      <c r="L316" s="261"/>
      <c r="M316" s="174" t="str">
        <f>+IF(H316=0,"",'Ark1'!AA4345)</f>
        <v/>
      </c>
      <c r="N316" s="174">
        <f>+IF(I316=0,"",'Ark1'!AB4345)</f>
        <v>0</v>
      </c>
      <c r="O316" s="256" t="str">
        <f>IF(H316=0,"",'Ark1'!W4345)</f>
        <v/>
      </c>
      <c r="P316" s="174" t="str">
        <f>IF(H316=0,"",'Ark1'!X4345)</f>
        <v/>
      </c>
      <c r="Q316" s="255"/>
      <c r="R316" s="174" t="str">
        <f>IF(H316=0,"",'Ark1'!AA4345)</f>
        <v/>
      </c>
      <c r="S316" s="174" t="str">
        <f>IF(H316=0,"",'Ark1'!AB4345)</f>
        <v/>
      </c>
      <c r="T316" s="174" t="str">
        <f>IF(H316=0,"",'Ark1'!AC4345)</f>
        <v/>
      </c>
      <c r="U316" s="84"/>
      <c r="V316" s="92" t="str">
        <f t="shared" si="24"/>
        <v/>
      </c>
      <c r="W316" s="174">
        <f>+'Ark1'!V4345</f>
        <v>0</v>
      </c>
      <c r="X316" s="261"/>
      <c r="Y316" s="92"/>
      <c r="AB316" s="90"/>
      <c r="AC316" s="90"/>
      <c r="AD316" s="90"/>
      <c r="AE316" s="90"/>
      <c r="AF316" s="90"/>
      <c r="AG316" s="90"/>
      <c r="AH316" s="90"/>
      <c r="AI316" s="92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</row>
    <row r="317" spans="1:45" s="174" customFormat="1" ht="15.6">
      <c r="A317" s="261"/>
      <c r="B317" s="203">
        <f>+'Ark1'!C4346</f>
        <v>2022</v>
      </c>
      <c r="C317" s="203">
        <f>+'Ark1'!J4346</f>
        <v>116</v>
      </c>
      <c r="D317" s="203" t="str">
        <f>VLOOKUP(C317,RNR!$A$1:$B$29,2)</f>
        <v>Sandeid</v>
      </c>
      <c r="E317" s="203">
        <f>+'Ark1'!D4346</f>
        <v>8</v>
      </c>
      <c r="F317" s="203" t="str">
        <f>VLOOKUP(E317,RNR!$D$2:$E$13,2)</f>
        <v>Aug</v>
      </c>
      <c r="G317" s="91">
        <f>+'Ark1'!Q4346</f>
        <v>1</v>
      </c>
      <c r="H317" s="92">
        <f>+'Ark1'!R4346</f>
        <v>4</v>
      </c>
      <c r="I317" s="91">
        <f>IF(H317=0,"",'Ark1'!S4346)</f>
        <v>4</v>
      </c>
      <c r="J317" s="261"/>
      <c r="K317" s="174">
        <f>IF(H317=0,"",100*H317/Måned!$G30)</f>
        <v>0.23432923257176333</v>
      </c>
      <c r="L317" s="261"/>
      <c r="M317" s="174">
        <f>+IF(H317=0,"",'Ark1'!AA4346)</f>
        <v>22.479921596838437</v>
      </c>
      <c r="N317" s="174">
        <f>+IF(I317=0,"",'Ark1'!AB4346)</f>
        <v>1.6583123951777001</v>
      </c>
      <c r="O317" s="256">
        <f>IF(H317=0,"",'Ark1'!W4346)</f>
        <v>63.5</v>
      </c>
      <c r="P317" s="174">
        <f>IF(H317=0,"",'Ark1'!X4346)</f>
        <v>139.24702058504877</v>
      </c>
      <c r="Q317" s="255"/>
      <c r="R317" s="174">
        <f>IF(H317=0,"",'Ark1'!AA4346)</f>
        <v>22.479921596838437</v>
      </c>
      <c r="S317" s="174">
        <f>IF(H317=0,"",'Ark1'!AB4346)</f>
        <v>1.6583123951777001</v>
      </c>
      <c r="T317" s="174">
        <f>IF(H317=0,"",'Ark1'!AC4346)</f>
        <v>-80.105995820909115</v>
      </c>
      <c r="U317" s="84"/>
      <c r="V317" s="92">
        <f t="shared" si="24"/>
        <v>4</v>
      </c>
      <c r="W317" s="174">
        <f>+'Ark1'!V4346</f>
        <v>0</v>
      </c>
      <c r="X317" s="261"/>
      <c r="Y317" s="92"/>
      <c r="AB317" s="90"/>
      <c r="AC317" s="90"/>
      <c r="AD317" s="90"/>
      <c r="AE317" s="90"/>
      <c r="AF317" s="90"/>
      <c r="AG317" s="90"/>
      <c r="AH317" s="90"/>
      <c r="AI317" s="92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</row>
    <row r="318" spans="1:45" s="174" customFormat="1" ht="15.6">
      <c r="A318" s="261"/>
      <c r="B318" s="203">
        <f>+'Ark1'!C4347</f>
        <v>2022</v>
      </c>
      <c r="C318" s="203">
        <f>+'Ark1'!J4347</f>
        <v>116</v>
      </c>
      <c r="D318" s="203" t="str">
        <f>VLOOKUP(C318,RNR!$A$1:$B$29,2)</f>
        <v>Sandeid</v>
      </c>
      <c r="E318" s="203">
        <f>+'Ark1'!D4347</f>
        <v>9</v>
      </c>
      <c r="F318" s="203" t="str">
        <f>VLOOKUP(E318,RNR!$D$2:$E$13,2)</f>
        <v>Sep</v>
      </c>
      <c r="G318" s="91">
        <f>+'Ark1'!Q4347</f>
        <v>0</v>
      </c>
      <c r="H318" s="92">
        <f>+'Ark1'!R4347</f>
        <v>0</v>
      </c>
      <c r="I318" s="91" t="str">
        <f>IF(H318=0,"",'Ark1'!S4347)</f>
        <v/>
      </c>
      <c r="J318" s="261"/>
      <c r="K318" s="174" t="str">
        <f>IF(H318=0,"",100*H318/Måned!$G31)</f>
        <v/>
      </c>
      <c r="L318" s="261"/>
      <c r="M318" s="174" t="str">
        <f>+IF(H318=0,"",'Ark1'!AA4347)</f>
        <v/>
      </c>
      <c r="N318" s="174">
        <f>+IF(I318=0,"",'Ark1'!AB4347)</f>
        <v>0</v>
      </c>
      <c r="O318" s="256" t="str">
        <f>IF(H318=0,"",'Ark1'!W4347)</f>
        <v/>
      </c>
      <c r="P318" s="174" t="str">
        <f>IF(H318=0,"",'Ark1'!X4347)</f>
        <v/>
      </c>
      <c r="Q318" s="255"/>
      <c r="R318" s="174" t="str">
        <f>IF(H318=0,"",'Ark1'!AA4347)</f>
        <v/>
      </c>
      <c r="S318" s="174" t="str">
        <f>IF(H318=0,"",'Ark1'!AB4347)</f>
        <v/>
      </c>
      <c r="T318" s="174" t="str">
        <f>IF(H318=0,"",'Ark1'!AC4347)</f>
        <v/>
      </c>
      <c r="U318" s="84"/>
      <c r="V318" s="92" t="str">
        <f t="shared" si="24"/>
        <v/>
      </c>
      <c r="W318" s="174">
        <f>+'Ark1'!V4347</f>
        <v>0</v>
      </c>
      <c r="X318" s="261"/>
      <c r="Y318" s="92"/>
      <c r="AB318" s="90"/>
      <c r="AC318" s="90"/>
      <c r="AD318" s="90"/>
      <c r="AE318" s="90"/>
      <c r="AF318" s="90"/>
      <c r="AG318" s="90"/>
      <c r="AH318" s="90"/>
      <c r="AI318" s="92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</row>
    <row r="319" spans="1:45" s="174" customFormat="1" ht="15.6">
      <c r="A319" s="261"/>
      <c r="B319" s="203">
        <f>+'Ark1'!C4348</f>
        <v>2022</v>
      </c>
      <c r="C319" s="203">
        <f>+'Ark1'!J4348</f>
        <v>116</v>
      </c>
      <c r="D319" s="203" t="str">
        <f>VLOOKUP(C319,RNR!$A$1:$B$29,2)</f>
        <v>Sandeid</v>
      </c>
      <c r="E319" s="203">
        <f>+'Ark1'!D4348</f>
        <v>10</v>
      </c>
      <c r="F319" s="203" t="str">
        <f>VLOOKUP(E319,RNR!$D$2:$E$13,2)</f>
        <v>Okt</v>
      </c>
      <c r="G319" s="91">
        <f>+'Ark1'!Q4348</f>
        <v>0</v>
      </c>
      <c r="H319" s="92">
        <f>+'Ark1'!R4348</f>
        <v>0</v>
      </c>
      <c r="I319" s="91" t="str">
        <f>IF(H319=0,"",'Ark1'!S4348)</f>
        <v/>
      </c>
      <c r="J319" s="261"/>
      <c r="K319" s="174" t="str">
        <f>IF(H319=0,"",100*H319/Måned!$G32)</f>
        <v/>
      </c>
      <c r="L319" s="261"/>
      <c r="M319" s="174" t="str">
        <f>+IF(H319=0,"",'Ark1'!AA4348)</f>
        <v/>
      </c>
      <c r="N319" s="174">
        <f>+IF(I319=0,"",'Ark1'!AB4348)</f>
        <v>0</v>
      </c>
      <c r="O319" s="256" t="str">
        <f>IF(H319=0,"",'Ark1'!W4348)</f>
        <v/>
      </c>
      <c r="P319" s="174" t="str">
        <f>IF(H319=0,"",'Ark1'!X4348)</f>
        <v/>
      </c>
      <c r="Q319" s="255"/>
      <c r="R319" s="174" t="str">
        <f>IF(H319=0,"",'Ark1'!AA4348)</f>
        <v/>
      </c>
      <c r="S319" s="174" t="str">
        <f>IF(H319=0,"",'Ark1'!AB4348)</f>
        <v/>
      </c>
      <c r="T319" s="174" t="str">
        <f>IF(H319=0,"",'Ark1'!AC4348)</f>
        <v/>
      </c>
      <c r="U319" s="84"/>
      <c r="V319" s="92" t="str">
        <f t="shared" si="24"/>
        <v/>
      </c>
      <c r="W319" s="174">
        <f>+'Ark1'!V4348</f>
        <v>0</v>
      </c>
      <c r="X319" s="261"/>
      <c r="Y319" s="92"/>
      <c r="AB319" s="90"/>
      <c r="AC319" s="90"/>
      <c r="AD319" s="90"/>
      <c r="AE319" s="90"/>
      <c r="AF319" s="90"/>
      <c r="AG319" s="90"/>
      <c r="AH319" s="90"/>
      <c r="AI319" s="92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</row>
    <row r="320" spans="1:45" s="174" customFormat="1" ht="15.6">
      <c r="A320" s="261"/>
      <c r="B320" s="203">
        <f>+'Ark1'!C4349</f>
        <v>2022</v>
      </c>
      <c r="C320" s="203">
        <f>+'Ark1'!J4349</f>
        <v>116</v>
      </c>
      <c r="D320" s="203" t="str">
        <f>VLOOKUP(C320,RNR!$A$1:$B$29,2)</f>
        <v>Sandeid</v>
      </c>
      <c r="E320" s="203">
        <f>+'Ark1'!D4349</f>
        <v>11</v>
      </c>
      <c r="F320" s="203" t="str">
        <f>VLOOKUP(E320,RNR!$D$2:$E$13,2)</f>
        <v>Nov</v>
      </c>
      <c r="G320" s="91">
        <f>+'Ark1'!Q4349</f>
        <v>2</v>
      </c>
      <c r="H320" s="92">
        <f>+'Ark1'!R4349</f>
        <v>3</v>
      </c>
      <c r="I320" s="91">
        <f>IF(H320=0,"",'Ark1'!S4349)</f>
        <v>3</v>
      </c>
      <c r="J320" s="261"/>
      <c r="K320" s="174">
        <f>IF(H320=0,"",100*H320/Måned!$G33)</f>
        <v>0.19354838709677419</v>
      </c>
      <c r="L320" s="261"/>
      <c r="M320" s="174">
        <f>+IF(H320=0,"",'Ark1'!AA4349)</f>
        <v>12.149714217032216</v>
      </c>
      <c r="N320" s="174">
        <f>+IF(I320=0,"",'Ark1'!AB4349)</f>
        <v>0.47140452079146061</v>
      </c>
      <c r="O320" s="256">
        <f>IF(H320=0,"",'Ark1'!W4349)</f>
        <v>61.66666666666665</v>
      </c>
      <c r="P320" s="174">
        <f>IF(H320=0,"",'Ark1'!X4349)</f>
        <v>120.29613578909355</v>
      </c>
      <c r="Q320" s="255"/>
      <c r="R320" s="174">
        <f>IF(H320=0,"",'Ark1'!AA4349)</f>
        <v>12.149714217032216</v>
      </c>
      <c r="S320" s="174">
        <f>IF(H320=0,"",'Ark1'!AB4349)</f>
        <v>0.47140452079146061</v>
      </c>
      <c r="T320" s="174">
        <f>IF(H320=0,"",'Ark1'!AC4349)</f>
        <v>-98.745080253021214</v>
      </c>
      <c r="U320" s="84"/>
      <c r="V320" s="92">
        <f t="shared" si="24"/>
        <v>1.5</v>
      </c>
      <c r="W320" s="174">
        <f>+'Ark1'!V4349</f>
        <v>0</v>
      </c>
      <c r="X320" s="261"/>
      <c r="Y320" s="92"/>
      <c r="AB320" s="90"/>
      <c r="AC320" s="90"/>
      <c r="AD320" s="90"/>
      <c r="AE320" s="90"/>
      <c r="AF320" s="90"/>
      <c r="AG320" s="90"/>
      <c r="AH320" s="90"/>
      <c r="AI320" s="92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</row>
    <row r="321" spans="1:45" s="174" customFormat="1" ht="15.6">
      <c r="A321" s="261"/>
      <c r="B321" s="203">
        <f>+'Ark1'!C4350</f>
        <v>2022</v>
      </c>
      <c r="C321" s="203">
        <f>+'Ark1'!J4350</f>
        <v>116</v>
      </c>
      <c r="D321" s="203" t="str">
        <f>VLOOKUP(C321,RNR!$A$1:$B$29,2)</f>
        <v>Sandeid</v>
      </c>
      <c r="E321" s="203">
        <f>+'Ark1'!D4350</f>
        <v>12</v>
      </c>
      <c r="F321" s="203" t="str">
        <f>VLOOKUP(E321,RNR!$D$2:$E$13,2)</f>
        <v>Des</v>
      </c>
      <c r="G321" s="91">
        <f>+'Ark1'!Q4350</f>
        <v>0</v>
      </c>
      <c r="H321" s="92">
        <f>+'Ark1'!R4350</f>
        <v>0</v>
      </c>
      <c r="I321" s="91" t="str">
        <f>IF(H321=0,"",'Ark1'!S4350)</f>
        <v/>
      </c>
      <c r="J321" s="261"/>
      <c r="K321" s="174" t="str">
        <f>IF(H321=0,"",100*H321/Måned!$G34)</f>
        <v/>
      </c>
      <c r="L321" s="261"/>
      <c r="M321" s="174" t="str">
        <f>+IF(H321=0,"",'Ark1'!AA4350)</f>
        <v/>
      </c>
      <c r="N321" s="174">
        <f>+IF(I321=0,"",'Ark1'!AB4350)</f>
        <v>0</v>
      </c>
      <c r="O321" s="256" t="str">
        <f>IF(H321=0,"",'Ark1'!W4350)</f>
        <v/>
      </c>
      <c r="P321" s="174" t="str">
        <f>IF(H321=0,"",'Ark1'!X4350)</f>
        <v/>
      </c>
      <c r="Q321" s="255"/>
      <c r="R321" s="174" t="str">
        <f>IF(H321=0,"",'Ark1'!AA4350)</f>
        <v/>
      </c>
      <c r="S321" s="174" t="str">
        <f>IF(H321=0,"",'Ark1'!AB4350)</f>
        <v/>
      </c>
      <c r="T321" s="174" t="str">
        <f>IF(H321=0,"",'Ark1'!AC4350)</f>
        <v/>
      </c>
      <c r="U321" s="84"/>
      <c r="V321" s="92" t="str">
        <f t="shared" ref="V321:V333" si="25">+(IF(H321=0,"",I321/G321))</f>
        <v/>
      </c>
      <c r="W321" s="174">
        <f>+'Ark1'!V4350</f>
        <v>0</v>
      </c>
      <c r="X321" s="261"/>
      <c r="Y321" s="92"/>
      <c r="AB321" s="90"/>
      <c r="AC321" s="90"/>
      <c r="AD321" s="90"/>
      <c r="AE321" s="90"/>
      <c r="AF321" s="90"/>
      <c r="AG321" s="90"/>
      <c r="AH321" s="90"/>
      <c r="AI321" s="92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</row>
    <row r="322" spans="1:45" s="174" customFormat="1">
      <c r="A322" s="261"/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2"/>
      <c r="X322" s="261"/>
      <c r="Y322" s="92"/>
      <c r="AB322" s="90"/>
      <c r="AC322" s="90"/>
      <c r="AD322" s="90"/>
      <c r="AE322" s="90"/>
      <c r="AF322" s="90"/>
      <c r="AG322" s="90"/>
      <c r="AH322" s="90"/>
      <c r="AI322" s="92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</row>
    <row r="323" spans="1:45" s="174" customFormat="1" ht="15.6">
      <c r="A323" s="261"/>
      <c r="B323" s="203">
        <f>+'Ark1'!C4351</f>
        <v>2022</v>
      </c>
      <c r="C323" s="203">
        <f>+'Ark1'!J4351</f>
        <v>117</v>
      </c>
      <c r="D323" s="203" t="str">
        <f>VLOOKUP(C323,RNR!$A$1:$B$29,2)</f>
        <v>Jæren</v>
      </c>
      <c r="E323" s="203">
        <f>+'Ark1'!D4351</f>
        <v>1</v>
      </c>
      <c r="F323" s="203" t="str">
        <f>VLOOKUP(E323,RNR!$D$2:$E$13,2)</f>
        <v>Jan</v>
      </c>
      <c r="G323" s="91">
        <f>+'Ark1'!Q4351</f>
        <v>1</v>
      </c>
      <c r="H323" s="92">
        <f>+'Ark1'!R4351</f>
        <v>1</v>
      </c>
      <c r="I323" s="91">
        <f>IF(H323=0,"",'Ark1'!S4351)</f>
        <v>1</v>
      </c>
      <c r="J323" s="261"/>
      <c r="K323" s="174">
        <f>IF(H323=0,"",100*H323/Måned!$G23)</f>
        <v>5.5741360089186176E-2</v>
      </c>
      <c r="L323" s="261"/>
      <c r="M323" s="174">
        <f>+IF(H323=0,"",'Ark1'!AA4351)</f>
        <v>0</v>
      </c>
      <c r="N323" s="174">
        <f>+IF(I323=0,"",'Ark1'!AB4351)</f>
        <v>0</v>
      </c>
      <c r="O323" s="256">
        <f>IF(H323=0,"",'Ark1'!W4351)</f>
        <v>60</v>
      </c>
      <c r="P323" s="174">
        <f>IF(H323=0,"",'Ark1'!X4351)</f>
        <v>180.93174431202601</v>
      </c>
      <c r="Q323" s="255"/>
      <c r="R323" s="174">
        <f>IF(H323=0,"",'Ark1'!AA4351)</f>
        <v>0</v>
      </c>
      <c r="S323" s="174">
        <f>IF(H323=0,"",'Ark1'!AB4351)</f>
        <v>0</v>
      </c>
      <c r="T323" s="174">
        <f>IF(H323=0,"",'Ark1'!AC4351)</f>
        <v>0</v>
      </c>
      <c r="U323" s="84"/>
      <c r="V323" s="92">
        <f t="shared" si="25"/>
        <v>1</v>
      </c>
      <c r="W323" s="174">
        <f>+'Ark1'!V4351</f>
        <v>17</v>
      </c>
      <c r="X323" s="261"/>
      <c r="Y323" s="92"/>
      <c r="AB323" s="90"/>
      <c r="AC323" s="90"/>
      <c r="AD323" s="90"/>
      <c r="AE323" s="90"/>
      <c r="AF323" s="90"/>
      <c r="AG323" s="90"/>
      <c r="AH323" s="90"/>
      <c r="AI323" s="92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</row>
    <row r="324" spans="1:45" s="174" customFormat="1" ht="15.6">
      <c r="A324" s="261"/>
      <c r="B324" s="203">
        <f>+'Ark1'!C4352</f>
        <v>2022</v>
      </c>
      <c r="C324" s="203">
        <f>+'Ark1'!J4352</f>
        <v>117</v>
      </c>
      <c r="D324" s="203" t="str">
        <f>VLOOKUP(C324,RNR!$A$1:$B$29,2)</f>
        <v>Jæren</v>
      </c>
      <c r="E324" s="203">
        <f>+'Ark1'!D4352</f>
        <v>2</v>
      </c>
      <c r="F324" s="203" t="str">
        <f>VLOOKUP(E324,RNR!$D$2:$E$13,2)</f>
        <v>Feb</v>
      </c>
      <c r="G324" s="91">
        <f>+'Ark1'!Q4352</f>
        <v>1</v>
      </c>
      <c r="H324" s="92">
        <f>+'Ark1'!R4352</f>
        <v>2</v>
      </c>
      <c r="I324" s="91">
        <f>IF(H324=0,"",'Ark1'!S4352)</f>
        <v>2</v>
      </c>
      <c r="J324" s="261"/>
      <c r="K324" s="174">
        <f>IF(H324=0,"",100*H324/Måned!$G24)</f>
        <v>0.12755102040816327</v>
      </c>
      <c r="L324" s="261"/>
      <c r="M324" s="174">
        <f>+IF(H324=0,"",'Ark1'!AA4352)</f>
        <v>16.849999999999905</v>
      </c>
      <c r="N324" s="174">
        <f>+IF(I324=0,"",'Ark1'!AB4352)</f>
        <v>0</v>
      </c>
      <c r="O324" s="256">
        <f>IF(H324=0,"",'Ark1'!W4352)</f>
        <v>60</v>
      </c>
      <c r="P324" s="174">
        <f>IF(H324=0,"",'Ark1'!X4352)</f>
        <v>154.33369447453953</v>
      </c>
      <c r="Q324" s="255"/>
      <c r="R324" s="174">
        <f>IF(H324=0,"",'Ark1'!AA4352)</f>
        <v>16.849999999999905</v>
      </c>
      <c r="S324" s="174">
        <f>IF(H324=0,"",'Ark1'!AB4352)</f>
        <v>0</v>
      </c>
      <c r="T324" s="174">
        <f>IF(H324=0,"",'Ark1'!AC4352)</f>
        <v>0</v>
      </c>
      <c r="U324" s="84"/>
      <c r="V324" s="92">
        <f t="shared" si="25"/>
        <v>2</v>
      </c>
      <c r="W324" s="174">
        <f>+'Ark1'!V4352</f>
        <v>0</v>
      </c>
      <c r="X324" s="261"/>
      <c r="Y324" s="92"/>
      <c r="AB324" s="90"/>
      <c r="AC324" s="90"/>
      <c r="AD324" s="90"/>
      <c r="AE324" s="90"/>
      <c r="AF324" s="90"/>
      <c r="AG324" s="90"/>
      <c r="AH324" s="90"/>
      <c r="AI324" s="92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</row>
    <row r="325" spans="1:45" s="174" customFormat="1" ht="15.6">
      <c r="A325" s="261"/>
      <c r="B325" s="203">
        <f>+'Ark1'!C4353</f>
        <v>2022</v>
      </c>
      <c r="C325" s="203">
        <f>+'Ark1'!J4353</f>
        <v>117</v>
      </c>
      <c r="D325" s="203" t="str">
        <f>VLOOKUP(C325,RNR!$A$1:$B$29,2)</f>
        <v>Jæren</v>
      </c>
      <c r="E325" s="203">
        <f>+'Ark1'!D4353</f>
        <v>3</v>
      </c>
      <c r="F325" s="203" t="str">
        <f>VLOOKUP(E325,RNR!$D$2:$E$13,2)</f>
        <v>Mar</v>
      </c>
      <c r="G325" s="91">
        <f>+'Ark1'!Q4353</f>
        <v>2</v>
      </c>
      <c r="H325" s="92">
        <f>+'Ark1'!R4353</f>
        <v>3</v>
      </c>
      <c r="I325" s="91">
        <f>IF(H325=0,"",'Ark1'!S4353)</f>
        <v>3</v>
      </c>
      <c r="J325" s="261"/>
      <c r="K325" s="174">
        <f>IF(H325=0,"",100*H325/Måned!$G25)</f>
        <v>0.16051364365971107</v>
      </c>
      <c r="L325" s="261"/>
      <c r="M325" s="174">
        <f>+IF(H325=0,"",'Ark1'!AA4353)</f>
        <v>17.326473001354529</v>
      </c>
      <c r="N325" s="174">
        <f>+IF(I325=0,"",'Ark1'!AB4353)</f>
        <v>0.47140452079146061</v>
      </c>
      <c r="O325" s="256">
        <f>IF(H325=0,"",'Ark1'!W4353)</f>
        <v>59.66666666666665</v>
      </c>
      <c r="P325" s="174">
        <f>IF(H325=0,"",'Ark1'!X4353)</f>
        <v>121.66847237269772</v>
      </c>
      <c r="Q325" s="255"/>
      <c r="R325" s="174">
        <f>IF(H325=0,"",'Ark1'!AA4353)</f>
        <v>17.326473001354529</v>
      </c>
      <c r="S325" s="174">
        <f>IF(H325=0,"",'Ark1'!AB4353)</f>
        <v>0.47140452079146061</v>
      </c>
      <c r="T325" s="174">
        <f>IF(H325=0,"",'Ark1'!AC4353)</f>
        <v>77.540471401663027</v>
      </c>
      <c r="U325" s="84"/>
      <c r="V325" s="92">
        <f t="shared" si="25"/>
        <v>1.5</v>
      </c>
      <c r="W325" s="174">
        <f>+'Ark1'!V4353</f>
        <v>4.6666666666666679</v>
      </c>
      <c r="X325" s="261"/>
      <c r="Y325" s="92"/>
      <c r="AB325" s="90"/>
      <c r="AC325" s="90"/>
      <c r="AD325" s="90"/>
      <c r="AE325" s="90"/>
      <c r="AF325" s="90"/>
      <c r="AG325" s="90"/>
      <c r="AH325" s="90"/>
      <c r="AI325" s="92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</row>
    <row r="326" spans="1:45" ht="15.6">
      <c r="A326" s="261"/>
      <c r="B326" s="203">
        <f>+'Ark1'!C4354</f>
        <v>2022</v>
      </c>
      <c r="C326" s="203">
        <f>+'Ark1'!J4354</f>
        <v>117</v>
      </c>
      <c r="D326" s="203" t="str">
        <f>VLOOKUP(C326,RNR!$A$1:$B$29,2)</f>
        <v>Jæren</v>
      </c>
      <c r="E326" s="203">
        <f>+'Ark1'!D4354</f>
        <v>4</v>
      </c>
      <c r="F326" s="203" t="str">
        <f>VLOOKUP(E326,RNR!$D$2:$E$13,2)</f>
        <v>Apr</v>
      </c>
      <c r="G326" s="91">
        <f>+'Ark1'!Q4354</f>
        <v>2</v>
      </c>
      <c r="H326" s="92">
        <f>+'Ark1'!R4354</f>
        <v>10</v>
      </c>
      <c r="I326" s="91">
        <f>IF(H326=0,"",'Ark1'!S4354)</f>
        <v>10</v>
      </c>
      <c r="J326" s="261"/>
      <c r="K326" s="174">
        <f>IF(H326=0,"",100*H326/Måned!$G26)</f>
        <v>0.70175438596491224</v>
      </c>
      <c r="L326" s="261"/>
      <c r="M326" s="174">
        <f>+IF(H326=0,"",'Ark1'!AA4354)</f>
        <v>25.092590539838639</v>
      </c>
      <c r="N326" s="174">
        <f>+IF(I326=0,"",'Ark1'!AB4354)</f>
        <v>1.7435595774163115</v>
      </c>
      <c r="O326" s="256">
        <f>IF(H326=0,"",'Ark1'!W4354)</f>
        <v>58.6</v>
      </c>
      <c r="P326" s="174">
        <f>IF(H326=0,"",'Ark1'!X4354)</f>
        <v>139.51245937161423</v>
      </c>
      <c r="Q326" s="255"/>
      <c r="R326" s="174">
        <f>IF(H326=0,"",'Ark1'!AA4354)</f>
        <v>25.092590539838639</v>
      </c>
      <c r="S326" s="174">
        <f>IF(H326=0,"",'Ark1'!AB4354)</f>
        <v>1.7435595774163115</v>
      </c>
      <c r="T326" s="174">
        <f>IF(H326=0,"",'Ark1'!AC4354)</f>
        <v>-25.535751029100041</v>
      </c>
      <c r="U326" s="84"/>
      <c r="V326" s="92">
        <f t="shared" si="25"/>
        <v>5</v>
      </c>
      <c r="W326" s="174">
        <f>+'Ark1'!V4354</f>
        <v>8.1</v>
      </c>
      <c r="X326" s="261"/>
      <c r="Y326" s="258"/>
      <c r="AB326" s="235"/>
      <c r="AJ326" s="259"/>
      <c r="AK326" s="90"/>
      <c r="AL326" s="90"/>
    </row>
    <row r="327" spans="1:45" s="174" customFormat="1" ht="15.6">
      <c r="A327" s="261"/>
      <c r="B327" s="203">
        <f>+'Ark1'!C4355</f>
        <v>2022</v>
      </c>
      <c r="C327" s="203">
        <f>+'Ark1'!J4355</f>
        <v>117</v>
      </c>
      <c r="D327" s="203" t="str">
        <f>VLOOKUP(C327,RNR!$A$1:$B$29,2)</f>
        <v>Jæren</v>
      </c>
      <c r="E327" s="203">
        <f>+'Ark1'!D4355</f>
        <v>5</v>
      </c>
      <c r="F327" s="203" t="str">
        <f>VLOOKUP(E327,RNR!$D$2:$E$13,2)</f>
        <v>Mai</v>
      </c>
      <c r="G327" s="91">
        <f>+'Ark1'!Q4355</f>
        <v>1</v>
      </c>
      <c r="H327" s="92">
        <f>+'Ark1'!R4355</f>
        <v>1</v>
      </c>
      <c r="I327" s="91">
        <f>IF(H327=0,"",'Ark1'!S4355)</f>
        <v>1</v>
      </c>
      <c r="J327" s="261"/>
      <c r="K327" s="174">
        <f>IF(H327=0,"",100*H327/Måned!$G27)</f>
        <v>5.8927519151443723E-2</v>
      </c>
      <c r="L327" s="261"/>
      <c r="M327" s="174">
        <f>+IF(H327=0,"",'Ark1'!AA4355)</f>
        <v>0</v>
      </c>
      <c r="N327" s="174">
        <f>+IF(I327=0,"",'Ark1'!AB4355)</f>
        <v>0</v>
      </c>
      <c r="O327" s="256">
        <f>IF(H327=0,"",'Ark1'!W4355)</f>
        <v>59</v>
      </c>
      <c r="P327" s="174">
        <f>IF(H327=0,"",'Ark1'!X4355)</f>
        <v>136.72806067172263</v>
      </c>
      <c r="Q327" s="255"/>
      <c r="R327" s="174">
        <f>IF(H327=0,"",'Ark1'!AA4355)</f>
        <v>0</v>
      </c>
      <c r="S327" s="174">
        <f>IF(H327=0,"",'Ark1'!AB4355)</f>
        <v>0</v>
      </c>
      <c r="T327" s="174">
        <f>IF(H327=0,"",'Ark1'!AC4355)</f>
        <v>0</v>
      </c>
      <c r="U327" s="84"/>
      <c r="V327" s="92">
        <f t="shared" si="25"/>
        <v>1</v>
      </c>
      <c r="W327" s="174">
        <f>+'Ark1'!V4355</f>
        <v>14</v>
      </c>
      <c r="X327" s="261"/>
      <c r="Y327" s="92"/>
      <c r="AB327" s="90"/>
      <c r="AC327" s="90"/>
      <c r="AD327" s="90"/>
      <c r="AE327" s="90"/>
      <c r="AF327" s="90"/>
      <c r="AG327" s="90"/>
      <c r="AH327" s="90"/>
      <c r="AI327" s="92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</row>
    <row r="328" spans="1:45" s="174" customFormat="1" ht="15.6">
      <c r="A328" s="261"/>
      <c r="B328" s="203">
        <f>+'Ark1'!C4356</f>
        <v>2022</v>
      </c>
      <c r="C328" s="203">
        <f>+'Ark1'!J4356</f>
        <v>117</v>
      </c>
      <c r="D328" s="203" t="str">
        <f>VLOOKUP(C328,RNR!$A$1:$B$29,2)</f>
        <v>Jæren</v>
      </c>
      <c r="E328" s="203">
        <f>+'Ark1'!D4356</f>
        <v>6</v>
      </c>
      <c r="F328" s="203" t="str">
        <f>VLOOKUP(E328,RNR!$D$2:$E$13,2)</f>
        <v>Jun</v>
      </c>
      <c r="G328" s="91">
        <f>+'Ark1'!Q4356</f>
        <v>2</v>
      </c>
      <c r="H328" s="92">
        <f>+'Ark1'!R4356</f>
        <v>2</v>
      </c>
      <c r="I328" s="91">
        <f>IF(H328=0,"",'Ark1'!S4356)</f>
        <v>2</v>
      </c>
      <c r="J328" s="261"/>
      <c r="K328" s="174">
        <f>IF(H328=0,"",100*H328/Måned!$G28)</f>
        <v>0.16447368421052633</v>
      </c>
      <c r="L328" s="261"/>
      <c r="M328" s="174">
        <f>+IF(H328=0,"",'Ark1'!AA4356)</f>
        <v>27.700000000000021</v>
      </c>
      <c r="N328" s="174">
        <f>+IF(I328=0,"",'Ark1'!AB4356)</f>
        <v>0</v>
      </c>
      <c r="O328" s="256">
        <f>IF(H328=0,"",'Ark1'!W4356)</f>
        <v>58</v>
      </c>
      <c r="P328" s="174">
        <f>IF(H328=0,"",'Ark1'!X4356)</f>
        <v>164.13867822318528</v>
      </c>
      <c r="Q328" s="255"/>
      <c r="R328" s="174">
        <f>IF(H328=0,"",'Ark1'!AA4356)</f>
        <v>27.700000000000021</v>
      </c>
      <c r="S328" s="174">
        <f>IF(H328=0,"",'Ark1'!AB4356)</f>
        <v>0</v>
      </c>
      <c r="T328" s="174">
        <f>IF(H328=0,"",'Ark1'!AC4356)</f>
        <v>0</v>
      </c>
      <c r="U328" s="84"/>
      <c r="V328" s="92">
        <f t="shared" si="25"/>
        <v>1</v>
      </c>
      <c r="W328" s="174">
        <f>+'Ark1'!V4356</f>
        <v>14</v>
      </c>
      <c r="X328" s="261"/>
      <c r="Y328" s="92"/>
      <c r="AB328" s="90"/>
      <c r="AC328" s="90"/>
      <c r="AD328" s="90"/>
      <c r="AE328" s="90"/>
      <c r="AF328" s="90"/>
      <c r="AG328" s="90"/>
      <c r="AH328" s="90"/>
      <c r="AI328" s="92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</row>
    <row r="329" spans="1:45" s="174" customFormat="1" ht="15.6">
      <c r="A329" s="261"/>
      <c r="B329" s="203">
        <f>+'Ark1'!C4357</f>
        <v>2022</v>
      </c>
      <c r="C329" s="203">
        <f>+'Ark1'!J4357</f>
        <v>117</v>
      </c>
      <c r="D329" s="203" t="str">
        <f>VLOOKUP(C329,RNR!$A$1:$B$29,2)</f>
        <v>Jæren</v>
      </c>
      <c r="E329" s="203">
        <f>+'Ark1'!D4357</f>
        <v>7</v>
      </c>
      <c r="F329" s="203" t="str">
        <f>VLOOKUP(E329,RNR!$D$2:$E$13,2)</f>
        <v>Jul</v>
      </c>
      <c r="G329" s="91">
        <f>+'Ark1'!Q4357</f>
        <v>1</v>
      </c>
      <c r="H329" s="92">
        <f>+'Ark1'!R4357</f>
        <v>1</v>
      </c>
      <c r="I329" s="91">
        <f>IF(H329=0,"",'Ark1'!S4357)</f>
        <v>1</v>
      </c>
      <c r="J329" s="261"/>
      <c r="K329" s="174">
        <f>IF(H329=0,"",100*H329/Måned!$G29)</f>
        <v>7.9936051159072735E-2</v>
      </c>
      <c r="L329" s="261"/>
      <c r="M329" s="174">
        <f>+IF(H329=0,"",'Ark1'!AA4357)</f>
        <v>0</v>
      </c>
      <c r="N329" s="174">
        <f>+IF(I329=0,"",'Ark1'!AB4357)</f>
        <v>0</v>
      </c>
      <c r="O329" s="256">
        <f>IF(H329=0,"",'Ark1'!W4357)</f>
        <v>58</v>
      </c>
      <c r="P329" s="174">
        <f>IF(H329=0,"",'Ark1'!X4357)</f>
        <v>153.08775731310939</v>
      </c>
      <c r="Q329" s="255"/>
      <c r="R329" s="174">
        <f>IF(H329=0,"",'Ark1'!AA4357)</f>
        <v>0</v>
      </c>
      <c r="S329" s="174">
        <f>IF(H329=0,"",'Ark1'!AB4357)</f>
        <v>0</v>
      </c>
      <c r="T329" s="174">
        <f>IF(H329=0,"",'Ark1'!AC4357)</f>
        <v>0</v>
      </c>
      <c r="U329" s="84"/>
      <c r="V329" s="92">
        <f t="shared" si="25"/>
        <v>1</v>
      </c>
      <c r="W329" s="174">
        <f>+'Ark1'!V4357</f>
        <v>14</v>
      </c>
      <c r="X329" s="261"/>
      <c r="Y329" s="92"/>
      <c r="AB329" s="90"/>
      <c r="AC329" s="90"/>
      <c r="AD329" s="90"/>
      <c r="AE329" s="90"/>
      <c r="AF329" s="90"/>
      <c r="AG329" s="90"/>
      <c r="AH329" s="90"/>
      <c r="AI329" s="92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</row>
    <row r="330" spans="1:45" s="174" customFormat="1" ht="15.6">
      <c r="A330" s="261"/>
      <c r="B330" s="203">
        <f>+'Ark1'!C4358</f>
        <v>2022</v>
      </c>
      <c r="C330" s="203">
        <f>+'Ark1'!J4358</f>
        <v>117</v>
      </c>
      <c r="D330" s="203" t="str">
        <f>VLOOKUP(C330,RNR!$A$1:$B$29,2)</f>
        <v>Jæren</v>
      </c>
      <c r="E330" s="203">
        <f>+'Ark1'!D4358</f>
        <v>8</v>
      </c>
      <c r="F330" s="203" t="str">
        <f>VLOOKUP(E330,RNR!$D$2:$E$13,2)</f>
        <v>Aug</v>
      </c>
      <c r="G330" s="91">
        <f>+'Ark1'!Q4358</f>
        <v>1</v>
      </c>
      <c r="H330" s="92">
        <f>+'Ark1'!R4358</f>
        <v>1</v>
      </c>
      <c r="I330" s="91">
        <f>IF(H330=0,"",'Ark1'!S4358)</f>
        <v>1</v>
      </c>
      <c r="J330" s="261"/>
      <c r="K330" s="174">
        <f>IF(H330=0,"",100*H330/Måned!$G30)</f>
        <v>5.8582308142940832E-2</v>
      </c>
      <c r="L330" s="261"/>
      <c r="M330" s="174">
        <f>+IF(H330=0,"",'Ark1'!AA4358)</f>
        <v>0</v>
      </c>
      <c r="N330" s="174">
        <f>+IF(I330=0,"",'Ark1'!AB4358)</f>
        <v>0</v>
      </c>
      <c r="O330" s="256">
        <f>IF(H330=0,"",'Ark1'!W4358)</f>
        <v>62</v>
      </c>
      <c r="P330" s="174">
        <f>IF(H330=0,"",'Ark1'!X4358)</f>
        <v>115.92632719393281</v>
      </c>
      <c r="Q330" s="255"/>
      <c r="R330" s="174">
        <f>IF(H330=0,"",'Ark1'!AA4358)</f>
        <v>0</v>
      </c>
      <c r="S330" s="174">
        <f>IF(H330=0,"",'Ark1'!AB4358)</f>
        <v>0</v>
      </c>
      <c r="T330" s="174">
        <f>IF(H330=0,"",'Ark1'!AC4358)</f>
        <v>0</v>
      </c>
      <c r="U330" s="84"/>
      <c r="V330" s="92">
        <f t="shared" si="25"/>
        <v>1</v>
      </c>
      <c r="W330" s="174">
        <f>+'Ark1'!V4358</f>
        <v>0</v>
      </c>
      <c r="X330" s="261"/>
      <c r="Y330" s="92"/>
      <c r="AB330" s="90"/>
      <c r="AC330" s="90"/>
      <c r="AD330" s="90"/>
      <c r="AE330" s="90"/>
      <c r="AF330" s="90"/>
      <c r="AG330" s="90"/>
      <c r="AH330" s="90"/>
      <c r="AI330" s="92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</row>
    <row r="331" spans="1:45" ht="15.6">
      <c r="A331" s="261"/>
      <c r="B331" s="203">
        <f>+'Ark1'!C4359</f>
        <v>2022</v>
      </c>
      <c r="C331" s="203">
        <f>+'Ark1'!J4359</f>
        <v>117</v>
      </c>
      <c r="D331" s="203" t="str">
        <f>VLOOKUP(C331,RNR!$A$1:$B$29,2)</f>
        <v>Jæren</v>
      </c>
      <c r="E331" s="203">
        <f>+'Ark1'!D4359</f>
        <v>9</v>
      </c>
      <c r="F331" s="203" t="str">
        <f>VLOOKUP(E331,RNR!$D$2:$E$13,2)</f>
        <v>Sep</v>
      </c>
      <c r="G331" s="91">
        <f>+'Ark1'!Q4359</f>
        <v>2</v>
      </c>
      <c r="H331" s="92">
        <f>+'Ark1'!R4359</f>
        <v>5</v>
      </c>
      <c r="I331" s="91">
        <f>IF(H331=0,"",'Ark1'!S4359)</f>
        <v>5</v>
      </c>
      <c r="J331" s="261"/>
      <c r="K331" s="174">
        <f>IF(H331=0,"",100*H331/Måned!$G31)</f>
        <v>0.36710719530102792</v>
      </c>
      <c r="L331" s="261"/>
      <c r="M331" s="174">
        <f>+IF(H331=0,"",'Ark1'!AA4359)</f>
        <v>22.720246477536328</v>
      </c>
      <c r="N331" s="174">
        <f>+IF(I331=0,"",'Ark1'!AB4359)</f>
        <v>2.898275349237887</v>
      </c>
      <c r="O331" s="256">
        <f>IF(H331=0,"",'Ark1'!W4359)</f>
        <v>61</v>
      </c>
      <c r="P331" s="174">
        <f>IF(H331=0,"",'Ark1'!X4359)</f>
        <v>123.70530877573132</v>
      </c>
      <c r="Q331" s="255"/>
      <c r="R331" s="174">
        <f>IF(H331=0,"",'Ark1'!AA4359)</f>
        <v>22.720246477536328</v>
      </c>
      <c r="S331" s="174">
        <f>IF(H331=0,"",'Ark1'!AB4359)</f>
        <v>2.898275349237887</v>
      </c>
      <c r="T331" s="174">
        <f>IF(H331=0,"",'Ark1'!AC4359)</f>
        <v>58.982956790011315</v>
      </c>
      <c r="U331" s="84"/>
      <c r="V331" s="92">
        <f t="shared" si="25"/>
        <v>2.5</v>
      </c>
      <c r="W331" s="174">
        <f>+'Ark1'!V4359</f>
        <v>2.8</v>
      </c>
      <c r="X331" s="261"/>
    </row>
    <row r="332" spans="1:45" ht="15.6">
      <c r="A332" s="261"/>
      <c r="B332" s="203">
        <f>+'Ark1'!C4360</f>
        <v>2022</v>
      </c>
      <c r="C332" s="203">
        <f>+'Ark1'!J4360</f>
        <v>117</v>
      </c>
      <c r="D332" s="203" t="str">
        <f>VLOOKUP(C332,RNR!$A$1:$B$29,2)</f>
        <v>Jæren</v>
      </c>
      <c r="E332" s="203">
        <f>+'Ark1'!D4360</f>
        <v>10</v>
      </c>
      <c r="F332" s="203" t="str">
        <f>VLOOKUP(E332,RNR!$D$2:$E$13,2)</f>
        <v>Okt</v>
      </c>
      <c r="G332" s="91">
        <f>+'Ark1'!Q4360</f>
        <v>2</v>
      </c>
      <c r="H332" s="92">
        <f>+'Ark1'!R4360</f>
        <v>5</v>
      </c>
      <c r="I332" s="91">
        <f>IF(H332=0,"",'Ark1'!S4360)</f>
        <v>5</v>
      </c>
      <c r="J332" s="261"/>
      <c r="K332" s="174">
        <f>IF(H332=0,"",100*H332/Måned!$G32)</f>
        <v>0.33422459893048129</v>
      </c>
      <c r="L332" s="261"/>
      <c r="M332" s="174">
        <f>+IF(H332=0,"",'Ark1'!AA4360)</f>
        <v>22.373144615811231</v>
      </c>
      <c r="N332" s="174">
        <f>+IF(I332=0,"",'Ark1'!AB4360)</f>
        <v>0.74833147735469108</v>
      </c>
      <c r="O332" s="256">
        <f>IF(H332=0,"",'Ark1'!W4360)</f>
        <v>59.2</v>
      </c>
      <c r="P332" s="174">
        <f>IF(H332=0,"",'Ark1'!X4360)</f>
        <v>145.52546045503789</v>
      </c>
      <c r="Q332" s="255"/>
      <c r="R332" s="174">
        <f>IF(H332=0,"",'Ark1'!AA4360)</f>
        <v>22.373144615811231</v>
      </c>
      <c r="S332" s="174">
        <f>IF(H332=0,"",'Ark1'!AB4360)</f>
        <v>0.74833147735469108</v>
      </c>
      <c r="T332" s="174">
        <f>IF(H332=0,"",'Ark1'!AC4360)</f>
        <v>-6.713442412048316</v>
      </c>
      <c r="U332" s="84"/>
      <c r="V332" s="92">
        <f t="shared" si="25"/>
        <v>2.5</v>
      </c>
      <c r="W332" s="174">
        <f>+'Ark1'!V4360</f>
        <v>8.4</v>
      </c>
      <c r="X332" s="261"/>
    </row>
    <row r="333" spans="1:45" ht="15.6">
      <c r="A333" s="261"/>
      <c r="B333" s="203">
        <f>+'Ark1'!C4361</f>
        <v>2022</v>
      </c>
      <c r="C333" s="203">
        <f>+'Ark1'!J4361</f>
        <v>117</v>
      </c>
      <c r="D333" s="203" t="str">
        <f>VLOOKUP(C333,RNR!$A$1:$B$29,2)</f>
        <v>Jæren</v>
      </c>
      <c r="E333" s="203">
        <f>+'Ark1'!D4361</f>
        <v>11</v>
      </c>
      <c r="F333" s="203" t="str">
        <f>VLOOKUP(E333,RNR!$D$2:$E$13,2)</f>
        <v>Nov</v>
      </c>
      <c r="G333" s="91">
        <f>+'Ark1'!Q4361</f>
        <v>1</v>
      </c>
      <c r="H333" s="92">
        <f>+'Ark1'!R4361</f>
        <v>1</v>
      </c>
      <c r="I333" s="91">
        <f>IF(H333=0,"",'Ark1'!S4361)</f>
        <v>0</v>
      </c>
      <c r="J333" s="261"/>
      <c r="K333" s="174">
        <f>IF(H333=0,"",100*H333/Måned!$G23)</f>
        <v>5.5741360089186176E-2</v>
      </c>
      <c r="L333" s="261"/>
      <c r="M333" s="174">
        <f>+IF(H333=0,"",'Ark1'!AA4361)</f>
        <v>0</v>
      </c>
      <c r="N333" s="174" t="str">
        <f>+IF(I333=0,"",'Ark1'!AB4361)</f>
        <v/>
      </c>
      <c r="O333" s="256">
        <f>IF(H333=0,"",'Ark1'!W4361)</f>
        <v>0</v>
      </c>
      <c r="P333" s="174">
        <f>IF(H333=0,"",'Ark1'!X4361)</f>
        <v>165.43878656554713</v>
      </c>
      <c r="Q333" s="255"/>
      <c r="R333" s="174">
        <f>IF(H333=0,"",'Ark1'!AA4361)</f>
        <v>0</v>
      </c>
      <c r="S333" s="174">
        <f>IF(H333=0,"",'Ark1'!AB4361)</f>
        <v>0</v>
      </c>
      <c r="T333" s="174">
        <f>IF(H333=0,"",'Ark1'!AC4361)</f>
        <v>0</v>
      </c>
      <c r="U333" s="84"/>
      <c r="V333" s="92">
        <f t="shared" si="25"/>
        <v>0</v>
      </c>
      <c r="W333" s="174">
        <f>+'Ark1'!V4361</f>
        <v>0</v>
      </c>
      <c r="X333" s="261"/>
    </row>
    <row r="334" spans="1:45" ht="15.6">
      <c r="A334" s="261"/>
      <c r="B334" s="203">
        <f>+'Ark1'!C4362</f>
        <v>2022</v>
      </c>
      <c r="C334" s="203">
        <f>+'Ark1'!J4362</f>
        <v>117</v>
      </c>
      <c r="D334" s="203" t="str">
        <f>VLOOKUP(C334,RNR!$A$1:$B$29,2)</f>
        <v>Jæren</v>
      </c>
      <c r="E334" s="203">
        <f>+'Ark1'!D4362</f>
        <v>12</v>
      </c>
      <c r="F334" s="203" t="str">
        <f>VLOOKUP(E334,RNR!$D$2:$E$13,2)</f>
        <v>Des</v>
      </c>
      <c r="G334" s="91">
        <f>+'Ark1'!Q4362</f>
        <v>1</v>
      </c>
      <c r="H334" s="92">
        <f>+'Ark1'!R4362</f>
        <v>2</v>
      </c>
      <c r="I334" s="91">
        <f>IF(H334=0,"",'Ark1'!S4362)</f>
        <v>2</v>
      </c>
      <c r="J334" s="261"/>
      <c r="K334" s="174">
        <f>IF(H334=0,"",100*H334/Måned!$G24)</f>
        <v>0.12755102040816327</v>
      </c>
      <c r="L334" s="261"/>
      <c r="M334" s="174">
        <f>+IF(H334=0,"",'Ark1'!AA4362)</f>
        <v>4.0999999999999375</v>
      </c>
      <c r="N334" s="174">
        <f>+IF(I334=0,"",'Ark1'!AB4362)</f>
        <v>0.5</v>
      </c>
      <c r="O334" s="256">
        <f>IF(H334=0,"",'Ark1'!W4362)</f>
        <v>60.5</v>
      </c>
      <c r="P334" s="174">
        <f>IF(H334=0,"",'Ark1'!X4362)</f>
        <v>114.51787648970748</v>
      </c>
      <c r="Q334" s="255"/>
      <c r="R334" s="174">
        <f>IF(H334=0,"",'Ark1'!AA4362)</f>
        <v>4.0999999999999375</v>
      </c>
      <c r="S334" s="174">
        <f>IF(H334=0,"",'Ark1'!AB4362)</f>
        <v>0.5</v>
      </c>
      <c r="T334" s="174">
        <f>IF(H334=0,"",'Ark1'!AC4362)</f>
        <v>-100.00000000001037</v>
      </c>
      <c r="U334" s="84"/>
      <c r="V334" s="92">
        <f t="shared" ref="V334:V346" si="26">+(IF(H334=0,"",I334/G334))</f>
        <v>2</v>
      </c>
      <c r="W334" s="174">
        <f>+'Ark1'!V4362</f>
        <v>17</v>
      </c>
      <c r="X334" s="261"/>
    </row>
    <row r="335" spans="1:45">
      <c r="A335" s="261"/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2"/>
      <c r="X335" s="261"/>
    </row>
    <row r="336" spans="1:45" ht="15.6">
      <c r="A336" s="261"/>
      <c r="B336" s="203">
        <f>+'Ark1'!C4363</f>
        <v>2022</v>
      </c>
      <c r="C336" s="203">
        <f>+'Ark1'!J4363</f>
        <v>121</v>
      </c>
      <c r="D336" s="203" t="str">
        <f>VLOOKUP(C336,RNR!$A$1:$B$29,2)</f>
        <v>Steinkjer</v>
      </c>
      <c r="E336" s="203">
        <f>+'Ark1'!D4363</f>
        <v>1</v>
      </c>
      <c r="F336" s="203" t="str">
        <f>VLOOKUP(E336,RNR!$D$2:$E$13,2)</f>
        <v>Jan</v>
      </c>
      <c r="G336" s="91">
        <f>+'Ark1'!Q4363</f>
        <v>84</v>
      </c>
      <c r="H336" s="92">
        <f>+'Ark1'!R4363</f>
        <v>580</v>
      </c>
      <c r="I336" s="91">
        <f>IF(H336=0,"",'Ark1'!S4363)</f>
        <v>580</v>
      </c>
      <c r="J336" s="261"/>
      <c r="K336" s="174">
        <f>IF(H336=0,"",100*H336/Måned!$G23)</f>
        <v>32.329988851727983</v>
      </c>
      <c r="L336" s="261"/>
      <c r="M336" s="174">
        <f>+IF(H336=0,"",'Ark1'!AA4363)</f>
        <v>30.611399664965624</v>
      </c>
      <c r="N336" s="174">
        <f>+IF(I336=0,"",'Ark1'!AB4363)</f>
        <v>4.9054226952692979</v>
      </c>
      <c r="O336" s="256">
        <f>IF(H336=0,"",'Ark1'!W4363)</f>
        <v>59.736206896551707</v>
      </c>
      <c r="P336" s="174">
        <f>IF(H336=0,"",'Ark1'!X4363)</f>
        <v>149.99133261105078</v>
      </c>
      <c r="Q336" s="255"/>
      <c r="R336" s="174">
        <f>IF(H336=0,"",'Ark1'!AA4363)</f>
        <v>30.611399664965624</v>
      </c>
      <c r="S336" s="174">
        <f>IF(H336=0,"",'Ark1'!AB4363)</f>
        <v>4.9054226952692979</v>
      </c>
      <c r="T336" s="174">
        <f>IF(H336=0,"",'Ark1'!AC4363)</f>
        <v>-63.84050951327621</v>
      </c>
      <c r="U336" s="84"/>
      <c r="V336" s="92">
        <f t="shared" si="26"/>
        <v>6.9047619047619051</v>
      </c>
      <c r="W336" s="174">
        <f>+'Ark1'!V4363</f>
        <v>15.256896551724139</v>
      </c>
      <c r="X336" s="261"/>
    </row>
    <row r="337" spans="1:38" ht="15.6">
      <c r="A337" s="261"/>
      <c r="B337" s="203">
        <f>+'Ark1'!C4364</f>
        <v>2022</v>
      </c>
      <c r="C337" s="203">
        <f>+'Ark1'!J4364</f>
        <v>121</v>
      </c>
      <c r="D337" s="203" t="str">
        <f>VLOOKUP(C337,RNR!$A$1:$B$29,2)</f>
        <v>Steinkjer</v>
      </c>
      <c r="E337" s="203">
        <f>+'Ark1'!D4364</f>
        <v>2</v>
      </c>
      <c r="F337" s="203" t="str">
        <f>VLOOKUP(E337,RNR!$D$2:$E$13,2)</f>
        <v>Feb</v>
      </c>
      <c r="G337" s="91">
        <f>+'Ark1'!Q4364</f>
        <v>71</v>
      </c>
      <c r="H337" s="92">
        <f>+'Ark1'!R4364</f>
        <v>469</v>
      </c>
      <c r="I337" s="91">
        <f>IF(H337=0,"",'Ark1'!S4364)</f>
        <v>469</v>
      </c>
      <c r="J337" s="261"/>
      <c r="K337" s="174">
        <f>IF(H337=0,"",100*H337/Måned!$G24)</f>
        <v>29.910714285714285</v>
      </c>
      <c r="L337" s="261"/>
      <c r="M337" s="174">
        <f>+IF(H337=0,"",'Ark1'!AA4364)</f>
        <v>28.556712599471741</v>
      </c>
      <c r="N337" s="174">
        <f>+IF(I337=0,"",'Ark1'!AB4364)</f>
        <v>4.9141224109535164</v>
      </c>
      <c r="O337" s="256">
        <f>IF(H337=0,"",'Ark1'!W4364)</f>
        <v>59.025586353944576</v>
      </c>
      <c r="P337" s="174">
        <f>IF(H337=0,"",'Ark1'!X4364)</f>
        <v>150.54806450644145</v>
      </c>
      <c r="Q337" s="255"/>
      <c r="R337" s="174">
        <f>IF(H337=0,"",'Ark1'!AA4364)</f>
        <v>28.556712599471741</v>
      </c>
      <c r="S337" s="174">
        <f>IF(H337=0,"",'Ark1'!AB4364)</f>
        <v>4.9141224109535164</v>
      </c>
      <c r="T337" s="174">
        <f>IF(H337=0,"",'Ark1'!AC4364)</f>
        <v>-57.561017745593283</v>
      </c>
      <c r="U337" s="84"/>
      <c r="V337" s="92">
        <f t="shared" si="26"/>
        <v>6.605633802816901</v>
      </c>
      <c r="W337" s="174">
        <f>+'Ark1'!V4364</f>
        <v>14.876332622601277</v>
      </c>
      <c r="X337" s="261"/>
    </row>
    <row r="338" spans="1:38" ht="15.6">
      <c r="A338" s="261"/>
      <c r="B338" s="203">
        <f>+'Ark1'!C4365</f>
        <v>2022</v>
      </c>
      <c r="C338" s="203">
        <f>+'Ark1'!J4365</f>
        <v>121</v>
      </c>
      <c r="D338" s="203" t="str">
        <f>VLOOKUP(C338,RNR!$A$1:$B$29,2)</f>
        <v>Steinkjer</v>
      </c>
      <c r="E338" s="203">
        <f>+'Ark1'!D4365</f>
        <v>3</v>
      </c>
      <c r="F338" s="203" t="str">
        <f>VLOOKUP(E338,RNR!$D$2:$E$13,2)</f>
        <v>Mar</v>
      </c>
      <c r="G338" s="91">
        <f>+'Ark1'!Q4365</f>
        <v>92</v>
      </c>
      <c r="H338" s="92">
        <f>+'Ark1'!R4365</f>
        <v>619</v>
      </c>
      <c r="I338" s="91">
        <f>IF(H338=0,"",'Ark1'!S4365)</f>
        <v>619</v>
      </c>
      <c r="J338" s="261"/>
      <c r="K338" s="174">
        <f>IF(H338=0,"",100*H338/Måned!$G25)</f>
        <v>33.119315141787055</v>
      </c>
      <c r="L338" s="261"/>
      <c r="M338" s="174">
        <f>+IF(H338=0,"",'Ark1'!AA4365)</f>
        <v>28.303026972094496</v>
      </c>
      <c r="N338" s="174">
        <f>+IF(I338=0,"",'Ark1'!AB4365)</f>
        <v>4.5781709028861188</v>
      </c>
      <c r="O338" s="256">
        <f>IF(H338=0,"",'Ark1'!W4365)</f>
        <v>59.381260096930518</v>
      </c>
      <c r="P338" s="174">
        <f>IF(H338=0,"",'Ark1'!X4365)</f>
        <v>151.21863278590396</v>
      </c>
      <c r="Q338" s="255"/>
      <c r="R338" s="174">
        <f>IF(H338=0,"",'Ark1'!AA4365)</f>
        <v>28.303026972094496</v>
      </c>
      <c r="S338" s="174">
        <f>IF(H338=0,"",'Ark1'!AB4365)</f>
        <v>4.5781709028861188</v>
      </c>
      <c r="T338" s="174">
        <f>IF(H338=0,"",'Ark1'!AC4365)</f>
        <v>-56.804032171928363</v>
      </c>
      <c r="U338" s="84"/>
      <c r="V338" s="92">
        <f t="shared" si="26"/>
        <v>6.7282608695652177</v>
      </c>
      <c r="W338" s="174">
        <f>+'Ark1'!V4365</f>
        <v>15.08077544426494</v>
      </c>
      <c r="X338" s="261"/>
    </row>
    <row r="339" spans="1:38" ht="15.6">
      <c r="A339" s="261"/>
      <c r="B339" s="203">
        <f>+'Ark1'!C4366</f>
        <v>2022</v>
      </c>
      <c r="C339" s="203">
        <f>+'Ark1'!J4366</f>
        <v>121</v>
      </c>
      <c r="D339" s="203" t="str">
        <f>VLOOKUP(C339,RNR!$A$1:$B$29,2)</f>
        <v>Steinkjer</v>
      </c>
      <c r="E339" s="203">
        <f>+'Ark1'!D4366</f>
        <v>4</v>
      </c>
      <c r="F339" s="203" t="str">
        <f>VLOOKUP(E339,RNR!$D$2:$E$13,2)</f>
        <v>Apr</v>
      </c>
      <c r="G339" s="91">
        <f>+'Ark1'!Q4366</f>
        <v>74</v>
      </c>
      <c r="H339" s="92">
        <f>+'Ark1'!R4366</f>
        <v>412</v>
      </c>
      <c r="I339" s="91">
        <f>IF(H339=0,"",'Ark1'!S4366)</f>
        <v>412</v>
      </c>
      <c r="J339" s="261"/>
      <c r="K339" s="174">
        <f>IF(H339=0,"",100*H339/Måned!$G26)</f>
        <v>28.912280701754387</v>
      </c>
      <c r="L339" s="261"/>
      <c r="M339" s="174">
        <f>+IF(H339=0,"",'Ark1'!AA4366)</f>
        <v>32.128806007997994</v>
      </c>
      <c r="N339" s="174">
        <f>+IF(I339=0,"",'Ark1'!AB4366)</f>
        <v>5.3969072906869755</v>
      </c>
      <c r="O339" s="256">
        <f>IF(H339=0,"",'Ark1'!W4366)</f>
        <v>59.264563106796146</v>
      </c>
      <c r="P339" s="174">
        <f>IF(H339=0,"",'Ark1'!X4366)</f>
        <v>151.18466587425979</v>
      </c>
      <c r="Q339" s="255"/>
      <c r="R339" s="174">
        <f>IF(H339=0,"",'Ark1'!AA4366)</f>
        <v>32.128806007997994</v>
      </c>
      <c r="S339" s="174">
        <f>IF(H339=0,"",'Ark1'!AB4366)</f>
        <v>5.3969072906869755</v>
      </c>
      <c r="T339" s="174">
        <f>IF(H339=0,"",'Ark1'!AC4366)</f>
        <v>-66.718294992031716</v>
      </c>
      <c r="U339" s="84"/>
      <c r="V339" s="92">
        <f t="shared" si="26"/>
        <v>5.5675675675675675</v>
      </c>
      <c r="W339" s="174">
        <f>+'Ark1'!V4366</f>
        <v>14.895631067961173</v>
      </c>
      <c r="X339" s="261"/>
    </row>
    <row r="340" spans="1:38" ht="15.6">
      <c r="A340" s="261"/>
      <c r="B340" s="203">
        <f>+'Ark1'!C4367</f>
        <v>2022</v>
      </c>
      <c r="C340" s="203">
        <f>+'Ark1'!J4367</f>
        <v>121</v>
      </c>
      <c r="D340" s="203" t="str">
        <f>VLOOKUP(C340,RNR!$A$1:$B$29,2)</f>
        <v>Steinkjer</v>
      </c>
      <c r="E340" s="203">
        <f>+'Ark1'!D4367</f>
        <v>5</v>
      </c>
      <c r="F340" s="203" t="str">
        <f>VLOOKUP(E340,RNR!$D$2:$E$13,2)</f>
        <v>Mai</v>
      </c>
      <c r="G340" s="91">
        <f>+'Ark1'!Q4367</f>
        <v>91</v>
      </c>
      <c r="H340" s="92">
        <f>+'Ark1'!R4367</f>
        <v>609</v>
      </c>
      <c r="I340" s="91">
        <f>IF(H340=0,"",'Ark1'!S4367)</f>
        <v>609</v>
      </c>
      <c r="J340" s="261"/>
      <c r="K340" s="174">
        <f>IF(H340=0,"",100*H340/Måned!$G27)</f>
        <v>35.886859163229225</v>
      </c>
      <c r="L340" s="261"/>
      <c r="M340" s="174">
        <f>+IF(H340=0,"",'Ark1'!AA4367)</f>
        <v>30.27655179999439</v>
      </c>
      <c r="N340" s="174">
        <f>+IF(I340=0,"",'Ark1'!AB4367)</f>
        <v>4.8651704319428042</v>
      </c>
      <c r="O340" s="256">
        <f>IF(H340=0,"",'Ark1'!W4367)</f>
        <v>58.991789819376017</v>
      </c>
      <c r="P340" s="174">
        <f>IF(H340=0,"",'Ark1'!X4367)</f>
        <v>155.71643832935743</v>
      </c>
      <c r="Q340" s="255"/>
      <c r="R340" s="174">
        <f>IF(H340=0,"",'Ark1'!AA4367)</f>
        <v>30.27655179999439</v>
      </c>
      <c r="S340" s="174">
        <f>IF(H340=0,"",'Ark1'!AB4367)</f>
        <v>4.8651704319428042</v>
      </c>
      <c r="T340" s="174">
        <f>IF(H340=0,"",'Ark1'!AC4367)</f>
        <v>-64.0353295924468</v>
      </c>
      <c r="U340" s="84"/>
      <c r="V340" s="92">
        <f t="shared" si="26"/>
        <v>6.6923076923076925</v>
      </c>
      <c r="W340" s="174">
        <f>+'Ark1'!V4367</f>
        <v>14.842364532019706</v>
      </c>
      <c r="X340" s="261"/>
      <c r="Y340" s="258"/>
      <c r="AB340" s="235"/>
      <c r="AJ340" s="259"/>
      <c r="AK340" s="90"/>
      <c r="AL340" s="90"/>
    </row>
    <row r="341" spans="1:38" ht="15.6">
      <c r="A341" s="261"/>
      <c r="B341" s="203">
        <f>+'Ark1'!C4368</f>
        <v>2022</v>
      </c>
      <c r="C341" s="203">
        <f>+'Ark1'!J4368</f>
        <v>121</v>
      </c>
      <c r="D341" s="203" t="str">
        <f>VLOOKUP(C341,RNR!$A$1:$B$29,2)</f>
        <v>Steinkjer</v>
      </c>
      <c r="E341" s="203">
        <f>+'Ark1'!D4368</f>
        <v>6</v>
      </c>
      <c r="F341" s="203" t="str">
        <f>VLOOKUP(E341,RNR!$D$2:$E$13,2)</f>
        <v>Jun</v>
      </c>
      <c r="G341" s="91">
        <f>+'Ark1'!Q4368</f>
        <v>68</v>
      </c>
      <c r="H341" s="92">
        <f>+'Ark1'!R4368</f>
        <v>241</v>
      </c>
      <c r="I341" s="91">
        <f>IF(H341=0,"",'Ark1'!S4368)</f>
        <v>241</v>
      </c>
      <c r="J341" s="261"/>
      <c r="K341" s="174">
        <f>IF(H341=0,"",100*H341/Måned!$G28)</f>
        <v>19.819078947368421</v>
      </c>
      <c r="L341" s="261"/>
      <c r="M341" s="174">
        <f>+IF(H341=0,"",'Ark1'!AA4368)</f>
        <v>27.720602062776376</v>
      </c>
      <c r="N341" s="174">
        <f>+IF(I341=0,"",'Ark1'!AB4368)</f>
        <v>5.2856035019750012</v>
      </c>
      <c r="O341" s="256">
        <f>IF(H341=0,"",'Ark1'!W4368)</f>
        <v>58.987551867219921</v>
      </c>
      <c r="P341" s="174">
        <f>IF(H341=0,"",'Ark1'!X4368)</f>
        <v>165.61591059282603</v>
      </c>
      <c r="Q341" s="255"/>
      <c r="R341" s="174">
        <f>IF(H341=0,"",'Ark1'!AA4368)</f>
        <v>27.720602062776376</v>
      </c>
      <c r="S341" s="174">
        <f>IF(H341=0,"",'Ark1'!AB4368)</f>
        <v>5.2856035019750012</v>
      </c>
      <c r="T341" s="174">
        <f>IF(H341=0,"",'Ark1'!AC4368)</f>
        <v>-58.232866735076122</v>
      </c>
      <c r="U341" s="84"/>
      <c r="V341" s="92">
        <f t="shared" si="26"/>
        <v>3.5441176470588234</v>
      </c>
      <c r="W341" s="174">
        <f>+'Ark1'!V4368</f>
        <v>14.75933609958506</v>
      </c>
      <c r="X341" s="261"/>
    </row>
    <row r="342" spans="1:38" ht="15.6">
      <c r="A342" s="261"/>
      <c r="B342" s="203">
        <f>+'Ark1'!C4369</f>
        <v>2022</v>
      </c>
      <c r="C342" s="203">
        <f>+'Ark1'!J4369</f>
        <v>121</v>
      </c>
      <c r="D342" s="203" t="str">
        <f>VLOOKUP(C342,RNR!$A$1:$B$29,2)</f>
        <v>Steinkjer</v>
      </c>
      <c r="E342" s="203">
        <f>+'Ark1'!D4369</f>
        <v>7</v>
      </c>
      <c r="F342" s="203" t="str">
        <f>VLOOKUP(E342,RNR!$D$2:$E$13,2)</f>
        <v>Jul</v>
      </c>
      <c r="G342" s="91">
        <f>+'Ark1'!Q4369</f>
        <v>81</v>
      </c>
      <c r="H342" s="92">
        <f>+'Ark1'!R4369</f>
        <v>455</v>
      </c>
      <c r="I342" s="91">
        <f>IF(H342=0,"",'Ark1'!S4369)</f>
        <v>455</v>
      </c>
      <c r="J342" s="261"/>
      <c r="K342" s="174">
        <f>IF(H342=0,"",100*H342/Måned!$G29)</f>
        <v>36.370903277378098</v>
      </c>
      <c r="L342" s="261"/>
      <c r="M342" s="174">
        <f>+IF(H342=0,"",'Ark1'!AA4369)</f>
        <v>28.338881775102923</v>
      </c>
      <c r="N342" s="174">
        <f>+IF(I342=0,"",'Ark1'!AB4369)</f>
        <v>4.5877403402741397</v>
      </c>
      <c r="O342" s="256">
        <f>IF(H342=0,"",'Ark1'!W4369)</f>
        <v>60.098901098901102</v>
      </c>
      <c r="P342" s="174">
        <f>IF(H342=0,"",'Ark1'!X4369)</f>
        <v>153.29729858440564</v>
      </c>
      <c r="Q342" s="255"/>
      <c r="R342" s="174">
        <f>IF(H342=0,"",'Ark1'!AA4369)</f>
        <v>28.338881775102923</v>
      </c>
      <c r="S342" s="174">
        <f>IF(H342=0,"",'Ark1'!AB4369)</f>
        <v>4.5877403402741397</v>
      </c>
      <c r="T342" s="174">
        <f>IF(H342=0,"",'Ark1'!AC4369)</f>
        <v>-64.353433934933889</v>
      </c>
      <c r="U342" s="84"/>
      <c r="V342" s="92">
        <f t="shared" si="26"/>
        <v>5.617283950617284</v>
      </c>
      <c r="W342" s="174">
        <f>+'Ark1'!V4369</f>
        <v>15.364835164835164</v>
      </c>
      <c r="X342" s="261"/>
    </row>
    <row r="343" spans="1:38" ht="15.6">
      <c r="A343" s="261"/>
      <c r="B343" s="203">
        <f>+'Ark1'!C4370</f>
        <v>2022</v>
      </c>
      <c r="C343" s="203">
        <f>+'Ark1'!J4370</f>
        <v>121</v>
      </c>
      <c r="D343" s="203" t="str">
        <f>VLOOKUP(C343,RNR!$A$1:$B$29,2)</f>
        <v>Steinkjer</v>
      </c>
      <c r="E343" s="203">
        <f>+'Ark1'!D4370</f>
        <v>8</v>
      </c>
      <c r="F343" s="203" t="str">
        <f>VLOOKUP(E343,RNR!$D$2:$E$13,2)</f>
        <v>Aug</v>
      </c>
      <c r="G343" s="91">
        <f>+'Ark1'!Q4370</f>
        <v>84</v>
      </c>
      <c r="H343" s="92">
        <f>+'Ark1'!R4370</f>
        <v>640</v>
      </c>
      <c r="I343" s="91">
        <f>IF(H343=0,"",'Ark1'!S4370)</f>
        <v>640</v>
      </c>
      <c r="J343" s="261"/>
      <c r="K343" s="174">
        <f>IF(H343=0,"",100*H343/Måned!$G30)</f>
        <v>37.492677211482132</v>
      </c>
      <c r="L343" s="261"/>
      <c r="M343" s="174">
        <f>+IF(H343=0,"",'Ark1'!AA4370)</f>
        <v>29.026812657047348</v>
      </c>
      <c r="N343" s="174">
        <f>+IF(I343=0,"",'Ark1'!AB4370)</f>
        <v>5.2315036434177884</v>
      </c>
      <c r="O343" s="256">
        <f>IF(H343=0,"",'Ark1'!W4370)</f>
        <v>59.510937499999997</v>
      </c>
      <c r="P343" s="174">
        <f>IF(H343=0,"",'Ark1'!X4370)</f>
        <v>148.04475893824491</v>
      </c>
      <c r="Q343" s="255"/>
      <c r="R343" s="174">
        <f>IF(H343=0,"",'Ark1'!AA4370)</f>
        <v>29.026812657047348</v>
      </c>
      <c r="S343" s="174">
        <f>IF(H343=0,"",'Ark1'!AB4370)</f>
        <v>5.2315036434177884</v>
      </c>
      <c r="T343" s="174">
        <f>IF(H343=0,"",'Ark1'!AC4370)</f>
        <v>-64.995477457279051</v>
      </c>
      <c r="U343" s="84"/>
      <c r="V343" s="92">
        <f t="shared" si="26"/>
        <v>7.6190476190476186</v>
      </c>
      <c r="W343" s="174">
        <f>+'Ark1'!V4370</f>
        <v>14.984375</v>
      </c>
      <c r="X343" s="261"/>
    </row>
    <row r="344" spans="1:38" ht="15.6">
      <c r="A344" s="261"/>
      <c r="B344" s="203">
        <f>+'Ark1'!C4371</f>
        <v>2022</v>
      </c>
      <c r="C344" s="203">
        <f>+'Ark1'!J4371</f>
        <v>121</v>
      </c>
      <c r="D344" s="203" t="str">
        <f>VLOOKUP(C344,RNR!$A$1:$B$29,2)</f>
        <v>Steinkjer</v>
      </c>
      <c r="E344" s="203">
        <f>+'Ark1'!D4371</f>
        <v>9</v>
      </c>
      <c r="F344" s="203" t="str">
        <f>VLOOKUP(E344,RNR!$D$2:$E$13,2)</f>
        <v>Sep</v>
      </c>
      <c r="G344" s="91">
        <f>+'Ark1'!Q4371</f>
        <v>75</v>
      </c>
      <c r="H344" s="92">
        <f>+'Ark1'!R4371</f>
        <v>474</v>
      </c>
      <c r="I344" s="91">
        <f>IF(H344=0,"",'Ark1'!S4371)</f>
        <v>474</v>
      </c>
      <c r="J344" s="261"/>
      <c r="K344" s="174">
        <f>IF(H344=0,"",100*H344/Måned!$G31)</f>
        <v>34.801762114537446</v>
      </c>
      <c r="L344" s="261"/>
      <c r="M344" s="174">
        <f>+IF(H344=0,"",'Ark1'!AA4371)</f>
        <v>29.708355089011022</v>
      </c>
      <c r="N344" s="174">
        <f>+IF(I344=0,"",'Ark1'!AB4371)</f>
        <v>5.0840222569090612</v>
      </c>
      <c r="O344" s="256">
        <f>IF(H344=0,"",'Ark1'!W4371)</f>
        <v>59.755274261603354</v>
      </c>
      <c r="P344" s="174">
        <f>IF(H344=0,"",'Ark1'!X4371)</f>
        <v>153.80843973284701</v>
      </c>
      <c r="Q344" s="255"/>
      <c r="R344" s="174">
        <f>IF(H344=0,"",'Ark1'!AA4371)</f>
        <v>29.708355089011022</v>
      </c>
      <c r="S344" s="174">
        <f>IF(H344=0,"",'Ark1'!AB4371)</f>
        <v>5.0840222569090612</v>
      </c>
      <c r="T344" s="174">
        <f>IF(H344=0,"",'Ark1'!AC4371)</f>
        <v>-62.999006569199466</v>
      </c>
      <c r="U344" s="84"/>
      <c r="V344" s="92">
        <f t="shared" si="26"/>
        <v>6.32</v>
      </c>
      <c r="W344" s="174">
        <f>+'Ark1'!V4371</f>
        <v>15.056962025316452</v>
      </c>
      <c r="X344" s="261"/>
    </row>
    <row r="345" spans="1:38" ht="15.6">
      <c r="A345" s="261"/>
      <c r="B345" s="203">
        <f>+'Ark1'!C4372</f>
        <v>2022</v>
      </c>
      <c r="C345" s="203">
        <f>+'Ark1'!J4372</f>
        <v>121</v>
      </c>
      <c r="D345" s="203" t="str">
        <f>VLOOKUP(C345,RNR!$A$1:$B$29,2)</f>
        <v>Steinkjer</v>
      </c>
      <c r="E345" s="203">
        <f>+'Ark1'!D4372</f>
        <v>10</v>
      </c>
      <c r="F345" s="203" t="str">
        <f>VLOOKUP(E345,RNR!$D$2:$E$13,2)</f>
        <v>Okt</v>
      </c>
      <c r="G345" s="91">
        <f>+'Ark1'!Q4372</f>
        <v>83</v>
      </c>
      <c r="H345" s="92">
        <f>+'Ark1'!R4372</f>
        <v>516</v>
      </c>
      <c r="I345" s="91">
        <f>IF(H345=0,"",'Ark1'!S4372)</f>
        <v>516</v>
      </c>
      <c r="J345" s="261"/>
      <c r="K345" s="174">
        <f>IF(H345=0,"",100*H345/Måned!$G32)</f>
        <v>34.491978609625669</v>
      </c>
      <c r="L345" s="261"/>
      <c r="M345" s="174">
        <f>+IF(H345=0,"",'Ark1'!AA4372)</f>
        <v>27.17346741589796</v>
      </c>
      <c r="N345" s="174">
        <f>+IF(I345=0,"",'Ark1'!AB4372)</f>
        <v>4.8663817178039022</v>
      </c>
      <c r="O345" s="256">
        <f>IF(H345=0,"",'Ark1'!W4372)</f>
        <v>59.24612403100776</v>
      </c>
      <c r="P345" s="174">
        <f>IF(H345=0,"",'Ark1'!X4372)</f>
        <v>152.28925730891024</v>
      </c>
      <c r="Q345" s="255"/>
      <c r="R345" s="174">
        <f>IF(H345=0,"",'Ark1'!AA4372)</f>
        <v>27.17346741589796</v>
      </c>
      <c r="S345" s="174">
        <f>IF(H345=0,"",'Ark1'!AB4372)</f>
        <v>4.8663817178039022</v>
      </c>
      <c r="T345" s="174">
        <f>IF(H345=0,"",'Ark1'!AC4372)</f>
        <v>-58.285297253102193</v>
      </c>
      <c r="U345" s="84"/>
      <c r="V345" s="92">
        <f t="shared" si="26"/>
        <v>6.2168674698795181</v>
      </c>
      <c r="W345" s="174">
        <f>+'Ark1'!V4372</f>
        <v>14.90116279069767</v>
      </c>
      <c r="X345" s="261"/>
    </row>
    <row r="346" spans="1:38" ht="15.6">
      <c r="A346" s="261"/>
      <c r="B346" s="203">
        <f>+'Ark1'!C4373</f>
        <v>2022</v>
      </c>
      <c r="C346" s="203">
        <f>+'Ark1'!J4373</f>
        <v>121</v>
      </c>
      <c r="D346" s="203" t="str">
        <f>VLOOKUP(C346,RNR!$A$1:$B$29,2)</f>
        <v>Steinkjer</v>
      </c>
      <c r="E346" s="203">
        <f>+'Ark1'!D4373</f>
        <v>11</v>
      </c>
      <c r="F346" s="203" t="str">
        <f>VLOOKUP(E346,RNR!$D$2:$E$13,2)</f>
        <v>Nov</v>
      </c>
      <c r="G346" s="91">
        <f>+'Ark1'!Q4373</f>
        <v>76</v>
      </c>
      <c r="H346" s="92">
        <f>+'Ark1'!R4373</f>
        <v>506</v>
      </c>
      <c r="I346" s="91">
        <f>IF(H346=0,"",'Ark1'!S4373)</f>
        <v>506</v>
      </c>
      <c r="J346" s="261"/>
      <c r="K346" s="174">
        <f>IF(H346=0,"",100*H346/Måned!$G33)</f>
        <v>32.645161290322584</v>
      </c>
      <c r="L346" s="261"/>
      <c r="M346" s="174">
        <f>+IF(H346=0,"",'Ark1'!AA4373)</f>
        <v>29.2961713293118</v>
      </c>
      <c r="N346" s="174">
        <f>+IF(I346=0,"",'Ark1'!AB4373)</f>
        <v>4.6399054433679474</v>
      </c>
      <c r="O346" s="256">
        <f>IF(H346=0,"",'Ark1'!W4373)</f>
        <v>59.703557312252954</v>
      </c>
      <c r="P346" s="174">
        <f>IF(H346=0,"",'Ark1'!X4373)</f>
        <v>148.29392897365963</v>
      </c>
      <c r="Q346" s="255"/>
      <c r="R346" s="174">
        <f>IF(H346=0,"",'Ark1'!AA4373)</f>
        <v>29.2961713293118</v>
      </c>
      <c r="S346" s="174">
        <f>IF(H346=0,"",'Ark1'!AB4373)</f>
        <v>4.6399054433679474</v>
      </c>
      <c r="T346" s="174">
        <f>IF(H346=0,"",'Ark1'!AC4373)</f>
        <v>-58.236313050086679</v>
      </c>
      <c r="U346" s="84"/>
      <c r="V346" s="92">
        <f t="shared" si="26"/>
        <v>6.6578947368421053</v>
      </c>
      <c r="W346" s="174">
        <f>+'Ark1'!V4373</f>
        <v>15.144268774703557</v>
      </c>
      <c r="X346" s="261"/>
    </row>
    <row r="347" spans="1:38" ht="15.6">
      <c r="A347" s="261"/>
      <c r="B347" s="203">
        <f>+'Ark1'!C4374</f>
        <v>2022</v>
      </c>
      <c r="C347" s="203">
        <f>+'Ark1'!J4374</f>
        <v>121</v>
      </c>
      <c r="D347" s="203" t="str">
        <f>VLOOKUP(C347,RNR!$A$1:$B$29,2)</f>
        <v>Steinkjer</v>
      </c>
      <c r="E347" s="203">
        <f>+'Ark1'!D4374</f>
        <v>12</v>
      </c>
      <c r="F347" s="203" t="str">
        <f>VLOOKUP(E347,RNR!$D$2:$E$13,2)</f>
        <v>Des</v>
      </c>
      <c r="G347" s="91">
        <f>+'Ark1'!Q4374</f>
        <v>76</v>
      </c>
      <c r="H347" s="92">
        <f>+'Ark1'!R4374</f>
        <v>428</v>
      </c>
      <c r="I347" s="91">
        <f>IF(H347=0,"",'Ark1'!S4374)</f>
        <v>428</v>
      </c>
      <c r="J347" s="261"/>
      <c r="K347" s="174">
        <f>IF(H347=0,"",100*H347/Måned!$G34)</f>
        <v>37.809187279151942</v>
      </c>
      <c r="L347" s="261"/>
      <c r="M347" s="174">
        <f>+IF(H347=0,"",'Ark1'!AA4374)</f>
        <v>27.674931507565312</v>
      </c>
      <c r="N347" s="174">
        <f>+IF(I347=0,"",'Ark1'!AB4374)</f>
        <v>4.862855692947968</v>
      </c>
      <c r="O347" s="256">
        <f>IF(H347=0,"",'Ark1'!W4374)</f>
        <v>59.404205607476634</v>
      </c>
      <c r="P347" s="174">
        <f>IF(H347=0,"",'Ark1'!X4374)</f>
        <v>153.48948471562659</v>
      </c>
      <c r="Q347" s="255"/>
      <c r="R347" s="174">
        <f>IF(H347=0,"",'Ark1'!AA4374)</f>
        <v>27.674931507565312</v>
      </c>
      <c r="S347" s="174">
        <f>IF(H347=0,"",'Ark1'!AB4374)</f>
        <v>4.862855692947968</v>
      </c>
      <c r="T347" s="174">
        <f>IF(H347=0,"",'Ark1'!AC4374)</f>
        <v>-59.800536662809677</v>
      </c>
      <c r="U347" s="84"/>
      <c r="V347" s="92">
        <f t="shared" ref="V347:V359" si="27">+(IF(H347=0,"",I347/G347))</f>
        <v>5.6315789473684212</v>
      </c>
      <c r="W347" s="174">
        <f>+'Ark1'!V4374</f>
        <v>14.99532710280374</v>
      </c>
      <c r="X347" s="261"/>
    </row>
    <row r="348" spans="1:38">
      <c r="A348" s="261"/>
      <c r="B348" s="261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261"/>
      <c r="V348" s="261"/>
      <c r="W348" s="262"/>
      <c r="X348" s="261"/>
    </row>
    <row r="349" spans="1:38" ht="15.6">
      <c r="A349" s="261"/>
      <c r="B349" s="203">
        <f>+'Ark1'!C4375</f>
        <v>2022</v>
      </c>
      <c r="C349" s="203">
        <f>+'Ark1'!J4375</f>
        <v>134</v>
      </c>
      <c r="D349" s="203" t="str">
        <f>VLOOKUP(C349,RNR!$A$1:$B$29,2)</f>
        <v>Førde</v>
      </c>
      <c r="E349" s="203">
        <f>+'Ark1'!D4375</f>
        <v>1</v>
      </c>
      <c r="F349" s="203" t="str">
        <f>VLOOKUP(E349,RNR!$D$2:$E$13,2)</f>
        <v>Jan</v>
      </c>
      <c r="G349" s="91">
        <f>+'Ark1'!Q4375</f>
        <v>0</v>
      </c>
      <c r="H349" s="92">
        <f>+'Ark1'!R4375</f>
        <v>0</v>
      </c>
      <c r="I349" s="91" t="str">
        <f>IF(H349=0,"",'Ark1'!S4375)</f>
        <v/>
      </c>
      <c r="J349" s="261"/>
      <c r="K349" s="174" t="str">
        <f>IF(H349=0,"",100*H349/Måned!$G23)</f>
        <v/>
      </c>
      <c r="L349" s="261"/>
      <c r="M349" s="174" t="str">
        <f>+IF(H349=0,"",'Ark1'!AA4375)</f>
        <v/>
      </c>
      <c r="N349" s="174">
        <f>+IF(I349=0,"",'Ark1'!AB4375)</f>
        <v>0</v>
      </c>
      <c r="O349" s="256" t="str">
        <f>IF(H349=0,"",'Ark1'!W4375)</f>
        <v/>
      </c>
      <c r="P349" s="174" t="str">
        <f>IF(H349=0,"",'Ark1'!X4375)</f>
        <v/>
      </c>
      <c r="Q349" s="255"/>
      <c r="R349" s="174" t="str">
        <f>IF(H349=0,"",'Ark1'!AA4375)</f>
        <v/>
      </c>
      <c r="S349" s="174" t="str">
        <f>IF(H349=0,"",'Ark1'!AB4375)</f>
        <v/>
      </c>
      <c r="T349" s="174" t="str">
        <f>IF(H349=0,"",'Ark1'!AC4375)</f>
        <v/>
      </c>
      <c r="U349" s="84"/>
      <c r="V349" s="92" t="str">
        <f t="shared" si="27"/>
        <v/>
      </c>
      <c r="W349" s="174">
        <f>+'Ark1'!V4375</f>
        <v>0</v>
      </c>
      <c r="X349" s="261"/>
    </row>
    <row r="350" spans="1:38" ht="15.6">
      <c r="A350" s="261"/>
      <c r="B350" s="203">
        <f>+'Ark1'!C4376</f>
        <v>2022</v>
      </c>
      <c r="C350" s="203">
        <f>+'Ark1'!J4376</f>
        <v>134</v>
      </c>
      <c r="D350" s="203" t="str">
        <f>VLOOKUP(C350,RNR!$A$1:$B$29,2)</f>
        <v>Førde</v>
      </c>
      <c r="E350" s="203">
        <f>+'Ark1'!D4376</f>
        <v>2</v>
      </c>
      <c r="F350" s="203" t="str">
        <f>VLOOKUP(E350,RNR!$D$2:$E$13,2)</f>
        <v>Feb</v>
      </c>
      <c r="G350" s="91">
        <f>+'Ark1'!Q4376</f>
        <v>0</v>
      </c>
      <c r="H350" s="92">
        <f>+'Ark1'!R4376</f>
        <v>0</v>
      </c>
      <c r="I350" s="91" t="str">
        <f>IF(H350=0,"",'Ark1'!S4376)</f>
        <v/>
      </c>
      <c r="J350" s="261"/>
      <c r="K350" s="174" t="str">
        <f>IF(H350=0,"",100*H350/Måned!$G24)</f>
        <v/>
      </c>
      <c r="L350" s="261"/>
      <c r="M350" s="174" t="str">
        <f>+IF(H350=0,"",'Ark1'!AA4376)</f>
        <v/>
      </c>
      <c r="N350" s="174">
        <f>+IF(I350=0,"",'Ark1'!AB4376)</f>
        <v>0</v>
      </c>
      <c r="O350" s="256" t="str">
        <f>IF(H350=0,"",'Ark1'!W4376)</f>
        <v/>
      </c>
      <c r="P350" s="174" t="str">
        <f>IF(H350=0,"",'Ark1'!X4376)</f>
        <v/>
      </c>
      <c r="Q350" s="255"/>
      <c r="R350" s="174" t="str">
        <f>IF(H350=0,"",'Ark1'!AA4376)</f>
        <v/>
      </c>
      <c r="S350" s="174" t="str">
        <f>IF(H350=0,"",'Ark1'!AB4376)</f>
        <v/>
      </c>
      <c r="T350" s="174" t="str">
        <f>IF(H350=0,"",'Ark1'!AC4376)</f>
        <v/>
      </c>
      <c r="U350" s="84"/>
      <c r="V350" s="92" t="str">
        <f t="shared" si="27"/>
        <v/>
      </c>
      <c r="W350" s="174">
        <f>+'Ark1'!V4376</f>
        <v>0</v>
      </c>
      <c r="X350" s="261"/>
    </row>
    <row r="351" spans="1:38" ht="15.6">
      <c r="A351" s="261"/>
      <c r="B351" s="203">
        <f>+'Ark1'!C4377</f>
        <v>2022</v>
      </c>
      <c r="C351" s="203">
        <f>+'Ark1'!J4377</f>
        <v>134</v>
      </c>
      <c r="D351" s="203" t="str">
        <f>VLOOKUP(C351,RNR!$A$1:$B$29,2)</f>
        <v>Førde</v>
      </c>
      <c r="E351" s="203">
        <f>+'Ark1'!D4377</f>
        <v>3</v>
      </c>
      <c r="F351" s="203" t="str">
        <f>VLOOKUP(E351,RNR!$D$2:$E$13,2)</f>
        <v>Mar</v>
      </c>
      <c r="G351" s="91">
        <f>+'Ark1'!Q4377</f>
        <v>0</v>
      </c>
      <c r="H351" s="92">
        <f>+'Ark1'!R4377</f>
        <v>0</v>
      </c>
      <c r="I351" s="91" t="str">
        <f>IF(H351=0,"",'Ark1'!S4377)</f>
        <v/>
      </c>
      <c r="J351" s="261"/>
      <c r="K351" s="174" t="str">
        <f>IF(H351=0,"",100*H351/Måned!$G25)</f>
        <v/>
      </c>
      <c r="L351" s="261"/>
      <c r="M351" s="174" t="str">
        <f>+IF(H351=0,"",'Ark1'!AA4377)</f>
        <v/>
      </c>
      <c r="N351" s="174">
        <f>+IF(I351=0,"",'Ark1'!AB4377)</f>
        <v>0</v>
      </c>
      <c r="O351" s="256" t="str">
        <f>IF(H351=0,"",'Ark1'!W4377)</f>
        <v/>
      </c>
      <c r="P351" s="174" t="str">
        <f>IF(H351=0,"",'Ark1'!X4377)</f>
        <v/>
      </c>
      <c r="Q351" s="255"/>
      <c r="R351" s="174" t="str">
        <f>IF(H351=0,"",'Ark1'!AA4377)</f>
        <v/>
      </c>
      <c r="S351" s="174" t="str">
        <f>IF(H351=0,"",'Ark1'!AB4377)</f>
        <v/>
      </c>
      <c r="T351" s="174" t="str">
        <f>IF(H351=0,"",'Ark1'!AC4377)</f>
        <v/>
      </c>
      <c r="U351" s="84"/>
      <c r="V351" s="92" t="str">
        <f t="shared" si="27"/>
        <v/>
      </c>
      <c r="W351" s="174">
        <f>+'Ark1'!V4377</f>
        <v>0</v>
      </c>
      <c r="X351" s="261"/>
    </row>
    <row r="352" spans="1:38" ht="15.6">
      <c r="A352" s="261"/>
      <c r="B352" s="203">
        <f>+'Ark1'!C4378</f>
        <v>2022</v>
      </c>
      <c r="C352" s="203">
        <f>+'Ark1'!J4378</f>
        <v>134</v>
      </c>
      <c r="D352" s="203" t="str">
        <f>VLOOKUP(C352,RNR!$A$1:$B$29,2)</f>
        <v>Førde</v>
      </c>
      <c r="E352" s="203">
        <f>+'Ark1'!D4378</f>
        <v>4</v>
      </c>
      <c r="F352" s="203" t="str">
        <f>VLOOKUP(E352,RNR!$D$2:$E$13,2)</f>
        <v>Apr</v>
      </c>
      <c r="G352" s="91">
        <f>+'Ark1'!Q4378</f>
        <v>0</v>
      </c>
      <c r="H352" s="92">
        <f>+'Ark1'!R4378</f>
        <v>0</v>
      </c>
      <c r="I352" s="91" t="str">
        <f>IF(H352=0,"",'Ark1'!S4378)</f>
        <v/>
      </c>
      <c r="J352" s="261"/>
      <c r="K352" s="174" t="str">
        <f>IF(H352=0,"",100*H352/Måned!$G26)</f>
        <v/>
      </c>
      <c r="L352" s="261"/>
      <c r="M352" s="174" t="str">
        <f>+IF(H352=0,"",'Ark1'!AA4378)</f>
        <v/>
      </c>
      <c r="N352" s="174">
        <f>+IF(I352=0,"",'Ark1'!AB4378)</f>
        <v>0</v>
      </c>
      <c r="O352" s="256" t="str">
        <f>IF(H352=0,"",'Ark1'!W4378)</f>
        <v/>
      </c>
      <c r="P352" s="174" t="str">
        <f>IF(H352=0,"",'Ark1'!X4378)</f>
        <v/>
      </c>
      <c r="Q352" s="255"/>
      <c r="R352" s="174" t="str">
        <f>IF(H352=0,"",'Ark1'!AA4378)</f>
        <v/>
      </c>
      <c r="S352" s="174" t="str">
        <f>IF(H352=0,"",'Ark1'!AB4378)</f>
        <v/>
      </c>
      <c r="T352" s="174" t="str">
        <f>IF(H352=0,"",'Ark1'!AC4378)</f>
        <v/>
      </c>
      <c r="U352" s="84"/>
      <c r="V352" s="92" t="str">
        <f t="shared" si="27"/>
        <v/>
      </c>
      <c r="W352" s="174">
        <f>+'Ark1'!V4378</f>
        <v>0</v>
      </c>
      <c r="X352" s="261"/>
    </row>
    <row r="353" spans="1:38" ht="15.6">
      <c r="A353" s="261"/>
      <c r="B353" s="203">
        <f>+'Ark1'!C4379</f>
        <v>2022</v>
      </c>
      <c r="C353" s="203">
        <f>+'Ark1'!J4379</f>
        <v>134</v>
      </c>
      <c r="D353" s="203" t="str">
        <f>VLOOKUP(C353,RNR!$A$1:$B$29,2)</f>
        <v>Førde</v>
      </c>
      <c r="E353" s="203">
        <f>+'Ark1'!D4379</f>
        <v>5</v>
      </c>
      <c r="F353" s="203" t="str">
        <f>VLOOKUP(E353,RNR!$D$2:$E$13,2)</f>
        <v>Mai</v>
      </c>
      <c r="G353" s="91">
        <f>+'Ark1'!Q4379</f>
        <v>0</v>
      </c>
      <c r="H353" s="92">
        <f>+'Ark1'!R4379</f>
        <v>0</v>
      </c>
      <c r="I353" s="91" t="str">
        <f>IF(H353=0,"",'Ark1'!S4379)</f>
        <v/>
      </c>
      <c r="J353" s="261"/>
      <c r="K353" s="174" t="str">
        <f>IF(H353=0,"",100*H353/Måned!$G27)</f>
        <v/>
      </c>
      <c r="L353" s="261"/>
      <c r="M353" s="174" t="str">
        <f>+IF(H353=0,"",'Ark1'!AA4379)</f>
        <v/>
      </c>
      <c r="N353" s="174">
        <f>+IF(I353=0,"",'Ark1'!AB4379)</f>
        <v>0</v>
      </c>
      <c r="O353" s="256" t="str">
        <f>IF(H353=0,"",'Ark1'!W4379)</f>
        <v/>
      </c>
      <c r="P353" s="174" t="str">
        <f>IF(H353=0,"",'Ark1'!X4379)</f>
        <v/>
      </c>
      <c r="Q353" s="255"/>
      <c r="R353" s="174" t="str">
        <f>IF(H353=0,"",'Ark1'!AA4379)</f>
        <v/>
      </c>
      <c r="S353" s="174" t="str">
        <f>IF(H353=0,"",'Ark1'!AB4379)</f>
        <v/>
      </c>
      <c r="T353" s="174" t="str">
        <f>IF(H353=0,"",'Ark1'!AC4379)</f>
        <v/>
      </c>
      <c r="U353" s="84"/>
      <c r="V353" s="92" t="str">
        <f t="shared" si="27"/>
        <v/>
      </c>
      <c r="W353" s="174">
        <f>+'Ark1'!V4379</f>
        <v>0</v>
      </c>
      <c r="X353" s="261"/>
    </row>
    <row r="354" spans="1:38" ht="15.6">
      <c r="A354" s="261"/>
      <c r="B354" s="203">
        <f>+'Ark1'!C4380</f>
        <v>2022</v>
      </c>
      <c r="C354" s="203">
        <f>+'Ark1'!J4380</f>
        <v>134</v>
      </c>
      <c r="D354" s="203" t="str">
        <f>VLOOKUP(C354,RNR!$A$1:$B$29,2)</f>
        <v>Førde</v>
      </c>
      <c r="E354" s="203">
        <f>+'Ark1'!D4380</f>
        <v>6</v>
      </c>
      <c r="F354" s="203" t="str">
        <f>VLOOKUP(E354,RNR!$D$2:$E$13,2)</f>
        <v>Jun</v>
      </c>
      <c r="G354" s="91">
        <f>+'Ark1'!Q4380</f>
        <v>0</v>
      </c>
      <c r="H354" s="92">
        <f>+'Ark1'!R4380</f>
        <v>0</v>
      </c>
      <c r="I354" s="91" t="str">
        <f>IF(H354=0,"",'Ark1'!S4380)</f>
        <v/>
      </c>
      <c r="J354" s="261"/>
      <c r="K354" s="174" t="str">
        <f>IF(H354=0,"",100*H354/Måned!$G28)</f>
        <v/>
      </c>
      <c r="L354" s="261"/>
      <c r="M354" s="174" t="str">
        <f>+IF(H354=0,"",'Ark1'!AA4380)</f>
        <v/>
      </c>
      <c r="N354" s="174">
        <f>+IF(I354=0,"",'Ark1'!AB4380)</f>
        <v>0</v>
      </c>
      <c r="O354" s="256" t="str">
        <f>IF(H354=0,"",'Ark1'!W4380)</f>
        <v/>
      </c>
      <c r="P354" s="174" t="str">
        <f>IF(H354=0,"",'Ark1'!X4380)</f>
        <v/>
      </c>
      <c r="Q354" s="255"/>
      <c r="R354" s="174" t="str">
        <f>IF(H354=0,"",'Ark1'!AA4380)</f>
        <v/>
      </c>
      <c r="S354" s="174" t="str">
        <f>IF(H354=0,"",'Ark1'!AB4380)</f>
        <v/>
      </c>
      <c r="T354" s="174" t="str">
        <f>IF(H354=0,"",'Ark1'!AC4380)</f>
        <v/>
      </c>
      <c r="U354" s="84"/>
      <c r="V354" s="92" t="str">
        <f t="shared" si="27"/>
        <v/>
      </c>
      <c r="W354" s="174">
        <f>+'Ark1'!V4380</f>
        <v>0</v>
      </c>
      <c r="X354" s="261"/>
      <c r="Y354" s="258"/>
      <c r="AB354" s="235"/>
      <c r="AJ354" s="259"/>
      <c r="AK354" s="90"/>
      <c r="AL354" s="90"/>
    </row>
    <row r="355" spans="1:38" ht="15.6">
      <c r="A355" s="261"/>
      <c r="B355" s="203">
        <f>+'Ark1'!C4381</f>
        <v>2022</v>
      </c>
      <c r="C355" s="203">
        <f>+'Ark1'!J4381</f>
        <v>134</v>
      </c>
      <c r="D355" s="203" t="str">
        <f>VLOOKUP(C355,RNR!$A$1:$B$29,2)</f>
        <v>Førde</v>
      </c>
      <c r="E355" s="203">
        <f>+'Ark1'!D4381</f>
        <v>7</v>
      </c>
      <c r="F355" s="203" t="str">
        <f>VLOOKUP(E355,RNR!$D$2:$E$13,2)</f>
        <v>Jul</v>
      </c>
      <c r="G355" s="91">
        <f>+'Ark1'!Q4381</f>
        <v>0</v>
      </c>
      <c r="H355" s="92">
        <f>+'Ark1'!R4381</f>
        <v>0</v>
      </c>
      <c r="I355" s="91" t="str">
        <f>IF(H355=0,"",'Ark1'!S4381)</f>
        <v/>
      </c>
      <c r="J355" s="261"/>
      <c r="K355" s="174" t="str">
        <f>IF(H355=0,"",100*H355/Måned!$G29)</f>
        <v/>
      </c>
      <c r="L355" s="261"/>
      <c r="M355" s="174" t="str">
        <f>+IF(H355=0,"",'Ark1'!AA4381)</f>
        <v/>
      </c>
      <c r="N355" s="174">
        <f>+IF(I355=0,"",'Ark1'!AB4381)</f>
        <v>0</v>
      </c>
      <c r="O355" s="256" t="str">
        <f>IF(H355=0,"",'Ark1'!W4381)</f>
        <v/>
      </c>
      <c r="P355" s="174" t="str">
        <f>IF(H355=0,"",'Ark1'!X4381)</f>
        <v/>
      </c>
      <c r="Q355" s="255"/>
      <c r="R355" s="174" t="str">
        <f>IF(H355=0,"",'Ark1'!AA4381)</f>
        <v/>
      </c>
      <c r="S355" s="174" t="str">
        <f>IF(H355=0,"",'Ark1'!AB4381)</f>
        <v/>
      </c>
      <c r="T355" s="174" t="str">
        <f>IF(H355=0,"",'Ark1'!AC4381)</f>
        <v/>
      </c>
      <c r="U355" s="84"/>
      <c r="V355" s="92" t="str">
        <f t="shared" si="27"/>
        <v/>
      </c>
      <c r="W355" s="174">
        <f>+'Ark1'!V4381</f>
        <v>0</v>
      </c>
      <c r="X355" s="261"/>
    </row>
    <row r="356" spans="1:38" ht="15.6">
      <c r="A356" s="261"/>
      <c r="B356" s="203">
        <f>+'Ark1'!C4382</f>
        <v>2022</v>
      </c>
      <c r="C356" s="203">
        <f>+'Ark1'!J4382</f>
        <v>134</v>
      </c>
      <c r="D356" s="203" t="str">
        <f>VLOOKUP(C356,RNR!$A$1:$B$29,2)</f>
        <v>Førde</v>
      </c>
      <c r="E356" s="203">
        <f>+'Ark1'!D4382</f>
        <v>8</v>
      </c>
      <c r="F356" s="203" t="str">
        <f>VLOOKUP(E356,RNR!$D$2:$E$13,2)</f>
        <v>Aug</v>
      </c>
      <c r="G356" s="91">
        <f>+'Ark1'!Q4382</f>
        <v>0</v>
      </c>
      <c r="H356" s="92">
        <f>+'Ark1'!R4382</f>
        <v>0</v>
      </c>
      <c r="I356" s="91" t="str">
        <f>IF(H356=0,"",'Ark1'!S4382)</f>
        <v/>
      </c>
      <c r="J356" s="261"/>
      <c r="K356" s="174" t="str">
        <f>IF(H356=0,"",100*H356/Måned!$G30)</f>
        <v/>
      </c>
      <c r="L356" s="261"/>
      <c r="M356" s="174" t="str">
        <f>+IF(H356=0,"",'Ark1'!AA4382)</f>
        <v/>
      </c>
      <c r="N356" s="174">
        <f>+IF(I356=0,"",'Ark1'!AB4382)</f>
        <v>0</v>
      </c>
      <c r="O356" s="256" t="str">
        <f>IF(H356=0,"",'Ark1'!W4382)</f>
        <v/>
      </c>
      <c r="P356" s="174" t="str">
        <f>IF(H356=0,"",'Ark1'!X4382)</f>
        <v/>
      </c>
      <c r="Q356" s="255"/>
      <c r="R356" s="174" t="str">
        <f>IF(H356=0,"",'Ark1'!AA4382)</f>
        <v/>
      </c>
      <c r="S356" s="174" t="str">
        <f>IF(H356=0,"",'Ark1'!AB4382)</f>
        <v/>
      </c>
      <c r="T356" s="174" t="str">
        <f>IF(H356=0,"",'Ark1'!AC4382)</f>
        <v/>
      </c>
      <c r="U356" s="84"/>
      <c r="V356" s="92" t="str">
        <f t="shared" si="27"/>
        <v/>
      </c>
      <c r="W356" s="174">
        <f>+'Ark1'!V4382</f>
        <v>0</v>
      </c>
      <c r="X356" s="261"/>
    </row>
    <row r="357" spans="1:38" ht="15.6">
      <c r="A357" s="261"/>
      <c r="B357" s="203">
        <f>+'Ark1'!C4383</f>
        <v>2022</v>
      </c>
      <c r="C357" s="203">
        <f>+'Ark1'!J4383</f>
        <v>134</v>
      </c>
      <c r="D357" s="203" t="str">
        <f>VLOOKUP(C357,RNR!$A$1:$B$29,2)</f>
        <v>Førde</v>
      </c>
      <c r="E357" s="203">
        <f>+'Ark1'!D4383</f>
        <v>9</v>
      </c>
      <c r="F357" s="203" t="str">
        <f>VLOOKUP(E357,RNR!$D$2:$E$13,2)</f>
        <v>Sep</v>
      </c>
      <c r="G357" s="91">
        <f>+'Ark1'!Q4383</f>
        <v>0</v>
      </c>
      <c r="H357" s="92">
        <f>+'Ark1'!R4383</f>
        <v>0</v>
      </c>
      <c r="I357" s="91" t="str">
        <f>IF(H357=0,"",'Ark1'!S4383)</f>
        <v/>
      </c>
      <c r="J357" s="261"/>
      <c r="K357" s="174" t="str">
        <f>IF(H357=0,"",100*H357/Måned!$G31)</f>
        <v/>
      </c>
      <c r="L357" s="261"/>
      <c r="M357" s="174" t="str">
        <f>+IF(H357=0,"",'Ark1'!AA4383)</f>
        <v/>
      </c>
      <c r="N357" s="174">
        <f>+IF(I357=0,"",'Ark1'!AB4383)</f>
        <v>0</v>
      </c>
      <c r="O357" s="256" t="str">
        <f>IF(H357=0,"",'Ark1'!W4383)</f>
        <v/>
      </c>
      <c r="P357" s="174" t="str">
        <f>IF(H357=0,"",'Ark1'!X4383)</f>
        <v/>
      </c>
      <c r="Q357" s="255"/>
      <c r="R357" s="174" t="str">
        <f>IF(H357=0,"",'Ark1'!AA4383)</f>
        <v/>
      </c>
      <c r="S357" s="174" t="str">
        <f>IF(H357=0,"",'Ark1'!AB4383)</f>
        <v/>
      </c>
      <c r="T357" s="174" t="str">
        <f>IF(H357=0,"",'Ark1'!AC4383)</f>
        <v/>
      </c>
      <c r="U357" s="84"/>
      <c r="V357" s="92" t="str">
        <f t="shared" si="27"/>
        <v/>
      </c>
      <c r="W357" s="174">
        <f>+'Ark1'!V4383</f>
        <v>0</v>
      </c>
      <c r="X357" s="261"/>
    </row>
    <row r="358" spans="1:38" ht="15.6">
      <c r="A358" s="261"/>
      <c r="B358" s="203">
        <f>+'Ark1'!C4384</f>
        <v>2022</v>
      </c>
      <c r="C358" s="203">
        <f>+'Ark1'!J4384</f>
        <v>134</v>
      </c>
      <c r="D358" s="203" t="str">
        <f>VLOOKUP(C358,RNR!$A$1:$B$29,2)</f>
        <v>Førde</v>
      </c>
      <c r="E358" s="203">
        <f>+'Ark1'!D4384</f>
        <v>10</v>
      </c>
      <c r="F358" s="203" t="str">
        <f>VLOOKUP(E358,RNR!$D$2:$E$13,2)</f>
        <v>Okt</v>
      </c>
      <c r="G358" s="91">
        <f>+'Ark1'!Q4384</f>
        <v>0</v>
      </c>
      <c r="H358" s="92">
        <f>+'Ark1'!R4384</f>
        <v>0</v>
      </c>
      <c r="I358" s="91" t="str">
        <f>IF(H358=0,"",'Ark1'!S4384)</f>
        <v/>
      </c>
      <c r="J358" s="261"/>
      <c r="K358" s="174" t="str">
        <f>IF(H358=0,"",100*H358/Måned!$G32)</f>
        <v/>
      </c>
      <c r="L358" s="261"/>
      <c r="M358" s="174" t="str">
        <f>+IF(H358=0,"",'Ark1'!AA4384)</f>
        <v/>
      </c>
      <c r="N358" s="174">
        <f>+IF(I358=0,"",'Ark1'!AB4384)</f>
        <v>0</v>
      </c>
      <c r="O358" s="256" t="str">
        <f>IF(H358=0,"",'Ark1'!W4384)</f>
        <v/>
      </c>
      <c r="P358" s="174" t="str">
        <f>IF(H358=0,"",'Ark1'!X4384)</f>
        <v/>
      </c>
      <c r="Q358" s="255"/>
      <c r="R358" s="174" t="str">
        <f>IF(H358=0,"",'Ark1'!AA4384)</f>
        <v/>
      </c>
      <c r="S358" s="174" t="str">
        <f>IF(H358=0,"",'Ark1'!AB4384)</f>
        <v/>
      </c>
      <c r="T358" s="174" t="str">
        <f>IF(H358=0,"",'Ark1'!AC4384)</f>
        <v/>
      </c>
      <c r="U358" s="84"/>
      <c r="V358" s="92" t="str">
        <f t="shared" si="27"/>
        <v/>
      </c>
      <c r="W358" s="174">
        <f>+'Ark1'!V4384</f>
        <v>0</v>
      </c>
      <c r="X358" s="261"/>
    </row>
    <row r="359" spans="1:38" ht="15.6">
      <c r="A359" s="261"/>
      <c r="B359" s="203">
        <f>+'Ark1'!C4385</f>
        <v>2022</v>
      </c>
      <c r="C359" s="203">
        <f>+'Ark1'!J4385</f>
        <v>134</v>
      </c>
      <c r="D359" s="203" t="str">
        <f>VLOOKUP(C359,RNR!$A$1:$B$29,2)</f>
        <v>Førde</v>
      </c>
      <c r="E359" s="203">
        <f>+'Ark1'!D4385</f>
        <v>11</v>
      </c>
      <c r="F359" s="203" t="str">
        <f>VLOOKUP(E359,RNR!$D$2:$E$13,2)</f>
        <v>Nov</v>
      </c>
      <c r="G359" s="91">
        <f>+'Ark1'!Q4385</f>
        <v>0</v>
      </c>
      <c r="H359" s="92">
        <f>+'Ark1'!R4385</f>
        <v>0</v>
      </c>
      <c r="I359" s="91" t="str">
        <f>IF(H359=0,"",'Ark1'!S4385)</f>
        <v/>
      </c>
      <c r="J359" s="261"/>
      <c r="K359" s="174" t="str">
        <f>IF(H359=0,"",100*H359/Måned!$G33)</f>
        <v/>
      </c>
      <c r="L359" s="261"/>
      <c r="M359" s="174" t="str">
        <f>+IF(H359=0,"",'Ark1'!AA4385)</f>
        <v/>
      </c>
      <c r="N359" s="174">
        <f>+IF(I359=0,"",'Ark1'!AB4385)</f>
        <v>0</v>
      </c>
      <c r="O359" s="256" t="str">
        <f>IF(H359=0,"",'Ark1'!W4385)</f>
        <v/>
      </c>
      <c r="P359" s="174" t="str">
        <f>IF(H359=0,"",'Ark1'!X4385)</f>
        <v/>
      </c>
      <c r="Q359" s="255"/>
      <c r="R359" s="174" t="str">
        <f>IF(H359=0,"",'Ark1'!AA4385)</f>
        <v/>
      </c>
      <c r="S359" s="174" t="str">
        <f>IF(H359=0,"",'Ark1'!AB4385)</f>
        <v/>
      </c>
      <c r="T359" s="174" t="str">
        <f>IF(H359=0,"",'Ark1'!AC4385)</f>
        <v/>
      </c>
      <c r="U359" s="84"/>
      <c r="V359" s="92" t="str">
        <f t="shared" si="27"/>
        <v/>
      </c>
      <c r="W359" s="174">
        <f>+'Ark1'!V4385</f>
        <v>0</v>
      </c>
      <c r="X359" s="261"/>
    </row>
    <row r="360" spans="1:38" ht="15.6">
      <c r="A360" s="261"/>
      <c r="B360" s="203">
        <f>+'Ark1'!C4386</f>
        <v>2022</v>
      </c>
      <c r="C360" s="203">
        <f>+'Ark1'!J4386</f>
        <v>134</v>
      </c>
      <c r="D360" s="203" t="str">
        <f>VLOOKUP(C360,RNR!$A$1:$B$29,2)</f>
        <v>Førde</v>
      </c>
      <c r="E360" s="203">
        <f>+'Ark1'!D4386</f>
        <v>12</v>
      </c>
      <c r="F360" s="203" t="str">
        <f>VLOOKUP(E360,RNR!$D$2:$E$13,2)</f>
        <v>Des</v>
      </c>
      <c r="G360" s="91">
        <f>+'Ark1'!Q4386</f>
        <v>0</v>
      </c>
      <c r="H360" s="92">
        <f>+'Ark1'!R4386</f>
        <v>0</v>
      </c>
      <c r="I360" s="91" t="str">
        <f>IF(H360=0,"",'Ark1'!S4386)</f>
        <v/>
      </c>
      <c r="J360" s="261"/>
      <c r="K360" s="174" t="str">
        <f>IF(H360=0,"",100*H360/Måned!$G34)</f>
        <v/>
      </c>
      <c r="L360" s="261"/>
      <c r="M360" s="174" t="str">
        <f>+IF(H360=0,"",'Ark1'!AA4386)</f>
        <v/>
      </c>
      <c r="N360" s="174">
        <f>+IF(I360=0,"",'Ark1'!AB4386)</f>
        <v>0</v>
      </c>
      <c r="O360" s="256" t="str">
        <f>IF(H360=0,"",'Ark1'!W4386)</f>
        <v/>
      </c>
      <c r="P360" s="174" t="str">
        <f>IF(H360=0,"",'Ark1'!X4386)</f>
        <v/>
      </c>
      <c r="Q360" s="255"/>
      <c r="R360" s="174" t="str">
        <f>IF(H360=0,"",'Ark1'!AA4386)</f>
        <v/>
      </c>
      <c r="S360" s="174" t="str">
        <f>IF(H360=0,"",'Ark1'!AB4386)</f>
        <v/>
      </c>
      <c r="T360" s="174" t="str">
        <f>IF(H360=0,"",'Ark1'!AC4386)</f>
        <v/>
      </c>
      <c r="U360" s="84"/>
      <c r="V360" s="92" t="str">
        <f t="shared" ref="V360:V372" si="28">+(IF(H360=0,"",I360/G360))</f>
        <v/>
      </c>
      <c r="W360" s="174">
        <f>+'Ark1'!V4386</f>
        <v>0</v>
      </c>
      <c r="X360" s="261"/>
    </row>
    <row r="361" spans="1:38">
      <c r="A361" s="261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2"/>
      <c r="X361" s="261"/>
    </row>
    <row r="362" spans="1:38" ht="15.6">
      <c r="A362" s="261"/>
      <c r="B362" s="203">
        <f>+'Ark1'!C4387</f>
        <v>2022</v>
      </c>
      <c r="C362" s="203">
        <f>+'Ark1'!J4387</f>
        <v>141</v>
      </c>
      <c r="D362" s="203" t="str">
        <f>VLOOKUP(C362,RNR!$A$1:$B$29,2)</f>
        <v>Ølen</v>
      </c>
      <c r="E362" s="203">
        <f>+'Ark1'!D4387</f>
        <v>1</v>
      </c>
      <c r="F362" s="203" t="str">
        <f>VLOOKUP(E362,RNR!$D$2:$E$13,2)</f>
        <v>Jan</v>
      </c>
      <c r="G362" s="91">
        <f>+'Ark1'!Q4387</f>
        <v>15</v>
      </c>
      <c r="H362" s="92">
        <f>+'Ark1'!R4387</f>
        <v>167</v>
      </c>
      <c r="I362" s="91">
        <f>IF(H362=0,"",'Ark1'!S4387)</f>
        <v>167</v>
      </c>
      <c r="J362" s="261"/>
      <c r="K362" s="174">
        <f>IF(H362=0,"",100*H362/Måned!$G23)</f>
        <v>9.3088071348940922</v>
      </c>
      <c r="L362" s="261"/>
      <c r="M362" s="174">
        <f>+IF(H362=0,"",'Ark1'!AA4387)</f>
        <v>26.043353653033403</v>
      </c>
      <c r="N362" s="174">
        <f>+IF(I362=0,"",'Ark1'!AB4387)</f>
        <v>3.950190068551493</v>
      </c>
      <c r="O362" s="256">
        <f>IF(H362=0,"",'Ark1'!W4387)</f>
        <v>60.80838323353295</v>
      </c>
      <c r="P362" s="174">
        <f>IF(H362=0,"",'Ark1'!X4387)</f>
        <v>146.52104242219781</v>
      </c>
      <c r="Q362" s="255"/>
      <c r="R362" s="174">
        <f>IF(H362=0,"",'Ark1'!AA4387)</f>
        <v>26.043353653033403</v>
      </c>
      <c r="S362" s="174">
        <f>IF(H362=0,"",'Ark1'!AB4387)</f>
        <v>3.950190068551493</v>
      </c>
      <c r="T362" s="174">
        <f>IF(H362=0,"",'Ark1'!AC4387)</f>
        <v>-59.475327479865754</v>
      </c>
      <c r="U362" s="84"/>
      <c r="V362" s="92">
        <f t="shared" si="28"/>
        <v>11.133333333333333</v>
      </c>
      <c r="W362" s="174">
        <f>+'Ark1'!V4387</f>
        <v>15.868263473053894</v>
      </c>
      <c r="X362" s="261"/>
    </row>
    <row r="363" spans="1:38" ht="15.6">
      <c r="A363" s="261"/>
      <c r="B363" s="203">
        <f>+'Ark1'!C4388</f>
        <v>2022</v>
      </c>
      <c r="C363" s="203">
        <f>+'Ark1'!J4388</f>
        <v>141</v>
      </c>
      <c r="D363" s="203" t="str">
        <f>VLOOKUP(C363,RNR!$A$1:$B$29,2)</f>
        <v>Ølen</v>
      </c>
      <c r="E363" s="203">
        <f>+'Ark1'!D4388</f>
        <v>2</v>
      </c>
      <c r="F363" s="203" t="str">
        <f>VLOOKUP(E363,RNR!$D$2:$E$13,2)</f>
        <v>Feb</v>
      </c>
      <c r="G363" s="91">
        <f>+'Ark1'!Q4388</f>
        <v>16</v>
      </c>
      <c r="H363" s="92">
        <f>+'Ark1'!R4388</f>
        <v>219</v>
      </c>
      <c r="I363" s="91">
        <f>IF(H363=0,"",'Ark1'!S4388)</f>
        <v>219</v>
      </c>
      <c r="J363" s="261"/>
      <c r="K363" s="174">
        <f>IF(H363=0,"",100*H363/Måned!$G24)</f>
        <v>13.966836734693878</v>
      </c>
      <c r="L363" s="261"/>
      <c r="M363" s="174">
        <f>+IF(H363=0,"",'Ark1'!AA4388)</f>
        <v>28.668019230835156</v>
      </c>
      <c r="N363" s="174">
        <f>+IF(I363=0,"",'Ark1'!AB4388)</f>
        <v>4.224057744755525</v>
      </c>
      <c r="O363" s="256">
        <f>IF(H363=0,"",'Ark1'!W4388)</f>
        <v>60.045662100456639</v>
      </c>
      <c r="P363" s="174">
        <f>IF(H363=0,"",'Ark1'!X4388)</f>
        <v>143.07375690744399</v>
      </c>
      <c r="Q363" s="255"/>
      <c r="R363" s="174">
        <f>IF(H363=0,"",'Ark1'!AA4388)</f>
        <v>28.668019230835156</v>
      </c>
      <c r="S363" s="174">
        <f>IF(H363=0,"",'Ark1'!AB4388)</f>
        <v>4.224057744755525</v>
      </c>
      <c r="T363" s="174">
        <f>IF(H363=0,"",'Ark1'!AC4388)</f>
        <v>-59.890042265641007</v>
      </c>
      <c r="U363" s="84"/>
      <c r="V363" s="92">
        <f t="shared" si="28"/>
        <v>13.6875</v>
      </c>
      <c r="W363" s="174">
        <f>+'Ark1'!V4388</f>
        <v>15.561643835616442</v>
      </c>
      <c r="X363" s="261"/>
    </row>
    <row r="364" spans="1:38" ht="15.6">
      <c r="A364" s="261"/>
      <c r="B364" s="203">
        <f>+'Ark1'!C4389</f>
        <v>2022</v>
      </c>
      <c r="C364" s="203">
        <f>+'Ark1'!J4389</f>
        <v>141</v>
      </c>
      <c r="D364" s="203" t="str">
        <f>VLOOKUP(C364,RNR!$A$1:$B$29,2)</f>
        <v>Ølen</v>
      </c>
      <c r="E364" s="203">
        <f>+'Ark1'!D4389</f>
        <v>3</v>
      </c>
      <c r="F364" s="203" t="str">
        <f>VLOOKUP(E364,RNR!$D$2:$E$13,2)</f>
        <v>Mar</v>
      </c>
      <c r="G364" s="91">
        <f>+'Ark1'!Q4389</f>
        <v>15</v>
      </c>
      <c r="H364" s="92">
        <f>+'Ark1'!R4389</f>
        <v>151</v>
      </c>
      <c r="I364" s="91">
        <f>IF(H364=0,"",'Ark1'!S4389)</f>
        <v>151</v>
      </c>
      <c r="J364" s="261"/>
      <c r="K364" s="174">
        <f>IF(H364=0,"",100*H364/Måned!$G25)</f>
        <v>8.0791867308721237</v>
      </c>
      <c r="L364" s="261"/>
      <c r="M364" s="174">
        <f>+IF(H364=0,"",'Ark1'!AA4389)</f>
        <v>27.816697963344961</v>
      </c>
      <c r="N364" s="174">
        <f>+IF(I364=0,"",'Ark1'!AB4389)</f>
        <v>3.6133702955507454</v>
      </c>
      <c r="O364" s="256">
        <f>IF(H364=0,"",'Ark1'!W4389)</f>
        <v>60.827814569536407</v>
      </c>
      <c r="P364" s="174">
        <f>IF(H364=0,"",'Ark1'!X4389)</f>
        <v>145.55114692228764</v>
      </c>
      <c r="Q364" s="255"/>
      <c r="R364" s="174">
        <f>IF(H364=0,"",'Ark1'!AA4389)</f>
        <v>27.816697963344961</v>
      </c>
      <c r="S364" s="174">
        <f>IF(H364=0,"",'Ark1'!AB4389)</f>
        <v>3.6133702955507454</v>
      </c>
      <c r="T364" s="174">
        <f>IF(H364=0,"",'Ark1'!AC4389)</f>
        <v>-66.775068846352042</v>
      </c>
      <c r="U364" s="84"/>
      <c r="V364" s="92">
        <f t="shared" si="28"/>
        <v>10.066666666666666</v>
      </c>
      <c r="W364" s="174">
        <f>+'Ark1'!V4389</f>
        <v>15.966887417218539</v>
      </c>
      <c r="X364" s="261"/>
    </row>
    <row r="365" spans="1:38" ht="15.6">
      <c r="A365" s="261"/>
      <c r="B365" s="203">
        <f>+'Ark1'!C4390</f>
        <v>2022</v>
      </c>
      <c r="C365" s="203">
        <f>+'Ark1'!J4390</f>
        <v>141</v>
      </c>
      <c r="D365" s="203" t="str">
        <f>VLOOKUP(C365,RNR!$A$1:$B$29,2)</f>
        <v>Ølen</v>
      </c>
      <c r="E365" s="203">
        <f>+'Ark1'!D4390</f>
        <v>4</v>
      </c>
      <c r="F365" s="203" t="str">
        <f>VLOOKUP(E365,RNR!$D$2:$E$13,2)</f>
        <v>Apr</v>
      </c>
      <c r="G365" s="91">
        <f>+'Ark1'!Q4390</f>
        <v>13</v>
      </c>
      <c r="H365" s="92">
        <f>+'Ark1'!R4390</f>
        <v>132</v>
      </c>
      <c r="I365" s="91">
        <f>IF(H365=0,"",'Ark1'!S4390)</f>
        <v>132</v>
      </c>
      <c r="J365" s="261"/>
      <c r="K365" s="174">
        <f>IF(H365=0,"",100*H365/Måned!$G26)</f>
        <v>9.2631578947368425</v>
      </c>
      <c r="L365" s="261"/>
      <c r="M365" s="174">
        <f>+IF(H365=0,"",'Ark1'!AA4390)</f>
        <v>28.11661318683803</v>
      </c>
      <c r="N365" s="174">
        <f>+IF(I365=0,"",'Ark1'!AB4390)</f>
        <v>3.7749096158580007</v>
      </c>
      <c r="O365" s="256">
        <f>IF(H365=0,"",'Ark1'!W4390)</f>
        <v>59.492424242424242</v>
      </c>
      <c r="P365" s="174">
        <f>IF(H365=0,"",'Ark1'!X4390)</f>
        <v>146.58557405036279</v>
      </c>
      <c r="Q365" s="255"/>
      <c r="R365" s="174">
        <f>IF(H365=0,"",'Ark1'!AA4390)</f>
        <v>28.11661318683803</v>
      </c>
      <c r="S365" s="174">
        <f>IF(H365=0,"",'Ark1'!AB4390)</f>
        <v>3.7749096158580007</v>
      </c>
      <c r="T365" s="174">
        <f>IF(H365=0,"",'Ark1'!AC4390)</f>
        <v>-58.96644940898085</v>
      </c>
      <c r="U365" s="84"/>
      <c r="V365" s="92">
        <f t="shared" si="28"/>
        <v>10.153846153846153</v>
      </c>
      <c r="W365" s="174">
        <f>+'Ark1'!V4390</f>
        <v>15.340909090909092</v>
      </c>
      <c r="X365" s="261"/>
    </row>
    <row r="366" spans="1:38" ht="15.6">
      <c r="A366" s="261"/>
      <c r="B366" s="203">
        <f>+'Ark1'!C4391</f>
        <v>2022</v>
      </c>
      <c r="C366" s="203">
        <f>+'Ark1'!J4391</f>
        <v>141</v>
      </c>
      <c r="D366" s="203" t="str">
        <f>VLOOKUP(C366,RNR!$A$1:$B$29,2)</f>
        <v>Ølen</v>
      </c>
      <c r="E366" s="203">
        <f>+'Ark1'!D4391</f>
        <v>5</v>
      </c>
      <c r="F366" s="203" t="str">
        <f>VLOOKUP(E366,RNR!$D$2:$E$13,2)</f>
        <v>Mai</v>
      </c>
      <c r="G366" s="91">
        <f>+'Ark1'!Q4391</f>
        <v>17</v>
      </c>
      <c r="H366" s="92">
        <f>+'Ark1'!R4391</f>
        <v>183</v>
      </c>
      <c r="I366" s="91">
        <f>IF(H366=0,"",'Ark1'!S4391)</f>
        <v>183</v>
      </c>
      <c r="J366" s="261"/>
      <c r="K366" s="174">
        <f>IF(H366=0,"",100*H366/Måned!$G27)</f>
        <v>10.783736004714202</v>
      </c>
      <c r="L366" s="261"/>
      <c r="M366" s="174">
        <f>+IF(H366=0,"",'Ark1'!AA4391)</f>
        <v>28.406666248086076</v>
      </c>
      <c r="N366" s="174">
        <f>+IF(I366=0,"",'Ark1'!AB4391)</f>
        <v>3.8038046869482511</v>
      </c>
      <c r="O366" s="256">
        <f>IF(H366=0,"",'Ark1'!W4391)</f>
        <v>60.224043715846989</v>
      </c>
      <c r="P366" s="174">
        <f>IF(H366=0,"",'Ark1'!X4391)</f>
        <v>138.82149559822156</v>
      </c>
      <c r="Q366" s="255"/>
      <c r="R366" s="174">
        <f>IF(H366=0,"",'Ark1'!AA4391)</f>
        <v>28.406666248086076</v>
      </c>
      <c r="S366" s="174">
        <f>IF(H366=0,"",'Ark1'!AB4391)</f>
        <v>3.8038046869482511</v>
      </c>
      <c r="T366" s="174">
        <f>IF(H366=0,"",'Ark1'!AC4391)</f>
        <v>-65.391269327605556</v>
      </c>
      <c r="U366" s="84"/>
      <c r="V366" s="92">
        <f t="shared" si="28"/>
        <v>10.764705882352942</v>
      </c>
      <c r="W366" s="174">
        <f>+'Ark1'!V4391</f>
        <v>15.688524590163937</v>
      </c>
      <c r="X366" s="261"/>
    </row>
    <row r="367" spans="1:38" ht="15.6">
      <c r="A367" s="261"/>
      <c r="B367" s="203">
        <f>+'Ark1'!C4392</f>
        <v>2022</v>
      </c>
      <c r="C367" s="203">
        <f>+'Ark1'!J4392</f>
        <v>141</v>
      </c>
      <c r="D367" s="203" t="str">
        <f>VLOOKUP(C367,RNR!$A$1:$B$29,2)</f>
        <v>Ølen</v>
      </c>
      <c r="E367" s="203">
        <f>+'Ark1'!D4392</f>
        <v>6</v>
      </c>
      <c r="F367" s="203" t="str">
        <f>VLOOKUP(E367,RNR!$D$2:$E$13,2)</f>
        <v>Jun</v>
      </c>
      <c r="G367" s="91">
        <f>+'Ark1'!Q4392</f>
        <v>16</v>
      </c>
      <c r="H367" s="92">
        <f>+'Ark1'!R4392</f>
        <v>165</v>
      </c>
      <c r="I367" s="91">
        <f>IF(H367=0,"",'Ark1'!S4392)</f>
        <v>165</v>
      </c>
      <c r="J367" s="261"/>
      <c r="K367" s="174">
        <f>IF(H367=0,"",100*H367/Måned!$G28)</f>
        <v>13.569078947368421</v>
      </c>
      <c r="L367" s="261"/>
      <c r="M367" s="174">
        <f>+IF(H367=0,"",'Ark1'!AA4392)</f>
        <v>25.45019962902111</v>
      </c>
      <c r="N367" s="174">
        <f>+IF(I367=0,"",'Ark1'!AB4392)</f>
        <v>3.2176852895504746</v>
      </c>
      <c r="O367" s="256">
        <f>IF(H367=0,"",'Ark1'!W4392)</f>
        <v>60.327272727272721</v>
      </c>
      <c r="P367" s="174">
        <f>IF(H367=0,"",'Ark1'!X4392)</f>
        <v>142.8444794641978</v>
      </c>
      <c r="Q367" s="255"/>
      <c r="R367" s="174">
        <f>IF(H367=0,"",'Ark1'!AA4392)</f>
        <v>25.45019962902111</v>
      </c>
      <c r="S367" s="174">
        <f>IF(H367=0,"",'Ark1'!AB4392)</f>
        <v>3.2176852895504746</v>
      </c>
      <c r="T367" s="174">
        <f>IF(H367=0,"",'Ark1'!AC4392)</f>
        <v>-58.421932530855933</v>
      </c>
      <c r="U367" s="84"/>
      <c r="V367" s="92">
        <f t="shared" si="28"/>
        <v>10.3125</v>
      </c>
      <c r="W367" s="174">
        <f>+'Ark1'!V4392</f>
        <v>15.745454545454548</v>
      </c>
      <c r="X367" s="261"/>
    </row>
    <row r="368" spans="1:38" ht="15.6">
      <c r="A368" s="261"/>
      <c r="B368" s="203">
        <f>+'Ark1'!C4393</f>
        <v>2022</v>
      </c>
      <c r="C368" s="203">
        <f>+'Ark1'!J4393</f>
        <v>141</v>
      </c>
      <c r="D368" s="203" t="str">
        <f>VLOOKUP(C368,RNR!$A$1:$B$29,2)</f>
        <v>Ølen</v>
      </c>
      <c r="E368" s="203">
        <f>+'Ark1'!D4393</f>
        <v>7</v>
      </c>
      <c r="F368" s="203" t="str">
        <f>VLOOKUP(E368,RNR!$D$2:$E$13,2)</f>
        <v>Jul</v>
      </c>
      <c r="G368" s="91">
        <f>+'Ark1'!Q4393</f>
        <v>17</v>
      </c>
      <c r="H368" s="92">
        <f>+'Ark1'!R4393</f>
        <v>145</v>
      </c>
      <c r="I368" s="91">
        <f>IF(H368=0,"",'Ark1'!S4393)</f>
        <v>145</v>
      </c>
      <c r="J368" s="261"/>
      <c r="K368" s="174">
        <f>IF(H368=0,"",100*H368/Måned!$G29)</f>
        <v>11.590727418065548</v>
      </c>
      <c r="L368" s="261"/>
      <c r="M368" s="174">
        <f>+IF(H368=0,"",'Ark1'!AA4393)</f>
        <v>27.09570750214186</v>
      </c>
      <c r="N368" s="174">
        <f>+IF(I368=0,"",'Ark1'!AB4393)</f>
        <v>3.7759108798608794</v>
      </c>
      <c r="O368" s="256">
        <f>IF(H368=0,"",'Ark1'!W4393)</f>
        <v>61.179310344827584</v>
      </c>
      <c r="P368" s="174">
        <f>IF(H368=0,"",'Ark1'!X4393)</f>
        <v>144.5062950648186</v>
      </c>
      <c r="Q368" s="255"/>
      <c r="R368" s="174">
        <f>IF(H368=0,"",'Ark1'!AA4393)</f>
        <v>27.09570750214186</v>
      </c>
      <c r="S368" s="174">
        <f>IF(H368=0,"",'Ark1'!AB4393)</f>
        <v>3.7759108798608794</v>
      </c>
      <c r="T368" s="174">
        <f>IF(H368=0,"",'Ark1'!AC4393)</f>
        <v>-58.335076621855151</v>
      </c>
      <c r="U368" s="84"/>
      <c r="V368" s="92">
        <f t="shared" si="28"/>
        <v>8.5294117647058822</v>
      </c>
      <c r="W368" s="174">
        <f>+'Ark1'!V4393</f>
        <v>16.006896551724139</v>
      </c>
      <c r="X368" s="261"/>
      <c r="Y368" s="258"/>
      <c r="AB368" s="235"/>
      <c r="AJ368" s="259"/>
      <c r="AK368" s="90"/>
      <c r="AL368" s="90"/>
    </row>
    <row r="369" spans="1:38" ht="15.6">
      <c r="A369" s="261"/>
      <c r="B369" s="203">
        <f>+'Ark1'!C4394</f>
        <v>2022</v>
      </c>
      <c r="C369" s="203">
        <f>+'Ark1'!J4394</f>
        <v>141</v>
      </c>
      <c r="D369" s="203" t="str">
        <f>VLOOKUP(C369,RNR!$A$1:$B$29,2)</f>
        <v>Ølen</v>
      </c>
      <c r="E369" s="203">
        <f>+'Ark1'!D4394</f>
        <v>8</v>
      </c>
      <c r="F369" s="203" t="str">
        <f>VLOOKUP(E369,RNR!$D$2:$E$13,2)</f>
        <v>Aug</v>
      </c>
      <c r="G369" s="91">
        <f>+'Ark1'!Q4394</f>
        <v>16</v>
      </c>
      <c r="H369" s="92">
        <f>+'Ark1'!R4394</f>
        <v>145</v>
      </c>
      <c r="I369" s="91">
        <f>IF(H369=0,"",'Ark1'!S4394)</f>
        <v>145</v>
      </c>
      <c r="J369" s="261"/>
      <c r="K369" s="174">
        <f>IF(H369=0,"",100*H369/Måned!$G30)</f>
        <v>8.494434680726421</v>
      </c>
      <c r="L369" s="261"/>
      <c r="M369" s="174">
        <f>+IF(H369=0,"",'Ark1'!AA4394)</f>
        <v>26.080678503461922</v>
      </c>
      <c r="N369" s="174">
        <f>+IF(I369=0,"",'Ark1'!AB4394)</f>
        <v>3.0395412383051879</v>
      </c>
      <c r="O369" s="256">
        <f>IF(H369=0,"",'Ark1'!W4394)</f>
        <v>61.634482758620699</v>
      </c>
      <c r="P369" s="174">
        <f>IF(H369=0,"",'Ark1'!X4394)</f>
        <v>146.91074830948563</v>
      </c>
      <c r="Q369" s="255"/>
      <c r="R369" s="174">
        <f>IF(H369=0,"",'Ark1'!AA4394)</f>
        <v>26.080678503461922</v>
      </c>
      <c r="S369" s="174">
        <f>IF(H369=0,"",'Ark1'!AB4394)</f>
        <v>3.0395412383051879</v>
      </c>
      <c r="T369" s="174">
        <f>IF(H369=0,"",'Ark1'!AC4394)</f>
        <v>-45.319196229484866</v>
      </c>
      <c r="U369" s="84"/>
      <c r="V369" s="92">
        <f t="shared" si="28"/>
        <v>9.0625</v>
      </c>
      <c r="W369" s="174">
        <f>+'Ark1'!V4394</f>
        <v>16.358620689655172</v>
      </c>
      <c r="X369" s="261"/>
    </row>
    <row r="370" spans="1:38" ht="15.6">
      <c r="A370" s="261"/>
      <c r="B370" s="203">
        <f>+'Ark1'!C4395</f>
        <v>2022</v>
      </c>
      <c r="C370" s="203">
        <f>+'Ark1'!J4395</f>
        <v>141</v>
      </c>
      <c r="D370" s="203" t="str">
        <f>VLOOKUP(C370,RNR!$A$1:$B$29,2)</f>
        <v>Ølen</v>
      </c>
      <c r="E370" s="203">
        <f>+'Ark1'!D4395</f>
        <v>9</v>
      </c>
      <c r="F370" s="203" t="str">
        <f>VLOOKUP(E370,RNR!$D$2:$E$13,2)</f>
        <v>Sep</v>
      </c>
      <c r="G370" s="91">
        <f>+'Ark1'!Q4395</f>
        <v>11</v>
      </c>
      <c r="H370" s="92">
        <f>+'Ark1'!R4395</f>
        <v>130</v>
      </c>
      <c r="I370" s="91">
        <f>IF(H370=0,"",'Ark1'!S4395)</f>
        <v>130</v>
      </c>
      <c r="J370" s="261"/>
      <c r="K370" s="174">
        <f>IF(H370=0,"",100*H370/Måned!$G31)</f>
        <v>9.5447870778267259</v>
      </c>
      <c r="L370" s="261"/>
      <c r="M370" s="174">
        <f>+IF(H370=0,"",'Ark1'!AA4395)</f>
        <v>28.738328827316995</v>
      </c>
      <c r="N370" s="174">
        <f>+IF(I370=0,"",'Ark1'!AB4395)</f>
        <v>3.9135631247447007</v>
      </c>
      <c r="O370" s="256">
        <f>IF(H370=0,"",'Ark1'!W4395)</f>
        <v>60.769230769230759</v>
      </c>
      <c r="P370" s="174">
        <f>IF(H370=0,"",'Ark1'!X4395)</f>
        <v>151.8218184848738</v>
      </c>
      <c r="Q370" s="255"/>
      <c r="R370" s="174">
        <f>IF(H370=0,"",'Ark1'!AA4395)</f>
        <v>28.738328827316995</v>
      </c>
      <c r="S370" s="174">
        <f>IF(H370=0,"",'Ark1'!AB4395)</f>
        <v>3.9135631247447007</v>
      </c>
      <c r="T370" s="174">
        <f>IF(H370=0,"",'Ark1'!AC4395)</f>
        <v>-70.208267671955298</v>
      </c>
      <c r="U370" s="84"/>
      <c r="V370" s="92">
        <f t="shared" si="28"/>
        <v>11.818181818181818</v>
      </c>
      <c r="W370" s="174">
        <f>+'Ark1'!V4395</f>
        <v>15.938461538461542</v>
      </c>
      <c r="X370" s="261"/>
    </row>
    <row r="371" spans="1:38" ht="15.6">
      <c r="A371" s="261"/>
      <c r="B371" s="203">
        <f>+'Ark1'!C4396</f>
        <v>2022</v>
      </c>
      <c r="C371" s="203">
        <f>+'Ark1'!J4396</f>
        <v>141</v>
      </c>
      <c r="D371" s="203" t="str">
        <f>VLOOKUP(C371,RNR!$A$1:$B$29,2)</f>
        <v>Ølen</v>
      </c>
      <c r="E371" s="203">
        <f>+'Ark1'!D4396</f>
        <v>10</v>
      </c>
      <c r="F371" s="203" t="str">
        <f>VLOOKUP(E371,RNR!$D$2:$E$13,2)</f>
        <v>Okt</v>
      </c>
      <c r="G371" s="91">
        <f>+'Ark1'!Q4396</f>
        <v>15</v>
      </c>
      <c r="H371" s="92">
        <f>+'Ark1'!R4396</f>
        <v>147</v>
      </c>
      <c r="I371" s="91">
        <f>IF(H371=0,"",'Ark1'!S4396)</f>
        <v>147</v>
      </c>
      <c r="J371" s="261"/>
      <c r="K371" s="174">
        <f>IF(H371=0,"",100*H371/Måned!$G32)</f>
        <v>9.8262032085561497</v>
      </c>
      <c r="L371" s="261"/>
      <c r="M371" s="174">
        <f>+IF(H371=0,"",'Ark1'!AA4396)</f>
        <v>25.466839005561248</v>
      </c>
      <c r="N371" s="174">
        <f>+IF(I371=0,"",'Ark1'!AB4396)</f>
        <v>3.2492519171642424</v>
      </c>
      <c r="O371" s="256">
        <f>IF(H371=0,"",'Ark1'!W4396)</f>
        <v>62.013605442176875</v>
      </c>
      <c r="P371" s="174">
        <f>IF(H371=0,"",'Ark1'!X4396)</f>
        <v>146.75525681561899</v>
      </c>
      <c r="Q371" s="255"/>
      <c r="R371" s="174">
        <f>IF(H371=0,"",'Ark1'!AA4396)</f>
        <v>25.466839005561248</v>
      </c>
      <c r="S371" s="174">
        <f>IF(H371=0,"",'Ark1'!AB4396)</f>
        <v>3.2492519171642424</v>
      </c>
      <c r="T371" s="174">
        <f>IF(H371=0,"",'Ark1'!AC4396)</f>
        <v>-58.4883332211636</v>
      </c>
      <c r="U371" s="84"/>
      <c r="V371" s="92">
        <f t="shared" si="28"/>
        <v>9.8000000000000007</v>
      </c>
      <c r="W371" s="174">
        <f>+'Ark1'!V4396</f>
        <v>16.326530612244898</v>
      </c>
      <c r="X371" s="261"/>
    </row>
    <row r="372" spans="1:38" ht="15.6">
      <c r="A372" s="261"/>
      <c r="B372" s="203">
        <f>+'Ark1'!C4397</f>
        <v>2022</v>
      </c>
      <c r="C372" s="203">
        <f>+'Ark1'!J4397</f>
        <v>141</v>
      </c>
      <c r="D372" s="203" t="str">
        <f>VLOOKUP(C372,RNR!$A$1:$B$29,2)</f>
        <v>Ølen</v>
      </c>
      <c r="E372" s="203">
        <f>+'Ark1'!D4397</f>
        <v>11</v>
      </c>
      <c r="F372" s="203" t="str">
        <f>VLOOKUP(E372,RNR!$D$2:$E$13,2)</f>
        <v>Nov</v>
      </c>
      <c r="G372" s="91">
        <f>+'Ark1'!Q4397</f>
        <v>17</v>
      </c>
      <c r="H372" s="92">
        <f>+'Ark1'!R4397</f>
        <v>158</v>
      </c>
      <c r="I372" s="91">
        <f>IF(H372=0,"",'Ark1'!S4397)</f>
        <v>158</v>
      </c>
      <c r="J372" s="261"/>
      <c r="K372" s="174">
        <f>IF(H372=0,"",100*H372/Måned!$G33)</f>
        <v>10.193548387096774</v>
      </c>
      <c r="L372" s="261"/>
      <c r="M372" s="174">
        <f>+IF(H372=0,"",'Ark1'!AA4397)</f>
        <v>31.292915387304198</v>
      </c>
      <c r="N372" s="174">
        <f>+IF(I372=0,"",'Ark1'!AB4397)</f>
        <v>3.6597878938946056</v>
      </c>
      <c r="O372" s="256">
        <f>IF(H372=0,"",'Ark1'!W4397)</f>
        <v>61.411392405063282</v>
      </c>
      <c r="P372" s="174">
        <f>IF(H372=0,"",'Ark1'!X4397)</f>
        <v>150.52456903054156</v>
      </c>
      <c r="Q372" s="255"/>
      <c r="R372" s="174">
        <f>IF(H372=0,"",'Ark1'!AA4397)</f>
        <v>31.292915387304198</v>
      </c>
      <c r="S372" s="174">
        <f>IF(H372=0,"",'Ark1'!AB4397)</f>
        <v>3.6597878938946056</v>
      </c>
      <c r="T372" s="174">
        <f>IF(H372=0,"",'Ark1'!AC4397)</f>
        <v>-61.15949304684149</v>
      </c>
      <c r="U372" s="84"/>
      <c r="V372" s="92">
        <f t="shared" si="28"/>
        <v>9.2941176470588243</v>
      </c>
      <c r="W372" s="174">
        <f>+'Ark1'!V4397</f>
        <v>16.145569620253173</v>
      </c>
      <c r="X372" s="261"/>
    </row>
    <row r="373" spans="1:38" ht="15.6">
      <c r="A373" s="261"/>
      <c r="B373" s="203">
        <f>+'Ark1'!C4398</f>
        <v>2022</v>
      </c>
      <c r="C373" s="203">
        <f>+'Ark1'!J4398</f>
        <v>141</v>
      </c>
      <c r="D373" s="203" t="str">
        <f>VLOOKUP(C373,RNR!$A$1:$B$29,2)</f>
        <v>Ølen</v>
      </c>
      <c r="E373" s="203">
        <f>+'Ark1'!D4398</f>
        <v>12</v>
      </c>
      <c r="F373" s="203" t="str">
        <f>VLOOKUP(E373,RNR!$D$2:$E$13,2)</f>
        <v>Des</v>
      </c>
      <c r="G373" s="91">
        <f>+'Ark1'!Q4398</f>
        <v>15</v>
      </c>
      <c r="H373" s="92">
        <f>+'Ark1'!R4398</f>
        <v>146</v>
      </c>
      <c r="I373" s="91">
        <f>IF(H373=0,"",'Ark1'!S4398)</f>
        <v>146</v>
      </c>
      <c r="J373" s="261"/>
      <c r="K373" s="174">
        <f>IF(H373=0,"",100*H373/Måned!$G34)</f>
        <v>12.897526501766784</v>
      </c>
      <c r="L373" s="261"/>
      <c r="M373" s="174">
        <f>+IF(H373=0,"",'Ark1'!AA4398)</f>
        <v>28.08423531655804</v>
      </c>
      <c r="N373" s="174">
        <f>+IF(I373=0,"",'Ark1'!AB4398)</f>
        <v>3.666066698328279</v>
      </c>
      <c r="O373" s="256">
        <f>IF(H373=0,"",'Ark1'!W4398)</f>
        <v>60.890410958904113</v>
      </c>
      <c r="P373" s="174">
        <f>IF(H373=0,"",'Ark1'!X4398)</f>
        <v>152.59724840083712</v>
      </c>
      <c r="Q373" s="255"/>
      <c r="R373" s="174">
        <f>IF(H373=0,"",'Ark1'!AA4398)</f>
        <v>28.08423531655804</v>
      </c>
      <c r="S373" s="174">
        <f>IF(H373=0,"",'Ark1'!AB4398)</f>
        <v>3.666066698328279</v>
      </c>
      <c r="T373" s="174">
        <f>IF(H373=0,"",'Ark1'!AC4398)</f>
        <v>-61.350877619558936</v>
      </c>
      <c r="U373" s="84"/>
      <c r="V373" s="92">
        <f t="shared" ref="V373:V385" si="29">+(IF(H373=0,"",I373/G373))</f>
        <v>9.7333333333333325</v>
      </c>
      <c r="W373" s="174">
        <f>+'Ark1'!V4398</f>
        <v>15.952054794520544</v>
      </c>
      <c r="X373" s="261"/>
    </row>
    <row r="374" spans="1:38">
      <c r="A374" s="261"/>
      <c r="B374" s="261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261"/>
      <c r="V374" s="261"/>
      <c r="W374" s="262"/>
      <c r="X374" s="261"/>
    </row>
    <row r="375" spans="1:38" ht="15.6">
      <c r="A375" s="261"/>
      <c r="B375" s="203">
        <f>+'Ark1'!C4399</f>
        <v>2022</v>
      </c>
      <c r="C375" s="203">
        <f>+'Ark1'!J4399</f>
        <v>143</v>
      </c>
      <c r="D375" s="203" t="str">
        <f>VLOOKUP(C375,RNR!$A$1:$B$29,2)</f>
        <v>Nordfjord</v>
      </c>
      <c r="E375" s="203">
        <f>+'Ark1'!D4399</f>
        <v>1</v>
      </c>
      <c r="F375" s="203" t="str">
        <f>VLOOKUP(E375,RNR!$D$2:$E$13,2)</f>
        <v>Jan</v>
      </c>
      <c r="G375" s="91">
        <f>+'Ark1'!Q4399</f>
        <v>2</v>
      </c>
      <c r="H375" s="92">
        <f>+'Ark1'!R4399</f>
        <v>9</v>
      </c>
      <c r="I375" s="91">
        <f>IF(H375=0,"",'Ark1'!S4399)</f>
        <v>9</v>
      </c>
      <c r="J375" s="261"/>
      <c r="K375" s="174">
        <f>IF(H375=0,"",100*H375/Måned!$G23)</f>
        <v>0.50167224080267558</v>
      </c>
      <c r="L375" s="261"/>
      <c r="M375" s="174">
        <f>+IF(H375=0,"",'Ark1'!AA4399)</f>
        <v>21.007870365269198</v>
      </c>
      <c r="N375" s="174">
        <f>+IF(I375=0,"",'Ark1'!AB4399)</f>
        <v>3.7449554547451087</v>
      </c>
      <c r="O375" s="256">
        <f>IF(H375=0,"",'Ark1'!W4399)</f>
        <v>61.444444444444443</v>
      </c>
      <c r="P375" s="174">
        <f>IF(H375=0,"",'Ark1'!X4399)</f>
        <v>161.0208258095582</v>
      </c>
      <c r="Q375" s="255"/>
      <c r="R375" s="174">
        <f>IF(H375=0,"",'Ark1'!AA4399)</f>
        <v>21.007870365269198</v>
      </c>
      <c r="S375" s="174">
        <f>IF(H375=0,"",'Ark1'!AB4399)</f>
        <v>3.7449554547451087</v>
      </c>
      <c r="T375" s="174">
        <f>IF(H375=0,"",'Ark1'!AC4399)</f>
        <v>-88.422909701579215</v>
      </c>
      <c r="U375" s="84"/>
      <c r="V375" s="92">
        <f t="shared" si="29"/>
        <v>4.5</v>
      </c>
      <c r="W375" s="174">
        <f>+'Ark1'!V4399</f>
        <v>2.7777777777777781</v>
      </c>
      <c r="X375" s="261"/>
    </row>
    <row r="376" spans="1:38" ht="15.6">
      <c r="A376" s="261"/>
      <c r="B376" s="203">
        <f>+'Ark1'!C4400</f>
        <v>2022</v>
      </c>
      <c r="C376" s="203">
        <f>+'Ark1'!J4400</f>
        <v>143</v>
      </c>
      <c r="D376" s="203" t="str">
        <f>VLOOKUP(C376,RNR!$A$1:$B$29,2)</f>
        <v>Nordfjord</v>
      </c>
      <c r="E376" s="203">
        <f>+'Ark1'!D4400</f>
        <v>2</v>
      </c>
      <c r="F376" s="203" t="str">
        <f>VLOOKUP(E376,RNR!$D$2:$E$13,2)</f>
        <v>Feb</v>
      </c>
      <c r="G376" s="91">
        <f>+'Ark1'!Q4400</f>
        <v>3</v>
      </c>
      <c r="H376" s="92">
        <f>+'Ark1'!R4400</f>
        <v>5</v>
      </c>
      <c r="I376" s="91">
        <f>IF(H376=0,"",'Ark1'!S4400)</f>
        <v>5</v>
      </c>
      <c r="J376" s="261"/>
      <c r="K376" s="174">
        <f>IF(H376=0,"",100*H376/Måned!$G24)</f>
        <v>0.31887755102040816</v>
      </c>
      <c r="L376" s="261"/>
      <c r="M376" s="174">
        <f>+IF(H376=0,"",'Ark1'!AA4400)</f>
        <v>33.07261102483438</v>
      </c>
      <c r="N376" s="174">
        <f>+IF(I376=0,"",'Ark1'!AB4400)</f>
        <v>3.8262252939418162</v>
      </c>
      <c r="O376" s="256">
        <f>IF(H376=0,"",'Ark1'!W4400)</f>
        <v>60.6</v>
      </c>
      <c r="P376" s="174">
        <f>IF(H376=0,"",'Ark1'!X4400)</f>
        <v>182.86023835319608</v>
      </c>
      <c r="Q376" s="255"/>
      <c r="R376" s="174">
        <f>IF(H376=0,"",'Ark1'!AA4400)</f>
        <v>33.07261102483438</v>
      </c>
      <c r="S376" s="174">
        <f>IF(H376=0,"",'Ark1'!AB4400)</f>
        <v>3.8262252939418162</v>
      </c>
      <c r="T376" s="174">
        <f>IF(H376=0,"",'Ark1'!AC4400)</f>
        <v>-54.880836434154787</v>
      </c>
      <c r="U376" s="84"/>
      <c r="V376" s="92">
        <f t="shared" si="29"/>
        <v>1.6666666666666667</v>
      </c>
      <c r="W376" s="174">
        <f>+'Ark1'!V4400</f>
        <v>5</v>
      </c>
      <c r="X376" s="261"/>
    </row>
    <row r="377" spans="1:38" ht="15.6">
      <c r="A377" s="261"/>
      <c r="B377" s="203">
        <f>+'Ark1'!C4401</f>
        <v>2022</v>
      </c>
      <c r="C377" s="203">
        <f>+'Ark1'!J4401</f>
        <v>143</v>
      </c>
      <c r="D377" s="203" t="str">
        <f>VLOOKUP(C377,RNR!$A$1:$B$29,2)</f>
        <v>Nordfjord</v>
      </c>
      <c r="E377" s="203">
        <f>+'Ark1'!D4401</f>
        <v>3</v>
      </c>
      <c r="F377" s="203" t="str">
        <f>VLOOKUP(E377,RNR!$D$2:$E$13,2)</f>
        <v>Mar</v>
      </c>
      <c r="G377" s="91">
        <f>+'Ark1'!Q4401</f>
        <v>5</v>
      </c>
      <c r="H377" s="92">
        <f>+'Ark1'!R4401</f>
        <v>19</v>
      </c>
      <c r="I377" s="91">
        <f>IF(H377=0,"",'Ark1'!S4401)</f>
        <v>19</v>
      </c>
      <c r="J377" s="261"/>
      <c r="K377" s="174">
        <f>IF(H377=0,"",100*H377/Måned!$G25)</f>
        <v>1.0165864098448367</v>
      </c>
      <c r="L377" s="261"/>
      <c r="M377" s="174">
        <f>+IF(H377=0,"",'Ark1'!AA4401)</f>
        <v>29.530490370053837</v>
      </c>
      <c r="N377" s="174">
        <f>+IF(I377=0,"",'Ark1'!AB4401)</f>
        <v>4.1781651130503246</v>
      </c>
      <c r="O377" s="256">
        <f>IF(H377=0,"",'Ark1'!W4401)</f>
        <v>61.73684210526315</v>
      </c>
      <c r="P377" s="174">
        <f>IF(H377=0,"",'Ark1'!X4401)</f>
        <v>166.46518788846438</v>
      </c>
      <c r="Q377" s="255"/>
      <c r="R377" s="174">
        <f>IF(H377=0,"",'Ark1'!AA4401)</f>
        <v>29.530490370053837</v>
      </c>
      <c r="S377" s="174">
        <f>IF(H377=0,"",'Ark1'!AB4401)</f>
        <v>4.1781651130503246</v>
      </c>
      <c r="T377" s="174">
        <f>IF(H377=0,"",'Ark1'!AC4401)</f>
        <v>-73.347111708570253</v>
      </c>
      <c r="U377" s="84"/>
      <c r="V377" s="92">
        <f t="shared" si="29"/>
        <v>3.8</v>
      </c>
      <c r="W377" s="174">
        <f>+'Ark1'!V4401</f>
        <v>3.3684210526315783</v>
      </c>
      <c r="X377" s="261"/>
    </row>
    <row r="378" spans="1:38" ht="15.6">
      <c r="A378" s="261"/>
      <c r="B378" s="203">
        <f>+'Ark1'!C4402</f>
        <v>2022</v>
      </c>
      <c r="C378" s="203">
        <f>+'Ark1'!J4402</f>
        <v>143</v>
      </c>
      <c r="D378" s="203" t="str">
        <f>VLOOKUP(C378,RNR!$A$1:$B$29,2)</f>
        <v>Nordfjord</v>
      </c>
      <c r="E378" s="203">
        <f>+'Ark1'!D4402</f>
        <v>4</v>
      </c>
      <c r="F378" s="203" t="str">
        <f>VLOOKUP(E378,RNR!$D$2:$E$13,2)</f>
        <v>Apr</v>
      </c>
      <c r="G378" s="91">
        <f>+'Ark1'!Q4402</f>
        <v>3</v>
      </c>
      <c r="H378" s="92">
        <f>+'Ark1'!R4402</f>
        <v>4</v>
      </c>
      <c r="I378" s="91">
        <f>IF(H378=0,"",'Ark1'!S4402)</f>
        <v>4</v>
      </c>
      <c r="J378" s="261"/>
      <c r="K378" s="174">
        <f>IF(H378=0,"",100*H378/Måned!$G26)</f>
        <v>0.2807017543859649</v>
      </c>
      <c r="L378" s="261"/>
      <c r="M378" s="174">
        <f>+IF(H378=0,"",'Ark1'!AA4402)</f>
        <v>28.070658613577297</v>
      </c>
      <c r="N378" s="174">
        <f>+IF(I378=0,"",'Ark1'!AB4402)</f>
        <v>5.3560713214071356</v>
      </c>
      <c r="O378" s="256">
        <f>IF(H378=0,"",'Ark1'!W4402)</f>
        <v>54.75</v>
      </c>
      <c r="P378" s="174">
        <f>IF(H378=0,"",'Ark1'!X4402)</f>
        <v>174.34994582881899</v>
      </c>
      <c r="Q378" s="255"/>
      <c r="R378" s="174">
        <f>IF(H378=0,"",'Ark1'!AA4402)</f>
        <v>28.070658613577297</v>
      </c>
      <c r="S378" s="174">
        <f>IF(H378=0,"",'Ark1'!AB4402)</f>
        <v>5.3560713214071356</v>
      </c>
      <c r="T378" s="174">
        <f>IF(H378=0,"",'Ark1'!AC4402)</f>
        <v>-97.286503728657038</v>
      </c>
      <c r="U378" s="84"/>
      <c r="V378" s="92">
        <f t="shared" si="29"/>
        <v>1.3333333333333333</v>
      </c>
      <c r="W378" s="174">
        <f>+'Ark1'!V4402</f>
        <v>4.75</v>
      </c>
      <c r="X378" s="261"/>
    </row>
    <row r="379" spans="1:38" ht="15.6">
      <c r="A379" s="261"/>
      <c r="B379" s="203">
        <f>+'Ark1'!C4403</f>
        <v>2022</v>
      </c>
      <c r="C379" s="203">
        <f>+'Ark1'!J4403</f>
        <v>143</v>
      </c>
      <c r="D379" s="203" t="str">
        <f>VLOOKUP(C379,RNR!$A$1:$B$29,2)</f>
        <v>Nordfjord</v>
      </c>
      <c r="E379" s="203">
        <f>+'Ark1'!D4403</f>
        <v>5</v>
      </c>
      <c r="F379" s="203" t="str">
        <f>VLOOKUP(E379,RNR!$D$2:$E$13,2)</f>
        <v>Mai</v>
      </c>
      <c r="G379" s="91">
        <f>+'Ark1'!Q4403</f>
        <v>5</v>
      </c>
      <c r="H379" s="92">
        <f>+'Ark1'!R4403</f>
        <v>11</v>
      </c>
      <c r="I379" s="91">
        <f>IF(H379=0,"",'Ark1'!S4403)</f>
        <v>11</v>
      </c>
      <c r="J379" s="261"/>
      <c r="K379" s="174">
        <f>IF(H379=0,"",100*H379/Måned!$G27)</f>
        <v>0.64820271066588098</v>
      </c>
      <c r="L379" s="261"/>
      <c r="M379" s="174">
        <f>+IF(H379=0,"",'Ark1'!AA4403)</f>
        <v>17.44098431523566</v>
      </c>
      <c r="N379" s="174">
        <f>+IF(I379=0,"",'Ark1'!AB4403)</f>
        <v>2.3879864611933859</v>
      </c>
      <c r="O379" s="256">
        <f>IF(H379=0,"",'Ark1'!W4403)</f>
        <v>62.454545454545446</v>
      </c>
      <c r="P379" s="174">
        <f>IF(H379=0,"",'Ark1'!X4403)</f>
        <v>174.70698315768735</v>
      </c>
      <c r="Q379" s="255"/>
      <c r="R379" s="174">
        <f>IF(H379=0,"",'Ark1'!AA4403)</f>
        <v>17.44098431523566</v>
      </c>
      <c r="S379" s="174">
        <f>IF(H379=0,"",'Ark1'!AB4403)</f>
        <v>2.3879864611933859</v>
      </c>
      <c r="T379" s="174">
        <f>IF(H379=0,"",'Ark1'!AC4403)</f>
        <v>-32.429746858631141</v>
      </c>
      <c r="U379" s="84"/>
      <c r="V379" s="92">
        <f t="shared" si="29"/>
        <v>2.2000000000000002</v>
      </c>
      <c r="W379" s="174">
        <f>+'Ark1'!V4403</f>
        <v>1.2727272727272727</v>
      </c>
      <c r="X379" s="261"/>
    </row>
    <row r="380" spans="1:38" ht="15.6">
      <c r="A380" s="261"/>
      <c r="B380" s="203">
        <f>+'Ark1'!C4404</f>
        <v>2022</v>
      </c>
      <c r="C380" s="203">
        <f>+'Ark1'!J4404</f>
        <v>143</v>
      </c>
      <c r="D380" s="203" t="str">
        <f>VLOOKUP(C380,RNR!$A$1:$B$29,2)</f>
        <v>Nordfjord</v>
      </c>
      <c r="E380" s="203">
        <f>+'Ark1'!D4404</f>
        <v>6</v>
      </c>
      <c r="F380" s="203" t="str">
        <f>VLOOKUP(E380,RNR!$D$2:$E$13,2)</f>
        <v>Jun</v>
      </c>
      <c r="G380" s="91">
        <f>+'Ark1'!Q4404</f>
        <v>3</v>
      </c>
      <c r="H380" s="92">
        <f>+'Ark1'!R4404</f>
        <v>4</v>
      </c>
      <c r="I380" s="91">
        <f>IF(H380=0,"",'Ark1'!S4404)</f>
        <v>4</v>
      </c>
      <c r="J380" s="261"/>
      <c r="K380" s="174">
        <f>IF(H380=0,"",100*H380/Måned!$G28)</f>
        <v>0.32894736842105265</v>
      </c>
      <c r="L380" s="261"/>
      <c r="M380" s="174">
        <f>+IF(H380=0,"",'Ark1'!AA4404)</f>
        <v>21.305677060351655</v>
      </c>
      <c r="N380" s="174">
        <f>+IF(I380=0,"",'Ark1'!AB4404)</f>
        <v>5.7662812973354001</v>
      </c>
      <c r="O380" s="256">
        <f>IF(H380=0,"",'Ark1'!W4404)</f>
        <v>59.5</v>
      </c>
      <c r="P380" s="174">
        <f>IF(H380=0,"",'Ark1'!X4404)</f>
        <v>196.88515709642471</v>
      </c>
      <c r="Q380" s="255"/>
      <c r="R380" s="174">
        <f>IF(H380=0,"",'Ark1'!AA4404)</f>
        <v>21.305677060351655</v>
      </c>
      <c r="S380" s="174">
        <f>IF(H380=0,"",'Ark1'!AB4404)</f>
        <v>5.7662812973354001</v>
      </c>
      <c r="T380" s="174">
        <f>IF(H380=0,"",'Ark1'!AC4404)</f>
        <v>-82.322973632173145</v>
      </c>
      <c r="U380" s="84"/>
      <c r="V380" s="92">
        <f t="shared" si="29"/>
        <v>1.3333333333333333</v>
      </c>
      <c r="W380" s="174">
        <f>+'Ark1'!V4404</f>
        <v>2.75</v>
      </c>
      <c r="X380" s="261"/>
    </row>
    <row r="381" spans="1:38" ht="15.6">
      <c r="A381" s="261"/>
      <c r="B381" s="203">
        <f>+'Ark1'!C4405</f>
        <v>2022</v>
      </c>
      <c r="C381" s="203">
        <f>+'Ark1'!J4405</f>
        <v>143</v>
      </c>
      <c r="D381" s="203" t="str">
        <f>VLOOKUP(C381,RNR!$A$1:$B$29,2)</f>
        <v>Nordfjord</v>
      </c>
      <c r="E381" s="203">
        <f>+'Ark1'!D4405</f>
        <v>7</v>
      </c>
      <c r="F381" s="203" t="str">
        <f>VLOOKUP(E381,RNR!$D$2:$E$13,2)</f>
        <v>Jul</v>
      </c>
      <c r="G381" s="91">
        <f>+'Ark1'!Q4405</f>
        <v>4</v>
      </c>
      <c r="H381" s="92">
        <f>+'Ark1'!R4405</f>
        <v>10</v>
      </c>
      <c r="I381" s="91">
        <f>IF(H381=0,"",'Ark1'!S4405)</f>
        <v>10</v>
      </c>
      <c r="J381" s="261"/>
      <c r="K381" s="174">
        <f>IF(H381=0,"",100*H381/Måned!$G29)</f>
        <v>0.79936051159072741</v>
      </c>
      <c r="L381" s="261"/>
      <c r="M381" s="174">
        <f>+IF(H381=0,"",'Ark1'!AA4405)</f>
        <v>31.803892843487112</v>
      </c>
      <c r="N381" s="174">
        <f>+IF(I381=0,"",'Ark1'!AB4405)</f>
        <v>2.5475478405714278</v>
      </c>
      <c r="O381" s="256">
        <f>IF(H381=0,"",'Ark1'!W4405)</f>
        <v>61.1</v>
      </c>
      <c r="P381" s="174">
        <f>IF(H381=0,"",'Ark1'!X4405)</f>
        <v>148.55904658721562</v>
      </c>
      <c r="Q381" s="255"/>
      <c r="R381" s="174">
        <f>IF(H381=0,"",'Ark1'!AA4405)</f>
        <v>31.803892843487112</v>
      </c>
      <c r="S381" s="174">
        <f>IF(H381=0,"",'Ark1'!AB4405)</f>
        <v>2.5475478405714278</v>
      </c>
      <c r="T381" s="174">
        <f>IF(H381=0,"",'Ark1'!AC4405)</f>
        <v>-15.418046304303259</v>
      </c>
      <c r="U381" s="84"/>
      <c r="V381" s="92">
        <f t="shared" si="29"/>
        <v>2.5</v>
      </c>
      <c r="W381" s="174">
        <f>+'Ark1'!V4405</f>
        <v>2.8</v>
      </c>
      <c r="X381" s="261"/>
    </row>
    <row r="382" spans="1:38" ht="15.6">
      <c r="A382" s="261"/>
      <c r="B382" s="203">
        <f>+'Ark1'!C4406</f>
        <v>2022</v>
      </c>
      <c r="C382" s="203">
        <f>+'Ark1'!J4406</f>
        <v>143</v>
      </c>
      <c r="D382" s="203" t="str">
        <f>VLOOKUP(C382,RNR!$A$1:$B$29,2)</f>
        <v>Nordfjord</v>
      </c>
      <c r="E382" s="203">
        <f>+'Ark1'!D4406</f>
        <v>8</v>
      </c>
      <c r="F382" s="203" t="str">
        <f>VLOOKUP(E382,RNR!$D$2:$E$13,2)</f>
        <v>Aug</v>
      </c>
      <c r="G382" s="91">
        <f>+'Ark1'!Q4406</f>
        <v>4</v>
      </c>
      <c r="H382" s="92">
        <f>+'Ark1'!R4406</f>
        <v>13</v>
      </c>
      <c r="I382" s="91">
        <f>IF(H382=0,"",'Ark1'!S4406)</f>
        <v>13</v>
      </c>
      <c r="J382" s="261"/>
      <c r="K382" s="174">
        <f>IF(H382=0,"",100*H382/Måned!$G30)</f>
        <v>0.76157000585823087</v>
      </c>
      <c r="L382" s="261"/>
      <c r="M382" s="174">
        <f>+IF(H382=0,"",'Ark1'!AA4406)</f>
        <v>36.669983532961794</v>
      </c>
      <c r="N382" s="174">
        <f>+IF(I382=0,"",'Ark1'!AB4406)</f>
        <v>6.5026166785871204</v>
      </c>
      <c r="O382" s="256">
        <f>IF(H382=0,"",'Ark1'!W4406)</f>
        <v>59.153846153846168</v>
      </c>
      <c r="P382" s="174">
        <f>IF(H382=0,"",'Ark1'!X4406)</f>
        <v>178.0065005417118</v>
      </c>
      <c r="Q382" s="255"/>
      <c r="R382" s="174">
        <f>IF(H382=0,"",'Ark1'!AA4406)</f>
        <v>36.669983532961794</v>
      </c>
      <c r="S382" s="174">
        <f>IF(H382=0,"",'Ark1'!AB4406)</f>
        <v>6.5026166785871204</v>
      </c>
      <c r="T382" s="174">
        <f>IF(H382=0,"",'Ark1'!AC4406)</f>
        <v>-89.587887833614019</v>
      </c>
      <c r="U382" s="84"/>
      <c r="V382" s="92">
        <f t="shared" si="29"/>
        <v>3.25</v>
      </c>
      <c r="W382" s="174">
        <f>+'Ark1'!V4406</f>
        <v>4</v>
      </c>
      <c r="X382" s="261"/>
      <c r="Y382" s="258"/>
      <c r="AB382" s="235"/>
      <c r="AJ382" s="259"/>
      <c r="AK382" s="90"/>
      <c r="AL382" s="90"/>
    </row>
    <row r="383" spans="1:38" ht="15.6">
      <c r="A383" s="261"/>
      <c r="B383" s="203">
        <f>+'Ark1'!C4407</f>
        <v>2022</v>
      </c>
      <c r="C383" s="203">
        <f>+'Ark1'!J4407</f>
        <v>143</v>
      </c>
      <c r="D383" s="203" t="str">
        <f>VLOOKUP(C383,RNR!$A$1:$B$29,2)</f>
        <v>Nordfjord</v>
      </c>
      <c r="E383" s="203">
        <f>+'Ark1'!D4407</f>
        <v>9</v>
      </c>
      <c r="F383" s="203" t="str">
        <f>VLOOKUP(E383,RNR!$D$2:$E$13,2)</f>
        <v>Sep</v>
      </c>
      <c r="G383" s="91">
        <f>+'Ark1'!Q4407</f>
        <v>3</v>
      </c>
      <c r="H383" s="92">
        <f>+'Ark1'!R4407</f>
        <v>9</v>
      </c>
      <c r="I383" s="91">
        <f>IF(H383=0,"",'Ark1'!S4407)</f>
        <v>9</v>
      </c>
      <c r="J383" s="261"/>
      <c r="K383" s="174">
        <f>IF(H383=0,"",100*H383/Måned!$G31)</f>
        <v>0.66079295154185025</v>
      </c>
      <c r="L383" s="261"/>
      <c r="M383" s="174">
        <f>+IF(H383=0,"",'Ark1'!AA4407)</f>
        <v>29.43014327748562</v>
      </c>
      <c r="N383" s="174">
        <f>+IF(I383=0,"",'Ark1'!AB4407)</f>
        <v>3.6951753662924438</v>
      </c>
      <c r="O383" s="256">
        <f>IF(H383=0,"",'Ark1'!W4407)</f>
        <v>61.111111111111121</v>
      </c>
      <c r="P383" s="174">
        <f>IF(H383=0,"",'Ark1'!X4407)</f>
        <v>169.88082340195015</v>
      </c>
      <c r="Q383" s="255"/>
      <c r="R383" s="174">
        <f>IF(H383=0,"",'Ark1'!AA4407)</f>
        <v>29.43014327748562</v>
      </c>
      <c r="S383" s="174">
        <f>IF(H383=0,"",'Ark1'!AB4407)</f>
        <v>3.6951753662924438</v>
      </c>
      <c r="T383" s="174">
        <f>IF(H383=0,"",'Ark1'!AC4407)</f>
        <v>-89.757722831157622</v>
      </c>
      <c r="U383" s="84"/>
      <c r="V383" s="92">
        <f t="shared" si="29"/>
        <v>3</v>
      </c>
      <c r="W383" s="174">
        <f>+'Ark1'!V4407</f>
        <v>4.6666666666666679</v>
      </c>
      <c r="X383" s="261"/>
    </row>
    <row r="384" spans="1:38" ht="15.6">
      <c r="A384" s="261"/>
      <c r="B384" s="203">
        <f>+'Ark1'!C4408</f>
        <v>2022</v>
      </c>
      <c r="C384" s="203">
        <f>+'Ark1'!J4408</f>
        <v>143</v>
      </c>
      <c r="D384" s="203" t="str">
        <f>VLOOKUP(C384,RNR!$A$1:$B$29,2)</f>
        <v>Nordfjord</v>
      </c>
      <c r="E384" s="203">
        <f>+'Ark1'!D4408</f>
        <v>10</v>
      </c>
      <c r="F384" s="203" t="str">
        <f>VLOOKUP(E384,RNR!$D$2:$E$13,2)</f>
        <v>Okt</v>
      </c>
      <c r="G384" s="91">
        <f>+'Ark1'!Q4408</f>
        <v>5</v>
      </c>
      <c r="H384" s="92">
        <f>+'Ark1'!R4408</f>
        <v>13</v>
      </c>
      <c r="I384" s="91">
        <f>IF(H384=0,"",'Ark1'!S4408)</f>
        <v>13</v>
      </c>
      <c r="J384" s="261"/>
      <c r="K384" s="174">
        <f>IF(H384=0,"",100*H384/Måned!$G32)</f>
        <v>0.86898395721925137</v>
      </c>
      <c r="L384" s="261"/>
      <c r="M384" s="174">
        <f>+IF(H384=0,"",'Ark1'!AA4408)</f>
        <v>23.589487178093776</v>
      </c>
      <c r="N384" s="174">
        <f>+IF(I384=0,"",'Ark1'!AB4408)</f>
        <v>4.3582201459123455</v>
      </c>
      <c r="O384" s="256">
        <f>IF(H384=0,"",'Ark1'!W4408)</f>
        <v>60.076923076923087</v>
      </c>
      <c r="P384" s="174">
        <f>IF(H384=0,"",'Ark1'!X4408)</f>
        <v>171.89765813817817</v>
      </c>
      <c r="Q384" s="255"/>
      <c r="R384" s="174">
        <f>IF(H384=0,"",'Ark1'!AA4408)</f>
        <v>23.589487178093776</v>
      </c>
      <c r="S384" s="174">
        <f>IF(H384=0,"",'Ark1'!AB4408)</f>
        <v>4.3582201459123455</v>
      </c>
      <c r="T384" s="174">
        <f>IF(H384=0,"",'Ark1'!AC4408)</f>
        <v>-74.519777841240753</v>
      </c>
      <c r="U384" s="84"/>
      <c r="V384" s="92">
        <f t="shared" si="29"/>
        <v>2.6</v>
      </c>
      <c r="W384" s="174">
        <f>+'Ark1'!V4408</f>
        <v>7.3076923076923102</v>
      </c>
      <c r="X384" s="261"/>
    </row>
    <row r="385" spans="1:38" ht="15.6">
      <c r="A385" s="261"/>
      <c r="B385" s="203">
        <f>+'Ark1'!C4409</f>
        <v>2022</v>
      </c>
      <c r="C385" s="203">
        <f>+'Ark1'!J4409</f>
        <v>143</v>
      </c>
      <c r="D385" s="203" t="str">
        <f>VLOOKUP(C385,RNR!$A$1:$B$29,2)</f>
        <v>Nordfjord</v>
      </c>
      <c r="E385" s="203">
        <f>+'Ark1'!D4409</f>
        <v>11</v>
      </c>
      <c r="F385" s="203" t="str">
        <f>VLOOKUP(E385,RNR!$D$2:$E$13,2)</f>
        <v>Nov</v>
      </c>
      <c r="G385" s="91">
        <f>+'Ark1'!Q4409</f>
        <v>3</v>
      </c>
      <c r="H385" s="92">
        <f>+'Ark1'!R4409</f>
        <v>10</v>
      </c>
      <c r="I385" s="91">
        <f>IF(H385=0,"",'Ark1'!S4409)</f>
        <v>10</v>
      </c>
      <c r="J385" s="261"/>
      <c r="K385" s="174">
        <f>IF(H385=0,"",100*H385/Måned!$G33)</f>
        <v>0.64516129032258063</v>
      </c>
      <c r="L385" s="261"/>
      <c r="M385" s="174">
        <f>+IF(H385=0,"",'Ark1'!AA4409)</f>
        <v>28.402058024023496</v>
      </c>
      <c r="N385" s="174">
        <f>+IF(I385=0,"",'Ark1'!AB4409)</f>
        <v>5.3516352641038756</v>
      </c>
      <c r="O385" s="256">
        <f>IF(H385=0,"",'Ark1'!W4409)</f>
        <v>59.4</v>
      </c>
      <c r="P385" s="174">
        <f>IF(H385=0,"",'Ark1'!X4409)</f>
        <v>167.91982665222105</v>
      </c>
      <c r="Q385" s="255"/>
      <c r="R385" s="174">
        <f>IF(H385=0,"",'Ark1'!AA4409)</f>
        <v>28.402058024023496</v>
      </c>
      <c r="S385" s="174">
        <f>IF(H385=0,"",'Ark1'!AB4409)</f>
        <v>5.3516352641038756</v>
      </c>
      <c r="T385" s="174">
        <f>IF(H385=0,"",'Ark1'!AC4409)</f>
        <v>-80.939512942268252</v>
      </c>
      <c r="U385" s="84"/>
      <c r="V385" s="92">
        <f t="shared" si="29"/>
        <v>3.3333333333333335</v>
      </c>
      <c r="W385" s="174">
        <f>+'Ark1'!V4409</f>
        <v>4.7</v>
      </c>
      <c r="X385" s="261"/>
    </row>
    <row r="386" spans="1:38" ht="15.6">
      <c r="A386" s="261"/>
      <c r="B386" s="203">
        <f>+'Ark1'!C4410</f>
        <v>2022</v>
      </c>
      <c r="C386" s="203">
        <f>+'Ark1'!J4410</f>
        <v>143</v>
      </c>
      <c r="D386" s="203" t="str">
        <f>VLOOKUP(C386,RNR!$A$1:$B$29,2)</f>
        <v>Nordfjord</v>
      </c>
      <c r="E386" s="203">
        <f>+'Ark1'!D4410</f>
        <v>12</v>
      </c>
      <c r="F386" s="203" t="str">
        <f>VLOOKUP(E386,RNR!$D$2:$E$13,2)</f>
        <v>Des</v>
      </c>
      <c r="G386" s="91">
        <f>+'Ark1'!Q4410</f>
        <v>6</v>
      </c>
      <c r="H386" s="92">
        <f>+'Ark1'!R4410</f>
        <v>23</v>
      </c>
      <c r="I386" s="91">
        <f>IF(H386=0,"",'Ark1'!S4410)</f>
        <v>23</v>
      </c>
      <c r="J386" s="261"/>
      <c r="K386" s="174">
        <f>IF(H386=0,"",100*H386/Måned!$G34)</f>
        <v>2.0318021201413425</v>
      </c>
      <c r="L386" s="261"/>
      <c r="M386" s="174">
        <f>+IF(H386=0,"",'Ark1'!AA4410)</f>
        <v>32.701862846761394</v>
      </c>
      <c r="N386" s="174">
        <f>+IF(I386=0,"",'Ark1'!AB4410)</f>
        <v>5.5294366066666996</v>
      </c>
      <c r="O386" s="256">
        <f>IF(H386=0,"",'Ark1'!W4410)</f>
        <v>59.347826086956523</v>
      </c>
      <c r="P386" s="174">
        <f>IF(H386=0,"",'Ark1'!X4410)</f>
        <v>172.66004051062225</v>
      </c>
      <c r="Q386" s="255"/>
      <c r="R386" s="174">
        <f>IF(H386=0,"",'Ark1'!AA4410)</f>
        <v>32.701862846761394</v>
      </c>
      <c r="S386" s="174">
        <f>IF(H386=0,"",'Ark1'!AB4410)</f>
        <v>5.5294366066666996</v>
      </c>
      <c r="T386" s="174">
        <f>IF(H386=0,"",'Ark1'!AC4410)</f>
        <v>-79.650890475048513</v>
      </c>
      <c r="U386" s="84"/>
      <c r="V386" s="92">
        <f t="shared" ref="V386:V398" si="30">+(IF(H386=0,"",I386/G386))</f>
        <v>3.8333333333333335</v>
      </c>
      <c r="W386" s="174">
        <f>+'Ark1'!V4410</f>
        <v>4.5652173913043477</v>
      </c>
      <c r="X386" s="261"/>
    </row>
    <row r="387" spans="1:38" ht="15.6">
      <c r="A387" s="261"/>
      <c r="B387" s="261"/>
      <c r="C387" s="261"/>
      <c r="D387" s="203" t="e">
        <f>VLOOKUP(C387,RNR!$A$1:$B$29,2)</f>
        <v>#N/A</v>
      </c>
      <c r="E387" s="261"/>
      <c r="F387" s="203" t="e">
        <f>VLOOKUP(E387,RNR!$D$2:$E$13,2)</f>
        <v>#N/A</v>
      </c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2"/>
      <c r="X387" s="261"/>
    </row>
    <row r="388" spans="1:38" ht="15.6">
      <c r="A388" s="261"/>
      <c r="B388" s="203">
        <f>+'Ark1'!C4411</f>
        <v>2022</v>
      </c>
      <c r="C388" s="203">
        <f>+'Ark1'!J4411</f>
        <v>147</v>
      </c>
      <c r="D388" s="203" t="str">
        <f>VLOOKUP(C388,RNR!$A$1:$B$29,2)</f>
        <v>Midt-Norge</v>
      </c>
      <c r="E388" s="203">
        <f>+'Ark1'!D4411</f>
        <v>1</v>
      </c>
      <c r="F388" s="203" t="str">
        <f>VLOOKUP(E388,RNR!$D$2:$E$13,2)</f>
        <v>Jan</v>
      </c>
      <c r="G388" s="91">
        <f>+'Ark1'!Q4411</f>
        <v>22</v>
      </c>
      <c r="H388" s="92">
        <f>+'Ark1'!R4411</f>
        <v>292</v>
      </c>
      <c r="I388" s="91">
        <f>IF(H388=0,"",'Ark1'!S4411)</f>
        <v>292</v>
      </c>
      <c r="J388" s="261"/>
      <c r="K388" s="174">
        <f>IF(H388=0,"",100*H388/Måned!$G23)</f>
        <v>16.276477146042364</v>
      </c>
      <c r="L388" s="261"/>
      <c r="M388" s="174">
        <f>+IF(H388=0,"",'Ark1'!AA4411)</f>
        <v>24.456080582127285</v>
      </c>
      <c r="N388" s="174">
        <f>+IF(I388=0,"",'Ark1'!AB4411)</f>
        <v>4.1303925498523997</v>
      </c>
      <c r="O388" s="256">
        <f>IF(H388=0,"",'Ark1'!W4411)</f>
        <v>61.123287671232895</v>
      </c>
      <c r="P388" s="174">
        <f>IF(H388=0,"",'Ark1'!X4411)</f>
        <v>138.73721782751298</v>
      </c>
      <c r="Q388" s="255"/>
      <c r="R388" s="174">
        <f>IF(H388=0,"",'Ark1'!AA4411)</f>
        <v>24.456080582127285</v>
      </c>
      <c r="S388" s="174">
        <f>IF(H388=0,"",'Ark1'!AB4411)</f>
        <v>4.1303925498523997</v>
      </c>
      <c r="T388" s="174">
        <f>IF(H388=0,"",'Ark1'!AC4411)</f>
        <v>-60.065586666793486</v>
      </c>
      <c r="U388" s="84"/>
      <c r="V388" s="92">
        <f t="shared" si="30"/>
        <v>13.272727272727273</v>
      </c>
      <c r="W388" s="174">
        <f>+'Ark1'!V4411</f>
        <v>15.859589041095887</v>
      </c>
      <c r="X388" s="261"/>
    </row>
    <row r="389" spans="1:38" ht="15.6">
      <c r="A389" s="261"/>
      <c r="B389" s="203">
        <f>+'Ark1'!C4412</f>
        <v>2022</v>
      </c>
      <c r="C389" s="203">
        <f>+'Ark1'!J4412</f>
        <v>147</v>
      </c>
      <c r="D389" s="203" t="str">
        <f>VLOOKUP(C389,RNR!$A$1:$B$29,2)</f>
        <v>Midt-Norge</v>
      </c>
      <c r="E389" s="203">
        <f>+'Ark1'!D4412</f>
        <v>2</v>
      </c>
      <c r="F389" s="203" t="str">
        <f>VLOOKUP(E389,RNR!$D$2:$E$13,2)</f>
        <v>Feb</v>
      </c>
      <c r="G389" s="91">
        <f>+'Ark1'!Q4412</f>
        <v>22</v>
      </c>
      <c r="H389" s="92">
        <f>+'Ark1'!R4412</f>
        <v>277</v>
      </c>
      <c r="I389" s="91">
        <f>IF(H389=0,"",'Ark1'!S4412)</f>
        <v>277</v>
      </c>
      <c r="J389" s="261"/>
      <c r="K389" s="174">
        <f>IF(H389=0,"",100*H389/Måned!$G24)</f>
        <v>17.665816326530614</v>
      </c>
      <c r="L389" s="261"/>
      <c r="M389" s="174">
        <f>+IF(H389=0,"",'Ark1'!AA4412)</f>
        <v>26.074829019867156</v>
      </c>
      <c r="N389" s="174">
        <f>+IF(I389=0,"",'Ark1'!AB4412)</f>
        <v>4.3788039245633996</v>
      </c>
      <c r="O389" s="256">
        <f>IF(H389=0,"",'Ark1'!W4412)</f>
        <v>60.516245487364607</v>
      </c>
      <c r="P389" s="174">
        <f>IF(H389=0,"",'Ark1'!X4412)</f>
        <v>138.24211584419029</v>
      </c>
      <c r="Q389" s="255"/>
      <c r="R389" s="174">
        <f>IF(H389=0,"",'Ark1'!AA4412)</f>
        <v>26.074829019867156</v>
      </c>
      <c r="S389" s="174">
        <f>IF(H389=0,"",'Ark1'!AB4412)</f>
        <v>4.3788039245633996</v>
      </c>
      <c r="T389" s="174">
        <f>IF(H389=0,"",'Ark1'!AC4412)</f>
        <v>-53.814424598362088</v>
      </c>
      <c r="U389" s="84"/>
      <c r="V389" s="92">
        <f t="shared" si="30"/>
        <v>12.590909090909092</v>
      </c>
      <c r="W389" s="174">
        <f>+'Ark1'!V4412</f>
        <v>15.667870036101084</v>
      </c>
      <c r="X389" s="261"/>
    </row>
    <row r="390" spans="1:38" ht="15.6">
      <c r="A390" s="261"/>
      <c r="B390" s="203">
        <f>+'Ark1'!C4413</f>
        <v>2022</v>
      </c>
      <c r="C390" s="203">
        <f>+'Ark1'!J4413</f>
        <v>147</v>
      </c>
      <c r="D390" s="203" t="str">
        <f>VLOOKUP(C390,RNR!$A$1:$B$29,2)</f>
        <v>Midt-Norge</v>
      </c>
      <c r="E390" s="203">
        <f>+'Ark1'!D4413</f>
        <v>3</v>
      </c>
      <c r="F390" s="203" t="str">
        <f>VLOOKUP(E390,RNR!$D$2:$E$13,2)</f>
        <v>Mar</v>
      </c>
      <c r="G390" s="91">
        <f>+'Ark1'!Q4413</f>
        <v>21</v>
      </c>
      <c r="H390" s="92">
        <f>+'Ark1'!R4413</f>
        <v>294</v>
      </c>
      <c r="I390" s="91">
        <f>IF(H390=0,"",'Ark1'!S4413)</f>
        <v>294</v>
      </c>
      <c r="J390" s="261"/>
      <c r="K390" s="174">
        <f>IF(H390=0,"",100*H390/Måned!$G25)</f>
        <v>15.730337078651685</v>
      </c>
      <c r="L390" s="261"/>
      <c r="M390" s="174">
        <f>+IF(H390=0,"",'Ark1'!AA4413)</f>
        <v>29.252703969505433</v>
      </c>
      <c r="N390" s="174">
        <f>+IF(I390=0,"",'Ark1'!AB4413)</f>
        <v>4.4876270271558596</v>
      </c>
      <c r="O390" s="256">
        <f>IF(H390=0,"",'Ark1'!W4413)</f>
        <v>60.234693877551024</v>
      </c>
      <c r="P390" s="174">
        <f>IF(H390=0,"",'Ark1'!X4413)</f>
        <v>144.46753782769872</v>
      </c>
      <c r="Q390" s="255"/>
      <c r="R390" s="174">
        <f>IF(H390=0,"",'Ark1'!AA4413)</f>
        <v>29.252703969505433</v>
      </c>
      <c r="S390" s="174">
        <f>IF(H390=0,"",'Ark1'!AB4413)</f>
        <v>4.4876270271558596</v>
      </c>
      <c r="T390" s="174">
        <f>IF(H390=0,"",'Ark1'!AC4413)</f>
        <v>-70.550235129370108</v>
      </c>
      <c r="U390" s="84"/>
      <c r="V390" s="92">
        <f t="shared" si="30"/>
        <v>14</v>
      </c>
      <c r="W390" s="174">
        <f>+'Ark1'!V4413</f>
        <v>15.520408163265307</v>
      </c>
      <c r="X390" s="261"/>
    </row>
    <row r="391" spans="1:38" ht="15.6">
      <c r="A391" s="261"/>
      <c r="B391" s="203">
        <f>+'Ark1'!C4414</f>
        <v>2022</v>
      </c>
      <c r="C391" s="203">
        <f>+'Ark1'!J4414</f>
        <v>147</v>
      </c>
      <c r="D391" s="203" t="str">
        <f>VLOOKUP(C391,RNR!$A$1:$B$29,2)</f>
        <v>Midt-Norge</v>
      </c>
      <c r="E391" s="203">
        <f>+'Ark1'!D4414</f>
        <v>4</v>
      </c>
      <c r="F391" s="203" t="str">
        <f>VLOOKUP(E391,RNR!$D$2:$E$13,2)</f>
        <v>Apr</v>
      </c>
      <c r="G391" s="91">
        <f>+'Ark1'!Q4414</f>
        <v>19</v>
      </c>
      <c r="H391" s="92">
        <f>+'Ark1'!R4414</f>
        <v>231</v>
      </c>
      <c r="I391" s="91">
        <f>IF(H391=0,"",'Ark1'!S4414)</f>
        <v>229</v>
      </c>
      <c r="J391" s="261"/>
      <c r="K391" s="174">
        <f>IF(H391=0,"",100*H391/Måned!$G26)</f>
        <v>16.210526315789473</v>
      </c>
      <c r="L391" s="261"/>
      <c r="M391" s="174">
        <f>+IF(H391=0,"",'Ark1'!AA4414)</f>
        <v>28.125733845191505</v>
      </c>
      <c r="N391" s="174">
        <f>+IF(I391=0,"",'Ark1'!AB4414)</f>
        <v>4.7400856659228401</v>
      </c>
      <c r="O391" s="256">
        <f>IF(H391=0,"",'Ark1'!W4414)</f>
        <v>59.764192139738</v>
      </c>
      <c r="P391" s="174">
        <f>IF(H391=0,"",'Ark1'!X4414)</f>
        <v>146.45823659908163</v>
      </c>
      <c r="Q391" s="255"/>
      <c r="R391" s="174">
        <f>IF(H391=0,"",'Ark1'!AA4414)</f>
        <v>28.125733845191505</v>
      </c>
      <c r="S391" s="174">
        <f>IF(H391=0,"",'Ark1'!AB4414)</f>
        <v>4.7400856659228401</v>
      </c>
      <c r="T391" s="174">
        <f>IF(H391=0,"",'Ark1'!AC4414)</f>
        <v>-73.555785523934361</v>
      </c>
      <c r="U391" s="84"/>
      <c r="V391" s="92">
        <f t="shared" si="30"/>
        <v>12.052631578947368</v>
      </c>
      <c r="W391" s="174">
        <f>+'Ark1'!V4414</f>
        <v>15.116883116883116</v>
      </c>
      <c r="X391" s="261"/>
    </row>
    <row r="392" spans="1:38" ht="15.6">
      <c r="A392" s="261"/>
      <c r="B392" s="203">
        <f>+'Ark1'!C4415</f>
        <v>2022</v>
      </c>
      <c r="C392" s="203">
        <f>+'Ark1'!J4415</f>
        <v>147</v>
      </c>
      <c r="D392" s="203" t="str">
        <f>VLOOKUP(C392,RNR!$A$1:$B$29,2)</f>
        <v>Midt-Norge</v>
      </c>
      <c r="E392" s="203">
        <f>+'Ark1'!D4415</f>
        <v>5</v>
      </c>
      <c r="F392" s="203" t="str">
        <f>VLOOKUP(E392,RNR!$D$2:$E$13,2)</f>
        <v>Mai</v>
      </c>
      <c r="G392" s="91">
        <f>+'Ark1'!Q4415</f>
        <v>19</v>
      </c>
      <c r="H392" s="92">
        <f>+'Ark1'!R4415</f>
        <v>261</v>
      </c>
      <c r="I392" s="91">
        <f>IF(H392=0,"",'Ark1'!S4415)</f>
        <v>261</v>
      </c>
      <c r="J392" s="261"/>
      <c r="K392" s="174">
        <f>IF(H392=0,"",100*H392/Måned!$G27)</f>
        <v>15.380082498526813</v>
      </c>
      <c r="L392" s="261"/>
      <c r="M392" s="174">
        <f>+IF(H392=0,"",'Ark1'!AA4415)</f>
        <v>25.187040701013913</v>
      </c>
      <c r="N392" s="174">
        <f>+IF(I392=0,"",'Ark1'!AB4415)</f>
        <v>3.887474970867919</v>
      </c>
      <c r="O392" s="256">
        <f>IF(H392=0,"",'Ark1'!W4415)</f>
        <v>60.950191570881238</v>
      </c>
      <c r="P392" s="174">
        <f>IF(H392=0,"",'Ark1'!X4415)</f>
        <v>137.97254496623123</v>
      </c>
      <c r="Q392" s="255"/>
      <c r="R392" s="174">
        <f>IF(H392=0,"",'Ark1'!AA4415)</f>
        <v>25.187040701013913</v>
      </c>
      <c r="S392" s="174">
        <f>IF(H392=0,"",'Ark1'!AB4415)</f>
        <v>3.887474970867919</v>
      </c>
      <c r="T392" s="174">
        <f>IF(H392=0,"",'Ark1'!AC4415)</f>
        <v>-56.595403345581239</v>
      </c>
      <c r="U392" s="84"/>
      <c r="V392" s="92">
        <f t="shared" si="30"/>
        <v>13.736842105263158</v>
      </c>
      <c r="W392" s="174">
        <f>+'Ark1'!V4415</f>
        <v>15.896551724137925</v>
      </c>
      <c r="X392" s="261"/>
    </row>
    <row r="393" spans="1:38" ht="15.6">
      <c r="A393" s="261"/>
      <c r="B393" s="203">
        <f>+'Ark1'!C4416</f>
        <v>2022</v>
      </c>
      <c r="C393" s="203">
        <f>+'Ark1'!J4416</f>
        <v>147</v>
      </c>
      <c r="D393" s="203" t="str">
        <f>VLOOKUP(C393,RNR!$A$1:$B$29,2)</f>
        <v>Midt-Norge</v>
      </c>
      <c r="E393" s="203">
        <f>+'Ark1'!D4416</f>
        <v>6</v>
      </c>
      <c r="F393" s="203" t="str">
        <f>VLOOKUP(E393,RNR!$D$2:$E$13,2)</f>
        <v>Jun</v>
      </c>
      <c r="G393" s="91">
        <f>+'Ark1'!Q4416</f>
        <v>16</v>
      </c>
      <c r="H393" s="92">
        <f>+'Ark1'!R4416</f>
        <v>107</v>
      </c>
      <c r="I393" s="91">
        <f>IF(H393=0,"",'Ark1'!S4416)</f>
        <v>107</v>
      </c>
      <c r="J393" s="261"/>
      <c r="K393" s="174">
        <f>IF(H393=0,"",100*H393/Måned!$G28)</f>
        <v>8.7993421052631575</v>
      </c>
      <c r="L393" s="261"/>
      <c r="M393" s="174">
        <f>+IF(H393=0,"",'Ark1'!AA4416)</f>
        <v>30.242528472838178</v>
      </c>
      <c r="N393" s="174">
        <f>+IF(I393=0,"",'Ark1'!AB4416)</f>
        <v>5.0126053002640996</v>
      </c>
      <c r="O393" s="256">
        <f>IF(H393=0,"",'Ark1'!W4416)</f>
        <v>59.644859813084118</v>
      </c>
      <c r="P393" s="174">
        <f>IF(H393=0,"",'Ark1'!X4416)</f>
        <v>156.56686343799677</v>
      </c>
      <c r="Q393" s="255"/>
      <c r="R393" s="174">
        <f>IF(H393=0,"",'Ark1'!AA4416)</f>
        <v>30.242528472838178</v>
      </c>
      <c r="S393" s="174">
        <f>IF(H393=0,"",'Ark1'!AB4416)</f>
        <v>5.0126053002640996</v>
      </c>
      <c r="T393" s="174">
        <f>IF(H393=0,"",'Ark1'!AC4416)</f>
        <v>-66.320676957589868</v>
      </c>
      <c r="U393" s="84"/>
      <c r="V393" s="92">
        <f t="shared" si="30"/>
        <v>6.6875</v>
      </c>
      <c r="W393" s="174">
        <f>+'Ark1'!V4416</f>
        <v>15.205607476635514</v>
      </c>
      <c r="X393" s="261"/>
    </row>
    <row r="394" spans="1:38" ht="15.6">
      <c r="A394" s="261"/>
      <c r="B394" s="203">
        <f>+'Ark1'!C4417</f>
        <v>2022</v>
      </c>
      <c r="C394" s="203">
        <f>+'Ark1'!J4417</f>
        <v>147</v>
      </c>
      <c r="D394" s="203" t="str">
        <f>VLOOKUP(C394,RNR!$A$1:$B$29,2)</f>
        <v>Midt-Norge</v>
      </c>
      <c r="E394" s="203">
        <f>+'Ark1'!D4417</f>
        <v>7</v>
      </c>
      <c r="F394" s="203" t="str">
        <f>VLOOKUP(E394,RNR!$D$2:$E$13,2)</f>
        <v>Jul</v>
      </c>
      <c r="G394" s="91">
        <f>+'Ark1'!Q4417</f>
        <v>18</v>
      </c>
      <c r="H394" s="92">
        <f>+'Ark1'!R4417</f>
        <v>174</v>
      </c>
      <c r="I394" s="91">
        <f>IF(H394=0,"",'Ark1'!S4417)</f>
        <v>172</v>
      </c>
      <c r="J394" s="261"/>
      <c r="K394" s="174">
        <f>IF(H394=0,"",100*H394/Måned!$G29)</f>
        <v>13.908872901678658</v>
      </c>
      <c r="L394" s="261"/>
      <c r="M394" s="174">
        <f>+IF(H394=0,"",'Ark1'!AA4417)</f>
        <v>28.637744865407928</v>
      </c>
      <c r="N394" s="174">
        <f>+IF(I394=0,"",'Ark1'!AB4417)</f>
        <v>4.887125059446868</v>
      </c>
      <c r="O394" s="256">
        <f>IF(H394=0,"",'Ark1'!W4417)</f>
        <v>60.186046511627922</v>
      </c>
      <c r="P394" s="174">
        <f>IF(H394=0,"",'Ark1'!X4417)</f>
        <v>150.85988966513497</v>
      </c>
      <c r="Q394" s="255"/>
      <c r="R394" s="174">
        <f>IF(H394=0,"",'Ark1'!AA4417)</f>
        <v>28.637744865407928</v>
      </c>
      <c r="S394" s="174">
        <f>IF(H394=0,"",'Ark1'!AB4417)</f>
        <v>4.887125059446868</v>
      </c>
      <c r="T394" s="174">
        <f>IF(H394=0,"",'Ark1'!AC4417)</f>
        <v>-69.476131481116781</v>
      </c>
      <c r="U394" s="84"/>
      <c r="V394" s="92">
        <f t="shared" si="30"/>
        <v>9.5555555555555554</v>
      </c>
      <c r="W394" s="174">
        <f>+'Ark1'!V4417</f>
        <v>15.37931034482758</v>
      </c>
      <c r="X394" s="261"/>
    </row>
    <row r="395" spans="1:38" ht="15.6">
      <c r="A395" s="261"/>
      <c r="B395" s="203">
        <f>+'Ark1'!C4418</f>
        <v>2022</v>
      </c>
      <c r="C395" s="203">
        <f>+'Ark1'!J4418</f>
        <v>147</v>
      </c>
      <c r="D395" s="203" t="str">
        <f>VLOOKUP(C395,RNR!$A$1:$B$29,2)</f>
        <v>Midt-Norge</v>
      </c>
      <c r="E395" s="203">
        <f>+'Ark1'!D4418</f>
        <v>8</v>
      </c>
      <c r="F395" s="203" t="str">
        <f>VLOOKUP(E395,RNR!$D$2:$E$13,2)</f>
        <v>Aug</v>
      </c>
      <c r="G395" s="91">
        <f>+'Ark1'!Q4418</f>
        <v>17</v>
      </c>
      <c r="H395" s="92">
        <f>+'Ark1'!R4418</f>
        <v>222</v>
      </c>
      <c r="I395" s="91">
        <f>IF(H395=0,"",'Ark1'!S4418)</f>
        <v>222</v>
      </c>
      <c r="J395" s="261"/>
      <c r="K395" s="174">
        <f>IF(H395=0,"",100*H395/Måned!$G30)</f>
        <v>13.005272407732864</v>
      </c>
      <c r="L395" s="261"/>
      <c r="M395" s="174">
        <f>+IF(H395=0,"",'Ark1'!AA4418)</f>
        <v>25.839487885826255</v>
      </c>
      <c r="N395" s="174">
        <f>+IF(I395=0,"",'Ark1'!AB4418)</f>
        <v>4.604266890387879</v>
      </c>
      <c r="O395" s="256">
        <f>IF(H395=0,"",'Ark1'!W4418)</f>
        <v>60.274774774774784</v>
      </c>
      <c r="P395" s="174">
        <f>IF(H395=0,"",'Ark1'!X4418)</f>
        <v>143.55704566972165</v>
      </c>
      <c r="Q395" s="255"/>
      <c r="R395" s="174">
        <f>IF(H395=0,"",'Ark1'!AA4418)</f>
        <v>25.839487885826255</v>
      </c>
      <c r="S395" s="174">
        <f>IF(H395=0,"",'Ark1'!AB4418)</f>
        <v>4.604266890387879</v>
      </c>
      <c r="T395" s="174">
        <f>IF(H395=0,"",'Ark1'!AC4418)</f>
        <v>-59.002851274911123</v>
      </c>
      <c r="U395" s="84"/>
      <c r="V395" s="92">
        <f t="shared" si="30"/>
        <v>13.058823529411764</v>
      </c>
      <c r="W395" s="174">
        <f>+'Ark1'!V4418</f>
        <v>15.459459459459456</v>
      </c>
      <c r="X395" s="261"/>
    </row>
    <row r="396" spans="1:38" ht="15.6">
      <c r="A396" s="261"/>
      <c r="B396" s="203">
        <f>+'Ark1'!C4419</f>
        <v>2022</v>
      </c>
      <c r="C396" s="203">
        <f>+'Ark1'!J4419</f>
        <v>147</v>
      </c>
      <c r="D396" s="203" t="str">
        <f>VLOOKUP(C396,RNR!$A$1:$B$29,2)</f>
        <v>Midt-Norge</v>
      </c>
      <c r="E396" s="203">
        <f>+'Ark1'!D4419</f>
        <v>9</v>
      </c>
      <c r="F396" s="203" t="str">
        <f>VLOOKUP(E396,RNR!$D$2:$E$13,2)</f>
        <v>Sep</v>
      </c>
      <c r="G396" s="91">
        <f>+'Ark1'!Q4419</f>
        <v>18</v>
      </c>
      <c r="H396" s="92">
        <f>+'Ark1'!R4419</f>
        <v>220</v>
      </c>
      <c r="I396" s="91">
        <f>IF(H396=0,"",'Ark1'!S4419)</f>
        <v>220</v>
      </c>
      <c r="J396" s="261"/>
      <c r="K396" s="174">
        <f>IF(H396=0,"",100*H396/Måned!$G31)</f>
        <v>16.152716593245227</v>
      </c>
      <c r="L396" s="261"/>
      <c r="M396" s="174">
        <f>+IF(H396=0,"",'Ark1'!AA4419)</f>
        <v>27.935090184862311</v>
      </c>
      <c r="N396" s="174">
        <f>+IF(I396=0,"",'Ark1'!AB4419)</f>
        <v>4.2772002698916447</v>
      </c>
      <c r="O396" s="256">
        <f>IF(H396=0,"",'Ark1'!W4419)</f>
        <v>60.331818181818178</v>
      </c>
      <c r="P396" s="174">
        <f>IF(H396=0,"",'Ark1'!X4419)</f>
        <v>143.43445287107255</v>
      </c>
      <c r="Q396" s="255"/>
      <c r="R396" s="174">
        <f>IF(H396=0,"",'Ark1'!AA4419)</f>
        <v>27.935090184862311</v>
      </c>
      <c r="S396" s="174">
        <f>IF(H396=0,"",'Ark1'!AB4419)</f>
        <v>4.2772002698916447</v>
      </c>
      <c r="T396" s="174">
        <f>IF(H396=0,"",'Ark1'!AC4419)</f>
        <v>-64.052978883886894</v>
      </c>
      <c r="U396" s="84"/>
      <c r="V396" s="92">
        <f t="shared" si="30"/>
        <v>12.222222222222221</v>
      </c>
      <c r="W396" s="174">
        <f>+'Ark1'!V4419</f>
        <v>15.5</v>
      </c>
      <c r="X396" s="261"/>
      <c r="Y396" s="258"/>
      <c r="AB396" s="235"/>
      <c r="AJ396" s="259"/>
      <c r="AK396" s="90"/>
      <c r="AL396" s="90"/>
    </row>
    <row r="397" spans="1:38" ht="15.6">
      <c r="A397" s="261"/>
      <c r="B397" s="203">
        <f>+'Ark1'!C4420</f>
        <v>2022</v>
      </c>
      <c r="C397" s="203">
        <f>+'Ark1'!J4420</f>
        <v>147</v>
      </c>
      <c r="D397" s="203" t="str">
        <f>VLOOKUP(C397,RNR!$A$1:$B$29,2)</f>
        <v>Midt-Norge</v>
      </c>
      <c r="E397" s="203">
        <f>+'Ark1'!D4420</f>
        <v>10</v>
      </c>
      <c r="F397" s="203" t="str">
        <f>VLOOKUP(E397,RNR!$D$2:$E$13,2)</f>
        <v>Okt</v>
      </c>
      <c r="G397" s="91">
        <f>+'Ark1'!Q4420</f>
        <v>19</v>
      </c>
      <c r="H397" s="92">
        <f>+'Ark1'!R4420</f>
        <v>285</v>
      </c>
      <c r="I397" s="91">
        <f>IF(H397=0,"",'Ark1'!S4420)</f>
        <v>285</v>
      </c>
      <c r="J397" s="261"/>
      <c r="K397" s="174">
        <f>IF(H397=0,"",100*H397/Måned!$G32)</f>
        <v>19.050802139037433</v>
      </c>
      <c r="L397" s="261"/>
      <c r="M397" s="174">
        <f>+IF(H397=0,"",'Ark1'!AA4420)</f>
        <v>29.128712007561177</v>
      </c>
      <c r="N397" s="174">
        <f>+IF(I397=0,"",'Ark1'!AB4420)</f>
        <v>4.7782929711422844</v>
      </c>
      <c r="O397" s="256">
        <f>IF(H397=0,"",'Ark1'!W4420)</f>
        <v>60.080701754385984</v>
      </c>
      <c r="P397" s="174">
        <f>IF(H397=0,"",'Ark1'!X4420)</f>
        <v>140.36000076029731</v>
      </c>
      <c r="Q397" s="255"/>
      <c r="R397" s="174">
        <f>IF(H397=0,"",'Ark1'!AA4420)</f>
        <v>29.128712007561177</v>
      </c>
      <c r="S397" s="174">
        <f>IF(H397=0,"",'Ark1'!AB4420)</f>
        <v>4.7782929711422844</v>
      </c>
      <c r="T397" s="174">
        <f>IF(H397=0,"",'Ark1'!AC4420)</f>
        <v>-64.207885197786666</v>
      </c>
      <c r="U397" s="84"/>
      <c r="V397" s="92">
        <f t="shared" si="30"/>
        <v>15</v>
      </c>
      <c r="W397" s="174">
        <f>+'Ark1'!V4420</f>
        <v>15.336842105263155</v>
      </c>
      <c r="X397" s="261"/>
    </row>
    <row r="398" spans="1:38" ht="15.6">
      <c r="A398" s="261"/>
      <c r="B398" s="203">
        <f>+'Ark1'!C4421</f>
        <v>2022</v>
      </c>
      <c r="C398" s="203">
        <f>+'Ark1'!J4421</f>
        <v>147</v>
      </c>
      <c r="D398" s="203" t="str">
        <f>VLOOKUP(C398,RNR!$A$1:$B$29,2)</f>
        <v>Midt-Norge</v>
      </c>
      <c r="E398" s="203">
        <f>+'Ark1'!D4421</f>
        <v>11</v>
      </c>
      <c r="F398" s="203" t="str">
        <f>VLOOKUP(E398,RNR!$D$2:$E$13,2)</f>
        <v>Nov</v>
      </c>
      <c r="G398" s="91">
        <f>+'Ark1'!Q4421</f>
        <v>24</v>
      </c>
      <c r="H398" s="92">
        <f>+'Ark1'!R4421</f>
        <v>259</v>
      </c>
      <c r="I398" s="91">
        <f>IF(H398=0,"",'Ark1'!S4421)</f>
        <v>258</v>
      </c>
      <c r="J398" s="261"/>
      <c r="K398" s="174">
        <f>IF(H398=0,"",100*H398/Måned!$G33)</f>
        <v>16.70967741935484</v>
      </c>
      <c r="L398" s="261"/>
      <c r="M398" s="174">
        <f>+IF(H398=0,"",'Ark1'!AA4421)</f>
        <v>25.851394059997403</v>
      </c>
      <c r="N398" s="174">
        <f>+IF(I398=0,"",'Ark1'!AB4421)</f>
        <v>4.14791888250305</v>
      </c>
      <c r="O398" s="256">
        <f>IF(H398=0,"",'Ark1'!W4421)</f>
        <v>60.422480620155035</v>
      </c>
      <c r="P398" s="174">
        <f>IF(H398=0,"",'Ark1'!X4421)</f>
        <v>142.17989851792677</v>
      </c>
      <c r="Q398" s="255"/>
      <c r="R398" s="174">
        <f>IF(H398=0,"",'Ark1'!AA4421)</f>
        <v>25.851394059997403</v>
      </c>
      <c r="S398" s="174">
        <f>IF(H398=0,"",'Ark1'!AB4421)</f>
        <v>4.14791888250305</v>
      </c>
      <c r="T398" s="174">
        <f>IF(H398=0,"",'Ark1'!AC4421)</f>
        <v>-50.576576527313563</v>
      </c>
      <c r="U398" s="84"/>
      <c r="V398" s="92">
        <f t="shared" si="30"/>
        <v>10.75</v>
      </c>
      <c r="W398" s="174">
        <f>+'Ark1'!V4421</f>
        <v>15.540540540540544</v>
      </c>
      <c r="X398" s="261"/>
    </row>
    <row r="399" spans="1:38" ht="15.6">
      <c r="A399" s="261"/>
      <c r="B399" s="203">
        <f>+'Ark1'!C4422</f>
        <v>2022</v>
      </c>
      <c r="C399" s="203">
        <f>+'Ark1'!J4422</f>
        <v>147</v>
      </c>
      <c r="D399" s="203" t="str">
        <f>VLOOKUP(C399,RNR!$A$1:$B$29,2)</f>
        <v>Midt-Norge</v>
      </c>
      <c r="E399" s="203">
        <f>+'Ark1'!D4422</f>
        <v>12</v>
      </c>
      <c r="F399" s="203" t="str">
        <f>VLOOKUP(E399,RNR!$D$2:$E$13,2)</f>
        <v>Des</v>
      </c>
      <c r="G399" s="91">
        <f>+'Ark1'!Q4422</f>
        <v>17</v>
      </c>
      <c r="H399" s="92">
        <f>+'Ark1'!R4422</f>
        <v>158</v>
      </c>
      <c r="I399" s="91">
        <f>IF(H399=0,"",'Ark1'!S4422)</f>
        <v>158</v>
      </c>
      <c r="J399" s="261"/>
      <c r="K399" s="174">
        <f>IF(H399=0,"",100*H399/Måned!$G34)</f>
        <v>13.957597173144876</v>
      </c>
      <c r="L399" s="261"/>
      <c r="M399" s="174">
        <f>+IF(H399=0,"",'Ark1'!AA4422)</f>
        <v>27.069531080138205</v>
      </c>
      <c r="N399" s="174">
        <f>+IF(I399=0,"",'Ark1'!AB4422)</f>
        <v>4.6447115752961006</v>
      </c>
      <c r="O399" s="256">
        <f>IF(H399=0,"",'Ark1'!W4422)</f>
        <v>59.575949367088619</v>
      </c>
      <c r="P399" s="174">
        <f>IF(H399=0,"",'Ark1'!X4422)</f>
        <v>146.06607512651371</v>
      </c>
      <c r="Q399" s="255"/>
      <c r="R399" s="174">
        <f>IF(H399=0,"",'Ark1'!AA4422)</f>
        <v>27.069531080138205</v>
      </c>
      <c r="S399" s="174">
        <f>IF(H399=0,"",'Ark1'!AB4422)</f>
        <v>4.6447115752961006</v>
      </c>
      <c r="T399" s="174">
        <f>IF(H399=0,"",'Ark1'!AC4422)</f>
        <v>-63.37777954482025</v>
      </c>
      <c r="U399" s="84"/>
      <c r="V399" s="92">
        <f t="shared" ref="V399:V411" si="31">+(IF(H399=0,"",I399/G399))</f>
        <v>9.2941176470588243</v>
      </c>
      <c r="W399" s="174">
        <f>+'Ark1'!V4422</f>
        <v>15.139240506329115</v>
      </c>
      <c r="X399" s="261"/>
    </row>
    <row r="400" spans="1:38">
      <c r="A400" s="261"/>
      <c r="B400" s="261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2"/>
      <c r="X400" s="261"/>
    </row>
    <row r="401" spans="1:38" ht="15.6">
      <c r="A401" s="261"/>
      <c r="B401" s="203">
        <f>+'Ark1'!C4423</f>
        <v>2022</v>
      </c>
      <c r="C401" s="203">
        <f>+'Ark1'!J4423</f>
        <v>155</v>
      </c>
      <c r="D401" s="203" t="str">
        <f>VLOOKUP(C401,RNR!$A$1:$B$29,2)</f>
        <v>Målselv</v>
      </c>
      <c r="E401" s="203">
        <f>+'Ark1'!D4423</f>
        <v>1</v>
      </c>
      <c r="F401" s="203" t="str">
        <f>VLOOKUP(E401,RNR!$D$2:$E$13,2)</f>
        <v>Jan</v>
      </c>
      <c r="G401" s="91">
        <f>+'Ark1'!Q4423</f>
        <v>0</v>
      </c>
      <c r="H401" s="92">
        <f>+'Ark1'!R4423</f>
        <v>0</v>
      </c>
      <c r="I401" s="91" t="str">
        <f>IF(H401=0,"",'Ark1'!S4423)</f>
        <v/>
      </c>
      <c r="J401" s="261"/>
      <c r="K401" s="174" t="str">
        <f>IF(H401=0,"",100*H401/Måned!$G23)</f>
        <v/>
      </c>
      <c r="L401" s="261"/>
      <c r="M401" s="174" t="str">
        <f>+IF(H401=0,"",'Ark1'!AA4423)</f>
        <v/>
      </c>
      <c r="N401" s="174">
        <f>+IF(I401=0,"",'Ark1'!AB4423)</f>
        <v>0</v>
      </c>
      <c r="O401" s="256" t="str">
        <f>IF(H401=0,"",'Ark1'!W4423)</f>
        <v/>
      </c>
      <c r="P401" s="174" t="str">
        <f>IF(H401=0,"",'Ark1'!X4423)</f>
        <v/>
      </c>
      <c r="Q401" s="255"/>
      <c r="R401" s="174" t="str">
        <f>IF(H401=0,"",'Ark1'!AA4423)</f>
        <v/>
      </c>
      <c r="S401" s="174" t="str">
        <f>IF(H401=0,"",'Ark1'!AB4423)</f>
        <v/>
      </c>
      <c r="T401" s="174" t="str">
        <f>IF(H401=0,"",'Ark1'!AC4423)</f>
        <v/>
      </c>
      <c r="U401" s="84"/>
      <c r="V401" s="92" t="str">
        <f t="shared" si="31"/>
        <v/>
      </c>
      <c r="W401" s="174">
        <f>+'Ark1'!V4423</f>
        <v>0</v>
      </c>
      <c r="X401" s="261"/>
    </row>
    <row r="402" spans="1:38" ht="15.6">
      <c r="A402" s="261"/>
      <c r="B402" s="203">
        <f>+'Ark1'!C4424</f>
        <v>2022</v>
      </c>
      <c r="C402" s="203">
        <f>+'Ark1'!J4424</f>
        <v>155</v>
      </c>
      <c r="D402" s="203" t="str">
        <f>VLOOKUP(C402,RNR!$A$1:$B$29,2)</f>
        <v>Målselv</v>
      </c>
      <c r="E402" s="203">
        <f>+'Ark1'!D4424</f>
        <v>2</v>
      </c>
      <c r="F402" s="203" t="str">
        <f>VLOOKUP(E402,RNR!$D$2:$E$13,2)</f>
        <v>Feb</v>
      </c>
      <c r="G402" s="91">
        <f>+'Ark1'!Q4424</f>
        <v>0</v>
      </c>
      <c r="H402" s="92">
        <f>+'Ark1'!R4424</f>
        <v>0</v>
      </c>
      <c r="I402" s="91" t="str">
        <f>IF(H402=0,"",'Ark1'!S4424)</f>
        <v/>
      </c>
      <c r="J402" s="261"/>
      <c r="K402" s="174" t="str">
        <f>IF(H402=0,"",100*H402/Måned!$G24)</f>
        <v/>
      </c>
      <c r="L402" s="261"/>
      <c r="M402" s="174" t="str">
        <f>+IF(H402=0,"",'Ark1'!AA4424)</f>
        <v/>
      </c>
      <c r="N402" s="174">
        <f>+IF(I402=0,"",'Ark1'!AB4424)</f>
        <v>0</v>
      </c>
      <c r="O402" s="256" t="str">
        <f>IF(H402=0,"",'Ark1'!W4424)</f>
        <v/>
      </c>
      <c r="P402" s="174" t="str">
        <f>IF(H402=0,"",'Ark1'!X4424)</f>
        <v/>
      </c>
      <c r="Q402" s="255"/>
      <c r="R402" s="174" t="str">
        <f>IF(H402=0,"",'Ark1'!AA4424)</f>
        <v/>
      </c>
      <c r="S402" s="174" t="str">
        <f>IF(H402=0,"",'Ark1'!AB4424)</f>
        <v/>
      </c>
      <c r="T402" s="174" t="str">
        <f>IF(H402=0,"",'Ark1'!AC4424)</f>
        <v/>
      </c>
      <c r="U402" s="84"/>
      <c r="V402" s="92" t="str">
        <f t="shared" si="31"/>
        <v/>
      </c>
      <c r="W402" s="174">
        <f>+'Ark1'!V4424</f>
        <v>0</v>
      </c>
      <c r="X402" s="261"/>
    </row>
    <row r="403" spans="1:38" ht="15.6">
      <c r="A403" s="261"/>
      <c r="B403" s="203">
        <f>+'Ark1'!C4425</f>
        <v>2022</v>
      </c>
      <c r="C403" s="203">
        <f>+'Ark1'!J4425</f>
        <v>155</v>
      </c>
      <c r="D403" s="203" t="str">
        <f>VLOOKUP(C403,RNR!$A$1:$B$29,2)</f>
        <v>Målselv</v>
      </c>
      <c r="E403" s="203">
        <f>+'Ark1'!D4425</f>
        <v>3</v>
      </c>
      <c r="F403" s="203" t="str">
        <f>VLOOKUP(E403,RNR!$D$2:$E$13,2)</f>
        <v>Mar</v>
      </c>
      <c r="G403" s="91">
        <f>+'Ark1'!Q4425</f>
        <v>1</v>
      </c>
      <c r="H403" s="92">
        <f>+'Ark1'!R4425</f>
        <v>3</v>
      </c>
      <c r="I403" s="91">
        <f>IF(H403=0,"",'Ark1'!S4425)</f>
        <v>3</v>
      </c>
      <c r="J403" s="261"/>
      <c r="K403" s="174">
        <f>IF(H403=0,"",100*H403/Måned!$G25)</f>
        <v>0.16051364365971107</v>
      </c>
      <c r="L403" s="261"/>
      <c r="M403" s="174">
        <f>+IF(H403=0,"",'Ark1'!AA4425)</f>
        <v>28.113193818324245</v>
      </c>
      <c r="N403" s="174">
        <f>+IF(I403=0,"",'Ark1'!AB4425)</f>
        <v>1.6329931618554523</v>
      </c>
      <c r="O403" s="256">
        <f>IF(H403=0,"",'Ark1'!W4425)</f>
        <v>58</v>
      </c>
      <c r="P403" s="174">
        <f>IF(H403=0,"",'Ark1'!X4425)</f>
        <v>177.56229685807153</v>
      </c>
      <c r="Q403" s="255"/>
      <c r="R403" s="174">
        <f>IF(H403=0,"",'Ark1'!AA4425)</f>
        <v>28.113193818324245</v>
      </c>
      <c r="S403" s="174">
        <f>IF(H403=0,"",'Ark1'!AB4425)</f>
        <v>1.6329931618554523</v>
      </c>
      <c r="T403" s="174">
        <f>IF(H403=0,"",'Ark1'!AC4425)</f>
        <v>-99.908543175219108</v>
      </c>
      <c r="U403" s="84"/>
      <c r="V403" s="92">
        <f t="shared" si="31"/>
        <v>3</v>
      </c>
      <c r="W403" s="174">
        <f>+'Ark1'!V4425</f>
        <v>15</v>
      </c>
      <c r="X403" s="261"/>
    </row>
    <row r="404" spans="1:38" ht="15.6">
      <c r="A404" s="261"/>
      <c r="B404" s="203">
        <f>+'Ark1'!C4426</f>
        <v>2022</v>
      </c>
      <c r="C404" s="203">
        <f>+'Ark1'!J4426</f>
        <v>155</v>
      </c>
      <c r="D404" s="203" t="str">
        <f>VLOOKUP(C404,RNR!$A$1:$B$29,2)</f>
        <v>Målselv</v>
      </c>
      <c r="E404" s="203">
        <f>+'Ark1'!D4426</f>
        <v>4</v>
      </c>
      <c r="F404" s="203" t="str">
        <f>VLOOKUP(E404,RNR!$D$2:$E$13,2)</f>
        <v>Apr</v>
      </c>
      <c r="G404" s="91">
        <f>+'Ark1'!Q4426</f>
        <v>0</v>
      </c>
      <c r="H404" s="92">
        <f>+'Ark1'!R4426</f>
        <v>0</v>
      </c>
      <c r="I404" s="91" t="str">
        <f>IF(H404=0,"",'Ark1'!S4426)</f>
        <v/>
      </c>
      <c r="J404" s="261"/>
      <c r="K404" s="174" t="str">
        <f>IF(H404=0,"",100*H404/Måned!$G26)</f>
        <v/>
      </c>
      <c r="L404" s="261"/>
      <c r="M404" s="174" t="str">
        <f>+IF(H404=0,"",'Ark1'!AA4426)</f>
        <v/>
      </c>
      <c r="N404" s="174">
        <f>+IF(I404=0,"",'Ark1'!AB4426)</f>
        <v>0</v>
      </c>
      <c r="O404" s="256" t="str">
        <f>IF(H404=0,"",'Ark1'!W4426)</f>
        <v/>
      </c>
      <c r="P404" s="174" t="str">
        <f>IF(H404=0,"",'Ark1'!X4426)</f>
        <v/>
      </c>
      <c r="Q404" s="255"/>
      <c r="R404" s="174" t="str">
        <f>IF(H404=0,"",'Ark1'!AA4426)</f>
        <v/>
      </c>
      <c r="S404" s="174" t="str">
        <f>IF(H404=0,"",'Ark1'!AB4426)</f>
        <v/>
      </c>
      <c r="T404" s="174" t="str">
        <f>IF(H404=0,"",'Ark1'!AC4426)</f>
        <v/>
      </c>
      <c r="U404" s="84"/>
      <c r="V404" s="92" t="str">
        <f t="shared" si="31"/>
        <v/>
      </c>
      <c r="W404" s="174">
        <f>+'Ark1'!V4426</f>
        <v>0</v>
      </c>
      <c r="X404" s="261"/>
    </row>
    <row r="405" spans="1:38" ht="15.6">
      <c r="A405" s="261"/>
      <c r="B405" s="203">
        <f>+'Ark1'!C4427</f>
        <v>2022</v>
      </c>
      <c r="C405" s="203">
        <f>+'Ark1'!J4427</f>
        <v>155</v>
      </c>
      <c r="D405" s="203" t="str">
        <f>VLOOKUP(C405,RNR!$A$1:$B$29,2)</f>
        <v>Målselv</v>
      </c>
      <c r="E405" s="203">
        <f>+'Ark1'!D4427</f>
        <v>5</v>
      </c>
      <c r="F405" s="203" t="str">
        <f>VLOOKUP(E405,RNR!$D$2:$E$13,2)</f>
        <v>Mai</v>
      </c>
      <c r="G405" s="91">
        <f>+'Ark1'!Q4427</f>
        <v>0</v>
      </c>
      <c r="H405" s="92">
        <f>+'Ark1'!R4427</f>
        <v>0</v>
      </c>
      <c r="I405" s="91" t="str">
        <f>IF(H405=0,"",'Ark1'!S4427)</f>
        <v/>
      </c>
      <c r="J405" s="261"/>
      <c r="K405" s="174" t="str">
        <f>IF(H405=0,"",100*H405/Måned!$G27)</f>
        <v/>
      </c>
      <c r="L405" s="261"/>
      <c r="M405" s="174" t="str">
        <f>+IF(H405=0,"",'Ark1'!AA4427)</f>
        <v/>
      </c>
      <c r="N405" s="174">
        <f>+IF(I405=0,"",'Ark1'!AB4427)</f>
        <v>0</v>
      </c>
      <c r="O405" s="256" t="str">
        <f>IF(H405=0,"",'Ark1'!W4427)</f>
        <v/>
      </c>
      <c r="P405" s="174" t="str">
        <f>IF(H405=0,"",'Ark1'!X4427)</f>
        <v/>
      </c>
      <c r="Q405" s="255"/>
      <c r="R405" s="174" t="str">
        <f>IF(H405=0,"",'Ark1'!AA4427)</f>
        <v/>
      </c>
      <c r="S405" s="174" t="str">
        <f>IF(H405=0,"",'Ark1'!AB4427)</f>
        <v/>
      </c>
      <c r="T405" s="174" t="str">
        <f>IF(H405=0,"",'Ark1'!AC4427)</f>
        <v/>
      </c>
      <c r="U405" s="84"/>
      <c r="V405" s="92" t="str">
        <f t="shared" si="31"/>
        <v/>
      </c>
      <c r="W405" s="174">
        <f>+'Ark1'!V4427</f>
        <v>0</v>
      </c>
      <c r="X405" s="261"/>
    </row>
    <row r="406" spans="1:38" ht="15.6">
      <c r="A406" s="261"/>
      <c r="B406" s="203">
        <f>+'Ark1'!C4428</f>
        <v>2022</v>
      </c>
      <c r="C406" s="203">
        <f>+'Ark1'!J4428</f>
        <v>155</v>
      </c>
      <c r="D406" s="203" t="str">
        <f>VLOOKUP(C406,RNR!$A$1:$B$29,2)</f>
        <v>Målselv</v>
      </c>
      <c r="E406" s="203">
        <f>+'Ark1'!D4428</f>
        <v>6</v>
      </c>
      <c r="F406" s="203" t="str">
        <f>VLOOKUP(E406,RNR!$D$2:$E$13,2)</f>
        <v>Jun</v>
      </c>
      <c r="G406" s="91">
        <f>+'Ark1'!Q4428</f>
        <v>0</v>
      </c>
      <c r="H406" s="92">
        <f>+'Ark1'!R4428</f>
        <v>0</v>
      </c>
      <c r="I406" s="91" t="str">
        <f>IF(H406=0,"",'Ark1'!S4428)</f>
        <v/>
      </c>
      <c r="J406" s="261"/>
      <c r="K406" s="174" t="str">
        <f>IF(H406=0,"",100*H406/Måned!$G28)</f>
        <v/>
      </c>
      <c r="L406" s="261"/>
      <c r="M406" s="174" t="str">
        <f>+IF(H406=0,"",'Ark1'!AA4428)</f>
        <v/>
      </c>
      <c r="N406" s="174">
        <f>+IF(I406=0,"",'Ark1'!AB4428)</f>
        <v>0</v>
      </c>
      <c r="O406" s="256" t="str">
        <f>IF(H406=0,"",'Ark1'!W4428)</f>
        <v/>
      </c>
      <c r="P406" s="174" t="str">
        <f>IF(H406=0,"",'Ark1'!X4428)</f>
        <v/>
      </c>
      <c r="Q406" s="255"/>
      <c r="R406" s="174" t="str">
        <f>IF(H406=0,"",'Ark1'!AA4428)</f>
        <v/>
      </c>
      <c r="S406" s="174" t="str">
        <f>IF(H406=0,"",'Ark1'!AB4428)</f>
        <v/>
      </c>
      <c r="T406" s="174" t="str">
        <f>IF(H406=0,"",'Ark1'!AC4428)</f>
        <v/>
      </c>
      <c r="U406" s="84"/>
      <c r="V406" s="92" t="str">
        <f t="shared" si="31"/>
        <v/>
      </c>
      <c r="W406" s="174">
        <f>+'Ark1'!V4428</f>
        <v>0</v>
      </c>
      <c r="X406" s="261"/>
    </row>
    <row r="407" spans="1:38" ht="15.6">
      <c r="A407" s="261"/>
      <c r="B407" s="203">
        <f>+'Ark1'!C4429</f>
        <v>2022</v>
      </c>
      <c r="C407" s="203">
        <f>+'Ark1'!J4429</f>
        <v>155</v>
      </c>
      <c r="D407" s="203" t="str">
        <f>VLOOKUP(C407,RNR!$A$1:$B$29,2)</f>
        <v>Målselv</v>
      </c>
      <c r="E407" s="203">
        <f>+'Ark1'!D4429</f>
        <v>7</v>
      </c>
      <c r="F407" s="203" t="str">
        <f>VLOOKUP(E407,RNR!$D$2:$E$13,2)</f>
        <v>Jul</v>
      </c>
      <c r="G407" s="91">
        <f>+'Ark1'!Q4429</f>
        <v>0</v>
      </c>
      <c r="H407" s="92">
        <f>+'Ark1'!R4429</f>
        <v>0</v>
      </c>
      <c r="I407" s="91" t="str">
        <f>IF(H407=0,"",'Ark1'!S4429)</f>
        <v/>
      </c>
      <c r="J407" s="261"/>
      <c r="K407" s="174" t="str">
        <f>IF(H407=0,"",100*H407/Måned!$G29)</f>
        <v/>
      </c>
      <c r="L407" s="261"/>
      <c r="M407" s="174" t="str">
        <f>+IF(H407=0,"",'Ark1'!AA4429)</f>
        <v/>
      </c>
      <c r="N407" s="174">
        <f>+IF(I407=0,"",'Ark1'!AB4429)</f>
        <v>0</v>
      </c>
      <c r="O407" s="256" t="str">
        <f>IF(H407=0,"",'Ark1'!W4429)</f>
        <v/>
      </c>
      <c r="P407" s="174" t="str">
        <f>IF(H407=0,"",'Ark1'!X4429)</f>
        <v/>
      </c>
      <c r="Q407" s="255"/>
      <c r="R407" s="174" t="str">
        <f>IF(H407=0,"",'Ark1'!AA4429)</f>
        <v/>
      </c>
      <c r="S407" s="174" t="str">
        <f>IF(H407=0,"",'Ark1'!AB4429)</f>
        <v/>
      </c>
      <c r="T407" s="174" t="str">
        <f>IF(H407=0,"",'Ark1'!AC4429)</f>
        <v/>
      </c>
      <c r="U407" s="84"/>
      <c r="V407" s="92" t="str">
        <f t="shared" si="31"/>
        <v/>
      </c>
      <c r="W407" s="174">
        <f>+'Ark1'!V4429</f>
        <v>0</v>
      </c>
      <c r="X407" s="261"/>
    </row>
    <row r="408" spans="1:38" ht="15.6">
      <c r="A408" s="261"/>
      <c r="B408" s="203">
        <f>+'Ark1'!C4430</f>
        <v>2022</v>
      </c>
      <c r="C408" s="203">
        <f>+'Ark1'!J4430</f>
        <v>155</v>
      </c>
      <c r="D408" s="203" t="str">
        <f>VLOOKUP(C408,RNR!$A$1:$B$29,2)</f>
        <v>Målselv</v>
      </c>
      <c r="E408" s="203">
        <f>+'Ark1'!D4430</f>
        <v>8</v>
      </c>
      <c r="F408" s="203" t="str">
        <f>VLOOKUP(E408,RNR!$D$2:$E$13,2)</f>
        <v>Aug</v>
      </c>
      <c r="G408" s="91">
        <f>+'Ark1'!Q4430</f>
        <v>0</v>
      </c>
      <c r="H408" s="92">
        <f>+'Ark1'!R4430</f>
        <v>0</v>
      </c>
      <c r="I408" s="91" t="str">
        <f>IF(H408=0,"",'Ark1'!S4430)</f>
        <v/>
      </c>
      <c r="J408" s="261"/>
      <c r="K408" s="174" t="str">
        <f>IF(H408=0,"",100*H408/Måned!$G30)</f>
        <v/>
      </c>
      <c r="L408" s="261"/>
      <c r="M408" s="174" t="str">
        <f>+IF(H408=0,"",'Ark1'!AA4430)</f>
        <v/>
      </c>
      <c r="N408" s="174">
        <f>+IF(I408=0,"",'Ark1'!AB4430)</f>
        <v>0</v>
      </c>
      <c r="O408" s="256" t="str">
        <f>IF(H408=0,"",'Ark1'!W4430)</f>
        <v/>
      </c>
      <c r="P408" s="174" t="str">
        <f>IF(H408=0,"",'Ark1'!X4430)</f>
        <v/>
      </c>
      <c r="Q408" s="255"/>
      <c r="R408" s="174" t="str">
        <f>IF(H408=0,"",'Ark1'!AA4430)</f>
        <v/>
      </c>
      <c r="S408" s="174" t="str">
        <f>IF(H408=0,"",'Ark1'!AB4430)</f>
        <v/>
      </c>
      <c r="T408" s="174" t="str">
        <f>IF(H408=0,"",'Ark1'!AC4430)</f>
        <v/>
      </c>
      <c r="U408" s="84"/>
      <c r="V408" s="92" t="str">
        <f t="shared" si="31"/>
        <v/>
      </c>
      <c r="W408" s="174">
        <f>+'Ark1'!V4430</f>
        <v>0</v>
      </c>
      <c r="X408" s="261"/>
    </row>
    <row r="409" spans="1:38" ht="15.6">
      <c r="A409" s="261"/>
      <c r="B409" s="203">
        <f>+'Ark1'!C4431</f>
        <v>2022</v>
      </c>
      <c r="C409" s="203">
        <f>+'Ark1'!J4431</f>
        <v>155</v>
      </c>
      <c r="D409" s="203" t="str">
        <f>VLOOKUP(C409,RNR!$A$1:$B$29,2)</f>
        <v>Målselv</v>
      </c>
      <c r="E409" s="203">
        <f>+'Ark1'!D4431</f>
        <v>9</v>
      </c>
      <c r="F409" s="203" t="str">
        <f>VLOOKUP(E409,RNR!$D$2:$E$13,2)</f>
        <v>Sep</v>
      </c>
      <c r="G409" s="91">
        <f>+'Ark1'!Q4431</f>
        <v>0</v>
      </c>
      <c r="H409" s="92">
        <f>+'Ark1'!R4431</f>
        <v>0</v>
      </c>
      <c r="I409" s="91" t="str">
        <f>IF(H409=0,"",'Ark1'!S4431)</f>
        <v/>
      </c>
      <c r="J409" s="261"/>
      <c r="K409" s="174" t="str">
        <f>IF(H409=0,"",100*H409/Måned!$G31)</f>
        <v/>
      </c>
      <c r="L409" s="261"/>
      <c r="M409" s="174" t="str">
        <f>+IF(H409=0,"",'Ark1'!AA4431)</f>
        <v/>
      </c>
      <c r="N409" s="174">
        <f>+IF(I409=0,"",'Ark1'!AB4431)</f>
        <v>0</v>
      </c>
      <c r="O409" s="256" t="str">
        <f>IF(H409=0,"",'Ark1'!W4431)</f>
        <v/>
      </c>
      <c r="P409" s="174" t="str">
        <f>IF(H409=0,"",'Ark1'!X4431)</f>
        <v/>
      </c>
      <c r="Q409" s="255"/>
      <c r="R409" s="174" t="str">
        <f>IF(H409=0,"",'Ark1'!AA4431)</f>
        <v/>
      </c>
      <c r="S409" s="174" t="str">
        <f>IF(H409=0,"",'Ark1'!AB4431)</f>
        <v/>
      </c>
      <c r="T409" s="174" t="str">
        <f>IF(H409=0,"",'Ark1'!AC4431)</f>
        <v/>
      </c>
      <c r="U409" s="84"/>
      <c r="V409" s="92" t="str">
        <f t="shared" si="31"/>
        <v/>
      </c>
      <c r="W409" s="174">
        <f>+'Ark1'!V4431</f>
        <v>0</v>
      </c>
      <c r="X409" s="261"/>
    </row>
    <row r="410" spans="1:38" ht="15.6">
      <c r="A410" s="261"/>
      <c r="B410" s="203">
        <f>+'Ark1'!C4432</f>
        <v>2022</v>
      </c>
      <c r="C410" s="203">
        <f>+'Ark1'!J4432</f>
        <v>155</v>
      </c>
      <c r="D410" s="203" t="str">
        <f>VLOOKUP(C410,RNR!$A$1:$B$29,2)</f>
        <v>Målselv</v>
      </c>
      <c r="E410" s="203">
        <f>+'Ark1'!D4432</f>
        <v>10</v>
      </c>
      <c r="F410" s="203" t="str">
        <f>VLOOKUP(E410,RNR!$D$2:$E$13,2)</f>
        <v>Okt</v>
      </c>
      <c r="G410" s="91">
        <f>+'Ark1'!Q4432</f>
        <v>0</v>
      </c>
      <c r="H410" s="92">
        <f>+'Ark1'!R4432</f>
        <v>0</v>
      </c>
      <c r="I410" s="91" t="str">
        <f>IF(H410=0,"",'Ark1'!S4432)</f>
        <v/>
      </c>
      <c r="J410" s="261"/>
      <c r="K410" s="174" t="str">
        <f>IF(H410=0,"",100*H410/Måned!$G32)</f>
        <v/>
      </c>
      <c r="L410" s="261"/>
      <c r="M410" s="174" t="str">
        <f>+IF(H410=0,"",'Ark1'!AA4432)</f>
        <v/>
      </c>
      <c r="N410" s="174">
        <f>+IF(I410=0,"",'Ark1'!AB4432)</f>
        <v>0</v>
      </c>
      <c r="O410" s="256" t="str">
        <f>IF(H410=0,"",'Ark1'!W4432)</f>
        <v/>
      </c>
      <c r="P410" s="174" t="str">
        <f>IF(H410=0,"",'Ark1'!X4432)</f>
        <v/>
      </c>
      <c r="Q410" s="255"/>
      <c r="R410" s="174" t="str">
        <f>IF(H410=0,"",'Ark1'!AA4432)</f>
        <v/>
      </c>
      <c r="S410" s="174" t="str">
        <f>IF(H410=0,"",'Ark1'!AB4432)</f>
        <v/>
      </c>
      <c r="T410" s="174" t="str">
        <f>IF(H410=0,"",'Ark1'!AC4432)</f>
        <v/>
      </c>
      <c r="U410" s="84"/>
      <c r="V410" s="92" t="str">
        <f t="shared" si="31"/>
        <v/>
      </c>
      <c r="W410" s="174">
        <f>+'Ark1'!V4432</f>
        <v>0</v>
      </c>
      <c r="X410" s="261"/>
      <c r="Y410" s="258"/>
      <c r="AB410" s="235"/>
      <c r="AJ410" s="259"/>
      <c r="AK410" s="90"/>
      <c r="AL410" s="90"/>
    </row>
    <row r="411" spans="1:38" ht="15.6">
      <c r="A411" s="261"/>
      <c r="B411" s="203">
        <f>+'Ark1'!C4433</f>
        <v>2022</v>
      </c>
      <c r="C411" s="203">
        <f>+'Ark1'!J4433</f>
        <v>155</v>
      </c>
      <c r="D411" s="203" t="str">
        <f>VLOOKUP(C411,RNR!$A$1:$B$29,2)</f>
        <v>Målselv</v>
      </c>
      <c r="E411" s="203">
        <f>+'Ark1'!D4433</f>
        <v>11</v>
      </c>
      <c r="F411" s="203" t="str">
        <f>VLOOKUP(E411,RNR!$D$2:$E$13,2)</f>
        <v>Nov</v>
      </c>
      <c r="G411" s="91">
        <f>+'Ark1'!Q4433</f>
        <v>0</v>
      </c>
      <c r="H411" s="92">
        <f>+'Ark1'!R4433</f>
        <v>0</v>
      </c>
      <c r="I411" s="91" t="str">
        <f>IF(H411=0,"",'Ark1'!S4433)</f>
        <v/>
      </c>
      <c r="J411" s="261"/>
      <c r="K411" s="174" t="str">
        <f>IF(H411=0,"",100*H411/Måned!$G33)</f>
        <v/>
      </c>
      <c r="L411" s="261"/>
      <c r="M411" s="174" t="str">
        <f>+IF(H411=0,"",'Ark1'!AA4433)</f>
        <v/>
      </c>
      <c r="N411" s="174">
        <f>+IF(I411=0,"",'Ark1'!AB4433)</f>
        <v>0</v>
      </c>
      <c r="O411" s="256" t="str">
        <f>IF(H411=0,"",'Ark1'!W4433)</f>
        <v/>
      </c>
      <c r="P411" s="174" t="str">
        <f>IF(H411=0,"",'Ark1'!X4433)</f>
        <v/>
      </c>
      <c r="Q411" s="255"/>
      <c r="R411" s="174" t="str">
        <f>IF(H411=0,"",'Ark1'!AA4433)</f>
        <v/>
      </c>
      <c r="S411" s="174" t="str">
        <f>IF(H411=0,"",'Ark1'!AB4433)</f>
        <v/>
      </c>
      <c r="T411" s="174" t="str">
        <f>IF(H411=0,"",'Ark1'!AC4433)</f>
        <v/>
      </c>
      <c r="U411" s="84"/>
      <c r="V411" s="92" t="str">
        <f t="shared" si="31"/>
        <v/>
      </c>
      <c r="W411" s="174">
        <f>+'Ark1'!V4433</f>
        <v>0</v>
      </c>
      <c r="X411" s="261"/>
    </row>
    <row r="412" spans="1:38" ht="15.6">
      <c r="A412" s="261"/>
      <c r="B412" s="203">
        <f>+'Ark1'!C4434</f>
        <v>2022</v>
      </c>
      <c r="C412" s="203">
        <f>+'Ark1'!J4434</f>
        <v>155</v>
      </c>
      <c r="D412" s="203" t="str">
        <f>VLOOKUP(C412,RNR!$A$1:$B$29,2)</f>
        <v>Målselv</v>
      </c>
      <c r="E412" s="203">
        <f>+'Ark1'!D4434</f>
        <v>12</v>
      </c>
      <c r="F412" s="203" t="str">
        <f>VLOOKUP(E412,RNR!$D$2:$E$13,2)</f>
        <v>Des</v>
      </c>
      <c r="G412" s="91">
        <f>+'Ark1'!Q4434</f>
        <v>0</v>
      </c>
      <c r="H412" s="92">
        <f>+'Ark1'!R4434</f>
        <v>0</v>
      </c>
      <c r="I412" s="91" t="str">
        <f>IF(H412=0,"",'Ark1'!S4434)</f>
        <v/>
      </c>
      <c r="J412" s="261"/>
      <c r="K412" s="174" t="str">
        <f>IF(H412=0,"",100*H412/Måned!$G34)</f>
        <v/>
      </c>
      <c r="L412" s="261"/>
      <c r="M412" s="174" t="str">
        <f>+IF(H412=0,"",'Ark1'!AA4434)</f>
        <v/>
      </c>
      <c r="N412" s="174">
        <f>+IF(I412=0,"",'Ark1'!AB4434)</f>
        <v>0</v>
      </c>
      <c r="O412" s="256" t="str">
        <f>IF(H412=0,"",'Ark1'!W4434)</f>
        <v/>
      </c>
      <c r="P412" s="174" t="str">
        <f>IF(H412=0,"",'Ark1'!X4434)</f>
        <v/>
      </c>
      <c r="Q412" s="255"/>
      <c r="R412" s="174" t="str">
        <f>IF(H412=0,"",'Ark1'!AA4434)</f>
        <v/>
      </c>
      <c r="S412" s="174" t="str">
        <f>IF(H412=0,"",'Ark1'!AB4434)</f>
        <v/>
      </c>
      <c r="T412" s="174" t="str">
        <f>IF(H412=0,"",'Ark1'!AC4434)</f>
        <v/>
      </c>
      <c r="U412" s="84"/>
      <c r="V412" s="92" t="str">
        <f t="shared" ref="V412:V424" si="32">+(IF(H412=0,"",I412/G412))</f>
        <v/>
      </c>
      <c r="W412" s="174">
        <f>+'Ark1'!V4434</f>
        <v>0</v>
      </c>
      <c r="X412" s="261"/>
    </row>
    <row r="413" spans="1:38">
      <c r="A413" s="261"/>
      <c r="B413" s="261"/>
      <c r="C413" s="261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  <c r="P413" s="261"/>
      <c r="Q413" s="261"/>
      <c r="R413" s="261"/>
      <c r="S413" s="261"/>
      <c r="T413" s="261"/>
      <c r="U413" s="261"/>
      <c r="V413" s="261"/>
      <c r="W413" s="262"/>
      <c r="X413" s="261"/>
    </row>
    <row r="414" spans="1:38" ht="15.6">
      <c r="A414" s="261"/>
      <c r="B414" s="203">
        <f>+'Ark1'!C4435</f>
        <v>2022</v>
      </c>
      <c r="C414" s="203">
        <f>+'Ark1'!J4435</f>
        <v>160</v>
      </c>
      <c r="D414" s="203" t="str">
        <f>VLOOKUP(C414,RNR!$A$1:$B$29,2)</f>
        <v>Oslo</v>
      </c>
      <c r="E414" s="203">
        <f>+'Ark1'!D4435</f>
        <v>1</v>
      </c>
      <c r="F414" s="203" t="str">
        <f>VLOOKUP(E414,RNR!$D$2:$E$13,2)</f>
        <v>Jan</v>
      </c>
      <c r="G414" s="91">
        <f>+'Ark1'!Q4435</f>
        <v>30</v>
      </c>
      <c r="H414" s="92">
        <f>+'Ark1'!R4435</f>
        <v>378</v>
      </c>
      <c r="I414" s="91">
        <f>IF(H414=0,"",'Ark1'!S4435)</f>
        <v>378</v>
      </c>
      <c r="J414" s="261"/>
      <c r="K414" s="174">
        <f>IF(H414=0,"",100*H414/Måned!$G23)</f>
        <v>21.070234113712374</v>
      </c>
      <c r="L414" s="261"/>
      <c r="M414" s="174">
        <f>+IF(H414=0,"",'Ark1'!AA4435)</f>
        <v>29.171768261318562</v>
      </c>
      <c r="N414" s="174">
        <f>+IF(I414=0,"",'Ark1'!AB4435)</f>
        <v>2.4557561404208541</v>
      </c>
      <c r="O414" s="256">
        <f>IF(H414=0,"",'Ark1'!W4435)</f>
        <v>58.968253968253954</v>
      </c>
      <c r="P414" s="174">
        <f>IF(H414=0,"",'Ark1'!X4435)</f>
        <v>144.96208017334772</v>
      </c>
      <c r="Q414" s="255"/>
      <c r="R414" s="174">
        <f>IF(H414=0,"",'Ark1'!AA4435)</f>
        <v>29.171768261318562</v>
      </c>
      <c r="S414" s="174">
        <f>IF(H414=0,"",'Ark1'!AB4435)</f>
        <v>2.4557561404208541</v>
      </c>
      <c r="T414" s="174">
        <f>IF(H414=0,"",'Ark1'!AC4435)</f>
        <v>-47.445207931688145</v>
      </c>
      <c r="U414" s="84"/>
      <c r="V414" s="92">
        <f t="shared" si="32"/>
        <v>12.6</v>
      </c>
      <c r="W414" s="174">
        <f>+'Ark1'!V4435</f>
        <v>15.174603174603174</v>
      </c>
      <c r="X414" s="261"/>
    </row>
    <row r="415" spans="1:38" ht="15.6">
      <c r="A415" s="261"/>
      <c r="B415" s="203">
        <f>+'Ark1'!C4436</f>
        <v>2022</v>
      </c>
      <c r="C415" s="203">
        <f>+'Ark1'!J4436</f>
        <v>160</v>
      </c>
      <c r="D415" s="203" t="str">
        <f>VLOOKUP(C415,RNR!$A$1:$B$29,2)</f>
        <v>Oslo</v>
      </c>
      <c r="E415" s="203">
        <f>+'Ark1'!D4436</f>
        <v>2</v>
      </c>
      <c r="F415" s="203" t="str">
        <f>VLOOKUP(E415,RNR!$D$2:$E$13,2)</f>
        <v>Feb</v>
      </c>
      <c r="G415" s="91">
        <f>+'Ark1'!Q4436</f>
        <v>25</v>
      </c>
      <c r="H415" s="92">
        <f>+'Ark1'!R4436</f>
        <v>273</v>
      </c>
      <c r="I415" s="91">
        <f>IF(H415=0,"",'Ark1'!S4436)</f>
        <v>273</v>
      </c>
      <c r="J415" s="261"/>
      <c r="K415" s="174">
        <f>IF(H415=0,"",100*H415/Måned!$G24)</f>
        <v>17.410714285714285</v>
      </c>
      <c r="L415" s="261"/>
      <c r="M415" s="174">
        <f>+IF(H415=0,"",'Ark1'!AA4436)</f>
        <v>26.697952182768525</v>
      </c>
      <c r="N415" s="174">
        <f>+IF(I415=0,"",'Ark1'!AB4436)</f>
        <v>2.2888702735272921</v>
      </c>
      <c r="O415" s="256">
        <f>IF(H415=0,"",'Ark1'!W4436)</f>
        <v>59.413919413919437</v>
      </c>
      <c r="P415" s="174">
        <f>IF(H415=0,"",'Ark1'!X4436)</f>
        <v>149.02948261561477</v>
      </c>
      <c r="Q415" s="255"/>
      <c r="R415" s="174">
        <f>IF(H415=0,"",'Ark1'!AA4436)</f>
        <v>26.697952182768525</v>
      </c>
      <c r="S415" s="174">
        <f>IF(H415=0,"",'Ark1'!AB4436)</f>
        <v>2.2888702735272921</v>
      </c>
      <c r="T415" s="174">
        <f>IF(H415=0,"",'Ark1'!AC4436)</f>
        <v>-38.984063389597011</v>
      </c>
      <c r="U415" s="84"/>
      <c r="V415" s="92">
        <f t="shared" si="32"/>
        <v>10.92</v>
      </c>
      <c r="W415" s="174">
        <f>+'Ark1'!V4436</f>
        <v>15.527472527472533</v>
      </c>
      <c r="X415" s="261"/>
    </row>
    <row r="416" spans="1:38" ht="15.6">
      <c r="A416" s="261"/>
      <c r="B416" s="203">
        <f>+'Ark1'!C4437</f>
        <v>2022</v>
      </c>
      <c r="C416" s="203">
        <f>+'Ark1'!J4437</f>
        <v>160</v>
      </c>
      <c r="D416" s="203" t="str">
        <f>VLOOKUP(C416,RNR!$A$1:$B$29,2)</f>
        <v>Oslo</v>
      </c>
      <c r="E416" s="203">
        <f>+'Ark1'!D4437</f>
        <v>3</v>
      </c>
      <c r="F416" s="203" t="str">
        <f>VLOOKUP(E416,RNR!$D$2:$E$13,2)</f>
        <v>Mar</v>
      </c>
      <c r="G416" s="91">
        <f>+'Ark1'!Q4437</f>
        <v>30</v>
      </c>
      <c r="H416" s="92">
        <f>+'Ark1'!R4437</f>
        <v>509</v>
      </c>
      <c r="I416" s="91">
        <f>IF(H416=0,"",'Ark1'!S4437)</f>
        <v>509</v>
      </c>
      <c r="J416" s="261"/>
      <c r="K416" s="174">
        <f>IF(H416=0,"",100*H416/Måned!$G25)</f>
        <v>27.233814874264311</v>
      </c>
      <c r="L416" s="261"/>
      <c r="M416" s="174">
        <f>+IF(H416=0,"",'Ark1'!AA4437)</f>
        <v>27.652923100416679</v>
      </c>
      <c r="N416" s="174">
        <f>+IF(I416=0,"",'Ark1'!AB4437)</f>
        <v>2.3948170007501366</v>
      </c>
      <c r="O416" s="256">
        <f>IF(H416=0,"",'Ark1'!W4437)</f>
        <v>59.489194499017678</v>
      </c>
      <c r="P416" s="174">
        <f>IF(H416=0,"",'Ark1'!X4437)</f>
        <v>145.66002635124636</v>
      </c>
      <c r="Q416" s="255"/>
      <c r="R416" s="174">
        <f>IF(H416=0,"",'Ark1'!AA4437)</f>
        <v>27.652923100416679</v>
      </c>
      <c r="S416" s="174">
        <f>IF(H416=0,"",'Ark1'!AB4437)</f>
        <v>2.3948170007501366</v>
      </c>
      <c r="T416" s="174">
        <f>IF(H416=0,"",'Ark1'!AC4437)</f>
        <v>-35.139304128454391</v>
      </c>
      <c r="U416" s="84"/>
      <c r="V416" s="92">
        <f t="shared" si="32"/>
        <v>16.966666666666665</v>
      </c>
      <c r="W416" s="174">
        <f>+'Ark1'!V4437</f>
        <v>15.37328094302554</v>
      </c>
      <c r="X416" s="261"/>
    </row>
    <row r="417" spans="1:38" ht="15.6">
      <c r="A417" s="261"/>
      <c r="B417" s="203">
        <f>+'Ark1'!C4438</f>
        <v>2022</v>
      </c>
      <c r="C417" s="203">
        <f>+'Ark1'!J4438</f>
        <v>160</v>
      </c>
      <c r="D417" s="203" t="str">
        <f>VLOOKUP(C417,RNR!$A$1:$B$29,2)</f>
        <v>Oslo</v>
      </c>
      <c r="E417" s="203">
        <f>+'Ark1'!D4438</f>
        <v>4</v>
      </c>
      <c r="F417" s="203" t="str">
        <f>VLOOKUP(E417,RNR!$D$2:$E$13,2)</f>
        <v>Apr</v>
      </c>
      <c r="G417" s="91">
        <f>+'Ark1'!Q4438</f>
        <v>23</v>
      </c>
      <c r="H417" s="92">
        <f>+'Ark1'!R4438</f>
        <v>283</v>
      </c>
      <c r="I417" s="91">
        <f>IF(H417=0,"",'Ark1'!S4438)</f>
        <v>283</v>
      </c>
      <c r="J417" s="261"/>
      <c r="K417" s="174">
        <f>IF(H417=0,"",100*H417/Måned!$G26)</f>
        <v>19.859649122807017</v>
      </c>
      <c r="L417" s="261"/>
      <c r="M417" s="174">
        <f>+IF(H417=0,"",'Ark1'!AA4438)</f>
        <v>26.011176997047738</v>
      </c>
      <c r="N417" s="174">
        <f>+IF(I417=0,"",'Ark1'!AB4438)</f>
        <v>2.3526935896058485</v>
      </c>
      <c r="O417" s="256">
        <f>IF(H417=0,"",'Ark1'!W4438)</f>
        <v>59.590106007067121</v>
      </c>
      <c r="P417" s="174">
        <f>IF(H417=0,"",'Ark1'!X4438)</f>
        <v>145.27523936770939</v>
      </c>
      <c r="Q417" s="255"/>
      <c r="R417" s="174">
        <f>IF(H417=0,"",'Ark1'!AA4438)</f>
        <v>26.011176997047738</v>
      </c>
      <c r="S417" s="174">
        <f>IF(H417=0,"",'Ark1'!AB4438)</f>
        <v>2.3526935896058485</v>
      </c>
      <c r="T417" s="174">
        <f>IF(H417=0,"",'Ark1'!AC4438)</f>
        <v>-31.616198387579445</v>
      </c>
      <c r="U417" s="84"/>
      <c r="V417" s="92">
        <f t="shared" si="32"/>
        <v>12.304347826086957</v>
      </c>
      <c r="W417" s="174">
        <f>+'Ark1'!V4438</f>
        <v>15.547703180212016</v>
      </c>
      <c r="X417" s="261"/>
    </row>
    <row r="418" spans="1:38" ht="15.6">
      <c r="A418" s="261"/>
      <c r="B418" s="203">
        <f>+'Ark1'!C4439</f>
        <v>2022</v>
      </c>
      <c r="C418" s="203">
        <f>+'Ark1'!J4439</f>
        <v>160</v>
      </c>
      <c r="D418" s="203" t="str">
        <f>VLOOKUP(C418,RNR!$A$1:$B$29,2)</f>
        <v>Oslo</v>
      </c>
      <c r="E418" s="203">
        <f>+'Ark1'!D4439</f>
        <v>5</v>
      </c>
      <c r="F418" s="203" t="str">
        <f>VLOOKUP(E418,RNR!$D$2:$E$13,2)</f>
        <v>Mai</v>
      </c>
      <c r="G418" s="91">
        <f>+'Ark1'!Q4439</f>
        <v>27</v>
      </c>
      <c r="H418" s="92">
        <f>+'Ark1'!R4439</f>
        <v>411</v>
      </c>
      <c r="I418" s="91">
        <f>IF(H418=0,"",'Ark1'!S4439)</f>
        <v>411</v>
      </c>
      <c r="J418" s="261"/>
      <c r="K418" s="174">
        <f>IF(H418=0,"",100*H418/Måned!$G27)</f>
        <v>24.219210371243371</v>
      </c>
      <c r="L418" s="261"/>
      <c r="M418" s="174">
        <f>+IF(H418=0,"",'Ark1'!AA4439)</f>
        <v>26.724002447575192</v>
      </c>
      <c r="N418" s="174">
        <f>+IF(I418=0,"",'Ark1'!AB4439)</f>
        <v>2.4163291307012322</v>
      </c>
      <c r="O418" s="256">
        <f>IF(H418=0,"",'Ark1'!W4439)</f>
        <v>59.413625304136254</v>
      </c>
      <c r="P418" s="174">
        <f>IF(H418=0,"",'Ark1'!X4439)</f>
        <v>145.38754141920589</v>
      </c>
      <c r="Q418" s="255"/>
      <c r="R418" s="174">
        <f>IF(H418=0,"",'Ark1'!AA4439)</f>
        <v>26.724002447575192</v>
      </c>
      <c r="S418" s="174">
        <f>IF(H418=0,"",'Ark1'!AB4439)</f>
        <v>2.4163291307012322</v>
      </c>
      <c r="T418" s="174">
        <f>IF(H418=0,"",'Ark1'!AC4439)</f>
        <v>-49.678616380028807</v>
      </c>
      <c r="U418" s="84"/>
      <c r="V418" s="92">
        <f t="shared" si="32"/>
        <v>15.222222222222221</v>
      </c>
      <c r="W418" s="174">
        <f>+'Ark1'!V4439</f>
        <v>15.496350364963501</v>
      </c>
      <c r="X418" s="261"/>
    </row>
    <row r="419" spans="1:38" ht="15.6">
      <c r="A419" s="261"/>
      <c r="B419" s="203">
        <f>+'Ark1'!C4440</f>
        <v>2022</v>
      </c>
      <c r="C419" s="203">
        <f>+'Ark1'!J4440</f>
        <v>160</v>
      </c>
      <c r="D419" s="203" t="str">
        <f>VLOOKUP(C419,RNR!$A$1:$B$29,2)</f>
        <v>Oslo</v>
      </c>
      <c r="E419" s="203">
        <f>+'Ark1'!D4440</f>
        <v>6</v>
      </c>
      <c r="F419" s="203" t="str">
        <f>VLOOKUP(E419,RNR!$D$2:$E$13,2)</f>
        <v>Jun</v>
      </c>
      <c r="G419" s="91">
        <f>+'Ark1'!Q4440</f>
        <v>25</v>
      </c>
      <c r="H419" s="92">
        <f>+'Ark1'!R4440</f>
        <v>474</v>
      </c>
      <c r="I419" s="91">
        <f>IF(H419=0,"",'Ark1'!S4440)</f>
        <v>474</v>
      </c>
      <c r="J419" s="261"/>
      <c r="K419" s="174">
        <f>IF(H419=0,"",100*H419/Måned!$G28)</f>
        <v>38.98026315789474</v>
      </c>
      <c r="L419" s="261"/>
      <c r="M419" s="174">
        <f>+IF(H419=0,"",'Ark1'!AA4440)</f>
        <v>26.519699109977523</v>
      </c>
      <c r="N419" s="174">
        <f>+IF(I419=0,"",'Ark1'!AB4440)</f>
        <v>2.2800910470311844</v>
      </c>
      <c r="O419" s="256">
        <f>IF(H419=0,"",'Ark1'!W4440)</f>
        <v>59.293248945147695</v>
      </c>
      <c r="P419" s="174">
        <f>IF(H419=0,"",'Ark1'!X4440)</f>
        <v>138.51593821285391</v>
      </c>
      <c r="Q419" s="255"/>
      <c r="R419" s="174">
        <f>IF(H419=0,"",'Ark1'!AA4440)</f>
        <v>26.519699109977523</v>
      </c>
      <c r="S419" s="174">
        <f>IF(H419=0,"",'Ark1'!AB4440)</f>
        <v>2.2800910470311844</v>
      </c>
      <c r="T419" s="174">
        <f>IF(H419=0,"",'Ark1'!AC4440)</f>
        <v>-57.181485557319888</v>
      </c>
      <c r="U419" s="84"/>
      <c r="V419" s="92">
        <f t="shared" si="32"/>
        <v>18.96</v>
      </c>
      <c r="W419" s="174">
        <f>+'Ark1'!V4440</f>
        <v>15.360759493670885</v>
      </c>
      <c r="X419" s="261"/>
    </row>
    <row r="420" spans="1:38" ht="15.6">
      <c r="A420" s="261"/>
      <c r="B420" s="203">
        <f>+'Ark1'!C4441</f>
        <v>2022</v>
      </c>
      <c r="C420" s="203">
        <f>+'Ark1'!J4441</f>
        <v>160</v>
      </c>
      <c r="D420" s="203" t="str">
        <f>VLOOKUP(C420,RNR!$A$1:$B$29,2)</f>
        <v>Oslo</v>
      </c>
      <c r="E420" s="203">
        <f>+'Ark1'!D4441</f>
        <v>7</v>
      </c>
      <c r="F420" s="203" t="str">
        <f>VLOOKUP(E420,RNR!$D$2:$E$13,2)</f>
        <v>Jul</v>
      </c>
      <c r="G420" s="91">
        <f>+'Ark1'!Q4441</f>
        <v>21</v>
      </c>
      <c r="H420" s="92">
        <f>+'Ark1'!R4441</f>
        <v>237</v>
      </c>
      <c r="I420" s="91">
        <f>IF(H420=0,"",'Ark1'!S4441)</f>
        <v>237</v>
      </c>
      <c r="J420" s="261"/>
      <c r="K420" s="174">
        <f>IF(H420=0,"",100*H420/Måned!$G29)</f>
        <v>18.944844124700239</v>
      </c>
      <c r="L420" s="261"/>
      <c r="M420" s="174">
        <f>+IF(H420=0,"",'Ark1'!AA4441)</f>
        <v>28.222499073775541</v>
      </c>
      <c r="N420" s="174">
        <f>+IF(I420=0,"",'Ark1'!AB4441)</f>
        <v>1.8634795507995587</v>
      </c>
      <c r="O420" s="256">
        <f>IF(H420=0,"",'Ark1'!W4441)</f>
        <v>60.662447257383981</v>
      </c>
      <c r="P420" s="174">
        <f>IF(H420=0,"",'Ark1'!X4441)</f>
        <v>151.93759114244045</v>
      </c>
      <c r="Q420" s="255"/>
      <c r="R420" s="174">
        <f>IF(H420=0,"",'Ark1'!AA4441)</f>
        <v>28.222499073775541</v>
      </c>
      <c r="S420" s="174">
        <f>IF(H420=0,"",'Ark1'!AB4441)</f>
        <v>1.8634795507995587</v>
      </c>
      <c r="T420" s="174">
        <f>IF(H420=0,"",'Ark1'!AC4441)</f>
        <v>-51.099702215792547</v>
      </c>
      <c r="U420" s="84"/>
      <c r="V420" s="92">
        <f t="shared" si="32"/>
        <v>11.285714285714286</v>
      </c>
      <c r="W420" s="174">
        <f>+'Ark1'!V4441</f>
        <v>16.26582278481013</v>
      </c>
      <c r="X420" s="261"/>
    </row>
    <row r="421" spans="1:38" ht="15.6">
      <c r="A421" s="261"/>
      <c r="B421" s="203">
        <f>+'Ark1'!C4442</f>
        <v>2022</v>
      </c>
      <c r="C421" s="203">
        <f>+'Ark1'!J4442</f>
        <v>160</v>
      </c>
      <c r="D421" s="203" t="str">
        <f>VLOOKUP(C421,RNR!$A$1:$B$29,2)</f>
        <v>Oslo</v>
      </c>
      <c r="E421" s="203">
        <f>+'Ark1'!D4442</f>
        <v>8</v>
      </c>
      <c r="F421" s="203" t="str">
        <f>VLOOKUP(E421,RNR!$D$2:$E$13,2)</f>
        <v>Aug</v>
      </c>
      <c r="G421" s="91">
        <f>+'Ark1'!Q4442</f>
        <v>28</v>
      </c>
      <c r="H421" s="92">
        <f>+'Ark1'!R4442</f>
        <v>455</v>
      </c>
      <c r="I421" s="91">
        <f>IF(H421=0,"",'Ark1'!S4442)</f>
        <v>455</v>
      </c>
      <c r="J421" s="261"/>
      <c r="K421" s="174">
        <f>IF(H421=0,"",100*H421/Måned!$G30)</f>
        <v>26.65495020503808</v>
      </c>
      <c r="L421" s="261"/>
      <c r="M421" s="174">
        <f>+IF(H421=0,"",'Ark1'!AA4442)</f>
        <v>28.256985287431807</v>
      </c>
      <c r="N421" s="174">
        <f>+IF(I421=0,"",'Ark1'!AB4442)</f>
        <v>1.6848071258521524</v>
      </c>
      <c r="O421" s="256">
        <f>IF(H421=0,"",'Ark1'!W4442)</f>
        <v>58.136263736263757</v>
      </c>
      <c r="P421" s="174">
        <f>IF(H421=0,"",'Ark1'!X4442)</f>
        <v>145.65570940435521</v>
      </c>
      <c r="Q421" s="255"/>
      <c r="R421" s="174">
        <f>IF(H421=0,"",'Ark1'!AA4442)</f>
        <v>28.256985287431807</v>
      </c>
      <c r="S421" s="174">
        <f>IF(H421=0,"",'Ark1'!AB4442)</f>
        <v>1.6848071258521524</v>
      </c>
      <c r="T421" s="174">
        <f>IF(H421=0,"",'Ark1'!AC4442)</f>
        <v>-33.393403893416071</v>
      </c>
      <c r="U421" s="84"/>
      <c r="V421" s="92">
        <f t="shared" si="32"/>
        <v>16.25</v>
      </c>
      <c r="W421" s="174">
        <f>+'Ark1'!V4442</f>
        <v>14.626373626373622</v>
      </c>
      <c r="X421" s="261"/>
    </row>
    <row r="422" spans="1:38" ht="15.6">
      <c r="A422" s="261"/>
      <c r="B422" s="203">
        <f>+'Ark1'!C4443</f>
        <v>2022</v>
      </c>
      <c r="C422" s="203">
        <f>+'Ark1'!J4443</f>
        <v>160</v>
      </c>
      <c r="D422" s="203" t="str">
        <f>VLOOKUP(C422,RNR!$A$1:$B$29,2)</f>
        <v>Oslo</v>
      </c>
      <c r="E422" s="203">
        <f>+'Ark1'!D4443</f>
        <v>9</v>
      </c>
      <c r="F422" s="203" t="str">
        <f>VLOOKUP(E422,RNR!$D$2:$E$13,2)</f>
        <v>Sep</v>
      </c>
      <c r="G422" s="91">
        <f>+'Ark1'!Q4443</f>
        <v>24</v>
      </c>
      <c r="H422" s="92">
        <f>+'Ark1'!R4443</f>
        <v>268</v>
      </c>
      <c r="I422" s="91">
        <f>IF(H422=0,"",'Ark1'!S4443)</f>
        <v>268</v>
      </c>
      <c r="J422" s="261"/>
      <c r="K422" s="174">
        <f>IF(H422=0,"",100*H422/Måned!$G31)</f>
        <v>19.676945668135094</v>
      </c>
      <c r="L422" s="261"/>
      <c r="M422" s="174">
        <f>+IF(H422=0,"",'Ark1'!AA4443)</f>
        <v>27.769507170890524</v>
      </c>
      <c r="N422" s="174">
        <f>+IF(I422=0,"",'Ark1'!AB4443)</f>
        <v>1.9684241655955017</v>
      </c>
      <c r="O422" s="256">
        <f>IF(H422=0,"",'Ark1'!W4443)</f>
        <v>58.343283582089555</v>
      </c>
      <c r="P422" s="174">
        <f>IF(H422=0,"",'Ark1'!X4443)</f>
        <v>151.50223961449529</v>
      </c>
      <c r="Q422" s="255"/>
      <c r="R422" s="174">
        <f>IF(H422=0,"",'Ark1'!AA4443)</f>
        <v>27.769507170890524</v>
      </c>
      <c r="S422" s="174">
        <f>IF(H422=0,"",'Ark1'!AB4443)</f>
        <v>1.9684241655955017</v>
      </c>
      <c r="T422" s="174">
        <f>IF(H422=0,"",'Ark1'!AC4443)</f>
        <v>-36.177877638132671</v>
      </c>
      <c r="U422" s="84"/>
      <c r="V422" s="92">
        <f t="shared" si="32"/>
        <v>11.166666666666666</v>
      </c>
      <c r="W422" s="174">
        <f>+'Ark1'!V4443</f>
        <v>14.839552238805965</v>
      </c>
      <c r="X422" s="261"/>
    </row>
    <row r="423" spans="1:38" ht="15.6">
      <c r="A423" s="261"/>
      <c r="B423" s="203">
        <f>+'Ark1'!C4444</f>
        <v>2022</v>
      </c>
      <c r="C423" s="203">
        <f>+'Ark1'!J4444</f>
        <v>160</v>
      </c>
      <c r="D423" s="203" t="str">
        <f>VLOOKUP(C423,RNR!$A$1:$B$29,2)</f>
        <v>Oslo</v>
      </c>
      <c r="E423" s="203">
        <f>+'Ark1'!D4444</f>
        <v>10</v>
      </c>
      <c r="F423" s="203" t="str">
        <f>VLOOKUP(E423,RNR!$D$2:$E$13,2)</f>
        <v>Okt</v>
      </c>
      <c r="G423" s="91">
        <f>+'Ark1'!Q4444</f>
        <v>25</v>
      </c>
      <c r="H423" s="92">
        <f>+'Ark1'!R4444</f>
        <v>342</v>
      </c>
      <c r="I423" s="91">
        <f>IF(H423=0,"",'Ark1'!S4444)</f>
        <v>342</v>
      </c>
      <c r="J423" s="261"/>
      <c r="K423" s="174">
        <f>IF(H423=0,"",100*H423/Måned!$G32)</f>
        <v>22.860962566844918</v>
      </c>
      <c r="L423" s="261"/>
      <c r="M423" s="174">
        <f>+IF(H423=0,"",'Ark1'!AA4444)</f>
        <v>28.3519485254896</v>
      </c>
      <c r="N423" s="174">
        <f>+IF(I423=0,"",'Ark1'!AB4444)</f>
        <v>2.3568847623453899</v>
      </c>
      <c r="O423" s="256">
        <f>IF(H423=0,"",'Ark1'!W4444)</f>
        <v>59.111111111111121</v>
      </c>
      <c r="P423" s="174">
        <f>IF(H423=0,"",'Ark1'!X4444)</f>
        <v>148.25290021731823</v>
      </c>
      <c r="Q423" s="255"/>
      <c r="R423" s="174">
        <f>IF(H423=0,"",'Ark1'!AA4444)</f>
        <v>28.3519485254896</v>
      </c>
      <c r="S423" s="174">
        <f>IF(H423=0,"",'Ark1'!AB4444)</f>
        <v>2.3568847623453899</v>
      </c>
      <c r="T423" s="174">
        <f>IF(H423=0,"",'Ark1'!AC4444)</f>
        <v>-55.85174965709605</v>
      </c>
      <c r="U423" s="84"/>
      <c r="V423" s="92">
        <f t="shared" si="32"/>
        <v>13.68</v>
      </c>
      <c r="W423" s="174">
        <f>+'Ark1'!V4444</f>
        <v>15.315789473684212</v>
      </c>
      <c r="X423" s="261"/>
    </row>
    <row r="424" spans="1:38" ht="15.6">
      <c r="A424" s="261"/>
      <c r="B424" s="203">
        <f>+'Ark1'!C4445</f>
        <v>2022</v>
      </c>
      <c r="C424" s="203">
        <f>+'Ark1'!J4445</f>
        <v>160</v>
      </c>
      <c r="D424" s="203" t="str">
        <f>VLOOKUP(C424,RNR!$A$1:$B$29,2)</f>
        <v>Oslo</v>
      </c>
      <c r="E424" s="203">
        <f>+'Ark1'!D4445</f>
        <v>11</v>
      </c>
      <c r="F424" s="203" t="str">
        <f>VLOOKUP(E424,RNR!$D$2:$E$13,2)</f>
        <v>Nov</v>
      </c>
      <c r="G424" s="91">
        <f>+'Ark1'!Q4445</f>
        <v>27</v>
      </c>
      <c r="H424" s="92">
        <f>+'Ark1'!R4445</f>
        <v>380</v>
      </c>
      <c r="I424" s="91">
        <f>IF(H424=0,"",'Ark1'!S4445)</f>
        <v>380</v>
      </c>
      <c r="J424" s="261"/>
      <c r="K424" s="174">
        <f>IF(H424=0,"",100*H424/Måned!$G33)</f>
        <v>24.516129032258064</v>
      </c>
      <c r="L424" s="261"/>
      <c r="M424" s="174">
        <f>+IF(H424=0,"",'Ark1'!AA4445)</f>
        <v>31.720898494774616</v>
      </c>
      <c r="N424" s="174">
        <f>+IF(I424=0,"",'Ark1'!AB4445)</f>
        <v>2.919619136167805</v>
      </c>
      <c r="O424" s="256">
        <f>IF(H424=0,"",'Ark1'!W4445)</f>
        <v>58.623684210526321</v>
      </c>
      <c r="P424" s="174">
        <f>IF(H424=0,"",'Ark1'!X4445)</f>
        <v>147.58938244853749</v>
      </c>
      <c r="Q424" s="255"/>
      <c r="R424" s="174">
        <f>IF(H424=0,"",'Ark1'!AA4445)</f>
        <v>31.720898494774616</v>
      </c>
      <c r="S424" s="174">
        <f>IF(H424=0,"",'Ark1'!AB4445)</f>
        <v>2.919619136167805</v>
      </c>
      <c r="T424" s="174">
        <f>IF(H424=0,"",'Ark1'!AC4445)</f>
        <v>-57.566198306603283</v>
      </c>
      <c r="U424" s="84"/>
      <c r="V424" s="92">
        <f t="shared" si="32"/>
        <v>14.074074074074074</v>
      </c>
      <c r="W424" s="174">
        <f>+'Ark1'!V4445</f>
        <v>15.018421052631579</v>
      </c>
      <c r="X424" s="261"/>
      <c r="Y424" s="258"/>
      <c r="AB424" s="235"/>
      <c r="AJ424" s="259"/>
      <c r="AK424" s="90"/>
      <c r="AL424" s="90"/>
    </row>
    <row r="425" spans="1:38" ht="15.6">
      <c r="A425" s="261"/>
      <c r="B425" s="203">
        <f>+'Ark1'!C4446</f>
        <v>2022</v>
      </c>
      <c r="C425" s="203">
        <f>+'Ark1'!J4446</f>
        <v>160</v>
      </c>
      <c r="D425" s="203" t="str">
        <f>VLOOKUP(C425,RNR!$A$1:$B$29,2)</f>
        <v>Oslo</v>
      </c>
      <c r="E425" s="203">
        <f>+'Ark1'!D4446</f>
        <v>12</v>
      </c>
      <c r="F425" s="203" t="str">
        <f>VLOOKUP(E425,RNR!$D$2:$E$13,2)</f>
        <v>Des</v>
      </c>
      <c r="G425" s="91">
        <f>+'Ark1'!Q4446</f>
        <v>21</v>
      </c>
      <c r="H425" s="92">
        <f>+'Ark1'!R4446</f>
        <v>176</v>
      </c>
      <c r="I425" s="91">
        <f>IF(H425=0,"",'Ark1'!S4446)</f>
        <v>176</v>
      </c>
      <c r="J425" s="261"/>
      <c r="K425" s="174">
        <f>IF(H425=0,"",100*H425/Måned!$G34)</f>
        <v>15.547703180212014</v>
      </c>
      <c r="L425" s="261"/>
      <c r="M425" s="174">
        <f>+IF(H425=0,"",'Ark1'!AA4446)</f>
        <v>32.168396616806099</v>
      </c>
      <c r="N425" s="174">
        <f>+IF(I425=0,"",'Ark1'!AB4446)</f>
        <v>3.7118583704100678</v>
      </c>
      <c r="O425" s="256">
        <f>IF(H425=0,"",'Ark1'!W4446)</f>
        <v>58.77272727272728</v>
      </c>
      <c r="P425" s="174">
        <f>IF(H425=0,"",'Ark1'!X4446)</f>
        <v>149.32840047276659</v>
      </c>
      <c r="Q425" s="255"/>
      <c r="R425" s="174">
        <f>IF(H425=0,"",'Ark1'!AA4446)</f>
        <v>32.168396616806099</v>
      </c>
      <c r="S425" s="174">
        <f>IF(H425=0,"",'Ark1'!AB4446)</f>
        <v>3.7118583704100678</v>
      </c>
      <c r="T425" s="174">
        <f>IF(H425=0,"",'Ark1'!AC4446)</f>
        <v>-63.830926846122317</v>
      </c>
      <c r="U425" s="84"/>
      <c r="V425" s="92">
        <f t="shared" ref="V425:V437" si="33">+(IF(H425=0,"",I425/G425))</f>
        <v>8.3809523809523814</v>
      </c>
      <c r="W425" s="174">
        <f>+'Ark1'!V4446</f>
        <v>15.039772727272725</v>
      </c>
      <c r="X425" s="261"/>
    </row>
    <row r="426" spans="1:38">
      <c r="A426" s="261"/>
      <c r="B426" s="261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  <c r="P426" s="261"/>
      <c r="Q426" s="261"/>
      <c r="R426" s="261"/>
      <c r="S426" s="261"/>
      <c r="T426" s="261"/>
      <c r="U426" s="261"/>
      <c r="V426" s="261"/>
      <c r="W426" s="262"/>
      <c r="X426" s="261"/>
      <c r="Y426" s="258"/>
      <c r="AB426" s="235"/>
      <c r="AJ426" s="259"/>
      <c r="AK426" s="90"/>
      <c r="AL426" s="90"/>
    </row>
    <row r="427" spans="1:38" ht="15.6">
      <c r="A427" s="261"/>
      <c r="B427" s="203">
        <f>+'Ark1'!C4447</f>
        <v>2022</v>
      </c>
      <c r="C427" s="203">
        <f>+'Ark1'!J4447</f>
        <v>171</v>
      </c>
      <c r="D427" s="203" t="str">
        <f>VLOOKUP(C427,RNR!$A$1:$B$29,2)</f>
        <v>Prima</v>
      </c>
      <c r="E427" s="203">
        <f>+'Ark1'!D4447</f>
        <v>1</v>
      </c>
      <c r="F427" s="203" t="str">
        <f>VLOOKUP(E427,RNR!$D$2:$E$13,2)</f>
        <v>Jan</v>
      </c>
      <c r="G427" s="91">
        <f>+'Ark1'!Q4447</f>
        <v>1</v>
      </c>
      <c r="H427" s="92">
        <f>+'Ark1'!R4447</f>
        <v>2</v>
      </c>
      <c r="I427" s="91">
        <f>IF(H427=0,"",'Ark1'!S4447)</f>
        <v>2</v>
      </c>
      <c r="J427" s="261"/>
      <c r="K427" s="174">
        <f>IF(H427=0,"",100*H427/Måned!$G23)</f>
        <v>0.11148272017837235</v>
      </c>
      <c r="L427" s="261"/>
      <c r="M427" s="174">
        <f>+IF(H427=0,"",'Ark1'!AA4447)</f>
        <v>2.25</v>
      </c>
      <c r="N427" s="174">
        <f>+IF(I427=0,"",'Ark1'!AB4447)</f>
        <v>2.5</v>
      </c>
      <c r="O427" s="256">
        <f>IF(H427=0,"",'Ark1'!W4447)</f>
        <v>56.5</v>
      </c>
      <c r="P427" s="174">
        <f>IF(H427=0,"",'Ark1'!X4447)</f>
        <v>140.68255687973999</v>
      </c>
      <c r="Q427" s="255"/>
      <c r="R427" s="174">
        <f>IF(H427=0,"",'Ark1'!AA4447)</f>
        <v>2.25</v>
      </c>
      <c r="S427" s="174">
        <f>IF(H427=0,"",'Ark1'!AB4447)</f>
        <v>2.5</v>
      </c>
      <c r="T427" s="174">
        <f>IF(H427=0,"",'Ark1'!AC4447)</f>
        <v>100</v>
      </c>
      <c r="U427" s="84"/>
      <c r="V427" s="92">
        <f t="shared" si="33"/>
        <v>2</v>
      </c>
      <c r="W427" s="174">
        <f>+'Ark1'!V4447</f>
        <v>12.5</v>
      </c>
      <c r="X427" s="261"/>
    </row>
    <row r="428" spans="1:38" ht="15.6">
      <c r="A428" s="261"/>
      <c r="B428" s="203">
        <f>+'Ark1'!C4448</f>
        <v>2022</v>
      </c>
      <c r="C428" s="203">
        <f>+'Ark1'!J4448</f>
        <v>171</v>
      </c>
      <c r="D428" s="203" t="str">
        <f>VLOOKUP(C428,RNR!$A$1:$B$29,2)</f>
        <v>Prima</v>
      </c>
      <c r="E428" s="203">
        <f>+'Ark1'!D4448</f>
        <v>2</v>
      </c>
      <c r="F428" s="203" t="str">
        <f>VLOOKUP(E428,RNR!$D$2:$E$13,2)</f>
        <v>Feb</v>
      </c>
      <c r="G428" s="91">
        <f>+'Ark1'!Q4448</f>
        <v>1</v>
      </c>
      <c r="H428" s="92">
        <f>+'Ark1'!R4448</f>
        <v>1</v>
      </c>
      <c r="I428" s="91">
        <f>IF(H428=0,"",'Ark1'!S4448)</f>
        <v>1</v>
      </c>
      <c r="J428" s="261"/>
      <c r="K428" s="174">
        <f>IF(H428=0,"",100*H428/Måned!$G24)</f>
        <v>6.3775510204081634E-2</v>
      </c>
      <c r="L428" s="261"/>
      <c r="M428" s="174">
        <f>+IF(H428=0,"",'Ark1'!AA4448)</f>
        <v>0</v>
      </c>
      <c r="N428" s="174">
        <f>+IF(I428=0,"",'Ark1'!AB4448)</f>
        <v>0</v>
      </c>
      <c r="O428" s="256">
        <f>IF(H428=0,"",'Ark1'!W4448)</f>
        <v>57</v>
      </c>
      <c r="P428" s="174">
        <f>IF(H428=0,"",'Ark1'!X4448)</f>
        <v>168.79739978331531</v>
      </c>
      <c r="Q428" s="255"/>
      <c r="R428" s="174">
        <f>IF(H428=0,"",'Ark1'!AA4448)</f>
        <v>0</v>
      </c>
      <c r="S428" s="174">
        <f>IF(H428=0,"",'Ark1'!AB4448)</f>
        <v>0</v>
      </c>
      <c r="T428" s="174">
        <f>IF(H428=0,"",'Ark1'!AC4448)</f>
        <v>0</v>
      </c>
      <c r="U428" s="84"/>
      <c r="V428" s="92">
        <f t="shared" si="33"/>
        <v>1</v>
      </c>
      <c r="W428" s="174">
        <f>+'Ark1'!V4448</f>
        <v>14</v>
      </c>
      <c r="X428" s="261"/>
    </row>
    <row r="429" spans="1:38" ht="15.6">
      <c r="A429" s="261"/>
      <c r="B429" s="203">
        <f>+'Ark1'!C4449</f>
        <v>2022</v>
      </c>
      <c r="C429" s="203">
        <f>+'Ark1'!J4449</f>
        <v>171</v>
      </c>
      <c r="D429" s="203" t="str">
        <f>VLOOKUP(C429,RNR!$A$1:$B$29,2)</f>
        <v>Prima</v>
      </c>
      <c r="E429" s="203">
        <f>+'Ark1'!D4449</f>
        <v>3</v>
      </c>
      <c r="F429" s="203" t="str">
        <f>VLOOKUP(E429,RNR!$D$2:$E$13,2)</f>
        <v>Mar</v>
      </c>
      <c r="G429" s="91">
        <f>+'Ark1'!Q4449</f>
        <v>0</v>
      </c>
      <c r="H429" s="92">
        <f>+'Ark1'!R4449</f>
        <v>0</v>
      </c>
      <c r="I429" s="91" t="str">
        <f>IF(H429=0,"",'Ark1'!S4449)</f>
        <v/>
      </c>
      <c r="J429" s="261"/>
      <c r="K429" s="174" t="str">
        <f>IF(H429=0,"",100*H429/Måned!$G25)</f>
        <v/>
      </c>
      <c r="L429" s="261"/>
      <c r="M429" s="174" t="str">
        <f>+IF(H429=0,"",'Ark1'!AA4449)</f>
        <v/>
      </c>
      <c r="N429" s="174">
        <f>+IF(I429=0,"",'Ark1'!AB4449)</f>
        <v>0</v>
      </c>
      <c r="O429" s="256" t="str">
        <f>IF(H429=0,"",'Ark1'!W4449)</f>
        <v/>
      </c>
      <c r="P429" s="174" t="str">
        <f>IF(H429=0,"",'Ark1'!X4449)</f>
        <v/>
      </c>
      <c r="Q429" s="255"/>
      <c r="R429" s="174" t="str">
        <f>IF(H429=0,"",'Ark1'!AA4449)</f>
        <v/>
      </c>
      <c r="S429" s="174" t="str">
        <f>IF(H429=0,"",'Ark1'!AB4449)</f>
        <v/>
      </c>
      <c r="T429" s="174" t="str">
        <f>IF(H429=0,"",'Ark1'!AC4449)</f>
        <v/>
      </c>
      <c r="U429" s="84"/>
      <c r="V429" s="92" t="str">
        <f t="shared" si="33"/>
        <v/>
      </c>
      <c r="W429" s="174">
        <f>+'Ark1'!V4449</f>
        <v>0</v>
      </c>
      <c r="X429" s="261"/>
    </row>
    <row r="430" spans="1:38" ht="15.6">
      <c r="A430" s="261"/>
      <c r="B430" s="203">
        <f>+'Ark1'!C4450</f>
        <v>2022</v>
      </c>
      <c r="C430" s="203">
        <f>+'Ark1'!J4450</f>
        <v>171</v>
      </c>
      <c r="D430" s="203" t="str">
        <f>VLOOKUP(C430,RNR!$A$1:$B$29,2)</f>
        <v>Prima</v>
      </c>
      <c r="E430" s="203">
        <f>+'Ark1'!D4450</f>
        <v>4</v>
      </c>
      <c r="F430" s="203" t="str">
        <f>VLOOKUP(E430,RNR!$D$2:$E$13,2)</f>
        <v>Apr</v>
      </c>
      <c r="G430" s="91">
        <f>+'Ark1'!Q4450</f>
        <v>1</v>
      </c>
      <c r="H430" s="92">
        <f>+'Ark1'!R4450</f>
        <v>2</v>
      </c>
      <c r="I430" s="91">
        <f>IF(H430=0,"",'Ark1'!S4450)</f>
        <v>2</v>
      </c>
      <c r="J430" s="261"/>
      <c r="K430" s="174">
        <f>IF(H430=0,"",100*H430/Måned!$G26)</f>
        <v>0.14035087719298245</v>
      </c>
      <c r="L430" s="261"/>
      <c r="M430" s="174">
        <f>+IF(H430=0,"",'Ark1'!AA4450)</f>
        <v>1</v>
      </c>
      <c r="N430" s="174">
        <f>+IF(I430=0,"",'Ark1'!AB4450)</f>
        <v>0.5</v>
      </c>
      <c r="O430" s="256">
        <f>IF(H430=0,"",'Ark1'!W4450)</f>
        <v>57.5</v>
      </c>
      <c r="P430" s="174">
        <f>IF(H430=0,"",'Ark1'!X4450)</f>
        <v>166.19718309859161</v>
      </c>
      <c r="Q430" s="255"/>
      <c r="R430" s="174">
        <f>IF(H430=0,"",'Ark1'!AA4450)</f>
        <v>1</v>
      </c>
      <c r="S430" s="174">
        <f>IF(H430=0,"",'Ark1'!AB4450)</f>
        <v>0.5</v>
      </c>
      <c r="T430" s="174">
        <f>IF(H430=0,"",'Ark1'!AC4450)</f>
        <v>100</v>
      </c>
      <c r="U430" s="84"/>
      <c r="V430" s="92">
        <f t="shared" si="33"/>
        <v>2</v>
      </c>
      <c r="W430" s="174">
        <f>+'Ark1'!V4450</f>
        <v>14</v>
      </c>
      <c r="X430" s="261"/>
    </row>
    <row r="431" spans="1:38" ht="15.6">
      <c r="A431" s="261"/>
      <c r="B431" s="203">
        <f>+'Ark1'!C4451</f>
        <v>2022</v>
      </c>
      <c r="C431" s="203">
        <f>+'Ark1'!J4451</f>
        <v>171</v>
      </c>
      <c r="D431" s="203" t="str">
        <f>VLOOKUP(C431,RNR!$A$1:$B$29,2)</f>
        <v>Prima</v>
      </c>
      <c r="E431" s="203">
        <f>+'Ark1'!D4451</f>
        <v>5</v>
      </c>
      <c r="F431" s="203" t="str">
        <f>VLOOKUP(E431,RNR!$D$2:$E$13,2)</f>
        <v>Mai</v>
      </c>
      <c r="G431" s="91">
        <f>+'Ark1'!Q4451</f>
        <v>1</v>
      </c>
      <c r="H431" s="92">
        <f>+'Ark1'!R4451</f>
        <v>1</v>
      </c>
      <c r="I431" s="91">
        <f>IF(H431=0,"",'Ark1'!S4451)</f>
        <v>1</v>
      </c>
      <c r="J431" s="261"/>
      <c r="K431" s="174">
        <f>IF(H431=0,"",100*H431/Måned!$G27)</f>
        <v>5.8927519151443723E-2</v>
      </c>
      <c r="L431" s="261"/>
      <c r="M431" s="174">
        <f>+IF(H431=0,"",'Ark1'!AA4451)</f>
        <v>0</v>
      </c>
      <c r="N431" s="174">
        <f>+IF(I431=0,"",'Ark1'!AB4451)</f>
        <v>0</v>
      </c>
      <c r="O431" s="256">
        <f>IF(H431=0,"",'Ark1'!W4451)</f>
        <v>58</v>
      </c>
      <c r="P431" s="174">
        <f>IF(H431=0,"",'Ark1'!X4451)</f>
        <v>156.22968580715059</v>
      </c>
      <c r="Q431" s="255"/>
      <c r="R431" s="174">
        <f>IF(H431=0,"",'Ark1'!AA4451)</f>
        <v>0</v>
      </c>
      <c r="S431" s="174">
        <f>IF(H431=0,"",'Ark1'!AB4451)</f>
        <v>0</v>
      </c>
      <c r="T431" s="174">
        <f>IF(H431=0,"",'Ark1'!AC4451)</f>
        <v>0</v>
      </c>
      <c r="U431" s="84"/>
      <c r="V431" s="92">
        <f t="shared" si="33"/>
        <v>1</v>
      </c>
      <c r="W431" s="174">
        <f>+'Ark1'!V4451</f>
        <v>14</v>
      </c>
      <c r="X431" s="261"/>
    </row>
    <row r="432" spans="1:38" ht="15.6">
      <c r="A432" s="261"/>
      <c r="B432" s="203">
        <f>+'Ark1'!C4452</f>
        <v>2022</v>
      </c>
      <c r="C432" s="203">
        <f>+'Ark1'!J4452</f>
        <v>171</v>
      </c>
      <c r="D432" s="203" t="str">
        <f>VLOOKUP(C432,RNR!$A$1:$B$29,2)</f>
        <v>Prima</v>
      </c>
      <c r="E432" s="203">
        <f>+'Ark1'!D4452</f>
        <v>6</v>
      </c>
      <c r="F432" s="203" t="str">
        <f>VLOOKUP(E432,RNR!$D$2:$E$13,2)</f>
        <v>Jun</v>
      </c>
      <c r="G432" s="91">
        <f>+'Ark1'!Q4452</f>
        <v>0</v>
      </c>
      <c r="H432" s="92">
        <f>+'Ark1'!R4452</f>
        <v>0</v>
      </c>
      <c r="I432" s="91" t="str">
        <f>IF(H432=0,"",'Ark1'!S4452)</f>
        <v/>
      </c>
      <c r="J432" s="261"/>
      <c r="K432" s="174" t="str">
        <f>IF(H432=0,"",100*H432/Måned!$G28)</f>
        <v/>
      </c>
      <c r="L432" s="261"/>
      <c r="M432" s="174" t="str">
        <f>+IF(H432=0,"",'Ark1'!AA4452)</f>
        <v/>
      </c>
      <c r="N432" s="174">
        <f>+IF(I432=0,"",'Ark1'!AB4452)</f>
        <v>0</v>
      </c>
      <c r="O432" s="256" t="str">
        <f>IF(H432=0,"",'Ark1'!W4452)</f>
        <v/>
      </c>
      <c r="P432" s="174" t="str">
        <f>IF(H432=0,"",'Ark1'!X4452)</f>
        <v/>
      </c>
      <c r="Q432" s="255"/>
      <c r="R432" s="174" t="str">
        <f>IF(H432=0,"",'Ark1'!AA4452)</f>
        <v/>
      </c>
      <c r="S432" s="174" t="str">
        <f>IF(H432=0,"",'Ark1'!AB4452)</f>
        <v/>
      </c>
      <c r="T432" s="174" t="str">
        <f>IF(H432=0,"",'Ark1'!AC4452)</f>
        <v/>
      </c>
      <c r="U432" s="84"/>
      <c r="V432" s="92" t="str">
        <f t="shared" si="33"/>
        <v/>
      </c>
      <c r="W432" s="174">
        <f>+'Ark1'!V4452</f>
        <v>0</v>
      </c>
      <c r="X432" s="261"/>
    </row>
    <row r="433" spans="1:38" ht="15.6">
      <c r="A433" s="261"/>
      <c r="B433" s="203">
        <f>+'Ark1'!C4453</f>
        <v>2022</v>
      </c>
      <c r="C433" s="203">
        <f>+'Ark1'!J4453</f>
        <v>171</v>
      </c>
      <c r="D433" s="203" t="str">
        <f>VLOOKUP(C433,RNR!$A$1:$B$29,2)</f>
        <v>Prima</v>
      </c>
      <c r="E433" s="203">
        <f>+'Ark1'!D4453</f>
        <v>7</v>
      </c>
      <c r="F433" s="203" t="str">
        <f>VLOOKUP(E433,RNR!$D$2:$E$13,2)</f>
        <v>Jul</v>
      </c>
      <c r="G433" s="91">
        <f>+'Ark1'!Q4453</f>
        <v>0</v>
      </c>
      <c r="H433" s="92">
        <f>+'Ark1'!R4453</f>
        <v>0</v>
      </c>
      <c r="I433" s="91" t="str">
        <f>IF(H433=0,"",'Ark1'!S4453)</f>
        <v/>
      </c>
      <c r="J433" s="261"/>
      <c r="K433" s="174" t="str">
        <f>IF(H433=0,"",100*H433/Måned!$G29)</f>
        <v/>
      </c>
      <c r="L433" s="261"/>
      <c r="M433" s="174" t="str">
        <f>+IF(H433=0,"",'Ark1'!AA4453)</f>
        <v/>
      </c>
      <c r="N433" s="174">
        <f>+IF(I433=0,"",'Ark1'!AB4453)</f>
        <v>0</v>
      </c>
      <c r="O433" s="256" t="str">
        <f>IF(H433=0,"",'Ark1'!W4453)</f>
        <v/>
      </c>
      <c r="P433" s="174" t="str">
        <f>IF(H433=0,"",'Ark1'!X4453)</f>
        <v/>
      </c>
      <c r="Q433" s="255"/>
      <c r="R433" s="174" t="str">
        <f>IF(H433=0,"",'Ark1'!AA4453)</f>
        <v/>
      </c>
      <c r="S433" s="174" t="str">
        <f>IF(H433=0,"",'Ark1'!AB4453)</f>
        <v/>
      </c>
      <c r="T433" s="174" t="str">
        <f>IF(H433=0,"",'Ark1'!AC4453)</f>
        <v/>
      </c>
      <c r="U433" s="84"/>
      <c r="V433" s="92" t="str">
        <f t="shared" si="33"/>
        <v/>
      </c>
      <c r="W433" s="174">
        <f>+'Ark1'!V4453</f>
        <v>0</v>
      </c>
      <c r="X433" s="261"/>
    </row>
    <row r="434" spans="1:38" ht="15.6">
      <c r="A434" s="261"/>
      <c r="B434" s="203">
        <f>+'Ark1'!C4454</f>
        <v>2022</v>
      </c>
      <c r="C434" s="203">
        <f>+'Ark1'!J4454</f>
        <v>171</v>
      </c>
      <c r="D434" s="203" t="str">
        <f>VLOOKUP(C434,RNR!$A$1:$B$29,2)</f>
        <v>Prima</v>
      </c>
      <c r="E434" s="203">
        <f>+'Ark1'!D4454</f>
        <v>8</v>
      </c>
      <c r="F434" s="203" t="str">
        <f>VLOOKUP(E434,RNR!$D$2:$E$13,2)</f>
        <v>Aug</v>
      </c>
      <c r="G434" s="91">
        <f>+'Ark1'!Q4454</f>
        <v>0</v>
      </c>
      <c r="H434" s="92">
        <f>+'Ark1'!R4454</f>
        <v>0</v>
      </c>
      <c r="I434" s="91" t="str">
        <f>IF(H434=0,"",'Ark1'!S4454)</f>
        <v/>
      </c>
      <c r="J434" s="261"/>
      <c r="K434" s="174" t="str">
        <f>IF(H434=0,"",100*H434/Måned!$G30)</f>
        <v/>
      </c>
      <c r="L434" s="261"/>
      <c r="M434" s="174" t="str">
        <f>+IF(H434=0,"",'Ark1'!AA4454)</f>
        <v/>
      </c>
      <c r="N434" s="174">
        <f>+IF(I434=0,"",'Ark1'!AB4454)</f>
        <v>0</v>
      </c>
      <c r="O434" s="256" t="str">
        <f>IF(H434=0,"",'Ark1'!W4454)</f>
        <v/>
      </c>
      <c r="P434" s="174" t="str">
        <f>IF(H434=0,"",'Ark1'!X4454)</f>
        <v/>
      </c>
      <c r="Q434" s="255"/>
      <c r="R434" s="174" t="str">
        <f>IF(H434=0,"",'Ark1'!AA4454)</f>
        <v/>
      </c>
      <c r="S434" s="174" t="str">
        <f>IF(H434=0,"",'Ark1'!AB4454)</f>
        <v/>
      </c>
      <c r="T434" s="174" t="str">
        <f>IF(H434=0,"",'Ark1'!AC4454)</f>
        <v/>
      </c>
      <c r="U434" s="84"/>
      <c r="V434" s="92" t="str">
        <f t="shared" si="33"/>
        <v/>
      </c>
      <c r="W434" s="174">
        <f>+'Ark1'!V4454</f>
        <v>0</v>
      </c>
      <c r="X434" s="261"/>
    </row>
    <row r="435" spans="1:38" ht="15.6">
      <c r="A435" s="261"/>
      <c r="B435" s="203">
        <f>+'Ark1'!C4455</f>
        <v>2022</v>
      </c>
      <c r="C435" s="203">
        <f>+'Ark1'!J4455</f>
        <v>171</v>
      </c>
      <c r="D435" s="203" t="str">
        <f>VLOOKUP(C435,RNR!$A$1:$B$29,2)</f>
        <v>Prima</v>
      </c>
      <c r="E435" s="203">
        <f>+'Ark1'!D4455</f>
        <v>9</v>
      </c>
      <c r="F435" s="203" t="str">
        <f>VLOOKUP(E435,RNR!$D$2:$E$13,2)</f>
        <v>Sep</v>
      </c>
      <c r="G435" s="91">
        <f>+'Ark1'!Q4455</f>
        <v>1</v>
      </c>
      <c r="H435" s="92">
        <f>+'Ark1'!R4455</f>
        <v>1</v>
      </c>
      <c r="I435" s="91">
        <f>IF(H435=0,"",'Ark1'!S4455)</f>
        <v>1</v>
      </c>
      <c r="J435" s="261"/>
      <c r="K435" s="174">
        <f>IF(H435=0,"",100*H435/Måned!$G31)</f>
        <v>7.3421439060205582E-2</v>
      </c>
      <c r="L435" s="261"/>
      <c r="M435" s="174">
        <f>+IF(H435=0,"",'Ark1'!AA4455)</f>
        <v>0</v>
      </c>
      <c r="N435" s="174">
        <f>+IF(I435=0,"",'Ark1'!AB4455)</f>
        <v>0</v>
      </c>
      <c r="O435" s="256">
        <f>IF(H435=0,"",'Ark1'!W4455)</f>
        <v>61</v>
      </c>
      <c r="P435" s="174">
        <f>IF(H435=0,"",'Ark1'!X4455)</f>
        <v>178.0065005417118</v>
      </c>
      <c r="Q435" s="255"/>
      <c r="R435" s="174">
        <f>IF(H435=0,"",'Ark1'!AA4455)</f>
        <v>0</v>
      </c>
      <c r="S435" s="174">
        <f>IF(H435=0,"",'Ark1'!AB4455)</f>
        <v>0</v>
      </c>
      <c r="T435" s="174">
        <f>IF(H435=0,"",'Ark1'!AC4455)</f>
        <v>0</v>
      </c>
      <c r="U435" s="84"/>
      <c r="V435" s="92">
        <f t="shared" si="33"/>
        <v>1</v>
      </c>
      <c r="W435" s="174">
        <f>+'Ark1'!V4455</f>
        <v>17</v>
      </c>
      <c r="X435" s="261"/>
    </row>
    <row r="436" spans="1:38" ht="15.6">
      <c r="A436" s="261"/>
      <c r="B436" s="203">
        <f>+'Ark1'!C4456</f>
        <v>2022</v>
      </c>
      <c r="C436" s="203">
        <f>+'Ark1'!J4456</f>
        <v>171</v>
      </c>
      <c r="D436" s="203" t="str">
        <f>VLOOKUP(C436,RNR!$A$1:$B$29,2)</f>
        <v>Prima</v>
      </c>
      <c r="E436" s="203">
        <f>+'Ark1'!D4456</f>
        <v>10</v>
      </c>
      <c r="F436" s="203" t="str">
        <f>VLOOKUP(E436,RNR!$D$2:$E$13,2)</f>
        <v>Okt</v>
      </c>
      <c r="G436" s="91">
        <f>+'Ark1'!Q4456</f>
        <v>0</v>
      </c>
      <c r="H436" s="92">
        <f>+'Ark1'!R4456</f>
        <v>0</v>
      </c>
      <c r="I436" s="91" t="str">
        <f>IF(H436=0,"",'Ark1'!S4456)</f>
        <v/>
      </c>
      <c r="J436" s="261"/>
      <c r="K436" s="174" t="str">
        <f>IF(H436=0,"",100*H436/Måned!$G32)</f>
        <v/>
      </c>
      <c r="L436" s="261"/>
      <c r="M436" s="174" t="str">
        <f>+IF(H436=0,"",'Ark1'!AA4456)</f>
        <v/>
      </c>
      <c r="N436" s="174">
        <f>+IF(I436=0,"",'Ark1'!AB4456)</f>
        <v>0</v>
      </c>
      <c r="O436" s="256" t="str">
        <f>IF(H436=0,"",'Ark1'!W4456)</f>
        <v/>
      </c>
      <c r="P436" s="174" t="str">
        <f>IF(H436=0,"",'Ark1'!X4456)</f>
        <v/>
      </c>
      <c r="Q436" s="255"/>
      <c r="R436" s="174" t="str">
        <f>IF(H436=0,"",'Ark1'!AA4456)</f>
        <v/>
      </c>
      <c r="S436" s="174" t="str">
        <f>IF(H436=0,"",'Ark1'!AB4456)</f>
        <v/>
      </c>
      <c r="T436" s="174" t="str">
        <f>IF(H436=0,"",'Ark1'!AC4456)</f>
        <v/>
      </c>
      <c r="U436" s="84"/>
      <c r="V436" s="92" t="str">
        <f t="shared" si="33"/>
        <v/>
      </c>
      <c r="W436" s="174">
        <f>+'Ark1'!V4456</f>
        <v>0</v>
      </c>
      <c r="X436" s="261"/>
    </row>
    <row r="437" spans="1:38" ht="15.6">
      <c r="A437" s="261"/>
      <c r="B437" s="203">
        <f>+'Ark1'!C4457</f>
        <v>2022</v>
      </c>
      <c r="C437" s="203">
        <f>+'Ark1'!J4457</f>
        <v>171</v>
      </c>
      <c r="D437" s="203" t="str">
        <f>VLOOKUP(C437,RNR!$A$1:$B$29,2)</f>
        <v>Prima</v>
      </c>
      <c r="E437" s="203">
        <f>+'Ark1'!D4457</f>
        <v>11</v>
      </c>
      <c r="F437" s="203" t="str">
        <f>VLOOKUP(E437,RNR!$D$2:$E$13,2)</f>
        <v>Nov</v>
      </c>
      <c r="G437" s="91">
        <f>+'Ark1'!Q4457</f>
        <v>1</v>
      </c>
      <c r="H437" s="92">
        <f>+'Ark1'!R4457</f>
        <v>2</v>
      </c>
      <c r="I437" s="91">
        <f>IF(H437=0,"",'Ark1'!S4457)</f>
        <v>2</v>
      </c>
      <c r="J437" s="261"/>
      <c r="K437" s="174">
        <f>IF(H437=0,"",100*H437/Måned!$G33)</f>
        <v>0.12903225806451613</v>
      </c>
      <c r="L437" s="261"/>
      <c r="M437" s="174">
        <f>+IF(H437=0,"",'Ark1'!AA4457)</f>
        <v>10.060000000000038</v>
      </c>
      <c r="N437" s="174">
        <f>+IF(I437=0,"",'Ark1'!AB4457)</f>
        <v>0</v>
      </c>
      <c r="O437" s="256">
        <f>IF(H437=0,"",'Ark1'!W4457)</f>
        <v>59</v>
      </c>
      <c r="P437" s="174">
        <f>IF(H437=0,"",'Ark1'!X4457)</f>
        <v>147.00975081256775</v>
      </c>
      <c r="Q437" s="255"/>
      <c r="R437" s="174">
        <f>IF(H437=0,"",'Ark1'!AA4457)</f>
        <v>10.060000000000038</v>
      </c>
      <c r="S437" s="174">
        <f>IF(H437=0,"",'Ark1'!AB4457)</f>
        <v>0</v>
      </c>
      <c r="T437" s="174">
        <f>IF(H437=0,"",'Ark1'!AC4457)</f>
        <v>0</v>
      </c>
      <c r="U437" s="84"/>
      <c r="V437" s="92">
        <f t="shared" si="33"/>
        <v>2</v>
      </c>
      <c r="W437" s="174">
        <f>+'Ark1'!V4457</f>
        <v>14</v>
      </c>
      <c r="X437" s="261"/>
    </row>
    <row r="438" spans="1:38" ht="15.6">
      <c r="A438" s="261"/>
      <c r="B438" s="203">
        <f>+'Ark1'!C4458</f>
        <v>2022</v>
      </c>
      <c r="C438" s="203">
        <f>+'Ark1'!J4458</f>
        <v>171</v>
      </c>
      <c r="D438" s="203" t="str">
        <f>VLOOKUP(C438,RNR!$A$1:$B$29,2)</f>
        <v>Prima</v>
      </c>
      <c r="E438" s="203">
        <f>+'Ark1'!D4458</f>
        <v>12</v>
      </c>
      <c r="F438" s="203" t="str">
        <f>VLOOKUP(E438,RNR!$D$2:$E$13,2)</f>
        <v>Des</v>
      </c>
      <c r="G438" s="91">
        <f>+'Ark1'!Q4458</f>
        <v>0</v>
      </c>
      <c r="H438" s="92">
        <f>+'Ark1'!R4458</f>
        <v>0</v>
      </c>
      <c r="I438" s="91" t="str">
        <f>IF(H438=0,"",'Ark1'!S4458)</f>
        <v/>
      </c>
      <c r="J438" s="261"/>
      <c r="K438" s="174" t="str">
        <f>IF(H438=0,"",100*H438/Måned!$G34)</f>
        <v/>
      </c>
      <c r="L438" s="261"/>
      <c r="M438" s="174" t="str">
        <f>+IF(H438=0,"",'Ark1'!AA4458)</f>
        <v/>
      </c>
      <c r="N438" s="174">
        <f>+IF(I438=0,"",'Ark1'!AB4458)</f>
        <v>0</v>
      </c>
      <c r="O438" s="256" t="str">
        <f>IF(H438=0,"",'Ark1'!W4458)</f>
        <v/>
      </c>
      <c r="P438" s="174" t="str">
        <f>IF(H438=0,"",'Ark1'!X4458)</f>
        <v/>
      </c>
      <c r="Q438" s="255"/>
      <c r="R438" s="174" t="str">
        <f>IF(H438=0,"",'Ark1'!AA4458)</f>
        <v/>
      </c>
      <c r="S438" s="174" t="str">
        <f>IF(H438=0,"",'Ark1'!AB4458)</f>
        <v/>
      </c>
      <c r="T438" s="174" t="str">
        <f>IF(H438=0,"",'Ark1'!AC4458)</f>
        <v/>
      </c>
      <c r="U438" s="84"/>
      <c r="V438" s="92" t="str">
        <f t="shared" ref="V438:V450" si="34">+(IF(H438=0,"",I438/G438))</f>
        <v/>
      </c>
      <c r="W438" s="174">
        <f>+'Ark1'!V4458</f>
        <v>0</v>
      </c>
      <c r="X438" s="261"/>
      <c r="Y438" s="258"/>
      <c r="AB438" s="235"/>
      <c r="AJ438" s="259"/>
      <c r="AK438" s="90"/>
      <c r="AL438" s="90"/>
    </row>
    <row r="439" spans="1:38">
      <c r="A439" s="261"/>
      <c r="B439" s="261"/>
      <c r="C439" s="261"/>
      <c r="D439" s="261"/>
      <c r="E439" s="261"/>
      <c r="F439" s="261"/>
      <c r="G439" s="261"/>
      <c r="H439" s="261"/>
      <c r="I439" s="261"/>
      <c r="J439" s="261"/>
      <c r="K439" s="261"/>
      <c r="L439" s="261"/>
      <c r="M439" s="261"/>
      <c r="N439" s="261"/>
      <c r="O439" s="261"/>
      <c r="P439" s="261"/>
      <c r="Q439" s="261"/>
      <c r="R439" s="261"/>
      <c r="S439" s="261"/>
      <c r="T439" s="261"/>
      <c r="U439" s="261"/>
      <c r="V439" s="261"/>
      <c r="W439" s="262"/>
      <c r="X439" s="261"/>
    </row>
    <row r="440" spans="1:38" ht="15.6">
      <c r="A440" s="261"/>
      <c r="B440" s="203">
        <f>+'Ark1'!C4459</f>
        <v>2022</v>
      </c>
      <c r="C440" s="203">
        <f>+'Ark1'!J4459</f>
        <v>181</v>
      </c>
      <c r="D440" s="203" t="str">
        <f>VLOOKUP(C440,RNR!$A$1:$B$29,2)</f>
        <v>Horns</v>
      </c>
      <c r="E440" s="203">
        <f>+'Ark1'!D4459</f>
        <v>1</v>
      </c>
      <c r="F440" s="203" t="str">
        <f>VLOOKUP(E440,RNR!$D$2:$E$13,2)</f>
        <v>Jan</v>
      </c>
      <c r="G440" s="91">
        <f>+'Ark1'!Q4459</f>
        <v>3</v>
      </c>
      <c r="H440" s="92">
        <f>+'Ark1'!R4459</f>
        <v>21</v>
      </c>
      <c r="I440" s="91">
        <f>IF(H440=0,"",'Ark1'!S4459)</f>
        <v>21</v>
      </c>
      <c r="J440" s="261"/>
      <c r="K440" s="174">
        <f>IF(H440=0,"",100*H440/Måned!$G23)</f>
        <v>1.1705685618729098</v>
      </c>
      <c r="L440" s="261"/>
      <c r="M440" s="174">
        <f>+IF(H440=0,"",'Ark1'!AA4459)</f>
        <v>31.856816853624203</v>
      </c>
      <c r="N440" s="174">
        <f>+IF(I440=0,"",'Ark1'!AB4459)</f>
        <v>1.8232561637216216</v>
      </c>
      <c r="O440" s="256">
        <f>IF(H440=0,"",'Ark1'!W4459)</f>
        <v>62.095238095238123</v>
      </c>
      <c r="P440" s="174">
        <f>IF(H440=0,"",'Ark1'!X4459)</f>
        <v>182.03580457101589</v>
      </c>
      <c r="Q440" s="255"/>
      <c r="R440" s="174">
        <f>IF(H440=0,"",'Ark1'!AA4459)</f>
        <v>31.856816853624203</v>
      </c>
      <c r="S440" s="174">
        <f>IF(H440=0,"",'Ark1'!AB4459)</f>
        <v>1.8232561637216216</v>
      </c>
      <c r="T440" s="174">
        <f>IF(H440=0,"",'Ark1'!AC4459)</f>
        <v>-60.860061139142573</v>
      </c>
      <c r="U440" s="84"/>
      <c r="V440" s="92">
        <f t="shared" si="34"/>
        <v>7</v>
      </c>
      <c r="W440" s="174">
        <f>+'Ark1'!V4459</f>
        <v>16.714285714285722</v>
      </c>
      <c r="X440" s="261"/>
    </row>
    <row r="441" spans="1:38" ht="15.6">
      <c r="A441" s="261"/>
      <c r="B441" s="203">
        <f>+'Ark1'!C4460</f>
        <v>2022</v>
      </c>
      <c r="C441" s="203">
        <f>+'Ark1'!J4460</f>
        <v>181</v>
      </c>
      <c r="D441" s="203" t="str">
        <f>VLOOKUP(C441,RNR!$A$1:$B$29,2)</f>
        <v>Horns</v>
      </c>
      <c r="E441" s="203">
        <f>+'Ark1'!D4460</f>
        <v>2</v>
      </c>
      <c r="F441" s="203" t="str">
        <f>VLOOKUP(E441,RNR!$D$2:$E$13,2)</f>
        <v>Feb</v>
      </c>
      <c r="G441" s="91">
        <f>+'Ark1'!Q4460</f>
        <v>4</v>
      </c>
      <c r="H441" s="92">
        <f>+'Ark1'!R4460</f>
        <v>12</v>
      </c>
      <c r="I441" s="91">
        <f>IF(H441=0,"",'Ark1'!S4460)</f>
        <v>12</v>
      </c>
      <c r="J441" s="261"/>
      <c r="K441" s="174">
        <f>IF(H441=0,"",100*H441/Måned!$G24)</f>
        <v>0.76530612244897955</v>
      </c>
      <c r="L441" s="261"/>
      <c r="M441" s="174">
        <f>+IF(H441=0,"",'Ark1'!AA4460)</f>
        <v>31.646638403189367</v>
      </c>
      <c r="N441" s="174">
        <f>+IF(I441=0,"",'Ark1'!AB4460)</f>
        <v>1.6051133570216445</v>
      </c>
      <c r="O441" s="256">
        <f>IF(H441=0,"",'Ark1'!W4460)</f>
        <v>63.41666666666665</v>
      </c>
      <c r="P441" s="174">
        <f>IF(H441=0,"",'Ark1'!X4460)</f>
        <v>148.51932105453221</v>
      </c>
      <c r="Q441" s="255"/>
      <c r="R441" s="174">
        <f>IF(H441=0,"",'Ark1'!AA4460)</f>
        <v>31.646638403189367</v>
      </c>
      <c r="S441" s="174">
        <f>IF(H441=0,"",'Ark1'!AB4460)</f>
        <v>1.6051133570216445</v>
      </c>
      <c r="T441" s="174">
        <f>IF(H441=0,"",'Ark1'!AC4460)</f>
        <v>-66.952961426599018</v>
      </c>
      <c r="U441" s="84"/>
      <c r="V441" s="92">
        <f t="shared" si="34"/>
        <v>3</v>
      </c>
      <c r="W441" s="174">
        <f>+'Ark1'!V4460</f>
        <v>17</v>
      </c>
      <c r="X441" s="261"/>
    </row>
    <row r="442" spans="1:38" ht="15.6">
      <c r="A442" s="261"/>
      <c r="B442" s="203">
        <f>+'Ark1'!C4461</f>
        <v>2022</v>
      </c>
      <c r="C442" s="203">
        <f>+'Ark1'!J4461</f>
        <v>181</v>
      </c>
      <c r="D442" s="203" t="str">
        <f>VLOOKUP(C442,RNR!$A$1:$B$29,2)</f>
        <v>Horns</v>
      </c>
      <c r="E442" s="203">
        <f>+'Ark1'!D4461</f>
        <v>3</v>
      </c>
      <c r="F442" s="203" t="str">
        <f>VLOOKUP(E442,RNR!$D$2:$E$13,2)</f>
        <v>Mar</v>
      </c>
      <c r="G442" s="91">
        <f>+'Ark1'!Q4461</f>
        <v>3</v>
      </c>
      <c r="H442" s="92">
        <f>+'Ark1'!R4461</f>
        <v>12</v>
      </c>
      <c r="I442" s="91">
        <f>IF(H442=0,"",'Ark1'!S4461)</f>
        <v>12</v>
      </c>
      <c r="J442" s="261"/>
      <c r="K442" s="174">
        <f>IF(H442=0,"",100*H442/Måned!$G25)</f>
        <v>0.6420545746388443</v>
      </c>
      <c r="L442" s="261"/>
      <c r="M442" s="174">
        <f>+IF(H442=0,"",'Ark1'!AA4461)</f>
        <v>27.072372140862345</v>
      </c>
      <c r="N442" s="174">
        <f>+IF(I442=0,"",'Ark1'!AB4461)</f>
        <v>1.6051133570214555</v>
      </c>
      <c r="O442" s="256">
        <f>IF(H442=0,"",'Ark1'!W4461)</f>
        <v>62.58333333333335</v>
      </c>
      <c r="P442" s="174">
        <f>IF(H442=0,"",'Ark1'!X4461)</f>
        <v>165.00541711809319</v>
      </c>
      <c r="Q442" s="255"/>
      <c r="R442" s="174">
        <f>IF(H442=0,"",'Ark1'!AA4461)</f>
        <v>27.072372140862345</v>
      </c>
      <c r="S442" s="174">
        <f>IF(H442=0,"",'Ark1'!AB4461)</f>
        <v>1.6051133570214555</v>
      </c>
      <c r="T442" s="174">
        <f>IF(H442=0,"",'Ark1'!AC4461)</f>
        <v>-65.950624107057806</v>
      </c>
      <c r="U442" s="84"/>
      <c r="V442" s="92">
        <f t="shared" si="34"/>
        <v>4</v>
      </c>
      <c r="W442" s="174">
        <f>+'Ark1'!V4461</f>
        <v>16.75</v>
      </c>
      <c r="X442" s="261"/>
    </row>
    <row r="443" spans="1:38" ht="15.6">
      <c r="A443" s="261"/>
      <c r="B443" s="203">
        <f>+'Ark1'!C4462</f>
        <v>2022</v>
      </c>
      <c r="C443" s="203">
        <f>+'Ark1'!J4462</f>
        <v>181</v>
      </c>
      <c r="D443" s="203" t="str">
        <f>VLOOKUP(C443,RNR!$A$1:$B$29,2)</f>
        <v>Horns</v>
      </c>
      <c r="E443" s="203">
        <f>+'Ark1'!D4462</f>
        <v>4</v>
      </c>
      <c r="F443" s="203" t="str">
        <f>VLOOKUP(E443,RNR!$D$2:$E$13,2)</f>
        <v>Apr</v>
      </c>
      <c r="G443" s="91">
        <f>+'Ark1'!Q4462</f>
        <v>4</v>
      </c>
      <c r="H443" s="92">
        <f>+'Ark1'!R4462</f>
        <v>18</v>
      </c>
      <c r="I443" s="91">
        <f>IF(H443=0,"",'Ark1'!S4462)</f>
        <v>18</v>
      </c>
      <c r="J443" s="261"/>
      <c r="K443" s="174">
        <f>IF(H443=0,"",100*H443/Måned!$G26)</f>
        <v>1.263157894736842</v>
      </c>
      <c r="L443" s="261"/>
      <c r="M443" s="174">
        <f>+IF(H443=0,"",'Ark1'!AA4462)</f>
        <v>34.874859617399743</v>
      </c>
      <c r="N443" s="174">
        <f>+IF(I443=0,"",'Ark1'!AB4462)</f>
        <v>1.4529663145135578</v>
      </c>
      <c r="O443" s="256">
        <f>IF(H443=0,"",'Ark1'!W4462)</f>
        <v>63</v>
      </c>
      <c r="P443" s="174">
        <f>IF(H443=0,"",'Ark1'!X4462)</f>
        <v>158.63127482845798</v>
      </c>
      <c r="Q443" s="255"/>
      <c r="R443" s="174">
        <f>IF(H443=0,"",'Ark1'!AA4462)</f>
        <v>34.874859617399743</v>
      </c>
      <c r="S443" s="174">
        <f>IF(H443=0,"",'Ark1'!AB4462)</f>
        <v>1.4529663145135578</v>
      </c>
      <c r="T443" s="174">
        <f>IF(H443=0,"",'Ark1'!AC4462)</f>
        <v>-69.87203618867089</v>
      </c>
      <c r="U443" s="84"/>
      <c r="V443" s="92">
        <f t="shared" si="34"/>
        <v>4.5</v>
      </c>
      <c r="W443" s="174">
        <f>+'Ark1'!V4462</f>
        <v>16.833333333333329</v>
      </c>
      <c r="X443" s="261"/>
    </row>
    <row r="444" spans="1:38" ht="15.6">
      <c r="A444" s="261"/>
      <c r="B444" s="203">
        <f>+'Ark1'!C4463</f>
        <v>2022</v>
      </c>
      <c r="C444" s="203">
        <f>+'Ark1'!J4463</f>
        <v>181</v>
      </c>
      <c r="D444" s="203" t="str">
        <f>VLOOKUP(C444,RNR!$A$1:$B$29,2)</f>
        <v>Horns</v>
      </c>
      <c r="E444" s="203">
        <f>+'Ark1'!D4463</f>
        <v>5</v>
      </c>
      <c r="F444" s="203" t="str">
        <f>VLOOKUP(E444,RNR!$D$2:$E$13,2)</f>
        <v>Mai</v>
      </c>
      <c r="G444" s="91">
        <f>+'Ark1'!Q4463</f>
        <v>4</v>
      </c>
      <c r="H444" s="92">
        <f>+'Ark1'!R4463</f>
        <v>19</v>
      </c>
      <c r="I444" s="91">
        <f>IF(H444=0,"",'Ark1'!S4463)</f>
        <v>19</v>
      </c>
      <c r="J444" s="261"/>
      <c r="K444" s="174">
        <f>IF(H444=0,"",100*H444/Måned!$G27)</f>
        <v>1.1196228638774308</v>
      </c>
      <c r="L444" s="261"/>
      <c r="M444" s="174">
        <f>+IF(H444=0,"",'Ark1'!AA4463)</f>
        <v>35.477774244926408</v>
      </c>
      <c r="N444" s="174">
        <f>+IF(I444=0,"",'Ark1'!AB4463)</f>
        <v>1.8171238422771152</v>
      </c>
      <c r="O444" s="256">
        <f>IF(H444=0,"",'Ark1'!W4463)</f>
        <v>62.526315789473678</v>
      </c>
      <c r="P444" s="174">
        <f>IF(H444=0,"",'Ark1'!X4463)</f>
        <v>180.85191309802124</v>
      </c>
      <c r="Q444" s="255"/>
      <c r="R444" s="174">
        <f>IF(H444=0,"",'Ark1'!AA4463)</f>
        <v>35.477774244926408</v>
      </c>
      <c r="S444" s="174">
        <f>IF(H444=0,"",'Ark1'!AB4463)</f>
        <v>1.8171238422771152</v>
      </c>
      <c r="T444" s="174">
        <f>IF(H444=0,"",'Ark1'!AC4463)</f>
        <v>-33.592046385787846</v>
      </c>
      <c r="U444" s="84"/>
      <c r="V444" s="92">
        <f t="shared" si="34"/>
        <v>4.75</v>
      </c>
      <c r="W444" s="174">
        <f>+'Ark1'!V4463</f>
        <v>16.684210526315795</v>
      </c>
      <c r="X444" s="261"/>
    </row>
    <row r="445" spans="1:38" ht="15.6">
      <c r="A445" s="261"/>
      <c r="B445" s="203">
        <f>+'Ark1'!C4464</f>
        <v>2022</v>
      </c>
      <c r="C445" s="203">
        <f>+'Ark1'!J4464</f>
        <v>181</v>
      </c>
      <c r="D445" s="203" t="str">
        <f>VLOOKUP(C445,RNR!$A$1:$B$29,2)</f>
        <v>Horns</v>
      </c>
      <c r="E445" s="203">
        <f>+'Ark1'!D4464</f>
        <v>6</v>
      </c>
      <c r="F445" s="203" t="str">
        <f>VLOOKUP(E445,RNR!$D$2:$E$13,2)</f>
        <v>Jun</v>
      </c>
      <c r="G445" s="91">
        <f>+'Ark1'!Q4464</f>
        <v>3</v>
      </c>
      <c r="H445" s="92">
        <f>+'Ark1'!R4464</f>
        <v>17</v>
      </c>
      <c r="I445" s="91">
        <f>IF(H445=0,"",'Ark1'!S4464)</f>
        <v>17</v>
      </c>
      <c r="J445" s="261"/>
      <c r="K445" s="174">
        <f>IF(H445=0,"",100*H445/Måned!$G28)</f>
        <v>1.3980263157894737</v>
      </c>
      <c r="L445" s="261"/>
      <c r="M445" s="174">
        <f>+IF(H445=0,"",'Ark1'!AA4464)</f>
        <v>21.776713698709763</v>
      </c>
      <c r="N445" s="174">
        <f>+IF(I445=0,"",'Ark1'!AB4464)</f>
        <v>1.0423555968626859</v>
      </c>
      <c r="O445" s="256">
        <f>IF(H445=0,"",'Ark1'!W4464)</f>
        <v>63.17647058823529</v>
      </c>
      <c r="P445" s="174">
        <f>IF(H445=0,"",'Ark1'!X4464)</f>
        <v>147.44758141609839</v>
      </c>
      <c r="Q445" s="255"/>
      <c r="R445" s="174">
        <f>IF(H445=0,"",'Ark1'!AA4464)</f>
        <v>21.776713698709763</v>
      </c>
      <c r="S445" s="174">
        <f>IF(H445=0,"",'Ark1'!AB4464)</f>
        <v>1.0423555968626859</v>
      </c>
      <c r="T445" s="174">
        <f>IF(H445=0,"",'Ark1'!AC4464)</f>
        <v>-49.569865426555396</v>
      </c>
      <c r="U445" s="84"/>
      <c r="V445" s="92">
        <f t="shared" si="34"/>
        <v>5.666666666666667</v>
      </c>
      <c r="W445" s="174">
        <f>+'Ark1'!V4464</f>
        <v>17</v>
      </c>
      <c r="X445" s="261"/>
    </row>
    <row r="446" spans="1:38" ht="15.6">
      <c r="A446" s="261"/>
      <c r="B446" s="203">
        <f>+'Ark1'!C4465</f>
        <v>2022</v>
      </c>
      <c r="C446" s="203">
        <f>+'Ark1'!J4465</f>
        <v>181</v>
      </c>
      <c r="D446" s="203" t="str">
        <f>VLOOKUP(C446,RNR!$A$1:$B$29,2)</f>
        <v>Horns</v>
      </c>
      <c r="E446" s="203">
        <f>+'Ark1'!D4465</f>
        <v>7</v>
      </c>
      <c r="F446" s="203" t="str">
        <f>VLOOKUP(E446,RNR!$D$2:$E$13,2)</f>
        <v>Jul</v>
      </c>
      <c r="G446" s="91">
        <f>+'Ark1'!Q4465</f>
        <v>2</v>
      </c>
      <c r="H446" s="92">
        <f>+'Ark1'!R4465</f>
        <v>8</v>
      </c>
      <c r="I446" s="91">
        <f>IF(H446=0,"",'Ark1'!S4465)</f>
        <v>8</v>
      </c>
      <c r="J446" s="261"/>
      <c r="K446" s="174">
        <f>IF(H446=0,"",100*H446/Måned!$G29)</f>
        <v>0.63948840927258188</v>
      </c>
      <c r="L446" s="261"/>
      <c r="M446" s="174">
        <f>+IF(H446=0,"",'Ark1'!AA4465)</f>
        <v>27.046614852879472</v>
      </c>
      <c r="N446" s="174">
        <f>+IF(I446=0,"",'Ark1'!AB4465)</f>
        <v>0.4330127018922193</v>
      </c>
      <c r="O446" s="256">
        <f>IF(H446=0,"",'Ark1'!W4465)</f>
        <v>63.75</v>
      </c>
      <c r="P446" s="174">
        <f>IF(H446=0,"",'Ark1'!X4465)</f>
        <v>146.88515709642471</v>
      </c>
      <c r="Q446" s="255"/>
      <c r="R446" s="174">
        <f>IF(H446=0,"",'Ark1'!AA4465)</f>
        <v>27.046614852879472</v>
      </c>
      <c r="S446" s="174">
        <f>IF(H446=0,"",'Ark1'!AB4465)</f>
        <v>0.4330127018922193</v>
      </c>
      <c r="T446" s="174">
        <f>IF(H446=0,"",'Ark1'!AC4465)</f>
        <v>-56.835027232775637</v>
      </c>
      <c r="U446" s="84"/>
      <c r="V446" s="92">
        <f t="shared" si="34"/>
        <v>4</v>
      </c>
      <c r="W446" s="174">
        <f>+'Ark1'!V4465</f>
        <v>17</v>
      </c>
      <c r="X446" s="261"/>
    </row>
    <row r="447" spans="1:38" ht="15.6">
      <c r="A447" s="261"/>
      <c r="B447" s="203">
        <f>+'Ark1'!C4466</f>
        <v>2022</v>
      </c>
      <c r="C447" s="203">
        <f>+'Ark1'!J4466</f>
        <v>181</v>
      </c>
      <c r="D447" s="203" t="str">
        <f>VLOOKUP(C447,RNR!$A$1:$B$29,2)</f>
        <v>Horns</v>
      </c>
      <c r="E447" s="203">
        <f>+'Ark1'!D4466</f>
        <v>8</v>
      </c>
      <c r="F447" s="203" t="str">
        <f>VLOOKUP(E447,RNR!$D$2:$E$13,2)</f>
        <v>Aug</v>
      </c>
      <c r="G447" s="91">
        <f>+'Ark1'!Q4466</f>
        <v>4</v>
      </c>
      <c r="H447" s="92">
        <f>+'Ark1'!R4466</f>
        <v>18</v>
      </c>
      <c r="I447" s="91">
        <f>IF(H447=0,"",'Ark1'!S4466)</f>
        <v>18</v>
      </c>
      <c r="J447" s="261"/>
      <c r="K447" s="174">
        <f>IF(H447=0,"",100*H447/Måned!$G30)</f>
        <v>1.0544815465729349</v>
      </c>
      <c r="L447" s="261"/>
      <c r="M447" s="174">
        <f>+IF(H447=0,"",'Ark1'!AA4466)</f>
        <v>30.235260667874567</v>
      </c>
      <c r="N447" s="174">
        <f>+IF(I447=0,"",'Ark1'!AB4466)</f>
        <v>0.83333333333333359</v>
      </c>
      <c r="O447" s="256">
        <f>IF(H447=0,"",'Ark1'!W4466)</f>
        <v>63.5</v>
      </c>
      <c r="P447" s="174">
        <f>IF(H447=0,"",'Ark1'!X4466)</f>
        <v>148.44107379318649</v>
      </c>
      <c r="Q447" s="255"/>
      <c r="R447" s="174">
        <f>IF(H447=0,"",'Ark1'!AA4466)</f>
        <v>30.235260667874567</v>
      </c>
      <c r="S447" s="174">
        <f>IF(H447=0,"",'Ark1'!AB4466)</f>
        <v>0.83333333333333359</v>
      </c>
      <c r="T447" s="174">
        <f>IF(H447=0,"",'Ark1'!AC4466)</f>
        <v>-51.793831619380121</v>
      </c>
      <c r="U447" s="84"/>
      <c r="V447" s="92">
        <f t="shared" si="34"/>
        <v>4.5</v>
      </c>
      <c r="W447" s="174">
        <f>+'Ark1'!V4466</f>
        <v>17</v>
      </c>
      <c r="X447" s="261"/>
    </row>
    <row r="448" spans="1:38" ht="15.6">
      <c r="A448" s="261"/>
      <c r="B448" s="203">
        <f>+'Ark1'!C4467</f>
        <v>2022</v>
      </c>
      <c r="C448" s="203">
        <f>+'Ark1'!J4467</f>
        <v>181</v>
      </c>
      <c r="D448" s="203" t="str">
        <f>VLOOKUP(C448,RNR!$A$1:$B$29,2)</f>
        <v>Horns</v>
      </c>
      <c r="E448" s="203">
        <f>+'Ark1'!D4467</f>
        <v>9</v>
      </c>
      <c r="F448" s="203" t="str">
        <f>VLOOKUP(E448,RNR!$D$2:$E$13,2)</f>
        <v>Sep</v>
      </c>
      <c r="G448" s="91">
        <f>+'Ark1'!Q4467</f>
        <v>5</v>
      </c>
      <c r="H448" s="92">
        <f>+'Ark1'!R4467</f>
        <v>32</v>
      </c>
      <c r="I448" s="91">
        <f>IF(H448=0,"",'Ark1'!S4467)</f>
        <v>32</v>
      </c>
      <c r="J448" s="261"/>
      <c r="K448" s="174">
        <f>IF(H448=0,"",100*H448/Måned!$G31)</f>
        <v>2.3494860499265786</v>
      </c>
      <c r="L448" s="261"/>
      <c r="M448" s="174">
        <f>+IF(H448=0,"",'Ark1'!AA4467)</f>
        <v>34.505954535956405</v>
      </c>
      <c r="N448" s="174">
        <f>+IF(I448=0,"",'Ark1'!AB4467)</f>
        <v>1.3076547470567299</v>
      </c>
      <c r="O448" s="256">
        <f>IF(H448=0,"",'Ark1'!W4467)</f>
        <v>62.09375</v>
      </c>
      <c r="P448" s="174">
        <f>IF(H448=0,"",'Ark1'!X4467)</f>
        <v>168.83125677139756</v>
      </c>
      <c r="Q448" s="255"/>
      <c r="R448" s="174">
        <f>IF(H448=0,"",'Ark1'!AA4467)</f>
        <v>34.505954535956405</v>
      </c>
      <c r="S448" s="174">
        <f>IF(H448=0,"",'Ark1'!AB4467)</f>
        <v>1.3076547470567299</v>
      </c>
      <c r="T448" s="174">
        <f>IF(H448=0,"",'Ark1'!AC4467)</f>
        <v>-55.758275886656634</v>
      </c>
      <c r="U448" s="84"/>
      <c r="V448" s="92">
        <f t="shared" si="34"/>
        <v>6.4</v>
      </c>
      <c r="W448" s="174">
        <f>+'Ark1'!V4467</f>
        <v>16.90625</v>
      </c>
      <c r="X448" s="261"/>
    </row>
    <row r="449" spans="1:38" ht="15.6">
      <c r="A449" s="261"/>
      <c r="B449" s="203">
        <f>+'Ark1'!C4468</f>
        <v>2022</v>
      </c>
      <c r="C449" s="203">
        <f>+'Ark1'!J4468</f>
        <v>181</v>
      </c>
      <c r="D449" s="203" t="str">
        <f>VLOOKUP(C449,RNR!$A$1:$B$29,2)</f>
        <v>Horns</v>
      </c>
      <c r="E449" s="203">
        <f>+'Ark1'!D4468</f>
        <v>10</v>
      </c>
      <c r="F449" s="203" t="str">
        <f>VLOOKUP(E449,RNR!$D$2:$E$13,2)</f>
        <v>Okt</v>
      </c>
      <c r="G449" s="91">
        <f>+'Ark1'!Q4468</f>
        <v>3</v>
      </c>
      <c r="H449" s="92">
        <f>+'Ark1'!R4468</f>
        <v>17</v>
      </c>
      <c r="I449" s="91">
        <f>IF(H449=0,"",'Ark1'!S4468)</f>
        <v>17</v>
      </c>
      <c r="J449" s="261"/>
      <c r="K449" s="174">
        <f>IF(H449=0,"",100*H449/Måned!$G32)</f>
        <v>1.1363636363636365</v>
      </c>
      <c r="L449" s="261"/>
      <c r="M449" s="174">
        <f>+IF(H449=0,"",'Ark1'!AA4468)</f>
        <v>35.913047623661527</v>
      </c>
      <c r="N449" s="174">
        <f>+IF(I449=0,"",'Ark1'!AB4468)</f>
        <v>1.025623280833468</v>
      </c>
      <c r="O449" s="256">
        <f>IF(H449=0,"",'Ark1'!W4468)</f>
        <v>63.352941176470594</v>
      </c>
      <c r="P449" s="174">
        <f>IF(H449=0,"",'Ark1'!X4468)</f>
        <v>174.03607163342045</v>
      </c>
      <c r="Q449" s="255"/>
      <c r="R449" s="174">
        <f>IF(H449=0,"",'Ark1'!AA4468)</f>
        <v>35.913047623661527</v>
      </c>
      <c r="S449" s="174">
        <f>IF(H449=0,"",'Ark1'!AB4468)</f>
        <v>1.025623280833468</v>
      </c>
      <c r="T449" s="174">
        <f>IF(H449=0,"",'Ark1'!AC4468)</f>
        <v>-61.790666844319254</v>
      </c>
      <c r="U449" s="84"/>
      <c r="V449" s="92">
        <f t="shared" si="34"/>
        <v>5.666666666666667</v>
      </c>
      <c r="W449" s="174">
        <f>+'Ark1'!V4468</f>
        <v>17</v>
      </c>
      <c r="X449" s="261"/>
    </row>
    <row r="450" spans="1:38" ht="15.6">
      <c r="A450" s="261"/>
      <c r="B450" s="203">
        <f>+'Ark1'!C4469</f>
        <v>2022</v>
      </c>
      <c r="C450" s="203">
        <f>+'Ark1'!J4469</f>
        <v>181</v>
      </c>
      <c r="D450" s="203" t="str">
        <f>VLOOKUP(C450,RNR!$A$1:$B$29,2)</f>
        <v>Horns</v>
      </c>
      <c r="E450" s="203">
        <f>+'Ark1'!D4469</f>
        <v>11</v>
      </c>
      <c r="F450" s="203" t="str">
        <f>VLOOKUP(E450,RNR!$D$2:$E$13,2)</f>
        <v>Nov</v>
      </c>
      <c r="G450" s="91">
        <f>+'Ark1'!Q4469</f>
        <v>3</v>
      </c>
      <c r="H450" s="92">
        <f>+'Ark1'!R4469</f>
        <v>10</v>
      </c>
      <c r="I450" s="91">
        <f>IF(H450=0,"",'Ark1'!S4469)</f>
        <v>10</v>
      </c>
      <c r="J450" s="261"/>
      <c r="K450" s="174">
        <f>IF(H450=0,"",100*H450/Måned!$G33)</f>
        <v>0.64516129032258063</v>
      </c>
      <c r="L450" s="261"/>
      <c r="M450" s="174">
        <f>+IF(H450=0,"",'Ark1'!AA4469)</f>
        <v>48.706189545067069</v>
      </c>
      <c r="N450" s="174">
        <f>+IF(I450=0,"",'Ark1'!AB4469)</f>
        <v>2.1354156504063986</v>
      </c>
      <c r="O450" s="256">
        <f>IF(H450=0,"",'Ark1'!W4469)</f>
        <v>62.8</v>
      </c>
      <c r="P450" s="174">
        <f>IF(H450=0,"",'Ark1'!X4469)</f>
        <v>174.09534127843989</v>
      </c>
      <c r="Q450" s="255"/>
      <c r="R450" s="174">
        <f>IF(H450=0,"",'Ark1'!AA4469)</f>
        <v>48.706189545067069</v>
      </c>
      <c r="S450" s="174">
        <f>IF(H450=0,"",'Ark1'!AB4469)</f>
        <v>2.1354156504063986</v>
      </c>
      <c r="T450" s="174">
        <f>IF(H450=0,"",'Ark1'!AC4469)</f>
        <v>-95.061955397900164</v>
      </c>
      <c r="U450" s="84"/>
      <c r="V450" s="92">
        <f t="shared" si="34"/>
        <v>3.3333333333333335</v>
      </c>
      <c r="W450" s="174">
        <f>+'Ark1'!V4469</f>
        <v>16.7</v>
      </c>
      <c r="X450" s="261"/>
    </row>
    <row r="451" spans="1:38" ht="15.6">
      <c r="A451" s="261"/>
      <c r="B451" s="203">
        <f>+'Ark1'!C4470</f>
        <v>2022</v>
      </c>
      <c r="C451" s="203">
        <f>+'Ark1'!J4470</f>
        <v>181</v>
      </c>
      <c r="D451" s="203" t="str">
        <f>VLOOKUP(C451,RNR!$A$1:$B$29,2)</f>
        <v>Horns</v>
      </c>
      <c r="E451" s="203">
        <f>+'Ark1'!D4470</f>
        <v>12</v>
      </c>
      <c r="F451" s="203" t="str">
        <f>VLOOKUP(E451,RNR!$D$2:$E$13,2)</f>
        <v>Des</v>
      </c>
      <c r="G451" s="91">
        <f>+'Ark1'!Q4470</f>
        <v>5</v>
      </c>
      <c r="H451" s="92">
        <f>+'Ark1'!R4470</f>
        <v>15</v>
      </c>
      <c r="I451" s="91">
        <f>IF(H451=0,"",'Ark1'!S4470)</f>
        <v>15</v>
      </c>
      <c r="J451" s="261"/>
      <c r="K451" s="174">
        <f>IF(H451=0,"",100*H451/Måned!$G34)</f>
        <v>1.3250883392226149</v>
      </c>
      <c r="L451" s="261"/>
      <c r="M451" s="174">
        <f>+IF(H451=0,"",'Ark1'!AA4470)</f>
        <v>37.305346652844541</v>
      </c>
      <c r="N451" s="174">
        <f>+IF(I451=0,"",'Ark1'!AB4470)</f>
        <v>1.6248076809270131</v>
      </c>
      <c r="O451" s="256">
        <f>IF(H451=0,"",'Ark1'!W4470)</f>
        <v>61.6</v>
      </c>
      <c r="P451" s="174">
        <f>IF(H451=0,"",'Ark1'!X4470)</f>
        <v>170.78367641747923</v>
      </c>
      <c r="Q451" s="255"/>
      <c r="R451" s="174">
        <f>IF(H451=0,"",'Ark1'!AA4470)</f>
        <v>37.305346652844541</v>
      </c>
      <c r="S451" s="174">
        <f>IF(H451=0,"",'Ark1'!AB4470)</f>
        <v>1.6248076809270131</v>
      </c>
      <c r="T451" s="174">
        <f>IF(H451=0,"",'Ark1'!AC4470)</f>
        <v>-32.764700373898933</v>
      </c>
      <c r="U451" s="84"/>
      <c r="V451" s="92">
        <f t="shared" ref="V451:V462" si="35">+(IF(H451=0,"",I451/G451))</f>
        <v>3</v>
      </c>
      <c r="W451" s="174">
        <f>+'Ark1'!V4470</f>
        <v>16.8</v>
      </c>
      <c r="X451" s="261"/>
    </row>
    <row r="452" spans="1:38">
      <c r="A452" s="261"/>
      <c r="B452" s="261"/>
      <c r="C452" s="261"/>
      <c r="D452" s="261"/>
      <c r="E452" s="261"/>
      <c r="F452" s="261"/>
      <c r="G452" s="261"/>
      <c r="H452" s="261"/>
      <c r="I452" s="261"/>
      <c r="J452" s="261"/>
      <c r="K452" s="261"/>
      <c r="L452" s="261"/>
      <c r="M452" s="261"/>
      <c r="N452" s="261"/>
      <c r="O452" s="261"/>
      <c r="P452" s="261"/>
      <c r="Q452" s="261"/>
      <c r="R452" s="261"/>
      <c r="S452" s="261"/>
      <c r="T452" s="261"/>
      <c r="U452" s="261"/>
      <c r="V452" s="261"/>
      <c r="W452" s="262"/>
      <c r="X452" s="261"/>
    </row>
    <row r="453" spans="1:38" ht="15.6">
      <c r="A453" s="261"/>
      <c r="B453" s="203">
        <f>+'Ark1'!C4471</f>
        <v>2022</v>
      </c>
      <c r="C453" s="203">
        <f>+'Ark1'!J4471</f>
        <v>470</v>
      </c>
      <c r="D453" s="203" t="str">
        <f>VLOOKUP(C453,RNR!$A$1:$B$29,2)</f>
        <v>Jens Eide</v>
      </c>
      <c r="E453" s="203">
        <f>+'Ark1'!D4471</f>
        <v>1</v>
      </c>
      <c r="F453" s="203" t="str">
        <f>VLOOKUP(E453,RNR!$D$2:$E$13,2)</f>
        <v>Jan</v>
      </c>
      <c r="G453" s="91">
        <f>+'Ark1'!Q4471</f>
        <v>4</v>
      </c>
      <c r="H453" s="92">
        <f>+'Ark1'!R4471</f>
        <v>12</v>
      </c>
      <c r="I453" s="91">
        <f>IF(H453=0,"",'Ark1'!S4471)</f>
        <v>12</v>
      </c>
      <c r="J453" s="261"/>
      <c r="K453" s="174">
        <f>IF(H453=0,"",100*H453/Måned!$G23)</f>
        <v>0.66889632107023411</v>
      </c>
      <c r="L453" s="261"/>
      <c r="M453" s="174">
        <f>+IF(H453=0,"",'Ark1'!AA4471)</f>
        <v>22.686564489435632</v>
      </c>
      <c r="N453" s="174">
        <f>+IF(I453=0,"",'Ark1'!AB4471)</f>
        <v>4.0233692348577712</v>
      </c>
      <c r="O453" s="256">
        <f>IF(H453=0,"",'Ark1'!W4471)</f>
        <v>58.75</v>
      </c>
      <c r="P453" s="174">
        <f>IF(H453=0,"",'Ark1'!X4471)</f>
        <v>169.74539544962079</v>
      </c>
      <c r="Q453" s="255"/>
      <c r="R453" s="174">
        <f>IF(H453=0,"",'Ark1'!AA4471)</f>
        <v>22.686564489435632</v>
      </c>
      <c r="S453" s="174">
        <f>IF(H453=0,"",'Ark1'!AB4471)</f>
        <v>4.0233692348577712</v>
      </c>
      <c r="T453" s="174">
        <f>IF(H453=0,"",'Ark1'!AC4471)</f>
        <v>-26.647534129149825</v>
      </c>
      <c r="U453" s="84"/>
      <c r="V453" s="92">
        <f t="shared" si="35"/>
        <v>3</v>
      </c>
      <c r="W453" s="174">
        <f>+'Ark1'!V4471</f>
        <v>6.5</v>
      </c>
      <c r="X453" s="261"/>
      <c r="Y453" s="258"/>
      <c r="AB453" s="235"/>
      <c r="AJ453" s="259"/>
      <c r="AK453" s="90"/>
      <c r="AL453" s="90"/>
    </row>
    <row r="454" spans="1:38" ht="15.6">
      <c r="A454" s="261"/>
      <c r="B454" s="203">
        <f>+'Ark1'!C4472</f>
        <v>2022</v>
      </c>
      <c r="C454" s="203">
        <f>+'Ark1'!J4472</f>
        <v>470</v>
      </c>
      <c r="D454" s="203" t="str">
        <f>VLOOKUP(C454,RNR!$A$1:$B$29,2)</f>
        <v>Jens Eide</v>
      </c>
      <c r="E454" s="203">
        <f>+'Ark1'!D4472</f>
        <v>2</v>
      </c>
      <c r="F454" s="203" t="str">
        <f>VLOOKUP(E454,RNR!$D$2:$E$13,2)</f>
        <v>Feb</v>
      </c>
      <c r="G454" s="91">
        <f>+'Ark1'!Q4472</f>
        <v>1</v>
      </c>
      <c r="H454" s="92">
        <f>+'Ark1'!R4472</f>
        <v>7</v>
      </c>
      <c r="I454" s="91">
        <f>IF(H454=0,"",'Ark1'!S4472)</f>
        <v>7</v>
      </c>
      <c r="J454" s="261"/>
      <c r="K454" s="174">
        <f>IF(H454=0,"",100*H454/Måned!$G24)</f>
        <v>0.44642857142857145</v>
      </c>
      <c r="L454" s="261"/>
      <c r="M454" s="174">
        <f>+IF(H454=0,"",'Ark1'!AA4472)</f>
        <v>22.175515087315464</v>
      </c>
      <c r="N454" s="174">
        <f>+IF(I454=0,"",'Ark1'!AB4472)</f>
        <v>4.8022103754204224</v>
      </c>
      <c r="O454" s="256">
        <f>IF(H454=0,"",'Ark1'!W4472)</f>
        <v>54.714285714285694</v>
      </c>
      <c r="P454" s="174">
        <f>IF(H454=0,"",'Ark1'!X4472)</f>
        <v>179.49233864726821</v>
      </c>
      <c r="Q454" s="255"/>
      <c r="R454" s="174">
        <f>IF(H454=0,"",'Ark1'!AA4472)</f>
        <v>22.175515087315464</v>
      </c>
      <c r="S454" s="174">
        <f>IF(H454=0,"",'Ark1'!AB4472)</f>
        <v>4.8022103754204224</v>
      </c>
      <c r="T454" s="174">
        <f>IF(H454=0,"",'Ark1'!AC4472)</f>
        <v>-85.366600122329686</v>
      </c>
      <c r="U454" s="84"/>
      <c r="V454" s="92">
        <f t="shared" si="35"/>
        <v>7</v>
      </c>
      <c r="W454" s="174">
        <f>+'Ark1'!V4472</f>
        <v>7.8571428571428559</v>
      </c>
      <c r="X454" s="261"/>
    </row>
    <row r="455" spans="1:38" ht="15.6">
      <c r="A455" s="261"/>
      <c r="B455" s="203">
        <f>+'Ark1'!C4473</f>
        <v>2022</v>
      </c>
      <c r="C455" s="203">
        <f>+'Ark1'!J4473</f>
        <v>470</v>
      </c>
      <c r="D455" s="203" t="str">
        <f>VLOOKUP(C455,RNR!$A$1:$B$29,2)</f>
        <v>Jens Eide</v>
      </c>
      <c r="E455" s="203">
        <f>+'Ark1'!D4473</f>
        <v>3</v>
      </c>
      <c r="F455" s="203" t="str">
        <f>VLOOKUP(E455,RNR!$D$2:$E$13,2)</f>
        <v>Mar</v>
      </c>
      <c r="G455" s="91">
        <f>+'Ark1'!Q4473</f>
        <v>1</v>
      </c>
      <c r="H455" s="92">
        <f>+'Ark1'!R4473</f>
        <v>2</v>
      </c>
      <c r="I455" s="91">
        <f>IF(H455=0,"",'Ark1'!S4473)</f>
        <v>2</v>
      </c>
      <c r="J455" s="261"/>
      <c r="K455" s="174">
        <f>IF(H455=0,"",100*H455/Måned!$G25)</f>
        <v>0.10700909577314072</v>
      </c>
      <c r="L455" s="261"/>
      <c r="M455" s="174">
        <f>+IF(H455=0,"",'Ark1'!AA4473)</f>
        <v>1.7499999999979217</v>
      </c>
      <c r="N455" s="174">
        <f>+IF(I455=0,"",'Ark1'!AB4473)</f>
        <v>1</v>
      </c>
      <c r="O455" s="256">
        <f>IF(H455=0,"",'Ark1'!W4473)</f>
        <v>51</v>
      </c>
      <c r="P455" s="174">
        <f>IF(H455=0,"",'Ark1'!X4473)</f>
        <v>205.36294691224273</v>
      </c>
      <c r="Q455" s="255"/>
      <c r="R455" s="174">
        <f>IF(H455=0,"",'Ark1'!AA4473)</f>
        <v>1.7499999999979217</v>
      </c>
      <c r="S455" s="174">
        <f>IF(H455=0,"",'Ark1'!AB4473)</f>
        <v>1</v>
      </c>
      <c r="T455" s="174">
        <f>IF(H455=0,"",'Ark1'!AC4473)</f>
        <v>100.00000000001482</v>
      </c>
      <c r="U455" s="84"/>
      <c r="V455" s="92">
        <f t="shared" si="35"/>
        <v>2</v>
      </c>
      <c r="W455" s="174">
        <f>+'Ark1'!V4473</f>
        <v>11</v>
      </c>
      <c r="X455" s="261"/>
    </row>
    <row r="456" spans="1:38" ht="15.6">
      <c r="A456" s="261"/>
      <c r="B456" s="203">
        <f>+'Ark1'!C4474</f>
        <v>2022</v>
      </c>
      <c r="C456" s="203">
        <f>+'Ark1'!J4474</f>
        <v>470</v>
      </c>
      <c r="D456" s="203" t="str">
        <f>VLOOKUP(C456,RNR!$A$1:$B$29,2)</f>
        <v>Jens Eide</v>
      </c>
      <c r="E456" s="203">
        <f>+'Ark1'!D4474</f>
        <v>4</v>
      </c>
      <c r="F456" s="203" t="str">
        <f>VLOOKUP(E456,RNR!$D$2:$E$13,2)</f>
        <v>Apr</v>
      </c>
      <c r="G456" s="91">
        <f>+'Ark1'!Q4474</f>
        <v>4</v>
      </c>
      <c r="H456" s="92">
        <f>+'Ark1'!R4474</f>
        <v>18</v>
      </c>
      <c r="I456" s="91">
        <f>IF(H456=0,"",'Ark1'!S4474)</f>
        <v>18</v>
      </c>
      <c r="J456" s="261"/>
      <c r="K456" s="174">
        <f>IF(H456=0,"",100*H456/Måned!$G26)</f>
        <v>1.263157894736842</v>
      </c>
      <c r="L456" s="261"/>
      <c r="M456" s="174">
        <f>+IF(H456=0,"",'Ark1'!AA4474)</f>
        <v>31.677224360885621</v>
      </c>
      <c r="N456" s="174">
        <f>+IF(I456=0,"",'Ark1'!AB4474)</f>
        <v>6.361778227997406</v>
      </c>
      <c r="O456" s="256">
        <f>IF(H456=0,"",'Ark1'!W4474)</f>
        <v>57.83333333333335</v>
      </c>
      <c r="P456" s="174">
        <f>IF(H456=0,"",'Ark1'!X4474)</f>
        <v>180.83543999036957</v>
      </c>
      <c r="Q456" s="255"/>
      <c r="R456" s="174">
        <f>IF(H456=0,"",'Ark1'!AA4474)</f>
        <v>31.677224360885621</v>
      </c>
      <c r="S456" s="174">
        <f>IF(H456=0,"",'Ark1'!AB4474)</f>
        <v>6.361778227997406</v>
      </c>
      <c r="T456" s="174">
        <f>IF(H456=0,"",'Ark1'!AC4474)</f>
        <v>-78.782292643678005</v>
      </c>
      <c r="U456" s="84"/>
      <c r="V456" s="92">
        <f t="shared" si="35"/>
        <v>4.5</v>
      </c>
      <c r="W456" s="174">
        <f>+'Ark1'!V4474</f>
        <v>3.9444444444444446</v>
      </c>
      <c r="X456" s="261"/>
    </row>
    <row r="457" spans="1:38" ht="15.6">
      <c r="A457" s="261"/>
      <c r="B457" s="203">
        <f>+'Ark1'!C4475</f>
        <v>2022</v>
      </c>
      <c r="C457" s="203">
        <f>+'Ark1'!J4475</f>
        <v>470</v>
      </c>
      <c r="D457" s="203" t="str">
        <f>VLOOKUP(C457,RNR!$A$1:$B$29,2)</f>
        <v>Jens Eide</v>
      </c>
      <c r="E457" s="203">
        <f>+'Ark1'!D4475</f>
        <v>5</v>
      </c>
      <c r="F457" s="203" t="str">
        <f>VLOOKUP(E457,RNR!$D$2:$E$13,2)</f>
        <v>Mai</v>
      </c>
      <c r="G457" s="91">
        <f>+'Ark1'!Q4475</f>
        <v>1</v>
      </c>
      <c r="H457" s="92">
        <f>+'Ark1'!R4475</f>
        <v>5</v>
      </c>
      <c r="I457" s="91">
        <f>IF(H457=0,"",'Ark1'!S4475)</f>
        <v>5</v>
      </c>
      <c r="J457" s="261"/>
      <c r="K457" s="174">
        <f>IF(H457=0,"",100*H457/Måned!$G27)</f>
        <v>0.2946375957572186</v>
      </c>
      <c r="L457" s="261"/>
      <c r="M457" s="174">
        <f>+IF(H457=0,"",'Ark1'!AA4475)</f>
        <v>30.832489357818648</v>
      </c>
      <c r="N457" s="174">
        <f>+IF(I457=0,"",'Ark1'!AB4475)</f>
        <v>4.1279534881100775</v>
      </c>
      <c r="O457" s="256">
        <f>IF(H457=0,"",'Ark1'!W4475)</f>
        <v>60.4</v>
      </c>
      <c r="P457" s="174">
        <f>IF(H457=0,"",'Ark1'!X4475)</f>
        <v>198.0065005417118</v>
      </c>
      <c r="Q457" s="255"/>
      <c r="R457" s="174">
        <f>IF(H457=0,"",'Ark1'!AA4475)</f>
        <v>30.832489357818648</v>
      </c>
      <c r="S457" s="174">
        <f>IF(H457=0,"",'Ark1'!AB4475)</f>
        <v>4.1279534881100775</v>
      </c>
      <c r="T457" s="174">
        <f>IF(H457=0,"",'Ark1'!AC4475)</f>
        <v>-96.392788030557568</v>
      </c>
      <c r="U457" s="84"/>
      <c r="V457" s="92">
        <f t="shared" si="35"/>
        <v>5</v>
      </c>
      <c r="W457" s="174">
        <f>+'Ark1'!V4475</f>
        <v>5</v>
      </c>
      <c r="X457" s="261"/>
    </row>
    <row r="458" spans="1:38" ht="15.6">
      <c r="A458" s="261"/>
      <c r="B458" s="203">
        <f>+'Ark1'!C4476</f>
        <v>2022</v>
      </c>
      <c r="C458" s="203">
        <f>+'Ark1'!J4476</f>
        <v>470</v>
      </c>
      <c r="D458" s="203" t="str">
        <f>VLOOKUP(C458,RNR!$A$1:$B$29,2)</f>
        <v>Jens Eide</v>
      </c>
      <c r="E458" s="203">
        <f>+'Ark1'!D4476</f>
        <v>6</v>
      </c>
      <c r="F458" s="203" t="str">
        <f>VLOOKUP(E458,RNR!$D$2:$E$13,2)</f>
        <v>Jun</v>
      </c>
      <c r="G458" s="91">
        <f>+'Ark1'!Q4476</f>
        <v>4</v>
      </c>
      <c r="H458" s="92">
        <f>+'Ark1'!R4476</f>
        <v>6</v>
      </c>
      <c r="I458" s="91">
        <f>IF(H458=0,"",'Ark1'!S4476)</f>
        <v>6</v>
      </c>
      <c r="J458" s="261"/>
      <c r="K458" s="174">
        <f>IF(H458=0,"",100*H458/Måned!$G28)</f>
        <v>0.49342105263157893</v>
      </c>
      <c r="L458" s="261"/>
      <c r="M458" s="174">
        <f>+IF(H458=0,"",'Ark1'!AA4476)</f>
        <v>26.353457500339967</v>
      </c>
      <c r="N458" s="174">
        <f>+IF(I458=0,"",'Ark1'!AB4476)</f>
        <v>6.0667582410671317</v>
      </c>
      <c r="O458" s="256">
        <f>IF(H458=0,"",'Ark1'!W4476)</f>
        <v>53.16666666666665</v>
      </c>
      <c r="P458" s="174">
        <f>IF(H458=0,"",'Ark1'!X4476)</f>
        <v>211.50234741784033</v>
      </c>
      <c r="Q458" s="255"/>
      <c r="R458" s="174">
        <f>IF(H458=0,"",'Ark1'!AA4476)</f>
        <v>26.353457500339967</v>
      </c>
      <c r="S458" s="174">
        <f>IF(H458=0,"",'Ark1'!AB4476)</f>
        <v>6.0667582410671317</v>
      </c>
      <c r="T458" s="174">
        <f>IF(H458=0,"",'Ark1'!AC4476)</f>
        <v>-86.75427173785998</v>
      </c>
      <c r="U458" s="84"/>
      <c r="V458" s="92">
        <f t="shared" si="35"/>
        <v>1.5</v>
      </c>
      <c r="W458" s="174">
        <f>+'Ark1'!V4476</f>
        <v>8.6666666666666643</v>
      </c>
      <c r="X458" s="261"/>
    </row>
    <row r="459" spans="1:38" ht="15.6">
      <c r="A459" s="261"/>
      <c r="B459" s="203">
        <f>+'Ark1'!C4477</f>
        <v>2022</v>
      </c>
      <c r="C459" s="203">
        <f>+'Ark1'!J4477</f>
        <v>470</v>
      </c>
      <c r="D459" s="203" t="str">
        <f>VLOOKUP(C459,RNR!$A$1:$B$29,2)</f>
        <v>Jens Eide</v>
      </c>
      <c r="E459" s="203">
        <f>+'Ark1'!D4477</f>
        <v>7</v>
      </c>
      <c r="F459" s="203" t="str">
        <f>VLOOKUP(E459,RNR!$D$2:$E$13,2)</f>
        <v>Jul</v>
      </c>
      <c r="G459" s="91">
        <f>+'Ark1'!Q4477</f>
        <v>4</v>
      </c>
      <c r="H459" s="92">
        <f>+'Ark1'!R4477</f>
        <v>15</v>
      </c>
      <c r="I459" s="91">
        <f>IF(H459=0,"",'Ark1'!S4477)</f>
        <v>15</v>
      </c>
      <c r="J459" s="261"/>
      <c r="K459" s="174">
        <f>IF(H459=0,"",100*H459/Måned!$G29)</f>
        <v>1.1990407673860912</v>
      </c>
      <c r="L459" s="261"/>
      <c r="M459" s="174">
        <f>+IF(H459=0,"",'Ark1'!AA4477)</f>
        <v>23.890630427475529</v>
      </c>
      <c r="N459" s="174">
        <f>+IF(I459=0,"",'Ark1'!AB4477)</f>
        <v>2.7030846576950882</v>
      </c>
      <c r="O459" s="256">
        <f>IF(H459=0,"",'Ark1'!W4477)</f>
        <v>62.6</v>
      </c>
      <c r="P459" s="174">
        <f>IF(H459=0,"",'Ark1'!X4477)</f>
        <v>145.97327555074037</v>
      </c>
      <c r="Q459" s="255"/>
      <c r="R459" s="174">
        <f>IF(H459=0,"",'Ark1'!AA4477)</f>
        <v>23.890630427475529</v>
      </c>
      <c r="S459" s="174">
        <f>IF(H459=0,"",'Ark1'!AB4477)</f>
        <v>2.7030846576950882</v>
      </c>
      <c r="T459" s="174">
        <f>IF(H459=0,"",'Ark1'!AC4477)</f>
        <v>-57.181145131048602</v>
      </c>
      <c r="U459" s="84"/>
      <c r="V459" s="92">
        <f t="shared" si="35"/>
        <v>3.75</v>
      </c>
      <c r="W459" s="174">
        <f>+'Ark1'!V4477</f>
        <v>1.8666666666666671</v>
      </c>
      <c r="X459" s="261"/>
    </row>
    <row r="460" spans="1:38" ht="15.6">
      <c r="A460" s="261"/>
      <c r="B460" s="203">
        <f>+'Ark1'!C4478</f>
        <v>2022</v>
      </c>
      <c r="C460" s="203">
        <f>+'Ark1'!J4478</f>
        <v>470</v>
      </c>
      <c r="D460" s="203" t="str">
        <f>VLOOKUP(C460,RNR!$A$1:$B$29,2)</f>
        <v>Jens Eide</v>
      </c>
      <c r="E460" s="203">
        <f>+'Ark1'!D4478</f>
        <v>8</v>
      </c>
      <c r="F460" s="203" t="str">
        <f>VLOOKUP(E460,RNR!$D$2:$E$13,2)</f>
        <v>Aug</v>
      </c>
      <c r="G460" s="91">
        <f>+'Ark1'!Q4478</f>
        <v>4</v>
      </c>
      <c r="H460" s="92">
        <f>+'Ark1'!R4478</f>
        <v>9</v>
      </c>
      <c r="I460" s="91">
        <f>IF(H460=0,"",'Ark1'!S4478)</f>
        <v>9</v>
      </c>
      <c r="J460" s="261"/>
      <c r="K460" s="174">
        <f>IF(H460=0,"",100*H460/Måned!$G30)</f>
        <v>0.52724077328646746</v>
      </c>
      <c r="L460" s="261"/>
      <c r="M460" s="174">
        <f>+IF(H460=0,"",'Ark1'!AA4478)</f>
        <v>27.594484150923343</v>
      </c>
      <c r="N460" s="174">
        <f>+IF(I460=0,"",'Ark1'!AB4478)</f>
        <v>1.3333333333334847</v>
      </c>
      <c r="O460" s="256">
        <f>IF(H460=0,"",'Ark1'!W4478)</f>
        <v>59.66666666666665</v>
      </c>
      <c r="P460" s="174">
        <f>IF(H460=0,"",'Ark1'!X4478)</f>
        <v>193.57168652943301</v>
      </c>
      <c r="Q460" s="255"/>
      <c r="R460" s="174">
        <f>IF(H460=0,"",'Ark1'!AA4478)</f>
        <v>27.594484150923343</v>
      </c>
      <c r="S460" s="174">
        <f>IF(H460=0,"",'Ark1'!AB4478)</f>
        <v>1.3333333333334847</v>
      </c>
      <c r="T460" s="174">
        <f>IF(H460=0,"",'Ark1'!AC4478)</f>
        <v>-52.274939879660543</v>
      </c>
      <c r="U460" s="84"/>
      <c r="V460" s="92">
        <f t="shared" si="35"/>
        <v>2.25</v>
      </c>
      <c r="W460" s="174">
        <f>+'Ark1'!V4478</f>
        <v>1.5555555555555556</v>
      </c>
      <c r="X460" s="261"/>
    </row>
    <row r="461" spans="1:38" ht="15.6">
      <c r="A461" s="261"/>
      <c r="B461" s="203">
        <f>+'Ark1'!C4479</f>
        <v>2022</v>
      </c>
      <c r="C461" s="203">
        <f>+'Ark1'!J4479</f>
        <v>470</v>
      </c>
      <c r="D461" s="203" t="str">
        <f>VLOOKUP(C461,RNR!$A$1:$B$29,2)</f>
        <v>Jens Eide</v>
      </c>
      <c r="E461" s="203">
        <f>+'Ark1'!D4479</f>
        <v>9</v>
      </c>
      <c r="F461" s="203" t="str">
        <f>VLOOKUP(E461,RNR!$D$2:$E$13,2)</f>
        <v>Sep</v>
      </c>
      <c r="G461" s="91">
        <f>+'Ark1'!Q4479</f>
        <v>1</v>
      </c>
      <c r="H461" s="92">
        <f>+'Ark1'!R4479</f>
        <v>1</v>
      </c>
      <c r="I461" s="91">
        <f>IF(H461=0,"",'Ark1'!S4479)</f>
        <v>1</v>
      </c>
      <c r="J461" s="261"/>
      <c r="K461" s="174">
        <f>IF(H461=0,"",100*H461/Måned!$G31)</f>
        <v>7.3421439060205582E-2</v>
      </c>
      <c r="L461" s="261"/>
      <c r="M461" s="174">
        <f>+IF(H461=0,"",'Ark1'!AA4479)</f>
        <v>0</v>
      </c>
      <c r="N461" s="174">
        <f>+IF(I461=0,"",'Ark1'!AB4479)</f>
        <v>0</v>
      </c>
      <c r="O461" s="256">
        <f>IF(H461=0,"",'Ark1'!W4479)</f>
        <v>61</v>
      </c>
      <c r="P461" s="174">
        <f>IF(H461=0,"",'Ark1'!X4479)</f>
        <v>197.2914409534128</v>
      </c>
      <c r="Q461" s="255"/>
      <c r="R461" s="174">
        <f>IF(H461=0,"",'Ark1'!AA4479)</f>
        <v>0</v>
      </c>
      <c r="S461" s="174">
        <f>IF(H461=0,"",'Ark1'!AB4479)</f>
        <v>0</v>
      </c>
      <c r="T461" s="174">
        <f>IF(H461=0,"",'Ark1'!AC4479)</f>
        <v>0</v>
      </c>
      <c r="U461" s="84"/>
      <c r="V461" s="92">
        <f t="shared" si="35"/>
        <v>1</v>
      </c>
      <c r="W461" s="174">
        <f>+'Ark1'!V4479</f>
        <v>17</v>
      </c>
      <c r="X461" s="261"/>
    </row>
    <row r="462" spans="1:38" ht="15.6">
      <c r="A462" s="261"/>
      <c r="B462" s="203">
        <f>+'Ark1'!C4480</f>
        <v>2022</v>
      </c>
      <c r="C462" s="203">
        <f>+'Ark1'!J4480</f>
        <v>470</v>
      </c>
      <c r="D462" s="203" t="str">
        <f>VLOOKUP(C462,RNR!$A$1:$B$29,2)</f>
        <v>Jens Eide</v>
      </c>
      <c r="E462" s="203">
        <f>+'Ark1'!D4480</f>
        <v>10</v>
      </c>
      <c r="F462" s="203" t="str">
        <f>VLOOKUP(E462,RNR!$D$2:$E$13,2)</f>
        <v>Okt</v>
      </c>
      <c r="G462" s="91">
        <f>+'Ark1'!Q4480</f>
        <v>3</v>
      </c>
      <c r="H462" s="92">
        <f>+'Ark1'!R4480</f>
        <v>17</v>
      </c>
      <c r="I462" s="91">
        <f>IF(H462=0,"",'Ark1'!S4480)</f>
        <v>17</v>
      </c>
      <c r="J462" s="261"/>
      <c r="K462" s="174">
        <f>IF(H462=0,"",100*H462/Måned!$G32)</f>
        <v>1.1363636363636365</v>
      </c>
      <c r="L462" s="261"/>
      <c r="M462" s="174">
        <f>+IF(H462=0,"",'Ark1'!AA4480)</f>
        <v>31.092844557855464</v>
      </c>
      <c r="N462" s="174">
        <f>+IF(I462=0,"",'Ark1'!AB4480)</f>
        <v>8.1244643155856746</v>
      </c>
      <c r="O462" s="256">
        <f>IF(H462=0,"",'Ark1'!W4480)</f>
        <v>58.588235294117645</v>
      </c>
      <c r="P462" s="174">
        <f>IF(H462=0,"",'Ark1'!X4480)</f>
        <v>166.97469887196479</v>
      </c>
      <c r="Q462" s="255"/>
      <c r="R462" s="174">
        <f>IF(H462=0,"",'Ark1'!AA4480)</f>
        <v>31.092844557855464</v>
      </c>
      <c r="S462" s="174">
        <f>IF(H462=0,"",'Ark1'!AB4480)</f>
        <v>8.1244643155856746</v>
      </c>
      <c r="T462" s="174">
        <f>IF(H462=0,"",'Ark1'!AC4480)</f>
        <v>-93.609386408709412</v>
      </c>
      <c r="U462" s="84"/>
      <c r="V462" s="92">
        <f t="shared" si="35"/>
        <v>5.666666666666667</v>
      </c>
      <c r="W462" s="174">
        <f>+'Ark1'!V4480</f>
        <v>1.3529411764705881</v>
      </c>
      <c r="X462" s="261"/>
    </row>
    <row r="463" spans="1:38" ht="15.6">
      <c r="A463" s="261"/>
      <c r="B463" s="203">
        <f>+'Ark1'!C4481</f>
        <v>2022</v>
      </c>
      <c r="C463" s="203">
        <f>+'Ark1'!J4481</f>
        <v>470</v>
      </c>
      <c r="D463" s="203" t="str">
        <f>VLOOKUP(C463,RNR!$A$1:$B$29,2)</f>
        <v>Jens Eide</v>
      </c>
      <c r="E463" s="203">
        <f>+'Ark1'!D4481</f>
        <v>11</v>
      </c>
      <c r="F463" s="203" t="str">
        <f>VLOOKUP(E463,RNR!$D$2:$E$13,2)</f>
        <v>Nov</v>
      </c>
      <c r="G463" s="91">
        <f>+'Ark1'!Q4481</f>
        <v>6</v>
      </c>
      <c r="H463" s="92">
        <f>+'Ark1'!R4481</f>
        <v>29</v>
      </c>
      <c r="I463" s="91">
        <f>IF(H463=0,"",'Ark1'!S4481)</f>
        <v>29</v>
      </c>
      <c r="J463" s="261"/>
      <c r="K463" s="174">
        <f>IF(H463=0,"",100*H463/Måned!$G33)</f>
        <v>1.8709677419354838</v>
      </c>
      <c r="L463" s="261"/>
      <c r="M463" s="174">
        <f>+IF(H463=0,"",'Ark1'!AA4481)</f>
        <v>29.137623748634567</v>
      </c>
      <c r="N463" s="174">
        <f>+IF(I463=0,"",'Ark1'!AB4481)</f>
        <v>8.3391260088904087</v>
      </c>
      <c r="O463" s="256">
        <f>IF(H463=0,"",'Ark1'!W4481)</f>
        <v>53.896551724137929</v>
      </c>
      <c r="P463" s="174">
        <f>IF(H463=0,"",'Ark1'!X4481)</f>
        <v>194.41850039227413</v>
      </c>
      <c r="Q463" s="255"/>
      <c r="R463" s="174">
        <f>IF(H463=0,"",'Ark1'!AA4481)</f>
        <v>29.137623748634567</v>
      </c>
      <c r="S463" s="174">
        <f>IF(H463=0,"",'Ark1'!AB4481)</f>
        <v>8.3391260088904087</v>
      </c>
      <c r="T463" s="174">
        <f>IF(H463=0,"",'Ark1'!AC4481)</f>
        <v>-75.652662773333901</v>
      </c>
      <c r="U463" s="84"/>
      <c r="V463" s="92">
        <f t="shared" ref="V463" si="36">+(IF(H463=0,"",I463/G463))</f>
        <v>4.833333333333333</v>
      </c>
      <c r="W463" s="174">
        <f>+'Ark1'!V4481</f>
        <v>11.931034482758623</v>
      </c>
      <c r="X463" s="261"/>
    </row>
    <row r="464" spans="1:38" ht="18" customHeight="1">
      <c r="A464" s="261"/>
      <c r="B464" s="203">
        <f>+'Ark1'!C4482</f>
        <v>2022</v>
      </c>
      <c r="C464" s="203">
        <f>+'Ark1'!J4482</f>
        <v>470</v>
      </c>
      <c r="D464" s="203" t="str">
        <f>VLOOKUP(C464,RNR!$A$1:$B$29,2)</f>
        <v>Jens Eide</v>
      </c>
      <c r="E464" s="203">
        <f>+'Ark1'!D4482</f>
        <v>12</v>
      </c>
      <c r="F464" s="203" t="str">
        <f>VLOOKUP(E464,RNR!$D$2:$E$13,2)</f>
        <v>Des</v>
      </c>
      <c r="G464" s="91">
        <f>+'Ark1'!Q4482</f>
        <v>3</v>
      </c>
      <c r="H464" s="92">
        <f>+'Ark1'!R4482</f>
        <v>17</v>
      </c>
      <c r="I464" s="91">
        <f>IF(H464=0,"",'Ark1'!S4482)</f>
        <v>17</v>
      </c>
      <c r="J464" s="261"/>
      <c r="K464" s="174">
        <f>IF(H464=0,"",100*H464/Måned!$G34)</f>
        <v>1.5017667844522968</v>
      </c>
      <c r="L464" s="261"/>
      <c r="M464" s="174">
        <f>+IF(H464=0,"",'Ark1'!AA4482)</f>
        <v>35.213095236354377</v>
      </c>
      <c r="N464" s="174">
        <f>+IF(I464=0,"",'Ark1'!AB4482)</f>
        <v>7.4791521085599104</v>
      </c>
      <c r="O464" s="256">
        <f>IF(H464=0,"",'Ark1'!W4482)</f>
        <v>57.941176470588239</v>
      </c>
      <c r="P464" s="174">
        <f>IF(H464=0,"",'Ark1'!X4482)</f>
        <v>177.32458096998278</v>
      </c>
      <c r="Q464" s="255"/>
      <c r="R464" s="174">
        <f>IF(H464=0,"",'Ark1'!AA4482)</f>
        <v>35.213095236354377</v>
      </c>
      <c r="S464" s="174">
        <f>IF(H464=0,"",'Ark1'!AB4482)</f>
        <v>7.4791521085599104</v>
      </c>
      <c r="T464" s="174">
        <f>IF(H464=0,"",'Ark1'!AC4482)</f>
        <v>-90.754016552147164</v>
      </c>
      <c r="U464" s="84"/>
      <c r="V464" s="92">
        <f t="shared" ref="V464:V473" si="37">+(IF(H464=0,"",I464/G464))</f>
        <v>5.666666666666667</v>
      </c>
      <c r="W464" s="174">
        <f>+'Ark1'!V4482</f>
        <v>14.352941176470589</v>
      </c>
      <c r="X464" s="261"/>
      <c r="Y464" s="203"/>
      <c r="Z464" s="234"/>
      <c r="AA464" s="234"/>
      <c r="AB464" s="91"/>
      <c r="AC464" s="235"/>
      <c r="AD464" s="91"/>
      <c r="AE464" s="91"/>
      <c r="AF464" s="91"/>
      <c r="AG464" s="91"/>
      <c r="AH464" s="91"/>
      <c r="AI464" s="91"/>
    </row>
    <row r="465" spans="1:38">
      <c r="A465" s="261"/>
      <c r="B465" s="261"/>
      <c r="C465" s="261"/>
      <c r="D465" s="261"/>
      <c r="E465" s="261"/>
      <c r="F465" s="261"/>
      <c r="G465" s="261"/>
      <c r="H465" s="261"/>
      <c r="I465" s="261"/>
      <c r="J465" s="261"/>
      <c r="K465" s="261"/>
      <c r="L465" s="261"/>
      <c r="M465" s="261"/>
      <c r="N465" s="261"/>
      <c r="O465" s="261"/>
      <c r="P465" s="261"/>
      <c r="Q465" s="261"/>
      <c r="R465" s="261"/>
      <c r="S465" s="261"/>
      <c r="T465" s="261"/>
      <c r="U465" s="261"/>
      <c r="V465" s="261"/>
      <c r="W465" s="262"/>
      <c r="X465" s="261"/>
      <c r="Y465" s="258"/>
      <c r="AB465" s="235"/>
      <c r="AJ465" s="259"/>
      <c r="AK465" s="90"/>
      <c r="AL465" s="90"/>
    </row>
    <row r="466" spans="1:38" ht="15.6">
      <c r="A466" s="261"/>
      <c r="B466" s="203">
        <f>+'Ark1'!C4483</f>
        <v>2022</v>
      </c>
      <c r="C466" s="203">
        <f>+'Ark1'!J4483</f>
        <v>643</v>
      </c>
      <c r="D466" s="203" t="str">
        <f>VLOOKUP(C466,RNR!$A$1:$B$29,2)</f>
        <v>Bjerka</v>
      </c>
      <c r="E466" s="203">
        <f>+'Ark1'!D4483</f>
        <v>1</v>
      </c>
      <c r="F466" s="203" t="str">
        <f>VLOOKUP(E466,RNR!$D$2:$E$13,2)</f>
        <v>Jan</v>
      </c>
      <c r="G466" s="91">
        <f>+'Ark1'!Q4483</f>
        <v>0</v>
      </c>
      <c r="H466" s="92">
        <f>+'Ark1'!R4483</f>
        <v>0</v>
      </c>
      <c r="I466" s="91" t="str">
        <f>IF(H466=0,"",'Ark1'!S4483)</f>
        <v/>
      </c>
      <c r="J466" s="261"/>
      <c r="K466" s="174" t="str">
        <f>IF(H466=0,"",100*H466/Måned!$G23)</f>
        <v/>
      </c>
      <c r="L466" s="261"/>
      <c r="M466" s="174" t="str">
        <f>+IF(H466=0,"",'Ark1'!AA4483)</f>
        <v/>
      </c>
      <c r="N466" s="174">
        <f>+IF(I466=0,"",'Ark1'!AB4483)</f>
        <v>0</v>
      </c>
      <c r="O466" s="256" t="str">
        <f>IF(H466=0,"",'Ark1'!W4483)</f>
        <v/>
      </c>
      <c r="P466" s="174" t="str">
        <f>IF(H466=0,"",'Ark1'!X4483)</f>
        <v/>
      </c>
      <c r="Q466" s="255"/>
      <c r="R466" s="174" t="str">
        <f>IF(H466=0,"",'Ark1'!AA4483)</f>
        <v/>
      </c>
      <c r="S466" s="174" t="str">
        <f>IF(H466=0,"",'Ark1'!AB4483)</f>
        <v/>
      </c>
      <c r="T466" s="174" t="str">
        <f>IF(H466=0,"",'Ark1'!AC4483)</f>
        <v/>
      </c>
      <c r="U466" s="84"/>
      <c r="V466" s="92" t="str">
        <f t="shared" si="37"/>
        <v/>
      </c>
      <c r="W466" s="174">
        <f>+'Ark1'!V4483</f>
        <v>0</v>
      </c>
      <c r="X466" s="261"/>
    </row>
    <row r="467" spans="1:38" ht="15.6">
      <c r="A467" s="261"/>
      <c r="B467" s="203">
        <f>+'Ark1'!C4484</f>
        <v>2022</v>
      </c>
      <c r="C467" s="203">
        <f>+'Ark1'!J4484</f>
        <v>643</v>
      </c>
      <c r="D467" s="203" t="str">
        <f>VLOOKUP(C467,RNR!$A$1:$B$29,2)</f>
        <v>Bjerka</v>
      </c>
      <c r="E467" s="203">
        <f>+'Ark1'!D4484</f>
        <v>2</v>
      </c>
      <c r="F467" s="203" t="str">
        <f>VLOOKUP(E467,RNR!$D$2:$E$13,2)</f>
        <v>Feb</v>
      </c>
      <c r="G467" s="91">
        <f>+'Ark1'!Q4484</f>
        <v>0</v>
      </c>
      <c r="H467" s="92">
        <f>+'Ark1'!R4484</f>
        <v>0</v>
      </c>
      <c r="I467" s="91" t="str">
        <f>IF(H467=0,"",'Ark1'!S4484)</f>
        <v/>
      </c>
      <c r="J467" s="261"/>
      <c r="K467" s="174" t="str">
        <f>IF(H467=0,"",100*H467/Måned!$G24)</f>
        <v/>
      </c>
      <c r="L467" s="261"/>
      <c r="M467" s="174" t="str">
        <f>+IF(H467=0,"",'Ark1'!AA4484)</f>
        <v/>
      </c>
      <c r="N467" s="174">
        <f>+IF(I467=0,"",'Ark1'!AB4484)</f>
        <v>0</v>
      </c>
      <c r="O467" s="256" t="str">
        <f>IF(H467=0,"",'Ark1'!W4484)</f>
        <v/>
      </c>
      <c r="P467" s="174" t="str">
        <f>IF(H467=0,"",'Ark1'!X4484)</f>
        <v/>
      </c>
      <c r="Q467" s="255"/>
      <c r="R467" s="174" t="str">
        <f>IF(H467=0,"",'Ark1'!AA4484)</f>
        <v/>
      </c>
      <c r="S467" s="174" t="str">
        <f>IF(H467=0,"",'Ark1'!AB4484)</f>
        <v/>
      </c>
      <c r="T467" s="174" t="str">
        <f>IF(H467=0,"",'Ark1'!AC4484)</f>
        <v/>
      </c>
      <c r="U467" s="84"/>
      <c r="V467" s="92" t="str">
        <f t="shared" si="37"/>
        <v/>
      </c>
      <c r="W467" s="174">
        <f>+'Ark1'!V4484</f>
        <v>0</v>
      </c>
      <c r="X467" s="261"/>
    </row>
    <row r="468" spans="1:38" ht="15.6">
      <c r="A468" s="261"/>
      <c r="B468" s="203">
        <f>+'Ark1'!C4485</f>
        <v>2022</v>
      </c>
      <c r="C468" s="203">
        <f>+'Ark1'!J4485</f>
        <v>643</v>
      </c>
      <c r="D468" s="203" t="str">
        <f>VLOOKUP(C468,RNR!$A$1:$B$29,2)</f>
        <v>Bjerka</v>
      </c>
      <c r="E468" s="203">
        <f>+'Ark1'!D4485</f>
        <v>3</v>
      </c>
      <c r="F468" s="203" t="str">
        <f>VLOOKUP(E468,RNR!$D$2:$E$13,2)</f>
        <v>Mar</v>
      </c>
      <c r="G468" s="91">
        <f>+'Ark1'!Q4485</f>
        <v>0</v>
      </c>
      <c r="H468" s="92">
        <f>+'Ark1'!R4485</f>
        <v>0</v>
      </c>
      <c r="I468" s="91" t="str">
        <f>IF(H468=0,"",'Ark1'!S4485)</f>
        <v/>
      </c>
      <c r="J468" s="261"/>
      <c r="K468" s="174" t="str">
        <f>IF(H468=0,"",100*H468/Måned!$G25)</f>
        <v/>
      </c>
      <c r="L468" s="261"/>
      <c r="M468" s="174" t="str">
        <f>+IF(H468=0,"",'Ark1'!AA4485)</f>
        <v/>
      </c>
      <c r="N468" s="174">
        <f>+IF(I468=0,"",'Ark1'!AB4485)</f>
        <v>0</v>
      </c>
      <c r="O468" s="256" t="str">
        <f>IF(H468=0,"",'Ark1'!W4485)</f>
        <v/>
      </c>
      <c r="P468" s="174" t="str">
        <f>IF(H468=0,"",'Ark1'!X4485)</f>
        <v/>
      </c>
      <c r="Q468" s="255"/>
      <c r="R468" s="174" t="str">
        <f>IF(H468=0,"",'Ark1'!AA4485)</f>
        <v/>
      </c>
      <c r="S468" s="174" t="str">
        <f>IF(H468=0,"",'Ark1'!AB4485)</f>
        <v/>
      </c>
      <c r="T468" s="174" t="str">
        <f>IF(H468=0,"",'Ark1'!AC4485)</f>
        <v/>
      </c>
      <c r="U468" s="84"/>
      <c r="V468" s="92" t="str">
        <f t="shared" si="37"/>
        <v/>
      </c>
      <c r="W468" s="174">
        <f>+'Ark1'!V4485</f>
        <v>0</v>
      </c>
      <c r="X468" s="261"/>
    </row>
    <row r="469" spans="1:38" ht="15.6">
      <c r="A469" s="261"/>
      <c r="B469" s="203">
        <f>+'Ark1'!C4486</f>
        <v>2022</v>
      </c>
      <c r="C469" s="203">
        <f>+'Ark1'!J4486</f>
        <v>643</v>
      </c>
      <c r="D469" s="203" t="str">
        <f>VLOOKUP(C469,RNR!$A$1:$B$29,2)</f>
        <v>Bjerka</v>
      </c>
      <c r="E469" s="203">
        <f>+'Ark1'!D4486</f>
        <v>4</v>
      </c>
      <c r="F469" s="203" t="str">
        <f>VLOOKUP(E469,RNR!$D$2:$E$13,2)</f>
        <v>Apr</v>
      </c>
      <c r="G469" s="91">
        <f>+'Ark1'!Q4486</f>
        <v>0</v>
      </c>
      <c r="H469" s="92">
        <f>+'Ark1'!R4486</f>
        <v>0</v>
      </c>
      <c r="I469" s="91" t="str">
        <f>IF(H469=0,"",'Ark1'!S4486)</f>
        <v/>
      </c>
      <c r="J469" s="261"/>
      <c r="K469" s="174" t="str">
        <f>IF(H469=0,"",100*H469/Måned!$G26)</f>
        <v/>
      </c>
      <c r="L469" s="261"/>
      <c r="M469" s="174" t="str">
        <f>+IF(H469=0,"",'Ark1'!AA4486)</f>
        <v/>
      </c>
      <c r="N469" s="174">
        <f>+IF(I469=0,"",'Ark1'!AB4486)</f>
        <v>0</v>
      </c>
      <c r="O469" s="256" t="str">
        <f>IF(H469=0,"",'Ark1'!W4486)</f>
        <v/>
      </c>
      <c r="P469" s="174" t="str">
        <f>IF(H469=0,"",'Ark1'!X4486)</f>
        <v/>
      </c>
      <c r="Q469" s="255"/>
      <c r="R469" s="174" t="str">
        <f>IF(H469=0,"",'Ark1'!AA4486)</f>
        <v/>
      </c>
      <c r="S469" s="174" t="str">
        <f>IF(H469=0,"",'Ark1'!AB4486)</f>
        <v/>
      </c>
      <c r="T469" s="174" t="str">
        <f>IF(H469=0,"",'Ark1'!AC4486)</f>
        <v/>
      </c>
      <c r="U469" s="84"/>
      <c r="V469" s="92" t="str">
        <f t="shared" si="37"/>
        <v/>
      </c>
      <c r="W469" s="174">
        <f>+'Ark1'!V4486</f>
        <v>0</v>
      </c>
      <c r="X469" s="261"/>
    </row>
    <row r="470" spans="1:38" ht="15.6">
      <c r="A470" s="261"/>
      <c r="B470" s="203">
        <f>+'Ark1'!C4487</f>
        <v>2022</v>
      </c>
      <c r="C470" s="203">
        <f>+'Ark1'!J4487</f>
        <v>643</v>
      </c>
      <c r="D470" s="203" t="str">
        <f>VLOOKUP(C470,RNR!$A$1:$B$29,2)</f>
        <v>Bjerka</v>
      </c>
      <c r="E470" s="203">
        <f>+'Ark1'!D4487</f>
        <v>5</v>
      </c>
      <c r="F470" s="203" t="str">
        <f>VLOOKUP(E470,RNR!$D$2:$E$13,2)</f>
        <v>Mai</v>
      </c>
      <c r="G470" s="91">
        <f>+'Ark1'!Q4487</f>
        <v>0</v>
      </c>
      <c r="H470" s="92">
        <f>+'Ark1'!R4487</f>
        <v>0</v>
      </c>
      <c r="I470" s="91" t="str">
        <f>IF(H470=0,"",'Ark1'!S4487)</f>
        <v/>
      </c>
      <c r="J470" s="261"/>
      <c r="K470" s="174" t="str">
        <f>IF(H470=0,"",100*H470/Måned!$G27)</f>
        <v/>
      </c>
      <c r="L470" s="261"/>
      <c r="M470" s="174" t="str">
        <f>+IF(H470=0,"",'Ark1'!AA4487)</f>
        <v/>
      </c>
      <c r="N470" s="174">
        <f>+IF(I470=0,"",'Ark1'!AB4487)</f>
        <v>0</v>
      </c>
      <c r="O470" s="256" t="str">
        <f>IF(H470=0,"",'Ark1'!W4487)</f>
        <v/>
      </c>
      <c r="P470" s="174" t="str">
        <f>IF(H470=0,"",'Ark1'!X4487)</f>
        <v/>
      </c>
      <c r="Q470" s="255"/>
      <c r="R470" s="174" t="str">
        <f>IF(H470=0,"",'Ark1'!AA4487)</f>
        <v/>
      </c>
      <c r="S470" s="174" t="str">
        <f>IF(H470=0,"",'Ark1'!AB4487)</f>
        <v/>
      </c>
      <c r="T470" s="174" t="str">
        <f>IF(H470=0,"",'Ark1'!AC4487)</f>
        <v/>
      </c>
      <c r="U470" s="84"/>
      <c r="V470" s="92" t="str">
        <f t="shared" si="37"/>
        <v/>
      </c>
      <c r="W470" s="174">
        <f>+'Ark1'!V4487</f>
        <v>0</v>
      </c>
      <c r="X470" s="261"/>
    </row>
    <row r="471" spans="1:38" ht="15.6">
      <c r="A471" s="261"/>
      <c r="B471" s="203">
        <f>+'Ark1'!C4488</f>
        <v>2022</v>
      </c>
      <c r="C471" s="203">
        <f>+'Ark1'!J4488</f>
        <v>643</v>
      </c>
      <c r="D471" s="203" t="str">
        <f>VLOOKUP(C471,RNR!$A$1:$B$29,2)</f>
        <v>Bjerka</v>
      </c>
      <c r="E471" s="203">
        <f>+'Ark1'!D4488</f>
        <v>6</v>
      </c>
      <c r="F471" s="203" t="str">
        <f>VLOOKUP(E471,RNR!$D$2:$E$13,2)</f>
        <v>Jun</v>
      </c>
      <c r="G471" s="91">
        <f>+'Ark1'!Q4488</f>
        <v>0</v>
      </c>
      <c r="H471" s="92">
        <f>+'Ark1'!R4488</f>
        <v>0</v>
      </c>
      <c r="I471" s="91" t="str">
        <f>IF(H471=0,"",'Ark1'!S4488)</f>
        <v/>
      </c>
      <c r="J471" s="261"/>
      <c r="K471" s="174" t="str">
        <f>IF(H471=0,"",100*H471/Måned!$G28)</f>
        <v/>
      </c>
      <c r="L471" s="261"/>
      <c r="M471" s="174" t="str">
        <f>+IF(H471=0,"",'Ark1'!AA4488)</f>
        <v/>
      </c>
      <c r="N471" s="174">
        <f>+IF(I471=0,"",'Ark1'!AB4488)</f>
        <v>0</v>
      </c>
      <c r="O471" s="256" t="str">
        <f>IF(H471=0,"",'Ark1'!W4488)</f>
        <v/>
      </c>
      <c r="P471" s="174" t="str">
        <f>IF(H471=0,"",'Ark1'!X4488)</f>
        <v/>
      </c>
      <c r="Q471" s="255"/>
      <c r="R471" s="174" t="str">
        <f>IF(H471=0,"",'Ark1'!AA4488)</f>
        <v/>
      </c>
      <c r="S471" s="174" t="str">
        <f>IF(H471=0,"",'Ark1'!AB4488)</f>
        <v/>
      </c>
      <c r="T471" s="174" t="str">
        <f>IF(H471=0,"",'Ark1'!AC4488)</f>
        <v/>
      </c>
      <c r="U471" s="84"/>
      <c r="V471" s="92" t="str">
        <f t="shared" si="37"/>
        <v/>
      </c>
      <c r="W471" s="174">
        <f>+'Ark1'!V4488</f>
        <v>0</v>
      </c>
      <c r="X471" s="261"/>
    </row>
    <row r="472" spans="1:38" ht="15.6">
      <c r="A472" s="261"/>
      <c r="B472" s="203">
        <f>+'Ark1'!C4489</f>
        <v>2022</v>
      </c>
      <c r="C472" s="203">
        <f>+'Ark1'!J4489</f>
        <v>643</v>
      </c>
      <c r="D472" s="203" t="str">
        <f>VLOOKUP(C472,RNR!$A$1:$B$29,2)</f>
        <v>Bjerka</v>
      </c>
      <c r="E472" s="203">
        <f>+'Ark1'!D4489</f>
        <v>7</v>
      </c>
      <c r="F472" s="203" t="str">
        <f>VLOOKUP(E472,RNR!$D$2:$E$13,2)</f>
        <v>Jul</v>
      </c>
      <c r="G472" s="91">
        <f>+'Ark1'!Q4489</f>
        <v>0</v>
      </c>
      <c r="H472" s="92">
        <f>+'Ark1'!R4489</f>
        <v>0</v>
      </c>
      <c r="I472" s="91" t="str">
        <f>IF(H472=0,"",'Ark1'!S4489)</f>
        <v/>
      </c>
      <c r="J472" s="261"/>
      <c r="K472" s="174" t="str">
        <f>IF(H472=0,"",100*H472/Måned!$G29)</f>
        <v/>
      </c>
      <c r="L472" s="261"/>
      <c r="M472" s="174" t="str">
        <f>+IF(H472=0,"",'Ark1'!AA4489)</f>
        <v/>
      </c>
      <c r="N472" s="174">
        <f>+IF(I472=0,"",'Ark1'!AB4489)</f>
        <v>0</v>
      </c>
      <c r="O472" s="256" t="str">
        <f>IF(H472=0,"",'Ark1'!W4489)</f>
        <v/>
      </c>
      <c r="P472" s="174" t="str">
        <f>IF(H472=0,"",'Ark1'!X4489)</f>
        <v/>
      </c>
      <c r="Q472" s="255"/>
      <c r="R472" s="174" t="str">
        <f>IF(H472=0,"",'Ark1'!AA4489)</f>
        <v/>
      </c>
      <c r="S472" s="174" t="str">
        <f>IF(H472=0,"",'Ark1'!AB4489)</f>
        <v/>
      </c>
      <c r="T472" s="174" t="str">
        <f>IF(H472=0,"",'Ark1'!AC4489)</f>
        <v/>
      </c>
      <c r="U472" s="84"/>
      <c r="V472" s="92" t="str">
        <f t="shared" si="37"/>
        <v/>
      </c>
      <c r="W472" s="174">
        <f>+'Ark1'!V4489</f>
        <v>0</v>
      </c>
      <c r="X472" s="261"/>
    </row>
    <row r="473" spans="1:38" ht="15.6">
      <c r="A473" s="261"/>
      <c r="B473" s="203">
        <f>+'Ark1'!C4490</f>
        <v>2022</v>
      </c>
      <c r="C473" s="203">
        <f>+'Ark1'!J4490</f>
        <v>643</v>
      </c>
      <c r="D473" s="203" t="str">
        <f>VLOOKUP(C473,RNR!$A$1:$B$29,2)</f>
        <v>Bjerka</v>
      </c>
      <c r="E473" s="203">
        <f>+'Ark1'!D4490</f>
        <v>8</v>
      </c>
      <c r="F473" s="203" t="str">
        <f>VLOOKUP(E473,RNR!$D$2:$E$13,2)</f>
        <v>Aug</v>
      </c>
      <c r="G473" s="91">
        <f>+'Ark1'!Q4490</f>
        <v>0</v>
      </c>
      <c r="H473" s="92">
        <f>+'Ark1'!R4490</f>
        <v>0</v>
      </c>
      <c r="I473" s="91" t="str">
        <f>IF(H473=0,"",'Ark1'!S4490)</f>
        <v/>
      </c>
      <c r="J473" s="261"/>
      <c r="K473" s="174" t="str">
        <f>IF(H473=0,"",100*H473/Måned!$G30)</f>
        <v/>
      </c>
      <c r="L473" s="261"/>
      <c r="M473" s="174" t="str">
        <f>+IF(H473=0,"",'Ark1'!AA4490)</f>
        <v/>
      </c>
      <c r="N473" s="174">
        <f>+IF(I473=0,"",'Ark1'!AB4490)</f>
        <v>0</v>
      </c>
      <c r="O473" s="256" t="str">
        <f>IF(H473=0,"",'Ark1'!W4490)</f>
        <v/>
      </c>
      <c r="P473" s="174" t="str">
        <f>IF(H473=0,"",'Ark1'!X4490)</f>
        <v/>
      </c>
      <c r="Q473" s="255"/>
      <c r="R473" s="174" t="str">
        <f>IF(H473=0,"",'Ark1'!AA4490)</f>
        <v/>
      </c>
      <c r="S473" s="174" t="str">
        <f>IF(H473=0,"",'Ark1'!AB4490)</f>
        <v/>
      </c>
      <c r="T473" s="174" t="str">
        <f>IF(H473=0,"",'Ark1'!AC4490)</f>
        <v/>
      </c>
      <c r="U473" s="84"/>
      <c r="V473" s="92" t="str">
        <f t="shared" si="37"/>
        <v/>
      </c>
      <c r="W473" s="174">
        <f>+'Ark1'!V4490</f>
        <v>0</v>
      </c>
      <c r="X473" s="261"/>
    </row>
    <row r="474" spans="1:38" s="284" customFormat="1" ht="15.6">
      <c r="A474" s="261"/>
      <c r="B474" s="203">
        <f>+'Ark1'!C4491</f>
        <v>2022</v>
      </c>
      <c r="C474" s="203">
        <f>+'Ark1'!J4491</f>
        <v>643</v>
      </c>
      <c r="D474" s="203" t="str">
        <f>VLOOKUP(C474,RNR!$A$1:$B$29,2)</f>
        <v>Bjerka</v>
      </c>
      <c r="E474" s="203">
        <f>+'Ark1'!D4491</f>
        <v>9</v>
      </c>
      <c r="F474" s="203" t="str">
        <f>VLOOKUP(E474,RNR!$D$2:$E$13,2)</f>
        <v>Sep</v>
      </c>
      <c r="G474" s="284">
        <f>+'Ark1'!Q4491</f>
        <v>0</v>
      </c>
      <c r="H474" s="92">
        <f>+'Ark1'!R4491</f>
        <v>0</v>
      </c>
      <c r="I474" s="284" t="str">
        <f>IF(H474=0,"",'Ark1'!S4491)</f>
        <v/>
      </c>
      <c r="J474" s="261"/>
      <c r="K474" s="174" t="str">
        <f>IF(H474=0,"",100*H474/Måned!$G31)</f>
        <v/>
      </c>
      <c r="L474" s="261"/>
      <c r="M474" s="174" t="str">
        <f>+IF(H474=0,"",'Ark1'!AA4491)</f>
        <v/>
      </c>
      <c r="N474" s="174">
        <f>+IF(I474=0,"",'Ark1'!AB4491)</f>
        <v>0</v>
      </c>
      <c r="O474" s="256" t="str">
        <f>IF(H474=0,"",'Ark1'!W4491)</f>
        <v/>
      </c>
      <c r="P474" s="174" t="str">
        <f>IF(H474=0,"",'Ark1'!X4491)</f>
        <v/>
      </c>
      <c r="Q474" s="255"/>
      <c r="R474" s="174" t="str">
        <f>IF(H474=0,"",'Ark1'!AA4491)</f>
        <v/>
      </c>
      <c r="S474" s="174" t="str">
        <f>IF(H474=0,"",'Ark1'!AB4491)</f>
        <v/>
      </c>
      <c r="T474" s="174" t="str">
        <f>IF(H474=0,"",'Ark1'!AC4491)</f>
        <v/>
      </c>
      <c r="U474" s="84"/>
      <c r="V474" s="92" t="str">
        <f t="shared" ref="V474:V477" si="38">+(IF(H474=0,"",I474/G474))</f>
        <v/>
      </c>
      <c r="W474" s="174">
        <f>+'Ark1'!V4491</f>
        <v>0</v>
      </c>
      <c r="X474" s="261"/>
      <c r="Y474" s="92"/>
      <c r="Z474" s="174"/>
      <c r="AA474" s="174"/>
      <c r="AB474" s="90"/>
      <c r="AC474" s="90"/>
      <c r="AD474" s="90"/>
      <c r="AE474" s="90"/>
      <c r="AF474" s="90"/>
      <c r="AG474" s="90"/>
      <c r="AH474" s="90"/>
      <c r="AI474" s="92"/>
    </row>
    <row r="475" spans="1:38" s="284" customFormat="1" ht="15.6">
      <c r="A475" s="261"/>
      <c r="B475" s="203">
        <f>+'Ark1'!C4492</f>
        <v>2022</v>
      </c>
      <c r="C475" s="203">
        <f>+'Ark1'!J4492</f>
        <v>643</v>
      </c>
      <c r="D475" s="203" t="str">
        <f>VLOOKUP(C475,RNR!$A$1:$B$29,2)</f>
        <v>Bjerka</v>
      </c>
      <c r="E475" s="203">
        <f>+'Ark1'!D4492</f>
        <v>10</v>
      </c>
      <c r="F475" s="203" t="str">
        <f>VLOOKUP(E475,RNR!$D$2:$E$13,2)</f>
        <v>Okt</v>
      </c>
      <c r="G475" s="284">
        <f>+'Ark1'!Q4492</f>
        <v>0</v>
      </c>
      <c r="H475" s="92">
        <f>+'Ark1'!R4492</f>
        <v>0</v>
      </c>
      <c r="I475" s="284" t="str">
        <f>IF(H475=0,"",'Ark1'!S4492)</f>
        <v/>
      </c>
      <c r="J475" s="261"/>
      <c r="K475" s="174" t="str">
        <f>IF(H475=0,"",100*H475/Måned!$G32)</f>
        <v/>
      </c>
      <c r="L475" s="261"/>
      <c r="M475" s="174" t="str">
        <f>+IF(H475=0,"",'Ark1'!AA4492)</f>
        <v/>
      </c>
      <c r="N475" s="174">
        <f>+IF(I475=0,"",'Ark1'!AB4492)</f>
        <v>0</v>
      </c>
      <c r="O475" s="256" t="str">
        <f>IF(H475=0,"",'Ark1'!W4492)</f>
        <v/>
      </c>
      <c r="P475" s="174" t="str">
        <f>IF(H475=0,"",'Ark1'!X4492)</f>
        <v/>
      </c>
      <c r="Q475" s="255"/>
      <c r="R475" s="174" t="str">
        <f>IF(H475=0,"",'Ark1'!AA4492)</f>
        <v/>
      </c>
      <c r="S475" s="174" t="str">
        <f>IF(H475=0,"",'Ark1'!AB4492)</f>
        <v/>
      </c>
      <c r="T475" s="174" t="str">
        <f>IF(H475=0,"",'Ark1'!AC4492)</f>
        <v/>
      </c>
      <c r="U475" s="84"/>
      <c r="V475" s="92" t="str">
        <f t="shared" si="38"/>
        <v/>
      </c>
      <c r="W475" s="174">
        <f>+'Ark1'!V4492</f>
        <v>0</v>
      </c>
      <c r="X475" s="261"/>
      <c r="Y475" s="92"/>
      <c r="Z475" s="174"/>
      <c r="AA475" s="174"/>
      <c r="AB475" s="90"/>
      <c r="AC475" s="90"/>
      <c r="AD475" s="90"/>
      <c r="AE475" s="90"/>
      <c r="AF475" s="90"/>
      <c r="AG475" s="90"/>
      <c r="AH475" s="90"/>
      <c r="AI475" s="92"/>
    </row>
    <row r="476" spans="1:38" ht="15.6">
      <c r="A476" s="261"/>
      <c r="B476" s="203">
        <f>+'Ark1'!C4493</f>
        <v>2022</v>
      </c>
      <c r="C476" s="203">
        <f>+'Ark1'!J4493</f>
        <v>643</v>
      </c>
      <c r="D476" s="203" t="str">
        <f>VLOOKUP(C476,RNR!$A$1:$B$29,2)</f>
        <v>Bjerka</v>
      </c>
      <c r="E476" s="203">
        <f>+'Ark1'!D4493</f>
        <v>11</v>
      </c>
      <c r="F476" s="203" t="str">
        <f>VLOOKUP(E476,RNR!$D$2:$E$13,2)</f>
        <v>Nov</v>
      </c>
      <c r="G476" s="284">
        <f>+'Ark1'!Q4493</f>
        <v>0</v>
      </c>
      <c r="H476" s="92">
        <f>+'Ark1'!R4493</f>
        <v>0</v>
      </c>
      <c r="I476" s="284" t="str">
        <f>IF(H476=0,"",'Ark1'!S4493)</f>
        <v/>
      </c>
      <c r="J476" s="261"/>
      <c r="K476" s="174" t="str">
        <f>IF(H476=0,"",100*H476/Måned!$G33)</f>
        <v/>
      </c>
      <c r="L476" s="261"/>
      <c r="M476" s="174" t="str">
        <f>+IF(H476=0,"",'Ark1'!AA4493)</f>
        <v/>
      </c>
      <c r="N476" s="174">
        <f>+IF(I476=0,"",'Ark1'!AB4493)</f>
        <v>0</v>
      </c>
      <c r="O476" s="256" t="str">
        <f>IF(H476=0,"",'Ark1'!W4493)</f>
        <v/>
      </c>
      <c r="P476" s="174" t="str">
        <f>IF(H476=0,"",'Ark1'!X4493)</f>
        <v/>
      </c>
      <c r="Q476" s="255"/>
      <c r="R476" s="174" t="str">
        <f>IF(H476=0,"",'Ark1'!AA4493)</f>
        <v/>
      </c>
      <c r="S476" s="174" t="str">
        <f>IF(H476=0,"",'Ark1'!AB4493)</f>
        <v/>
      </c>
      <c r="T476" s="174" t="str">
        <f>IF(H476=0,"",'Ark1'!AC4493)</f>
        <v/>
      </c>
      <c r="U476" s="84"/>
      <c r="V476" s="92" t="str">
        <f t="shared" si="38"/>
        <v/>
      </c>
      <c r="W476" s="174">
        <f>+'Ark1'!V4493</f>
        <v>0</v>
      </c>
      <c r="X476" s="261"/>
    </row>
    <row r="477" spans="1:38" ht="15.6">
      <c r="A477" s="261"/>
      <c r="B477" s="203">
        <f>+'Ark1'!C4494</f>
        <v>2022</v>
      </c>
      <c r="C477" s="203">
        <f>+'Ark1'!J4494</f>
        <v>643</v>
      </c>
      <c r="D477" s="203" t="str">
        <f>VLOOKUP(C477,RNR!$A$1:$B$29,2)</f>
        <v>Bjerka</v>
      </c>
      <c r="E477" s="203">
        <f>+'Ark1'!D4494</f>
        <v>12</v>
      </c>
      <c r="F477" s="203" t="str">
        <f>VLOOKUP(E477,RNR!$D$2:$E$13,2)</f>
        <v>Des</v>
      </c>
      <c r="G477" s="284">
        <f>+'Ark1'!Q4494</f>
        <v>0</v>
      </c>
      <c r="H477" s="92">
        <f>+'Ark1'!R4494</f>
        <v>0</v>
      </c>
      <c r="I477" s="284" t="str">
        <f>IF(H477=0,"",'Ark1'!S4494)</f>
        <v/>
      </c>
      <c r="J477" s="261"/>
      <c r="K477" s="174" t="str">
        <f>IF(H477=0,"",100*H477/Måned!$G34)</f>
        <v/>
      </c>
      <c r="L477" s="261"/>
      <c r="M477" s="174" t="str">
        <f>+IF(H477=0,"",'Ark1'!AA4494)</f>
        <v/>
      </c>
      <c r="N477" s="174">
        <f>+IF(I477=0,"",'Ark1'!AB4494)</f>
        <v>0</v>
      </c>
      <c r="O477" s="256" t="str">
        <f>IF(H477=0,"",'Ark1'!W4494)</f>
        <v/>
      </c>
      <c r="P477" s="174" t="str">
        <f>IF(H477=0,"",'Ark1'!X4494)</f>
        <v/>
      </c>
      <c r="Q477" s="255"/>
      <c r="R477" s="174" t="str">
        <f>IF(H477=0,"",'Ark1'!AA4494)</f>
        <v/>
      </c>
      <c r="S477" s="174" t="str">
        <f>IF(H477=0,"",'Ark1'!AB4494)</f>
        <v/>
      </c>
      <c r="T477" s="174" t="str">
        <f>IF(H477=0,"",'Ark1'!AC4494)</f>
        <v/>
      </c>
      <c r="U477" s="84"/>
      <c r="V477" s="92" t="str">
        <f t="shared" si="38"/>
        <v/>
      </c>
      <c r="W477" s="174">
        <f>+'Ark1'!V4494</f>
        <v>0</v>
      </c>
      <c r="X477" s="261"/>
    </row>
    <row r="478" spans="1:38">
      <c r="A478" s="261"/>
      <c r="B478" s="261"/>
      <c r="C478" s="261"/>
      <c r="D478" s="261"/>
      <c r="E478" s="261"/>
      <c r="F478" s="261"/>
      <c r="G478" s="261"/>
      <c r="H478" s="261"/>
      <c r="I478" s="261"/>
      <c r="J478" s="261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261"/>
      <c r="V478" s="261"/>
      <c r="W478" s="261"/>
      <c r="X478" s="261"/>
    </row>
    <row r="479" spans="1:38">
      <c r="A479" s="261"/>
      <c r="B479" s="261"/>
      <c r="C479" s="261"/>
      <c r="D479" s="261"/>
      <c r="E479" s="261"/>
      <c r="F479" s="261"/>
      <c r="G479" s="261"/>
      <c r="H479" s="261"/>
      <c r="I479" s="261"/>
      <c r="J479" s="261"/>
      <c r="K479" s="261"/>
      <c r="L479" s="261"/>
      <c r="M479" s="261"/>
      <c r="N479" s="261"/>
      <c r="O479" s="261"/>
      <c r="P479" s="261"/>
      <c r="Q479" s="261"/>
      <c r="R479" s="261"/>
      <c r="S479" s="261"/>
      <c r="T479" s="261"/>
      <c r="U479" s="261"/>
      <c r="V479" s="261"/>
      <c r="W479" s="261"/>
      <c r="X479" s="261"/>
    </row>
  </sheetData>
  <mergeCells count="1">
    <mergeCell ref="T4:V4"/>
  </mergeCells>
  <phoneticPr fontId="11" type="noConversion"/>
  <conditionalFormatting sqref="Z57:Z58 Z61">
    <cfRule type="cellIs" dxfId="67" priority="2" stopIfTrue="1" operator="lessThan">
      <formula>0</formula>
    </cfRule>
  </conditionalFormatting>
  <conditionalFormatting sqref="Z33">
    <cfRule type="cellIs" dxfId="66" priority="3" stopIfTrue="1" operator="greaterThan">
      <formula>0</formula>
    </cfRule>
    <cfRule type="cellIs" dxfId="65" priority="4" stopIfTrue="1" operator="lessThan">
      <formula>0</formula>
    </cfRule>
  </conditionalFormatting>
  <conditionalFormatting sqref="K49:K60 K114:K125 K10:K21 K23:K34 K36:K47 K62:K73 K75:K86 K88:K99 K101:K112 K127:K138 K140:K151 K153:K164 K166:K177 K179:K190 K192:K203 K205:K216 K218:K229 K231:K242 K245:K256 K258:K269 K271:K282 K284:K295 K297:K308 K310:K321 K323:K334 K336:K347 K349:K360 K362:K373 K375:K386 K388:K399 K401:K412 K414:K425 K427:K438 K440:K451 K453:K464 K466:K477">
    <cfRule type="top10" dxfId="64" priority="5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2"/>
  <sheetViews>
    <sheetView tabSelected="1" zoomScale="98" zoomScaleNormal="98" workbookViewId="0">
      <pane xSplit="7" ySplit="6" topLeftCell="H18" activePane="bottomRight" state="frozen"/>
      <selection pane="topRight" activeCell="G1" sqref="G1"/>
      <selection pane="bottomLeft" activeCell="A7" sqref="A7"/>
      <selection pane="bottomRight" activeCell="U3" sqref="U3"/>
    </sheetView>
  </sheetViews>
  <sheetFormatPr baseColWidth="10" defaultRowHeight="15"/>
  <cols>
    <col min="1" max="1" width="6.6328125" customWidth="1"/>
    <col min="2" max="2" width="7.36328125" style="222" customWidth="1"/>
    <col min="3" max="3" width="5.453125" customWidth="1"/>
    <col min="4" max="4" width="2.1796875" customWidth="1"/>
    <col min="5" max="5" width="6.1796875" style="222" customWidth="1"/>
    <col min="6" max="6" width="6.6328125" style="222" customWidth="1"/>
    <col min="7" max="7" width="6.54296875" style="22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22" customWidth="1"/>
    <col min="17" max="17" width="9" customWidth="1"/>
    <col min="18" max="18" width="8.54296875" style="222" customWidth="1"/>
    <col min="19" max="19" width="5.6328125" customWidth="1"/>
    <col min="20" max="20" width="1.6328125" customWidth="1"/>
    <col min="21" max="21" width="6" customWidth="1"/>
    <col min="22" max="22" width="6.54296875" customWidth="1"/>
    <col min="23" max="23" width="7" style="97" customWidth="1"/>
    <col min="24" max="24" width="6.81640625" customWidth="1"/>
    <col min="25" max="25" width="6.6328125" customWidth="1"/>
    <col min="26" max="27" width="5.6328125" customWidth="1"/>
    <col min="28" max="28" width="8.1796875" customWidth="1"/>
    <col min="29" max="29" width="6.36328125" style="97" customWidth="1"/>
    <col min="30" max="30" width="8.906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39" ht="15.6">
      <c r="A1" s="28"/>
      <c r="B1" s="216"/>
      <c r="C1" s="28"/>
      <c r="D1" s="28"/>
      <c r="E1" s="216"/>
      <c r="F1" s="216"/>
      <c r="G1" s="216"/>
      <c r="H1" s="28"/>
      <c r="I1" s="28"/>
      <c r="J1" s="71"/>
      <c r="K1" s="71"/>
      <c r="L1" s="28"/>
      <c r="M1" s="28"/>
      <c r="N1" s="28"/>
      <c r="O1" s="71"/>
      <c r="P1" s="216"/>
      <c r="Q1" s="28"/>
      <c r="R1" s="216"/>
      <c r="S1" s="28"/>
      <c r="T1" s="6"/>
      <c r="U1" s="34" t="s">
        <v>483</v>
      </c>
      <c r="V1" s="28"/>
      <c r="W1" s="28"/>
      <c r="X1" s="28"/>
      <c r="Y1" s="28"/>
      <c r="AC1"/>
      <c r="AE1" s="4"/>
      <c r="AF1" s="4"/>
    </row>
    <row r="2" spans="1:39" ht="29.4">
      <c r="A2" s="28"/>
      <c r="B2" s="217" t="s">
        <v>557</v>
      </c>
      <c r="C2" s="117"/>
      <c r="D2" s="117"/>
      <c r="E2" s="225"/>
      <c r="F2" s="225"/>
      <c r="G2" s="225"/>
      <c r="H2" s="117"/>
      <c r="I2" s="117"/>
      <c r="J2" s="289">
        <v>2023</v>
      </c>
      <c r="K2" s="289"/>
      <c r="L2" s="290"/>
      <c r="M2" s="117"/>
      <c r="N2" s="118"/>
      <c r="O2" s="189" t="s">
        <v>64</v>
      </c>
      <c r="P2" s="225"/>
      <c r="Q2" s="119">
        <v>52</v>
      </c>
      <c r="R2" s="228"/>
      <c r="S2" s="28"/>
      <c r="T2" s="6"/>
      <c r="U2" s="291">
        <v>45314</v>
      </c>
      <c r="V2" s="292"/>
      <c r="W2" s="292"/>
      <c r="X2" s="290"/>
      <c r="Y2" s="28"/>
      <c r="AC2"/>
      <c r="AE2" s="4"/>
      <c r="AF2" s="4"/>
      <c r="AG2" s="4"/>
      <c r="AH2" s="4"/>
      <c r="AI2" s="4"/>
      <c r="AJ2" s="4"/>
      <c r="AK2" s="4"/>
      <c r="AL2" s="4"/>
    </row>
    <row r="3" spans="1:39" ht="22.8">
      <c r="A3" s="10"/>
      <c r="B3" s="218"/>
      <c r="C3" s="10"/>
      <c r="D3" s="10"/>
      <c r="E3" s="218"/>
      <c r="F3" s="218"/>
      <c r="G3" s="218"/>
      <c r="H3" s="26"/>
      <c r="I3" s="10"/>
      <c r="J3" s="182"/>
      <c r="K3" s="182"/>
      <c r="L3" s="6"/>
      <c r="M3" s="10"/>
      <c r="N3" s="6"/>
      <c r="O3" s="182"/>
      <c r="P3" s="221"/>
      <c r="Q3" s="105"/>
      <c r="R3" s="221"/>
      <c r="S3" s="10"/>
      <c r="T3" s="6"/>
      <c r="U3" s="7"/>
      <c r="V3" s="28"/>
      <c r="W3" s="28"/>
      <c r="X3" s="28"/>
      <c r="Y3" s="28"/>
      <c r="AC3"/>
      <c r="AE3" s="4"/>
      <c r="AF3" s="4"/>
      <c r="AG3" s="4"/>
      <c r="AH3" s="4"/>
      <c r="AI3" s="4"/>
      <c r="AJ3" s="4"/>
      <c r="AK3" s="4"/>
    </row>
    <row r="4" spans="1:39" ht="17.399999999999999">
      <c r="A4" s="10"/>
      <c r="B4" s="219" t="s">
        <v>3</v>
      </c>
      <c r="C4" s="8"/>
      <c r="D4" s="8"/>
      <c r="E4" s="219"/>
      <c r="F4" s="219" t="s">
        <v>3</v>
      </c>
      <c r="G4" s="219"/>
      <c r="H4" s="8" t="s">
        <v>18</v>
      </c>
      <c r="I4" s="8"/>
      <c r="J4" s="190" t="s">
        <v>395</v>
      </c>
      <c r="K4" s="190"/>
      <c r="L4" s="8" t="s">
        <v>18</v>
      </c>
      <c r="M4" s="8"/>
      <c r="N4" s="8"/>
      <c r="O4" s="190" t="s">
        <v>52</v>
      </c>
      <c r="P4" s="219" t="s">
        <v>3</v>
      </c>
      <c r="Q4" s="105" t="s">
        <v>3</v>
      </c>
      <c r="R4" s="219" t="s">
        <v>453</v>
      </c>
      <c r="S4" s="8"/>
      <c r="T4" s="6"/>
      <c r="AC4"/>
      <c r="AH4" s="4"/>
      <c r="AI4" s="4"/>
      <c r="AJ4" s="21"/>
      <c r="AK4" s="4"/>
      <c r="AL4" s="21"/>
    </row>
    <row r="5" spans="1:39">
      <c r="A5" s="6"/>
      <c r="B5" s="219" t="s">
        <v>11</v>
      </c>
      <c r="C5" s="8" t="s">
        <v>363</v>
      </c>
      <c r="D5" s="8"/>
      <c r="E5" s="227" t="s">
        <v>448</v>
      </c>
      <c r="F5" s="219" t="s">
        <v>393</v>
      </c>
      <c r="G5" s="219"/>
      <c r="H5" s="8" t="s">
        <v>1</v>
      </c>
      <c r="I5" s="8"/>
      <c r="J5" s="190" t="s">
        <v>31</v>
      </c>
      <c r="K5" s="190"/>
      <c r="L5" s="8" t="s">
        <v>398</v>
      </c>
      <c r="M5" s="8"/>
      <c r="N5" s="8" t="s">
        <v>395</v>
      </c>
      <c r="O5" s="190" t="s">
        <v>397</v>
      </c>
      <c r="P5" s="219" t="s">
        <v>442</v>
      </c>
      <c r="Q5" s="105" t="s">
        <v>373</v>
      </c>
      <c r="R5" s="219" t="s">
        <v>454</v>
      </c>
      <c r="S5" s="114"/>
      <c r="T5" s="6"/>
      <c r="AC5"/>
      <c r="AE5" s="4"/>
      <c r="AF5" s="4"/>
      <c r="AG5" s="4"/>
      <c r="AH5" s="4"/>
      <c r="AI5" s="4"/>
    </row>
    <row r="6" spans="1:39">
      <c r="A6" s="6"/>
      <c r="B6" s="219" t="s">
        <v>392</v>
      </c>
      <c r="C6" s="114" t="s">
        <v>448</v>
      </c>
      <c r="D6" s="114"/>
      <c r="E6" s="227" t="s">
        <v>469</v>
      </c>
      <c r="F6" s="219" t="s">
        <v>397</v>
      </c>
      <c r="G6" s="227" t="s">
        <v>448</v>
      </c>
      <c r="H6" s="8" t="s">
        <v>391</v>
      </c>
      <c r="I6" s="114" t="s">
        <v>448</v>
      </c>
      <c r="J6" s="190" t="s">
        <v>396</v>
      </c>
      <c r="K6" s="190"/>
      <c r="L6" s="8" t="s">
        <v>397</v>
      </c>
      <c r="M6" s="114" t="s">
        <v>448</v>
      </c>
      <c r="N6" s="8" t="s">
        <v>397</v>
      </c>
      <c r="O6" s="191" t="s">
        <v>502</v>
      </c>
      <c r="P6" s="219" t="s">
        <v>421</v>
      </c>
      <c r="Q6" s="105" t="s">
        <v>456</v>
      </c>
      <c r="R6" s="219" t="s">
        <v>400</v>
      </c>
      <c r="S6" s="114" t="s">
        <v>448</v>
      </c>
      <c r="T6" s="6"/>
      <c r="AC6"/>
      <c r="AE6" s="4"/>
      <c r="AF6" s="4"/>
      <c r="AG6" s="4"/>
      <c r="AH6" s="4"/>
      <c r="AI6" s="4"/>
    </row>
    <row r="7" spans="1:39" ht="15.6">
      <c r="A7" s="7">
        <v>1996</v>
      </c>
      <c r="B7" s="220">
        <f>+'Ark1'!R2</f>
        <v>19562.5</v>
      </c>
      <c r="C7" s="8"/>
      <c r="D7" s="114"/>
      <c r="E7" s="219"/>
      <c r="F7" s="226">
        <f>+'Ark1'!S2</f>
        <v>14927</v>
      </c>
      <c r="G7" s="226"/>
      <c r="H7" s="100">
        <f>+'Ark1'!Y2</f>
        <v>126.53801916932861</v>
      </c>
      <c r="I7" s="16"/>
      <c r="J7" s="70">
        <f>+'Ark1'!AA2</f>
        <v>27.872795505497145</v>
      </c>
      <c r="K7" s="190"/>
      <c r="L7" s="109">
        <f>+'Ark1'!W2</f>
        <v>55.135526227641193</v>
      </c>
      <c r="M7" s="16"/>
      <c r="N7" s="108">
        <f>+'Ark1'!AB2</f>
        <v>4.4197573921811699</v>
      </c>
      <c r="O7" s="192">
        <f>+'Ark1'!AC2</f>
        <v>-41.459301421536779</v>
      </c>
      <c r="P7" s="226">
        <f>+'Ark1'!Q2</f>
        <v>3246</v>
      </c>
      <c r="Q7" s="100">
        <f>+B7/P7</f>
        <v>6.0266481823783113</v>
      </c>
      <c r="R7" s="229">
        <f>+B7*H7/1000</f>
        <v>2475.3999999999905</v>
      </c>
      <c r="S7" s="8"/>
      <c r="T7" s="6"/>
      <c r="W7"/>
      <c r="AB7" s="97"/>
      <c r="AC7" s="222">
        <f>+B34</f>
        <v>18002</v>
      </c>
      <c r="AD7" s="1">
        <f>+L34</f>
        <v>60.002392211404718</v>
      </c>
      <c r="AE7" s="97">
        <f>+H34</f>
        <v>138.03870681035451</v>
      </c>
      <c r="AI7" s="22"/>
      <c r="AJ7" s="22"/>
      <c r="AK7" s="23"/>
      <c r="AL7" s="24"/>
      <c r="AM7" s="24"/>
    </row>
    <row r="8" spans="1:39" ht="15.6">
      <c r="A8" s="7">
        <v>1997</v>
      </c>
      <c r="B8" s="220">
        <f>+'Ark1'!R3</f>
        <v>18486.5</v>
      </c>
      <c r="C8" s="15">
        <f t="shared" ref="C8:C25" si="0">100*B8/B7</f>
        <v>94.499680511182106</v>
      </c>
      <c r="D8" s="114"/>
      <c r="E8" s="220">
        <f t="shared" ref="E8:E26" si="1">+B8-B7</f>
        <v>-1076</v>
      </c>
      <c r="F8" s="226">
        <f>+'Ark1'!S3</f>
        <v>14615.5</v>
      </c>
      <c r="G8" s="226">
        <f t="shared" ref="G8:I26" si="2">+F8-F7</f>
        <v>-311.5</v>
      </c>
      <c r="H8" s="100">
        <f>+'Ark1'!Y3</f>
        <v>126.78681740729722</v>
      </c>
      <c r="I8" s="175">
        <f t="shared" si="2"/>
        <v>0.24879823796861444</v>
      </c>
      <c r="J8" s="70">
        <f>+'Ark1'!AA3</f>
        <v>28.043796703308296</v>
      </c>
      <c r="K8" s="190"/>
      <c r="L8" s="109">
        <f>+'Ark1'!W3</f>
        <v>54.994013205158915</v>
      </c>
      <c r="M8" s="179">
        <f t="shared" ref="M8:M26" si="3">+L8-L7</f>
        <v>-0.14151302248227893</v>
      </c>
      <c r="N8" s="108">
        <f>+'Ark1'!AB3</f>
        <v>4.2155495575645903</v>
      </c>
      <c r="O8" s="192">
        <f>+'Ark1'!AC3</f>
        <v>-43.087767976415755</v>
      </c>
      <c r="P8" s="226">
        <f>+'Ark1'!Q3</f>
        <v>3020</v>
      </c>
      <c r="Q8" s="100">
        <f t="shared" ref="Q8:Q26" si="4">+B8/P8</f>
        <v>6.1213576158940395</v>
      </c>
      <c r="R8" s="229">
        <f t="shared" ref="R8:R26" si="5">+B8*H8/1000</f>
        <v>2343.8445000000002</v>
      </c>
      <c r="S8" s="15">
        <f t="shared" ref="S8:S25" si="6">100*R8/R7</f>
        <v>94.685485174113637</v>
      </c>
      <c r="T8" s="6"/>
      <c r="W8"/>
      <c r="AB8" s="97"/>
      <c r="AC8" s="222">
        <f>+AC7</f>
        <v>18002</v>
      </c>
      <c r="AD8" s="1">
        <f>+AD7</f>
        <v>60.002392211404718</v>
      </c>
      <c r="AE8" s="97">
        <f>+AE7</f>
        <v>138.03870681035451</v>
      </c>
      <c r="AI8" s="22"/>
      <c r="AJ8" s="22"/>
      <c r="AK8" s="23"/>
      <c r="AL8" s="24"/>
      <c r="AM8" s="24"/>
    </row>
    <row r="9" spans="1:39" ht="15.6">
      <c r="A9" s="7">
        <v>1998</v>
      </c>
      <c r="B9" s="220">
        <f>+'Ark1'!R4</f>
        <v>17452.5</v>
      </c>
      <c r="C9" s="15">
        <f t="shared" si="0"/>
        <v>94.406729234847049</v>
      </c>
      <c r="D9" s="114"/>
      <c r="E9" s="220">
        <f t="shared" si="1"/>
        <v>-1034</v>
      </c>
      <c r="F9" s="226">
        <f>+'Ark1'!S4</f>
        <v>13130.5</v>
      </c>
      <c r="G9" s="226">
        <f t="shared" si="2"/>
        <v>-1485</v>
      </c>
      <c r="H9" s="100">
        <f>+'Ark1'!Y4</f>
        <v>126.52741441054228</v>
      </c>
      <c r="I9" s="175">
        <f t="shared" si="2"/>
        <v>-0.25940299675494316</v>
      </c>
      <c r="J9" s="70">
        <f>+'Ark1'!AA4</f>
        <v>28.271400920076804</v>
      </c>
      <c r="K9" s="190"/>
      <c r="L9" s="109">
        <f>+'Ark1'!W4</f>
        <v>54.880926088115473</v>
      </c>
      <c r="M9" s="179">
        <f t="shared" si="3"/>
        <v>-0.11308711704344176</v>
      </c>
      <c r="N9" s="108">
        <f>+'Ark1'!AB4</f>
        <v>4.1587287920398532</v>
      </c>
      <c r="O9" s="192">
        <f>+'Ark1'!AC4</f>
        <v>-43.249738397755472</v>
      </c>
      <c r="P9" s="226">
        <f>+'Ark1'!Q4</f>
        <v>2711</v>
      </c>
      <c r="Q9" s="100">
        <f t="shared" si="4"/>
        <v>6.4376613795647364</v>
      </c>
      <c r="R9" s="229">
        <f t="shared" si="5"/>
        <v>2208.2196999999892</v>
      </c>
      <c r="S9" s="15">
        <f t="shared" si="6"/>
        <v>94.213575175315128</v>
      </c>
      <c r="T9" s="6"/>
      <c r="W9"/>
      <c r="AB9" s="97"/>
      <c r="AC9" s="222">
        <f t="shared" ref="AC9:AC34" si="7">+AC8</f>
        <v>18002</v>
      </c>
      <c r="AD9" s="1">
        <f t="shared" ref="AD9:AD34" si="8">+AD8</f>
        <v>60.002392211404718</v>
      </c>
      <c r="AE9" s="97">
        <f t="shared" ref="AE9:AE34" si="9">+AE8</f>
        <v>138.03870681035451</v>
      </c>
      <c r="AI9" s="22"/>
      <c r="AJ9" s="22"/>
      <c r="AK9" s="23"/>
      <c r="AL9" s="24"/>
      <c r="AM9" s="24"/>
    </row>
    <row r="10" spans="1:39" ht="15.6">
      <c r="A10" s="7">
        <v>1999</v>
      </c>
      <c r="B10" s="220">
        <f>+'Ark1'!R5</f>
        <v>22605.75</v>
      </c>
      <c r="C10" s="15">
        <f t="shared" si="0"/>
        <v>129.527288354104</v>
      </c>
      <c r="D10" s="114"/>
      <c r="E10" s="220">
        <f t="shared" si="1"/>
        <v>5153.25</v>
      </c>
      <c r="F10" s="226">
        <f>+'Ark1'!S5</f>
        <v>18212</v>
      </c>
      <c r="G10" s="226">
        <f t="shared" si="2"/>
        <v>5081.5</v>
      </c>
      <c r="H10" s="100">
        <f>+'Ark1'!Y5</f>
        <v>129.11025292237639</v>
      </c>
      <c r="I10" s="175">
        <f t="shared" si="2"/>
        <v>2.5828385118341117</v>
      </c>
      <c r="J10" s="70">
        <f>+'Ark1'!AA5</f>
        <v>28.407212063670048</v>
      </c>
      <c r="K10" s="190"/>
      <c r="L10" s="109">
        <f>+'Ark1'!W5</f>
        <v>55.176257412694923</v>
      </c>
      <c r="M10" s="179">
        <f t="shared" si="3"/>
        <v>0.29533132457945044</v>
      </c>
      <c r="N10" s="108">
        <f>+'Ark1'!AB5</f>
        <v>4.2080947436947929</v>
      </c>
      <c r="O10" s="192">
        <f>+'Ark1'!AC5</f>
        <v>-46.200327969968995</v>
      </c>
      <c r="P10" s="226">
        <f>+'Ark1'!Q5</f>
        <v>3379</v>
      </c>
      <c r="Q10" s="100">
        <f t="shared" si="4"/>
        <v>6.6900710269310446</v>
      </c>
      <c r="R10" s="229">
        <f t="shared" si="5"/>
        <v>2918.6341000000098</v>
      </c>
      <c r="S10" s="15">
        <f t="shared" si="6"/>
        <v>132.17136410838214</v>
      </c>
      <c r="T10" s="6"/>
      <c r="W10"/>
      <c r="AB10" s="97"/>
      <c r="AC10" s="222">
        <f t="shared" si="7"/>
        <v>18002</v>
      </c>
      <c r="AD10" s="1">
        <f t="shared" si="8"/>
        <v>60.002392211404718</v>
      </c>
      <c r="AE10" s="97">
        <f t="shared" si="9"/>
        <v>138.03870681035451</v>
      </c>
      <c r="AI10" s="22"/>
      <c r="AJ10" s="22"/>
      <c r="AK10" s="23"/>
      <c r="AL10" s="24"/>
      <c r="AM10" s="24"/>
    </row>
    <row r="11" spans="1:39" ht="15.6">
      <c r="A11" s="7">
        <v>2000</v>
      </c>
      <c r="B11" s="220">
        <f>+'Ark1'!R6</f>
        <v>20033.75</v>
      </c>
      <c r="C11" s="15">
        <f t="shared" si="0"/>
        <v>88.622363779126985</v>
      </c>
      <c r="D11" s="114"/>
      <c r="E11" s="220">
        <f t="shared" si="1"/>
        <v>-2572</v>
      </c>
      <c r="F11" s="226">
        <f>+'Ark1'!S6</f>
        <v>19637.5</v>
      </c>
      <c r="G11" s="226">
        <f t="shared" si="2"/>
        <v>1425.5</v>
      </c>
      <c r="H11" s="100">
        <f>+'Ark1'!Y6</f>
        <v>127.47068821364024</v>
      </c>
      <c r="I11" s="175">
        <f t="shared" si="2"/>
        <v>-1.6395647087361453</v>
      </c>
      <c r="J11" s="70">
        <f>+'Ark1'!AA6</f>
        <v>28.361719294882899</v>
      </c>
      <c r="K11" s="190"/>
      <c r="L11" s="109">
        <f>+'Ark1'!W6</f>
        <v>55.564863144493934</v>
      </c>
      <c r="M11" s="179">
        <f t="shared" si="3"/>
        <v>0.38860573179901081</v>
      </c>
      <c r="N11" s="108">
        <f>+'Ark1'!AB6</f>
        <v>3.7991573696040808</v>
      </c>
      <c r="O11" s="192">
        <f>+'Ark1'!AC6</f>
        <v>-51.45201964464988</v>
      </c>
      <c r="P11" s="226">
        <f>+'Ark1'!Q6</f>
        <v>2382</v>
      </c>
      <c r="Q11" s="100">
        <f t="shared" si="4"/>
        <v>8.4104743912678419</v>
      </c>
      <c r="R11" s="229">
        <f t="shared" si="5"/>
        <v>2553.7159000000152</v>
      </c>
      <c r="S11" s="15">
        <f t="shared" si="6"/>
        <v>87.496952769790724</v>
      </c>
      <c r="T11" s="6"/>
      <c r="W11"/>
      <c r="AB11" s="97"/>
      <c r="AC11" s="222">
        <f t="shared" si="7"/>
        <v>18002</v>
      </c>
      <c r="AD11" s="1">
        <f t="shared" si="8"/>
        <v>60.002392211404718</v>
      </c>
      <c r="AE11" s="97">
        <f t="shared" si="9"/>
        <v>138.03870681035451</v>
      </c>
      <c r="AI11" s="22"/>
      <c r="AJ11" s="22"/>
      <c r="AK11" s="23"/>
      <c r="AL11" s="24"/>
      <c r="AM11" s="24"/>
    </row>
    <row r="12" spans="1:39" ht="15.6">
      <c r="A12" s="7">
        <v>2001</v>
      </c>
      <c r="B12" s="220">
        <f>+'Ark1'!R7</f>
        <v>21298</v>
      </c>
      <c r="C12" s="15">
        <f t="shared" si="0"/>
        <v>106.31060086104698</v>
      </c>
      <c r="D12" s="114"/>
      <c r="E12" s="220">
        <f t="shared" si="1"/>
        <v>1264.25</v>
      </c>
      <c r="F12" s="226">
        <f>+'Ark1'!S7</f>
        <v>20936</v>
      </c>
      <c r="G12" s="226">
        <f t="shared" si="2"/>
        <v>1298.5</v>
      </c>
      <c r="H12" s="100">
        <f>+'Ark1'!Y7</f>
        <v>128.54874166588431</v>
      </c>
      <c r="I12" s="175">
        <f t="shared" si="2"/>
        <v>1.0780534522440632</v>
      </c>
      <c r="J12" s="70">
        <f>+'Ark1'!AA7</f>
        <v>28.428801796871287</v>
      </c>
      <c r="K12" s="190"/>
      <c r="L12" s="109">
        <f>+'Ark1'!W7</f>
        <v>56.063765762323264</v>
      </c>
      <c r="M12" s="179">
        <f t="shared" si="3"/>
        <v>0.4989026178293301</v>
      </c>
      <c r="N12" s="108">
        <f>+'Ark1'!AB7</f>
        <v>3.948499862103136</v>
      </c>
      <c r="O12" s="192">
        <f>+'Ark1'!AC7</f>
        <v>-55.935292687242978</v>
      </c>
      <c r="P12" s="226">
        <f>+'Ark1'!Q7</f>
        <v>1883</v>
      </c>
      <c r="Q12" s="100">
        <f t="shared" si="4"/>
        <v>11.310674455655869</v>
      </c>
      <c r="R12" s="229">
        <f t="shared" si="5"/>
        <v>2737.831100000004</v>
      </c>
      <c r="S12" s="15">
        <f t="shared" si="6"/>
        <v>107.20969783678709</v>
      </c>
      <c r="T12" s="6"/>
      <c r="W12"/>
      <c r="AB12" s="97"/>
      <c r="AC12" s="222">
        <f t="shared" si="7"/>
        <v>18002</v>
      </c>
      <c r="AD12" s="1">
        <f t="shared" si="8"/>
        <v>60.002392211404718</v>
      </c>
      <c r="AE12" s="97">
        <f t="shared" si="9"/>
        <v>138.03870681035451</v>
      </c>
      <c r="AI12" s="22"/>
      <c r="AJ12" s="22"/>
      <c r="AK12" s="23"/>
      <c r="AL12" s="24"/>
      <c r="AM12" s="24"/>
    </row>
    <row r="13" spans="1:39" ht="15.6">
      <c r="A13" s="7">
        <v>2002</v>
      </c>
      <c r="B13" s="220">
        <f>+'Ark1'!R8</f>
        <v>24977</v>
      </c>
      <c r="C13" s="15">
        <f t="shared" si="0"/>
        <v>117.27392243403136</v>
      </c>
      <c r="D13" s="114"/>
      <c r="E13" s="220">
        <f t="shared" si="1"/>
        <v>3679</v>
      </c>
      <c r="F13" s="226">
        <f>+'Ark1'!S8</f>
        <v>24592</v>
      </c>
      <c r="G13" s="226">
        <f t="shared" si="2"/>
        <v>3656</v>
      </c>
      <c r="H13" s="100">
        <f>+'Ark1'!Y8</f>
        <v>132.19966769427879</v>
      </c>
      <c r="I13" s="175">
        <f t="shared" si="2"/>
        <v>3.6509260283944798</v>
      </c>
      <c r="J13" s="70">
        <f>+'Ark1'!AA8</f>
        <v>29.059167102975369</v>
      </c>
      <c r="K13" s="190"/>
      <c r="L13" s="109">
        <f>+'Ark1'!W8</f>
        <v>55.927903383214051</v>
      </c>
      <c r="M13" s="179">
        <f t="shared" si="3"/>
        <v>-0.13586237910921284</v>
      </c>
      <c r="N13" s="108">
        <f>+'Ark1'!AB8</f>
        <v>4.0217021302549654</v>
      </c>
      <c r="O13" s="192">
        <f>+'Ark1'!AC8</f>
        <v>-57.931094281410942</v>
      </c>
      <c r="P13" s="226">
        <f>+'Ark1'!Q8</f>
        <v>1846</v>
      </c>
      <c r="Q13" s="100">
        <f t="shared" si="4"/>
        <v>13.530335861321777</v>
      </c>
      <c r="R13" s="229">
        <f t="shared" si="5"/>
        <v>3301.9511000000016</v>
      </c>
      <c r="S13" s="15">
        <f t="shared" si="6"/>
        <v>120.6046311622363</v>
      </c>
      <c r="T13" s="6"/>
      <c r="W13"/>
      <c r="AB13" s="97"/>
      <c r="AC13" s="222">
        <f t="shared" si="7"/>
        <v>18002</v>
      </c>
      <c r="AD13" s="1">
        <f t="shared" si="8"/>
        <v>60.002392211404718</v>
      </c>
      <c r="AE13" s="97">
        <f t="shared" si="9"/>
        <v>138.03870681035451</v>
      </c>
      <c r="AI13" s="22"/>
      <c r="AJ13" s="22"/>
      <c r="AK13" s="23"/>
      <c r="AL13" s="24"/>
      <c r="AM13" s="24"/>
    </row>
    <row r="14" spans="1:39" ht="15.6">
      <c r="A14" s="7">
        <v>2003</v>
      </c>
      <c r="B14" s="220">
        <f>+'Ark1'!R9</f>
        <v>23589</v>
      </c>
      <c r="C14" s="15">
        <f t="shared" si="0"/>
        <v>94.442887456459943</v>
      </c>
      <c r="D14" s="114"/>
      <c r="E14" s="220">
        <f t="shared" si="1"/>
        <v>-1388</v>
      </c>
      <c r="F14" s="226">
        <f>+'Ark1'!S9</f>
        <v>23272</v>
      </c>
      <c r="G14" s="226">
        <f t="shared" si="2"/>
        <v>-1320</v>
      </c>
      <c r="H14" s="100">
        <f>+'Ark1'!Y9</f>
        <v>134.10006358896203</v>
      </c>
      <c r="I14" s="175">
        <f t="shared" si="2"/>
        <v>1.9003958946832427</v>
      </c>
      <c r="J14" s="70">
        <f>+'Ark1'!AA9</f>
        <v>29.758506818489259</v>
      </c>
      <c r="K14" s="190"/>
      <c r="L14" s="109">
        <f>+'Ark1'!W9</f>
        <v>56.251246132691648</v>
      </c>
      <c r="M14" s="179">
        <f t="shared" si="3"/>
        <v>0.32334274947759667</v>
      </c>
      <c r="N14" s="108">
        <f>+'Ark1'!AB9</f>
        <v>4.0147971185757028</v>
      </c>
      <c r="O14" s="192">
        <f>+'Ark1'!AC9</f>
        <v>-57.797358387114002</v>
      </c>
      <c r="P14" s="226">
        <f>+'Ark1'!Q9</f>
        <v>1776</v>
      </c>
      <c r="Q14" s="100">
        <f t="shared" si="4"/>
        <v>13.282094594594595</v>
      </c>
      <c r="R14" s="229">
        <f t="shared" si="5"/>
        <v>3163.2864000000254</v>
      </c>
      <c r="S14" s="15">
        <f t="shared" si="6"/>
        <v>95.800522303314054</v>
      </c>
      <c r="T14" s="6"/>
      <c r="W14"/>
      <c r="AB14" s="97"/>
      <c r="AC14" s="222">
        <f t="shared" si="7"/>
        <v>18002</v>
      </c>
      <c r="AD14" s="1">
        <f t="shared" si="8"/>
        <v>60.002392211404718</v>
      </c>
      <c r="AE14" s="97">
        <f t="shared" si="9"/>
        <v>138.03870681035451</v>
      </c>
      <c r="AI14" s="22"/>
      <c r="AJ14" s="22"/>
      <c r="AK14" s="23"/>
      <c r="AL14" s="24"/>
      <c r="AM14" s="24"/>
    </row>
    <row r="15" spans="1:39" ht="15.6">
      <c r="A15" s="7">
        <v>2004</v>
      </c>
      <c r="B15" s="220">
        <f>+'Ark1'!R10</f>
        <v>24466</v>
      </c>
      <c r="C15" s="15">
        <f t="shared" si="0"/>
        <v>103.71783458391623</v>
      </c>
      <c r="D15" s="114"/>
      <c r="E15" s="220">
        <f t="shared" si="1"/>
        <v>877</v>
      </c>
      <c r="F15" s="226">
        <f>+'Ark1'!S10</f>
        <v>24080</v>
      </c>
      <c r="G15" s="226">
        <f t="shared" si="2"/>
        <v>808</v>
      </c>
      <c r="H15" s="100">
        <f>+'Ark1'!Y10</f>
        <v>134.66595275075616</v>
      </c>
      <c r="I15" s="175">
        <f t="shared" si="2"/>
        <v>0.56588916179413218</v>
      </c>
      <c r="J15" s="70">
        <f>+'Ark1'!AA10</f>
        <v>29.608689640932472</v>
      </c>
      <c r="K15" s="190"/>
      <c r="L15" s="109">
        <f>+'Ark1'!W10</f>
        <v>56.197591362126246</v>
      </c>
      <c r="M15" s="179">
        <f t="shared" si="3"/>
        <v>-5.3654770565401577E-2</v>
      </c>
      <c r="N15" s="108">
        <f>+'Ark1'!AB10</f>
        <v>4.0701278901672788</v>
      </c>
      <c r="O15" s="192">
        <f>+'Ark1'!AC10</f>
        <v>-56.851711512234864</v>
      </c>
      <c r="P15" s="226">
        <f>+'Ark1'!Q10</f>
        <v>1688</v>
      </c>
      <c r="Q15" s="100">
        <f t="shared" si="4"/>
        <v>14.494075829383887</v>
      </c>
      <c r="R15" s="229">
        <f t="shared" si="5"/>
        <v>3294.7372</v>
      </c>
      <c r="S15" s="15">
        <f t="shared" si="6"/>
        <v>104.15551370878002</v>
      </c>
      <c r="T15" s="6"/>
      <c r="W15"/>
      <c r="AB15" s="97"/>
      <c r="AC15" s="222">
        <f t="shared" si="7"/>
        <v>18002</v>
      </c>
      <c r="AD15" s="1">
        <f t="shared" si="8"/>
        <v>60.002392211404718</v>
      </c>
      <c r="AE15" s="97">
        <f t="shared" si="9"/>
        <v>138.03870681035451</v>
      </c>
      <c r="AI15" s="22"/>
      <c r="AJ15" s="22"/>
      <c r="AK15" s="23"/>
      <c r="AL15" s="24"/>
      <c r="AM15" s="24"/>
    </row>
    <row r="16" spans="1:39" ht="15.6">
      <c r="A16" s="7">
        <v>2005</v>
      </c>
      <c r="B16" s="220">
        <f>+'Ark1'!R11</f>
        <v>25102</v>
      </c>
      <c r="C16" s="15">
        <f t="shared" si="0"/>
        <v>102.59952587263957</v>
      </c>
      <c r="D16" s="114"/>
      <c r="E16" s="220">
        <f t="shared" si="1"/>
        <v>636</v>
      </c>
      <c r="F16" s="226">
        <f>+'Ark1'!S11</f>
        <v>24748</v>
      </c>
      <c r="G16" s="226">
        <f t="shared" si="2"/>
        <v>668</v>
      </c>
      <c r="H16" s="100">
        <f>+'Ark1'!Y11</f>
        <v>135.50486415425027</v>
      </c>
      <c r="I16" s="175">
        <f t="shared" si="2"/>
        <v>0.83891140349410875</v>
      </c>
      <c r="J16" s="70">
        <f>+'Ark1'!AA11</f>
        <v>29.753499466325099</v>
      </c>
      <c r="K16" s="190"/>
      <c r="L16" s="109">
        <f>+'Ark1'!W11</f>
        <v>55.830289316308402</v>
      </c>
      <c r="M16" s="179">
        <f t="shared" si="3"/>
        <v>-0.3673020458178442</v>
      </c>
      <c r="N16" s="108">
        <f>+'Ark1'!AB11</f>
        <v>4.2500022111275788</v>
      </c>
      <c r="O16" s="192">
        <f>+'Ark1'!AC11</f>
        <v>-53.425183296996707</v>
      </c>
      <c r="P16" s="226">
        <f>+'Ark1'!Q11</f>
        <v>1572</v>
      </c>
      <c r="Q16" s="100">
        <f t="shared" si="4"/>
        <v>15.968193384223918</v>
      </c>
      <c r="R16" s="229">
        <f t="shared" si="5"/>
        <v>3401.4430999999904</v>
      </c>
      <c r="S16" s="15">
        <f t="shared" si="6"/>
        <v>103.23867712423286</v>
      </c>
      <c r="T16" s="6"/>
      <c r="W16"/>
      <c r="AB16" s="97"/>
      <c r="AC16" s="222">
        <f t="shared" si="7"/>
        <v>18002</v>
      </c>
      <c r="AD16" s="1">
        <f t="shared" si="8"/>
        <v>60.002392211404718</v>
      </c>
      <c r="AE16" s="97">
        <f t="shared" si="9"/>
        <v>138.03870681035451</v>
      </c>
      <c r="AI16" s="22"/>
      <c r="AJ16" s="22"/>
      <c r="AK16" s="23"/>
      <c r="AL16" s="24"/>
      <c r="AM16" s="24"/>
    </row>
    <row r="17" spans="1:39" ht="15.6">
      <c r="A17" s="7">
        <v>2006</v>
      </c>
      <c r="B17" s="220">
        <f>+'Ark1'!R12</f>
        <v>21255</v>
      </c>
      <c r="C17" s="15">
        <f t="shared" si="0"/>
        <v>84.674527926061671</v>
      </c>
      <c r="D17" s="114"/>
      <c r="E17" s="220">
        <f t="shared" si="1"/>
        <v>-3847</v>
      </c>
      <c r="F17" s="226">
        <f>+'Ark1'!S12</f>
        <v>20864</v>
      </c>
      <c r="G17" s="226">
        <f t="shared" si="2"/>
        <v>-3884</v>
      </c>
      <c r="H17" s="100">
        <f>+'Ark1'!Y12</f>
        <v>136.0340390496344</v>
      </c>
      <c r="I17" s="175">
        <f t="shared" si="2"/>
        <v>0.52917489538413065</v>
      </c>
      <c r="J17" s="70">
        <f>+'Ark1'!AA12</f>
        <v>30.262158709950665</v>
      </c>
      <c r="K17" s="190"/>
      <c r="L17" s="109">
        <f>+'Ark1'!W12</f>
        <v>55.703891871165638</v>
      </c>
      <c r="M17" s="179">
        <f t="shared" si="3"/>
        <v>-0.1263974451427643</v>
      </c>
      <c r="N17" s="108">
        <f>+'Ark1'!AB12</f>
        <v>4.2920747740002012</v>
      </c>
      <c r="O17" s="192">
        <f>+'Ark1'!AC12</f>
        <v>-50.550447953990066</v>
      </c>
      <c r="P17" s="226">
        <f>+'Ark1'!Q12</f>
        <v>1311</v>
      </c>
      <c r="Q17" s="100">
        <f t="shared" si="4"/>
        <v>16.212814645308924</v>
      </c>
      <c r="R17" s="229">
        <f t="shared" si="5"/>
        <v>2891.403499999979</v>
      </c>
      <c r="S17" s="15">
        <f t="shared" si="6"/>
        <v>85.005199704795501</v>
      </c>
      <c r="T17" s="6"/>
      <c r="W17"/>
      <c r="AB17" s="97"/>
      <c r="AC17" s="222">
        <f t="shared" si="7"/>
        <v>18002</v>
      </c>
      <c r="AD17" s="1">
        <f t="shared" si="8"/>
        <v>60.002392211404718</v>
      </c>
      <c r="AE17" s="97">
        <f t="shared" si="9"/>
        <v>138.03870681035451</v>
      </c>
      <c r="AI17" s="22"/>
      <c r="AJ17" s="22"/>
      <c r="AK17" s="23"/>
      <c r="AL17" s="24"/>
      <c r="AM17" s="24"/>
    </row>
    <row r="18" spans="1:39" ht="15.6">
      <c r="A18" s="7">
        <v>2007</v>
      </c>
      <c r="B18" s="220">
        <f>+'Ark1'!R13</f>
        <v>21882</v>
      </c>
      <c r="C18" s="15">
        <f t="shared" si="0"/>
        <v>102.9498941425547</v>
      </c>
      <c r="D18" s="114"/>
      <c r="E18" s="220">
        <f t="shared" si="1"/>
        <v>627</v>
      </c>
      <c r="F18" s="226">
        <f>+'Ark1'!S13</f>
        <v>21669</v>
      </c>
      <c r="G18" s="226">
        <f t="shared" si="2"/>
        <v>805</v>
      </c>
      <c r="H18" s="100">
        <f>+'Ark1'!Y13</f>
        <v>137.00201078512009</v>
      </c>
      <c r="I18" s="175">
        <f t="shared" si="2"/>
        <v>0.96797173548569049</v>
      </c>
      <c r="J18" s="70">
        <f>+'Ark1'!AA13</f>
        <v>30.511225473241176</v>
      </c>
      <c r="K18" s="190"/>
      <c r="L18" s="109">
        <f>+'Ark1'!W13</f>
        <v>56.126955558632147</v>
      </c>
      <c r="M18" s="179">
        <f t="shared" si="3"/>
        <v>0.42306368746650946</v>
      </c>
      <c r="N18" s="108">
        <f>+'Ark1'!AB13</f>
        <v>4.169500140958899</v>
      </c>
      <c r="O18" s="192">
        <f>+'Ark1'!AC13</f>
        <v>-53.987110917731101</v>
      </c>
      <c r="P18" s="226">
        <f>+'Ark1'!Q13</f>
        <v>1160</v>
      </c>
      <c r="Q18" s="100">
        <f t="shared" si="4"/>
        <v>18.863793103448277</v>
      </c>
      <c r="R18" s="229">
        <f t="shared" si="5"/>
        <v>2997.8779999999979</v>
      </c>
      <c r="S18" s="15">
        <f t="shared" si="6"/>
        <v>103.68245040859983</v>
      </c>
      <c r="T18" s="6"/>
      <c r="W18"/>
      <c r="AB18" s="97"/>
      <c r="AC18" s="222">
        <f t="shared" si="7"/>
        <v>18002</v>
      </c>
      <c r="AD18" s="1">
        <f t="shared" si="8"/>
        <v>60.002392211404718</v>
      </c>
      <c r="AE18" s="97">
        <f t="shared" si="9"/>
        <v>138.03870681035451</v>
      </c>
      <c r="AI18" s="22"/>
      <c r="AJ18" s="22"/>
      <c r="AK18" s="23"/>
      <c r="AL18" s="24"/>
      <c r="AM18" s="24"/>
    </row>
    <row r="19" spans="1:39" ht="15.6">
      <c r="A19" s="7">
        <v>2008</v>
      </c>
      <c r="B19" s="220">
        <f>+'Ark1'!R14</f>
        <v>24562</v>
      </c>
      <c r="C19" s="15">
        <f t="shared" si="0"/>
        <v>112.24750936843067</v>
      </c>
      <c r="D19" s="114"/>
      <c r="E19" s="220">
        <f t="shared" si="1"/>
        <v>2680</v>
      </c>
      <c r="F19" s="226">
        <f>+'Ark1'!S14</f>
        <v>24261</v>
      </c>
      <c r="G19" s="226">
        <f t="shared" si="2"/>
        <v>2592</v>
      </c>
      <c r="H19" s="100">
        <f>+'Ark1'!Y14</f>
        <v>135.79099421871078</v>
      </c>
      <c r="I19" s="175">
        <f t="shared" si="2"/>
        <v>-1.2110165664093131</v>
      </c>
      <c r="J19" s="70">
        <f>+'Ark1'!AA14</f>
        <v>30.369468157709058</v>
      </c>
      <c r="K19" s="190"/>
      <c r="L19" s="109">
        <f>+'Ark1'!W14</f>
        <v>56.356539301760009</v>
      </c>
      <c r="M19" s="179">
        <f t="shared" si="3"/>
        <v>0.22958374312786134</v>
      </c>
      <c r="N19" s="108">
        <f>+'Ark1'!AB14</f>
        <v>3.8207860829376945</v>
      </c>
      <c r="O19" s="192">
        <f>+'Ark1'!AC14</f>
        <v>-52.829481125535594</v>
      </c>
      <c r="P19" s="226">
        <f>+'Ark1'!Q14</f>
        <v>1072</v>
      </c>
      <c r="Q19" s="100">
        <f t="shared" si="4"/>
        <v>22.91231343283582</v>
      </c>
      <c r="R19" s="229">
        <f t="shared" si="5"/>
        <v>3335.2983999999742</v>
      </c>
      <c r="S19" s="15">
        <f t="shared" si="6"/>
        <v>111.25530792113543</v>
      </c>
      <c r="T19" s="6"/>
      <c r="W19"/>
      <c r="AB19" s="97"/>
      <c r="AC19" s="222">
        <f t="shared" si="7"/>
        <v>18002</v>
      </c>
      <c r="AD19" s="1">
        <f t="shared" si="8"/>
        <v>60.002392211404718</v>
      </c>
      <c r="AE19" s="97">
        <f t="shared" si="9"/>
        <v>138.03870681035451</v>
      </c>
      <c r="AI19" s="22"/>
      <c r="AJ19" s="22"/>
      <c r="AK19" s="23"/>
      <c r="AL19" s="24"/>
      <c r="AM19" s="24"/>
    </row>
    <row r="20" spans="1:39" ht="15.6">
      <c r="A20" s="7">
        <v>2009</v>
      </c>
      <c r="B20" s="220">
        <f>+'Ark1'!R15</f>
        <v>22265.07</v>
      </c>
      <c r="C20" s="15">
        <f t="shared" si="0"/>
        <v>90.648440680726324</v>
      </c>
      <c r="D20" s="114"/>
      <c r="E20" s="220">
        <f t="shared" si="1"/>
        <v>-2296.9300000000003</v>
      </c>
      <c r="F20" s="226">
        <f>+'Ark1'!S15</f>
        <v>22061.07</v>
      </c>
      <c r="G20" s="226">
        <f t="shared" si="2"/>
        <v>-2199.9300000000003</v>
      </c>
      <c r="H20" s="100">
        <f>+'Ark1'!Y15</f>
        <v>135.81036574329195</v>
      </c>
      <c r="I20" s="175">
        <f t="shared" si="2"/>
        <v>1.9371524581174526E-2</v>
      </c>
      <c r="J20" s="70">
        <f>+'Ark1'!AA15</f>
        <v>30.968240471722311</v>
      </c>
      <c r="K20" s="190"/>
      <c r="L20" s="109">
        <f>+'Ark1'!W15</f>
        <v>57.452063748494517</v>
      </c>
      <c r="M20" s="179">
        <f t="shared" si="3"/>
        <v>1.0955244467345082</v>
      </c>
      <c r="N20" s="108">
        <f>+'Ark1'!AB15</f>
        <v>10.743404423199483</v>
      </c>
      <c r="O20" s="192">
        <f>+'Ark1'!AC15</f>
        <v>-14.238573561174144</v>
      </c>
      <c r="P20" s="226">
        <f>+'Ark1'!Q15</f>
        <v>939</v>
      </c>
      <c r="Q20" s="100">
        <f t="shared" si="4"/>
        <v>23.7114696485623</v>
      </c>
      <c r="R20" s="229">
        <f t="shared" si="5"/>
        <v>3023.8272999999976</v>
      </c>
      <c r="S20" s="15">
        <f t="shared" si="6"/>
        <v>90.661372307797734</v>
      </c>
      <c r="T20" s="6"/>
      <c r="W20"/>
      <c r="AB20" s="97"/>
      <c r="AC20" s="222">
        <f t="shared" si="7"/>
        <v>18002</v>
      </c>
      <c r="AD20" s="1">
        <f t="shared" si="8"/>
        <v>60.002392211404718</v>
      </c>
      <c r="AE20" s="97">
        <f t="shared" si="9"/>
        <v>138.03870681035451</v>
      </c>
      <c r="AI20" s="22"/>
      <c r="AJ20" s="22"/>
      <c r="AK20" s="23"/>
      <c r="AL20" s="24"/>
      <c r="AM20" s="24"/>
    </row>
    <row r="21" spans="1:39" ht="15.6">
      <c r="A21" s="7">
        <v>2010</v>
      </c>
      <c r="B21" s="220">
        <f>+'Ark1'!R16</f>
        <v>25699</v>
      </c>
      <c r="C21" s="15">
        <f t="shared" si="0"/>
        <v>115.42294724427096</v>
      </c>
      <c r="D21" s="114"/>
      <c r="E21" s="220">
        <f t="shared" si="1"/>
        <v>3433.9300000000003</v>
      </c>
      <c r="F21" s="226">
        <f>+'Ark1'!S16</f>
        <v>25526</v>
      </c>
      <c r="G21" s="226">
        <f t="shared" si="2"/>
        <v>3464.9300000000003</v>
      </c>
      <c r="H21" s="100">
        <f>+'Ark1'!Y16</f>
        <v>134.58204599400727</v>
      </c>
      <c r="I21" s="175">
        <f t="shared" si="2"/>
        <v>-1.2283197492846796</v>
      </c>
      <c r="J21" s="70">
        <f>+'Ark1'!AA16</f>
        <v>29.58504981222514</v>
      </c>
      <c r="K21" s="190"/>
      <c r="L21" s="109">
        <f>+'Ark1'!W16</f>
        <v>58.363864295228389</v>
      </c>
      <c r="M21" s="179">
        <f t="shared" si="3"/>
        <v>0.9118005467338719</v>
      </c>
      <c r="N21" s="108">
        <f>+'Ark1'!AB16</f>
        <v>3.7170734636029623</v>
      </c>
      <c r="O21" s="192">
        <f>+'Ark1'!AC16</f>
        <v>-54.362131912976061</v>
      </c>
      <c r="P21" s="226">
        <f>+'Ark1'!Q16</f>
        <v>825</v>
      </c>
      <c r="Q21" s="100">
        <f t="shared" si="4"/>
        <v>31.150303030303029</v>
      </c>
      <c r="R21" s="229">
        <f t="shared" si="5"/>
        <v>3458.623999999993</v>
      </c>
      <c r="S21" s="15">
        <f t="shared" si="6"/>
        <v>114.37901893405076</v>
      </c>
      <c r="T21" s="6"/>
      <c r="W21"/>
      <c r="AB21" s="97"/>
      <c r="AC21" s="222">
        <f t="shared" si="7"/>
        <v>18002</v>
      </c>
      <c r="AD21" s="1">
        <f t="shared" si="8"/>
        <v>60.002392211404718</v>
      </c>
      <c r="AE21" s="97">
        <f t="shared" si="9"/>
        <v>138.03870681035451</v>
      </c>
      <c r="AI21" s="22"/>
      <c r="AJ21" s="22"/>
      <c r="AK21" s="23"/>
      <c r="AL21" s="24"/>
      <c r="AM21" s="24"/>
    </row>
    <row r="22" spans="1:39" ht="15.6">
      <c r="A22" s="7">
        <v>2011</v>
      </c>
      <c r="B22" s="220">
        <f>+'Ark1'!R17</f>
        <v>27165</v>
      </c>
      <c r="C22" s="15">
        <f t="shared" si="0"/>
        <v>105.70450212070509</v>
      </c>
      <c r="D22" s="114"/>
      <c r="E22" s="220">
        <f t="shared" si="1"/>
        <v>1466</v>
      </c>
      <c r="F22" s="226">
        <f>+'Ark1'!S17</f>
        <v>27034</v>
      </c>
      <c r="G22" s="226">
        <f t="shared" si="2"/>
        <v>1508</v>
      </c>
      <c r="H22" s="100">
        <f>+'Ark1'!Y17</f>
        <v>135.24475243880008</v>
      </c>
      <c r="I22" s="175">
        <f t="shared" si="2"/>
        <v>0.6627064447928035</v>
      </c>
      <c r="J22" s="70">
        <f>+'Ark1'!AA17</f>
        <v>29.72636939551052</v>
      </c>
      <c r="K22" s="190"/>
      <c r="L22" s="109">
        <f>+'Ark1'!W17</f>
        <v>58.819967448398309</v>
      </c>
      <c r="M22" s="179">
        <f t="shared" si="3"/>
        <v>0.45610315316992001</v>
      </c>
      <c r="N22" s="108">
        <f>+'Ark1'!AB17</f>
        <v>3.9985329741701214</v>
      </c>
      <c r="O22" s="192">
        <f>+'Ark1'!AC17</f>
        <v>-54.862532353255851</v>
      </c>
      <c r="P22" s="226">
        <f>+'Ark1'!Q17</f>
        <v>721</v>
      </c>
      <c r="Q22" s="100">
        <f t="shared" si="4"/>
        <v>37.676837725381418</v>
      </c>
      <c r="R22" s="229">
        <f t="shared" si="5"/>
        <v>3673.9237000000039</v>
      </c>
      <c r="S22" s="15">
        <f t="shared" si="6"/>
        <v>106.22501029311111</v>
      </c>
      <c r="T22" s="6"/>
      <c r="W22"/>
      <c r="AB22" s="97"/>
      <c r="AC22" s="222">
        <f t="shared" si="7"/>
        <v>18002</v>
      </c>
      <c r="AD22" s="1">
        <f t="shared" si="8"/>
        <v>60.002392211404718</v>
      </c>
      <c r="AE22" s="97">
        <f t="shared" si="9"/>
        <v>138.03870681035451</v>
      </c>
      <c r="AI22" s="22"/>
      <c r="AJ22" s="22"/>
      <c r="AK22" s="23"/>
      <c r="AL22" s="24"/>
      <c r="AM22" s="24"/>
    </row>
    <row r="23" spans="1:39" ht="15.6">
      <c r="A23" s="7">
        <v>2012</v>
      </c>
      <c r="B23" s="220">
        <f>+'Ark1'!R18</f>
        <v>27887</v>
      </c>
      <c r="C23" s="15">
        <f t="shared" si="0"/>
        <v>102.65783176882017</v>
      </c>
      <c r="D23" s="114"/>
      <c r="E23" s="220">
        <f t="shared" si="1"/>
        <v>722</v>
      </c>
      <c r="F23" s="226">
        <f>+'Ark1'!S18</f>
        <v>27730</v>
      </c>
      <c r="G23" s="226">
        <f t="shared" si="2"/>
        <v>696</v>
      </c>
      <c r="H23" s="100">
        <f>+'Ark1'!Y18</f>
        <v>134.57175386380857</v>
      </c>
      <c r="I23" s="175">
        <f t="shared" si="2"/>
        <v>-0.67299857499151017</v>
      </c>
      <c r="J23" s="70">
        <f>+'Ark1'!AA18</f>
        <v>29.047254813283317</v>
      </c>
      <c r="K23" s="190"/>
      <c r="L23" s="109">
        <f>+'Ark1'!W18</f>
        <v>58.956004327443218</v>
      </c>
      <c r="M23" s="179">
        <f t="shared" si="3"/>
        <v>0.13603687904490869</v>
      </c>
      <c r="N23" s="108">
        <f>+'Ark1'!AB18</f>
        <v>3.82815751357928</v>
      </c>
      <c r="O23" s="192">
        <f>+'Ark1'!AC18</f>
        <v>-49.658487355097314</v>
      </c>
      <c r="P23" s="226">
        <f>+'Ark1'!Q18</f>
        <v>738</v>
      </c>
      <c r="Q23" s="100">
        <f t="shared" si="4"/>
        <v>37.787262872628723</v>
      </c>
      <c r="R23" s="229">
        <f t="shared" si="5"/>
        <v>3752.8025000000293</v>
      </c>
      <c r="S23" s="15">
        <f t="shared" si="6"/>
        <v>102.14699069553419</v>
      </c>
      <c r="T23" s="6"/>
      <c r="W23"/>
      <c r="AB23" s="97"/>
      <c r="AC23" s="222">
        <f t="shared" si="7"/>
        <v>18002</v>
      </c>
      <c r="AD23" s="1">
        <f t="shared" si="8"/>
        <v>60.002392211404718</v>
      </c>
      <c r="AE23" s="97">
        <f t="shared" si="9"/>
        <v>138.03870681035451</v>
      </c>
      <c r="AI23" s="22"/>
      <c r="AJ23" s="22"/>
      <c r="AK23" s="23"/>
      <c r="AL23" s="24"/>
      <c r="AM23" s="24"/>
    </row>
    <row r="24" spans="1:39" ht="15.6">
      <c r="A24" s="7">
        <v>2013</v>
      </c>
      <c r="B24" s="220">
        <f>+'Ark1'!R19</f>
        <v>27944</v>
      </c>
      <c r="C24" s="15">
        <f t="shared" si="0"/>
        <v>100.20439631369456</v>
      </c>
      <c r="D24" s="114"/>
      <c r="E24" s="220">
        <f t="shared" si="1"/>
        <v>57</v>
      </c>
      <c r="F24" s="226">
        <f>+'Ark1'!S19</f>
        <v>27804</v>
      </c>
      <c r="G24" s="226">
        <f t="shared" si="2"/>
        <v>74</v>
      </c>
      <c r="H24" s="100">
        <f>+'Ark1'!Y19</f>
        <v>135.45790151732109</v>
      </c>
      <c r="I24" s="175">
        <f t="shared" si="2"/>
        <v>0.88614765351252345</v>
      </c>
      <c r="J24" s="70">
        <f>+'Ark1'!AA19</f>
        <v>28.779112783235245</v>
      </c>
      <c r="K24" s="190"/>
      <c r="L24" s="109">
        <f>+'Ark1'!W19</f>
        <v>59.079520932239959</v>
      </c>
      <c r="M24" s="179">
        <f t="shared" si="3"/>
        <v>0.12351660479674109</v>
      </c>
      <c r="N24" s="108">
        <f>+'Ark1'!AB19</f>
        <v>3.7333439588070321</v>
      </c>
      <c r="O24" s="192">
        <f>+'Ark1'!AC19</f>
        <v>-55.224760046133888</v>
      </c>
      <c r="P24" s="226">
        <f>+'Ark1'!Q19</f>
        <v>572</v>
      </c>
      <c r="Q24" s="100">
        <f t="shared" si="4"/>
        <v>48.853146853146853</v>
      </c>
      <c r="R24" s="229">
        <f t="shared" si="5"/>
        <v>3785.2356000000204</v>
      </c>
      <c r="S24" s="15">
        <f t="shared" si="6"/>
        <v>100.86423679370259</v>
      </c>
      <c r="T24" s="6"/>
      <c r="W24"/>
      <c r="AB24" s="97"/>
      <c r="AC24" s="222">
        <f t="shared" si="7"/>
        <v>18002</v>
      </c>
      <c r="AD24" s="1">
        <f t="shared" si="8"/>
        <v>60.002392211404718</v>
      </c>
      <c r="AE24" s="97">
        <f t="shared" si="9"/>
        <v>138.03870681035451</v>
      </c>
      <c r="AI24" s="22"/>
      <c r="AJ24" s="22"/>
      <c r="AK24" s="23"/>
      <c r="AL24" s="24"/>
      <c r="AM24" s="24"/>
    </row>
    <row r="25" spans="1:39" ht="15.6">
      <c r="A25" s="7">
        <v>2014</v>
      </c>
      <c r="B25" s="220">
        <f>+'Ark1'!R20</f>
        <v>27453</v>
      </c>
      <c r="C25" s="15">
        <f t="shared" si="0"/>
        <v>98.242914400229026</v>
      </c>
      <c r="D25" s="114"/>
      <c r="E25" s="220">
        <f t="shared" si="1"/>
        <v>-491</v>
      </c>
      <c r="F25" s="226">
        <f>+'Ark1'!S20</f>
        <v>27165</v>
      </c>
      <c r="G25" s="226">
        <f t="shared" si="2"/>
        <v>-639</v>
      </c>
      <c r="H25" s="100">
        <f>+'Ark1'!Y20</f>
        <v>135.17864349979905</v>
      </c>
      <c r="I25" s="175">
        <f t="shared" si="2"/>
        <v>-0.27925801752203938</v>
      </c>
      <c r="J25" s="70">
        <f>+'Ark1'!AA20</f>
        <v>29.288627966635403</v>
      </c>
      <c r="K25" s="190"/>
      <c r="L25" s="109">
        <f>+'Ark1'!W20</f>
        <v>58.963629670531944</v>
      </c>
      <c r="M25" s="179">
        <f t="shared" si="3"/>
        <v>-0.11589126170801478</v>
      </c>
      <c r="N25" s="108">
        <f>+'Ark1'!AB20</f>
        <v>4.2710832652798327</v>
      </c>
      <c r="O25" s="192">
        <f>+'Ark1'!AC20</f>
        <v>-50.677216375388888</v>
      </c>
      <c r="P25" s="226">
        <f>+'Ark1'!Q20</f>
        <v>542</v>
      </c>
      <c r="Q25" s="100">
        <f t="shared" si="4"/>
        <v>50.65129151291513</v>
      </c>
      <c r="R25" s="229">
        <f t="shared" si="5"/>
        <v>3711.0592999999835</v>
      </c>
      <c r="S25" s="15">
        <f t="shared" si="6"/>
        <v>98.040378252808452</v>
      </c>
      <c r="T25" s="6"/>
      <c r="W25"/>
      <c r="AB25" s="97"/>
      <c r="AC25" s="222">
        <f t="shared" si="7"/>
        <v>18002</v>
      </c>
      <c r="AD25" s="1">
        <f t="shared" si="8"/>
        <v>60.002392211404718</v>
      </c>
      <c r="AE25" s="97">
        <f t="shared" si="9"/>
        <v>138.03870681035451</v>
      </c>
      <c r="AI25" s="22"/>
      <c r="AJ25" s="22"/>
      <c r="AK25" s="23"/>
      <c r="AL25" s="24"/>
      <c r="AM25" s="24"/>
    </row>
    <row r="26" spans="1:39" ht="15.6">
      <c r="A26" s="7">
        <v>2015</v>
      </c>
      <c r="B26" s="220">
        <f>+'Ark1'!R21</f>
        <v>27270</v>
      </c>
      <c r="C26" s="15">
        <f>100*B26/B25</f>
        <v>99.333406185116374</v>
      </c>
      <c r="D26" s="114"/>
      <c r="E26" s="220">
        <f t="shared" si="1"/>
        <v>-183</v>
      </c>
      <c r="F26" s="226">
        <f>+'Ark1'!S21</f>
        <v>27153</v>
      </c>
      <c r="G26" s="226">
        <f t="shared" si="2"/>
        <v>-12</v>
      </c>
      <c r="H26" s="100">
        <f>+'Ark1'!Y21</f>
        <v>135.04377704437155</v>
      </c>
      <c r="I26" s="175">
        <f t="shared" si="2"/>
        <v>-0.13486645542749898</v>
      </c>
      <c r="J26" s="70">
        <f>+'Ark1'!AA21</f>
        <v>28.597502241620319</v>
      </c>
      <c r="K26" s="190"/>
      <c r="L26" s="109">
        <f>+'Ark1'!W21</f>
        <v>58.959194195853122</v>
      </c>
      <c r="M26" s="179">
        <f t="shared" si="3"/>
        <v>-4.4354746788215493E-3</v>
      </c>
      <c r="N26" s="108">
        <f>+'Ark1'!AB21</f>
        <v>4.1919903842816382</v>
      </c>
      <c r="O26" s="192">
        <f>+'Ark1'!AC21</f>
        <v>-50.224897886041248</v>
      </c>
      <c r="P26" s="226">
        <f>+'Ark1'!Q21</f>
        <v>511</v>
      </c>
      <c r="Q26" s="100">
        <f t="shared" si="4"/>
        <v>53.365949119373774</v>
      </c>
      <c r="R26" s="229">
        <f t="shared" si="5"/>
        <v>3682.6438000000126</v>
      </c>
      <c r="S26" s="15">
        <f>100*R26/R25</f>
        <v>99.234302184285468</v>
      </c>
      <c r="T26" s="6"/>
      <c r="W26"/>
      <c r="AB26" s="97"/>
      <c r="AC26" s="222">
        <f t="shared" si="7"/>
        <v>18002</v>
      </c>
      <c r="AD26" s="1">
        <f t="shared" si="8"/>
        <v>60.002392211404718</v>
      </c>
      <c r="AE26" s="97">
        <f t="shared" si="9"/>
        <v>138.03870681035451</v>
      </c>
      <c r="AI26" s="22"/>
      <c r="AJ26" s="22"/>
      <c r="AK26" s="23"/>
      <c r="AL26" s="24"/>
      <c r="AM26" s="24"/>
    </row>
    <row r="27" spans="1:39" ht="15.6">
      <c r="A27" s="7">
        <v>2016</v>
      </c>
      <c r="B27" s="220">
        <f>+'Ark1'!R22</f>
        <v>26728</v>
      </c>
      <c r="C27" s="15">
        <f>100*B27/B26</f>
        <v>98.012467913458011</v>
      </c>
      <c r="D27" s="114"/>
      <c r="E27" s="220">
        <f>+B27-B26</f>
        <v>-542</v>
      </c>
      <c r="F27" s="226">
        <f>+'Ark1'!S22</f>
        <v>26637</v>
      </c>
      <c r="G27" s="226">
        <f>+F27-F26</f>
        <v>-516</v>
      </c>
      <c r="H27" s="100">
        <f>+'Ark1'!Y22</f>
        <v>137.37237354085599</v>
      </c>
      <c r="I27" s="175">
        <f>+H27-H26</f>
        <v>2.3285964964844368</v>
      </c>
      <c r="J27" s="70">
        <f>+'Ark1'!AA22</f>
        <v>27.543251182408536</v>
      </c>
      <c r="K27" s="190"/>
      <c r="L27" s="109">
        <f>+'Ark1'!W22</f>
        <v>58.828847092390291</v>
      </c>
      <c r="M27" s="179">
        <f>+L27-L26</f>
        <v>-0.13034710346283163</v>
      </c>
      <c r="N27" s="108">
        <f>+'Ark1'!AB22</f>
        <v>3.7293799386313591</v>
      </c>
      <c r="O27" s="192">
        <f>+'Ark1'!AC22</f>
        <v>-53.753173459183486</v>
      </c>
      <c r="P27" s="226">
        <f>+'Ark1'!Q22</f>
        <v>488</v>
      </c>
      <c r="Q27" s="100">
        <f>+B27/P27</f>
        <v>54.770491803278688</v>
      </c>
      <c r="R27" s="229">
        <f>+B27*H27/1000</f>
        <v>3671.688799999999</v>
      </c>
      <c r="S27" s="15">
        <f>100*R27/R26</f>
        <v>99.702523496841764</v>
      </c>
      <c r="T27" s="6"/>
      <c r="W27"/>
      <c r="AB27" s="97"/>
      <c r="AC27" s="222">
        <f t="shared" si="7"/>
        <v>18002</v>
      </c>
      <c r="AD27" s="1">
        <f t="shared" si="8"/>
        <v>60.002392211404718</v>
      </c>
      <c r="AE27" s="97">
        <f t="shared" si="9"/>
        <v>138.03870681035451</v>
      </c>
      <c r="AI27" s="22"/>
      <c r="AJ27" s="22"/>
      <c r="AK27" s="23"/>
      <c r="AL27" s="24"/>
      <c r="AM27" s="24"/>
    </row>
    <row r="28" spans="1:39" ht="15.6">
      <c r="A28" s="7">
        <v>2017</v>
      </c>
      <c r="B28" s="220">
        <f>+'Ark1'!R23</f>
        <v>26455</v>
      </c>
      <c r="C28" s="15">
        <f>100*B28/B27</f>
        <v>98.978599221789878</v>
      </c>
      <c r="D28" s="114"/>
      <c r="E28" s="220">
        <f>+B28-B27</f>
        <v>-273</v>
      </c>
      <c r="F28" s="226">
        <f>+'Ark1'!S23</f>
        <v>26335</v>
      </c>
      <c r="G28" s="226">
        <f>+F28-F27</f>
        <v>-302</v>
      </c>
      <c r="H28" s="100">
        <f>+'Ark1'!Y23</f>
        <v>138.09711963711973</v>
      </c>
      <c r="I28" s="175">
        <f>+H28-H27</f>
        <v>0.72474609626374331</v>
      </c>
      <c r="J28" s="70">
        <f>+'Ark1'!AA23</f>
        <v>28.060943537829377</v>
      </c>
      <c r="K28" s="190"/>
      <c r="L28" s="109">
        <f>+'Ark1'!W23</f>
        <v>58.556597683690896</v>
      </c>
      <c r="M28" s="179">
        <f>+L28-L27</f>
        <v>-0.27224940869939473</v>
      </c>
      <c r="N28" s="108">
        <f>+'Ark1'!AB23</f>
        <v>3.8903784239413568</v>
      </c>
      <c r="O28" s="192">
        <f>+'Ark1'!AC23</f>
        <v>-54.184084893957809</v>
      </c>
      <c r="P28" s="226">
        <f>+'Ark1'!Q23</f>
        <v>458</v>
      </c>
      <c r="Q28" s="100">
        <f>+B28/P28</f>
        <v>57.762008733624455</v>
      </c>
      <c r="R28" s="229">
        <f>+B28*H28/1000</f>
        <v>3653.3593000000028</v>
      </c>
      <c r="S28" s="15">
        <f>100*R28/R27</f>
        <v>99.500788302102393</v>
      </c>
      <c r="T28" s="6"/>
      <c r="W28"/>
      <c r="AB28" s="97"/>
      <c r="AC28" s="222">
        <f t="shared" si="7"/>
        <v>18002</v>
      </c>
      <c r="AD28" s="1">
        <f t="shared" si="8"/>
        <v>60.002392211404718</v>
      </c>
      <c r="AE28" s="97">
        <f t="shared" si="9"/>
        <v>138.03870681035451</v>
      </c>
      <c r="AI28" s="22"/>
      <c r="AJ28" s="22"/>
      <c r="AK28" s="23"/>
      <c r="AL28" s="24"/>
      <c r="AM28" s="24"/>
    </row>
    <row r="29" spans="1:39" ht="15.6">
      <c r="A29" s="7">
        <v>2018</v>
      </c>
      <c r="B29" s="220">
        <f>+'Ark1'!R24</f>
        <v>28609</v>
      </c>
      <c r="C29" s="15">
        <f>100*B29/B28</f>
        <v>108.14212814212814</v>
      </c>
      <c r="D29" s="114"/>
      <c r="E29" s="220">
        <f>+B29-B28</f>
        <v>2154</v>
      </c>
      <c r="F29" s="226">
        <f>+'Ark1'!S24</f>
        <v>28550</v>
      </c>
      <c r="G29" s="226">
        <f>+F29-F28</f>
        <v>2215</v>
      </c>
      <c r="H29" s="100">
        <f>+'Ark1'!Y24</f>
        <v>135.9426823726794</v>
      </c>
      <c r="I29" s="175">
        <f>+H29-H28</f>
        <v>-2.1544372644403325</v>
      </c>
      <c r="J29" s="70">
        <f>+'Ark1'!AA24</f>
        <v>28.634120689773752</v>
      </c>
      <c r="K29" s="190"/>
      <c r="L29" s="109">
        <f>+'Ark1'!W24</f>
        <v>58.595341506129614</v>
      </c>
      <c r="M29" s="179">
        <f>+L29-L28</f>
        <v>3.8743822438718212E-2</v>
      </c>
      <c r="N29" s="108">
        <f>+'Ark1'!AB24</f>
        <v>3.9085786489466954</v>
      </c>
      <c r="O29" s="192">
        <f>+'Ark1'!AC24</f>
        <v>-52.390739508923517</v>
      </c>
      <c r="P29" s="226">
        <f>+'Ark1'!Q24</f>
        <v>457</v>
      </c>
      <c r="Q29" s="100">
        <f>+B29/P29</f>
        <v>62.601750547045953</v>
      </c>
      <c r="R29" s="229">
        <f>+B29*H29/1000</f>
        <v>3889.1841999999847</v>
      </c>
      <c r="S29" s="15">
        <f>100*R29/R28</f>
        <v>106.45501525130533</v>
      </c>
      <c r="T29" s="6"/>
      <c r="W29"/>
      <c r="AB29" s="97"/>
      <c r="AC29" s="222">
        <f t="shared" si="7"/>
        <v>18002</v>
      </c>
      <c r="AD29" s="1">
        <f t="shared" si="8"/>
        <v>60.002392211404718</v>
      </c>
      <c r="AE29" s="97">
        <f t="shared" si="9"/>
        <v>138.03870681035451</v>
      </c>
      <c r="AI29" s="22"/>
      <c r="AJ29" s="22"/>
      <c r="AK29" s="23"/>
      <c r="AL29" s="24"/>
      <c r="AM29" s="24"/>
    </row>
    <row r="30" spans="1:39" ht="15.6">
      <c r="A30" s="7">
        <v>2019</v>
      </c>
      <c r="B30" s="220">
        <f>+'Ark1'!R25</f>
        <v>23700</v>
      </c>
      <c r="C30" s="15">
        <f t="shared" ref="C30" si="10">100*B30/B29</f>
        <v>82.841064000838898</v>
      </c>
      <c r="D30" s="114"/>
      <c r="E30" s="220">
        <f t="shared" ref="E30" si="11">+B30-B29</f>
        <v>-4909</v>
      </c>
      <c r="F30" s="226">
        <f>+'Ark1'!S25</f>
        <v>23661</v>
      </c>
      <c r="G30" s="226">
        <f t="shared" ref="G30" si="12">+F30-F29</f>
        <v>-4889</v>
      </c>
      <c r="H30" s="100">
        <f>+'Ark1'!Y25</f>
        <v>134.5787987341775</v>
      </c>
      <c r="I30" s="175">
        <f t="shared" ref="I30" si="13">+H30-H29</f>
        <v>-1.3638836385019033</v>
      </c>
      <c r="J30" s="70">
        <f>+'Ark1'!AA25</f>
        <v>28.186737513988255</v>
      </c>
      <c r="K30" s="190"/>
      <c r="L30" s="109">
        <f>+'Ark1'!W25</f>
        <v>58.132327458687293</v>
      </c>
      <c r="M30" s="179">
        <f t="shared" ref="M30" si="14">+L30-L29</f>
        <v>-0.46301404744232144</v>
      </c>
      <c r="N30" s="108">
        <f>+'Ark1'!AB25</f>
        <v>3.7773203981691794</v>
      </c>
      <c r="O30" s="192">
        <f>+'Ark1'!AC25</f>
        <v>-57.639971646766867</v>
      </c>
      <c r="P30" s="226">
        <f>+'Ark1'!Q25</f>
        <v>418</v>
      </c>
      <c r="Q30" s="100">
        <f t="shared" ref="Q30" si="15">+B30/P30</f>
        <v>56.698564593301434</v>
      </c>
      <c r="R30" s="229">
        <f t="shared" ref="R30" si="16">+B30*H30/1000</f>
        <v>3189.5175300000069</v>
      </c>
      <c r="S30" s="15">
        <f t="shared" ref="S30" si="17">100*R30/R29</f>
        <v>82.009937456806995</v>
      </c>
      <c r="T30" s="6"/>
      <c r="W30"/>
      <c r="AB30" s="97"/>
      <c r="AC30" s="222">
        <f t="shared" si="7"/>
        <v>18002</v>
      </c>
      <c r="AD30" s="1">
        <f t="shared" si="8"/>
        <v>60.002392211404718</v>
      </c>
      <c r="AE30" s="97">
        <f t="shared" si="9"/>
        <v>138.03870681035451</v>
      </c>
      <c r="AI30" s="22"/>
      <c r="AJ30" s="22"/>
      <c r="AK30" s="23"/>
      <c r="AL30" s="24"/>
      <c r="AM30" s="24"/>
    </row>
    <row r="31" spans="1:39" ht="15.6">
      <c r="A31" s="7">
        <v>2020</v>
      </c>
      <c r="B31" s="220">
        <f>+'Ark1'!R26</f>
        <v>20015</v>
      </c>
      <c r="C31" s="15">
        <f t="shared" ref="C31" si="18">100*B31/B30</f>
        <v>84.451476793248943</v>
      </c>
      <c r="D31" s="114"/>
      <c r="E31" s="220">
        <f t="shared" ref="E31" si="19">+B31-B30</f>
        <v>-3685</v>
      </c>
      <c r="F31" s="226">
        <f>+'Ark1'!S26</f>
        <v>19993</v>
      </c>
      <c r="G31" s="226">
        <f t="shared" ref="G31" si="20">+F31-F30</f>
        <v>-3668</v>
      </c>
      <c r="H31" s="100">
        <f>+'Ark1'!Y26</f>
        <v>134.22372370721993</v>
      </c>
      <c r="I31" s="175">
        <f t="shared" ref="I31" si="21">+H31-H30</f>
        <v>-0.35507502695756443</v>
      </c>
      <c r="J31" s="70">
        <f>+'Ark1'!AA26</f>
        <v>28.274144150297239</v>
      </c>
      <c r="K31" s="190"/>
      <c r="L31" s="109">
        <f>+'Ark1'!W26</f>
        <v>57.896163657280063</v>
      </c>
      <c r="M31" s="179">
        <f t="shared" ref="M31" si="22">+L31-L30</f>
        <v>-0.23616380140722981</v>
      </c>
      <c r="N31" s="108">
        <f>+'Ark1'!AB26</f>
        <v>3.9536429707403991</v>
      </c>
      <c r="O31" s="192">
        <f>+'Ark1'!AC26</f>
        <v>-55.570106135595559</v>
      </c>
      <c r="P31" s="226">
        <f>+'Ark1'!Q26</f>
        <v>334</v>
      </c>
      <c r="Q31" s="100">
        <f t="shared" ref="Q31" si="23">+B31/P31</f>
        <v>59.925149700598801</v>
      </c>
      <c r="R31" s="229">
        <f t="shared" ref="R31" si="24">+B31*H31/1000</f>
        <v>2686.4878300000069</v>
      </c>
      <c r="S31" s="15">
        <f t="shared" ref="S31" si="25">100*R31/R30</f>
        <v>84.228658558274205</v>
      </c>
      <c r="T31" s="6"/>
      <c r="W31"/>
      <c r="AB31" s="97"/>
      <c r="AC31" s="222">
        <f t="shared" si="7"/>
        <v>18002</v>
      </c>
      <c r="AD31" s="1">
        <f t="shared" si="8"/>
        <v>60.002392211404718</v>
      </c>
      <c r="AE31" s="97">
        <f t="shared" si="9"/>
        <v>138.03870681035451</v>
      </c>
      <c r="AI31" s="22"/>
      <c r="AJ31" s="22"/>
      <c r="AK31" s="23"/>
      <c r="AL31" s="24"/>
      <c r="AM31" s="24"/>
    </row>
    <row r="32" spans="1:39" ht="15.6">
      <c r="A32" s="7">
        <v>2021</v>
      </c>
      <c r="B32" s="220">
        <f>+'Ark1'!R27</f>
        <v>19636.400000000001</v>
      </c>
      <c r="C32" s="15">
        <f t="shared" ref="C32" si="26">100*B32/B31</f>
        <v>98.108418685985527</v>
      </c>
      <c r="D32" s="114"/>
      <c r="E32" s="220">
        <f t="shared" ref="E32" si="27">+B32-B31</f>
        <v>-378.59999999999854</v>
      </c>
      <c r="F32" s="226">
        <f>+'Ark1'!S27</f>
        <v>19617.400000000001</v>
      </c>
      <c r="G32" s="226">
        <f t="shared" ref="G32" si="28">+F32-F31</f>
        <v>-375.59999999999854</v>
      </c>
      <c r="H32" s="100">
        <f>+'Ark1'!Y27</f>
        <v>137.12521490701047</v>
      </c>
      <c r="I32" s="175">
        <f t="shared" ref="I32" si="29">+H32-H31</f>
        <v>2.9014911997905415</v>
      </c>
      <c r="J32" s="70">
        <f>+'Ark1'!AA27</f>
        <v>29.504028355941657</v>
      </c>
      <c r="K32" s="190"/>
      <c r="L32" s="109">
        <f>+'Ark1'!W27</f>
        <v>58.82895796588744</v>
      </c>
      <c r="M32" s="179">
        <f t="shared" ref="M32" si="30">+L32-L31</f>
        <v>0.93279430860737733</v>
      </c>
      <c r="N32" s="108">
        <f>+'Ark1'!AB27</f>
        <v>4.2944582200660149</v>
      </c>
      <c r="O32" s="192">
        <f>+'Ark1'!AC27</f>
        <v>-57.508852702687008</v>
      </c>
      <c r="P32" s="226">
        <f>+'Ark1'!Q27</f>
        <v>334</v>
      </c>
      <c r="Q32" s="100">
        <f t="shared" ref="Q32" si="31">+B32/P32</f>
        <v>58.791616766467072</v>
      </c>
      <c r="R32" s="229">
        <f t="shared" ref="R32" si="32">+B32*H32/1000</f>
        <v>2692.6455700000206</v>
      </c>
      <c r="S32" s="15">
        <f t="shared" ref="S32" si="33">100*R32/R31</f>
        <v>100.22921153527108</v>
      </c>
      <c r="T32" s="6"/>
      <c r="W32"/>
      <c r="AB32" s="97"/>
      <c r="AC32" s="222">
        <f t="shared" si="7"/>
        <v>18002</v>
      </c>
      <c r="AD32" s="1">
        <f t="shared" si="8"/>
        <v>60.002392211404718</v>
      </c>
      <c r="AE32" s="97">
        <f t="shared" si="9"/>
        <v>138.03870681035451</v>
      </c>
      <c r="AI32" s="22"/>
      <c r="AJ32" s="22"/>
      <c r="AK32" s="23"/>
      <c r="AL32" s="24"/>
      <c r="AM32" s="24"/>
    </row>
    <row r="33" spans="1:39" ht="15.6">
      <c r="A33" s="7">
        <v>2022</v>
      </c>
      <c r="B33" s="220">
        <f>+'Ark1'!R28</f>
        <v>18067</v>
      </c>
      <c r="C33" s="15">
        <f t="shared" ref="C33:C34" si="34">100*B33/B32</f>
        <v>92.007699985740757</v>
      </c>
      <c r="D33" s="114"/>
      <c r="E33" s="220">
        <f t="shared" ref="E33:E34" si="35">+B33-B32</f>
        <v>-1569.4000000000015</v>
      </c>
      <c r="F33" s="226">
        <f>+'Ark1'!S28</f>
        <v>18062</v>
      </c>
      <c r="G33" s="226">
        <f t="shared" ref="G33:G34" si="36">+F33-F32</f>
        <v>-1555.4000000000015</v>
      </c>
      <c r="H33" s="100">
        <f>+'Ark1'!Y28</f>
        <v>138.37289865500679</v>
      </c>
      <c r="I33" s="175">
        <f t="shared" ref="I33:I34" si="37">+H33-H32</f>
        <v>1.2476837479963194</v>
      </c>
      <c r="J33" s="70">
        <f>+'Ark1'!AA28</f>
        <v>29.605110855969048</v>
      </c>
      <c r="K33" s="190"/>
      <c r="L33" s="109">
        <f>+'Ark1'!W28</f>
        <v>59.709389879304602</v>
      </c>
      <c r="M33" s="179">
        <f t="shared" ref="M33:M34" si="38">+L33-L32</f>
        <v>0.88043191341716209</v>
      </c>
      <c r="N33" s="108">
        <f>+'Ark1'!AB28</f>
        <v>4.2192276202743857</v>
      </c>
      <c r="O33" s="192">
        <f>+'Ark1'!AC28</f>
        <v>-56.67340177056532</v>
      </c>
      <c r="P33" s="226">
        <f>+'Ark1'!Q28</f>
        <v>308</v>
      </c>
      <c r="Q33" s="100">
        <f t="shared" ref="Q33:Q34" si="39">+B33/P33</f>
        <v>58.659090909090907</v>
      </c>
      <c r="R33" s="229">
        <f t="shared" ref="R33:R34" si="40">+B33*H33/1000</f>
        <v>2499.9831600000075</v>
      </c>
      <c r="S33" s="15">
        <f t="shared" ref="S33:S34" si="41">100*R33/R32</f>
        <v>92.844865579541846</v>
      </c>
      <c r="T33" s="6"/>
      <c r="W33"/>
      <c r="AB33" s="97"/>
      <c r="AC33" s="222">
        <f t="shared" si="7"/>
        <v>18002</v>
      </c>
      <c r="AD33" s="1">
        <f t="shared" si="8"/>
        <v>60.002392211404718</v>
      </c>
      <c r="AE33" s="97">
        <f t="shared" si="9"/>
        <v>138.03870681035451</v>
      </c>
      <c r="AI33" s="22"/>
      <c r="AJ33" s="22"/>
      <c r="AK33" s="23"/>
      <c r="AL33" s="24"/>
      <c r="AM33" s="24"/>
    </row>
    <row r="34" spans="1:39" ht="15.6">
      <c r="A34" s="7">
        <v>2023</v>
      </c>
      <c r="B34" s="220">
        <f>+'Ark1'!R29</f>
        <v>18002</v>
      </c>
      <c r="C34" s="15">
        <f t="shared" si="34"/>
        <v>99.640228040073055</v>
      </c>
      <c r="D34" s="114"/>
      <c r="E34" s="220">
        <f t="shared" si="35"/>
        <v>-65</v>
      </c>
      <c r="F34" s="226">
        <f>+'Ark1'!S29</f>
        <v>17975</v>
      </c>
      <c r="G34" s="226">
        <f t="shared" si="36"/>
        <v>-87</v>
      </c>
      <c r="H34" s="100">
        <f>+'Ark1'!Y29</f>
        <v>138.03870681035451</v>
      </c>
      <c r="I34" s="175">
        <f t="shared" si="37"/>
        <v>-0.33419184465228113</v>
      </c>
      <c r="J34" s="70">
        <f>+'Ark1'!AA29</f>
        <v>30.155638948122753</v>
      </c>
      <c r="K34" s="190"/>
      <c r="L34" s="109">
        <f>+'Ark1'!W29</f>
        <v>60.002392211404718</v>
      </c>
      <c r="M34" s="179">
        <f t="shared" si="38"/>
        <v>0.29300233210011584</v>
      </c>
      <c r="N34" s="108">
        <f>+'Ark1'!AB29</f>
        <v>4.0456704111500592</v>
      </c>
      <c r="O34" s="192">
        <f>+'Ark1'!AC29</f>
        <v>-56.636403503951449</v>
      </c>
      <c r="P34" s="226">
        <f>+'Ark1'!Q29</f>
        <v>309</v>
      </c>
      <c r="Q34" s="100">
        <f t="shared" si="39"/>
        <v>58.258899676375407</v>
      </c>
      <c r="R34" s="229">
        <f t="shared" si="40"/>
        <v>2484.9728000000023</v>
      </c>
      <c r="S34" s="15">
        <f t="shared" si="41"/>
        <v>99.39958155558115</v>
      </c>
      <c r="T34" s="6"/>
      <c r="W34"/>
      <c r="AB34" s="97"/>
      <c r="AC34" s="222">
        <f t="shared" si="7"/>
        <v>18002</v>
      </c>
      <c r="AD34" s="1">
        <f t="shared" si="8"/>
        <v>60.002392211404718</v>
      </c>
      <c r="AE34" s="97">
        <f t="shared" si="9"/>
        <v>138.03870681035451</v>
      </c>
      <c r="AI34" s="22"/>
      <c r="AJ34" s="22"/>
      <c r="AK34" s="23"/>
      <c r="AL34" s="24"/>
      <c r="AM34" s="24"/>
    </row>
    <row r="35" spans="1:39">
      <c r="A35" s="6"/>
      <c r="B35" s="221"/>
      <c r="C35" s="6"/>
      <c r="D35" s="114"/>
      <c r="E35" s="221"/>
      <c r="F35" s="221"/>
      <c r="G35" s="221"/>
      <c r="H35" s="6"/>
      <c r="I35" s="6"/>
      <c r="J35" s="182"/>
      <c r="K35" s="190"/>
      <c r="L35" s="6"/>
      <c r="M35" s="6"/>
      <c r="N35" s="6"/>
      <c r="O35" s="182"/>
      <c r="P35" s="221"/>
      <c r="Q35" s="104"/>
      <c r="R35" s="221"/>
      <c r="S35" s="6"/>
      <c r="T35" s="6"/>
      <c r="AC35"/>
    </row>
    <row r="36" spans="1:39">
      <c r="A36" t="s">
        <v>2</v>
      </c>
    </row>
    <row r="124" spans="1:31">
      <c r="U124" s="29"/>
      <c r="V124" s="29"/>
      <c r="W124" s="106"/>
      <c r="X124" s="29"/>
      <c r="Y124" s="29"/>
    </row>
    <row r="125" spans="1:31">
      <c r="A125" s="29"/>
      <c r="B125" s="223"/>
      <c r="C125" s="29"/>
      <c r="D125" s="29"/>
      <c r="E125" s="223"/>
      <c r="F125" s="223"/>
      <c r="G125" s="223"/>
      <c r="H125" s="29"/>
      <c r="I125" s="29"/>
      <c r="J125" s="193"/>
      <c r="K125" s="193"/>
      <c r="L125" s="29"/>
      <c r="M125" s="29"/>
      <c r="N125" s="29"/>
      <c r="O125" s="193"/>
      <c r="P125" s="223"/>
      <c r="Q125" s="29"/>
      <c r="R125" s="223"/>
      <c r="S125" s="29"/>
      <c r="T125" s="115"/>
      <c r="U125" s="33"/>
      <c r="V125" s="33"/>
      <c r="W125" s="107"/>
      <c r="X125" s="33"/>
      <c r="Y125" s="33"/>
      <c r="AE125" s="115"/>
    </row>
    <row r="126" spans="1:31">
      <c r="A126" s="33"/>
      <c r="B126" s="224"/>
      <c r="C126" s="33"/>
      <c r="D126" s="33"/>
      <c r="E126" s="224"/>
      <c r="F126" s="224"/>
      <c r="G126" s="224"/>
      <c r="H126" s="33"/>
      <c r="I126" s="33"/>
      <c r="J126" s="194"/>
      <c r="K126" s="194"/>
      <c r="L126" s="33"/>
      <c r="M126" s="33"/>
      <c r="N126" s="33"/>
      <c r="O126" s="194"/>
      <c r="P126" s="224"/>
      <c r="Q126" s="33"/>
      <c r="R126" s="224"/>
      <c r="S126" s="33"/>
      <c r="T126" s="33"/>
      <c r="U126" s="33"/>
      <c r="V126" s="33"/>
      <c r="W126" s="107"/>
      <c r="X126" s="33"/>
      <c r="Y126" s="33"/>
      <c r="AE126" s="33"/>
    </row>
    <row r="127" spans="1:31">
      <c r="A127" s="33"/>
      <c r="B127" s="224"/>
      <c r="C127" s="33"/>
      <c r="D127" s="33"/>
      <c r="E127" s="224"/>
      <c r="F127" s="224"/>
      <c r="G127" s="224"/>
      <c r="H127" s="33"/>
      <c r="I127" s="33"/>
      <c r="J127" s="194"/>
      <c r="K127" s="194"/>
      <c r="L127" s="33"/>
      <c r="M127" s="33"/>
      <c r="N127" s="33"/>
      <c r="O127" s="194"/>
      <c r="P127" s="224"/>
      <c r="Q127" s="33"/>
      <c r="R127" s="224"/>
      <c r="S127" s="33"/>
      <c r="T127" s="33"/>
      <c r="U127" s="33"/>
      <c r="V127" s="33"/>
      <c r="W127" s="107"/>
      <c r="X127" s="33"/>
      <c r="Y127" s="33"/>
      <c r="AE127" s="33"/>
    </row>
    <row r="128" spans="1:31">
      <c r="A128" s="33"/>
      <c r="B128" s="224"/>
      <c r="C128" s="33"/>
      <c r="D128" s="33"/>
      <c r="E128" s="224"/>
      <c r="F128" s="224"/>
      <c r="G128" s="224"/>
      <c r="H128" s="33"/>
      <c r="I128" s="33"/>
      <c r="J128" s="194"/>
      <c r="K128" s="194"/>
      <c r="L128" s="33"/>
      <c r="M128" s="33"/>
      <c r="N128" s="33"/>
      <c r="O128" s="194"/>
      <c r="P128" s="224"/>
      <c r="Q128" s="33"/>
      <c r="R128" s="224"/>
      <c r="S128" s="33"/>
      <c r="T128" s="33"/>
      <c r="U128" s="33"/>
      <c r="V128" s="33"/>
      <c r="W128" s="107"/>
      <c r="X128" s="33"/>
      <c r="Y128" s="33"/>
      <c r="AE128" s="33"/>
    </row>
    <row r="129" spans="1:31">
      <c r="A129" s="33"/>
      <c r="B129" s="224"/>
      <c r="C129" s="33"/>
      <c r="D129" s="33"/>
      <c r="E129" s="224"/>
      <c r="F129" s="224"/>
      <c r="G129" s="224"/>
      <c r="H129" s="33"/>
      <c r="I129" s="33"/>
      <c r="J129" s="194"/>
      <c r="K129" s="194"/>
      <c r="L129" s="33"/>
      <c r="M129" s="33"/>
      <c r="N129" s="33"/>
      <c r="O129" s="194"/>
      <c r="P129" s="224"/>
      <c r="Q129" s="33"/>
      <c r="R129" s="224"/>
      <c r="S129" s="33"/>
      <c r="T129" s="33"/>
      <c r="U129" s="33"/>
      <c r="V129" s="33"/>
      <c r="W129" s="107"/>
      <c r="X129" s="33"/>
      <c r="Y129" s="33"/>
      <c r="AE129" s="33"/>
    </row>
    <row r="130" spans="1:31">
      <c r="A130" s="33"/>
      <c r="B130" s="224"/>
      <c r="C130" s="33"/>
      <c r="D130" s="33"/>
      <c r="E130" s="224"/>
      <c r="F130" s="224"/>
      <c r="G130" s="224"/>
      <c r="H130" s="33"/>
      <c r="I130" s="33"/>
      <c r="J130" s="194"/>
      <c r="K130" s="194"/>
      <c r="L130" s="33"/>
      <c r="M130" s="33"/>
      <c r="N130" s="33"/>
      <c r="O130" s="194"/>
      <c r="P130" s="224"/>
      <c r="Q130" s="33"/>
      <c r="R130" s="224"/>
      <c r="S130" s="33"/>
      <c r="T130" s="33"/>
      <c r="U130" s="33"/>
      <c r="V130" s="33"/>
      <c r="W130" s="107"/>
      <c r="X130" s="33"/>
      <c r="Y130" s="33"/>
      <c r="AE130" s="33"/>
    </row>
    <row r="131" spans="1:31">
      <c r="A131" s="33"/>
      <c r="B131" s="224"/>
      <c r="C131" s="33"/>
      <c r="D131" s="33"/>
      <c r="E131" s="224"/>
      <c r="F131" s="224"/>
      <c r="G131" s="224"/>
      <c r="H131" s="33"/>
      <c r="I131" s="33"/>
      <c r="J131" s="194"/>
      <c r="K131" s="194"/>
      <c r="L131" s="33"/>
      <c r="M131" s="33"/>
      <c r="N131" s="33"/>
      <c r="O131" s="194"/>
      <c r="P131" s="224"/>
      <c r="Q131" s="33"/>
      <c r="R131" s="224"/>
      <c r="S131" s="33"/>
      <c r="T131" s="33"/>
      <c r="U131" s="33"/>
      <c r="V131" s="33"/>
      <c r="W131" s="107"/>
      <c r="X131" s="33"/>
      <c r="Y131" s="33"/>
      <c r="AE131" s="33"/>
    </row>
    <row r="132" spans="1:31">
      <c r="A132" s="33"/>
      <c r="B132" s="224"/>
      <c r="C132" s="33"/>
      <c r="D132" s="33"/>
      <c r="E132" s="224"/>
      <c r="F132" s="224"/>
      <c r="G132" s="224"/>
      <c r="H132" s="33"/>
      <c r="I132" s="33"/>
      <c r="J132" s="194"/>
      <c r="K132" s="194"/>
      <c r="L132" s="33"/>
      <c r="M132" s="33"/>
      <c r="N132" s="33"/>
      <c r="O132" s="194"/>
      <c r="P132" s="224"/>
      <c r="Q132" s="33"/>
      <c r="R132" s="224"/>
      <c r="S132" s="33"/>
      <c r="T132" s="33"/>
      <c r="U132" s="33"/>
      <c r="V132" s="33"/>
      <c r="W132" s="107"/>
      <c r="X132" s="33"/>
      <c r="Y132" s="33"/>
      <c r="AE132" s="33"/>
    </row>
    <row r="133" spans="1:31">
      <c r="A133" s="33"/>
      <c r="B133" s="224"/>
      <c r="C133" s="33"/>
      <c r="D133" s="33"/>
      <c r="E133" s="224"/>
      <c r="F133" s="224"/>
      <c r="G133" s="224"/>
      <c r="H133" s="33"/>
      <c r="I133" s="33"/>
      <c r="J133" s="194"/>
      <c r="K133" s="194"/>
      <c r="L133" s="33"/>
      <c r="M133" s="33"/>
      <c r="N133" s="33"/>
      <c r="O133" s="194"/>
      <c r="P133" s="224"/>
      <c r="Q133" s="33"/>
      <c r="R133" s="224"/>
      <c r="S133" s="33"/>
      <c r="T133" s="33"/>
      <c r="U133" s="33"/>
      <c r="V133" s="33"/>
      <c r="W133" s="107"/>
      <c r="X133" s="33"/>
      <c r="Y133" s="33"/>
      <c r="AE133" s="33"/>
    </row>
    <row r="134" spans="1:31">
      <c r="A134" s="33"/>
      <c r="B134" s="224"/>
      <c r="C134" s="33"/>
      <c r="D134" s="33"/>
      <c r="E134" s="224"/>
      <c r="F134" s="224"/>
      <c r="G134" s="224"/>
      <c r="H134" s="33"/>
      <c r="I134" s="33"/>
      <c r="J134" s="194"/>
      <c r="K134" s="194"/>
      <c r="L134" s="33"/>
      <c r="M134" s="33"/>
      <c r="N134" s="33"/>
      <c r="O134" s="194"/>
      <c r="P134" s="224"/>
      <c r="Q134" s="33"/>
      <c r="R134" s="224"/>
      <c r="S134" s="33"/>
      <c r="T134" s="33"/>
      <c r="U134" s="33"/>
      <c r="V134" s="33"/>
      <c r="W134" s="107"/>
      <c r="X134" s="33"/>
      <c r="Y134" s="33"/>
      <c r="AE134" s="33"/>
    </row>
    <row r="135" spans="1:31">
      <c r="A135" s="33"/>
      <c r="B135" s="224"/>
      <c r="C135" s="33"/>
      <c r="D135" s="33"/>
      <c r="E135" s="224"/>
      <c r="F135" s="224"/>
      <c r="G135" s="224"/>
      <c r="H135" s="33"/>
      <c r="I135" s="33"/>
      <c r="J135" s="194"/>
      <c r="K135" s="194"/>
      <c r="L135" s="33"/>
      <c r="M135" s="33"/>
      <c r="N135" s="33"/>
      <c r="O135" s="194"/>
      <c r="P135" s="224"/>
      <c r="Q135" s="33"/>
      <c r="R135" s="224"/>
      <c r="S135" s="33"/>
      <c r="T135" s="33"/>
      <c r="U135" s="33"/>
      <c r="V135" s="33"/>
      <c r="W135" s="107"/>
      <c r="X135" s="33"/>
      <c r="Y135" s="33"/>
      <c r="AE135" s="33"/>
    </row>
    <row r="136" spans="1:31">
      <c r="A136" s="33"/>
      <c r="B136" s="224"/>
      <c r="C136" s="33"/>
      <c r="D136" s="33"/>
      <c r="E136" s="224"/>
      <c r="F136" s="224"/>
      <c r="G136" s="224"/>
      <c r="H136" s="33"/>
      <c r="I136" s="33"/>
      <c r="J136" s="194"/>
      <c r="K136" s="194"/>
      <c r="L136" s="33"/>
      <c r="M136" s="33"/>
      <c r="N136" s="33"/>
      <c r="O136" s="194"/>
      <c r="P136" s="224"/>
      <c r="Q136" s="33"/>
      <c r="R136" s="224"/>
      <c r="S136" s="33"/>
      <c r="T136" s="33"/>
      <c r="U136" s="33"/>
      <c r="V136" s="33"/>
      <c r="W136" s="107"/>
      <c r="X136" s="33"/>
      <c r="Y136" s="33"/>
      <c r="AE136" s="33"/>
    </row>
    <row r="137" spans="1:31">
      <c r="A137" s="33"/>
      <c r="B137" s="224"/>
      <c r="C137" s="33"/>
      <c r="D137" s="33"/>
      <c r="E137" s="224"/>
      <c r="F137" s="224"/>
      <c r="G137" s="224"/>
      <c r="H137" s="33"/>
      <c r="I137" s="33"/>
      <c r="J137" s="194"/>
      <c r="K137" s="194"/>
      <c r="L137" s="33"/>
      <c r="M137" s="33"/>
      <c r="N137" s="33"/>
      <c r="O137" s="194"/>
      <c r="P137" s="224"/>
      <c r="Q137" s="33"/>
      <c r="R137" s="224"/>
      <c r="S137" s="33"/>
      <c r="T137" s="33"/>
      <c r="U137" s="33"/>
      <c r="V137" s="33"/>
      <c r="W137" s="107"/>
      <c r="X137" s="33"/>
      <c r="Y137" s="33"/>
      <c r="AE137" s="33"/>
    </row>
    <row r="138" spans="1:31">
      <c r="A138" s="33"/>
      <c r="B138" s="224"/>
      <c r="C138" s="33"/>
      <c r="D138" s="33"/>
      <c r="E138" s="224"/>
      <c r="F138" s="224"/>
      <c r="G138" s="224"/>
      <c r="H138" s="33"/>
      <c r="I138" s="33"/>
      <c r="J138" s="194"/>
      <c r="K138" s="194"/>
      <c r="L138" s="33"/>
      <c r="M138" s="33"/>
      <c r="N138" s="33"/>
      <c r="O138" s="194"/>
      <c r="P138" s="224"/>
      <c r="Q138" s="33"/>
      <c r="R138" s="224"/>
      <c r="S138" s="33"/>
      <c r="T138" s="33"/>
      <c r="U138" s="33"/>
      <c r="V138" s="33"/>
      <c r="W138" s="107"/>
      <c r="X138" s="33"/>
      <c r="Y138" s="33"/>
      <c r="AE138" s="33"/>
    </row>
    <row r="139" spans="1:31">
      <c r="A139" s="33"/>
      <c r="B139" s="224"/>
      <c r="C139" s="33"/>
      <c r="D139" s="33"/>
      <c r="E139" s="224"/>
      <c r="F139" s="224"/>
      <c r="G139" s="224"/>
      <c r="H139" s="33"/>
      <c r="I139" s="33"/>
      <c r="J139" s="194"/>
      <c r="K139" s="194"/>
      <c r="L139" s="33"/>
      <c r="M139" s="33"/>
      <c r="N139" s="33"/>
      <c r="O139" s="194"/>
      <c r="P139" s="224"/>
      <c r="Q139" s="33"/>
      <c r="R139" s="224"/>
      <c r="S139" s="33"/>
      <c r="T139" s="33"/>
      <c r="U139" s="33"/>
      <c r="V139" s="33"/>
      <c r="W139" s="107"/>
      <c r="X139" s="33"/>
      <c r="Y139" s="33"/>
      <c r="AE139" s="33"/>
    </row>
    <row r="140" spans="1:31">
      <c r="A140" s="33"/>
      <c r="B140" s="224"/>
      <c r="C140" s="33"/>
      <c r="D140" s="33"/>
      <c r="E140" s="224"/>
      <c r="F140" s="224"/>
      <c r="G140" s="224"/>
      <c r="H140" s="33"/>
      <c r="I140" s="33"/>
      <c r="J140" s="194"/>
      <c r="K140" s="194"/>
      <c r="L140" s="33"/>
      <c r="M140" s="33"/>
      <c r="N140" s="33"/>
      <c r="O140" s="194"/>
      <c r="P140" s="224"/>
      <c r="Q140" s="33"/>
      <c r="R140" s="224"/>
      <c r="S140" s="33"/>
      <c r="T140" s="33"/>
      <c r="U140" s="33"/>
      <c r="V140" s="33"/>
      <c r="W140" s="107"/>
      <c r="X140" s="33"/>
      <c r="Y140" s="33"/>
      <c r="AE140" s="33"/>
    </row>
    <row r="141" spans="1:31">
      <c r="A141" s="33"/>
      <c r="B141" s="224"/>
      <c r="C141" s="33"/>
      <c r="D141" s="33"/>
      <c r="E141" s="224"/>
      <c r="F141" s="224"/>
      <c r="G141" s="224"/>
      <c r="H141" s="33"/>
      <c r="I141" s="33"/>
      <c r="J141" s="194"/>
      <c r="K141" s="194"/>
      <c r="L141" s="33"/>
      <c r="M141" s="33"/>
      <c r="N141" s="33"/>
      <c r="O141" s="194"/>
      <c r="P141" s="224"/>
      <c r="Q141" s="33"/>
      <c r="R141" s="224"/>
      <c r="S141" s="33"/>
      <c r="T141" s="33"/>
      <c r="U141" s="33"/>
      <c r="V141" s="33"/>
      <c r="W141" s="107"/>
      <c r="X141" s="33"/>
      <c r="Y141" s="33"/>
      <c r="AE141" s="33"/>
    </row>
    <row r="142" spans="1:31">
      <c r="A142" s="33"/>
      <c r="B142" s="224"/>
      <c r="C142" s="33"/>
      <c r="D142" s="33"/>
      <c r="E142" s="224"/>
      <c r="F142" s="224"/>
      <c r="G142" s="224"/>
      <c r="H142" s="33"/>
      <c r="I142" s="33"/>
      <c r="J142" s="194"/>
      <c r="K142" s="194"/>
      <c r="L142" s="33"/>
      <c r="M142" s="33"/>
      <c r="N142" s="33"/>
      <c r="O142" s="194"/>
      <c r="P142" s="224"/>
      <c r="Q142" s="33"/>
      <c r="R142" s="224"/>
      <c r="S142" s="33"/>
      <c r="T142" s="33"/>
      <c r="AE142" s="33"/>
    </row>
  </sheetData>
  <mergeCells count="2">
    <mergeCell ref="J2:L2"/>
    <mergeCell ref="U2:X2"/>
  </mergeCells>
  <phoneticPr fontId="11" type="noConversion"/>
  <conditionalFormatting sqref="C8:C34 S8:S34 E8:E34">
    <cfRule type="cellIs" dxfId="139" priority="11" operator="lessThan">
      <formula>100</formula>
    </cfRule>
    <cfRule type="cellIs" dxfId="138" priority="12" operator="greaterThan">
      <formula>100</formula>
    </cfRule>
  </conditionalFormatting>
  <conditionalFormatting sqref="G8:G34 I8:I34 M8:M34">
    <cfRule type="cellIs" dxfId="137" priority="5" operator="lessThan">
      <formula>0</formula>
    </cfRule>
    <cfRule type="cellIs" dxfId="136" priority="6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8B7-769C-4572-9E08-8572DD0FAB64}">
  <dimension ref="A1"/>
  <sheetViews>
    <sheetView topLeftCell="AB1" workbookViewId="0">
      <selection activeCell="AB2" sqref="AB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17"/>
  <sheetViews>
    <sheetView zoomScale="98" zoomScaleNormal="9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N4" sqref="N4:O4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4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4.1796875" customWidth="1"/>
    <col min="10" max="10" width="6.08984375" customWidth="1"/>
    <col min="11" max="11" width="7.453125" customWidth="1"/>
    <col min="12" max="12" width="5.36328125" customWidth="1"/>
    <col min="13" max="13" width="7.1796875" style="97" customWidth="1"/>
    <col min="14" max="14" width="5.1796875" customWidth="1"/>
    <col min="15" max="15" width="5.54296875" style="97" customWidth="1"/>
    <col min="16" max="16" width="6.453125" style="97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7" customWidth="1"/>
    <col min="23" max="23" width="9.36328125" customWidth="1"/>
    <col min="24" max="24" width="9.453125" style="97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2"/>
      <c r="N1" s="42"/>
      <c r="O1" s="101"/>
      <c r="P1" s="101"/>
      <c r="Q1" s="64"/>
      <c r="R1" s="64"/>
      <c r="S1" s="39"/>
      <c r="T1" s="2"/>
      <c r="U1" s="4"/>
      <c r="V1" s="4"/>
      <c r="W1" s="4"/>
      <c r="X1"/>
    </row>
    <row r="2" spans="1:32" s="125" customFormat="1" ht="31.8">
      <c r="A2" s="142"/>
      <c r="B2" s="142"/>
      <c r="C2" s="142" t="s">
        <v>0</v>
      </c>
      <c r="D2" s="142"/>
      <c r="E2" s="142"/>
      <c r="F2" s="142"/>
      <c r="G2" s="142"/>
      <c r="H2" s="142" t="s">
        <v>418</v>
      </c>
      <c r="I2" s="142"/>
      <c r="J2" s="142"/>
      <c r="K2" s="142"/>
      <c r="L2" s="142"/>
      <c r="M2" s="144" t="str">
        <f>+År!B2</f>
        <v>Flådd purke</v>
      </c>
      <c r="N2" s="142"/>
      <c r="O2" s="144"/>
      <c r="P2" s="144"/>
      <c r="Q2" s="163"/>
      <c r="R2" s="163"/>
      <c r="S2" s="142"/>
      <c r="T2" s="2"/>
      <c r="U2" s="4"/>
      <c r="W2" s="143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2"/>
      <c r="N3" s="42"/>
      <c r="O3" s="101"/>
      <c r="P3" s="101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+År!Q2</f>
        <v>52</v>
      </c>
      <c r="G4" s="39"/>
      <c r="H4" s="39"/>
      <c r="I4" s="39"/>
      <c r="J4" s="145" t="s">
        <v>372</v>
      </c>
      <c r="K4" s="101"/>
      <c r="L4" s="39"/>
      <c r="M4" s="101"/>
      <c r="N4" s="293">
        <f>SUM(F10:F16)</f>
        <v>18002</v>
      </c>
      <c r="O4" s="294"/>
      <c r="P4" s="64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45"/>
      <c r="N5" s="45"/>
      <c r="O5" s="145"/>
      <c r="P5" s="145"/>
      <c r="Q5" s="83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45"/>
      <c r="N6" s="45"/>
      <c r="O6" s="145"/>
      <c r="P6" s="145"/>
      <c r="Q6" s="83" t="s">
        <v>462</v>
      </c>
      <c r="R6" s="83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6" t="s">
        <v>18</v>
      </c>
      <c r="N7" s="45"/>
      <c r="O7" s="96" t="s">
        <v>395</v>
      </c>
      <c r="P7" s="96" t="s">
        <v>395</v>
      </c>
      <c r="Q7" s="72" t="s">
        <v>463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442</v>
      </c>
      <c r="F8" s="72" t="s">
        <v>3</v>
      </c>
      <c r="G8" s="72" t="s">
        <v>401</v>
      </c>
      <c r="H8" s="96" t="s">
        <v>3</v>
      </c>
      <c r="I8" s="96"/>
      <c r="J8" s="96" t="s">
        <v>1</v>
      </c>
      <c r="K8" s="34" t="s">
        <v>18</v>
      </c>
      <c r="L8" s="96"/>
      <c r="M8" s="96" t="s">
        <v>399</v>
      </c>
      <c r="N8" s="96"/>
      <c r="O8" s="96" t="s">
        <v>399</v>
      </c>
      <c r="P8" s="96"/>
      <c r="Q8" s="72" t="s">
        <v>31</v>
      </c>
      <c r="R8" s="72" t="s">
        <v>449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421</v>
      </c>
      <c r="F9" s="72" t="s">
        <v>11</v>
      </c>
      <c r="G9" s="72" t="s">
        <v>394</v>
      </c>
      <c r="H9" s="96" t="s">
        <v>363</v>
      </c>
      <c r="I9" s="127" t="s">
        <v>448</v>
      </c>
      <c r="J9" s="96" t="s">
        <v>363</v>
      </c>
      <c r="K9" s="34" t="s">
        <v>394</v>
      </c>
      <c r="L9" s="127" t="s">
        <v>448</v>
      </c>
      <c r="M9" s="96" t="s">
        <v>396</v>
      </c>
      <c r="N9" s="127" t="s">
        <v>448</v>
      </c>
      <c r="O9" s="96" t="s">
        <v>396</v>
      </c>
      <c r="P9" s="96" t="s">
        <v>397</v>
      </c>
      <c r="Q9" s="72" t="s">
        <v>403</v>
      </c>
      <c r="R9" s="72" t="s">
        <v>456</v>
      </c>
      <c r="S9" s="39"/>
      <c r="T9" s="4"/>
      <c r="U9" s="52"/>
      <c r="V9" s="1"/>
      <c r="W9" s="5"/>
      <c r="X9"/>
    </row>
    <row r="10" spans="1:32" ht="15.6">
      <c r="A10" s="39"/>
      <c r="B10" s="60">
        <f>+'Ark1'!C2577</f>
        <v>2023</v>
      </c>
      <c r="C10" s="60">
        <f>+'Ark1'!L2577</f>
        <v>1</v>
      </c>
      <c r="D10" s="99" t="s">
        <v>24</v>
      </c>
      <c r="E10" s="60">
        <f>+'Ark1'!Q2577</f>
        <v>1</v>
      </c>
      <c r="F10" s="76">
        <f>+'Ark1'!R2577</f>
        <v>1</v>
      </c>
      <c r="G10" s="76">
        <f>+IF(F10=0,"",'Ark1'!S2577)</f>
        <v>0</v>
      </c>
      <c r="H10" s="99">
        <f>+IF(F10=0,"",'Ark1'!T2577)</f>
        <v>5.5549383401844255E-3</v>
      </c>
      <c r="I10" s="99">
        <f t="shared" ref="I10:I16" si="0">+IF(F10=0,"",H10-H18)</f>
        <v>5.5549383401844255E-3</v>
      </c>
      <c r="J10" s="99">
        <f>+IF(F10=0,"",'Ark1'!U2577)</f>
        <v>0</v>
      </c>
      <c r="K10" s="61">
        <f>+IF(F10=0,"",'Ark1'!W2577)</f>
        <v>0</v>
      </c>
      <c r="L10" s="99">
        <f t="shared" ref="L10:L16" si="1">+IF(F10=0,"",K10-K18)</f>
        <v>0</v>
      </c>
      <c r="M10" s="99">
        <f>+IF(F10=0,"",'Ark1'!Y2577)</f>
        <v>0</v>
      </c>
      <c r="N10" s="99">
        <f t="shared" ref="N10:N16" si="2">+IF(F10=0,"",M10-M18)</f>
        <v>0</v>
      </c>
      <c r="O10" s="99">
        <f>+IF(F10=0,"",'Ark1'!AA2577)</f>
        <v>0</v>
      </c>
      <c r="P10" s="99">
        <f>+IF(F10=0,"",'Ark1'!AB2577)</f>
        <v>0</v>
      </c>
      <c r="Q10" s="76">
        <f>+IF(F10=0,"",'Ark1'!AC2577)</f>
        <v>0</v>
      </c>
      <c r="R10" s="76">
        <f>+IF(F10=0,"",F10/E10)</f>
        <v>1</v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+'Ark1'!C2578</f>
        <v>2023</v>
      </c>
      <c r="C11" s="60">
        <f>+'Ark1'!L2578</f>
        <v>2</v>
      </c>
      <c r="D11" s="99" t="s">
        <v>25</v>
      </c>
      <c r="E11" s="60">
        <f>+'Ark1'!Q2578</f>
        <v>4</v>
      </c>
      <c r="F11" s="76">
        <f>+'Ark1'!R2578</f>
        <v>5</v>
      </c>
      <c r="G11" s="76">
        <f>+IF(F11=0,"",'Ark1'!S2578)</f>
        <v>5</v>
      </c>
      <c r="H11" s="99">
        <f>+IF(F11=0,"",'Ark1'!T2578)</f>
        <v>2.7774691700922127E-2</v>
      </c>
      <c r="I11" s="99">
        <f t="shared" si="0"/>
        <v>-2.7574840595529972E-2</v>
      </c>
      <c r="J11" s="99">
        <f>+IF(F11=0,"",'Ark1'!U2578)</f>
        <v>4.7120034761606519E-2</v>
      </c>
      <c r="K11" s="61">
        <f>+IF(F11=0,"",'Ark1'!W2578)</f>
        <v>39</v>
      </c>
      <c r="L11" s="99">
        <f t="shared" si="1"/>
        <v>-1.25</v>
      </c>
      <c r="M11" s="99">
        <f>+IF(F11=0,"",'Ark1'!Y2578)</f>
        <v>233.80000000000004</v>
      </c>
      <c r="N11" s="99">
        <f t="shared" si="2"/>
        <v>48.920000000000044</v>
      </c>
      <c r="O11" s="99">
        <f>+IF(F11=0,"",'Ark1'!AA2578)</f>
        <v>23.486251297301404</v>
      </c>
      <c r="P11" s="99">
        <f>+IF(F11=0,"",'Ark1'!AB2578)</f>
        <v>0</v>
      </c>
      <c r="Q11" s="76">
        <f>+IF(F11=0,"",'Ark1'!AC2578)</f>
        <v>0</v>
      </c>
      <c r="R11" s="76">
        <f t="shared" ref="R11:R16" si="3">+IF(F11=0,"",F11/E11)</f>
        <v>1.25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+'Ark1'!C2579</f>
        <v>2023</v>
      </c>
      <c r="C12" s="60">
        <f>+'Ark1'!L2579</f>
        <v>5</v>
      </c>
      <c r="D12" s="99" t="s">
        <v>361</v>
      </c>
      <c r="E12" s="60">
        <f>+'Ark1'!Q2579</f>
        <v>28</v>
      </c>
      <c r="F12" s="76">
        <f>+'Ark1'!R2579</f>
        <v>37</v>
      </c>
      <c r="G12" s="76">
        <f>+IF(F12=0,"",'Ark1'!S2579)</f>
        <v>28</v>
      </c>
      <c r="H12" s="99">
        <f>+IF(F12=0,"",'Ark1'!T2579)</f>
        <v>0.20553271858682373</v>
      </c>
      <c r="I12" s="99">
        <f t="shared" si="0"/>
        <v>-2.1400363828629948E-2</v>
      </c>
      <c r="J12" s="99">
        <f>+IF(F12=0,"",'Ark1'!U2579)</f>
        <v>0.24433894501104045</v>
      </c>
      <c r="K12" s="61">
        <f>+IF(F12=0,"",'Ark1'!W2579)</f>
        <v>42.357142857142847</v>
      </c>
      <c r="L12" s="99">
        <f t="shared" si="1"/>
        <v>0.30586080586079589</v>
      </c>
      <c r="M12" s="99">
        <f>+IF(F12=0,"",'Ark1'!Y2579)</f>
        <v>163.83243243243243</v>
      </c>
      <c r="N12" s="99">
        <f t="shared" si="2"/>
        <v>-38.389030982201604</v>
      </c>
      <c r="O12" s="99">
        <f>+IF(F12=0,"",'Ark1'!AA2579)</f>
        <v>33.084944013979857</v>
      </c>
      <c r="P12" s="99">
        <f>+IF(F12=0,"",'Ark1'!AB2579)</f>
        <v>1.1088696211615643</v>
      </c>
      <c r="Q12" s="76">
        <f>+IF(F12=0,"",'Ark1'!AC2579)</f>
        <v>-31.709320349012792</v>
      </c>
      <c r="R12" s="76">
        <f t="shared" si="3"/>
        <v>1.3214285714285714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+'Ark1'!C2580</f>
        <v>2023</v>
      </c>
      <c r="C13" s="60">
        <f>+'Ark1'!L2580</f>
        <v>8</v>
      </c>
      <c r="D13" s="99" t="s">
        <v>26</v>
      </c>
      <c r="E13" s="60">
        <f>+'Ark1'!Q2580</f>
        <v>116</v>
      </c>
      <c r="F13" s="76">
        <f>+'Ark1'!R2580</f>
        <v>355</v>
      </c>
      <c r="G13" s="76">
        <f>+IF(F13=0,"",'Ark1'!S2580)</f>
        <v>343</v>
      </c>
      <c r="H13" s="99">
        <f>+IF(F13=0,"",'Ark1'!T2580)</f>
        <v>1.9720031107654703</v>
      </c>
      <c r="I13" s="99">
        <f t="shared" si="0"/>
        <v>-0.56854042164168006</v>
      </c>
      <c r="J13" s="99">
        <f>+IF(F13=0,"",'Ark1'!U2580)</f>
        <v>2.631087614242908</v>
      </c>
      <c r="K13" s="61">
        <f>+IF(F13=0,"",'Ark1'!W2580)</f>
        <v>47.638483965014579</v>
      </c>
      <c r="L13" s="99">
        <f t="shared" si="1"/>
        <v>6.1141917084277964E-2</v>
      </c>
      <c r="M13" s="99">
        <f>+IF(F13=0,"",'Ark1'!Y2580)</f>
        <v>183.87211267605633</v>
      </c>
      <c r="N13" s="99">
        <f t="shared" si="2"/>
        <v>-1.9518742520481851</v>
      </c>
      <c r="O13" s="99">
        <f>+IF(F13=0,"",'Ark1'!AA2580)</f>
        <v>29.0101159381923</v>
      </c>
      <c r="P13" s="99">
        <f>+IF(F13=0,"",'Ark1'!AB2580)</f>
        <v>1.3904841236558743</v>
      </c>
      <c r="Q13" s="76">
        <f>+IF(F13=0,"",'Ark1'!AC2580)</f>
        <v>-25.602002338254287</v>
      </c>
      <c r="R13" s="76">
        <f t="shared" si="3"/>
        <v>3.0603448275862069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+'Ark1'!C2581</f>
        <v>2023</v>
      </c>
      <c r="C14" s="60">
        <f>+'Ark1'!L2581</f>
        <v>11</v>
      </c>
      <c r="D14" s="99" t="s">
        <v>27</v>
      </c>
      <c r="E14" s="60">
        <f>+'Ark1'!Q2581</f>
        <v>214</v>
      </c>
      <c r="F14" s="76">
        <f>+'Ark1'!R2581</f>
        <v>1445</v>
      </c>
      <c r="G14" s="76">
        <f>+IF(F14=0,"",'Ark1'!S2581)</f>
        <v>1442</v>
      </c>
      <c r="H14" s="99">
        <f>+IF(F14=0,"",'Ark1'!T2581)</f>
        <v>8.0268859015664926</v>
      </c>
      <c r="I14" s="99">
        <f t="shared" si="0"/>
        <v>-0.72387515450258277</v>
      </c>
      <c r="J14" s="99">
        <f>+IF(F14=0,"",'Ark1'!U2581)</f>
        <v>9.9113828944197042</v>
      </c>
      <c r="K14" s="61">
        <f>+IF(F14=0,"",'Ark1'!W2581)</f>
        <v>52.756588072122049</v>
      </c>
      <c r="L14" s="99">
        <f t="shared" si="1"/>
        <v>0.13506908478027668</v>
      </c>
      <c r="M14" s="99">
        <f>+IF(F14=0,"",'Ark1'!Y2581)</f>
        <v>170.16698961937743</v>
      </c>
      <c r="N14" s="99">
        <f t="shared" si="2"/>
        <v>3.8077802582135405</v>
      </c>
      <c r="O14" s="99">
        <f>+IF(F14=0,"",'Ark1'!AA2581)</f>
        <v>27.403089782479721</v>
      </c>
      <c r="P14" s="99">
        <f>+IF(F14=0,"",'Ark1'!AB2581)</f>
        <v>1.3091914512832863</v>
      </c>
      <c r="Q14" s="76">
        <f>+IF(F14=0,"",'Ark1'!AC2581)</f>
        <v>-24.259014966117505</v>
      </c>
      <c r="R14" s="76">
        <f t="shared" si="3"/>
        <v>6.7523364485981308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60">
        <f>+'Ark1'!C2582</f>
        <v>2023</v>
      </c>
      <c r="C15" s="60">
        <f>+'Ark1'!L2582</f>
        <v>14</v>
      </c>
      <c r="D15" s="99" t="s">
        <v>362</v>
      </c>
      <c r="E15" s="60">
        <f>+'Ark1'!Q2582</f>
        <v>263</v>
      </c>
      <c r="F15" s="76">
        <f>+'Ark1'!R2582</f>
        <v>5149</v>
      </c>
      <c r="G15" s="76">
        <f>+IF(F15=0,"",'Ark1'!S2582)</f>
        <v>5148</v>
      </c>
      <c r="H15" s="99">
        <f>+IF(F15=0,"",'Ark1'!T2582)</f>
        <v>28.6023775136096</v>
      </c>
      <c r="I15" s="99">
        <f t="shared" si="0"/>
        <v>-1.1535310489630497</v>
      </c>
      <c r="J15" s="99">
        <f>+IF(F15=0,"",'Ark1'!U2582)</f>
        <v>30.577625521081337</v>
      </c>
      <c r="K15" s="61">
        <f>+IF(F15=0,"",'Ark1'!W2582)</f>
        <v>57.418414918414918</v>
      </c>
      <c r="L15" s="99">
        <f t="shared" si="1"/>
        <v>1.2908966033940317E-2</v>
      </c>
      <c r="M15" s="99">
        <f>+IF(F15=0,"",'Ark1'!Y2582)</f>
        <v>147.32952029520217</v>
      </c>
      <c r="N15" s="99">
        <f t="shared" si="2"/>
        <v>0.42232535472612653</v>
      </c>
      <c r="O15" s="99">
        <f>+IF(F15=0,"",'Ark1'!AA2582)</f>
        <v>27.378363431419562</v>
      </c>
      <c r="P15" s="99">
        <f>+IF(F15=0,"",'Ark1'!AB2582)</f>
        <v>1.2542650056109201</v>
      </c>
      <c r="Q15" s="76">
        <f>+IF(F15=0,"",'Ark1'!AC2582)</f>
        <v>-23.513305338689879</v>
      </c>
      <c r="R15" s="76">
        <f t="shared" si="3"/>
        <v>19.577946768060837</v>
      </c>
      <c r="S15" s="39"/>
      <c r="T15" s="4"/>
      <c r="U15" s="52"/>
      <c r="V15" s="1"/>
      <c r="W15" s="5"/>
      <c r="X15"/>
    </row>
    <row r="16" spans="1:32" ht="15.6">
      <c r="A16" s="39"/>
      <c r="B16" s="60">
        <f>+'Ark1'!C2583</f>
        <v>2023</v>
      </c>
      <c r="C16" s="60">
        <f>+'Ark1'!L2583</f>
        <v>17</v>
      </c>
      <c r="D16" s="99" t="s">
        <v>404</v>
      </c>
      <c r="E16" s="60">
        <f>+'Ark1'!Q2583</f>
        <v>276</v>
      </c>
      <c r="F16" s="76">
        <f>+'Ark1'!R2583</f>
        <v>11010</v>
      </c>
      <c r="G16" s="76">
        <f>+IF(F16=0,"",'Ark1'!S2583)</f>
        <v>11009</v>
      </c>
      <c r="H16" s="99">
        <f>+IF(F16=0,"",'Ark1'!T2583)</f>
        <v>61.159871125430513</v>
      </c>
      <c r="I16" s="99">
        <f t="shared" si="0"/>
        <v>2.4893668911913025</v>
      </c>
      <c r="J16" s="99">
        <f>+IF(F16=0,"",'Ark1'!U2583)</f>
        <v>56.588444990483403</v>
      </c>
      <c r="K16" s="61">
        <f>+IF(F16=0,"",'Ark1'!W2583)</f>
        <v>62.599418657462081</v>
      </c>
      <c r="L16" s="99">
        <f t="shared" si="1"/>
        <v>6.0079034820596178E-2</v>
      </c>
      <c r="M16" s="99">
        <f>+IF(F16=0,"",'Ark1'!Y2583)</f>
        <v>127.51149863760239</v>
      </c>
      <c r="N16" s="99">
        <f t="shared" si="2"/>
        <v>9.242505269691037E-2</v>
      </c>
      <c r="O16" s="99">
        <f>+IF(F16=0,"",'Ark1'!AA2583)</f>
        <v>24.744978773146819</v>
      </c>
      <c r="P16" s="99">
        <f>+IF(F16=0,"",'Ark1'!AB2583)</f>
        <v>1.7893782416598611</v>
      </c>
      <c r="Q16" s="76">
        <f>+IF(F16=0,"",'Ark1'!AC2583)</f>
        <v>-30.678098265272222</v>
      </c>
      <c r="R16" s="76">
        <f t="shared" si="3"/>
        <v>39.891304347826086</v>
      </c>
      <c r="S16" s="39"/>
      <c r="T16" s="4"/>
      <c r="U16" s="52"/>
      <c r="V16" s="1"/>
      <c r="W16" s="5"/>
      <c r="X16"/>
    </row>
    <row r="17" spans="1:29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  <c r="X17"/>
    </row>
    <row r="18" spans="1:29" ht="15.6">
      <c r="A18" s="39"/>
      <c r="B18" s="3">
        <f>+'Ark1'!C2584</f>
        <v>2022</v>
      </c>
      <c r="C18" s="3">
        <f>+'Ark1'!L2584</f>
        <v>1</v>
      </c>
      <c r="D18" s="52" t="s">
        <v>24</v>
      </c>
      <c r="E18" s="3">
        <f>+'Ark1'!Q2584</f>
        <v>0</v>
      </c>
      <c r="F18" s="14">
        <f>+'Ark1'!R2584</f>
        <v>0</v>
      </c>
      <c r="G18" s="14">
        <f>+'Ark1'!S2584</f>
        <v>0</v>
      </c>
      <c r="H18" s="52">
        <f>+'Ark1'!T2584</f>
        <v>0</v>
      </c>
      <c r="I18" s="39"/>
      <c r="J18" s="52">
        <f>+'Ark1'!U2584</f>
        <v>0</v>
      </c>
      <c r="K18" s="11">
        <f>+'Ark1'!W2584</f>
        <v>0</v>
      </c>
      <c r="L18" s="39"/>
      <c r="M18" s="52">
        <f>+'Ark1'!Y2584</f>
        <v>0</v>
      </c>
      <c r="N18" s="39"/>
      <c r="O18" s="52">
        <f>+'Ark1'!AA2584</f>
        <v>0</v>
      </c>
      <c r="P18" s="52">
        <f>+'Ark1'!AB2584</f>
        <v>0</v>
      </c>
      <c r="Q18" s="14">
        <f>+'Ark1'!AC2584</f>
        <v>0</v>
      </c>
      <c r="R18" s="14" t="e">
        <f>+F18/E18</f>
        <v>#DIV/0!</v>
      </c>
      <c r="S18" s="39"/>
      <c r="T18" s="4"/>
      <c r="U18" s="52"/>
      <c r="V18" s="1"/>
      <c r="W18" s="5"/>
      <c r="X18"/>
      <c r="Y18" s="2"/>
      <c r="Z18" s="2"/>
      <c r="AA18" s="2"/>
    </row>
    <row r="19" spans="1:29" ht="15.6">
      <c r="A19" s="39"/>
      <c r="B19">
        <f>+'Ark1'!C2585</f>
        <v>2022</v>
      </c>
      <c r="C19">
        <f>+'Ark1'!L2585</f>
        <v>2</v>
      </c>
      <c r="D19" s="52" t="s">
        <v>25</v>
      </c>
      <c r="E19">
        <f>+'Ark1'!Q2585</f>
        <v>8</v>
      </c>
      <c r="F19" s="9">
        <f>+'Ark1'!R2585</f>
        <v>10</v>
      </c>
      <c r="G19" s="9">
        <f>+'Ark1'!S2585</f>
        <v>8</v>
      </c>
      <c r="H19" s="97">
        <f>+'Ark1'!T2585</f>
        <v>5.5349532296452099E-2</v>
      </c>
      <c r="I19" s="39"/>
      <c r="J19" s="97">
        <f>+'Ark1'!U2585</f>
        <v>7.398567058273961E-2</v>
      </c>
      <c r="K19" s="1">
        <f>+'Ark1'!W2585</f>
        <v>40.25</v>
      </c>
      <c r="L19" s="39"/>
      <c r="M19" s="97">
        <f>+'Ark1'!Y2585</f>
        <v>184.88</v>
      </c>
      <c r="N19" s="39"/>
      <c r="O19" s="97">
        <f>+'Ark1'!AA2585</f>
        <v>57.270258424421314</v>
      </c>
      <c r="P19" s="97">
        <f>+'Ark1'!AB2585</f>
        <v>3.3071891388307382</v>
      </c>
      <c r="Q19" s="9">
        <f>+'Ark1'!AC2585</f>
        <v>-96.223103720527021</v>
      </c>
      <c r="R19" s="9">
        <f t="shared" ref="R19:R82" si="4">+F19/E19</f>
        <v>1.25</v>
      </c>
      <c r="S19" s="39"/>
      <c r="T19" s="4"/>
      <c r="U19" s="52"/>
      <c r="V19" s="1"/>
      <c r="W19" s="5"/>
      <c r="X19"/>
      <c r="Y19" s="2"/>
      <c r="Z19" s="2"/>
      <c r="AA19" s="2"/>
    </row>
    <row r="20" spans="1:29" ht="15.6">
      <c r="A20" s="39"/>
      <c r="B20">
        <f>+'Ark1'!C2586</f>
        <v>2022</v>
      </c>
      <c r="C20">
        <f>+'Ark1'!L2586</f>
        <v>5</v>
      </c>
      <c r="D20" s="52" t="s">
        <v>361</v>
      </c>
      <c r="E20">
        <f>+'Ark1'!Q2586</f>
        <v>30</v>
      </c>
      <c r="F20" s="9">
        <f>+'Ark1'!R2586</f>
        <v>41</v>
      </c>
      <c r="G20" s="9">
        <f>+'Ark1'!S2586</f>
        <v>39</v>
      </c>
      <c r="H20" s="97">
        <f>+'Ark1'!T2586</f>
        <v>0.22693308241545368</v>
      </c>
      <c r="I20" s="39"/>
      <c r="J20" s="97">
        <f>+'Ark1'!U2586</f>
        <v>0.33179419821243</v>
      </c>
      <c r="K20" s="1">
        <f>+'Ark1'!W2586</f>
        <v>42.051282051282051</v>
      </c>
      <c r="L20" s="39"/>
      <c r="M20" s="97">
        <f>+'Ark1'!Y2586</f>
        <v>202.22146341463403</v>
      </c>
      <c r="N20" s="39"/>
      <c r="O20" s="97">
        <f>+'Ark1'!AA2586</f>
        <v>28.863006122361579</v>
      </c>
      <c r="P20" s="97">
        <f>+'Ark1'!AB2586</f>
        <v>1.0364811759696455</v>
      </c>
      <c r="Q20" s="9">
        <f>+'Ark1'!AC2586</f>
        <v>-27.425851405305004</v>
      </c>
      <c r="R20" s="9">
        <f t="shared" si="4"/>
        <v>1.3666666666666667</v>
      </c>
      <c r="S20" s="39"/>
      <c r="T20" s="4"/>
      <c r="U20" s="52"/>
      <c r="V20" s="1"/>
      <c r="W20" s="5"/>
      <c r="X20"/>
      <c r="Y20" s="2"/>
      <c r="Z20" s="2"/>
      <c r="AA20" s="2"/>
    </row>
    <row r="21" spans="1:29" ht="15.6">
      <c r="A21" s="39"/>
      <c r="B21">
        <f>+'Ark1'!C2587</f>
        <v>2022</v>
      </c>
      <c r="C21">
        <f>+'Ark1'!L2587</f>
        <v>8</v>
      </c>
      <c r="D21" s="52" t="s">
        <v>26</v>
      </c>
      <c r="E21">
        <f>+'Ark1'!Q2587</f>
        <v>140</v>
      </c>
      <c r="F21" s="9">
        <f>+'Ark1'!R2587</f>
        <v>459</v>
      </c>
      <c r="G21" s="9">
        <f>+'Ark1'!S2587</f>
        <v>459</v>
      </c>
      <c r="H21" s="97">
        <f>+'Ark1'!T2587</f>
        <v>2.5405435324071504</v>
      </c>
      <c r="I21" s="39"/>
      <c r="J21" s="97">
        <f>+'Ark1'!U2587</f>
        <v>3.4132817708808041</v>
      </c>
      <c r="K21" s="1">
        <f>+'Ark1'!W2587</f>
        <v>47.577342047930301</v>
      </c>
      <c r="L21" s="39"/>
      <c r="M21" s="97">
        <f>+'Ark1'!Y2587</f>
        <v>185.82398692810452</v>
      </c>
      <c r="N21" s="39"/>
      <c r="O21" s="97">
        <f>+'Ark1'!AA2587</f>
        <v>28.757496520190944</v>
      </c>
      <c r="P21" s="97">
        <f>+'Ark1'!AB2587</f>
        <v>1.4018384733005855</v>
      </c>
      <c r="Q21" s="9">
        <f>+'Ark1'!AC2587</f>
        <v>-23.602170273184175</v>
      </c>
      <c r="R21" s="9">
        <f t="shared" si="4"/>
        <v>3.2785714285714285</v>
      </c>
      <c r="S21" s="39"/>
      <c r="T21" s="4"/>
      <c r="U21" s="52"/>
      <c r="V21" s="1"/>
      <c r="W21" s="5"/>
      <c r="X21"/>
      <c r="Y21" s="2"/>
      <c r="Z21" s="2"/>
      <c r="AA21" s="2"/>
    </row>
    <row r="22" spans="1:29" ht="15.6">
      <c r="A22" s="39"/>
      <c r="B22">
        <f>+'Ark1'!C2588</f>
        <v>2022</v>
      </c>
      <c r="C22">
        <f>+'Ark1'!L2588</f>
        <v>11</v>
      </c>
      <c r="D22" s="52" t="s">
        <v>27</v>
      </c>
      <c r="E22">
        <f>+'Ark1'!Q2588</f>
        <v>228</v>
      </c>
      <c r="F22" s="9">
        <f>+'Ark1'!R2588</f>
        <v>1581</v>
      </c>
      <c r="G22" s="9">
        <f>+'Ark1'!S2588</f>
        <v>1580</v>
      </c>
      <c r="H22" s="97">
        <f>+'Ark1'!T2588</f>
        <v>8.7507610560690754</v>
      </c>
      <c r="I22" s="39"/>
      <c r="J22" s="97">
        <f>+'Ark1'!U2588</f>
        <v>10.525346443064867</v>
      </c>
      <c r="K22" s="1">
        <f>+'Ark1'!W2588</f>
        <v>52.621518987341773</v>
      </c>
      <c r="L22" s="39"/>
      <c r="M22" s="97">
        <f>+'Ark1'!Y2588</f>
        <v>166.35920936116389</v>
      </c>
      <c r="N22" s="39"/>
      <c r="O22" s="97">
        <f>+'Ark1'!AA2588</f>
        <v>27.061132425819359</v>
      </c>
      <c r="P22" s="97">
        <f>+'Ark1'!AB2588</f>
        <v>1.3709620465876124</v>
      </c>
      <c r="Q22" s="9">
        <f>+'Ark1'!AC2588</f>
        <v>-14.680897943496715</v>
      </c>
      <c r="R22" s="9">
        <f t="shared" si="4"/>
        <v>6.9342105263157894</v>
      </c>
      <c r="S22" s="39"/>
      <c r="T22" s="4"/>
      <c r="U22" s="52"/>
      <c r="V22" s="11"/>
      <c r="W22" s="5"/>
      <c r="X22"/>
      <c r="Y22" s="2"/>
      <c r="Z22" s="2"/>
      <c r="AA22" s="4"/>
      <c r="AB22" s="4"/>
      <c r="AC22" s="4"/>
    </row>
    <row r="23" spans="1:29" ht="15.6">
      <c r="A23" s="39"/>
      <c r="B23">
        <f>+'Ark1'!C2589</f>
        <v>2022</v>
      </c>
      <c r="C23">
        <f>+'Ark1'!L2589</f>
        <v>14</v>
      </c>
      <c r="D23" s="52" t="s">
        <v>362</v>
      </c>
      <c r="E23">
        <f>+'Ark1'!Q2589</f>
        <v>271</v>
      </c>
      <c r="F23" s="9">
        <f>+'Ark1'!R2589</f>
        <v>5376</v>
      </c>
      <c r="G23" s="9">
        <f>+'Ark1'!S2589</f>
        <v>5376</v>
      </c>
      <c r="H23" s="97">
        <f>+'Ark1'!T2589</f>
        <v>29.75590856257265</v>
      </c>
      <c r="I23" s="39"/>
      <c r="J23" s="97">
        <f>+'Ark1'!U2589</f>
        <v>31.60530664863456</v>
      </c>
      <c r="K23" s="1">
        <f>+'Ark1'!W2589</f>
        <v>57.405505952380977</v>
      </c>
      <c r="L23" s="39"/>
      <c r="M23" s="97">
        <f>+'Ark1'!Y2589</f>
        <v>146.90719494047605</v>
      </c>
      <c r="N23" s="39"/>
      <c r="O23" s="97">
        <f>+'Ark1'!AA2589</f>
        <v>27.131989385403259</v>
      </c>
      <c r="P23" s="97">
        <f>+'Ark1'!AB2589</f>
        <v>1.140436181681558</v>
      </c>
      <c r="Q23" s="9">
        <f>+'Ark1'!AC2589</f>
        <v>-24.726738291403706</v>
      </c>
      <c r="R23" s="9">
        <f t="shared" si="4"/>
        <v>19.837638376383765</v>
      </c>
      <c r="S23" s="39"/>
      <c r="T23" s="4"/>
      <c r="U23" s="52"/>
      <c r="V23" s="11"/>
      <c r="W23" s="5"/>
      <c r="X23"/>
      <c r="Y23" s="1"/>
      <c r="Z23" s="1"/>
      <c r="AA23" s="9"/>
      <c r="AB23" s="9"/>
      <c r="AC23" s="9"/>
    </row>
    <row r="24" spans="1:29" ht="15.6">
      <c r="A24" s="39"/>
      <c r="B24">
        <f>+'Ark1'!C2590</f>
        <v>2022</v>
      </c>
      <c r="C24">
        <f>+'Ark1'!L2590</f>
        <v>17</v>
      </c>
      <c r="D24" s="52" t="s">
        <v>404</v>
      </c>
      <c r="E24">
        <f>+'Ark1'!Q2590</f>
        <v>275</v>
      </c>
      <c r="F24" s="9">
        <f>+'Ark1'!R2590</f>
        <v>10600</v>
      </c>
      <c r="G24" s="9">
        <f>+'Ark1'!S2590</f>
        <v>10600</v>
      </c>
      <c r="H24" s="97">
        <f>+'Ark1'!T2590</f>
        <v>58.67050423423921</v>
      </c>
      <c r="I24" s="39"/>
      <c r="J24" s="97">
        <f>+'Ark1'!U2590</f>
        <v>54.050285268624606</v>
      </c>
      <c r="K24" s="1">
        <f>+'Ark1'!W2590</f>
        <v>62.539339622641485</v>
      </c>
      <c r="L24" s="39"/>
      <c r="M24" s="97">
        <f>+'Ark1'!Y2590</f>
        <v>127.41907358490548</v>
      </c>
      <c r="N24" s="39"/>
      <c r="O24" s="97">
        <f>+'Ark1'!AA2590</f>
        <v>23.891361179113765</v>
      </c>
      <c r="P24" s="97">
        <f>+'Ark1'!AB2590</f>
        <v>1.8169431974528316</v>
      </c>
      <c r="Q24" s="9">
        <f>+'Ark1'!AC2590</f>
        <v>-31.312256482486283</v>
      </c>
      <c r="R24" s="9">
        <f t="shared" si="4"/>
        <v>38.545454545454547</v>
      </c>
      <c r="S24" s="39"/>
      <c r="T24" s="4"/>
      <c r="U24" s="52"/>
      <c r="V24" s="11"/>
      <c r="W24" s="5"/>
      <c r="X24"/>
      <c r="Y24" s="1"/>
      <c r="Z24" s="1"/>
      <c r="AA24" s="9"/>
      <c r="AB24" s="9"/>
      <c r="AC24" s="9"/>
    </row>
    <row r="25" spans="1:29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4"/>
      <c r="U25" s="52"/>
      <c r="V25" s="11"/>
      <c r="W25" s="5"/>
      <c r="X25"/>
      <c r="Y25" s="1"/>
      <c r="Z25" s="1"/>
      <c r="AA25" s="9"/>
      <c r="AB25" s="9"/>
      <c r="AC25" s="9"/>
    </row>
    <row r="26" spans="1:29" ht="15.6">
      <c r="A26" s="39"/>
      <c r="B26" s="60">
        <f>+'Ark1'!C2591</f>
        <v>2021</v>
      </c>
      <c r="C26" s="60">
        <f>+'Ark1'!L2591</f>
        <v>1</v>
      </c>
      <c r="D26" s="99" t="s">
        <v>24</v>
      </c>
      <c r="E26" s="60">
        <f>+'Ark1'!Q2591</f>
        <v>10</v>
      </c>
      <c r="F26" s="76">
        <f>+'Ark1'!R2591</f>
        <v>10</v>
      </c>
      <c r="G26" s="76">
        <f>+'Ark1'!S2591</f>
        <v>0</v>
      </c>
      <c r="H26" s="99">
        <f>+'Ark1'!T2591</f>
        <v>5.0925831618830318E-2</v>
      </c>
      <c r="I26" s="99"/>
      <c r="J26" s="99">
        <f>+'Ark1'!U2591</f>
        <v>0</v>
      </c>
      <c r="K26" s="61">
        <f>+'Ark1'!W2591</f>
        <v>0</v>
      </c>
      <c r="L26" s="99"/>
      <c r="M26" s="99">
        <f>+'Ark1'!Y2591</f>
        <v>0</v>
      </c>
      <c r="N26" s="99"/>
      <c r="O26" s="99">
        <f>+'Ark1'!AA2591</f>
        <v>0</v>
      </c>
      <c r="P26" s="99">
        <f>+'Ark1'!AB2591</f>
        <v>0</v>
      </c>
      <c r="Q26" s="76">
        <f>+'Ark1'!AC2591</f>
        <v>0</v>
      </c>
      <c r="R26" s="76">
        <f t="shared" si="4"/>
        <v>1</v>
      </c>
      <c r="S26" s="39"/>
      <c r="T26" s="4"/>
      <c r="U26" s="52"/>
      <c r="V26" s="11"/>
      <c r="W26" s="5"/>
      <c r="X26"/>
      <c r="Y26" s="1"/>
      <c r="Z26" s="1"/>
      <c r="AA26" s="9"/>
      <c r="AB26" s="9"/>
      <c r="AC26" s="9"/>
    </row>
    <row r="27" spans="1:29" ht="15.6">
      <c r="A27" s="39"/>
      <c r="B27" s="60">
        <f>+'Ark1'!C2592</f>
        <v>2021</v>
      </c>
      <c r="C27" s="60">
        <f>+'Ark1'!L2592</f>
        <v>2</v>
      </c>
      <c r="D27" s="99" t="s">
        <v>25</v>
      </c>
      <c r="E27" s="60">
        <f>+'Ark1'!Q2592</f>
        <v>15</v>
      </c>
      <c r="F27" s="76">
        <f>+'Ark1'!R2592</f>
        <v>48</v>
      </c>
      <c r="G27" s="76">
        <f>+'Ark1'!S2592</f>
        <v>44</v>
      </c>
      <c r="H27" s="99">
        <f>+'Ark1'!T2592</f>
        <v>0.24444399177038567</v>
      </c>
      <c r="I27" s="99"/>
      <c r="J27" s="99">
        <f>+'Ark1'!U2592</f>
        <v>0.26454816472954407</v>
      </c>
      <c r="K27" s="61">
        <f>+'Ark1'!W2592</f>
        <v>41.75</v>
      </c>
      <c r="L27" s="99"/>
      <c r="M27" s="99">
        <f>+'Ark1'!Y2592</f>
        <v>148.24750000000003</v>
      </c>
      <c r="N27" s="99"/>
      <c r="O27" s="99">
        <f>+'Ark1'!AA2592</f>
        <v>50.128701425546254</v>
      </c>
      <c r="P27" s="99">
        <f>+'Ark1'!AB2592</f>
        <v>7.7639171228774115</v>
      </c>
      <c r="Q27" s="76">
        <f>+'Ark1'!AC2592</f>
        <v>-34.701631966579441</v>
      </c>
      <c r="R27" s="76">
        <f t="shared" si="4"/>
        <v>3.2</v>
      </c>
      <c r="S27" s="39"/>
      <c r="T27" s="4"/>
      <c r="U27" s="52"/>
      <c r="V27" s="5"/>
      <c r="W27" s="5"/>
      <c r="X27"/>
      <c r="Y27" s="1"/>
      <c r="Z27" s="1"/>
      <c r="AA27" s="9"/>
      <c r="AB27" s="9"/>
      <c r="AC27" s="9"/>
    </row>
    <row r="28" spans="1:29" ht="15.6">
      <c r="A28" s="39"/>
      <c r="B28" s="60">
        <f>+'Ark1'!C2593</f>
        <v>2021</v>
      </c>
      <c r="C28" s="60">
        <f>+'Ark1'!L2593</f>
        <v>5</v>
      </c>
      <c r="D28" s="99" t="s">
        <v>361</v>
      </c>
      <c r="E28" s="60">
        <f>+'Ark1'!Q2593</f>
        <v>39</v>
      </c>
      <c r="F28" s="76">
        <f>+'Ark1'!R2593</f>
        <v>87</v>
      </c>
      <c r="G28" s="76">
        <f>+'Ark1'!S2593</f>
        <v>84</v>
      </c>
      <c r="H28" s="99">
        <f>+'Ark1'!T2593</f>
        <v>0.44305473508382409</v>
      </c>
      <c r="I28" s="99"/>
      <c r="J28" s="99">
        <f>+'Ark1'!U2593</f>
        <v>0.62664397606179356</v>
      </c>
      <c r="K28" s="61">
        <f>+'Ark1'!W2593</f>
        <v>42.428571428571438</v>
      </c>
      <c r="L28" s="99"/>
      <c r="M28" s="99">
        <f>+'Ark1'!Y2593</f>
        <v>193.74275862068964</v>
      </c>
      <c r="N28" s="99"/>
      <c r="O28" s="99">
        <f>+'Ark1'!AA2593</f>
        <v>34.091863331419177</v>
      </c>
      <c r="P28" s="99">
        <f>+'Ark1'!AB2593</f>
        <v>1.1780301787478611</v>
      </c>
      <c r="Q28" s="76">
        <f>+'Ark1'!AC2593</f>
        <v>-29.426235451735693</v>
      </c>
      <c r="R28" s="76">
        <f t="shared" si="4"/>
        <v>2.2307692307692308</v>
      </c>
      <c r="S28" s="39"/>
      <c r="T28" s="4"/>
      <c r="U28" s="52"/>
      <c r="V28" s="5"/>
      <c r="W28" s="5"/>
      <c r="X28"/>
      <c r="Y28" s="1"/>
      <c r="Z28" s="1"/>
      <c r="AA28" s="9"/>
      <c r="AB28" s="9"/>
      <c r="AC28" s="9"/>
    </row>
    <row r="29" spans="1:29" ht="15.6">
      <c r="A29" s="39"/>
      <c r="B29" s="60">
        <f>+'Ark1'!C2594</f>
        <v>2021</v>
      </c>
      <c r="C29" s="60">
        <f>+'Ark1'!L2594</f>
        <v>8</v>
      </c>
      <c r="D29" s="99" t="s">
        <v>26</v>
      </c>
      <c r="E29" s="60">
        <f>+'Ark1'!Q2594</f>
        <v>171</v>
      </c>
      <c r="F29" s="76">
        <f>+'Ark1'!R2594</f>
        <v>684</v>
      </c>
      <c r="G29" s="76">
        <f>+'Ark1'!S2594</f>
        <v>683</v>
      </c>
      <c r="H29" s="99">
        <f>+'Ark1'!T2594</f>
        <v>3.4833268827279942</v>
      </c>
      <c r="I29" s="99"/>
      <c r="J29" s="99">
        <f>+'Ark1'!U2594</f>
        <v>4.6090402368669441</v>
      </c>
      <c r="K29" s="61">
        <f>+'Ark1'!W2594</f>
        <v>47.699853587115662</v>
      </c>
      <c r="L29" s="99"/>
      <c r="M29" s="99">
        <f>+'Ark1'!Y2594</f>
        <v>181.25010233918127</v>
      </c>
      <c r="N29" s="99"/>
      <c r="O29" s="99">
        <f>+'Ark1'!AA2594</f>
        <v>28.183181721512391</v>
      </c>
      <c r="P29" s="99">
        <f>+'Ark1'!AB2594</f>
        <v>1.3633296084644171</v>
      </c>
      <c r="Q29" s="76">
        <f>+'Ark1'!AC2594</f>
        <v>-23.289540212708992</v>
      </c>
      <c r="R29" s="76">
        <f t="shared" si="4"/>
        <v>4</v>
      </c>
      <c r="S29" s="39"/>
      <c r="T29" s="4"/>
      <c r="U29" s="52"/>
      <c r="V29" s="5"/>
      <c r="W29" s="5"/>
      <c r="X29"/>
      <c r="Y29" s="1"/>
      <c r="Z29" s="1"/>
      <c r="AA29" s="9"/>
      <c r="AB29" s="9"/>
      <c r="AC29" s="9"/>
    </row>
    <row r="30" spans="1:29" ht="15.6">
      <c r="A30" s="39"/>
      <c r="B30" s="60">
        <f>+'Ark1'!C2595</f>
        <v>2021</v>
      </c>
      <c r="C30" s="60">
        <f>+'Ark1'!L2595</f>
        <v>11</v>
      </c>
      <c r="D30" s="99" t="s">
        <v>27</v>
      </c>
      <c r="E30" s="60">
        <f>+'Ark1'!Q2595</f>
        <v>248</v>
      </c>
      <c r="F30" s="76">
        <f>+'Ark1'!R2595</f>
        <v>2289</v>
      </c>
      <c r="G30" s="76">
        <f>+'Ark1'!S2595</f>
        <v>2288</v>
      </c>
      <c r="H30" s="99">
        <f>+'Ark1'!T2595</f>
        <v>11.656922857550263</v>
      </c>
      <c r="I30" s="99"/>
      <c r="J30" s="99">
        <f>+'Ark1'!U2595</f>
        <v>13.71120643473777</v>
      </c>
      <c r="K30" s="61">
        <f>+'Ark1'!W2595</f>
        <v>52.868444055944067</v>
      </c>
      <c r="L30" s="99"/>
      <c r="M30" s="99">
        <f>+'Ark1'!Y2595</f>
        <v>161.12159021406748</v>
      </c>
      <c r="N30" s="99"/>
      <c r="O30" s="99">
        <f>+'Ark1'!AA2595</f>
        <v>27.229739394571443</v>
      </c>
      <c r="P30" s="99">
        <f>+'Ark1'!AB2595</f>
        <v>1.3385426889296501</v>
      </c>
      <c r="Q30" s="76">
        <f>+'Ark1'!AC2595</f>
        <v>-20.73127228965064</v>
      </c>
      <c r="R30" s="76">
        <f t="shared" si="4"/>
        <v>9.2298387096774199</v>
      </c>
      <c r="S30" s="39"/>
      <c r="T30" s="4"/>
      <c r="U30" s="52"/>
      <c r="V30" s="5"/>
      <c r="W30" s="5"/>
      <c r="X30"/>
      <c r="Y30" s="1"/>
      <c r="Z30" s="1"/>
      <c r="AA30" s="9"/>
      <c r="AB30" s="9"/>
      <c r="AC30" s="9"/>
    </row>
    <row r="31" spans="1:29" ht="15.6">
      <c r="A31" s="39"/>
      <c r="B31" s="60">
        <f>+'Ark1'!C2596</f>
        <v>2021</v>
      </c>
      <c r="C31" s="60">
        <f>+'Ark1'!L2596</f>
        <v>14</v>
      </c>
      <c r="D31" s="99" t="s">
        <v>362</v>
      </c>
      <c r="E31" s="60">
        <f>+'Ark1'!Q2596</f>
        <v>298</v>
      </c>
      <c r="F31" s="76">
        <f>+'Ark1'!R2596</f>
        <v>6510</v>
      </c>
      <c r="G31" s="76">
        <f>+'Ark1'!S2596</f>
        <v>6510</v>
      </c>
      <c r="H31" s="99">
        <f>+'Ark1'!T2596</f>
        <v>33.152716383858554</v>
      </c>
      <c r="I31" s="99"/>
      <c r="J31" s="99">
        <f>+'Ark1'!U2596</f>
        <v>34.632178665340803</v>
      </c>
      <c r="K31" s="61">
        <f>+'Ark1'!W2596</f>
        <v>57.451152073732722</v>
      </c>
      <c r="L31" s="99"/>
      <c r="M31" s="99">
        <f>+'Ark1'!Y2596</f>
        <v>143.09441628264196</v>
      </c>
      <c r="N31" s="99"/>
      <c r="O31" s="99">
        <f>+'Ark1'!AA2596</f>
        <v>25.529299871725794</v>
      </c>
      <c r="P31" s="99">
        <f>+'Ark1'!AB2596</f>
        <v>1.2219175054329805</v>
      </c>
      <c r="Q31" s="76">
        <f>+'Ark1'!AC2596</f>
        <v>-27.841146523164966</v>
      </c>
      <c r="R31" s="76">
        <f t="shared" si="4"/>
        <v>21.845637583892618</v>
      </c>
      <c r="S31" s="39"/>
      <c r="T31" s="4"/>
      <c r="U31" s="52"/>
      <c r="V31" s="5"/>
      <c r="W31" s="5"/>
      <c r="X31"/>
      <c r="Y31" s="1"/>
      <c r="Z31" s="1"/>
      <c r="AA31" s="9"/>
      <c r="AB31" s="9"/>
      <c r="AC31" s="9"/>
    </row>
    <row r="32" spans="1:29" ht="15.6">
      <c r="A32" s="39"/>
      <c r="B32" s="60">
        <f>+'Ark1'!C2597</f>
        <v>2021</v>
      </c>
      <c r="C32" s="60">
        <f>+'Ark1'!L2597</f>
        <v>17</v>
      </c>
      <c r="D32" s="99" t="s">
        <v>404</v>
      </c>
      <c r="E32" s="60">
        <f>+'Ark1'!Q2597</f>
        <v>283</v>
      </c>
      <c r="F32" s="76">
        <f>+'Ark1'!R2597</f>
        <v>10008.4</v>
      </c>
      <c r="G32" s="76">
        <f>+'Ark1'!S2597</f>
        <v>10008.4</v>
      </c>
      <c r="H32" s="99">
        <f>+'Ark1'!T2597</f>
        <v>50.968609317390154</v>
      </c>
      <c r="I32" s="99"/>
      <c r="J32" s="99">
        <f>+'Ark1'!U2597</f>
        <v>46.156382522263158</v>
      </c>
      <c r="K32" s="61">
        <f>+'Ark1'!W2597</f>
        <v>62.059989608728657</v>
      </c>
      <c r="L32" s="99"/>
      <c r="M32" s="99">
        <f>+'Ark1'!Y2597</f>
        <v>124.04834439071202</v>
      </c>
      <c r="N32" s="99"/>
      <c r="O32" s="99">
        <f>+'Ark1'!AA2597</f>
        <v>23.241989766851155</v>
      </c>
      <c r="P32" s="99">
        <f>+'Ark1'!AB2597</f>
        <v>1.6050119789558788</v>
      </c>
      <c r="Q32" s="76">
        <f>+'Ark1'!AC2597</f>
        <v>-25.311956028905765</v>
      </c>
      <c r="R32" s="76">
        <f t="shared" si="4"/>
        <v>35.365371024734984</v>
      </c>
      <c r="S32" s="39"/>
      <c r="T32" s="4"/>
      <c r="U32" s="52"/>
      <c r="V32" s="5"/>
      <c r="W32" s="5"/>
      <c r="X32"/>
      <c r="Y32" s="1"/>
      <c r="Z32" s="1"/>
      <c r="AA32" s="9"/>
      <c r="AB32" s="9"/>
      <c r="AC32" s="9"/>
    </row>
    <row r="33" spans="1:29" ht="15.6">
      <c r="A33" s="39"/>
      <c r="B33" s="3">
        <f>+'Ark1'!C2598</f>
        <v>2020</v>
      </c>
      <c r="C33" s="3">
        <f>+'Ark1'!L2598</f>
        <v>1</v>
      </c>
      <c r="D33" s="52" t="s">
        <v>24</v>
      </c>
      <c r="E33" s="3">
        <f>+'Ark1'!Q2598</f>
        <v>10</v>
      </c>
      <c r="F33" s="14">
        <f>+'Ark1'!R2598</f>
        <v>11</v>
      </c>
      <c r="G33" s="14">
        <f>+'Ark1'!S2598</f>
        <v>0</v>
      </c>
      <c r="H33" s="52">
        <f>+'Ark1'!T2598</f>
        <v>5.4958780914314255E-2</v>
      </c>
      <c r="I33" s="52"/>
      <c r="J33" s="52">
        <f>+'Ark1'!U2598</f>
        <v>0</v>
      </c>
      <c r="K33" s="11">
        <f>+'Ark1'!W2598</f>
        <v>0</v>
      </c>
      <c r="L33" s="52"/>
      <c r="M33" s="52">
        <f>+'Ark1'!Y2598</f>
        <v>0</v>
      </c>
      <c r="N33" s="52"/>
      <c r="O33" s="52">
        <f>+'Ark1'!AA2598</f>
        <v>0</v>
      </c>
      <c r="P33" s="52">
        <f>+'Ark1'!AB2598</f>
        <v>0</v>
      </c>
      <c r="Q33" s="14">
        <f>+'Ark1'!AC2598</f>
        <v>0</v>
      </c>
      <c r="R33" s="14">
        <f t="shared" si="4"/>
        <v>1.1000000000000001</v>
      </c>
      <c r="S33" s="39"/>
      <c r="T33" s="4"/>
      <c r="U33" s="52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9"/>
      <c r="B34" s="3">
        <f>+'Ark1'!C2599</f>
        <v>2020</v>
      </c>
      <c r="C34" s="3">
        <f>+'Ark1'!L2599</f>
        <v>2</v>
      </c>
      <c r="D34" s="52" t="s">
        <v>25</v>
      </c>
      <c r="E34" s="3">
        <f>+'Ark1'!Q2599</f>
        <v>25</v>
      </c>
      <c r="F34" s="14">
        <f>+'Ark1'!R2599</f>
        <v>40</v>
      </c>
      <c r="G34" s="14">
        <f>+'Ark1'!S2599</f>
        <v>33</v>
      </c>
      <c r="H34" s="52">
        <f>+'Ark1'!T2599</f>
        <v>0.19985011241568823</v>
      </c>
      <c r="I34" s="52"/>
      <c r="J34" s="52">
        <f>+'Ark1'!U2599</f>
        <v>0.25414122357776431</v>
      </c>
      <c r="K34" s="11">
        <f>+'Ark1'!W2599</f>
        <v>37.727272727272727</v>
      </c>
      <c r="L34" s="52"/>
      <c r="M34" s="52">
        <f>+'Ark1'!Y2599</f>
        <v>170.48224999999999</v>
      </c>
      <c r="N34" s="52"/>
      <c r="O34" s="52">
        <f>+'Ark1'!AA2599</f>
        <v>52.412518463089846</v>
      </c>
      <c r="P34" s="52">
        <f>+'Ark1'!AB2599</f>
        <v>1.2618583523428653</v>
      </c>
      <c r="Q34" s="14">
        <f>+'Ark1'!AC2599</f>
        <v>21.348941725729311</v>
      </c>
      <c r="R34" s="14">
        <f t="shared" si="4"/>
        <v>1.6</v>
      </c>
      <c r="S34" s="39"/>
      <c r="T34" s="4"/>
      <c r="U34" s="52"/>
      <c r="V34" s="5"/>
      <c r="W34" s="5"/>
      <c r="X34"/>
      <c r="Y34" s="11"/>
      <c r="Z34" s="11"/>
      <c r="AA34" s="9"/>
      <c r="AB34" s="9"/>
      <c r="AC34" s="9"/>
    </row>
    <row r="35" spans="1:29" ht="16.5" customHeight="1">
      <c r="A35" s="39"/>
      <c r="B35" s="3">
        <f>+'Ark1'!C2600</f>
        <v>2020</v>
      </c>
      <c r="C35" s="3">
        <f>+'Ark1'!L2600</f>
        <v>5</v>
      </c>
      <c r="D35" s="52" t="s">
        <v>361</v>
      </c>
      <c r="E35" s="3">
        <f>+'Ark1'!Q2600</f>
        <v>60</v>
      </c>
      <c r="F35" s="14">
        <f>+'Ark1'!R2600</f>
        <v>107</v>
      </c>
      <c r="G35" s="14">
        <f>+'Ark1'!S2600</f>
        <v>107</v>
      </c>
      <c r="H35" s="52">
        <f>+'Ark1'!T2600</f>
        <v>0.53459905071196601</v>
      </c>
      <c r="I35" s="52"/>
      <c r="J35" s="52">
        <f>+'Ark1'!U2600</f>
        <v>0.78359896930904671</v>
      </c>
      <c r="K35" s="11">
        <f>+'Ark1'!W2600</f>
        <v>42.495327102803742</v>
      </c>
      <c r="L35" s="52"/>
      <c r="M35" s="52">
        <f>+'Ark1'!Y2600</f>
        <v>196.5052336448598</v>
      </c>
      <c r="N35" s="52"/>
      <c r="O35" s="52">
        <f>+'Ark1'!AA2600</f>
        <v>31.749894733677561</v>
      </c>
      <c r="P35" s="52">
        <f>+'Ark1'!AB2600</f>
        <v>1.1550282739244624</v>
      </c>
      <c r="Q35" s="14">
        <f>+'Ark1'!AC2600</f>
        <v>-4.2337239873769192</v>
      </c>
      <c r="R35" s="14">
        <f t="shared" si="4"/>
        <v>1.7833333333333334</v>
      </c>
      <c r="S35" s="39"/>
      <c r="T35" s="4"/>
      <c r="U35" s="51"/>
      <c r="V35" s="5"/>
      <c r="W35" s="5"/>
      <c r="X35"/>
      <c r="Y35" s="11"/>
      <c r="Z35" s="11"/>
      <c r="AA35" s="9"/>
      <c r="AB35" s="9"/>
      <c r="AC35" s="9"/>
    </row>
    <row r="36" spans="1:29">
      <c r="A36" s="39"/>
      <c r="B36">
        <f>+'Ark1'!C2601</f>
        <v>2020</v>
      </c>
      <c r="C36">
        <f>+'Ark1'!L2601</f>
        <v>8</v>
      </c>
      <c r="D36" s="52" t="s">
        <v>26</v>
      </c>
      <c r="E36">
        <f>+'Ark1'!Q2601</f>
        <v>176</v>
      </c>
      <c r="F36" s="9">
        <f>+'Ark1'!R2601</f>
        <v>734</v>
      </c>
      <c r="G36" s="9">
        <f>+'Ark1'!S2601</f>
        <v>734</v>
      </c>
      <c r="H36" s="97">
        <f>+'Ark1'!T2601</f>
        <v>3.6672495628278798</v>
      </c>
      <c r="I36" s="97"/>
      <c r="J36" s="97">
        <f>+'Ark1'!U2601</f>
        <v>4.6668857651730224</v>
      </c>
      <c r="K36" s="1">
        <f>+'Ark1'!W2601</f>
        <v>47.813351498637608</v>
      </c>
      <c r="L36" s="97"/>
      <c r="M36" s="97">
        <f>+'Ark1'!Y2601</f>
        <v>170.60633514986378</v>
      </c>
      <c r="N36" s="97"/>
      <c r="O36" s="97">
        <f>+'Ark1'!AA2601</f>
        <v>28.033565426463319</v>
      </c>
      <c r="P36" s="97">
        <f>+'Ark1'!AB2601</f>
        <v>1.3015549049989077</v>
      </c>
      <c r="Q36" s="9">
        <f>+'Ark1'!AC2601</f>
        <v>-19.873971473424486</v>
      </c>
      <c r="R36" s="9">
        <f t="shared" si="4"/>
        <v>4.1704545454545459</v>
      </c>
      <c r="S36" s="39"/>
      <c r="T36" s="4"/>
      <c r="U36"/>
      <c r="V36"/>
      <c r="X36"/>
      <c r="Y36" s="11"/>
      <c r="Z36" s="11"/>
      <c r="AA36" s="9"/>
      <c r="AB36" s="9"/>
      <c r="AC36" s="9"/>
    </row>
    <row r="37" spans="1:29" ht="17.25" customHeight="1">
      <c r="A37" s="39"/>
      <c r="B37">
        <f>+'Ark1'!C2602</f>
        <v>2020</v>
      </c>
      <c r="C37">
        <f>+'Ark1'!L2602</f>
        <v>11</v>
      </c>
      <c r="D37" s="52" t="s">
        <v>27</v>
      </c>
      <c r="E37">
        <f>+'Ark1'!Q2602</f>
        <v>268</v>
      </c>
      <c r="F37" s="9">
        <f>+'Ark1'!R2602</f>
        <v>2853</v>
      </c>
      <c r="G37" s="9">
        <f>+'Ark1'!S2602</f>
        <v>2849</v>
      </c>
      <c r="H37" s="97">
        <f>+'Ark1'!T2602</f>
        <v>14.254309268048962</v>
      </c>
      <c r="I37" s="97"/>
      <c r="J37" s="97">
        <f>+'Ark1'!U2602</f>
        <v>16.303371416932102</v>
      </c>
      <c r="K37" s="1">
        <f>+'Ark1'!W2602</f>
        <v>52.826254826254811</v>
      </c>
      <c r="L37" s="97"/>
      <c r="M37" s="97">
        <f>+'Ark1'!Y2602</f>
        <v>153.33443392919744</v>
      </c>
      <c r="N37" s="97"/>
      <c r="O37" s="97">
        <f>+'Ark1'!AA2602</f>
        <v>26.210860190986391</v>
      </c>
      <c r="P37" s="97">
        <f>+'Ark1'!AB2602</f>
        <v>1.3526875007004489</v>
      </c>
      <c r="Q37" s="9">
        <f>+'Ark1'!AC2602</f>
        <v>-13.650137533662384</v>
      </c>
      <c r="R37" s="9">
        <f t="shared" si="4"/>
        <v>10.645522388059701</v>
      </c>
      <c r="S37" s="39"/>
      <c r="T37" s="4"/>
      <c r="U37" s="51"/>
      <c r="V37"/>
      <c r="W37" s="5"/>
      <c r="X37"/>
      <c r="Y37" s="11"/>
      <c r="Z37" s="11"/>
      <c r="AA37" s="9"/>
      <c r="AB37" s="9"/>
      <c r="AC37" s="9"/>
    </row>
    <row r="38" spans="1:29" ht="15.6">
      <c r="A38" s="39"/>
      <c r="B38">
        <f>+'Ark1'!C2603</f>
        <v>2020</v>
      </c>
      <c r="C38">
        <f>+'Ark1'!L2603</f>
        <v>14</v>
      </c>
      <c r="D38" s="52" t="s">
        <v>362</v>
      </c>
      <c r="E38">
        <f>+'Ark1'!Q2603</f>
        <v>288</v>
      </c>
      <c r="F38" s="9">
        <f>+'Ark1'!R2603</f>
        <v>8288</v>
      </c>
      <c r="G38" s="9">
        <f>+'Ark1'!S2603</f>
        <v>8288</v>
      </c>
      <c r="H38" s="97">
        <f>+'Ark1'!T2603</f>
        <v>41.408943292530608</v>
      </c>
      <c r="I38" s="97"/>
      <c r="J38" s="97">
        <f>+'Ark1'!U2603</f>
        <v>42.625543229851537</v>
      </c>
      <c r="K38" s="1">
        <f>+'Ark1'!W2603</f>
        <v>57.52630308880309</v>
      </c>
      <c r="L38" s="97"/>
      <c r="M38" s="97">
        <f>+'Ark1'!Y2603</f>
        <v>138.00163368725896</v>
      </c>
      <c r="N38" s="97"/>
      <c r="O38" s="97">
        <f>+'Ark1'!AA2603</f>
        <v>24.457073191363961</v>
      </c>
      <c r="P38" s="97">
        <f>+'Ark1'!AB2603</f>
        <v>1.2172478455119702</v>
      </c>
      <c r="Q38" s="9">
        <f>+'Ark1'!AC2603</f>
        <v>-23.265393347019497</v>
      </c>
      <c r="R38" s="9">
        <f t="shared" si="4"/>
        <v>28.777777777777779</v>
      </c>
      <c r="S38" s="39"/>
      <c r="T38" s="4"/>
      <c r="U38" s="51"/>
      <c r="V38"/>
      <c r="X38"/>
      <c r="Y38" s="11"/>
      <c r="Z38" s="11"/>
      <c r="AA38" s="9"/>
      <c r="AB38" s="9"/>
      <c r="AC38" s="9"/>
    </row>
    <row r="39" spans="1:29">
      <c r="A39" s="39"/>
      <c r="B39">
        <f>+'Ark1'!C2604</f>
        <v>2020</v>
      </c>
      <c r="C39">
        <f>+'Ark1'!L2604</f>
        <v>17</v>
      </c>
      <c r="D39" s="52" t="s">
        <v>404</v>
      </c>
      <c r="E39">
        <f>+'Ark1'!Q2604</f>
        <v>276</v>
      </c>
      <c r="F39" s="9">
        <f>+'Ark1'!R2604</f>
        <v>7982</v>
      </c>
      <c r="G39" s="9">
        <f>+'Ark1'!S2604</f>
        <v>7982</v>
      </c>
      <c r="H39" s="97">
        <f>+'Ark1'!T2604</f>
        <v>39.88008993255059</v>
      </c>
      <c r="I39" s="97"/>
      <c r="J39" s="97">
        <f>+'Ark1'!U2604</f>
        <v>35.366459395156525</v>
      </c>
      <c r="K39" s="1">
        <f>+'Ark1'!W2604</f>
        <v>61.306815334502609</v>
      </c>
      <c r="L39" s="97"/>
      <c r="M39" s="97">
        <f>+'Ark1'!Y2604</f>
        <v>118.88961037334001</v>
      </c>
      <c r="N39" s="97"/>
      <c r="O39" s="97">
        <f>+'Ark1'!AA2604</f>
        <v>21.454004951293545</v>
      </c>
      <c r="P39" s="97">
        <f>+'Ark1'!AB2604</f>
        <v>1.2735188726293079</v>
      </c>
      <c r="Q39" s="9">
        <f>+'Ark1'!AC2604</f>
        <v>-17.178615025125811</v>
      </c>
      <c r="R39" s="9">
        <f t="shared" si="4"/>
        <v>28.920289855072465</v>
      </c>
      <c r="S39" s="39"/>
      <c r="T39" s="4"/>
      <c r="U39" s="11"/>
      <c r="V39"/>
      <c r="X39"/>
      <c r="Y39" s="11"/>
      <c r="Z39" s="11"/>
      <c r="AA39" s="9"/>
      <c r="AB39" s="9"/>
      <c r="AC39" s="9"/>
    </row>
    <row r="40" spans="1:29" ht="21">
      <c r="A40" s="39"/>
      <c r="B40" s="60">
        <f>+'Ark1'!C2605</f>
        <v>2019</v>
      </c>
      <c r="C40" s="60">
        <f>+'Ark1'!L2605</f>
        <v>1</v>
      </c>
      <c r="D40" s="99" t="s">
        <v>24</v>
      </c>
      <c r="E40" s="60">
        <f>+'Ark1'!Q2605</f>
        <v>16</v>
      </c>
      <c r="F40" s="76">
        <f>+'Ark1'!R2605</f>
        <v>20</v>
      </c>
      <c r="G40" s="76">
        <f>+'Ark1'!S2605</f>
        <v>0</v>
      </c>
      <c r="H40" s="99">
        <f>+'Ark1'!T2605</f>
        <v>8.4388185654008394E-2</v>
      </c>
      <c r="I40" s="99"/>
      <c r="J40" s="99">
        <f>+'Ark1'!U2605</f>
        <v>3.2432125667510745E-3</v>
      </c>
      <c r="K40" s="61">
        <f>+'Ark1'!W2605</f>
        <v>0</v>
      </c>
      <c r="L40" s="99"/>
      <c r="M40" s="99">
        <f>+'Ark1'!Y2605</f>
        <v>5.165</v>
      </c>
      <c r="N40" s="99"/>
      <c r="O40" s="99">
        <f>+'Ark1'!AA2605</f>
        <v>0</v>
      </c>
      <c r="P40" s="99">
        <f>+'Ark1'!AB2605</f>
        <v>0</v>
      </c>
      <c r="Q40" s="76">
        <f>+'Ark1'!AC2605</f>
        <v>0</v>
      </c>
      <c r="R40" s="76">
        <f t="shared" si="4"/>
        <v>1.25</v>
      </c>
      <c r="S40" s="39"/>
      <c r="T40" s="4"/>
      <c r="U40" s="5"/>
      <c r="V40"/>
      <c r="X40"/>
      <c r="Y40" s="50"/>
      <c r="Z40" s="50"/>
      <c r="AA40" s="9"/>
      <c r="AB40" s="9"/>
      <c r="AC40" s="9"/>
    </row>
    <row r="41" spans="1:29" ht="15.6">
      <c r="A41" s="39"/>
      <c r="B41" s="60">
        <f>+'Ark1'!C2606</f>
        <v>2019</v>
      </c>
      <c r="C41" s="60">
        <f>+'Ark1'!L2606</f>
        <v>2</v>
      </c>
      <c r="D41" s="99" t="s">
        <v>25</v>
      </c>
      <c r="E41" s="60">
        <f>+'Ark1'!Q2606</f>
        <v>24</v>
      </c>
      <c r="F41" s="76">
        <f>+'Ark1'!R2606</f>
        <v>32</v>
      </c>
      <c r="G41" s="76">
        <f>+'Ark1'!S2606</f>
        <v>27</v>
      </c>
      <c r="H41" s="99">
        <f>+'Ark1'!T2606</f>
        <v>0.13502109704641344</v>
      </c>
      <c r="I41" s="99"/>
      <c r="J41" s="99">
        <f>+'Ark1'!U2606</f>
        <v>0.16998452544921269</v>
      </c>
      <c r="K41" s="61">
        <f>+'Ark1'!W2606</f>
        <v>38.777777777777779</v>
      </c>
      <c r="L41" s="99"/>
      <c r="M41" s="99">
        <f>+'Ark1'!Y2606</f>
        <v>169.19375000000005</v>
      </c>
      <c r="N41" s="99"/>
      <c r="O41" s="99">
        <f>+'Ark1'!AA2606</f>
        <v>45.594440796549527</v>
      </c>
      <c r="P41" s="99">
        <f>+'Ark1'!AB2606</f>
        <v>5.1014401258884332</v>
      </c>
      <c r="Q41" s="76">
        <f>+'Ark1'!AC2606</f>
        <v>-54.854690748917278</v>
      </c>
      <c r="R41" s="76">
        <f t="shared" si="4"/>
        <v>1.3333333333333333</v>
      </c>
      <c r="S41" s="39"/>
      <c r="T41" s="4"/>
      <c r="U41" s="4"/>
      <c r="V41" s="4"/>
      <c r="W41" s="4"/>
      <c r="X41"/>
    </row>
    <row r="42" spans="1:29" ht="15.6">
      <c r="A42" s="39"/>
      <c r="B42" s="60">
        <f>+'Ark1'!C2607</f>
        <v>2019</v>
      </c>
      <c r="C42" s="60">
        <f>+'Ark1'!L2607</f>
        <v>5</v>
      </c>
      <c r="D42" s="99" t="s">
        <v>361</v>
      </c>
      <c r="E42" s="60">
        <f>+'Ark1'!Q2607</f>
        <v>65</v>
      </c>
      <c r="F42" s="76">
        <f>+'Ark1'!R2607</f>
        <v>112</v>
      </c>
      <c r="G42" s="76">
        <f>+'Ark1'!S2607</f>
        <v>112</v>
      </c>
      <c r="H42" s="99">
        <f>+'Ark1'!T2607</f>
        <v>0.4725738396624472</v>
      </c>
      <c r="I42" s="99"/>
      <c r="J42" s="99">
        <f>+'Ark1'!U2607</f>
        <v>0.67246584051043501</v>
      </c>
      <c r="K42" s="61">
        <f>+'Ark1'!W2607</f>
        <v>43.0625</v>
      </c>
      <c r="L42" s="99"/>
      <c r="M42" s="99">
        <f>+'Ark1'!Y2607</f>
        <v>191.23928571428587</v>
      </c>
      <c r="N42" s="99"/>
      <c r="O42" s="99">
        <f>+'Ark1'!AA2607</f>
        <v>27.926783601891799</v>
      </c>
      <c r="P42" s="99">
        <f>+'Ark1'!AB2607</f>
        <v>1.002508015643053</v>
      </c>
      <c r="Q42" s="76">
        <f>+'Ark1'!AC2607</f>
        <v>-6.0649416749589911</v>
      </c>
      <c r="R42" s="76">
        <f t="shared" si="4"/>
        <v>1.7230769230769232</v>
      </c>
      <c r="S42" s="39"/>
      <c r="T42" s="4"/>
      <c r="U42" s="14"/>
      <c r="V42" s="1"/>
      <c r="W42" s="18"/>
      <c r="X42"/>
      <c r="Y42" s="1"/>
      <c r="Z42" s="5"/>
    </row>
    <row r="43" spans="1:29" ht="15.6">
      <c r="A43" s="39"/>
      <c r="B43" s="60">
        <f>+'Ark1'!C2608</f>
        <v>2019</v>
      </c>
      <c r="C43" s="60">
        <f>+'Ark1'!L2608</f>
        <v>8</v>
      </c>
      <c r="D43" s="99" t="s">
        <v>26</v>
      </c>
      <c r="E43" s="60">
        <f>+'Ark1'!Q2608</f>
        <v>204</v>
      </c>
      <c r="F43" s="76">
        <f>+'Ark1'!R2608</f>
        <v>841</v>
      </c>
      <c r="G43" s="76">
        <f>+'Ark1'!S2608</f>
        <v>841</v>
      </c>
      <c r="H43" s="99">
        <f>+'Ark1'!T2608</f>
        <v>3.5485232067510553</v>
      </c>
      <c r="I43" s="99"/>
      <c r="J43" s="99">
        <f>+'Ark1'!U2608</f>
        <v>4.5818650366068869</v>
      </c>
      <c r="K43" s="61">
        <f>+'Ark1'!W2608</f>
        <v>47.919143876337699</v>
      </c>
      <c r="L43" s="99"/>
      <c r="M43" s="99">
        <f>+'Ark1'!Y2608</f>
        <v>173.52865636147439</v>
      </c>
      <c r="N43" s="99"/>
      <c r="O43" s="99">
        <f>+'Ark1'!AA2608</f>
        <v>27.820942235140123</v>
      </c>
      <c r="P43" s="99">
        <f>+'Ark1'!AB2608</f>
        <v>1.3178107559791399</v>
      </c>
      <c r="Q43" s="76">
        <f>+'Ark1'!AC2608</f>
        <v>-26.300574791285342</v>
      </c>
      <c r="R43" s="76">
        <f t="shared" si="4"/>
        <v>4.1225490196078427</v>
      </c>
      <c r="S43" s="39"/>
      <c r="T43" s="4"/>
      <c r="U43" s="14"/>
      <c r="V43" s="1"/>
      <c r="W43" s="18"/>
      <c r="X43"/>
    </row>
    <row r="44" spans="1:29" ht="15.6">
      <c r="A44" s="39"/>
      <c r="B44" s="60">
        <f>+'Ark1'!C2609</f>
        <v>2019</v>
      </c>
      <c r="C44" s="60">
        <f>+'Ark1'!L2609</f>
        <v>11</v>
      </c>
      <c r="D44" s="99" t="s">
        <v>27</v>
      </c>
      <c r="E44" s="60">
        <f>+'Ark1'!Q2609</f>
        <v>308</v>
      </c>
      <c r="F44" s="76">
        <f>+'Ark1'!R2609</f>
        <v>2880</v>
      </c>
      <c r="G44" s="76">
        <f>+'Ark1'!S2609</f>
        <v>2879</v>
      </c>
      <c r="H44" s="99">
        <f>+'Ark1'!T2609</f>
        <v>12.151898734177218</v>
      </c>
      <c r="I44" s="99"/>
      <c r="J44" s="99">
        <f>+'Ark1'!U2609</f>
        <v>14.045677041595829</v>
      </c>
      <c r="K44" s="61">
        <f>+'Ark1'!W2609</f>
        <v>52.763806877387992</v>
      </c>
      <c r="L44" s="99"/>
      <c r="M44" s="99">
        <f>+'Ark1'!Y2609</f>
        <v>155.33706597222181</v>
      </c>
      <c r="N44" s="99"/>
      <c r="O44" s="99">
        <f>+'Ark1'!AA2609</f>
        <v>25.534893242514407</v>
      </c>
      <c r="P44" s="99">
        <f>+'Ark1'!AB2609</f>
        <v>1.351081626649443</v>
      </c>
      <c r="Q44" s="76">
        <f>+'Ark1'!AC2609</f>
        <v>-16.240415729681956</v>
      </c>
      <c r="R44" s="76">
        <f t="shared" si="4"/>
        <v>9.3506493506493502</v>
      </c>
      <c r="S44" s="39"/>
      <c r="T44" s="4"/>
      <c r="U44" s="14"/>
      <c r="V44" s="1"/>
      <c r="W44" s="18"/>
      <c r="X44"/>
    </row>
    <row r="45" spans="1:29" ht="15.6">
      <c r="A45" s="39"/>
      <c r="B45" s="60">
        <f>+'Ark1'!C2610</f>
        <v>2019</v>
      </c>
      <c r="C45" s="60">
        <f>+'Ark1'!L2610</f>
        <v>14</v>
      </c>
      <c r="D45" s="99" t="s">
        <v>362</v>
      </c>
      <c r="E45" s="60">
        <f>+'Ark1'!Q2610</f>
        <v>378</v>
      </c>
      <c r="F45" s="76">
        <f>+'Ark1'!R2610</f>
        <v>9915</v>
      </c>
      <c r="G45" s="76">
        <f>+'Ark1'!S2610</f>
        <v>9907</v>
      </c>
      <c r="H45" s="99">
        <f>+'Ark1'!T2610</f>
        <v>41.835443037974699</v>
      </c>
      <c r="I45" s="99"/>
      <c r="J45" s="99">
        <f>+'Ark1'!U2610</f>
        <v>43.415431423909183</v>
      </c>
      <c r="K45" s="61">
        <f>+'Ark1'!W2610</f>
        <v>57.626829514484704</v>
      </c>
      <c r="L45" s="99"/>
      <c r="M45" s="99">
        <f>+'Ark1'!Y2610</f>
        <v>139.46855774079691</v>
      </c>
      <c r="N45" s="99"/>
      <c r="O45" s="99">
        <f>+'Ark1'!AA2610</f>
        <v>24.767781829758064</v>
      </c>
      <c r="P45" s="99">
        <f>+'Ark1'!AB2610</f>
        <v>1.1515517074453248</v>
      </c>
      <c r="Q45" s="76">
        <f>+'Ark1'!AC2610</f>
        <v>-25.346907388214689</v>
      </c>
      <c r="R45" s="76">
        <f t="shared" si="4"/>
        <v>26.230158730158731</v>
      </c>
      <c r="S45" s="39"/>
      <c r="T45" s="4"/>
      <c r="U45" s="14"/>
      <c r="V45" s="1"/>
      <c r="W45" s="18"/>
      <c r="X45"/>
    </row>
    <row r="46" spans="1:29" ht="15.6">
      <c r="A46" s="39"/>
      <c r="B46" s="60">
        <f>+'Ark1'!C2611</f>
        <v>2019</v>
      </c>
      <c r="C46" s="60">
        <f>+'Ark1'!L2611</f>
        <v>17</v>
      </c>
      <c r="D46" s="99" t="s">
        <v>404</v>
      </c>
      <c r="E46" s="60">
        <f>+'Ark1'!Q2611</f>
        <v>363</v>
      </c>
      <c r="F46" s="76">
        <f>+'Ark1'!R2611</f>
        <v>9900</v>
      </c>
      <c r="G46" s="76">
        <f>+'Ark1'!S2611</f>
        <v>9895</v>
      </c>
      <c r="H46" s="99">
        <f>+'Ark1'!T2611</f>
        <v>41.772151898734194</v>
      </c>
      <c r="I46" s="99"/>
      <c r="J46" s="99">
        <f>+'Ark1'!U2611</f>
        <v>37.111332919361715</v>
      </c>
      <c r="K46" s="61">
        <f>+'Ark1'!W2611</f>
        <v>61.29186457806972</v>
      </c>
      <c r="L46" s="99"/>
      <c r="M46" s="99">
        <f>+'Ark1'!Y2611</f>
        <v>119.39778383838396</v>
      </c>
      <c r="N46" s="99"/>
      <c r="O46" s="99">
        <f>+'Ark1'!AA2611</f>
        <v>21.484020696653712</v>
      </c>
      <c r="P46" s="99">
        <f>+'Ark1'!AB2611</f>
        <v>0.9731667752050962</v>
      </c>
      <c r="Q46" s="76">
        <f>+'Ark1'!AC2611</f>
        <v>-30.193185163131098</v>
      </c>
      <c r="R46" s="76">
        <f t="shared" si="4"/>
        <v>27.272727272727273</v>
      </c>
      <c r="S46" s="39"/>
      <c r="T46" s="4"/>
      <c r="U46" s="14"/>
      <c r="V46" s="11"/>
      <c r="W46" s="18"/>
      <c r="X46"/>
    </row>
    <row r="47" spans="1:29" ht="15.6">
      <c r="A47" s="39"/>
      <c r="B47" s="3">
        <f>+'Ark1'!C2612</f>
        <v>2018</v>
      </c>
      <c r="C47" s="3">
        <f>+'Ark1'!L2612</f>
        <v>1</v>
      </c>
      <c r="D47" s="52" t="s">
        <v>24</v>
      </c>
      <c r="E47" s="3">
        <f>+'Ark1'!Q2612</f>
        <v>29</v>
      </c>
      <c r="F47" s="14">
        <f>+'Ark1'!R2612</f>
        <v>51</v>
      </c>
      <c r="G47" s="14">
        <f>+'Ark1'!S2612</f>
        <v>0</v>
      </c>
      <c r="H47" s="52">
        <f>+'Ark1'!T2612</f>
        <v>0.17826558076129889</v>
      </c>
      <c r="I47" s="52"/>
      <c r="J47" s="52">
        <f>+'Ark1'!U2612</f>
        <v>0</v>
      </c>
      <c r="K47" s="11">
        <f>+'Ark1'!W2612</f>
        <v>0</v>
      </c>
      <c r="L47" s="52"/>
      <c r="M47" s="52">
        <f>+'Ark1'!Y2612</f>
        <v>0</v>
      </c>
      <c r="N47" s="52"/>
      <c r="O47" s="52">
        <f>+'Ark1'!AA2612</f>
        <v>0</v>
      </c>
      <c r="P47" s="52">
        <f>+'Ark1'!AB2612</f>
        <v>0</v>
      </c>
      <c r="Q47" s="14">
        <f>+'Ark1'!AC2612</f>
        <v>0</v>
      </c>
      <c r="R47" s="14">
        <f t="shared" si="4"/>
        <v>1.7586206896551724</v>
      </c>
      <c r="S47" s="39"/>
      <c r="T47" s="4"/>
      <c r="U47" s="14"/>
      <c r="V47" s="11"/>
      <c r="W47" s="18"/>
      <c r="X47"/>
    </row>
    <row r="48" spans="1:29" ht="15.6">
      <c r="A48" s="39"/>
      <c r="B48" s="3">
        <f>+'Ark1'!C2613</f>
        <v>2018</v>
      </c>
      <c r="C48" s="3">
        <f>+'Ark1'!L2613</f>
        <v>2</v>
      </c>
      <c r="D48" s="52" t="s">
        <v>25</v>
      </c>
      <c r="E48" s="3">
        <f>+'Ark1'!Q2613</f>
        <v>22</v>
      </c>
      <c r="F48" s="14">
        <f>+'Ark1'!R2613</f>
        <v>39</v>
      </c>
      <c r="G48" s="14">
        <f>+'Ark1'!S2613</f>
        <v>37</v>
      </c>
      <c r="H48" s="52">
        <f>+'Ark1'!T2613</f>
        <v>0.13632073822922861</v>
      </c>
      <c r="I48" s="52"/>
      <c r="J48" s="52">
        <f>+'Ark1'!U2613</f>
        <v>0.21073914116692224</v>
      </c>
      <c r="K48" s="11">
        <f>+'Ark1'!W2613</f>
        <v>38.13513513513513</v>
      </c>
      <c r="L48" s="52"/>
      <c r="M48" s="52">
        <f>+'Ark1'!Y2613</f>
        <v>209.82564102564095</v>
      </c>
      <c r="N48" s="52"/>
      <c r="O48" s="52">
        <f>+'Ark1'!AA2613</f>
        <v>35.026098794841161</v>
      </c>
      <c r="P48" s="52">
        <f>+'Ark1'!AB2613</f>
        <v>1.1891891891891357</v>
      </c>
      <c r="Q48" s="14">
        <f>+'Ark1'!AC2613</f>
        <v>-32.614500662768869</v>
      </c>
      <c r="R48" s="14">
        <f t="shared" si="4"/>
        <v>1.7727272727272727</v>
      </c>
      <c r="S48" s="39"/>
      <c r="T48" s="4"/>
      <c r="U48" s="14"/>
      <c r="V48" s="11"/>
      <c r="W48" s="18"/>
      <c r="X48"/>
    </row>
    <row r="49" spans="1:24" ht="15.6">
      <c r="A49" s="39"/>
      <c r="B49" s="3">
        <f>+'Ark1'!C2614</f>
        <v>2018</v>
      </c>
      <c r="C49" s="3">
        <f>+'Ark1'!L2614</f>
        <v>5</v>
      </c>
      <c r="D49" s="52" t="s">
        <v>361</v>
      </c>
      <c r="E49" s="3">
        <f>+'Ark1'!Q2614</f>
        <v>70</v>
      </c>
      <c r="F49" s="14">
        <f>+'Ark1'!R2614</f>
        <v>132</v>
      </c>
      <c r="G49" s="14">
        <f>+'Ark1'!S2614</f>
        <v>132</v>
      </c>
      <c r="H49" s="52">
        <f>+'Ark1'!T2614</f>
        <v>0.46139326785277363</v>
      </c>
      <c r="I49" s="52"/>
      <c r="J49" s="52">
        <f>+'Ark1'!U2614</f>
        <v>0.66058139970582641</v>
      </c>
      <c r="K49" s="11">
        <f>+'Ark1'!W2614</f>
        <v>42.666666666666657</v>
      </c>
      <c r="L49" s="52"/>
      <c r="M49" s="52">
        <f>+'Ark1'!Y2614</f>
        <v>194.32575757575751</v>
      </c>
      <c r="N49" s="52"/>
      <c r="O49" s="52">
        <f>+'Ark1'!AA2614</f>
        <v>29.036913865808128</v>
      </c>
      <c r="P49" s="52">
        <f>+'Ark1'!AB2614</f>
        <v>2.1520485894405836</v>
      </c>
      <c r="Q49" s="14">
        <f>+'Ark1'!AC2614</f>
        <v>-20.212899063576376</v>
      </c>
      <c r="R49" s="14">
        <f t="shared" si="4"/>
        <v>1.8857142857142857</v>
      </c>
      <c r="S49" s="39"/>
      <c r="T49" s="4"/>
      <c r="U49" s="14"/>
      <c r="V49" s="11"/>
      <c r="W49" s="18"/>
      <c r="X49"/>
    </row>
    <row r="50" spans="1:24" ht="15.6">
      <c r="A50" s="39"/>
      <c r="B50" s="3">
        <f>+'Ark1'!C2615</f>
        <v>2018</v>
      </c>
      <c r="C50" s="3">
        <f>+'Ark1'!L2615</f>
        <v>8</v>
      </c>
      <c r="D50" s="52" t="s">
        <v>26</v>
      </c>
      <c r="E50" s="3">
        <f>+'Ark1'!Q2615</f>
        <v>185</v>
      </c>
      <c r="F50" s="14">
        <f>+'Ark1'!R2615</f>
        <v>787</v>
      </c>
      <c r="G50" s="14">
        <f>+'Ark1'!S2615</f>
        <v>787</v>
      </c>
      <c r="H50" s="52">
        <f>+'Ark1'!T2615</f>
        <v>2.7508825893949456</v>
      </c>
      <c r="I50" s="52"/>
      <c r="J50" s="52">
        <f>+'Ark1'!U2615</f>
        <v>3.5172669632428426</v>
      </c>
      <c r="K50" s="11">
        <f>+'Ark1'!W2615</f>
        <v>47.701397712833561</v>
      </c>
      <c r="L50" s="52"/>
      <c r="M50" s="52">
        <f>+'Ark1'!Y2615</f>
        <v>173.54358322744602</v>
      </c>
      <c r="N50" s="52"/>
      <c r="O50" s="52">
        <f>+'Ark1'!AA2615</f>
        <v>30.146947500157719</v>
      </c>
      <c r="P50" s="52">
        <f>+'Ark1'!AB2615</f>
        <v>1.3586881998985223</v>
      </c>
      <c r="Q50" s="14">
        <f>+'Ark1'!AC2615</f>
        <v>-27.637191184768081</v>
      </c>
      <c r="R50" s="14">
        <f t="shared" si="4"/>
        <v>4.2540540540540537</v>
      </c>
      <c r="S50" s="39"/>
      <c r="T50" s="4"/>
      <c r="U50" s="14"/>
      <c r="V50" s="5"/>
      <c r="W50" s="18"/>
      <c r="X50"/>
    </row>
    <row r="51" spans="1:24" ht="15.6">
      <c r="A51" s="39"/>
      <c r="B51" s="3">
        <f>+'Ark1'!C2616</f>
        <v>2018</v>
      </c>
      <c r="C51" s="3">
        <f>+'Ark1'!L2616</f>
        <v>11</v>
      </c>
      <c r="D51" s="52" t="s">
        <v>27</v>
      </c>
      <c r="E51" s="3">
        <f>+'Ark1'!Q2616</f>
        <v>323</v>
      </c>
      <c r="F51" s="14">
        <f>+'Ark1'!R2616</f>
        <v>3062</v>
      </c>
      <c r="G51" s="14">
        <f>+'Ark1'!S2616</f>
        <v>3061</v>
      </c>
      <c r="H51" s="52">
        <f>+'Ark1'!T2616</f>
        <v>10.702925652766613</v>
      </c>
      <c r="I51" s="52"/>
      <c r="J51" s="52">
        <f>+'Ark1'!U2616</f>
        <v>12.294581035820791</v>
      </c>
      <c r="K51" s="11">
        <f>+'Ark1'!W2616</f>
        <v>52.623979091800066</v>
      </c>
      <c r="L51" s="52"/>
      <c r="M51" s="52">
        <f>+'Ark1'!Y2616</f>
        <v>155.91450032658412</v>
      </c>
      <c r="N51" s="52"/>
      <c r="O51" s="52">
        <f>+'Ark1'!AA2616</f>
        <v>28.052470922227297</v>
      </c>
      <c r="P51" s="52">
        <f>+'Ark1'!AB2616</f>
        <v>1.3513940597850829</v>
      </c>
      <c r="Q51" s="14">
        <f>+'Ark1'!AC2616</f>
        <v>-14.127415762244128</v>
      </c>
      <c r="R51" s="14">
        <f t="shared" si="4"/>
        <v>9.4798761609907114</v>
      </c>
      <c r="S51" s="39"/>
      <c r="T51" s="4"/>
      <c r="U51" s="14"/>
      <c r="V51" s="5"/>
      <c r="W51" s="18"/>
      <c r="X51"/>
    </row>
    <row r="52" spans="1:24" ht="15.6">
      <c r="A52" s="39"/>
      <c r="B52" s="3">
        <f>+'Ark1'!C2617</f>
        <v>2018</v>
      </c>
      <c r="C52" s="3">
        <f>+'Ark1'!L2617</f>
        <v>14</v>
      </c>
      <c r="D52" s="52" t="s">
        <v>362</v>
      </c>
      <c r="E52" s="3">
        <f>+'Ark1'!Q2617</f>
        <v>415</v>
      </c>
      <c r="F52" s="14">
        <f>+'Ark1'!R2617</f>
        <v>10863</v>
      </c>
      <c r="G52" s="14">
        <f>+'Ark1'!S2617</f>
        <v>10861</v>
      </c>
      <c r="H52" s="52">
        <f>+'Ark1'!T2617</f>
        <v>37.970568702156655</v>
      </c>
      <c r="I52" s="52"/>
      <c r="J52" s="52">
        <f>+'Ark1'!U2617</f>
        <v>40.046277524278409</v>
      </c>
      <c r="K52" s="11">
        <f>+'Ark1'!W2617</f>
        <v>57.570573612006257</v>
      </c>
      <c r="L52" s="52"/>
      <c r="M52" s="52">
        <f>+'Ark1'!Y2617</f>
        <v>143.14966399705349</v>
      </c>
      <c r="N52" s="52"/>
      <c r="O52" s="52">
        <f>+'Ark1'!AA2617</f>
        <v>25.768194696318002</v>
      </c>
      <c r="P52" s="52">
        <f>+'Ark1'!AB2617</f>
        <v>1.2106681111028501</v>
      </c>
      <c r="Q52" s="14">
        <f>+'Ark1'!AC2617</f>
        <v>-20.327270245153304</v>
      </c>
      <c r="R52" s="14">
        <f t="shared" si="4"/>
        <v>26.17590361445783</v>
      </c>
      <c r="S52" s="39"/>
      <c r="T52" s="4"/>
      <c r="U52" s="14"/>
      <c r="V52" s="5"/>
      <c r="W52" s="18"/>
      <c r="X52"/>
    </row>
    <row r="53" spans="1:24" ht="15.6">
      <c r="A53" s="39"/>
      <c r="B53" s="3">
        <f>+'Ark1'!C2618</f>
        <v>2018</v>
      </c>
      <c r="C53" s="3">
        <f>+'Ark1'!L2618</f>
        <v>17</v>
      </c>
      <c r="D53" s="52" t="s">
        <v>404</v>
      </c>
      <c r="E53" s="3">
        <f>+'Ark1'!Q2618</f>
        <v>391</v>
      </c>
      <c r="F53" s="14">
        <f>+'Ark1'!R2618</f>
        <v>13675</v>
      </c>
      <c r="G53" s="14">
        <f>+'Ark1'!S2618</f>
        <v>13672</v>
      </c>
      <c r="H53" s="52">
        <f>+'Ark1'!T2618</f>
        <v>47.799643468838489</v>
      </c>
      <c r="I53" s="52"/>
      <c r="J53" s="52">
        <f>+'Ark1'!U2618</f>
        <v>43.270553935785209</v>
      </c>
      <c r="K53" s="11">
        <f>+'Ark1'!W2618</f>
        <v>61.582577530719718</v>
      </c>
      <c r="L53" s="52"/>
      <c r="M53" s="52">
        <f>+'Ark1'!Y2618</f>
        <v>122.8692138939679</v>
      </c>
      <c r="N53" s="52"/>
      <c r="O53" s="52">
        <f>+'Ark1'!AA2618</f>
        <v>22.566194401122257</v>
      </c>
      <c r="P53" s="52">
        <f>+'Ark1'!AB2618</f>
        <v>1.4207350733375756</v>
      </c>
      <c r="Q53" s="14">
        <f>+'Ark1'!AC2618</f>
        <v>-20.237849387391204</v>
      </c>
      <c r="R53" s="14">
        <f t="shared" si="4"/>
        <v>34.974424552429667</v>
      </c>
      <c r="S53" s="39"/>
      <c r="T53" s="4"/>
      <c r="U53" s="14"/>
      <c r="V53" s="5"/>
      <c r="W53" s="18"/>
      <c r="X53"/>
    </row>
    <row r="54" spans="1:24" ht="15.6">
      <c r="A54" s="39"/>
      <c r="B54" s="60">
        <f>+'Ark1'!C2619</f>
        <v>2017</v>
      </c>
      <c r="C54" s="60">
        <f>+'Ark1'!L2619</f>
        <v>1</v>
      </c>
      <c r="D54" s="99" t="s">
        <v>24</v>
      </c>
      <c r="E54" s="60">
        <f>+'Ark1'!Q2619</f>
        <v>42</v>
      </c>
      <c r="F54" s="76">
        <f>+'Ark1'!R2619</f>
        <v>109</v>
      </c>
      <c r="G54" s="76">
        <f>+'Ark1'!S2619</f>
        <v>0</v>
      </c>
      <c r="H54" s="99">
        <f>+'Ark1'!T2619</f>
        <v>0.41202041202041201</v>
      </c>
      <c r="I54" s="99"/>
      <c r="J54" s="99">
        <f>+'Ark1'!U2619</f>
        <v>0</v>
      </c>
      <c r="K54" s="61">
        <f>+'Ark1'!W2619</f>
        <v>0</v>
      </c>
      <c r="L54" s="99"/>
      <c r="M54" s="99">
        <f>+'Ark1'!Y2619</f>
        <v>0</v>
      </c>
      <c r="N54" s="99"/>
      <c r="O54" s="99">
        <f>+'Ark1'!AA2619</f>
        <v>0</v>
      </c>
      <c r="P54" s="99">
        <f>+'Ark1'!AB2619</f>
        <v>0</v>
      </c>
      <c r="Q54" s="76">
        <f>+'Ark1'!AC2619</f>
        <v>0</v>
      </c>
      <c r="R54" s="76">
        <f t="shared" si="4"/>
        <v>2.5952380952380953</v>
      </c>
      <c r="S54" s="39"/>
      <c r="T54" s="4"/>
      <c r="U54" s="14"/>
      <c r="V54" s="5"/>
      <c r="W54" s="18"/>
      <c r="X54"/>
    </row>
    <row r="55" spans="1:24" ht="15.6">
      <c r="A55" s="39"/>
      <c r="B55" s="60">
        <f>+'Ark1'!C2620</f>
        <v>2017</v>
      </c>
      <c r="C55" s="60">
        <f>+'Ark1'!L2620</f>
        <v>2</v>
      </c>
      <c r="D55" s="99" t="s">
        <v>25</v>
      </c>
      <c r="E55" s="60">
        <f>+'Ark1'!Q2620</f>
        <v>22</v>
      </c>
      <c r="F55" s="76">
        <f>+'Ark1'!R2620</f>
        <v>43</v>
      </c>
      <c r="G55" s="76">
        <f>+'Ark1'!S2620</f>
        <v>37</v>
      </c>
      <c r="H55" s="99">
        <f>+'Ark1'!T2620</f>
        <v>0.16254016254016251</v>
      </c>
      <c r="I55" s="99"/>
      <c r="J55" s="99">
        <f>+'Ark1'!U2620</f>
        <v>0.21156559307787651</v>
      </c>
      <c r="K55" s="61">
        <f>+'Ark1'!W2620</f>
        <v>37</v>
      </c>
      <c r="L55" s="99"/>
      <c r="M55" s="99">
        <f>+'Ark1'!Y2620</f>
        <v>179.16744186046515</v>
      </c>
      <c r="N55" s="99"/>
      <c r="O55" s="99">
        <f>+'Ark1'!AA2620</f>
        <v>43.555197257975507</v>
      </c>
      <c r="P55" s="99">
        <f>+'Ark1'!AB2620</f>
        <v>1.5067416070017681</v>
      </c>
      <c r="Q55" s="76">
        <f>+'Ark1'!AC2620</f>
        <v>-9.6903940409574503</v>
      </c>
      <c r="R55" s="76">
        <f t="shared" si="4"/>
        <v>1.9545454545454546</v>
      </c>
      <c r="S55" s="39"/>
      <c r="T55" s="4"/>
      <c r="U55" s="14"/>
      <c r="V55" s="5"/>
      <c r="W55" s="18"/>
      <c r="X55"/>
    </row>
    <row r="56" spans="1:24" ht="15.6">
      <c r="A56" s="39"/>
      <c r="B56" s="60">
        <f>+'Ark1'!C2621</f>
        <v>2017</v>
      </c>
      <c r="C56" s="60">
        <f>+'Ark1'!L2621</f>
        <v>5</v>
      </c>
      <c r="D56" s="99" t="s">
        <v>361</v>
      </c>
      <c r="E56" s="60">
        <f>+'Ark1'!Q2621</f>
        <v>65</v>
      </c>
      <c r="F56" s="76">
        <f>+'Ark1'!R2621</f>
        <v>138</v>
      </c>
      <c r="G56" s="76">
        <f>+'Ark1'!S2621</f>
        <v>137</v>
      </c>
      <c r="H56" s="99">
        <f>+'Ark1'!T2621</f>
        <v>0.52164052164052188</v>
      </c>
      <c r="I56" s="99"/>
      <c r="J56" s="99">
        <f>+'Ark1'!U2621</f>
        <v>0.73860673064290949</v>
      </c>
      <c r="K56" s="61">
        <f>+'Ark1'!W2621</f>
        <v>42.481751824817501</v>
      </c>
      <c r="L56" s="99"/>
      <c r="M56" s="99">
        <f>+'Ark1'!Y2621</f>
        <v>194.90217391304347</v>
      </c>
      <c r="N56" s="99"/>
      <c r="O56" s="99">
        <f>+'Ark1'!AA2621</f>
        <v>31.318231860443529</v>
      </c>
      <c r="P56" s="99">
        <f>+'Ark1'!AB2621</f>
        <v>1.6919827688939961</v>
      </c>
      <c r="Q56" s="76">
        <f>+'Ark1'!AC2621</f>
        <v>-21.081523359381254</v>
      </c>
      <c r="R56" s="76">
        <f t="shared" si="4"/>
        <v>2.1230769230769231</v>
      </c>
      <c r="S56" s="39"/>
      <c r="T56" s="4"/>
      <c r="U56" s="14"/>
      <c r="V56" s="5"/>
      <c r="W56" s="18"/>
      <c r="X56"/>
    </row>
    <row r="57" spans="1:24" ht="15.6">
      <c r="A57" s="39"/>
      <c r="B57" s="60">
        <f>+'Ark1'!C2622</f>
        <v>2017</v>
      </c>
      <c r="C57" s="60">
        <f>+'Ark1'!L2622</f>
        <v>8</v>
      </c>
      <c r="D57" s="99" t="s">
        <v>26</v>
      </c>
      <c r="E57" s="60">
        <f>+'Ark1'!Q2622</f>
        <v>173</v>
      </c>
      <c r="F57" s="76">
        <f>+'Ark1'!R2622</f>
        <v>673</v>
      </c>
      <c r="G57" s="76">
        <f>+'Ark1'!S2622</f>
        <v>671</v>
      </c>
      <c r="H57" s="99">
        <f>+'Ark1'!T2622</f>
        <v>2.5439425439425438</v>
      </c>
      <c r="I57" s="99"/>
      <c r="J57" s="99">
        <f>+'Ark1'!U2622</f>
        <v>3.2717972810462803</v>
      </c>
      <c r="K57" s="61">
        <f>+'Ark1'!W2622</f>
        <v>47.631892697466469</v>
      </c>
      <c r="L57" s="99"/>
      <c r="M57" s="99">
        <f>+'Ark1'!Y2622</f>
        <v>177.032838038633</v>
      </c>
      <c r="N57" s="99"/>
      <c r="O57" s="99">
        <f>+'Ark1'!AA2622</f>
        <v>28.595006583870124</v>
      </c>
      <c r="P57" s="99">
        <f>+'Ark1'!AB2622</f>
        <v>1.352856169594443</v>
      </c>
      <c r="Q57" s="76">
        <f>+'Ark1'!AC2622</f>
        <v>-24.780633150795456</v>
      </c>
      <c r="R57" s="76">
        <f t="shared" si="4"/>
        <v>3.8901734104046244</v>
      </c>
      <c r="S57" s="39"/>
      <c r="T57" s="4"/>
      <c r="U57" s="14"/>
      <c r="V57" s="5"/>
      <c r="W57" s="18"/>
      <c r="X57"/>
    </row>
    <row r="58" spans="1:24" ht="15.6">
      <c r="A58" s="39"/>
      <c r="B58" s="60">
        <f>+'Ark1'!C2623</f>
        <v>2017</v>
      </c>
      <c r="C58" s="60">
        <f>+'Ark1'!L2623</f>
        <v>11</v>
      </c>
      <c r="D58" s="99" t="s">
        <v>27</v>
      </c>
      <c r="E58" s="60">
        <f>+'Ark1'!Q2623</f>
        <v>327</v>
      </c>
      <c r="F58" s="76">
        <f>+'Ark1'!R2623</f>
        <v>2608</v>
      </c>
      <c r="G58" s="76">
        <f>+'Ark1'!S2623</f>
        <v>2607</v>
      </c>
      <c r="H58" s="99">
        <f>+'Ark1'!T2623</f>
        <v>9.8582498582498559</v>
      </c>
      <c r="I58" s="99"/>
      <c r="J58" s="99">
        <f>+'Ark1'!U2623</f>
        <v>11.50674399997539</v>
      </c>
      <c r="K58" s="61">
        <f>+'Ark1'!W2623</f>
        <v>52.533947065592649</v>
      </c>
      <c r="L58" s="99"/>
      <c r="M58" s="99">
        <f>+'Ark1'!Y2623</f>
        <v>160.66725460122694</v>
      </c>
      <c r="N58" s="99"/>
      <c r="O58" s="99">
        <f>+'Ark1'!AA2623</f>
        <v>26.770720047847718</v>
      </c>
      <c r="P58" s="99">
        <f>+'Ark1'!AB2623</f>
        <v>1.3758208045898803</v>
      </c>
      <c r="Q58" s="76">
        <f>+'Ark1'!AC2623</f>
        <v>-14.269388292753476</v>
      </c>
      <c r="R58" s="76">
        <f t="shared" si="4"/>
        <v>7.9755351681957185</v>
      </c>
      <c r="S58" s="39"/>
      <c r="T58" s="4"/>
      <c r="U58" s="18"/>
      <c r="V58" s="5"/>
      <c r="W58" s="18"/>
      <c r="X58"/>
    </row>
    <row r="59" spans="1:24" ht="15.6">
      <c r="A59" s="39"/>
      <c r="B59" s="60">
        <f>+'Ark1'!C2624</f>
        <v>2017</v>
      </c>
      <c r="C59" s="60">
        <f>+'Ark1'!L2624</f>
        <v>14</v>
      </c>
      <c r="D59" s="99" t="s">
        <v>362</v>
      </c>
      <c r="E59" s="60">
        <f>+'Ark1'!Q2624</f>
        <v>420</v>
      </c>
      <c r="F59" s="76">
        <f>+'Ark1'!R2624</f>
        <v>10420</v>
      </c>
      <c r="G59" s="76">
        <f>+'Ark1'!S2624</f>
        <v>10419</v>
      </c>
      <c r="H59" s="99">
        <f>+'Ark1'!T2624</f>
        <v>39.387639387639375</v>
      </c>
      <c r="I59" s="99"/>
      <c r="J59" s="99">
        <f>+'Ark1'!U2624</f>
        <v>41.452782443719101</v>
      </c>
      <c r="K59" s="61">
        <f>+'Ark1'!W2624</f>
        <v>57.469526825990975</v>
      </c>
      <c r="L59" s="99"/>
      <c r="M59" s="99">
        <f>+'Ark1'!Y2624</f>
        <v>144.86666986564305</v>
      </c>
      <c r="N59" s="99"/>
      <c r="O59" s="99">
        <f>+'Ark1'!AA2624</f>
        <v>24.838948699744098</v>
      </c>
      <c r="P59" s="99">
        <f>+'Ark1'!AB2624</f>
        <v>1.2250808109287779</v>
      </c>
      <c r="Q59" s="76">
        <f>+'Ark1'!AC2624</f>
        <v>-24.572415817475825</v>
      </c>
      <c r="R59" s="76">
        <f t="shared" si="4"/>
        <v>24.80952380952381</v>
      </c>
      <c r="S59" s="39"/>
      <c r="T59" s="4"/>
      <c r="U59"/>
      <c r="V59"/>
      <c r="X59"/>
    </row>
    <row r="60" spans="1:24" ht="15.6">
      <c r="A60" s="39"/>
      <c r="B60" s="60">
        <f>+'Ark1'!C2625</f>
        <v>2017</v>
      </c>
      <c r="C60" s="60">
        <f>+'Ark1'!L2625</f>
        <v>17</v>
      </c>
      <c r="D60" s="99" t="s">
        <v>404</v>
      </c>
      <c r="E60" s="60">
        <f>+'Ark1'!Q2625</f>
        <v>400</v>
      </c>
      <c r="F60" s="76">
        <f>+'Ark1'!R2625</f>
        <v>12464</v>
      </c>
      <c r="G60" s="76">
        <f>+'Ark1'!S2625</f>
        <v>12464</v>
      </c>
      <c r="H60" s="99">
        <f>+'Ark1'!T2625</f>
        <v>47.113967113967114</v>
      </c>
      <c r="I60" s="99"/>
      <c r="J60" s="99">
        <f>+'Ark1'!U2625</f>
        <v>42.818503951538439</v>
      </c>
      <c r="K60" s="61">
        <f>+'Ark1'!W2625</f>
        <v>61.553835044929393</v>
      </c>
      <c r="L60" s="99"/>
      <c r="M60" s="99">
        <f>+'Ark1'!Y2625</f>
        <v>125.09978337612321</v>
      </c>
      <c r="N60" s="99"/>
      <c r="O60" s="99">
        <f>+'Ark1'!AA2625</f>
        <v>22.078897921442444</v>
      </c>
      <c r="P60" s="99">
        <f>+'Ark1'!AB2625</f>
        <v>1.4101194392200309</v>
      </c>
      <c r="Q60" s="76">
        <f>+'Ark1'!AC2625</f>
        <v>-17.20866811750966</v>
      </c>
      <c r="R60" s="76">
        <f t="shared" si="4"/>
        <v>31.16</v>
      </c>
      <c r="S60" s="39"/>
      <c r="T60" s="4"/>
      <c r="U60" s="18"/>
      <c r="V60"/>
      <c r="W60" s="18"/>
      <c r="X60"/>
    </row>
    <row r="61" spans="1:24">
      <c r="A61" s="39"/>
      <c r="B61" s="3">
        <f>+'Ark1'!C2626</f>
        <v>2016</v>
      </c>
      <c r="C61" s="3">
        <f>+'Ark1'!L2626</f>
        <v>1</v>
      </c>
      <c r="D61" s="52" t="s">
        <v>24</v>
      </c>
      <c r="E61" s="3">
        <f>+'Ark1'!Q2626</f>
        <v>43</v>
      </c>
      <c r="F61" s="14">
        <f>+'Ark1'!R2626</f>
        <v>79</v>
      </c>
      <c r="G61" s="14">
        <f>+'Ark1'!S2626</f>
        <v>0</v>
      </c>
      <c r="H61" s="52">
        <f>+'Ark1'!T2626</f>
        <v>0.29557018856629752</v>
      </c>
      <c r="I61" s="52"/>
      <c r="J61" s="52">
        <f>+'Ark1'!U2626</f>
        <v>0</v>
      </c>
      <c r="K61" s="11">
        <f>+'Ark1'!W2626</f>
        <v>0</v>
      </c>
      <c r="L61" s="52"/>
      <c r="M61" s="52">
        <f>+'Ark1'!Y2626</f>
        <v>0</v>
      </c>
      <c r="N61" s="52"/>
      <c r="O61" s="52">
        <f>+'Ark1'!AA2626</f>
        <v>0</v>
      </c>
      <c r="P61" s="52">
        <f>+'Ark1'!AB2626</f>
        <v>0</v>
      </c>
      <c r="Q61" s="14">
        <f>+'Ark1'!AC2626</f>
        <v>0</v>
      </c>
      <c r="R61" s="14">
        <f t="shared" si="4"/>
        <v>1.8372093023255813</v>
      </c>
      <c r="S61" s="39"/>
      <c r="T61" s="4"/>
      <c r="U61"/>
      <c r="V61"/>
      <c r="X61"/>
    </row>
    <row r="62" spans="1:24">
      <c r="A62" s="39"/>
      <c r="B62" s="3">
        <f>+'Ark1'!C2627</f>
        <v>2016</v>
      </c>
      <c r="C62" s="3">
        <f>+'Ark1'!L2627</f>
        <v>2</v>
      </c>
      <c r="D62" s="52" t="s">
        <v>25</v>
      </c>
      <c r="E62" s="3">
        <f>+'Ark1'!Q2627</f>
        <v>35</v>
      </c>
      <c r="F62" s="14">
        <f>+'Ark1'!R2627</f>
        <v>48</v>
      </c>
      <c r="G62" s="14">
        <f>+'Ark1'!S2627</f>
        <v>45</v>
      </c>
      <c r="H62" s="52">
        <f>+'Ark1'!T2627</f>
        <v>0.17958695001496555</v>
      </c>
      <c r="I62" s="52"/>
      <c r="J62" s="52">
        <f>+'Ark1'!U2627</f>
        <v>0.21084176559772624</v>
      </c>
      <c r="K62" s="11">
        <f>+'Ark1'!W2627</f>
        <v>44.711111111111109</v>
      </c>
      <c r="L62" s="52"/>
      <c r="M62" s="52">
        <f>+'Ark1'!Y2627</f>
        <v>160.86666666666667</v>
      </c>
      <c r="N62" s="52"/>
      <c r="O62" s="52">
        <f>+'Ark1'!AA2627</f>
        <v>60.24183419895445</v>
      </c>
      <c r="P62" s="52">
        <f>+'Ark1'!AB2627</f>
        <v>12.041820132304151</v>
      </c>
      <c r="Q62" s="14">
        <f>+'Ark1'!AC2627</f>
        <v>-82.142655516892063</v>
      </c>
      <c r="R62" s="14">
        <f t="shared" si="4"/>
        <v>1.3714285714285714</v>
      </c>
      <c r="S62" s="39"/>
      <c r="T62" s="4"/>
      <c r="U62"/>
      <c r="V62"/>
      <c r="X62"/>
    </row>
    <row r="63" spans="1:24" ht="15.6">
      <c r="A63" s="39"/>
      <c r="B63" s="3">
        <f>+'Ark1'!C2628</f>
        <v>2016</v>
      </c>
      <c r="C63" s="3">
        <f>+'Ark1'!L2628</f>
        <v>5</v>
      </c>
      <c r="D63" s="52" t="s">
        <v>361</v>
      </c>
      <c r="E63" s="3">
        <f>+'Ark1'!Q2628</f>
        <v>47</v>
      </c>
      <c r="F63" s="14">
        <f>+'Ark1'!R2628</f>
        <v>68</v>
      </c>
      <c r="G63" s="14">
        <f>+'Ark1'!S2628</f>
        <v>67</v>
      </c>
      <c r="H63" s="52">
        <f>+'Ark1'!T2628</f>
        <v>0.25441484585453455</v>
      </c>
      <c r="I63" s="52"/>
      <c r="J63" s="52">
        <f>+'Ark1'!U2628</f>
        <v>0.35554973039280885</v>
      </c>
      <c r="K63" s="11">
        <f>+'Ark1'!W2628</f>
        <v>42.626865671641795</v>
      </c>
      <c r="L63" s="52"/>
      <c r="M63" s="52">
        <f>+'Ark1'!Y2628</f>
        <v>191.48823529411763</v>
      </c>
      <c r="N63" s="52"/>
      <c r="O63" s="52">
        <f>+'Ark1'!AA2628</f>
        <v>33.677617033604726</v>
      </c>
      <c r="P63" s="52">
        <f>+'Ark1'!AB2628</f>
        <v>1.7941515343540095</v>
      </c>
      <c r="Q63" s="14">
        <f>+'Ark1'!AC2628</f>
        <v>-17.803497438921269</v>
      </c>
      <c r="R63" s="14">
        <f t="shared" si="4"/>
        <v>1.446808510638298</v>
      </c>
      <c r="S63" s="39"/>
      <c r="T63" s="4"/>
      <c r="U63" s="5"/>
      <c r="V63"/>
      <c r="X63"/>
    </row>
    <row r="64" spans="1:24">
      <c r="A64" s="39"/>
      <c r="B64" s="3">
        <f>+'Ark1'!C2629</f>
        <v>2016</v>
      </c>
      <c r="C64" s="3">
        <f>+'Ark1'!L2629</f>
        <v>8</v>
      </c>
      <c r="D64" s="52" t="s">
        <v>26</v>
      </c>
      <c r="E64" s="3">
        <f>+'Ark1'!Q2629</f>
        <v>168</v>
      </c>
      <c r="F64" s="14">
        <f>+'Ark1'!R2629</f>
        <v>436</v>
      </c>
      <c r="G64" s="14">
        <f>+'Ark1'!S2629</f>
        <v>432</v>
      </c>
      <c r="H64" s="52">
        <f>+'Ark1'!T2629</f>
        <v>1.6312481293026044</v>
      </c>
      <c r="I64" s="52"/>
      <c r="J64" s="52">
        <f>+'Ark1'!U2629</f>
        <v>2.1580098149441338</v>
      </c>
      <c r="K64" s="11">
        <f>+'Ark1'!W2629</f>
        <v>47.6875</v>
      </c>
      <c r="L64" s="52"/>
      <c r="M64" s="52">
        <f>+'Ark1'!Y2629</f>
        <v>181.26651376146796</v>
      </c>
      <c r="N64" s="52"/>
      <c r="O64" s="52">
        <f>+'Ark1'!AA2629</f>
        <v>27.984962430090849</v>
      </c>
      <c r="P64" s="52">
        <f>+'Ark1'!AB2629</f>
        <v>1.4567948233733556</v>
      </c>
      <c r="Q64" s="14">
        <f>+'Ark1'!AC2629</f>
        <v>-12.40941755513178</v>
      </c>
      <c r="R64" s="14">
        <f t="shared" si="4"/>
        <v>2.5952380952380953</v>
      </c>
      <c r="S64" s="39"/>
      <c r="T64" s="4"/>
      <c r="U64" s="4"/>
      <c r="V64" s="4"/>
      <c r="W64" s="4"/>
      <c r="X64"/>
    </row>
    <row r="65" spans="1:24" ht="15.6">
      <c r="A65" s="39"/>
      <c r="B65" s="3">
        <f>+'Ark1'!C2630</f>
        <v>2016</v>
      </c>
      <c r="C65" s="3">
        <f>+'Ark1'!L2630</f>
        <v>11</v>
      </c>
      <c r="D65" s="52" t="s">
        <v>27</v>
      </c>
      <c r="E65" s="3">
        <f>+'Ark1'!Q2630</f>
        <v>353</v>
      </c>
      <c r="F65" s="14">
        <f>+'Ark1'!R2630</f>
        <v>2643</v>
      </c>
      <c r="G65" s="14">
        <f>+'Ark1'!S2630</f>
        <v>2643</v>
      </c>
      <c r="H65" s="52">
        <f>+'Ark1'!T2630</f>
        <v>9.8885064351990426</v>
      </c>
      <c r="I65" s="52"/>
      <c r="J65" s="52">
        <f>+'Ark1'!U2630</f>
        <v>11.791951581975372</v>
      </c>
      <c r="K65" s="11">
        <f>+'Ark1'!W2630</f>
        <v>52.748013620885359</v>
      </c>
      <c r="L65" s="52"/>
      <c r="M65" s="52">
        <f>+'Ark1'!Y2630</f>
        <v>163.39515701853941</v>
      </c>
      <c r="N65" s="52"/>
      <c r="O65" s="52">
        <f>+'Ark1'!AA2630</f>
        <v>26.663398953283032</v>
      </c>
      <c r="P65" s="52">
        <f>+'Ark1'!AB2630</f>
        <v>1.317563343313402</v>
      </c>
      <c r="Q65" s="14">
        <f>+'Ark1'!AC2630</f>
        <v>-21.611761510516725</v>
      </c>
      <c r="R65" s="14">
        <f t="shared" si="4"/>
        <v>7.4872521246458925</v>
      </c>
      <c r="S65" s="39"/>
      <c r="T65" s="4"/>
      <c r="U65" s="11"/>
      <c r="V65" s="1"/>
      <c r="W65" s="5"/>
      <c r="X65"/>
    </row>
    <row r="66" spans="1:24" ht="15.6">
      <c r="A66" s="39"/>
      <c r="B66" s="3">
        <f>+'Ark1'!C2631</f>
        <v>2016</v>
      </c>
      <c r="C66" s="3">
        <f>+'Ark1'!L2631</f>
        <v>14</v>
      </c>
      <c r="D66" s="52" t="s">
        <v>362</v>
      </c>
      <c r="E66" s="3">
        <f>+'Ark1'!Q2631</f>
        <v>443</v>
      </c>
      <c r="F66" s="14">
        <f>+'Ark1'!R2631</f>
        <v>10088</v>
      </c>
      <c r="G66" s="14">
        <f>+'Ark1'!S2631</f>
        <v>10085</v>
      </c>
      <c r="H66" s="52">
        <f>+'Ark1'!T2631</f>
        <v>37.743190661478607</v>
      </c>
      <c r="I66" s="52"/>
      <c r="J66" s="52">
        <f>+'Ark1'!U2631</f>
        <v>39.55933918079544</v>
      </c>
      <c r="K66" s="11">
        <f>+'Ark1'!W2631</f>
        <v>57.28051561725335</v>
      </c>
      <c r="L66" s="52"/>
      <c r="M66" s="52">
        <f>+'Ark1'!Y2631</f>
        <v>143.6132831086438</v>
      </c>
      <c r="N66" s="52"/>
      <c r="O66" s="52">
        <f>+'Ark1'!AA2631</f>
        <v>24.455586505939142</v>
      </c>
      <c r="P66" s="52">
        <f>+'Ark1'!AB2631</f>
        <v>1.2999912786704273</v>
      </c>
      <c r="Q66" s="14">
        <f>+'Ark1'!AC2631</f>
        <v>-22.203546250986562</v>
      </c>
      <c r="R66" s="14">
        <f t="shared" si="4"/>
        <v>22.772009029345373</v>
      </c>
      <c r="S66" s="39"/>
      <c r="T66" s="4"/>
      <c r="U66" s="11"/>
      <c r="V66" s="1"/>
      <c r="W66" s="5"/>
      <c r="X66"/>
    </row>
    <row r="67" spans="1:24" ht="15.6">
      <c r="A67" s="39"/>
      <c r="B67" s="3">
        <f>+'Ark1'!C2632</f>
        <v>2016</v>
      </c>
      <c r="C67" s="3">
        <f>+'Ark1'!L2632</f>
        <v>17</v>
      </c>
      <c r="D67" s="52" t="s">
        <v>404</v>
      </c>
      <c r="E67" s="3">
        <f>+'Ark1'!Q2632</f>
        <v>419</v>
      </c>
      <c r="F67" s="14">
        <f>+'Ark1'!R2632</f>
        <v>13366</v>
      </c>
      <c r="G67" s="14">
        <f>+'Ark1'!S2632</f>
        <v>13365</v>
      </c>
      <c r="H67" s="52">
        <f>+'Ark1'!T2632</f>
        <v>50.007482789583968</v>
      </c>
      <c r="I67" s="52"/>
      <c r="J67" s="52">
        <f>+'Ark1'!U2632</f>
        <v>45.92430792629451</v>
      </c>
      <c r="K67" s="11">
        <f>+'Ark1'!W2632</f>
        <v>61.688589599700713</v>
      </c>
      <c r="L67" s="52"/>
      <c r="M67" s="52">
        <f>+'Ark1'!Y2632</f>
        <v>125.83220858895758</v>
      </c>
      <c r="N67" s="52"/>
      <c r="O67" s="52">
        <f>+'Ark1'!AA2632</f>
        <v>22.201033829249592</v>
      </c>
      <c r="P67" s="52">
        <f>+'Ark1'!AB2632</f>
        <v>1.4931671262411879</v>
      </c>
      <c r="Q67" s="14">
        <f>+'Ark1'!AC2632</f>
        <v>-20.267240459065736</v>
      </c>
      <c r="R67" s="14">
        <f t="shared" si="4"/>
        <v>31.899761336515514</v>
      </c>
      <c r="S67" s="39"/>
      <c r="T67" s="4"/>
      <c r="U67" s="11"/>
      <c r="V67" s="1"/>
      <c r="W67" s="5"/>
      <c r="X67"/>
    </row>
    <row r="68" spans="1:24" ht="15.6">
      <c r="A68" s="39"/>
      <c r="B68" s="60">
        <f>+'Ark1'!C2633</f>
        <v>2015</v>
      </c>
      <c r="C68" s="60">
        <f>+'Ark1'!L2633</f>
        <v>1</v>
      </c>
      <c r="D68" s="99" t="s">
        <v>24</v>
      </c>
      <c r="E68" s="60">
        <f>+'Ark1'!Q2633</f>
        <v>52</v>
      </c>
      <c r="F68" s="76">
        <f>+'Ark1'!R2633</f>
        <v>115</v>
      </c>
      <c r="G68" s="76">
        <f>+'Ark1'!S2633</f>
        <v>0</v>
      </c>
      <c r="H68" s="99">
        <f>+'Ark1'!T2633</f>
        <v>0.42170883755042177</v>
      </c>
      <c r="I68" s="99"/>
      <c r="J68" s="99">
        <f>+'Ark1'!U2633</f>
        <v>0</v>
      </c>
      <c r="K68" s="61">
        <f>+'Ark1'!W2633</f>
        <v>0</v>
      </c>
      <c r="L68" s="99"/>
      <c r="M68" s="99">
        <f>+'Ark1'!Y2633</f>
        <v>0</v>
      </c>
      <c r="N68" s="99"/>
      <c r="O68" s="99">
        <f>+'Ark1'!AA2633</f>
        <v>0</v>
      </c>
      <c r="P68" s="99">
        <f>+'Ark1'!AB2633</f>
        <v>0</v>
      </c>
      <c r="Q68" s="76">
        <f>+'Ark1'!AC2633</f>
        <v>0</v>
      </c>
      <c r="R68" s="76">
        <f t="shared" si="4"/>
        <v>2.2115384615384617</v>
      </c>
      <c r="S68" s="39"/>
      <c r="T68" s="4"/>
      <c r="U68" s="11"/>
      <c r="V68" s="1"/>
      <c r="W68" s="5"/>
      <c r="X68"/>
    </row>
    <row r="69" spans="1:24" ht="15.6">
      <c r="A69" s="39"/>
      <c r="B69" s="60">
        <f>+'Ark1'!C2634</f>
        <v>2015</v>
      </c>
      <c r="C69" s="60">
        <f>+'Ark1'!L2634</f>
        <v>2</v>
      </c>
      <c r="D69" s="99" t="s">
        <v>25</v>
      </c>
      <c r="E69" s="60">
        <f>+'Ark1'!Q2634</f>
        <v>60</v>
      </c>
      <c r="F69" s="76">
        <f>+'Ark1'!R2634</f>
        <v>100</v>
      </c>
      <c r="G69" s="76">
        <f>+'Ark1'!S2634</f>
        <v>99</v>
      </c>
      <c r="H69" s="99">
        <f>+'Ark1'!T2634</f>
        <v>0.36670333700036672</v>
      </c>
      <c r="I69" s="99"/>
      <c r="J69" s="99">
        <f>+'Ark1'!U2634</f>
        <v>0.37517778435030374</v>
      </c>
      <c r="K69" s="61">
        <f>+'Ark1'!W2634</f>
        <v>35.828282828282823</v>
      </c>
      <c r="L69" s="99"/>
      <c r="M69" s="99">
        <f>+'Ark1'!Y2634</f>
        <v>137.74700000000001</v>
      </c>
      <c r="N69" s="99"/>
      <c r="O69" s="99">
        <f>+'Ark1'!AA2634</f>
        <v>60.762760570397774</v>
      </c>
      <c r="P69" s="99">
        <f>+'Ark1'!AB2634</f>
        <v>1.5701791961069049</v>
      </c>
      <c r="Q69" s="76">
        <f>+'Ark1'!AC2634</f>
        <v>60.715607427271657</v>
      </c>
      <c r="R69" s="76">
        <f t="shared" si="4"/>
        <v>1.6666666666666667</v>
      </c>
      <c r="S69" s="39"/>
      <c r="T69" s="4"/>
      <c r="U69" s="11"/>
      <c r="V69" s="11"/>
      <c r="W69" s="5"/>
      <c r="X69"/>
    </row>
    <row r="70" spans="1:24" ht="15.6">
      <c r="A70" s="39"/>
      <c r="B70" s="60">
        <f>+'Ark1'!C2635</f>
        <v>2015</v>
      </c>
      <c r="C70" s="60">
        <f>+'Ark1'!L2635</f>
        <v>5</v>
      </c>
      <c r="D70" s="99" t="s">
        <v>361</v>
      </c>
      <c r="E70" s="60">
        <f>+'Ark1'!Q2635</f>
        <v>56</v>
      </c>
      <c r="F70" s="76">
        <f>+'Ark1'!R2635</f>
        <v>86</v>
      </c>
      <c r="G70" s="76">
        <f>+'Ark1'!S2635</f>
        <v>86</v>
      </c>
      <c r="H70" s="99">
        <f>+'Ark1'!T2635</f>
        <v>0.31536486982031542</v>
      </c>
      <c r="I70" s="99"/>
      <c r="J70" s="99">
        <f>+'Ark1'!U2635</f>
        <v>0.47199074103706656</v>
      </c>
      <c r="K70" s="61">
        <f>+'Ark1'!W2635</f>
        <v>42.33720930232559</v>
      </c>
      <c r="L70" s="99"/>
      <c r="M70" s="99">
        <f>+'Ark1'!Y2635</f>
        <v>201.50232558139535</v>
      </c>
      <c r="N70" s="99"/>
      <c r="O70" s="99">
        <f>+'Ark1'!AA2635</f>
        <v>28.298857634697423</v>
      </c>
      <c r="P70" s="99">
        <f>+'Ark1'!AB2635</f>
        <v>1.2904881455739379</v>
      </c>
      <c r="Q70" s="76">
        <f>+'Ark1'!AC2635</f>
        <v>-21.277908043789299</v>
      </c>
      <c r="R70" s="76">
        <f t="shared" si="4"/>
        <v>1.5357142857142858</v>
      </c>
      <c r="S70" s="39"/>
      <c r="T70" s="4"/>
      <c r="U70" s="11"/>
      <c r="V70" s="11"/>
      <c r="W70" s="5"/>
      <c r="X70"/>
    </row>
    <row r="71" spans="1:24" ht="15.6">
      <c r="A71" s="39"/>
      <c r="B71" s="60">
        <f>+'Ark1'!C2636</f>
        <v>2015</v>
      </c>
      <c r="C71" s="60">
        <f>+'Ark1'!L2636</f>
        <v>8</v>
      </c>
      <c r="D71" s="99" t="s">
        <v>26</v>
      </c>
      <c r="E71" s="60">
        <f>+'Ark1'!Q2636</f>
        <v>208</v>
      </c>
      <c r="F71" s="76">
        <f>+'Ark1'!R2636</f>
        <v>615</v>
      </c>
      <c r="G71" s="76">
        <f>+'Ark1'!S2636</f>
        <v>614</v>
      </c>
      <c r="H71" s="99">
        <f>+'Ark1'!T2636</f>
        <v>2.2552255225522546</v>
      </c>
      <c r="I71" s="99"/>
      <c r="J71" s="99">
        <f>+'Ark1'!U2636</f>
        <v>3.0075832231221762</v>
      </c>
      <c r="K71" s="61">
        <f>+'Ark1'!W2636</f>
        <v>47.677524429967406</v>
      </c>
      <c r="L71" s="99"/>
      <c r="M71" s="99">
        <f>+'Ark1'!Y2636</f>
        <v>179.55089430894299</v>
      </c>
      <c r="N71" s="99"/>
      <c r="O71" s="99">
        <f>+'Ark1'!AA2636</f>
        <v>28.42055696175742</v>
      </c>
      <c r="P71" s="99">
        <f>+'Ark1'!AB2636</f>
        <v>1.3115310675922738</v>
      </c>
      <c r="Q71" s="76">
        <f>+'Ark1'!AC2636</f>
        <v>-16.369566331119461</v>
      </c>
      <c r="R71" s="76">
        <f t="shared" si="4"/>
        <v>2.9567307692307692</v>
      </c>
      <c r="S71" s="39"/>
      <c r="T71" s="4"/>
      <c r="U71" s="11"/>
      <c r="V71" s="11"/>
      <c r="W71" s="5"/>
      <c r="X71"/>
    </row>
    <row r="72" spans="1:24" ht="15.6">
      <c r="A72" s="39"/>
      <c r="B72" s="60">
        <f>+'Ark1'!C2637</f>
        <v>2015</v>
      </c>
      <c r="C72" s="60">
        <f>+'Ark1'!L2637</f>
        <v>11</v>
      </c>
      <c r="D72" s="99" t="s">
        <v>27</v>
      </c>
      <c r="E72" s="60">
        <f>+'Ark1'!Q2637</f>
        <v>363</v>
      </c>
      <c r="F72" s="76">
        <f>+'Ark1'!R2637</f>
        <v>2778</v>
      </c>
      <c r="G72" s="76">
        <f>+'Ark1'!S2637</f>
        <v>2777</v>
      </c>
      <c r="H72" s="99">
        <f>+'Ark1'!T2637</f>
        <v>10.187018701870185</v>
      </c>
      <c r="I72" s="99"/>
      <c r="J72" s="99">
        <f>+'Ark1'!U2637</f>
        <v>12.168278758779728</v>
      </c>
      <c r="K72" s="61">
        <f>+'Ark1'!W2637</f>
        <v>52.623334533669421</v>
      </c>
      <c r="L72" s="99"/>
      <c r="M72" s="99">
        <f>+'Ark1'!Y2637</f>
        <v>160.82069834413238</v>
      </c>
      <c r="N72" s="99"/>
      <c r="O72" s="99">
        <f>+'Ark1'!AA2637</f>
        <v>27.483427090713711</v>
      </c>
      <c r="P72" s="99">
        <f>+'Ark1'!AB2637</f>
        <v>1.3174554432218102</v>
      </c>
      <c r="Q72" s="76">
        <f>+'Ark1'!AC2637</f>
        <v>-18.347237455148225</v>
      </c>
      <c r="R72" s="76">
        <f t="shared" si="4"/>
        <v>7.6528925619834709</v>
      </c>
      <c r="S72" s="39"/>
      <c r="T72" s="4"/>
      <c r="U72" s="11"/>
      <c r="V72" s="11"/>
      <c r="W72" s="5"/>
      <c r="X72"/>
    </row>
    <row r="73" spans="1:24" ht="15.6">
      <c r="A73" s="39"/>
      <c r="B73" s="60">
        <f>+'Ark1'!C2638</f>
        <v>2015</v>
      </c>
      <c r="C73" s="60">
        <f>+'Ark1'!L2638</f>
        <v>14</v>
      </c>
      <c r="D73" s="99" t="s">
        <v>362</v>
      </c>
      <c r="E73" s="60">
        <f>+'Ark1'!Q2638</f>
        <v>463</v>
      </c>
      <c r="F73" s="76">
        <f>+'Ark1'!R2638</f>
        <v>8710</v>
      </c>
      <c r="G73" s="76">
        <f>+'Ark1'!S2638</f>
        <v>8710</v>
      </c>
      <c r="H73" s="99">
        <f>+'Ark1'!T2638</f>
        <v>31.939860652731944</v>
      </c>
      <c r="I73" s="99"/>
      <c r="J73" s="99">
        <f>+'Ark1'!U2638</f>
        <v>33.948957877770631</v>
      </c>
      <c r="K73" s="61">
        <f>+'Ark1'!W2638</f>
        <v>57.286222732491389</v>
      </c>
      <c r="L73" s="99"/>
      <c r="M73" s="99">
        <f>+'Ark1'!Y2638</f>
        <v>143.1045120551089</v>
      </c>
      <c r="N73" s="99"/>
      <c r="O73" s="99">
        <f>+'Ark1'!AA2638</f>
        <v>24.831913128208356</v>
      </c>
      <c r="P73" s="99">
        <f>+'Ark1'!AB2638</f>
        <v>1.3108855705564817</v>
      </c>
      <c r="Q73" s="76">
        <f>+'Ark1'!AC2638</f>
        <v>-17.242589023299363</v>
      </c>
      <c r="R73" s="76">
        <f t="shared" si="4"/>
        <v>18.812095032397409</v>
      </c>
      <c r="S73" s="39"/>
      <c r="T73" s="4"/>
      <c r="U73" s="11"/>
      <c r="V73" s="5"/>
      <c r="W73" s="5"/>
      <c r="X73"/>
    </row>
    <row r="74" spans="1:24" ht="15.6">
      <c r="A74" s="39"/>
      <c r="B74" s="60">
        <f>+'Ark1'!C2639</f>
        <v>2015</v>
      </c>
      <c r="C74" s="60">
        <f>+'Ark1'!L2639</f>
        <v>17</v>
      </c>
      <c r="D74" s="99" t="s">
        <v>404</v>
      </c>
      <c r="E74" s="60">
        <f>+'Ark1'!Q2639</f>
        <v>452</v>
      </c>
      <c r="F74" s="76">
        <f>+'Ark1'!R2639</f>
        <v>14866</v>
      </c>
      <c r="G74" s="76">
        <f>+'Ark1'!S2639</f>
        <v>14867</v>
      </c>
      <c r="H74" s="99">
        <f>+'Ark1'!T2639</f>
        <v>54.514118078474517</v>
      </c>
      <c r="I74" s="99"/>
      <c r="J74" s="99">
        <f>+'Ark1'!U2639</f>
        <v>50.028011614940091</v>
      </c>
      <c r="K74" s="61">
        <f>+'Ark1'!W2639</f>
        <v>61.838904957287937</v>
      </c>
      <c r="L74" s="99"/>
      <c r="M74" s="99">
        <f>+'Ark1'!Y2639</f>
        <v>123.55608771693798</v>
      </c>
      <c r="N74" s="99"/>
      <c r="O74" s="99">
        <f>+'Ark1'!AA2639</f>
        <v>22.920374793706056</v>
      </c>
      <c r="P74" s="99">
        <f>+'Ark1'!AB2639</f>
        <v>1.678829626823874</v>
      </c>
      <c r="Q74" s="76">
        <f>+'Ark1'!AC2639</f>
        <v>-15.727420541131419</v>
      </c>
      <c r="R74" s="76">
        <f t="shared" si="4"/>
        <v>32.889380530973455</v>
      </c>
      <c r="S74" s="39"/>
      <c r="T74" s="4"/>
      <c r="U74" s="11"/>
      <c r="V74" s="5"/>
      <c r="W74" s="5"/>
      <c r="X74"/>
    </row>
    <row r="75" spans="1:24" ht="15.6">
      <c r="A75" s="39"/>
      <c r="B75">
        <f>+'Ark1'!C2640</f>
        <v>2014</v>
      </c>
      <c r="C75">
        <f>+'Ark1'!L2640</f>
        <v>1</v>
      </c>
      <c r="D75" s="52" t="s">
        <v>24</v>
      </c>
      <c r="E75">
        <f>+'Ark1'!Q2640</f>
        <v>52</v>
      </c>
      <c r="F75" s="9">
        <f>+'Ark1'!R2640</f>
        <v>96</v>
      </c>
      <c r="G75" s="9">
        <f>+'Ark1'!S2640</f>
        <v>0</v>
      </c>
      <c r="H75" s="97">
        <f>+'Ark1'!T2640</f>
        <v>0.34968855862747222</v>
      </c>
      <c r="I75" s="97"/>
      <c r="J75" s="97">
        <f>+'Ark1'!U2640</f>
        <v>0</v>
      </c>
      <c r="K75" s="1">
        <f>+'Ark1'!W2640</f>
        <v>0</v>
      </c>
      <c r="L75" s="97"/>
      <c r="M75" s="97">
        <f>+'Ark1'!Y2640</f>
        <v>0</v>
      </c>
      <c r="N75" s="97"/>
      <c r="O75" s="97">
        <f>+'Ark1'!AA2640</f>
        <v>0</v>
      </c>
      <c r="P75" s="97">
        <f>+'Ark1'!AB2640</f>
        <v>0</v>
      </c>
      <c r="Q75" s="9">
        <f>+'Ark1'!AC2640</f>
        <v>0</v>
      </c>
      <c r="R75" s="9">
        <f t="shared" si="4"/>
        <v>1.8461538461538463</v>
      </c>
      <c r="S75" s="39"/>
      <c r="T75" s="4"/>
      <c r="U75" s="11"/>
      <c r="V75" s="5"/>
      <c r="W75" s="5"/>
      <c r="X75"/>
    </row>
    <row r="76" spans="1:24" ht="15.6">
      <c r="A76" s="39"/>
      <c r="B76">
        <f>+'Ark1'!C2641</f>
        <v>2014</v>
      </c>
      <c r="C76">
        <f>+'Ark1'!L2641</f>
        <v>2</v>
      </c>
      <c r="D76" s="52" t="s">
        <v>25</v>
      </c>
      <c r="E76">
        <f>+'Ark1'!Q2641</f>
        <v>80</v>
      </c>
      <c r="F76" s="9">
        <f>+'Ark1'!R2641</f>
        <v>147</v>
      </c>
      <c r="G76" s="9">
        <f>+'Ark1'!S2641</f>
        <v>129</v>
      </c>
      <c r="H76" s="97">
        <f>+'Ark1'!T2641</f>
        <v>0.53546060539831697</v>
      </c>
      <c r="I76" s="97"/>
      <c r="J76" s="97">
        <f>+'Ark1'!U2641</f>
        <v>0.46273007319095194</v>
      </c>
      <c r="K76" s="1">
        <f>+'Ark1'!W2641</f>
        <v>35.55038759689922</v>
      </c>
      <c r="L76" s="97"/>
      <c r="M76" s="97">
        <f>+'Ark1'!Y2641</f>
        <v>115.83401360544222</v>
      </c>
      <c r="N76" s="97"/>
      <c r="O76" s="97">
        <f>+'Ark1'!AA2641</f>
        <v>52.488717042253583</v>
      </c>
      <c r="P76" s="97">
        <f>+'Ark1'!AB2641</f>
        <v>1.2197422545758827</v>
      </c>
      <c r="Q76" s="9">
        <f>+'Ark1'!AC2641</f>
        <v>65.420348100211001</v>
      </c>
      <c r="R76" s="9">
        <f t="shared" ref="R76:R81" si="5">+F76/E76</f>
        <v>1.8374999999999999</v>
      </c>
      <c r="S76" s="39"/>
      <c r="T76" s="4"/>
      <c r="U76" s="11"/>
      <c r="V76" s="5"/>
      <c r="W76" s="5"/>
      <c r="X76"/>
    </row>
    <row r="77" spans="1:24" ht="15.6">
      <c r="A77" s="39"/>
      <c r="B77">
        <f>+'Ark1'!C2642</f>
        <v>2014</v>
      </c>
      <c r="C77">
        <f>+'Ark1'!L2642</f>
        <v>5</v>
      </c>
      <c r="D77" s="52" t="s">
        <v>361</v>
      </c>
      <c r="E77">
        <f>+'Ark1'!Q2642</f>
        <v>52</v>
      </c>
      <c r="F77" s="9">
        <f>+'Ark1'!R2642</f>
        <v>104</v>
      </c>
      <c r="G77" s="9">
        <f>+'Ark1'!S2642</f>
        <v>102</v>
      </c>
      <c r="H77" s="97">
        <f>+'Ark1'!T2642</f>
        <v>0.37882927184642851</v>
      </c>
      <c r="I77" s="97"/>
      <c r="J77" s="97">
        <f>+'Ark1'!U2642</f>
        <v>0.55165035981314803</v>
      </c>
      <c r="K77" s="1">
        <f>+'Ark1'!W2642</f>
        <v>42.431372549019599</v>
      </c>
      <c r="L77" s="97"/>
      <c r="M77" s="97">
        <f>+'Ark1'!Y2642</f>
        <v>195.18942307692305</v>
      </c>
      <c r="N77" s="97"/>
      <c r="O77" s="97">
        <f>+'Ark1'!AA2642</f>
        <v>30.574768795988327</v>
      </c>
      <c r="P77" s="97">
        <f>+'Ark1'!AB2642</f>
        <v>1.2719431168806321</v>
      </c>
      <c r="Q77" s="9">
        <f>+'Ark1'!AC2642</f>
        <v>5.7747189614819181</v>
      </c>
      <c r="R77" s="9">
        <f t="shared" si="5"/>
        <v>2</v>
      </c>
      <c r="S77" s="39"/>
      <c r="T77" s="4"/>
      <c r="U77" s="11"/>
      <c r="V77" s="5"/>
      <c r="W77" s="5"/>
      <c r="X77"/>
    </row>
    <row r="78" spans="1:24" ht="15.6">
      <c r="A78" s="39"/>
      <c r="B78">
        <f>+'Ark1'!C2643</f>
        <v>2014</v>
      </c>
      <c r="C78">
        <f>+'Ark1'!L2643</f>
        <v>8</v>
      </c>
      <c r="D78" s="52" t="s">
        <v>26</v>
      </c>
      <c r="E78">
        <f>+'Ark1'!Q2643</f>
        <v>214</v>
      </c>
      <c r="F78" s="9">
        <f>+'Ark1'!R2643</f>
        <v>715</v>
      </c>
      <c r="G78" s="9">
        <f>+'Ark1'!S2643</f>
        <v>713</v>
      </c>
      <c r="H78" s="97">
        <f>+'Ark1'!T2643</f>
        <v>2.6044512439441956</v>
      </c>
      <c r="I78" s="97"/>
      <c r="J78" s="97">
        <f>+'Ark1'!U2643</f>
        <v>3.5012135264384407</v>
      </c>
      <c r="K78" s="1">
        <f>+'Ark1'!W2643</f>
        <v>47.482468443197746</v>
      </c>
      <c r="L78" s="97"/>
      <c r="M78" s="97">
        <f>+'Ark1'!Y2643</f>
        <v>180.19314685314689</v>
      </c>
      <c r="N78" s="97"/>
      <c r="O78" s="97">
        <f>+'Ark1'!AA2643</f>
        <v>27.519497578643904</v>
      </c>
      <c r="P78" s="97">
        <f>+'Ark1'!AB2643</f>
        <v>1.3523813372204627</v>
      </c>
      <c r="Q78" s="9">
        <f>+'Ark1'!AC2643</f>
        <v>-23.516006421948902</v>
      </c>
      <c r="R78" s="9">
        <f t="shared" si="5"/>
        <v>3.3411214953271027</v>
      </c>
      <c r="S78" s="39"/>
      <c r="T78" s="4"/>
      <c r="U78" s="11"/>
      <c r="V78" s="5"/>
      <c r="W78" s="5"/>
      <c r="X78"/>
    </row>
    <row r="79" spans="1:24" ht="15.6">
      <c r="A79" s="39"/>
      <c r="B79">
        <f>+'Ark1'!C2644</f>
        <v>2014</v>
      </c>
      <c r="C79">
        <f>+'Ark1'!L2644</f>
        <v>11</v>
      </c>
      <c r="D79" s="52" t="s">
        <v>27</v>
      </c>
      <c r="E79">
        <f>+'Ark1'!Q2644</f>
        <v>388</v>
      </c>
      <c r="F79" s="9">
        <f>+'Ark1'!R2644</f>
        <v>2520</v>
      </c>
      <c r="G79" s="9">
        <f>+'Ark1'!S2644</f>
        <v>2519</v>
      </c>
      <c r="H79" s="97">
        <f>+'Ark1'!T2644</f>
        <v>9.1793246639711494</v>
      </c>
      <c r="I79" s="97"/>
      <c r="J79" s="97">
        <f>+'Ark1'!U2644</f>
        <v>11.164970434500619</v>
      </c>
      <c r="K79" s="1">
        <f>+'Ark1'!W2644</f>
        <v>52.404128622469237</v>
      </c>
      <c r="L79" s="97"/>
      <c r="M79" s="97">
        <f>+'Ark1'!Y2644</f>
        <v>163.03571428571445</v>
      </c>
      <c r="N79" s="97"/>
      <c r="O79" s="97">
        <f>+'Ark1'!AA2644</f>
        <v>26.532132387639017</v>
      </c>
      <c r="P79" s="97">
        <f>+'Ark1'!AB2644</f>
        <v>1.3773240220879688</v>
      </c>
      <c r="Q79" s="9">
        <f>+'Ark1'!AC2644</f>
        <v>-16.983366744664103</v>
      </c>
      <c r="R79" s="9">
        <f t="shared" si="5"/>
        <v>6.4948453608247423</v>
      </c>
      <c r="S79" s="39"/>
      <c r="T79" s="4"/>
      <c r="U79" s="11"/>
      <c r="V79" s="5"/>
      <c r="W79" s="5"/>
      <c r="X79"/>
    </row>
    <row r="80" spans="1:24" ht="15.6">
      <c r="A80" s="39"/>
      <c r="B80">
        <f>+'Ark1'!C2645</f>
        <v>2014</v>
      </c>
      <c r="C80">
        <f>+'Ark1'!L2645</f>
        <v>14</v>
      </c>
      <c r="D80" s="52" t="s">
        <v>362</v>
      </c>
      <c r="E80">
        <f>+'Ark1'!Q2645</f>
        <v>492</v>
      </c>
      <c r="F80" s="9">
        <f>+'Ark1'!R2645</f>
        <v>8296</v>
      </c>
      <c r="G80" s="9">
        <f>+'Ark1'!S2645</f>
        <v>8282</v>
      </c>
      <c r="H80" s="97">
        <f>+'Ark1'!T2645</f>
        <v>30.218919608057409</v>
      </c>
      <c r="I80" s="97"/>
      <c r="J80" s="97">
        <f>+'Ark1'!U2645</f>
        <v>32.467633474931958</v>
      </c>
      <c r="K80" s="1">
        <f>+'Ark1'!W2645</f>
        <v>57.3427915962328</v>
      </c>
      <c r="L80" s="97"/>
      <c r="M80" s="97">
        <f>+'Ark1'!Y2645</f>
        <v>144.01495901639373</v>
      </c>
      <c r="N80" s="97"/>
      <c r="O80" s="97">
        <f>+'Ark1'!AA2645</f>
        <v>25.508633045074259</v>
      </c>
      <c r="P80" s="97">
        <f>+'Ark1'!AB2645</f>
        <v>1.3195086029227228</v>
      </c>
      <c r="Q80" s="9">
        <f>+'Ark1'!AC2645</f>
        <v>-18.435038513862445</v>
      </c>
      <c r="R80" s="9">
        <f t="shared" si="5"/>
        <v>16.86178861788618</v>
      </c>
      <c r="S80" s="39"/>
      <c r="T80" s="4"/>
      <c r="U80" s="11"/>
      <c r="V80" s="5"/>
      <c r="W80" s="5"/>
      <c r="X80"/>
    </row>
    <row r="81" spans="1:24" ht="15.6">
      <c r="A81" s="39"/>
      <c r="B81">
        <f>+'Ark1'!C2646</f>
        <v>2014</v>
      </c>
      <c r="C81">
        <f>+'Ark1'!L2646</f>
        <v>17</v>
      </c>
      <c r="D81" s="52" t="s">
        <v>404</v>
      </c>
      <c r="E81">
        <f>+'Ark1'!Q2646</f>
        <v>499</v>
      </c>
      <c r="F81" s="9">
        <f>+'Ark1'!R2646</f>
        <v>15299</v>
      </c>
      <c r="G81" s="9">
        <f>+'Ark1'!S2646</f>
        <v>15293</v>
      </c>
      <c r="H81" s="97">
        <f>+'Ark1'!T2646</f>
        <v>55.727971442101058</v>
      </c>
      <c r="I81" s="97"/>
      <c r="J81" s="97">
        <f>+'Ark1'!U2646</f>
        <v>51.425859256369314</v>
      </c>
      <c r="K81" s="1">
        <f>+'Ark1'!W2646</f>
        <v>61.760740207938277</v>
      </c>
      <c r="L81" s="97"/>
      <c r="M81" s="97">
        <f>+'Ark1'!Y2646</f>
        <v>123.69274462383233</v>
      </c>
      <c r="N81" s="97"/>
      <c r="O81" s="97">
        <f>+'Ark1'!AA2646</f>
        <v>23.541985249929184</v>
      </c>
      <c r="P81" s="97">
        <f>+'Ark1'!AB2646</f>
        <v>1.4321222708654502</v>
      </c>
      <c r="Q81" s="9">
        <f>+'Ark1'!AC2646</f>
        <v>-21.067889538659941</v>
      </c>
      <c r="R81" s="9">
        <f t="shared" si="5"/>
        <v>30.659318637274549</v>
      </c>
      <c r="S81" s="39"/>
      <c r="T81" s="4"/>
      <c r="U81" s="5"/>
      <c r="V81" s="5"/>
      <c r="W81" s="5"/>
      <c r="X81"/>
    </row>
    <row r="82" spans="1:24" ht="15.6">
      <c r="A82" s="39"/>
      <c r="B82" s="60">
        <f>+'Ark1'!C2647</f>
        <v>2013</v>
      </c>
      <c r="C82" s="60">
        <f>+'Ark1'!L2647</f>
        <v>1</v>
      </c>
      <c r="D82" s="99" t="s">
        <v>24</v>
      </c>
      <c r="E82" s="60">
        <f>+'Ark1'!Q2647</f>
        <v>26</v>
      </c>
      <c r="F82" s="76">
        <f>+'Ark1'!R2647</f>
        <v>34</v>
      </c>
      <c r="G82" s="76">
        <f>+'Ark1'!S2647</f>
        <v>0</v>
      </c>
      <c r="H82" s="99">
        <f>+'Ark1'!T2647</f>
        <v>0.12167191525908962</v>
      </c>
      <c r="I82" s="99"/>
      <c r="J82" s="99">
        <f>+'Ark1'!U2647</f>
        <v>0</v>
      </c>
      <c r="K82" s="61">
        <f>+'Ark1'!W2647</f>
        <v>0</v>
      </c>
      <c r="L82" s="99"/>
      <c r="M82" s="99">
        <f>+'Ark1'!Y2647</f>
        <v>0</v>
      </c>
      <c r="N82" s="99"/>
      <c r="O82" s="99">
        <f>+'Ark1'!AA2647</f>
        <v>0</v>
      </c>
      <c r="P82" s="99">
        <f>+'Ark1'!AB2647</f>
        <v>0</v>
      </c>
      <c r="Q82" s="76">
        <f>+'Ark1'!AC2647</f>
        <v>0</v>
      </c>
      <c r="R82" s="76">
        <f t="shared" si="4"/>
        <v>1.3076923076923077</v>
      </c>
      <c r="S82" s="39"/>
      <c r="T82" s="4"/>
      <c r="U82"/>
      <c r="V82"/>
      <c r="X82"/>
    </row>
    <row r="83" spans="1:24" ht="15.6">
      <c r="A83" s="39"/>
      <c r="B83" s="60">
        <f>+'Ark1'!C2648</f>
        <v>2013</v>
      </c>
      <c r="C83" s="60">
        <f>+'Ark1'!L2648</f>
        <v>2</v>
      </c>
      <c r="D83" s="99" t="s">
        <v>25</v>
      </c>
      <c r="E83" s="60">
        <f>+'Ark1'!Q2648</f>
        <v>21</v>
      </c>
      <c r="F83" s="76">
        <f>+'Ark1'!R2648</f>
        <v>37</v>
      </c>
      <c r="G83" s="76">
        <f>+'Ark1'!S2648</f>
        <v>34</v>
      </c>
      <c r="H83" s="99">
        <f>+'Ark1'!T2648</f>
        <v>0.13240767248783281</v>
      </c>
      <c r="I83" s="99"/>
      <c r="J83" s="99">
        <f>+'Ark1'!U2648</f>
        <v>0.17383168833257981</v>
      </c>
      <c r="K83" s="61">
        <f>+'Ark1'!W2648</f>
        <v>36.558823529411761</v>
      </c>
      <c r="L83" s="99"/>
      <c r="M83" s="99">
        <f>+'Ark1'!Y2648</f>
        <v>177.10270270270269</v>
      </c>
      <c r="N83" s="99"/>
      <c r="O83" s="99">
        <f>+'Ark1'!AA2648</f>
        <v>42.701946018555454</v>
      </c>
      <c r="P83" s="99">
        <f>+'Ark1'!AB2648</f>
        <v>1.7352941176469827</v>
      </c>
      <c r="Q83" s="76">
        <f>+'Ark1'!AC2648</f>
        <v>-1.0581355388457718</v>
      </c>
      <c r="R83" s="76">
        <f t="shared" ref="R83:R88" si="6">+F83/E83</f>
        <v>1.7619047619047619</v>
      </c>
      <c r="S83" s="39"/>
      <c r="T83" s="4"/>
      <c r="U83" s="5"/>
      <c r="V83"/>
      <c r="W83" s="5"/>
      <c r="X83"/>
    </row>
    <row r="84" spans="1:24" ht="15.6">
      <c r="A84" s="39"/>
      <c r="B84" s="60">
        <f>+'Ark1'!C2649</f>
        <v>2013</v>
      </c>
      <c r="C84" s="60">
        <f>+'Ark1'!L2649</f>
        <v>5</v>
      </c>
      <c r="D84" s="99" t="s">
        <v>361</v>
      </c>
      <c r="E84" s="60">
        <f>+'Ark1'!Q2649</f>
        <v>57</v>
      </c>
      <c r="F84" s="76">
        <f>+'Ark1'!R2649</f>
        <v>86</v>
      </c>
      <c r="G84" s="76">
        <f>+'Ark1'!S2649</f>
        <v>86</v>
      </c>
      <c r="H84" s="99">
        <f>+'Ark1'!T2649</f>
        <v>0.30775837389063843</v>
      </c>
      <c r="I84" s="99"/>
      <c r="J84" s="99">
        <f>+'Ark1'!U2649</f>
        <v>0.44282672905733744</v>
      </c>
      <c r="K84" s="61">
        <f>+'Ark1'!W2649</f>
        <v>42.686046511627929</v>
      </c>
      <c r="L84" s="99"/>
      <c r="M84" s="99">
        <f>+'Ark1'!Y2649</f>
        <v>194.10348837209301</v>
      </c>
      <c r="N84" s="99"/>
      <c r="O84" s="99">
        <f>+'Ark1'!AA2649</f>
        <v>25.010139560876887</v>
      </c>
      <c r="P84" s="99">
        <f>+'Ark1'!AB2649</f>
        <v>1.2782767097439764</v>
      </c>
      <c r="Q84" s="76">
        <f>+'Ark1'!AC2649</f>
        <v>-14.272366545085237</v>
      </c>
      <c r="R84" s="76">
        <f t="shared" si="6"/>
        <v>1.5087719298245614</v>
      </c>
      <c r="S84" s="39"/>
      <c r="T84" s="4"/>
      <c r="U84"/>
      <c r="V84"/>
      <c r="X84"/>
    </row>
    <row r="85" spans="1:24" ht="15.6">
      <c r="A85" s="39"/>
      <c r="B85" s="60">
        <f>+'Ark1'!C2650</f>
        <v>2013</v>
      </c>
      <c r="C85" s="60">
        <f>+'Ark1'!L2650</f>
        <v>8</v>
      </c>
      <c r="D85" s="99" t="s">
        <v>26</v>
      </c>
      <c r="E85" s="60">
        <f>+'Ark1'!Q2650</f>
        <v>191</v>
      </c>
      <c r="F85" s="76">
        <f>+'Ark1'!R2650</f>
        <v>546</v>
      </c>
      <c r="G85" s="76">
        <f>+'Ark1'!S2650</f>
        <v>545</v>
      </c>
      <c r="H85" s="99">
        <f>+'Ark1'!T2650</f>
        <v>1.9539078156312624</v>
      </c>
      <c r="I85" s="99"/>
      <c r="J85" s="99">
        <f>+'Ark1'!U2650</f>
        <v>2.6600190353232578</v>
      </c>
      <c r="K85" s="61">
        <f>+'Ark1'!W2650</f>
        <v>47.50275229357797</v>
      </c>
      <c r="L85" s="99"/>
      <c r="M85" s="99">
        <f>+'Ark1'!Y2650</f>
        <v>183.64963369963343</v>
      </c>
      <c r="N85" s="99"/>
      <c r="O85" s="99">
        <f>+'Ark1'!AA2650</f>
        <v>28.605127282117127</v>
      </c>
      <c r="P85" s="99">
        <f>+'Ark1'!AB2650</f>
        <v>1.381559995515961</v>
      </c>
      <c r="Q85" s="76">
        <f>+'Ark1'!AC2650</f>
        <v>-13.116811780717509</v>
      </c>
      <c r="R85" s="76">
        <f t="shared" si="6"/>
        <v>2.8586387434554972</v>
      </c>
      <c r="S85" s="39"/>
      <c r="T85" s="4"/>
      <c r="U85"/>
      <c r="V85"/>
      <c r="X85"/>
    </row>
    <row r="86" spans="1:24" ht="15.6">
      <c r="A86" s="39"/>
      <c r="B86" s="60">
        <f>+'Ark1'!C2651</f>
        <v>2013</v>
      </c>
      <c r="C86" s="60">
        <f>+'Ark1'!L2651</f>
        <v>11</v>
      </c>
      <c r="D86" s="99" t="s">
        <v>27</v>
      </c>
      <c r="E86" s="60">
        <f>+'Ark1'!Q2651</f>
        <v>380</v>
      </c>
      <c r="F86" s="76">
        <f>+'Ark1'!R2651</f>
        <v>2331</v>
      </c>
      <c r="G86" s="76">
        <f>+'Ark1'!S2651</f>
        <v>2329</v>
      </c>
      <c r="H86" s="99">
        <f>+'Ark1'!T2651</f>
        <v>8.3416833667334664</v>
      </c>
      <c r="I86" s="99"/>
      <c r="J86" s="99">
        <f>+'Ark1'!U2651</f>
        <v>10.132126195948363</v>
      </c>
      <c r="K86" s="61">
        <f>+'Ark1'!W2651</f>
        <v>52.572778016316008</v>
      </c>
      <c r="L86" s="99"/>
      <c r="M86" s="99">
        <f>+'Ark1'!Y2651</f>
        <v>163.85371085371065</v>
      </c>
      <c r="N86" s="99"/>
      <c r="O86" s="99">
        <f>+'Ark1'!AA2651</f>
        <v>27.267623042653874</v>
      </c>
      <c r="P86" s="99">
        <f>+'Ark1'!AB2651</f>
        <v>1.3641288899028281</v>
      </c>
      <c r="Q86" s="76">
        <f>+'Ark1'!AC2651</f>
        <v>-17.052779068005918</v>
      </c>
      <c r="R86" s="76">
        <f t="shared" si="6"/>
        <v>6.1342105263157896</v>
      </c>
      <c r="S86" s="39"/>
      <c r="T86" s="4"/>
      <c r="U86" s="5"/>
      <c r="V86"/>
      <c r="W86" s="2"/>
      <c r="X86"/>
    </row>
    <row r="87" spans="1:24" ht="15.6">
      <c r="A87" s="39"/>
      <c r="B87" s="60">
        <f>+'Ark1'!C2652</f>
        <v>2013</v>
      </c>
      <c r="C87" s="60">
        <f>+'Ark1'!L2652</f>
        <v>14</v>
      </c>
      <c r="D87" s="99" t="s">
        <v>362</v>
      </c>
      <c r="E87" s="60">
        <f>+'Ark1'!Q2652</f>
        <v>512</v>
      </c>
      <c r="F87" s="76">
        <f>+'Ark1'!R2652</f>
        <v>9534</v>
      </c>
      <c r="G87" s="76">
        <f>+'Ark1'!S2652</f>
        <v>9525</v>
      </c>
      <c r="H87" s="99">
        <f>+'Ark1'!T2652</f>
        <v>34.118236472945895</v>
      </c>
      <c r="I87" s="99"/>
      <c r="J87" s="99">
        <f>+'Ark1'!U2652</f>
        <v>36.333897439197877</v>
      </c>
      <c r="K87" s="61">
        <f>+'Ark1'!W2652</f>
        <v>57.454068241469798</v>
      </c>
      <c r="L87" s="99"/>
      <c r="M87" s="99">
        <f>+'Ark1'!Y2652</f>
        <v>143.65964967484845</v>
      </c>
      <c r="N87" s="99"/>
      <c r="O87" s="99">
        <f>+'Ark1'!AA2652</f>
        <v>25.479492258271321</v>
      </c>
      <c r="P87" s="99">
        <f>+'Ark1'!AB2652</f>
        <v>1.0189879625312539</v>
      </c>
      <c r="Q87" s="76">
        <f>+'Ark1'!AC2652</f>
        <v>-32.530868744233054</v>
      </c>
      <c r="R87" s="76">
        <f t="shared" si="6"/>
        <v>18.62109375</v>
      </c>
      <c r="S87" s="39"/>
      <c r="T87" s="4"/>
      <c r="U87" s="4"/>
      <c r="V87" s="4"/>
      <c r="W87" s="4"/>
      <c r="X87"/>
    </row>
    <row r="88" spans="1:24" ht="15.6">
      <c r="A88" s="39"/>
      <c r="B88" s="60">
        <f>+'Ark1'!C2653</f>
        <v>2013</v>
      </c>
      <c r="C88" s="60">
        <f>+'Ark1'!L2653</f>
        <v>17</v>
      </c>
      <c r="D88" s="99" t="s">
        <v>404</v>
      </c>
      <c r="E88" s="60">
        <f>+'Ark1'!Q2653</f>
        <v>510</v>
      </c>
      <c r="F88" s="76">
        <f>+'Ark1'!R2653</f>
        <v>15112</v>
      </c>
      <c r="G88" s="76">
        <f>+'Ark1'!S2653</f>
        <v>15105</v>
      </c>
      <c r="H88" s="99">
        <f>+'Ark1'!T2653</f>
        <v>54.079587746922407</v>
      </c>
      <c r="I88" s="99"/>
      <c r="J88" s="99">
        <f>+'Ark1'!U2653</f>
        <v>49.662507400606557</v>
      </c>
      <c r="K88" s="61">
        <f>+'Ark1'!W2653</f>
        <v>61.670969877523994</v>
      </c>
      <c r="L88" s="99"/>
      <c r="M88" s="99">
        <f>+'Ark1'!Y2653</f>
        <v>123.88098861831642</v>
      </c>
      <c r="N88" s="99"/>
      <c r="O88" s="99">
        <f>+'Ark1'!AA2653</f>
        <v>23.105958640058017</v>
      </c>
      <c r="P88" s="99">
        <f>+'Ark1'!AB2653</f>
        <v>1.4472684332886054</v>
      </c>
      <c r="Q88" s="76">
        <f>+'Ark1'!AC2653</f>
        <v>-20.519647288890095</v>
      </c>
      <c r="R88" s="76">
        <f t="shared" si="6"/>
        <v>29.631372549019609</v>
      </c>
      <c r="S88" s="39"/>
      <c r="T88" s="4"/>
      <c r="U88" s="11"/>
      <c r="V88" s="1"/>
      <c r="W88" s="5"/>
      <c r="X88"/>
    </row>
    <row r="89" spans="1:24" ht="15.6">
      <c r="A89" s="39"/>
      <c r="B89">
        <f>+'Ark1'!C2654</f>
        <v>2012</v>
      </c>
      <c r="C89">
        <f>+'Ark1'!L2654</f>
        <v>1</v>
      </c>
      <c r="D89" s="52" t="s">
        <v>24</v>
      </c>
      <c r="E89">
        <f>+'Ark1'!Q2654</f>
        <v>48</v>
      </c>
      <c r="F89" s="9">
        <f>+'Ark1'!R2654</f>
        <v>70</v>
      </c>
      <c r="G89" s="9">
        <f>+'Ark1'!S2654</f>
        <v>0</v>
      </c>
      <c r="H89" s="97">
        <f>+'Ark1'!T2654</f>
        <v>0.25101301681787219</v>
      </c>
      <c r="I89" s="97"/>
      <c r="J89" s="97">
        <f>+'Ark1'!U2654</f>
        <v>0</v>
      </c>
      <c r="K89" s="1">
        <f>+'Ark1'!W2654</f>
        <v>0</v>
      </c>
      <c r="L89" s="97"/>
      <c r="M89" s="97">
        <f>+'Ark1'!Y2654</f>
        <v>0</v>
      </c>
      <c r="N89" s="97"/>
      <c r="O89" s="97">
        <f>+'Ark1'!AA2654</f>
        <v>0</v>
      </c>
      <c r="P89" s="97">
        <f>+'Ark1'!AB2654</f>
        <v>0</v>
      </c>
      <c r="Q89" s="9">
        <f>+'Ark1'!AC2654</f>
        <v>0</v>
      </c>
      <c r="R89" s="9">
        <f>+F89/E89</f>
        <v>1.4583333333333333</v>
      </c>
      <c r="S89" s="39"/>
      <c r="T89" s="4"/>
      <c r="U89" s="11"/>
      <c r="V89" s="1"/>
      <c r="W89" s="5"/>
      <c r="X89"/>
    </row>
    <row r="90" spans="1:24" ht="15.6">
      <c r="A90" s="39"/>
      <c r="B90">
        <f>+'Ark1'!C2655</f>
        <v>2012</v>
      </c>
      <c r="C90">
        <f>+'Ark1'!L2655</f>
        <v>2</v>
      </c>
      <c r="D90" s="52" t="s">
        <v>25</v>
      </c>
      <c r="E90">
        <f>+'Ark1'!Q2655</f>
        <v>16</v>
      </c>
      <c r="F90" s="9">
        <f>+'Ark1'!R2655</f>
        <v>20</v>
      </c>
      <c r="G90" s="9">
        <f>+'Ark1'!S2655</f>
        <v>18</v>
      </c>
      <c r="H90" s="97">
        <f>+'Ark1'!T2655</f>
        <v>7.1718004805106317E-2</v>
      </c>
      <c r="I90" s="97"/>
      <c r="J90" s="97">
        <f>+'Ark1'!U2655</f>
        <v>0.10025132287984125</v>
      </c>
      <c r="K90" s="1">
        <f>+'Ark1'!W2655</f>
        <v>36.5</v>
      </c>
      <c r="L90" s="97"/>
      <c r="M90" s="97">
        <f>+'Ark1'!Y2655</f>
        <v>187.27500000000003</v>
      </c>
      <c r="N90" s="97"/>
      <c r="O90" s="97">
        <f>+'Ark1'!AA2655</f>
        <v>21.494295108754329</v>
      </c>
      <c r="P90" s="97">
        <f>+'Ark1'!AB2655</f>
        <v>1.740051084818425</v>
      </c>
      <c r="Q90" s="9">
        <f>+'Ark1'!AC2655</f>
        <v>-15.11390565545714</v>
      </c>
      <c r="R90" s="9">
        <f t="shared" ref="R90:R95" si="7">+F90/E90</f>
        <v>1.25</v>
      </c>
      <c r="S90" s="39"/>
      <c r="T90" s="4"/>
      <c r="U90" s="11"/>
      <c r="V90" s="1"/>
      <c r="W90" s="5"/>
      <c r="X90"/>
    </row>
    <row r="91" spans="1:24" ht="15.6">
      <c r="A91" s="39"/>
      <c r="B91">
        <f>+'Ark1'!C2656</f>
        <v>2012</v>
      </c>
      <c r="C91">
        <f>+'Ark1'!L2656</f>
        <v>5</v>
      </c>
      <c r="D91" s="52" t="s">
        <v>361</v>
      </c>
      <c r="E91">
        <f>+'Ark1'!Q2656</f>
        <v>57</v>
      </c>
      <c r="F91" s="9">
        <f>+'Ark1'!R2656</f>
        <v>93</v>
      </c>
      <c r="G91" s="9">
        <f>+'Ark1'!S2656</f>
        <v>93</v>
      </c>
      <c r="H91" s="97">
        <f>+'Ark1'!T2656</f>
        <v>0.33348872234374433</v>
      </c>
      <c r="I91" s="97"/>
      <c r="J91" s="97">
        <f>+'Ark1'!U2656</f>
        <v>0.47542225934817905</v>
      </c>
      <c r="K91" s="1">
        <f>+'Ark1'!W2656</f>
        <v>43.064516129032249</v>
      </c>
      <c r="L91" s="97"/>
      <c r="M91" s="97">
        <f>+'Ark1'!Y2656</f>
        <v>190.99247311827963</v>
      </c>
      <c r="N91" s="97"/>
      <c r="O91" s="97">
        <f>+'Ark1'!AA2656</f>
        <v>34.644623584995486</v>
      </c>
      <c r="P91" s="97">
        <f>+'Ark1'!AB2656</f>
        <v>2.7816853080400343</v>
      </c>
      <c r="Q91" s="9">
        <f>+'Ark1'!AC2656</f>
        <v>-32.698140852584032</v>
      </c>
      <c r="R91" s="9">
        <f t="shared" si="7"/>
        <v>1.631578947368421</v>
      </c>
      <c r="S91" s="39"/>
      <c r="T91" s="4"/>
      <c r="U91" s="11"/>
      <c r="V91" s="1"/>
      <c r="W91" s="5"/>
      <c r="X91"/>
    </row>
    <row r="92" spans="1:24" ht="15.6">
      <c r="A92" s="39"/>
      <c r="B92">
        <f>+'Ark1'!C2657</f>
        <v>2012</v>
      </c>
      <c r="C92">
        <f>+'Ark1'!L2657</f>
        <v>8</v>
      </c>
      <c r="D92" s="52" t="s">
        <v>26</v>
      </c>
      <c r="E92">
        <f>+'Ark1'!Q2657</f>
        <v>226</v>
      </c>
      <c r="F92" s="9">
        <f>+'Ark1'!R2657</f>
        <v>558</v>
      </c>
      <c r="G92" s="9">
        <f>+'Ark1'!S2657</f>
        <v>558</v>
      </c>
      <c r="H92" s="97">
        <f>+'Ark1'!T2657</f>
        <v>2.0009323340624658</v>
      </c>
      <c r="I92" s="97"/>
      <c r="J92" s="97">
        <f>+'Ark1'!U2657</f>
        <v>2.6562706138520622</v>
      </c>
      <c r="K92" s="1">
        <f>+'Ark1'!W2657</f>
        <v>47.607526881720432</v>
      </c>
      <c r="L92" s="97"/>
      <c r="M92" s="97">
        <f>+'Ark1'!Y2657</f>
        <v>177.85161290322588</v>
      </c>
      <c r="N92" s="97"/>
      <c r="O92" s="97">
        <f>+'Ark1'!AA2657</f>
        <v>28.528556200830099</v>
      </c>
      <c r="P92" s="97">
        <f>+'Ark1'!AB2657</f>
        <v>1.3566829059665373</v>
      </c>
      <c r="Q92" s="9">
        <f>+'Ark1'!AC2657</f>
        <v>-9.6721858815645909</v>
      </c>
      <c r="R92" s="9">
        <f t="shared" si="7"/>
        <v>2.4690265486725664</v>
      </c>
      <c r="S92" s="39"/>
      <c r="T92" s="4"/>
      <c r="U92" s="11"/>
      <c r="V92" s="11"/>
      <c r="W92" s="5"/>
      <c r="X92"/>
    </row>
    <row r="93" spans="1:24" ht="15.6">
      <c r="A93" s="39"/>
      <c r="B93">
        <f>+'Ark1'!C2658</f>
        <v>2012</v>
      </c>
      <c r="C93">
        <f>+'Ark1'!L2658</f>
        <v>11</v>
      </c>
      <c r="D93" s="52" t="s">
        <v>27</v>
      </c>
      <c r="E93">
        <f>+'Ark1'!Q2658</f>
        <v>426</v>
      </c>
      <c r="F93" s="9">
        <f>+'Ark1'!R2658</f>
        <v>2319</v>
      </c>
      <c r="G93" s="9">
        <f>+'Ark1'!S2658</f>
        <v>2317</v>
      </c>
      <c r="H93" s="97">
        <f>+'Ark1'!T2658</f>
        <v>8.3157026571520785</v>
      </c>
      <c r="I93" s="97"/>
      <c r="J93" s="97">
        <f>+'Ark1'!U2658</f>
        <v>10.064657352327112</v>
      </c>
      <c r="K93" s="1">
        <f>+'Ark1'!W2658</f>
        <v>52.49762624082868</v>
      </c>
      <c r="L93" s="97"/>
      <c r="M93" s="97">
        <f>+'Ark1'!Y2658</f>
        <v>162.15036653730053</v>
      </c>
      <c r="N93" s="97"/>
      <c r="O93" s="97">
        <f>+'Ark1'!AA2658</f>
        <v>27.98864838212296</v>
      </c>
      <c r="P93" s="97">
        <f>+'Ark1'!AB2658</f>
        <v>1.3691270297596991</v>
      </c>
      <c r="Q93" s="9">
        <f>+'Ark1'!AC2658</f>
        <v>-17.4317979020202</v>
      </c>
      <c r="R93" s="9">
        <f t="shared" si="7"/>
        <v>5.443661971830986</v>
      </c>
      <c r="S93" s="39"/>
      <c r="T93" s="4"/>
      <c r="U93" s="11"/>
      <c r="V93" s="11"/>
      <c r="W93" s="5"/>
      <c r="X93"/>
    </row>
    <row r="94" spans="1:24" ht="15.6">
      <c r="A94" s="39"/>
      <c r="B94">
        <f>+'Ark1'!C2659</f>
        <v>2012</v>
      </c>
      <c r="C94">
        <f>+'Ark1'!L2659</f>
        <v>14</v>
      </c>
      <c r="D94" s="52" t="s">
        <v>362</v>
      </c>
      <c r="E94">
        <f>+'Ark1'!Q2659</f>
        <v>657</v>
      </c>
      <c r="F94" s="9">
        <f>+'Ark1'!R2659</f>
        <v>9610</v>
      </c>
      <c r="G94" s="9">
        <f>+'Ark1'!S2659</f>
        <v>9601</v>
      </c>
      <c r="H94" s="97">
        <f>+'Ark1'!T2659</f>
        <v>34.460501308853601</v>
      </c>
      <c r="I94" s="97"/>
      <c r="J94" s="97">
        <f>+'Ark1'!U2659</f>
        <v>36.641541337791971</v>
      </c>
      <c r="K94" s="1">
        <f>+'Ark1'!W2659</f>
        <v>57.1920633267368</v>
      </c>
      <c r="L94" s="97"/>
      <c r="M94" s="97">
        <f>+'Ark1'!Y2659</f>
        <v>142.45248699271613</v>
      </c>
      <c r="N94" s="97"/>
      <c r="O94" s="97">
        <f>+'Ark1'!AA2659</f>
        <v>26.578527764541342</v>
      </c>
      <c r="P94" s="97">
        <f>+'Ark1'!AB2659</f>
        <v>1.4114060350151416</v>
      </c>
      <c r="Q94" s="9">
        <f>+'Ark1'!AC2659</f>
        <v>-10.30947165632584</v>
      </c>
      <c r="R94" s="9">
        <f t="shared" si="7"/>
        <v>14.627092846270928</v>
      </c>
      <c r="S94" s="39"/>
      <c r="T94" s="4"/>
      <c r="U94" s="11"/>
      <c r="V94" s="11"/>
      <c r="W94" s="5"/>
      <c r="X94"/>
    </row>
    <row r="95" spans="1:24" ht="15.6">
      <c r="A95" s="39"/>
      <c r="B95">
        <f>+'Ark1'!C2660</f>
        <v>2012</v>
      </c>
      <c r="C95">
        <f>+'Ark1'!L2660</f>
        <v>17</v>
      </c>
      <c r="D95" s="52" t="s">
        <v>404</v>
      </c>
      <c r="E95">
        <f>+'Ark1'!Q2660</f>
        <v>585</v>
      </c>
      <c r="F95" s="9">
        <f>+'Ark1'!R2660</f>
        <v>14905</v>
      </c>
      <c r="G95" s="9">
        <f>+'Ark1'!S2660</f>
        <v>14900</v>
      </c>
      <c r="H95" s="97">
        <f>+'Ark1'!T2660</f>
        <v>53.447843081005487</v>
      </c>
      <c r="I95" s="97"/>
      <c r="J95" s="97">
        <f>+'Ark1'!U2660</f>
        <v>49.277680586678493</v>
      </c>
      <c r="K95" s="1">
        <f>+'Ark1'!W2660</f>
        <v>61.641476510067093</v>
      </c>
      <c r="L95" s="97"/>
      <c r="M95" s="97">
        <f>+'Ark1'!Y2660</f>
        <v>123.52019456558152</v>
      </c>
      <c r="N95" s="97"/>
      <c r="O95" s="97">
        <f>+'Ark1'!AA2660</f>
        <v>23.704811322739555</v>
      </c>
      <c r="P95" s="97">
        <f>+'Ark1'!AB2660</f>
        <v>1.6331253751806241</v>
      </c>
      <c r="Q95" s="9">
        <f>+'Ark1'!AC2660</f>
        <v>-15.730501859853412</v>
      </c>
      <c r="R95" s="9">
        <f t="shared" si="7"/>
        <v>25.478632478632477</v>
      </c>
      <c r="S95" s="39"/>
      <c r="T95" s="4"/>
      <c r="U95" s="11"/>
      <c r="V95" s="11"/>
      <c r="W95" s="5"/>
      <c r="X95"/>
    </row>
    <row r="96" spans="1:24" ht="15.6">
      <c r="A96" s="39"/>
      <c r="B96" s="60">
        <f>+'Ark1'!C2661</f>
        <v>2011</v>
      </c>
      <c r="C96" s="60">
        <f>+'Ark1'!L2661</f>
        <v>1</v>
      </c>
      <c r="D96" s="99" t="s">
        <v>24</v>
      </c>
      <c r="E96" s="60">
        <f>+'Ark1'!Q2661</f>
        <v>32</v>
      </c>
      <c r="F96" s="76">
        <f>+'Ark1'!R2661</f>
        <v>52</v>
      </c>
      <c r="G96" s="76">
        <f>+'Ark1'!S2661</f>
        <v>0</v>
      </c>
      <c r="H96" s="99">
        <f>+'Ark1'!T2661</f>
        <v>0.19142278667402904</v>
      </c>
      <c r="I96" s="99"/>
      <c r="J96" s="99">
        <f>+'Ark1'!U2661</f>
        <v>0</v>
      </c>
      <c r="K96" s="61">
        <f>+'Ark1'!W2661</f>
        <v>0</v>
      </c>
      <c r="L96" s="99"/>
      <c r="M96" s="99">
        <f>+'Ark1'!Y2661</f>
        <v>0</v>
      </c>
      <c r="N96" s="99"/>
      <c r="O96" s="99">
        <f>+'Ark1'!AA2661</f>
        <v>0</v>
      </c>
      <c r="P96" s="99">
        <f>+'Ark1'!AB2661</f>
        <v>0</v>
      </c>
      <c r="Q96" s="76">
        <f>+'Ark1'!AC2661</f>
        <v>0</v>
      </c>
      <c r="R96" s="76">
        <f>+F96/E96</f>
        <v>1.625</v>
      </c>
      <c r="S96" s="39"/>
      <c r="T96" s="4"/>
      <c r="U96" s="11"/>
      <c r="V96" s="5"/>
      <c r="W96" s="5"/>
      <c r="X96"/>
    </row>
    <row r="97" spans="1:24" ht="15.6">
      <c r="A97" s="39"/>
      <c r="B97" s="60">
        <f>+'Ark1'!C2662</f>
        <v>2011</v>
      </c>
      <c r="C97" s="60">
        <f>+'Ark1'!L2662</f>
        <v>2</v>
      </c>
      <c r="D97" s="99" t="s">
        <v>25</v>
      </c>
      <c r="E97" s="60">
        <f>+'Ark1'!Q2662</f>
        <v>29</v>
      </c>
      <c r="F97" s="76">
        <f>+'Ark1'!R2662</f>
        <v>50</v>
      </c>
      <c r="G97" s="76">
        <f>+'Ark1'!S2662</f>
        <v>50</v>
      </c>
      <c r="H97" s="99">
        <f>+'Ark1'!T2662</f>
        <v>0.18406037180195095</v>
      </c>
      <c r="I97" s="99"/>
      <c r="J97" s="99">
        <f>+'Ark1'!U2662</f>
        <v>0.27265134474359698</v>
      </c>
      <c r="K97" s="61">
        <f>+'Ark1'!W2662</f>
        <v>36.920000000000009</v>
      </c>
      <c r="L97" s="99"/>
      <c r="M97" s="99">
        <f>+'Ark1'!Y2662</f>
        <v>199.61600000000004</v>
      </c>
      <c r="N97" s="99"/>
      <c r="O97" s="99">
        <f>+'Ark1'!AA2662</f>
        <v>43.269334915156371</v>
      </c>
      <c r="P97" s="99">
        <f>+'Ark1'!AB2662</f>
        <v>1.5854336946084693</v>
      </c>
      <c r="Q97" s="76">
        <f>+'Ark1'!AC2662</f>
        <v>-21.968767744452038</v>
      </c>
      <c r="R97" s="76">
        <f t="shared" ref="R97:R102" si="8">+F97/E97</f>
        <v>1.7241379310344827</v>
      </c>
      <c r="S97" s="39"/>
      <c r="T97" s="4"/>
      <c r="U97" s="11"/>
      <c r="V97" s="5"/>
      <c r="W97" s="5"/>
      <c r="X97"/>
    </row>
    <row r="98" spans="1:24" ht="15.6">
      <c r="A98" s="39"/>
      <c r="B98" s="60">
        <f>+'Ark1'!C2663</f>
        <v>2011</v>
      </c>
      <c r="C98" s="60">
        <f>+'Ark1'!L2663</f>
        <v>5</v>
      </c>
      <c r="D98" s="99" t="s">
        <v>361</v>
      </c>
      <c r="E98" s="60">
        <f>+'Ark1'!Q2663</f>
        <v>60</v>
      </c>
      <c r="F98" s="76">
        <f>+'Ark1'!R2663</f>
        <v>84</v>
      </c>
      <c r="G98" s="76">
        <f>+'Ark1'!S2663</f>
        <v>84</v>
      </c>
      <c r="H98" s="99">
        <f>+'Ark1'!T2663</f>
        <v>0.30922142462727775</v>
      </c>
      <c r="I98" s="99"/>
      <c r="J98" s="99">
        <f>+'Ark1'!U2663</f>
        <v>0.46248123760020687</v>
      </c>
      <c r="K98" s="61">
        <f>+'Ark1'!W2663</f>
        <v>42.404761904761905</v>
      </c>
      <c r="L98" s="99"/>
      <c r="M98" s="99">
        <f>+'Ark1'!Y2663</f>
        <v>201.54523809523815</v>
      </c>
      <c r="N98" s="99"/>
      <c r="O98" s="99">
        <f>+'Ark1'!AA2663</f>
        <v>28.46503036209058</v>
      </c>
      <c r="P98" s="99">
        <f>+'Ark1'!AB2663</f>
        <v>1.3811576202165408</v>
      </c>
      <c r="Q98" s="76">
        <f>+'Ark1'!AC2663</f>
        <v>0.71649888794215699</v>
      </c>
      <c r="R98" s="76">
        <f t="shared" si="8"/>
        <v>1.4</v>
      </c>
      <c r="S98" s="39"/>
      <c r="T98" s="4"/>
      <c r="U98" s="11"/>
      <c r="V98" s="5"/>
      <c r="W98" s="5"/>
      <c r="X98"/>
    </row>
    <row r="99" spans="1:24" ht="15.6">
      <c r="A99" s="39"/>
      <c r="B99" s="60">
        <f>+'Ark1'!C2664</f>
        <v>2011</v>
      </c>
      <c r="C99" s="60">
        <f>+'Ark1'!L2664</f>
        <v>8</v>
      </c>
      <c r="D99" s="99" t="s">
        <v>26</v>
      </c>
      <c r="E99" s="60">
        <f>+'Ark1'!Q2664</f>
        <v>258</v>
      </c>
      <c r="F99" s="76">
        <f>+'Ark1'!R2664</f>
        <v>701</v>
      </c>
      <c r="G99" s="76">
        <f>+'Ark1'!S2664</f>
        <v>701</v>
      </c>
      <c r="H99" s="99">
        <f>+'Ark1'!T2664</f>
        <v>2.5805264126633527</v>
      </c>
      <c r="I99" s="99"/>
      <c r="J99" s="99">
        <f>+'Ark1'!U2664</f>
        <v>3.4747011032862005</v>
      </c>
      <c r="K99" s="61">
        <f>+'Ark1'!W2664</f>
        <v>47.537803138373754</v>
      </c>
      <c r="L99" s="99"/>
      <c r="M99" s="99">
        <f>+'Ark1'!Y2664</f>
        <v>181.45007132667612</v>
      </c>
      <c r="N99" s="99"/>
      <c r="O99" s="99">
        <f>+'Ark1'!AA2664</f>
        <v>26.391867303520943</v>
      </c>
      <c r="P99" s="99">
        <f>+'Ark1'!AB2664</f>
        <v>1.2931555897184228</v>
      </c>
      <c r="Q99" s="76">
        <f>+'Ark1'!AC2664</f>
        <v>-17.270640926470747</v>
      </c>
      <c r="R99" s="76">
        <f t="shared" si="8"/>
        <v>2.7170542635658914</v>
      </c>
      <c r="S99" s="39"/>
      <c r="T99" s="4"/>
      <c r="U99" s="11"/>
      <c r="V99" s="5"/>
      <c r="W99" s="5"/>
      <c r="X99"/>
    </row>
    <row r="100" spans="1:24" ht="15.6">
      <c r="A100" s="39"/>
      <c r="B100" s="60">
        <f>+'Ark1'!C2665</f>
        <v>2011</v>
      </c>
      <c r="C100" s="60">
        <f>+'Ark1'!L2665</f>
        <v>11</v>
      </c>
      <c r="D100" s="99" t="s">
        <v>27</v>
      </c>
      <c r="E100" s="60">
        <f>+'Ark1'!Q2665</f>
        <v>483</v>
      </c>
      <c r="F100" s="76">
        <f>+'Ark1'!R2665</f>
        <v>2578</v>
      </c>
      <c r="G100" s="76">
        <f>+'Ark1'!S2665</f>
        <v>2578</v>
      </c>
      <c r="H100" s="99">
        <f>+'Ark1'!T2665</f>
        <v>9.4901527701085957</v>
      </c>
      <c r="I100" s="99"/>
      <c r="J100" s="99">
        <f>+'Ark1'!U2665</f>
        <v>11.36774828091807</v>
      </c>
      <c r="K100" s="61">
        <f>+'Ark1'!W2665</f>
        <v>52.505818463925515</v>
      </c>
      <c r="L100" s="99"/>
      <c r="M100" s="99">
        <f>+'Ark1'!Y2665</f>
        <v>161.41698991466237</v>
      </c>
      <c r="N100" s="99"/>
      <c r="O100" s="99">
        <f>+'Ark1'!AA2665</f>
        <v>27.36000274365146</v>
      </c>
      <c r="P100" s="99">
        <f>+'Ark1'!AB2665</f>
        <v>1.3744894987214165</v>
      </c>
      <c r="Q100" s="76">
        <f>+'Ark1'!AC2665</f>
        <v>-19.922208538090327</v>
      </c>
      <c r="R100" s="76">
        <f t="shared" si="8"/>
        <v>5.337474120082816</v>
      </c>
      <c r="S100" s="39"/>
      <c r="T100" s="4"/>
      <c r="U100" s="11"/>
      <c r="V100" s="5"/>
      <c r="W100" s="5"/>
      <c r="X100"/>
    </row>
    <row r="101" spans="1:24" ht="15.6">
      <c r="A101" s="39"/>
      <c r="B101" s="60">
        <f>+'Ark1'!C2666</f>
        <v>2011</v>
      </c>
      <c r="C101" s="60">
        <f>+'Ark1'!L2666</f>
        <v>14</v>
      </c>
      <c r="D101" s="99" t="s">
        <v>362</v>
      </c>
      <c r="E101" s="60">
        <f>+'Ark1'!Q2666</f>
        <v>624</v>
      </c>
      <c r="F101" s="76">
        <f>+'Ark1'!R2666</f>
        <v>9362</v>
      </c>
      <c r="G101" s="76">
        <f>+'Ark1'!S2666</f>
        <v>9356</v>
      </c>
      <c r="H101" s="99">
        <f>+'Ark1'!T2666</f>
        <v>34.463464016197321</v>
      </c>
      <c r="I101" s="99"/>
      <c r="J101" s="99">
        <f>+'Ark1'!U2666</f>
        <v>36.646992724617128</v>
      </c>
      <c r="K101" s="61">
        <f>+'Ark1'!W2666</f>
        <v>57.40059854638735</v>
      </c>
      <c r="L101" s="99"/>
      <c r="M101" s="99">
        <f>+'Ark1'!Y2666</f>
        <v>143.29380474257661</v>
      </c>
      <c r="N101" s="99"/>
      <c r="O101" s="99">
        <f>+'Ark1'!AA2666</f>
        <v>25.528394745418744</v>
      </c>
      <c r="P101" s="99">
        <f>+'Ark1'!AB2666</f>
        <v>1.3473548836783471</v>
      </c>
      <c r="Q101" s="76">
        <f>+'Ark1'!AC2666</f>
        <v>-21.771671269284145</v>
      </c>
      <c r="R101" s="76">
        <f t="shared" si="8"/>
        <v>15.003205128205128</v>
      </c>
      <c r="S101" s="39"/>
      <c r="T101" s="4"/>
      <c r="U101" s="11"/>
      <c r="V101" s="5"/>
      <c r="W101" s="5"/>
      <c r="X101"/>
    </row>
    <row r="102" spans="1:24" ht="15.6">
      <c r="A102" s="39"/>
      <c r="B102" s="60">
        <f>+'Ark1'!C2667</f>
        <v>2011</v>
      </c>
      <c r="C102" s="60">
        <f>+'Ark1'!L2667</f>
        <v>17</v>
      </c>
      <c r="D102" s="99" t="s">
        <v>404</v>
      </c>
      <c r="E102" s="60">
        <f>+'Ark1'!Q2667</f>
        <v>624</v>
      </c>
      <c r="F102" s="76">
        <f>+'Ark1'!R2667</f>
        <v>13971.5</v>
      </c>
      <c r="G102" s="76">
        <f>+'Ark1'!S2667</f>
        <v>13963.5</v>
      </c>
      <c r="H102" s="99">
        <f>+'Ark1'!T2667</f>
        <v>51.431989692619183</v>
      </c>
      <c r="I102" s="99"/>
      <c r="J102" s="99">
        <f>+'Ark1'!U2667</f>
        <v>46.799613882337319</v>
      </c>
      <c r="K102" s="61">
        <f>+'Ark1'!W2667</f>
        <v>61.668922548071762</v>
      </c>
      <c r="L102" s="99"/>
      <c r="M102" s="99">
        <f>+'Ark1'!Y2667</f>
        <v>122.61876677522083</v>
      </c>
      <c r="N102" s="99"/>
      <c r="O102" s="99">
        <f>+'Ark1'!AA2667</f>
        <v>24.265414848737606</v>
      </c>
      <c r="P102" s="99">
        <f>+'Ark1'!AB2667</f>
        <v>1.486777735406257</v>
      </c>
      <c r="Q102" s="76">
        <f>+'Ark1'!AC2667</f>
        <v>-19.222803403940485</v>
      </c>
      <c r="R102" s="76">
        <f t="shared" si="8"/>
        <v>22.390224358974358</v>
      </c>
      <c r="S102" s="39"/>
      <c r="T102" s="4"/>
      <c r="U102" s="11"/>
      <c r="V102" s="5"/>
      <c r="W102" s="5"/>
      <c r="X102"/>
    </row>
    <row r="103" spans="1:24" ht="15.6">
      <c r="A103" s="39"/>
      <c r="B103">
        <f>+'Ark1'!C2668</f>
        <v>2010</v>
      </c>
      <c r="C103">
        <f>+'Ark1'!L2668</f>
        <v>1</v>
      </c>
      <c r="D103" s="52" t="s">
        <v>24</v>
      </c>
      <c r="E103">
        <f>+'Ark1'!Q2668</f>
        <v>24</v>
      </c>
      <c r="F103" s="9">
        <f>+'Ark1'!R2668</f>
        <v>40</v>
      </c>
      <c r="G103" s="9">
        <f>+'Ark1'!S2668</f>
        <v>0</v>
      </c>
      <c r="H103" s="97">
        <f>+'Ark1'!T2668</f>
        <v>0.15564807969181679</v>
      </c>
      <c r="I103" s="97"/>
      <c r="J103" s="97">
        <f>+'Ark1'!U2668</f>
        <v>0</v>
      </c>
      <c r="K103" s="1">
        <f>+'Ark1'!W2668</f>
        <v>0</v>
      </c>
      <c r="L103" s="97"/>
      <c r="M103" s="97">
        <f>+'Ark1'!Y2668</f>
        <v>0</v>
      </c>
      <c r="N103" s="97"/>
      <c r="O103" s="97">
        <f>+'Ark1'!AA2668</f>
        <v>0</v>
      </c>
      <c r="P103" s="97">
        <f>+'Ark1'!AB2668</f>
        <v>0</v>
      </c>
      <c r="Q103" s="9">
        <f>+'Ark1'!AC2668</f>
        <v>0</v>
      </c>
      <c r="R103" s="9">
        <f>+F103/E103</f>
        <v>1.6666666666666667</v>
      </c>
      <c r="S103" s="39"/>
      <c r="T103" s="4"/>
      <c r="U103" s="11"/>
      <c r="V103" s="5"/>
      <c r="W103" s="5"/>
      <c r="X103"/>
    </row>
    <row r="104" spans="1:24" ht="15.6">
      <c r="A104" s="39"/>
      <c r="B104">
        <f>+'Ark1'!C2669</f>
        <v>2010</v>
      </c>
      <c r="C104">
        <f>+'Ark1'!L2669</f>
        <v>2</v>
      </c>
      <c r="D104" s="52" t="s">
        <v>25</v>
      </c>
      <c r="E104">
        <f>+'Ark1'!Q2669</f>
        <v>33</v>
      </c>
      <c r="F104" s="9">
        <f>+'Ark1'!R2669</f>
        <v>52</v>
      </c>
      <c r="G104" s="9">
        <f>+'Ark1'!S2669</f>
        <v>51</v>
      </c>
      <c r="H104" s="97">
        <f>+'Ark1'!T2669</f>
        <v>0.20234250359936184</v>
      </c>
      <c r="I104" s="97"/>
      <c r="J104" s="97">
        <f>+'Ark1'!U2669</f>
        <v>0.30212266608851923</v>
      </c>
      <c r="K104" s="1">
        <f>+'Ark1'!W2669</f>
        <v>40.176470588235304</v>
      </c>
      <c r="L104" s="97"/>
      <c r="M104" s="97">
        <f>+'Ark1'!Y2669</f>
        <v>199.80961538461537</v>
      </c>
      <c r="N104" s="97"/>
      <c r="O104" s="97">
        <f>+'Ark1'!AA2669</f>
        <v>31.617357347813503</v>
      </c>
      <c r="P104" s="97">
        <f>+'Ark1'!AB2669</f>
        <v>3.9985579869029002</v>
      </c>
      <c r="Q104" s="9">
        <f>+'Ark1'!AC2669</f>
        <v>-14.68832986776631</v>
      </c>
      <c r="R104" s="9">
        <f t="shared" ref="R104:R109" si="9">+F104/E104</f>
        <v>1.5757575757575757</v>
      </c>
      <c r="S104" s="39"/>
      <c r="T104" s="4"/>
      <c r="U104" s="5"/>
      <c r="V104" s="5"/>
      <c r="W104" s="5"/>
      <c r="X104"/>
    </row>
    <row r="105" spans="1:24">
      <c r="A105" s="39"/>
      <c r="B105">
        <f>+'Ark1'!C2670</f>
        <v>2010</v>
      </c>
      <c r="C105">
        <f>+'Ark1'!L2670</f>
        <v>5</v>
      </c>
      <c r="D105" s="52" t="s">
        <v>361</v>
      </c>
      <c r="E105">
        <f>+'Ark1'!Q2670</f>
        <v>55</v>
      </c>
      <c r="F105" s="9">
        <f>+'Ark1'!R2670</f>
        <v>90</v>
      </c>
      <c r="G105" s="9">
        <f>+'Ark1'!S2670</f>
        <v>90</v>
      </c>
      <c r="H105" s="97">
        <f>+'Ark1'!T2670</f>
        <v>0.3502081793065876</v>
      </c>
      <c r="I105" s="97"/>
      <c r="J105" s="97">
        <f>+'Ark1'!U2670</f>
        <v>0.49863426748723744</v>
      </c>
      <c r="K105" s="1">
        <f>+'Ark1'!W2670</f>
        <v>42.455555555555549</v>
      </c>
      <c r="L105" s="97"/>
      <c r="M105" s="97">
        <f>+'Ark1'!Y2670</f>
        <v>190.53555555555556</v>
      </c>
      <c r="N105" s="97"/>
      <c r="O105" s="97">
        <f>+'Ark1'!AA2670</f>
        <v>27.873333776254</v>
      </c>
      <c r="P105" s="97">
        <f>+'Ark1'!AB2670</f>
        <v>1.2837541397627719</v>
      </c>
      <c r="Q105" s="9">
        <f>+'Ark1'!AC2670</f>
        <v>-2.7001951372729729</v>
      </c>
      <c r="R105" s="9">
        <f t="shared" si="9"/>
        <v>1.6363636363636365</v>
      </c>
      <c r="S105" s="39"/>
      <c r="T105" s="4"/>
      <c r="U105"/>
      <c r="V105"/>
      <c r="X105"/>
    </row>
    <row r="106" spans="1:24" ht="15.6">
      <c r="A106" s="39"/>
      <c r="B106">
        <f>+'Ark1'!C2671</f>
        <v>2010</v>
      </c>
      <c r="C106">
        <f>+'Ark1'!L2671</f>
        <v>8</v>
      </c>
      <c r="D106" s="52" t="s">
        <v>26</v>
      </c>
      <c r="E106">
        <f>+'Ark1'!Q2671</f>
        <v>234</v>
      </c>
      <c r="F106" s="9">
        <f>+'Ark1'!R2671</f>
        <v>517</v>
      </c>
      <c r="G106" s="9">
        <f>+'Ark1'!S2671</f>
        <v>517</v>
      </c>
      <c r="H106" s="97">
        <f>+'Ark1'!T2671</f>
        <v>2.0117514300167318</v>
      </c>
      <c r="I106" s="97"/>
      <c r="J106" s="97">
        <f>+'Ark1'!U2671</f>
        <v>2.7150010979828729</v>
      </c>
      <c r="K106" s="1">
        <f>+'Ark1'!W2671</f>
        <v>47.601547388781441</v>
      </c>
      <c r="L106" s="97"/>
      <c r="M106" s="97">
        <f>+'Ark1'!Y2671</f>
        <v>180.59922630560936</v>
      </c>
      <c r="N106" s="97"/>
      <c r="O106" s="97">
        <f>+'Ark1'!AA2671</f>
        <v>29.109573547695284</v>
      </c>
      <c r="P106" s="97">
        <f>+'Ark1'!AB2671</f>
        <v>1.4506176648090299</v>
      </c>
      <c r="Q106" s="9">
        <f>+'Ark1'!AC2671</f>
        <v>-23.644319617549705</v>
      </c>
      <c r="R106" s="9">
        <f t="shared" si="9"/>
        <v>2.2094017094017095</v>
      </c>
      <c r="S106" s="39"/>
      <c r="T106" s="4"/>
      <c r="U106" s="5"/>
      <c r="V106"/>
      <c r="W106" s="5"/>
      <c r="X106"/>
    </row>
    <row r="107" spans="1:24">
      <c r="A107" s="39"/>
      <c r="B107">
        <f>+'Ark1'!C2672</f>
        <v>2010</v>
      </c>
      <c r="C107">
        <f>+'Ark1'!L2672</f>
        <v>11</v>
      </c>
      <c r="D107" s="52" t="s">
        <v>27</v>
      </c>
      <c r="E107">
        <f>+'Ark1'!Q2672</f>
        <v>511</v>
      </c>
      <c r="F107" s="9">
        <f>+'Ark1'!R2672</f>
        <v>2727</v>
      </c>
      <c r="G107" s="9">
        <f>+'Ark1'!S2672</f>
        <v>2727</v>
      </c>
      <c r="H107" s="97">
        <f>+'Ark1'!T2672</f>
        <v>10.61130783298961</v>
      </c>
      <c r="I107" s="97"/>
      <c r="J107" s="97">
        <f>+'Ark1'!U2672</f>
        <v>12.732091364271623</v>
      </c>
      <c r="K107" s="1">
        <f>+'Ark1'!W2672</f>
        <v>52.615694902823599</v>
      </c>
      <c r="L107" s="97"/>
      <c r="M107" s="97">
        <f>+'Ark1'!Y2672</f>
        <v>160.565053171984</v>
      </c>
      <c r="N107" s="97"/>
      <c r="O107" s="97">
        <f>+'Ark1'!AA2672</f>
        <v>28.398498539767889</v>
      </c>
      <c r="P107" s="97">
        <f>+'Ark1'!AB2672</f>
        <v>1.3340548457834496</v>
      </c>
      <c r="Q107" s="9">
        <f>+'Ark1'!AC2672</f>
        <v>-22.110929732554904</v>
      </c>
      <c r="R107" s="9">
        <f t="shared" si="9"/>
        <v>5.3365949119373779</v>
      </c>
      <c r="S107" s="39"/>
      <c r="T107" s="4"/>
      <c r="U107"/>
      <c r="V107"/>
      <c r="X107"/>
    </row>
    <row r="108" spans="1:24">
      <c r="A108" s="39"/>
      <c r="B108">
        <f>+'Ark1'!C2673</f>
        <v>2010</v>
      </c>
      <c r="C108">
        <f>+'Ark1'!L2673</f>
        <v>14</v>
      </c>
      <c r="D108" s="52" t="s">
        <v>362</v>
      </c>
      <c r="E108">
        <f>+'Ark1'!Q2673</f>
        <v>712</v>
      </c>
      <c r="F108" s="9">
        <f>+'Ark1'!R2673</f>
        <v>10955</v>
      </c>
      <c r="G108" s="9">
        <f>+'Ark1'!S2673</f>
        <v>10952</v>
      </c>
      <c r="H108" s="97">
        <f>+'Ark1'!T2673</f>
        <v>42.628117825596327</v>
      </c>
      <c r="I108" s="97"/>
      <c r="J108" s="97">
        <f>+'Ark1'!U2673</f>
        <v>44.462441425405117</v>
      </c>
      <c r="K108" s="1">
        <f>+'Ark1'!W2673</f>
        <v>57.375639152666189</v>
      </c>
      <c r="L108" s="97"/>
      <c r="M108" s="97">
        <f>+'Ark1'!Y2673</f>
        <v>139.57811958010075</v>
      </c>
      <c r="N108" s="97"/>
      <c r="O108" s="97">
        <f>+'Ark1'!AA2673</f>
        <v>25.657914057721499</v>
      </c>
      <c r="P108" s="97">
        <f>+'Ark1'!AB2673</f>
        <v>1.0735217351352226</v>
      </c>
      <c r="Q108" s="9">
        <f>+'Ark1'!AC2673</f>
        <v>-34.354502645607418</v>
      </c>
      <c r="R108" s="9">
        <f t="shared" si="9"/>
        <v>15.386235955056179</v>
      </c>
      <c r="S108" s="39"/>
      <c r="T108" s="4"/>
      <c r="U108"/>
      <c r="V108"/>
      <c r="X108"/>
    </row>
    <row r="109" spans="1:24">
      <c r="A109" s="39"/>
      <c r="B109">
        <f>+'Ark1'!C2674</f>
        <v>2010</v>
      </c>
      <c r="C109">
        <f>+'Ark1'!L2674</f>
        <v>17</v>
      </c>
      <c r="D109" s="52" t="s">
        <v>404</v>
      </c>
      <c r="E109">
        <f>+'Ark1'!Q2674</f>
        <v>661</v>
      </c>
      <c r="F109" s="9">
        <f>+'Ark1'!R2674</f>
        <v>10908</v>
      </c>
      <c r="G109" s="9">
        <f>+'Ark1'!S2674</f>
        <v>10905</v>
      </c>
      <c r="H109" s="97">
        <f>+'Ark1'!T2674</f>
        <v>42.445231331958439</v>
      </c>
      <c r="I109" s="97"/>
      <c r="J109" s="97">
        <f>+'Ark1'!U2674</f>
        <v>38.294810495599677</v>
      </c>
      <c r="K109" s="1">
        <f>+'Ark1'!W2674</f>
        <v>61.516001834021097</v>
      </c>
      <c r="L109" s="97"/>
      <c r="M109" s="97">
        <f>+'Ark1'!Y2674</f>
        <v>120.73445177851139</v>
      </c>
      <c r="N109" s="97"/>
      <c r="O109" s="97">
        <f>+'Ark1'!AA2674</f>
        <v>23.968313063215042</v>
      </c>
      <c r="P109" s="97">
        <f>+'Ark1'!AB2674</f>
        <v>1.4005781762807372</v>
      </c>
      <c r="Q109" s="9">
        <f>+'Ark1'!AC2674</f>
        <v>-12.778368437202772</v>
      </c>
      <c r="R109" s="9">
        <f t="shared" si="9"/>
        <v>16.502269288956128</v>
      </c>
      <c r="S109" s="39"/>
      <c r="T109" s="4"/>
      <c r="U109"/>
      <c r="V109"/>
      <c r="X109"/>
    </row>
    <row r="110" spans="1:24" ht="15.6">
      <c r="A110" s="39"/>
      <c r="B110" s="60">
        <f>+'Ark1'!C2675</f>
        <v>2009</v>
      </c>
      <c r="C110" s="60">
        <f>+'Ark1'!L2675</f>
        <v>1</v>
      </c>
      <c r="D110" s="99" t="s">
        <v>24</v>
      </c>
      <c r="E110" s="60">
        <f>+'Ark1'!Q2675</f>
        <v>12</v>
      </c>
      <c r="F110" s="76">
        <f>+'Ark1'!R2675</f>
        <v>19</v>
      </c>
      <c r="G110" s="76">
        <f>+'Ark1'!S2675</f>
        <v>0</v>
      </c>
      <c r="H110" s="99">
        <f>+'Ark1'!T2675</f>
        <v>8.5335460431968102E-2</v>
      </c>
      <c r="I110" s="99"/>
      <c r="J110" s="99">
        <f>+'Ark1'!U2675</f>
        <v>0</v>
      </c>
      <c r="K110" s="61">
        <f>+'Ark1'!W2675</f>
        <v>0</v>
      </c>
      <c r="L110" s="99"/>
      <c r="M110" s="99">
        <f>+'Ark1'!Y2675</f>
        <v>0</v>
      </c>
      <c r="N110" s="99"/>
      <c r="O110" s="99">
        <f>+'Ark1'!AA2675</f>
        <v>0</v>
      </c>
      <c r="P110" s="99">
        <f>+'Ark1'!AB2675</f>
        <v>0</v>
      </c>
      <c r="Q110" s="76">
        <f>+'Ark1'!AC2675</f>
        <v>0</v>
      </c>
      <c r="R110" s="76">
        <f>+F110/E110</f>
        <v>1.5833333333333333</v>
      </c>
      <c r="S110" s="39"/>
      <c r="T110" s="4"/>
      <c r="U110"/>
      <c r="V110"/>
      <c r="X110"/>
    </row>
    <row r="111" spans="1:24" ht="15.6">
      <c r="A111" s="39"/>
      <c r="B111" s="60">
        <f>+'Ark1'!C2676</f>
        <v>2009</v>
      </c>
      <c r="C111" s="60">
        <f>+'Ark1'!L2676</f>
        <v>2</v>
      </c>
      <c r="D111" s="99" t="s">
        <v>25</v>
      </c>
      <c r="E111" s="60">
        <f>+'Ark1'!Q2676</f>
        <v>35</v>
      </c>
      <c r="F111" s="76">
        <f>+'Ark1'!R2676</f>
        <v>53</v>
      </c>
      <c r="G111" s="76">
        <f>+'Ark1'!S2676</f>
        <v>53</v>
      </c>
      <c r="H111" s="99">
        <f>+'Ark1'!T2676</f>
        <v>0.23804102120496368</v>
      </c>
      <c r="I111" s="99"/>
      <c r="J111" s="99">
        <f>+'Ark1'!U2676</f>
        <v>0.3530630284305778</v>
      </c>
      <c r="K111" s="61">
        <f>+'Ark1'!W2676</f>
        <v>40.24528301886793</v>
      </c>
      <c r="L111" s="99"/>
      <c r="M111" s="99">
        <f>+'Ark1'!Y2676</f>
        <v>200.09622641509432</v>
      </c>
      <c r="N111" s="99"/>
      <c r="O111" s="99">
        <f>+'Ark1'!AA2676</f>
        <v>50.461799346706357</v>
      </c>
      <c r="P111" s="99">
        <f>+'Ark1'!AB2676</f>
        <v>4.5470523745893923</v>
      </c>
      <c r="Q111" s="76">
        <f>+'Ark1'!AC2676</f>
        <v>-0.62619086739314256</v>
      </c>
      <c r="R111" s="76">
        <f t="shared" ref="R111:R116" si="10">+F111/E111</f>
        <v>1.5142857142857142</v>
      </c>
      <c r="S111" s="39"/>
      <c r="T111" s="4"/>
      <c r="U111"/>
      <c r="V111"/>
      <c r="X111"/>
    </row>
    <row r="112" spans="1:24" ht="15.6">
      <c r="A112" s="39"/>
      <c r="B112" s="60">
        <f>+'Ark1'!C2677</f>
        <v>2009</v>
      </c>
      <c r="C112" s="60">
        <f>+'Ark1'!L2677</f>
        <v>5</v>
      </c>
      <c r="D112" s="99" t="s">
        <v>361</v>
      </c>
      <c r="E112" s="60">
        <f>+'Ark1'!Q2677</f>
        <v>91</v>
      </c>
      <c r="F112" s="76">
        <f>+'Ark1'!R2677</f>
        <v>155</v>
      </c>
      <c r="G112" s="76">
        <f>+'Ark1'!S2677</f>
        <v>154</v>
      </c>
      <c r="H112" s="99">
        <f>+'Ark1'!T2677</f>
        <v>0.69615770352395023</v>
      </c>
      <c r="I112" s="99"/>
      <c r="J112" s="99">
        <f>+'Ark1'!U2677</f>
        <v>0.94611343526821123</v>
      </c>
      <c r="K112" s="61">
        <f>+'Ark1'!W2677</f>
        <v>42.52597402597403</v>
      </c>
      <c r="L112" s="99"/>
      <c r="M112" s="99">
        <f>+'Ark1'!Y2677</f>
        <v>183.3470967741936</v>
      </c>
      <c r="N112" s="99"/>
      <c r="O112" s="99">
        <f>+'Ark1'!AA2677</f>
        <v>45.558746259846622</v>
      </c>
      <c r="P112" s="99">
        <f>+'Ark1'!AB2677</f>
        <v>1.3493531492546798</v>
      </c>
      <c r="Q112" s="76">
        <f>+'Ark1'!AC2677</f>
        <v>-7.2086367135591436</v>
      </c>
      <c r="R112" s="76">
        <f t="shared" si="10"/>
        <v>1.7032967032967032</v>
      </c>
      <c r="S112" s="39"/>
      <c r="T112" s="4"/>
      <c r="U112"/>
      <c r="V112"/>
      <c r="X112"/>
    </row>
    <row r="113" spans="1:24" ht="15.6">
      <c r="A113" s="39"/>
      <c r="B113" s="60">
        <f>+'Ark1'!C2678</f>
        <v>2009</v>
      </c>
      <c r="C113" s="60">
        <f>+'Ark1'!L2678</f>
        <v>8</v>
      </c>
      <c r="D113" s="99" t="s">
        <v>26</v>
      </c>
      <c r="E113" s="60">
        <f>+'Ark1'!Q2678</f>
        <v>251</v>
      </c>
      <c r="F113" s="76">
        <f>+'Ark1'!R2678</f>
        <v>641</v>
      </c>
      <c r="G113" s="76">
        <f>+'Ark1'!S2678</f>
        <v>640</v>
      </c>
      <c r="H113" s="99">
        <f>+'Ark1'!T2678</f>
        <v>2.8789489545732394</v>
      </c>
      <c r="I113" s="99"/>
      <c r="J113" s="99">
        <f>+'Ark1'!U2678</f>
        <v>3.8302899121172658</v>
      </c>
      <c r="K113" s="61">
        <f>+'Ark1'!W2678</f>
        <v>47.615625000000001</v>
      </c>
      <c r="L113" s="99"/>
      <c r="M113" s="99">
        <f>+'Ark1'!Y2678</f>
        <v>179.48829953198123</v>
      </c>
      <c r="N113" s="99"/>
      <c r="O113" s="99">
        <f>+'Ark1'!AA2678</f>
        <v>29.054520275466803</v>
      </c>
      <c r="P113" s="99">
        <f>+'Ark1'!AB2678</f>
        <v>1.4638582101334627</v>
      </c>
      <c r="Q113" s="76">
        <f>+'Ark1'!AC2678</f>
        <v>-18.054503044569206</v>
      </c>
      <c r="R113" s="76">
        <f t="shared" si="10"/>
        <v>2.5537848605577689</v>
      </c>
      <c r="S113" s="39"/>
      <c r="T113" s="4"/>
      <c r="U113"/>
      <c r="V113"/>
      <c r="X113"/>
    </row>
    <row r="114" spans="1:24" ht="15.6">
      <c r="A114" s="39"/>
      <c r="B114" s="60">
        <f>+'Ark1'!C2679</f>
        <v>2009</v>
      </c>
      <c r="C114" s="60">
        <f>+'Ark1'!L2679</f>
        <v>11</v>
      </c>
      <c r="D114" s="99" t="s">
        <v>27</v>
      </c>
      <c r="E114" s="60">
        <f>+'Ark1'!Q2679</f>
        <v>605</v>
      </c>
      <c r="F114" s="76">
        <f>+'Ark1'!R2679</f>
        <v>3444</v>
      </c>
      <c r="G114" s="76">
        <f>+'Ark1'!S2679</f>
        <v>3439</v>
      </c>
      <c r="H114" s="99">
        <f>+'Ark1'!T2679</f>
        <v>15.468175038299901</v>
      </c>
      <c r="I114" s="99"/>
      <c r="J114" s="99">
        <f>+'Ark1'!U2679</f>
        <v>18.110121534101548</v>
      </c>
      <c r="K114" s="61">
        <f>+'Ark1'!W2679</f>
        <v>52.62808956091888</v>
      </c>
      <c r="L114" s="99"/>
      <c r="M114" s="99">
        <f>+'Ark1'!Y2679</f>
        <v>157.95040650406548</v>
      </c>
      <c r="N114" s="99"/>
      <c r="O114" s="99">
        <f>+'Ark1'!AA2679</f>
        <v>28.483225610891058</v>
      </c>
      <c r="P114" s="99">
        <f>+'Ark1'!AB2679</f>
        <v>1.393012779058828</v>
      </c>
      <c r="Q114" s="76">
        <f>+'Ark1'!AC2679</f>
        <v>-23.828065579835247</v>
      </c>
      <c r="R114" s="76">
        <f t="shared" si="10"/>
        <v>5.6925619834710748</v>
      </c>
      <c r="S114" s="39"/>
      <c r="T114" s="4"/>
      <c r="U114"/>
      <c r="V114"/>
      <c r="X114"/>
    </row>
    <row r="115" spans="1:24" ht="15.6">
      <c r="A115" s="39"/>
      <c r="B115" s="60">
        <f>+'Ark1'!C2680</f>
        <v>2009</v>
      </c>
      <c r="C115" s="60">
        <f>+'Ark1'!L2680</f>
        <v>14</v>
      </c>
      <c r="D115" s="99" t="s">
        <v>362</v>
      </c>
      <c r="E115" s="60">
        <f>+'Ark1'!Q2680</f>
        <v>812</v>
      </c>
      <c r="F115" s="76">
        <f>+'Ark1'!R2680</f>
        <v>10429</v>
      </c>
      <c r="G115" s="76">
        <f>+'Ark1'!S2680</f>
        <v>10402</v>
      </c>
      <c r="H115" s="99">
        <f>+'Ark1'!T2680</f>
        <v>46.840185097105007</v>
      </c>
      <c r="I115" s="99"/>
      <c r="J115" s="99">
        <f>+'Ark1'!U2680</f>
        <v>47.283263042659378</v>
      </c>
      <c r="K115" s="61">
        <f>+'Ark1'!W2680</f>
        <v>57.121803499327051</v>
      </c>
      <c r="L115" s="99"/>
      <c r="M115" s="99">
        <f>+'Ark1'!Y2680</f>
        <v>136.18438009396837</v>
      </c>
      <c r="N115" s="99"/>
      <c r="O115" s="99">
        <f>+'Ark1'!AA2680</f>
        <v>26.445557971544073</v>
      </c>
      <c r="P115" s="99">
        <f>+'Ark1'!AB2680</f>
        <v>1.3801778447482003</v>
      </c>
      <c r="Q115" s="76">
        <f>+'Ark1'!AC2680</f>
        <v>-25.234029986294441</v>
      </c>
      <c r="R115" s="76">
        <f t="shared" si="10"/>
        <v>12.843596059113301</v>
      </c>
      <c r="S115" s="39"/>
      <c r="T115" s="4"/>
      <c r="U115"/>
      <c r="V115"/>
      <c r="X115"/>
    </row>
    <row r="116" spans="1:24" ht="15.6">
      <c r="A116" s="39"/>
      <c r="B116" s="60">
        <f>+'Ark1'!C2681</f>
        <v>2009</v>
      </c>
      <c r="C116" s="60">
        <f>+'Ark1'!L2681</f>
        <v>17</v>
      </c>
      <c r="D116" s="99" t="s">
        <v>404</v>
      </c>
      <c r="E116" s="60">
        <f>+'Ark1'!Q2681</f>
        <v>620</v>
      </c>
      <c r="F116" s="76">
        <f>+'Ark1'!R2681</f>
        <v>7033</v>
      </c>
      <c r="G116" s="76">
        <f>+'Ark1'!S2681</f>
        <v>7022</v>
      </c>
      <c r="H116" s="99">
        <f>+'Ark1'!T2681</f>
        <v>31.587594379896395</v>
      </c>
      <c r="I116" s="99"/>
      <c r="J116" s="99">
        <f>+'Ark1'!U2681</f>
        <v>28.047228967421439</v>
      </c>
      <c r="K116" s="61">
        <f>+'Ark1'!W2681</f>
        <v>61.337510680717742</v>
      </c>
      <c r="L116" s="99"/>
      <c r="M116" s="99">
        <f>+'Ark1'!Y2681</f>
        <v>119.78760130811898</v>
      </c>
      <c r="N116" s="99"/>
      <c r="O116" s="99">
        <f>+'Ark1'!AA2681</f>
        <v>24.680220149654659</v>
      </c>
      <c r="P116" s="99">
        <f>+'Ark1'!AB2681</f>
        <v>1.382237673639555</v>
      </c>
      <c r="Q116" s="76">
        <f>+'Ark1'!AC2681</f>
        <v>-9.3393136452862233</v>
      </c>
      <c r="R116" s="76">
        <f t="shared" si="10"/>
        <v>11.343548387096774</v>
      </c>
      <c r="S116" s="39"/>
      <c r="T116" s="4"/>
      <c r="U116"/>
      <c r="V116"/>
      <c r="X116"/>
    </row>
    <row r="117" spans="1:24">
      <c r="A117" s="39"/>
      <c r="B117">
        <f>+'Ark1'!C2682</f>
        <v>2008</v>
      </c>
      <c r="C117">
        <f>+'Ark1'!L2682</f>
        <v>1</v>
      </c>
      <c r="D117" s="52" t="s">
        <v>24</v>
      </c>
      <c r="E117">
        <f>+'Ark1'!Q2682</f>
        <v>6</v>
      </c>
      <c r="F117" s="9">
        <f>+'Ark1'!R2682</f>
        <v>6</v>
      </c>
      <c r="G117" s="9">
        <f>+'Ark1'!S2682</f>
        <v>0</v>
      </c>
      <c r="H117" s="97">
        <f>+'Ark1'!T2682</f>
        <v>2.4427978177672831E-2</v>
      </c>
      <c r="I117" s="97"/>
      <c r="J117" s="97">
        <f>+'Ark1'!U2682</f>
        <v>0</v>
      </c>
      <c r="K117" s="1">
        <f>+'Ark1'!W2682</f>
        <v>0</v>
      </c>
      <c r="L117" s="97"/>
      <c r="M117" s="97">
        <f>+'Ark1'!Y2682</f>
        <v>0</v>
      </c>
      <c r="N117" s="97"/>
      <c r="O117" s="97">
        <f>+'Ark1'!AA2682</f>
        <v>0</v>
      </c>
      <c r="P117" s="97">
        <f>+'Ark1'!AB2682</f>
        <v>0</v>
      </c>
      <c r="Q117" s="9">
        <f>+'Ark1'!AC2682</f>
        <v>0</v>
      </c>
      <c r="R117" s="9">
        <f t="shared" ref="R117:R131" si="11">+F117/E117</f>
        <v>1</v>
      </c>
      <c r="S117" s="39"/>
      <c r="T117" s="4"/>
      <c r="U117"/>
      <c r="V117"/>
      <c r="X117"/>
    </row>
    <row r="118" spans="1:24">
      <c r="A118" s="39"/>
      <c r="B118">
        <f>+'Ark1'!C2683</f>
        <v>2008</v>
      </c>
      <c r="C118">
        <f>+'Ark1'!L2683</f>
        <v>2</v>
      </c>
      <c r="D118" s="52" t="s">
        <v>25</v>
      </c>
      <c r="E118">
        <f>+'Ark1'!Q2683</f>
        <v>33</v>
      </c>
      <c r="F118" s="9">
        <f>+'Ark1'!R2683</f>
        <v>48</v>
      </c>
      <c r="G118" s="9">
        <f>+'Ark1'!S2683</f>
        <v>48</v>
      </c>
      <c r="H118" s="97">
        <f>+'Ark1'!T2683</f>
        <v>0.19542382542138265</v>
      </c>
      <c r="I118" s="97"/>
      <c r="J118" s="97">
        <f>+'Ark1'!U2683</f>
        <v>0.29724622000035839</v>
      </c>
      <c r="K118" s="1">
        <f>+'Ark1'!W2683</f>
        <v>37.041666666666657</v>
      </c>
      <c r="L118" s="97"/>
      <c r="M118" s="97">
        <f>+'Ark1'!Y2683</f>
        <v>204.82083333333335</v>
      </c>
      <c r="N118" s="97"/>
      <c r="O118" s="97">
        <f>+'Ark1'!AA2683</f>
        <v>42.110568538537741</v>
      </c>
      <c r="P118" s="97">
        <f>+'Ark1'!AB2683</f>
        <v>1.6067349570549343</v>
      </c>
      <c r="Q118" s="9">
        <f>+'Ark1'!AC2683</f>
        <v>-8.7982639892362524</v>
      </c>
      <c r="R118" s="9">
        <f t="shared" si="11"/>
        <v>1.4545454545454546</v>
      </c>
      <c r="S118" s="39"/>
      <c r="T118" s="4"/>
      <c r="U118"/>
      <c r="V118"/>
      <c r="X118"/>
    </row>
    <row r="119" spans="1:24">
      <c r="A119" s="39"/>
      <c r="B119">
        <f>+'Ark1'!C2684</f>
        <v>2008</v>
      </c>
      <c r="C119">
        <f>+'Ark1'!L2684</f>
        <v>5</v>
      </c>
      <c r="D119" s="52" t="s">
        <v>361</v>
      </c>
      <c r="E119">
        <f>+'Ark1'!Q2684</f>
        <v>128</v>
      </c>
      <c r="F119" s="9">
        <f>+'Ark1'!R2684</f>
        <v>203</v>
      </c>
      <c r="G119" s="9">
        <f>+'Ark1'!S2684</f>
        <v>202</v>
      </c>
      <c r="H119" s="97">
        <f>+'Ark1'!T2684</f>
        <v>0.8264799283445976</v>
      </c>
      <c r="I119" s="97"/>
      <c r="J119" s="97">
        <f>+'Ark1'!U2684</f>
        <v>1.1396393589502518</v>
      </c>
      <c r="K119" s="1">
        <f>+'Ark1'!W2684</f>
        <v>42.584158415841578</v>
      </c>
      <c r="L119" s="97"/>
      <c r="M119" s="97">
        <f>+'Ark1'!Y2684</f>
        <v>185.68226600985224</v>
      </c>
      <c r="N119" s="97"/>
      <c r="O119" s="97">
        <f>+'Ark1'!AA2684</f>
        <v>33.561113869044377</v>
      </c>
      <c r="P119" s="97">
        <f>+'Ark1'!AB2684</f>
        <v>1.4743169368727067</v>
      </c>
      <c r="Q119" s="9">
        <f>+'Ark1'!AC2684</f>
        <v>-18.538201105887889</v>
      </c>
      <c r="R119" s="9">
        <f t="shared" si="11"/>
        <v>1.5859375</v>
      </c>
      <c r="S119" s="39"/>
      <c r="T119" s="4"/>
      <c r="U119"/>
      <c r="V119"/>
      <c r="X119"/>
    </row>
    <row r="120" spans="1:24">
      <c r="A120" s="39"/>
      <c r="B120">
        <f>+'Ark1'!C2685</f>
        <v>2008</v>
      </c>
      <c r="C120">
        <f>+'Ark1'!L2685</f>
        <v>8</v>
      </c>
      <c r="D120" s="52" t="s">
        <v>26</v>
      </c>
      <c r="E120">
        <f>+'Ark1'!Q2685</f>
        <v>333</v>
      </c>
      <c r="F120" s="9">
        <f>+'Ark1'!R2685</f>
        <v>943</v>
      </c>
      <c r="G120" s="9">
        <f>+'Ark1'!S2685</f>
        <v>941</v>
      </c>
      <c r="H120" s="97">
        <f>+'Ark1'!T2685</f>
        <v>3.8392639035909126</v>
      </c>
      <c r="I120" s="97"/>
      <c r="J120" s="97">
        <f>+'Ark1'!U2685</f>
        <v>5.0451978185173774</v>
      </c>
      <c r="K120" s="1">
        <f>+'Ark1'!W2685</f>
        <v>47.691817215727937</v>
      </c>
      <c r="L120" s="97"/>
      <c r="M120" s="97">
        <f>+'Ark1'!Y2685</f>
        <v>176.95609756097539</v>
      </c>
      <c r="N120" s="97"/>
      <c r="O120" s="97">
        <f>+'Ark1'!AA2685</f>
        <v>28.2139566149609</v>
      </c>
      <c r="P120" s="97">
        <f>+'Ark1'!AB2685</f>
        <v>1.3577138191179028</v>
      </c>
      <c r="Q120" s="9">
        <f>+'Ark1'!AC2685</f>
        <v>-17.166381818018127</v>
      </c>
      <c r="R120" s="9">
        <f t="shared" si="11"/>
        <v>2.8318318318318316</v>
      </c>
      <c r="S120" s="39"/>
      <c r="T120" s="4"/>
      <c r="U120"/>
      <c r="V120"/>
      <c r="X120"/>
    </row>
    <row r="121" spans="1:24">
      <c r="A121" s="39"/>
      <c r="B121">
        <f>+'Ark1'!C2686</f>
        <v>2008</v>
      </c>
      <c r="C121">
        <f>+'Ark1'!L2686</f>
        <v>11</v>
      </c>
      <c r="D121" s="52" t="s">
        <v>27</v>
      </c>
      <c r="E121">
        <f>+'Ark1'!Q2686</f>
        <v>699</v>
      </c>
      <c r="F121" s="9">
        <f>+'Ark1'!R2686</f>
        <v>4963</v>
      </c>
      <c r="G121" s="9">
        <f>+'Ark1'!S2686</f>
        <v>4944</v>
      </c>
      <c r="H121" s="97">
        <f>+'Ark1'!T2686</f>
        <v>20.206009282631712</v>
      </c>
      <c r="I121" s="97"/>
      <c r="J121" s="97">
        <f>+'Ark1'!U2686</f>
        <v>23.061295626957712</v>
      </c>
      <c r="K121" s="1">
        <f>+'Ark1'!W2686</f>
        <v>52.608818770226527</v>
      </c>
      <c r="L121" s="97"/>
      <c r="M121" s="97">
        <f>+'Ark1'!Y2686</f>
        <v>153.68746725770757</v>
      </c>
      <c r="N121" s="97"/>
      <c r="O121" s="97">
        <f>+'Ark1'!AA2686</f>
        <v>27.571264302179713</v>
      </c>
      <c r="P121" s="97">
        <f>+'Ark1'!AB2686</f>
        <v>1.4051350219602612</v>
      </c>
      <c r="Q121" s="9">
        <f>+'Ark1'!AC2686</f>
        <v>-24.271712071057596</v>
      </c>
      <c r="R121" s="9">
        <f t="shared" si="11"/>
        <v>7.1001430615164525</v>
      </c>
      <c r="S121" s="39"/>
      <c r="T121" s="4"/>
      <c r="U121"/>
      <c r="V121"/>
      <c r="X121"/>
    </row>
    <row r="122" spans="1:24">
      <c r="A122" s="39"/>
      <c r="B122">
        <f>+'Ark1'!C2687</f>
        <v>2008</v>
      </c>
      <c r="C122">
        <f>+'Ark1'!L2687</f>
        <v>14</v>
      </c>
      <c r="D122" s="52" t="s">
        <v>362</v>
      </c>
      <c r="E122">
        <f>+'Ark1'!Q2687</f>
        <v>938</v>
      </c>
      <c r="F122" s="9">
        <f>+'Ark1'!R2687</f>
        <v>12829</v>
      </c>
      <c r="G122" s="9">
        <f>+'Ark1'!S2687</f>
        <v>12772</v>
      </c>
      <c r="H122" s="97">
        <f>+'Ark1'!T2687</f>
        <v>52.231088673560784</v>
      </c>
      <c r="I122" s="97"/>
      <c r="J122" s="97">
        <f>+'Ark1'!U2687</f>
        <v>51.34139786872452</v>
      </c>
      <c r="K122" s="1">
        <f>+'Ark1'!W2687</f>
        <v>56.926714688380819</v>
      </c>
      <c r="L122" s="97"/>
      <c r="M122" s="97">
        <f>+'Ark1'!Y2687</f>
        <v>132.36522721958056</v>
      </c>
      <c r="N122" s="97"/>
      <c r="O122" s="97">
        <f>+'Ark1'!AA2687</f>
        <v>25.973309459981504</v>
      </c>
      <c r="P122" s="97">
        <f>+'Ark1'!AB2687</f>
        <v>1.4108158151770145</v>
      </c>
      <c r="Q122" s="9">
        <f>+'Ark1'!AC2687</f>
        <v>-19.9793432761665</v>
      </c>
      <c r="R122" s="9">
        <f t="shared" si="11"/>
        <v>13.676972281449894</v>
      </c>
      <c r="S122" s="39"/>
      <c r="T122" s="4"/>
      <c r="U122"/>
      <c r="V122"/>
      <c r="X122"/>
    </row>
    <row r="123" spans="1:24">
      <c r="A123" s="39"/>
      <c r="B123">
        <f>+'Ark1'!C2688</f>
        <v>2008</v>
      </c>
      <c r="C123">
        <f>+'Ark1'!L2688</f>
        <v>17</v>
      </c>
      <c r="D123" s="52" t="s">
        <v>404</v>
      </c>
      <c r="E123">
        <f>+'Ark1'!Q2688</f>
        <v>614</v>
      </c>
      <c r="F123" s="9">
        <f>+'Ark1'!R2688</f>
        <v>4954</v>
      </c>
      <c r="G123" s="9">
        <f>+'Ark1'!S2688</f>
        <v>4940</v>
      </c>
      <c r="H123" s="97">
        <f>+'Ark1'!T2688</f>
        <v>20.1693673153652</v>
      </c>
      <c r="I123" s="97"/>
      <c r="J123" s="97">
        <f>+'Ark1'!U2688</f>
        <v>17.601085680072504</v>
      </c>
      <c r="K123" s="1">
        <f>+'Ark1'!W2688</f>
        <v>61.00202429149796</v>
      </c>
      <c r="L123" s="97"/>
      <c r="M123" s="97">
        <f>+'Ark1'!Y2688</f>
        <v>117.51207105369416</v>
      </c>
      <c r="N123" s="97"/>
      <c r="O123" s="97">
        <f>+'Ark1'!AA2688</f>
        <v>23.666543338069022</v>
      </c>
      <c r="P123" s="97">
        <f>+'Ark1'!AB2688</f>
        <v>1.1570921739451661</v>
      </c>
      <c r="Q123" s="9">
        <f>+'Ark1'!AC2688</f>
        <v>-3.7119275773822071</v>
      </c>
      <c r="R123" s="9">
        <f t="shared" si="11"/>
        <v>8.0684039087947887</v>
      </c>
      <c r="S123" s="39"/>
      <c r="T123" s="4"/>
      <c r="U123"/>
      <c r="V123"/>
      <c r="X123"/>
    </row>
    <row r="124" spans="1:24" ht="15.6">
      <c r="A124" s="39"/>
      <c r="B124" s="60">
        <f>+'Ark1'!C2689</f>
        <v>2007</v>
      </c>
      <c r="C124" s="60">
        <f>+'Ark1'!L2689</f>
        <v>1</v>
      </c>
      <c r="D124" s="99" t="s">
        <v>24</v>
      </c>
      <c r="E124" s="60">
        <f>+'Ark1'!Q2689</f>
        <v>1</v>
      </c>
      <c r="F124" s="76">
        <f>+'Ark1'!R2689</f>
        <v>1</v>
      </c>
      <c r="G124" s="76">
        <f>+'Ark1'!S2689</f>
        <v>0</v>
      </c>
      <c r="H124" s="99">
        <f>+'Ark1'!T2689</f>
        <v>4.5699661822502513E-3</v>
      </c>
      <c r="I124" s="99"/>
      <c r="J124" s="99">
        <f>+'Ark1'!U2689</f>
        <v>0</v>
      </c>
      <c r="K124" s="61">
        <f>+'Ark1'!W2689</f>
        <v>0</v>
      </c>
      <c r="L124" s="99"/>
      <c r="M124" s="99">
        <f>+'Ark1'!Y2689</f>
        <v>0</v>
      </c>
      <c r="N124" s="99"/>
      <c r="O124" s="99">
        <f>+'Ark1'!AA2689</f>
        <v>0</v>
      </c>
      <c r="P124" s="99">
        <f>+'Ark1'!AB2689</f>
        <v>0</v>
      </c>
      <c r="Q124" s="76">
        <f>+'Ark1'!AC2689</f>
        <v>0</v>
      </c>
      <c r="R124" s="76">
        <f t="shared" si="11"/>
        <v>1</v>
      </c>
      <c r="S124" s="39"/>
      <c r="T124" s="4"/>
      <c r="U124"/>
      <c r="V124"/>
      <c r="X124"/>
    </row>
    <row r="125" spans="1:24" ht="15.6">
      <c r="A125" s="39"/>
      <c r="B125" s="60">
        <f>+'Ark1'!C2690</f>
        <v>2007</v>
      </c>
      <c r="C125" s="60">
        <f>+'Ark1'!L2690</f>
        <v>2</v>
      </c>
      <c r="D125" s="99" t="s">
        <v>25</v>
      </c>
      <c r="E125" s="60">
        <f>+'Ark1'!Q2690</f>
        <v>37</v>
      </c>
      <c r="F125" s="76">
        <f>+'Ark1'!R2690</f>
        <v>50</v>
      </c>
      <c r="G125" s="76">
        <f>+'Ark1'!S2690</f>
        <v>50</v>
      </c>
      <c r="H125" s="99">
        <f>+'Ark1'!T2690</f>
        <v>0.22849830911251257</v>
      </c>
      <c r="I125" s="99"/>
      <c r="J125" s="99">
        <f>+'Ark1'!U2690</f>
        <v>0.33392748480067114</v>
      </c>
      <c r="K125" s="61">
        <f>+'Ark1'!W2690</f>
        <v>37.54</v>
      </c>
      <c r="L125" s="99"/>
      <c r="M125" s="99">
        <f>+'Ark1'!Y2690</f>
        <v>198.43199999999999</v>
      </c>
      <c r="N125" s="99"/>
      <c r="O125" s="99">
        <f>+'Ark1'!AA2690</f>
        <v>31.962099054974324</v>
      </c>
      <c r="P125" s="99">
        <f>+'Ark1'!AB2690</f>
        <v>1.3298120167904397</v>
      </c>
      <c r="Q125" s="76">
        <f>+'Ark1'!AC2690</f>
        <v>23.515005557830296</v>
      </c>
      <c r="R125" s="76">
        <f t="shared" si="11"/>
        <v>1.3513513513513513</v>
      </c>
      <c r="S125" s="39"/>
      <c r="T125" s="4"/>
      <c r="U125"/>
      <c r="V125"/>
      <c r="X125"/>
    </row>
    <row r="126" spans="1:24" ht="15.6">
      <c r="A126" s="39"/>
      <c r="B126" s="60">
        <f>+'Ark1'!C2691</f>
        <v>2007</v>
      </c>
      <c r="C126" s="60">
        <f>+'Ark1'!L2691</f>
        <v>5</v>
      </c>
      <c r="D126" s="99" t="s">
        <v>361</v>
      </c>
      <c r="E126" s="60">
        <f>+'Ark1'!Q2691</f>
        <v>159</v>
      </c>
      <c r="F126" s="76">
        <f>+'Ark1'!R2691</f>
        <v>291</v>
      </c>
      <c r="G126" s="76">
        <f>+'Ark1'!S2691</f>
        <v>291</v>
      </c>
      <c r="H126" s="99">
        <f>+'Ark1'!T2691</f>
        <v>1.3298601590348229</v>
      </c>
      <c r="I126" s="99"/>
      <c r="J126" s="99">
        <f>+'Ark1'!U2691</f>
        <v>1.8857566545861804</v>
      </c>
      <c r="K126" s="61">
        <f>+'Ark1'!W2691</f>
        <v>42.573883161512022</v>
      </c>
      <c r="L126" s="99"/>
      <c r="M126" s="99">
        <f>+'Ark1'!Y2691</f>
        <v>192.54054982817877</v>
      </c>
      <c r="N126" s="99"/>
      <c r="O126" s="99">
        <f>+'Ark1'!AA2691</f>
        <v>28.432646735486756</v>
      </c>
      <c r="P126" s="99">
        <f>+'Ark1'!AB2691</f>
        <v>1.3636940834947873</v>
      </c>
      <c r="Q126" s="76">
        <f>+'Ark1'!AC2691</f>
        <v>-16.354343504951196</v>
      </c>
      <c r="R126" s="76">
        <f t="shared" si="11"/>
        <v>1.8301886792452831</v>
      </c>
      <c r="S126" s="39"/>
      <c r="T126" s="4"/>
      <c r="U126"/>
      <c r="V126"/>
      <c r="X126"/>
    </row>
    <row r="127" spans="1:24" ht="15.6">
      <c r="A127" s="39"/>
      <c r="B127" s="60">
        <f>+'Ark1'!C2692</f>
        <v>2007</v>
      </c>
      <c r="C127" s="60">
        <f>+'Ark1'!L2692</f>
        <v>8</v>
      </c>
      <c r="D127" s="99" t="s">
        <v>26</v>
      </c>
      <c r="E127" s="60">
        <f>+'Ark1'!Q2692</f>
        <v>388</v>
      </c>
      <c r="F127" s="76">
        <f>+'Ark1'!R2692</f>
        <v>1191</v>
      </c>
      <c r="G127" s="76">
        <f>+'Ark1'!S2692</f>
        <v>1189</v>
      </c>
      <c r="H127" s="99">
        <f>+'Ark1'!T2692</f>
        <v>5.4428297230600498</v>
      </c>
      <c r="I127" s="99"/>
      <c r="J127" s="99">
        <f>+'Ark1'!U2692</f>
        <v>6.8859754225924492</v>
      </c>
      <c r="K127" s="61">
        <f>+'Ark1'!W2692</f>
        <v>47.652649285113526</v>
      </c>
      <c r="L127" s="99"/>
      <c r="M127" s="99">
        <f>+'Ark1'!Y2692</f>
        <v>171.78421494542383</v>
      </c>
      <c r="N127" s="99"/>
      <c r="O127" s="99">
        <f>+'Ark1'!AA2692</f>
        <v>29.306901539322663</v>
      </c>
      <c r="P127" s="99">
        <f>+'Ark1'!AB2692</f>
        <v>1.4057266496671972</v>
      </c>
      <c r="Q127" s="76">
        <f>+'Ark1'!AC2692</f>
        <v>-11.84877098992083</v>
      </c>
      <c r="R127" s="76">
        <f t="shared" si="11"/>
        <v>3.0695876288659796</v>
      </c>
      <c r="S127" s="39"/>
      <c r="T127" s="4"/>
      <c r="U127"/>
      <c r="V127"/>
      <c r="X127"/>
    </row>
    <row r="128" spans="1:24" ht="15.6">
      <c r="A128" s="39"/>
      <c r="B128" s="60">
        <f>+'Ark1'!C2693</f>
        <v>2007</v>
      </c>
      <c r="C128" s="60">
        <f>+'Ark1'!L2693</f>
        <v>11</v>
      </c>
      <c r="D128" s="99" t="s">
        <v>27</v>
      </c>
      <c r="E128" s="60">
        <f>+'Ark1'!Q2693</f>
        <v>704</v>
      </c>
      <c r="F128" s="76">
        <f>+'Ark1'!R2693</f>
        <v>4505</v>
      </c>
      <c r="G128" s="76">
        <f>+'Ark1'!S2693</f>
        <v>4496</v>
      </c>
      <c r="H128" s="99">
        <f>+'Ark1'!T2693</f>
        <v>20.587697651037381</v>
      </c>
      <c r="I128" s="99"/>
      <c r="J128" s="99">
        <f>+'Ark1'!U2693</f>
        <v>23.25836097663414</v>
      </c>
      <c r="K128" s="61">
        <f>+'Ark1'!W2693</f>
        <v>52.470195729537359</v>
      </c>
      <c r="L128" s="99"/>
      <c r="M128" s="99">
        <f>+'Ark1'!Y2693</f>
        <v>153.39593784683677</v>
      </c>
      <c r="N128" s="99"/>
      <c r="O128" s="99">
        <f>+'Ark1'!AA2693</f>
        <v>27.568040662768055</v>
      </c>
      <c r="P128" s="99">
        <f>+'Ark1'!AB2693</f>
        <v>1.4157859244087561</v>
      </c>
      <c r="Q128" s="76">
        <f>+'Ark1'!AC2693</f>
        <v>-21.087225287040162</v>
      </c>
      <c r="R128" s="76">
        <f t="shared" si="11"/>
        <v>6.3991477272727275</v>
      </c>
      <c r="S128" s="39"/>
      <c r="T128" s="4"/>
      <c r="U128"/>
      <c r="V128"/>
      <c r="X128"/>
    </row>
    <row r="129" spans="1:24" ht="15.6">
      <c r="A129" s="39"/>
      <c r="B129" s="60">
        <f>+'Ark1'!C2694</f>
        <v>2007</v>
      </c>
      <c r="C129" s="60">
        <f>+'Ark1'!L2694</f>
        <v>14</v>
      </c>
      <c r="D129" s="99" t="s">
        <v>362</v>
      </c>
      <c r="E129" s="60">
        <f>+'Ark1'!Q2694</f>
        <v>1035</v>
      </c>
      <c r="F129" s="76">
        <f>+'Ark1'!R2694</f>
        <v>10883</v>
      </c>
      <c r="G129" s="76">
        <f>+'Ark1'!S2694</f>
        <v>10837</v>
      </c>
      <c r="H129" s="99">
        <f>+'Ark1'!T2694</f>
        <v>49.734941961429485</v>
      </c>
      <c r="I129" s="99"/>
      <c r="J129" s="99">
        <f>+'Ark1'!U2694</f>
        <v>48.443795470088837</v>
      </c>
      <c r="K129" s="61">
        <f>+'Ark1'!W2694</f>
        <v>56.966226815539358</v>
      </c>
      <c r="L129" s="99"/>
      <c r="M129" s="99">
        <f>+'Ark1'!Y2694</f>
        <v>132.25712579252124</v>
      </c>
      <c r="N129" s="99"/>
      <c r="O129" s="99">
        <f>+'Ark1'!AA2694</f>
        <v>25.89485068084721</v>
      </c>
      <c r="P129" s="99">
        <f>+'Ark1'!AB2694</f>
        <v>1.4288721599844143</v>
      </c>
      <c r="Q129" s="76">
        <f>+'Ark1'!AC2694</f>
        <v>-18.628510228428684</v>
      </c>
      <c r="R129" s="76">
        <f t="shared" si="11"/>
        <v>10.514975845410628</v>
      </c>
      <c r="S129" s="39"/>
      <c r="T129" s="4"/>
      <c r="U129"/>
      <c r="V129"/>
      <c r="X129"/>
    </row>
    <row r="130" spans="1:24" ht="15.6">
      <c r="A130" s="39"/>
      <c r="B130" s="60">
        <f>+'Ark1'!C2695</f>
        <v>2007</v>
      </c>
      <c r="C130" s="60">
        <f>+'Ark1'!L2695</f>
        <v>17</v>
      </c>
      <c r="D130" s="99" t="s">
        <v>404</v>
      </c>
      <c r="E130" s="60">
        <f>+'Ark1'!Q2695</f>
        <v>604</v>
      </c>
      <c r="F130" s="76">
        <f>+'Ark1'!R2695</f>
        <v>4490</v>
      </c>
      <c r="G130" s="76">
        <f>+'Ark1'!S2695</f>
        <v>4477</v>
      </c>
      <c r="H130" s="99">
        <f>+'Ark1'!T2695</f>
        <v>20.519148158303636</v>
      </c>
      <c r="I130" s="99"/>
      <c r="J130" s="99">
        <f>+'Ark1'!U2695</f>
        <v>17.883769567956701</v>
      </c>
      <c r="K130" s="61">
        <f>+'Ark1'!W2695</f>
        <v>61.070806343533611</v>
      </c>
      <c r="L130" s="99"/>
      <c r="M130" s="99">
        <f>+'Ark1'!Y2695</f>
        <v>118.34291759465484</v>
      </c>
      <c r="N130" s="99"/>
      <c r="O130" s="99">
        <f>+'Ark1'!AA2695</f>
        <v>23.015289566617433</v>
      </c>
      <c r="P130" s="99">
        <f>+'Ark1'!AB2695</f>
        <v>1.162145312085072</v>
      </c>
      <c r="Q130" s="76">
        <f>+'Ark1'!AC2695</f>
        <v>-10.329909332134498</v>
      </c>
      <c r="R130" s="76">
        <f t="shared" si="11"/>
        <v>7.4337748344370862</v>
      </c>
      <c r="S130" s="39"/>
      <c r="T130" s="4"/>
      <c r="U130"/>
      <c r="V130"/>
      <c r="X130"/>
    </row>
    <row r="131" spans="1:24">
      <c r="A131" s="39"/>
      <c r="B131">
        <f>+'Ark1'!C2696</f>
        <v>2006</v>
      </c>
      <c r="C131">
        <f>+'Ark1'!L2696</f>
        <v>1</v>
      </c>
      <c r="D131" s="52" t="s">
        <v>24</v>
      </c>
      <c r="E131">
        <f>+'Ark1'!Q2696</f>
        <v>1</v>
      </c>
      <c r="F131" s="9">
        <f>+'Ark1'!R2696</f>
        <v>1</v>
      </c>
      <c r="G131" s="9">
        <f>+'Ark1'!S2696</f>
        <v>0</v>
      </c>
      <c r="H131" s="97">
        <f>+'Ark1'!T2696</f>
        <v>4.7047753469771801E-3</v>
      </c>
      <c r="I131" s="97"/>
      <c r="J131" s="97">
        <f>+'Ark1'!U2696</f>
        <v>0</v>
      </c>
      <c r="K131" s="1">
        <f>+'Ark1'!W2696</f>
        <v>0</v>
      </c>
      <c r="L131" s="97"/>
      <c r="M131" s="97">
        <f>+'Ark1'!Y2696</f>
        <v>0</v>
      </c>
      <c r="N131" s="97"/>
      <c r="O131" s="97">
        <f>+'Ark1'!AA2696</f>
        <v>0</v>
      </c>
      <c r="P131" s="97">
        <f>+'Ark1'!AB2696</f>
        <v>0</v>
      </c>
      <c r="Q131" s="9">
        <f>+'Ark1'!AC2696</f>
        <v>0</v>
      </c>
      <c r="R131" s="9">
        <f t="shared" si="11"/>
        <v>1</v>
      </c>
      <c r="S131" s="39"/>
      <c r="T131" s="4"/>
      <c r="U131"/>
      <c r="V131"/>
      <c r="X131"/>
    </row>
    <row r="132" spans="1:24">
      <c r="A132" s="39"/>
      <c r="B132">
        <f>+'Ark1'!C2697</f>
        <v>2006</v>
      </c>
      <c r="C132">
        <f>+'Ark1'!L2697</f>
        <v>2</v>
      </c>
      <c r="D132" s="52" t="s">
        <v>25</v>
      </c>
      <c r="E132">
        <f>+'Ark1'!Q2697</f>
        <v>39</v>
      </c>
      <c r="F132" s="9">
        <f>+'Ark1'!R2697</f>
        <v>51</v>
      </c>
      <c r="G132" s="9">
        <f>+'Ark1'!S2697</f>
        <v>50</v>
      </c>
      <c r="H132" s="97">
        <f>+'Ark1'!T2697</f>
        <v>0.23994354269583623</v>
      </c>
      <c r="I132" s="97"/>
      <c r="J132" s="97">
        <f>+'Ark1'!U2697</f>
        <v>0.33376016366168648</v>
      </c>
      <c r="K132" s="1">
        <f>+'Ark1'!W2697</f>
        <v>37.47999999999999</v>
      </c>
      <c r="L132" s="97"/>
      <c r="M132" s="97">
        <f>+'Ark1'!Y2697</f>
        <v>185.83333333333337</v>
      </c>
      <c r="N132" s="97"/>
      <c r="O132" s="97">
        <f>+'Ark1'!AA2697</f>
        <v>38.239248162064968</v>
      </c>
      <c r="P132" s="97">
        <f>+'Ark1'!AB2697</f>
        <v>1.2998461447418344</v>
      </c>
      <c r="Q132" s="9">
        <f>+'Ark1'!AC2697</f>
        <v>-19.378277850938943</v>
      </c>
      <c r="R132" s="9">
        <f t="shared" ref="R132:R137" si="12">+F132/E132</f>
        <v>1.3076923076923077</v>
      </c>
      <c r="S132" s="39"/>
      <c r="T132" s="4"/>
      <c r="U132"/>
      <c r="V132"/>
      <c r="X132"/>
    </row>
    <row r="133" spans="1:24">
      <c r="A133" s="39"/>
      <c r="B133">
        <f>+'Ark1'!C2698</f>
        <v>2006</v>
      </c>
      <c r="C133">
        <f>+'Ark1'!L2698</f>
        <v>5</v>
      </c>
      <c r="D133" s="52" t="s">
        <v>361</v>
      </c>
      <c r="E133">
        <f>+'Ark1'!Q2698</f>
        <v>192</v>
      </c>
      <c r="F133" s="9">
        <f>+'Ark1'!R2698</f>
        <v>314</v>
      </c>
      <c r="G133" s="9">
        <f>+'Ark1'!S2698</f>
        <v>313</v>
      </c>
      <c r="H133" s="97">
        <f>+'Ark1'!T2698</f>
        <v>1.4772994589508348</v>
      </c>
      <c r="I133" s="97"/>
      <c r="J133" s="97">
        <f>+'Ark1'!U2698</f>
        <v>1.9816426451497524</v>
      </c>
      <c r="K133" s="1">
        <f>+'Ark1'!W2698</f>
        <v>42.677316293929714</v>
      </c>
      <c r="L133" s="97"/>
      <c r="M133" s="97">
        <f>+'Ark1'!Y2698</f>
        <v>179.20700636942681</v>
      </c>
      <c r="N133" s="97"/>
      <c r="O133" s="97">
        <f>+'Ark1'!AA2698</f>
        <v>32.814723821485977</v>
      </c>
      <c r="P133" s="97">
        <f>+'Ark1'!AB2698</f>
        <v>1.3570416820404416</v>
      </c>
      <c r="Q133" s="9">
        <f>+'Ark1'!AC2698</f>
        <v>-3.369628954694877</v>
      </c>
      <c r="R133" s="9">
        <f t="shared" si="12"/>
        <v>1.6354166666666667</v>
      </c>
      <c r="S133" s="39"/>
      <c r="T133" s="4"/>
      <c r="U133"/>
      <c r="V133"/>
      <c r="X133"/>
    </row>
    <row r="134" spans="1:24">
      <c r="A134" s="39"/>
      <c r="B134">
        <f>+'Ark1'!C2699</f>
        <v>2006</v>
      </c>
      <c r="C134">
        <f>+'Ark1'!L2699</f>
        <v>8</v>
      </c>
      <c r="D134" s="52" t="s">
        <v>26</v>
      </c>
      <c r="E134">
        <f>+'Ark1'!Q2699</f>
        <v>454</v>
      </c>
      <c r="F134" s="9">
        <f>+'Ark1'!R2699</f>
        <v>1378</v>
      </c>
      <c r="G134" s="9">
        <f>+'Ark1'!S2699</f>
        <v>1373</v>
      </c>
      <c r="H134" s="97">
        <f>+'Ark1'!T2699</f>
        <v>6.4831804281345562</v>
      </c>
      <c r="I134" s="97"/>
      <c r="J134" s="97">
        <f>+'Ark1'!U2699</f>
        <v>7.9950024191669087</v>
      </c>
      <c r="K134" s="1">
        <f>+'Ark1'!W2699</f>
        <v>47.554989075018199</v>
      </c>
      <c r="L134" s="97"/>
      <c r="M134" s="97">
        <f>+'Ark1'!Y2699</f>
        <v>164.75123367198827</v>
      </c>
      <c r="N134" s="97"/>
      <c r="O134" s="97">
        <f>+'Ark1'!AA2699</f>
        <v>30.011255117610375</v>
      </c>
      <c r="P134" s="97">
        <f>+'Ark1'!AB2699</f>
        <v>1.3328441966210081</v>
      </c>
      <c r="Q134" s="9">
        <f>+'Ark1'!AC2699</f>
        <v>-18.276827421501501</v>
      </c>
      <c r="R134" s="9">
        <f t="shared" si="12"/>
        <v>3.0352422907488985</v>
      </c>
      <c r="S134" s="39"/>
      <c r="T134" s="4"/>
      <c r="U134"/>
      <c r="V134"/>
      <c r="X134"/>
    </row>
    <row r="135" spans="1:24">
      <c r="A135" s="39"/>
      <c r="B135">
        <f>+'Ark1'!C2700</f>
        <v>2006</v>
      </c>
      <c r="C135">
        <f>+'Ark1'!L2700</f>
        <v>11</v>
      </c>
      <c r="D135" s="52" t="s">
        <v>27</v>
      </c>
      <c r="E135">
        <f>+'Ark1'!Q2700</f>
        <v>845</v>
      </c>
      <c r="F135" s="9">
        <f>+'Ark1'!R2700</f>
        <v>5083</v>
      </c>
      <c r="G135" s="9">
        <f>+'Ark1'!S2700</f>
        <v>5038</v>
      </c>
      <c r="H135" s="97">
        <f>+'Ark1'!T2700</f>
        <v>23.914373088685014</v>
      </c>
      <c r="I135" s="97"/>
      <c r="J135" s="97">
        <f>+'Ark1'!U2700</f>
        <v>26.707451319350191</v>
      </c>
      <c r="K135" s="1">
        <f>+'Ark1'!W2700</f>
        <v>52.43310837633981</v>
      </c>
      <c r="L135" s="97"/>
      <c r="M135" s="97">
        <f>+'Ark1'!Y2700</f>
        <v>149.20096399763943</v>
      </c>
      <c r="N135" s="97"/>
      <c r="O135" s="97">
        <f>+'Ark1'!AA2700</f>
        <v>27.611310643370778</v>
      </c>
      <c r="P135" s="97">
        <f>+'Ark1'!AB2700</f>
        <v>1.4177851153654355</v>
      </c>
      <c r="Q135" s="9">
        <f>+'Ark1'!AC2700</f>
        <v>-22.172672310395392</v>
      </c>
      <c r="R135" s="9">
        <f t="shared" si="12"/>
        <v>6.0153846153846153</v>
      </c>
      <c r="S135" s="39"/>
      <c r="T135" s="4"/>
      <c r="U135"/>
      <c r="V135"/>
      <c r="X135"/>
    </row>
    <row r="136" spans="1:24">
      <c r="A136" s="39"/>
      <c r="B136">
        <f>+'Ark1'!C2701</f>
        <v>2006</v>
      </c>
      <c r="C136">
        <f>+'Ark1'!L2701</f>
        <v>14</v>
      </c>
      <c r="D136" s="52" t="s">
        <v>362</v>
      </c>
      <c r="E136">
        <f>+'Ark1'!Q2701</f>
        <v>1116</v>
      </c>
      <c r="F136" s="9">
        <f>+'Ark1'!R2701</f>
        <v>10096</v>
      </c>
      <c r="G136" s="9">
        <f>+'Ark1'!S2701</f>
        <v>9959</v>
      </c>
      <c r="H136" s="97">
        <f>+'Ark1'!T2701</f>
        <v>47.499411903081629</v>
      </c>
      <c r="I136" s="97"/>
      <c r="J136" s="97">
        <f>+'Ark1'!U2701</f>
        <v>45.880649478437881</v>
      </c>
      <c r="K136" s="1">
        <f>+'Ark1'!W2701</f>
        <v>56.894065669243901</v>
      </c>
      <c r="L136" s="97"/>
      <c r="M136" s="97">
        <f>+'Ark1'!Y2701</f>
        <v>129.04450277337557</v>
      </c>
      <c r="N136" s="97"/>
      <c r="O136" s="97">
        <f>+'Ark1'!AA2701</f>
        <v>25.939024037802433</v>
      </c>
      <c r="P136" s="97">
        <f>+'Ark1'!AB2701</f>
        <v>1.440287848787057</v>
      </c>
      <c r="Q136" s="9">
        <f>+'Ark1'!AC2701</f>
        <v>-15.918306676282011</v>
      </c>
      <c r="R136" s="9">
        <f t="shared" si="12"/>
        <v>9.0465949820788527</v>
      </c>
      <c r="S136" s="39"/>
      <c r="T136" s="4"/>
      <c r="U136"/>
      <c r="V136"/>
      <c r="X136"/>
    </row>
    <row r="137" spans="1:24">
      <c r="A137" s="39"/>
      <c r="B137">
        <f>+'Ark1'!C2702</f>
        <v>2006</v>
      </c>
      <c r="C137">
        <f>+'Ark1'!L2702</f>
        <v>17</v>
      </c>
      <c r="D137" s="52" t="s">
        <v>404</v>
      </c>
      <c r="E137">
        <f>+'Ark1'!Q2702</f>
        <v>619</v>
      </c>
      <c r="F137" s="9">
        <f>+'Ark1'!R2702</f>
        <v>3774</v>
      </c>
      <c r="G137" s="9">
        <f>+'Ark1'!S2702</f>
        <v>3749</v>
      </c>
      <c r="H137" s="97">
        <f>+'Ark1'!T2702</f>
        <v>17.755822159491878</v>
      </c>
      <c r="I137" s="97"/>
      <c r="J137" s="97">
        <f>+'Ark1'!U2702</f>
        <v>15.515158592511449</v>
      </c>
      <c r="K137" s="1">
        <f>+'Ark1'!W2702</f>
        <v>61.172846092291266</v>
      </c>
      <c r="L137" s="97"/>
      <c r="M137" s="97">
        <f>+'Ark1'!Y2702</f>
        <v>116.73836777954411</v>
      </c>
      <c r="N137" s="97"/>
      <c r="O137" s="97">
        <f>+'Ark1'!AA2702</f>
        <v>23.173157593430368</v>
      </c>
      <c r="P137" s="97">
        <f>+'Ark1'!AB2702</f>
        <v>1.2175908737864012</v>
      </c>
      <c r="Q137" s="9">
        <f>+'Ark1'!AC2702</f>
        <v>-5.4182517352391555</v>
      </c>
      <c r="R137" s="9">
        <f t="shared" si="12"/>
        <v>6.0969305331179324</v>
      </c>
      <c r="S137" s="39"/>
      <c r="T137" s="4"/>
      <c r="U137"/>
      <c r="V137"/>
      <c r="X137"/>
    </row>
    <row r="138" spans="1:24" ht="15.6">
      <c r="A138" s="39"/>
      <c r="B138" s="60">
        <f>+'Ark1'!C2703</f>
        <v>2005</v>
      </c>
      <c r="C138" s="60">
        <f>+'Ark1'!L2703</f>
        <v>1</v>
      </c>
      <c r="D138" s="99" t="s">
        <v>24</v>
      </c>
      <c r="E138" s="60">
        <f>+'Ark1'!Q2703</f>
        <v>8</v>
      </c>
      <c r="F138" s="76">
        <f>+'Ark1'!R2703</f>
        <v>9</v>
      </c>
      <c r="G138" s="76">
        <f>+'Ark1'!S2703</f>
        <v>0</v>
      </c>
      <c r="H138" s="99">
        <f>+'Ark1'!T2703</f>
        <v>3.5853716835311945E-2</v>
      </c>
      <c r="I138" s="99"/>
      <c r="J138" s="99">
        <f>+'Ark1'!U2703</f>
        <v>0</v>
      </c>
      <c r="K138" s="61">
        <f>+'Ark1'!W2703</f>
        <v>0</v>
      </c>
      <c r="L138" s="99"/>
      <c r="M138" s="99">
        <f>+'Ark1'!Y2703</f>
        <v>0</v>
      </c>
      <c r="N138" s="99"/>
      <c r="O138" s="99">
        <f>+'Ark1'!AA2703</f>
        <v>0</v>
      </c>
      <c r="P138" s="99">
        <f>+'Ark1'!AB2703</f>
        <v>0</v>
      </c>
      <c r="Q138" s="76">
        <f>+'Ark1'!AC2703</f>
        <v>0</v>
      </c>
      <c r="R138" s="76">
        <f>+F138/E138</f>
        <v>1.125</v>
      </c>
      <c r="S138" s="39"/>
      <c r="T138" s="4"/>
      <c r="U138"/>
      <c r="V138"/>
      <c r="X138"/>
    </row>
    <row r="139" spans="1:24" ht="15.6">
      <c r="A139" s="39"/>
      <c r="B139" s="60">
        <f>+'Ark1'!C2704</f>
        <v>2005</v>
      </c>
      <c r="C139" s="60">
        <f>+'Ark1'!L2704</f>
        <v>2</v>
      </c>
      <c r="D139" s="99" t="s">
        <v>25</v>
      </c>
      <c r="E139" s="60">
        <f>+'Ark1'!Q2704</f>
        <v>61</v>
      </c>
      <c r="F139" s="76">
        <f>+'Ark1'!R2704</f>
        <v>68</v>
      </c>
      <c r="G139" s="76">
        <f>+'Ark1'!S2704</f>
        <v>68</v>
      </c>
      <c r="H139" s="99">
        <f>+'Ark1'!T2704</f>
        <v>0.27089474942235686</v>
      </c>
      <c r="I139" s="99"/>
      <c r="J139" s="99">
        <f>+'Ark1'!U2704</f>
        <v>0.4038066424262759</v>
      </c>
      <c r="K139" s="61">
        <f>+'Ark1'!W2704</f>
        <v>37.352941176470594</v>
      </c>
      <c r="L139" s="99"/>
      <c r="M139" s="99">
        <f>+'Ark1'!Y2704</f>
        <v>199.38823529411769</v>
      </c>
      <c r="N139" s="99"/>
      <c r="O139" s="99">
        <f>+'Ark1'!AA2704</f>
        <v>30.409704959261632</v>
      </c>
      <c r="P139" s="99">
        <f>+'Ark1'!AB2704</f>
        <v>1.7215306619602559</v>
      </c>
      <c r="Q139" s="76">
        <f>+'Ark1'!AC2704</f>
        <v>-10.248019814413018</v>
      </c>
      <c r="R139" s="76">
        <f t="shared" ref="R139:R145" si="13">+F139/E139</f>
        <v>1.1147540983606556</v>
      </c>
      <c r="S139" s="39"/>
      <c r="T139" s="4"/>
      <c r="U139"/>
      <c r="V139"/>
      <c r="X139"/>
    </row>
    <row r="140" spans="1:24" ht="15.6">
      <c r="A140" s="39"/>
      <c r="B140" s="60">
        <f>+'Ark1'!C2705</f>
        <v>2005</v>
      </c>
      <c r="C140" s="60">
        <f>+'Ark1'!L2705</f>
        <v>5</v>
      </c>
      <c r="D140" s="99" t="s">
        <v>361</v>
      </c>
      <c r="E140" s="60">
        <f>+'Ark1'!Q2705</f>
        <v>220</v>
      </c>
      <c r="F140" s="76">
        <f>+'Ark1'!R2705</f>
        <v>372</v>
      </c>
      <c r="G140" s="76">
        <f>+'Ark1'!S2705</f>
        <v>372</v>
      </c>
      <c r="H140" s="99">
        <f>+'Ark1'!T2705</f>
        <v>1.4819536291928932</v>
      </c>
      <c r="I140" s="99"/>
      <c r="J140" s="99">
        <f>+'Ark1'!U2705</f>
        <v>2.0402772584821776</v>
      </c>
      <c r="K140" s="61">
        <f>+'Ark1'!W2705</f>
        <v>42.677419354838719</v>
      </c>
      <c r="L140" s="99"/>
      <c r="M140" s="99">
        <f>+'Ark1'!Y2705</f>
        <v>184.15403225806449</v>
      </c>
      <c r="N140" s="99"/>
      <c r="O140" s="99">
        <f>+'Ark1'!AA2705</f>
        <v>28.679007906369449</v>
      </c>
      <c r="P140" s="99">
        <f>+'Ark1'!AB2705</f>
        <v>1.5109727004684004</v>
      </c>
      <c r="Q140" s="76">
        <f>+'Ark1'!AC2705</f>
        <v>-12.100013769397968</v>
      </c>
      <c r="R140" s="76">
        <f t="shared" si="13"/>
        <v>1.6909090909090909</v>
      </c>
      <c r="S140" s="39"/>
      <c r="T140" s="4"/>
      <c r="U140"/>
      <c r="V140"/>
      <c r="X140"/>
    </row>
    <row r="141" spans="1:24" ht="15.6">
      <c r="A141" s="39"/>
      <c r="B141" s="60">
        <f>+'Ark1'!C2706</f>
        <v>2005</v>
      </c>
      <c r="C141" s="60">
        <f>+'Ark1'!L2706</f>
        <v>8</v>
      </c>
      <c r="D141" s="99" t="s">
        <v>26</v>
      </c>
      <c r="E141" s="60">
        <f>+'Ark1'!Q2706</f>
        <v>600</v>
      </c>
      <c r="F141" s="76">
        <f>+'Ark1'!R2706</f>
        <v>1662</v>
      </c>
      <c r="G141" s="76">
        <f>+'Ark1'!S2706</f>
        <v>1649</v>
      </c>
      <c r="H141" s="99">
        <f>+'Ark1'!T2706</f>
        <v>6.6209863755876004</v>
      </c>
      <c r="I141" s="99"/>
      <c r="J141" s="99">
        <f>+'Ark1'!U2706</f>
        <v>8.2419483932585464</v>
      </c>
      <c r="K141" s="61">
        <f>+'Ark1'!W2706</f>
        <v>47.686476652516653</v>
      </c>
      <c r="L141" s="99"/>
      <c r="M141" s="99">
        <f>+'Ark1'!Y2706</f>
        <v>166.50752105896521</v>
      </c>
      <c r="N141" s="99"/>
      <c r="O141" s="99">
        <f>+'Ark1'!AA2706</f>
        <v>27.562704272089288</v>
      </c>
      <c r="P141" s="99">
        <f>+'Ark1'!AB2706</f>
        <v>1.3125573548590264</v>
      </c>
      <c r="Q141" s="76">
        <f>+'Ark1'!AC2706</f>
        <v>-11.98362336655457</v>
      </c>
      <c r="R141" s="76">
        <f t="shared" si="13"/>
        <v>2.77</v>
      </c>
      <c r="S141" s="39"/>
      <c r="T141" s="4"/>
      <c r="U141"/>
      <c r="V141"/>
      <c r="X141"/>
    </row>
    <row r="142" spans="1:24" ht="15.6">
      <c r="A142" s="39"/>
      <c r="B142" s="60">
        <f>+'Ark1'!C2707</f>
        <v>2005</v>
      </c>
      <c r="C142" s="60">
        <f>+'Ark1'!L2707</f>
        <v>11</v>
      </c>
      <c r="D142" s="99" t="s">
        <v>27</v>
      </c>
      <c r="E142" s="60">
        <f>+'Ark1'!Q2707</f>
        <v>1053</v>
      </c>
      <c r="F142" s="76">
        <f>+'Ark1'!R2707</f>
        <v>5301</v>
      </c>
      <c r="G142" s="76">
        <f>+'Ark1'!S2707</f>
        <v>5254</v>
      </c>
      <c r="H142" s="99">
        <f>+'Ark1'!T2707</f>
        <v>21.117839215998721</v>
      </c>
      <c r="I142" s="99"/>
      <c r="J142" s="99">
        <f>+'Ark1'!U2707</f>
        <v>23.574955744300198</v>
      </c>
      <c r="K142" s="61">
        <f>+'Ark1'!W2707</f>
        <v>52.441187666539761</v>
      </c>
      <c r="L142" s="99"/>
      <c r="M142" s="99">
        <f>+'Ark1'!Y2707</f>
        <v>149.32346727032635</v>
      </c>
      <c r="N142" s="99"/>
      <c r="O142" s="99">
        <f>+'Ark1'!AA2707</f>
        <v>26.881846346711328</v>
      </c>
      <c r="P142" s="99">
        <f>+'Ark1'!AB2707</f>
        <v>1.3698676223669304</v>
      </c>
      <c r="Q142" s="76">
        <f>+'Ark1'!AC2707</f>
        <v>-20.594689169933375</v>
      </c>
      <c r="R142" s="76">
        <f t="shared" si="13"/>
        <v>5.0341880341880341</v>
      </c>
      <c r="S142" s="39"/>
      <c r="T142" s="4"/>
      <c r="U142"/>
      <c r="V142"/>
      <c r="X142"/>
    </row>
    <row r="143" spans="1:24" ht="15.6">
      <c r="A143" s="39"/>
      <c r="B143" s="60">
        <f>+'Ark1'!C2708</f>
        <v>2005</v>
      </c>
      <c r="C143" s="60">
        <f>+'Ark1'!L2708</f>
        <v>14</v>
      </c>
      <c r="D143" s="99" t="s">
        <v>362</v>
      </c>
      <c r="E143" s="60">
        <f>+'Ark1'!Q2708</f>
        <v>1361</v>
      </c>
      <c r="F143" s="76">
        <f>+'Ark1'!R2708</f>
        <v>12553</v>
      </c>
      <c r="G143" s="76">
        <f>+'Ark1'!S2708</f>
        <v>12478</v>
      </c>
      <c r="H143" s="99">
        <f>+'Ark1'!T2708</f>
        <v>50.007967492630073</v>
      </c>
      <c r="I143" s="99"/>
      <c r="J143" s="99">
        <f>+'Ark1'!U2708</f>
        <v>48.582802013767591</v>
      </c>
      <c r="K143" s="61">
        <f>+'Ark1'!W2708</f>
        <v>56.964818079820489</v>
      </c>
      <c r="L143" s="99"/>
      <c r="M143" s="99">
        <f>+'Ark1'!Y2708</f>
        <v>129.94812395443304</v>
      </c>
      <c r="N143" s="99"/>
      <c r="O143" s="99">
        <f>+'Ark1'!AA2708</f>
        <v>25.108706293808535</v>
      </c>
      <c r="P143" s="99">
        <f>+'Ark1'!AB2708</f>
        <v>1.6302152588275749</v>
      </c>
      <c r="Q143" s="76">
        <f>+'Ark1'!AC2708</f>
        <v>-17.434846348372378</v>
      </c>
      <c r="R143" s="76">
        <f t="shared" si="13"/>
        <v>9.2233651726671564</v>
      </c>
      <c r="S143" s="39"/>
      <c r="T143" s="4"/>
      <c r="U143"/>
      <c r="V143"/>
      <c r="X143"/>
    </row>
    <row r="144" spans="1:24" ht="15.6">
      <c r="A144" s="39"/>
      <c r="B144" s="60">
        <f>+'Ark1'!C2709</f>
        <v>2005</v>
      </c>
      <c r="C144" s="60">
        <f>+'Ark1'!L2709</f>
        <v>17</v>
      </c>
      <c r="D144" s="99" t="s">
        <v>404</v>
      </c>
      <c r="E144" s="60">
        <f>+'Ark1'!Q2709</f>
        <v>835</v>
      </c>
      <c r="F144" s="76">
        <f>+'Ark1'!R2709</f>
        <v>4504</v>
      </c>
      <c r="G144" s="76">
        <f>+'Ark1'!S2709</f>
        <v>4470</v>
      </c>
      <c r="H144" s="99">
        <f>+'Ark1'!T2709</f>
        <v>17.942793402916099</v>
      </c>
      <c r="I144" s="99"/>
      <c r="J144" s="99">
        <f>+'Ark1'!U2709</f>
        <v>15.567918910822842</v>
      </c>
      <c r="K144" s="61">
        <f>+'Ark1'!W2709</f>
        <v>60.942505592841194</v>
      </c>
      <c r="L144" s="99"/>
      <c r="M144" s="99">
        <f>+'Ark1'!Y2709</f>
        <v>116.05588365896978</v>
      </c>
      <c r="N144" s="99"/>
      <c r="O144" s="99">
        <f>+'Ark1'!AA2709</f>
        <v>22.428181465842727</v>
      </c>
      <c r="P144" s="99">
        <f>+'Ark1'!AB2709</f>
        <v>1.1471415635164277</v>
      </c>
      <c r="Q144" s="76">
        <f>+'Ark1'!AC2709</f>
        <v>-2.4922032295883185</v>
      </c>
      <c r="R144" s="76">
        <f t="shared" si="13"/>
        <v>5.3940119760479046</v>
      </c>
      <c r="S144" s="39"/>
      <c r="T144" s="4"/>
      <c r="U144"/>
      <c r="V144"/>
      <c r="X144"/>
    </row>
    <row r="145" spans="1:24">
      <c r="A145" s="39"/>
      <c r="B145">
        <f>+'Ark1'!C2710</f>
        <v>2004</v>
      </c>
      <c r="C145">
        <f>+'Ark1'!L2710</f>
        <v>1</v>
      </c>
      <c r="D145" s="52" t="s">
        <v>24</v>
      </c>
      <c r="E145">
        <f>+'Ark1'!Q2710</f>
        <v>8</v>
      </c>
      <c r="F145" s="9">
        <f>+'Ark1'!R2710</f>
        <v>8</v>
      </c>
      <c r="G145" s="9">
        <f>+'Ark1'!S2710</f>
        <v>0</v>
      </c>
      <c r="H145" s="97">
        <f>+'Ark1'!T2710</f>
        <v>3.269843864955449E-2</v>
      </c>
      <c r="I145" s="97"/>
      <c r="J145" s="97">
        <f>+'Ark1'!U2710</f>
        <v>0</v>
      </c>
      <c r="K145" s="1">
        <f>+'Ark1'!W2710</f>
        <v>0</v>
      </c>
      <c r="L145" s="97"/>
      <c r="M145" s="97">
        <f>+'Ark1'!Y2710</f>
        <v>0</v>
      </c>
      <c r="N145" s="97"/>
      <c r="O145" s="97">
        <f>+'Ark1'!AA2710</f>
        <v>0</v>
      </c>
      <c r="P145" s="97">
        <f>+'Ark1'!AB2710</f>
        <v>0</v>
      </c>
      <c r="Q145" s="9">
        <f>+'Ark1'!AC2710</f>
        <v>0</v>
      </c>
      <c r="R145" s="9">
        <f t="shared" si="13"/>
        <v>1</v>
      </c>
      <c r="S145" s="39"/>
      <c r="T145" s="4"/>
      <c r="U145"/>
      <c r="V145"/>
      <c r="X145"/>
    </row>
    <row r="146" spans="1:24">
      <c r="A146" s="39"/>
      <c r="B146">
        <f>+'Ark1'!C2711</f>
        <v>2004</v>
      </c>
      <c r="C146">
        <f>+'Ark1'!L2711</f>
        <v>2</v>
      </c>
      <c r="D146" s="52" t="s">
        <v>25</v>
      </c>
      <c r="E146">
        <f>+'Ark1'!Q2711</f>
        <v>46</v>
      </c>
      <c r="F146" s="9">
        <f>+'Ark1'!R2711</f>
        <v>59</v>
      </c>
      <c r="G146" s="9">
        <f>+'Ark1'!S2711</f>
        <v>59</v>
      </c>
      <c r="H146" s="97">
        <f>+'Ark1'!T2711</f>
        <v>0.24115098504046439</v>
      </c>
      <c r="I146" s="97"/>
      <c r="J146" s="97">
        <f>+'Ark1'!U2711</f>
        <v>0.3576107995594332</v>
      </c>
      <c r="K146" s="1">
        <f>+'Ark1'!W2711</f>
        <v>37.711864406779647</v>
      </c>
      <c r="L146" s="97"/>
      <c r="M146" s="97">
        <f>+'Ark1'!Y2711</f>
        <v>197.0271186440678</v>
      </c>
      <c r="N146" s="97"/>
      <c r="O146" s="97">
        <f>+'Ark1'!AA2711</f>
        <v>40.893030488644953</v>
      </c>
      <c r="P146" s="97">
        <f>+'Ark1'!AB2711</f>
        <v>2.8997419374227738</v>
      </c>
      <c r="Q146" s="9">
        <f>+'Ark1'!AC2711</f>
        <v>1.5388554261802581</v>
      </c>
      <c r="R146" s="9">
        <f t="shared" ref="R146:R152" si="14">+F146/E146</f>
        <v>1.2826086956521738</v>
      </c>
      <c r="S146" s="39"/>
      <c r="T146" s="4"/>
      <c r="U146"/>
      <c r="V146"/>
      <c r="X146"/>
    </row>
    <row r="147" spans="1:24">
      <c r="A147" s="39"/>
      <c r="B147">
        <f>+'Ark1'!C2712</f>
        <v>2004</v>
      </c>
      <c r="C147">
        <f>+'Ark1'!L2712</f>
        <v>5</v>
      </c>
      <c r="D147" s="52" t="s">
        <v>361</v>
      </c>
      <c r="E147">
        <f>+'Ark1'!Q2712</f>
        <v>191</v>
      </c>
      <c r="F147" s="9">
        <f>+'Ark1'!R2712</f>
        <v>267</v>
      </c>
      <c r="G147" s="9">
        <f>+'Ark1'!S2712</f>
        <v>267</v>
      </c>
      <c r="H147" s="97">
        <f>+'Ark1'!T2712</f>
        <v>1.091310389928881</v>
      </c>
      <c r="I147" s="97"/>
      <c r="J147" s="97">
        <f>+'Ark1'!U2712</f>
        <v>1.5308668424131699</v>
      </c>
      <c r="K147" s="1">
        <f>+'Ark1'!W2712</f>
        <v>42.441947565543089</v>
      </c>
      <c r="L147" s="97"/>
      <c r="M147" s="97">
        <f>+'Ark1'!Y2712</f>
        <v>186.37752808988753</v>
      </c>
      <c r="N147" s="97"/>
      <c r="O147" s="97">
        <f>+'Ark1'!AA2712</f>
        <v>29.681741646138796</v>
      </c>
      <c r="P147" s="97">
        <f>+'Ark1'!AB2712</f>
        <v>1.5013728889111613</v>
      </c>
      <c r="Q147" s="9">
        <f>+'Ark1'!AC2712</f>
        <v>5.4154401130819032</v>
      </c>
      <c r="R147" s="9">
        <f t="shared" si="14"/>
        <v>1.3979057591623036</v>
      </c>
      <c r="S147" s="39"/>
      <c r="T147" s="4"/>
      <c r="U147"/>
      <c r="V147"/>
      <c r="X147"/>
    </row>
    <row r="148" spans="1:24">
      <c r="A148" s="39"/>
      <c r="B148">
        <f>+'Ark1'!C2713</f>
        <v>2004</v>
      </c>
      <c r="C148">
        <f>+'Ark1'!L2713</f>
        <v>8</v>
      </c>
      <c r="D148" s="52" t="s">
        <v>26</v>
      </c>
      <c r="E148">
        <f>+'Ark1'!Q2713</f>
        <v>585</v>
      </c>
      <c r="F148" s="9">
        <f>+'Ark1'!R2713</f>
        <v>1313</v>
      </c>
      <c r="G148" s="9">
        <f>+'Ark1'!S2713</f>
        <v>1309</v>
      </c>
      <c r="H148" s="97">
        <f>+'Ark1'!T2713</f>
        <v>5.36663124335813</v>
      </c>
      <c r="I148" s="97"/>
      <c r="J148" s="97">
        <f>+'Ark1'!U2713</f>
        <v>6.9412475844289769</v>
      </c>
      <c r="K148" s="1">
        <f>+'Ark1'!W2713</f>
        <v>47.711229946524064</v>
      </c>
      <c r="L148" s="97"/>
      <c r="M148" s="97">
        <f>+'Ark1'!Y2713</f>
        <v>171.8463061690785</v>
      </c>
      <c r="N148" s="97"/>
      <c r="O148" s="97">
        <f>+'Ark1'!AA2713</f>
        <v>25.997985339887943</v>
      </c>
      <c r="P148" s="97">
        <f>+'Ark1'!AB2713</f>
        <v>1.303121046279792</v>
      </c>
      <c r="Q148" s="9">
        <f>+'Ark1'!AC2713</f>
        <v>-13.160984868266299</v>
      </c>
      <c r="R148" s="9">
        <f t="shared" si="14"/>
        <v>2.2444444444444445</v>
      </c>
      <c r="S148" s="39"/>
      <c r="T148" s="4"/>
      <c r="U148"/>
      <c r="V148"/>
      <c r="X148"/>
    </row>
    <row r="149" spans="1:24">
      <c r="A149" s="39"/>
      <c r="B149">
        <f>+'Ark1'!C2714</f>
        <v>2004</v>
      </c>
      <c r="C149">
        <f>+'Ark1'!L2714</f>
        <v>11</v>
      </c>
      <c r="D149" s="52" t="s">
        <v>27</v>
      </c>
      <c r="E149">
        <f>+'Ark1'!Q2714</f>
        <v>1133</v>
      </c>
      <c r="F149" s="9">
        <f>+'Ark1'!R2714</f>
        <v>4848</v>
      </c>
      <c r="G149" s="9">
        <f>+'Ark1'!S2714</f>
        <v>4789</v>
      </c>
      <c r="H149" s="97">
        <f>+'Ark1'!T2714</f>
        <v>19.815253821630016</v>
      </c>
      <c r="I149" s="97"/>
      <c r="J149" s="97">
        <f>+'Ark1'!U2714</f>
        <v>22.496665183774219</v>
      </c>
      <c r="K149" s="1">
        <f>+'Ark1'!W2714</f>
        <v>52.492378367091248</v>
      </c>
      <c r="L149" s="97"/>
      <c r="M149" s="97">
        <f>+'Ark1'!Y2714</f>
        <v>150.84222359736026</v>
      </c>
      <c r="N149" s="97"/>
      <c r="O149" s="97">
        <f>+'Ark1'!AA2714</f>
        <v>26.703525279321191</v>
      </c>
      <c r="P149" s="97">
        <f>+'Ark1'!AB2714</f>
        <v>1.3779406232955556</v>
      </c>
      <c r="Q149" s="9">
        <f>+'Ark1'!AC2714</f>
        <v>-27.189831240671232</v>
      </c>
      <c r="R149" s="9">
        <f t="shared" si="14"/>
        <v>4.2789055604589583</v>
      </c>
      <c r="S149" s="39"/>
      <c r="T149" s="4"/>
      <c r="U149"/>
      <c r="V149"/>
      <c r="X149"/>
    </row>
    <row r="150" spans="1:24">
      <c r="A150" s="39"/>
      <c r="B150">
        <f>+'Ark1'!C2715</f>
        <v>2004</v>
      </c>
      <c r="C150">
        <f>+'Ark1'!L2715</f>
        <v>14</v>
      </c>
      <c r="D150" s="52" t="s">
        <v>362</v>
      </c>
      <c r="E150">
        <f>+'Ark1'!Q2715</f>
        <v>1472</v>
      </c>
      <c r="F150" s="9">
        <f>+'Ark1'!R2715</f>
        <v>12516</v>
      </c>
      <c r="G150" s="9">
        <f>+'Ark1'!S2715</f>
        <v>12444</v>
      </c>
      <c r="H150" s="97">
        <f>+'Ark1'!T2715</f>
        <v>51.156707267228001</v>
      </c>
      <c r="I150" s="97"/>
      <c r="J150" s="97">
        <f>+'Ark1'!U2715</f>
        <v>50.121891797614843</v>
      </c>
      <c r="K150" s="1">
        <f>+'Ark1'!W2715</f>
        <v>57.007232401157182</v>
      </c>
      <c r="L150" s="97"/>
      <c r="M150" s="97">
        <f>+'Ark1'!Y2715</f>
        <v>130.17551134547756</v>
      </c>
      <c r="N150" s="97"/>
      <c r="O150" s="97">
        <f>+'Ark1'!AA2715</f>
        <v>24.796096857279483</v>
      </c>
      <c r="P150" s="97">
        <f>+'Ark1'!AB2715</f>
        <v>1.4757590456577254</v>
      </c>
      <c r="Q150" s="9">
        <f>+'Ark1'!AC2715</f>
        <v>-22.718322472142756</v>
      </c>
      <c r="R150" s="9">
        <f t="shared" si="14"/>
        <v>8.5027173913043477</v>
      </c>
      <c r="S150" s="39"/>
      <c r="T150" s="4"/>
      <c r="U150"/>
      <c r="V150"/>
      <c r="X150"/>
    </row>
    <row r="151" spans="1:24">
      <c r="A151" s="39"/>
      <c r="B151">
        <f>+'Ark1'!C2716</f>
        <v>2004</v>
      </c>
      <c r="C151">
        <f>+'Ark1'!L2716</f>
        <v>17</v>
      </c>
      <c r="D151" s="52" t="s">
        <v>404</v>
      </c>
      <c r="E151">
        <f>+'Ark1'!Q2716</f>
        <v>925</v>
      </c>
      <c r="F151" s="9">
        <f>+'Ark1'!R2716</f>
        <v>4983</v>
      </c>
      <c r="G151" s="9">
        <f>+'Ark1'!S2716</f>
        <v>4936</v>
      </c>
      <c r="H151" s="97">
        <f>+'Ark1'!T2716</f>
        <v>20.367039973841248</v>
      </c>
      <c r="I151" s="97"/>
      <c r="J151" s="97">
        <f>+'Ark1'!U2716</f>
        <v>17.578423055304746</v>
      </c>
      <c r="K151" s="1">
        <f>+'Ark1'!W2716</f>
        <v>60.928282009724498</v>
      </c>
      <c r="L151" s="97"/>
      <c r="M151" s="97">
        <f>+'Ark1'!Y2716</f>
        <v>114.67174392935968</v>
      </c>
      <c r="N151" s="97"/>
      <c r="O151" s="97">
        <f>+'Ark1'!AA2716</f>
        <v>21.2635698992807</v>
      </c>
      <c r="P151" s="97">
        <f>+'Ark1'!AB2716</f>
        <v>1.1018449820889522</v>
      </c>
      <c r="Q151" s="9">
        <f>+'Ark1'!AC2716</f>
        <v>-9.8110109315834215</v>
      </c>
      <c r="R151" s="9">
        <f t="shared" si="14"/>
        <v>5.3870270270270266</v>
      </c>
      <c r="S151" s="39"/>
      <c r="T151" s="4"/>
      <c r="U151"/>
      <c r="V151"/>
      <c r="X151"/>
    </row>
    <row r="152" spans="1:24" ht="15.6">
      <c r="A152" s="39"/>
      <c r="B152" s="60">
        <f>+'Ark1'!C2717</f>
        <v>2003</v>
      </c>
      <c r="C152" s="60">
        <f>+'Ark1'!L2717</f>
        <v>1</v>
      </c>
      <c r="D152" s="99" t="s">
        <v>24</v>
      </c>
      <c r="E152" s="60">
        <f>+'Ark1'!Q2717</f>
        <v>7</v>
      </c>
      <c r="F152" s="76">
        <f>+'Ark1'!R2717</f>
        <v>7</v>
      </c>
      <c r="G152" s="76">
        <f>+'Ark1'!S2717</f>
        <v>0</v>
      </c>
      <c r="H152" s="99">
        <f>+'Ark1'!T2717</f>
        <v>2.9674848446309719E-2</v>
      </c>
      <c r="I152" s="99"/>
      <c r="J152" s="99">
        <f>+'Ark1'!U2717</f>
        <v>0</v>
      </c>
      <c r="K152" s="61">
        <f>+'Ark1'!W2717</f>
        <v>0</v>
      </c>
      <c r="L152" s="99"/>
      <c r="M152" s="99">
        <f>+'Ark1'!Y2717</f>
        <v>0</v>
      </c>
      <c r="N152" s="99"/>
      <c r="O152" s="99">
        <f>+'Ark1'!AA2717</f>
        <v>0</v>
      </c>
      <c r="P152" s="99">
        <f>+'Ark1'!AB2717</f>
        <v>0</v>
      </c>
      <c r="Q152" s="76">
        <f>+'Ark1'!AC2717</f>
        <v>0</v>
      </c>
      <c r="R152" s="76">
        <f t="shared" si="14"/>
        <v>1</v>
      </c>
      <c r="S152" s="39"/>
      <c r="T152" s="4"/>
      <c r="U152"/>
      <c r="V152"/>
      <c r="X152"/>
    </row>
    <row r="153" spans="1:24" ht="15.6">
      <c r="A153" s="39"/>
      <c r="B153" s="60">
        <f>+'Ark1'!C2718</f>
        <v>2003</v>
      </c>
      <c r="C153" s="60">
        <f>+'Ark1'!L2718</f>
        <v>2</v>
      </c>
      <c r="D153" s="99" t="s">
        <v>25</v>
      </c>
      <c r="E153" s="60">
        <f>+'Ark1'!Q2718</f>
        <v>48</v>
      </c>
      <c r="F153" s="76">
        <f>+'Ark1'!R2718</f>
        <v>58</v>
      </c>
      <c r="G153" s="76">
        <f>+'Ark1'!S2718</f>
        <v>57</v>
      </c>
      <c r="H153" s="99">
        <f>+'Ark1'!T2718</f>
        <v>0.24587731569799484</v>
      </c>
      <c r="I153" s="99"/>
      <c r="J153" s="99">
        <f>+'Ark1'!U2718</f>
        <v>0.35863876663685373</v>
      </c>
      <c r="K153" s="61">
        <f>+'Ark1'!W2718</f>
        <v>37.403508771929822</v>
      </c>
      <c r="L153" s="99"/>
      <c r="M153" s="99">
        <f>+'Ark1'!Y2718</f>
        <v>193.42241379310337</v>
      </c>
      <c r="N153" s="99"/>
      <c r="O153" s="99">
        <f>+'Ark1'!AA2718</f>
        <v>34.441421356827242</v>
      </c>
      <c r="P153" s="99">
        <f>+'Ark1'!AB2718</f>
        <v>1.4248379301226179</v>
      </c>
      <c r="Q153" s="76">
        <f>+'Ark1'!AC2718</f>
        <v>12.982218761916672</v>
      </c>
      <c r="R153" s="76">
        <f t="shared" ref="R153:R163" si="15">+F153/E153</f>
        <v>1.2083333333333333</v>
      </c>
      <c r="S153" s="39"/>
      <c r="T153" s="4"/>
      <c r="U153"/>
      <c r="V153"/>
      <c r="X153"/>
    </row>
    <row r="154" spans="1:24" ht="15.6">
      <c r="A154" s="39"/>
      <c r="B154" s="60">
        <f>+'Ark1'!C2719</f>
        <v>2003</v>
      </c>
      <c r="C154" s="60">
        <f>+'Ark1'!L2719</f>
        <v>5</v>
      </c>
      <c r="D154" s="99" t="s">
        <v>361</v>
      </c>
      <c r="E154" s="60">
        <f>+'Ark1'!Q2719</f>
        <v>192</v>
      </c>
      <c r="F154" s="76">
        <f>+'Ark1'!R2719</f>
        <v>267</v>
      </c>
      <c r="G154" s="76">
        <f>+'Ark1'!S2719</f>
        <v>267</v>
      </c>
      <c r="H154" s="99">
        <f>+'Ark1'!T2719</f>
        <v>1.1318835050235281</v>
      </c>
      <c r="I154" s="99"/>
      <c r="J154" s="99">
        <f>+'Ark1'!U2719</f>
        <v>1.5960855706310901</v>
      </c>
      <c r="K154" s="61">
        <f>+'Ark1'!W2719</f>
        <v>42.50561797752809</v>
      </c>
      <c r="L154" s="99"/>
      <c r="M154" s="99">
        <f>+'Ark1'!Y2719</f>
        <v>186.99176029962555</v>
      </c>
      <c r="N154" s="99"/>
      <c r="O154" s="99">
        <f>+'Ark1'!AA2719</f>
        <v>27.462198866154957</v>
      </c>
      <c r="P154" s="99">
        <f>+'Ark1'!AB2719</f>
        <v>1.4543510503500288</v>
      </c>
      <c r="Q154" s="76">
        <f>+'Ark1'!AC2719</f>
        <v>-5.2184281122444913</v>
      </c>
      <c r="R154" s="76">
        <f t="shared" si="15"/>
        <v>1.390625</v>
      </c>
      <c r="S154" s="39"/>
      <c r="T154" s="4"/>
      <c r="U154"/>
      <c r="V154"/>
      <c r="X154"/>
    </row>
    <row r="155" spans="1:24" ht="15.6">
      <c r="A155" s="39"/>
      <c r="B155" s="60">
        <f>+'Ark1'!C2720</f>
        <v>2003</v>
      </c>
      <c r="C155" s="60">
        <f>+'Ark1'!L2720</f>
        <v>8</v>
      </c>
      <c r="D155" s="99" t="s">
        <v>26</v>
      </c>
      <c r="E155" s="60">
        <f>+'Ark1'!Q2720</f>
        <v>527</v>
      </c>
      <c r="F155" s="76">
        <f>+'Ark1'!R2720</f>
        <v>1146</v>
      </c>
      <c r="G155" s="76">
        <f>+'Ark1'!S2720</f>
        <v>1143</v>
      </c>
      <c r="H155" s="99">
        <f>+'Ark1'!T2720</f>
        <v>4.8581966170672786</v>
      </c>
      <c r="I155" s="99"/>
      <c r="J155" s="99">
        <f>+'Ark1'!U2720</f>
        <v>6.3325149287362796</v>
      </c>
      <c r="K155" s="61">
        <f>+'Ark1'!W2720</f>
        <v>47.692913385826785</v>
      </c>
      <c r="L155" s="99"/>
      <c r="M155" s="99">
        <f>+'Ark1'!Y2720</f>
        <v>172.84991273996539</v>
      </c>
      <c r="N155" s="99"/>
      <c r="O155" s="99">
        <f>+'Ark1'!AA2720</f>
        <v>26.393618082728938</v>
      </c>
      <c r="P155" s="99">
        <f>+'Ark1'!AB2720</f>
        <v>1.3584293714904399</v>
      </c>
      <c r="Q155" s="76">
        <f>+'Ark1'!AC2720</f>
        <v>-16.363793074322938</v>
      </c>
      <c r="R155" s="76">
        <f t="shared" si="15"/>
        <v>2.1745730550284632</v>
      </c>
      <c r="S155" s="39"/>
      <c r="T155" s="4"/>
      <c r="U155"/>
      <c r="V155"/>
      <c r="X155"/>
    </row>
    <row r="156" spans="1:24" ht="15.6">
      <c r="A156" s="39"/>
      <c r="B156" s="60">
        <f>+'Ark1'!C2721</f>
        <v>2003</v>
      </c>
      <c r="C156" s="60">
        <f>+'Ark1'!L2721</f>
        <v>11</v>
      </c>
      <c r="D156" s="99" t="s">
        <v>27</v>
      </c>
      <c r="E156" s="60">
        <f>+'Ark1'!Q2721</f>
        <v>1136</v>
      </c>
      <c r="F156" s="76">
        <f>+'Ark1'!R2721</f>
        <v>4578</v>
      </c>
      <c r="G156" s="76">
        <f>+'Ark1'!S2721</f>
        <v>4463</v>
      </c>
      <c r="H156" s="99">
        <f>+'Ark1'!T2721</f>
        <v>19.407350883886561</v>
      </c>
      <c r="I156" s="99"/>
      <c r="J156" s="99">
        <f>+'Ark1'!U2721</f>
        <v>21.982774150221726</v>
      </c>
      <c r="K156" s="61">
        <f>+'Ark1'!W2721</f>
        <v>52.546941519157514</v>
      </c>
      <c r="L156" s="99"/>
      <c r="M156" s="99">
        <f>+'Ark1'!Y2721</f>
        <v>150.20495849715996</v>
      </c>
      <c r="N156" s="99"/>
      <c r="O156" s="99">
        <f>+'Ark1'!AA2721</f>
        <v>25.857698748031957</v>
      </c>
      <c r="P156" s="99">
        <f>+'Ark1'!AB2721</f>
        <v>1.3665046362328184</v>
      </c>
      <c r="Q156" s="76">
        <f>+'Ark1'!AC2721</f>
        <v>-26.37546152097066</v>
      </c>
      <c r="R156" s="76">
        <f t="shared" si="15"/>
        <v>4.029929577464789</v>
      </c>
      <c r="S156" s="39"/>
      <c r="T156" s="4"/>
      <c r="U156"/>
      <c r="V156"/>
      <c r="X156"/>
    </row>
    <row r="157" spans="1:24" ht="15.6">
      <c r="A157" s="39"/>
      <c r="B157" s="60">
        <f>+'Ark1'!C2722</f>
        <v>2003</v>
      </c>
      <c r="C157" s="60">
        <f>+'Ark1'!L2722</f>
        <v>14</v>
      </c>
      <c r="D157" s="99" t="s">
        <v>362</v>
      </c>
      <c r="E157" s="60">
        <f>+'Ark1'!Q2722</f>
        <v>1571</v>
      </c>
      <c r="F157" s="76">
        <f>+'Ark1'!R2722</f>
        <v>12483</v>
      </c>
      <c r="G157" s="76">
        <f>+'Ark1'!S2722</f>
        <v>12425</v>
      </c>
      <c r="H157" s="99">
        <f>+'Ark1'!T2722</f>
        <v>52.918733307897753</v>
      </c>
      <c r="I157" s="99"/>
      <c r="J157" s="99">
        <f>+'Ark1'!U2722</f>
        <v>51.708766587942122</v>
      </c>
      <c r="K157" s="61">
        <f>+'Ark1'!W2722</f>
        <v>56.958470824949693</v>
      </c>
      <c r="L157" s="99"/>
      <c r="M157" s="99">
        <f>+'Ark1'!Y2722</f>
        <v>129.5754626291758</v>
      </c>
      <c r="N157" s="99"/>
      <c r="O157" s="99">
        <f>+'Ark1'!AA2722</f>
        <v>25.172986637153297</v>
      </c>
      <c r="P157" s="99">
        <f>+'Ark1'!AB2722</f>
        <v>1.6417238558806475</v>
      </c>
      <c r="Q157" s="76">
        <f>+'Ark1'!AC2722</f>
        <v>-20.368484639808031</v>
      </c>
      <c r="R157" s="76">
        <f t="shared" si="15"/>
        <v>7.9458943348185871</v>
      </c>
      <c r="S157" s="39"/>
      <c r="T157" s="4"/>
      <c r="U157"/>
      <c r="V157"/>
      <c r="X157"/>
    </row>
    <row r="158" spans="1:24" ht="15.6">
      <c r="A158" s="39"/>
      <c r="B158" s="60">
        <f>+'Ark1'!C2723</f>
        <v>2003</v>
      </c>
      <c r="C158" s="60">
        <f>+'Ark1'!L2723</f>
        <v>17</v>
      </c>
      <c r="D158" s="99" t="s">
        <v>404</v>
      </c>
      <c r="E158" s="60">
        <f>+'Ark1'!Q2723</f>
        <v>942</v>
      </c>
      <c r="F158" s="76">
        <f>+'Ark1'!R2723</f>
        <v>4846</v>
      </c>
      <c r="G158" s="76">
        <f>+'Ark1'!S2723</f>
        <v>4839</v>
      </c>
      <c r="H158" s="99">
        <f>+'Ark1'!T2723</f>
        <v>20.543473652973844</v>
      </c>
      <c r="I158" s="99"/>
      <c r="J158" s="99">
        <f>+'Ark1'!U2723</f>
        <v>17.742451362864045</v>
      </c>
      <c r="K158" s="61">
        <f>+'Ark1'!W2723</f>
        <v>60.859061789625962</v>
      </c>
      <c r="L158" s="99"/>
      <c r="M158" s="99">
        <f>+'Ark1'!Y2723</f>
        <v>114.52697069748228</v>
      </c>
      <c r="N158" s="99"/>
      <c r="O158" s="99">
        <f>+'Ark1'!AA2723</f>
        <v>20.725465945142815</v>
      </c>
      <c r="P158" s="99">
        <f>+'Ark1'!AB2723</f>
        <v>1.0626072405457612</v>
      </c>
      <c r="Q158" s="76">
        <f>+'Ark1'!AC2723</f>
        <v>-10.292835440148712</v>
      </c>
      <c r="R158" s="76">
        <f t="shared" si="15"/>
        <v>5.1443736730360934</v>
      </c>
      <c r="S158" s="39"/>
      <c r="T158" s="4"/>
      <c r="U158"/>
      <c r="V158"/>
      <c r="X158"/>
    </row>
    <row r="159" spans="1:24">
      <c r="A159" s="39"/>
      <c r="B159">
        <f>+'Ark1'!C2724</f>
        <v>2002</v>
      </c>
      <c r="C159">
        <f>+'Ark1'!L2724</f>
        <v>1</v>
      </c>
      <c r="D159" s="52" t="s">
        <v>24</v>
      </c>
      <c r="E159">
        <f>+'Ark1'!Q2724</f>
        <v>4</v>
      </c>
      <c r="F159" s="9">
        <f>+'Ark1'!R2724</f>
        <v>6</v>
      </c>
      <c r="G159" s="9">
        <f>+'Ark1'!S2724</f>
        <v>0</v>
      </c>
      <c r="H159" s="97">
        <f>+'Ark1'!T2724</f>
        <v>2.4022100332305719E-2</v>
      </c>
      <c r="I159" s="97"/>
      <c r="J159" s="97">
        <f>+'Ark1'!U2724</f>
        <v>0</v>
      </c>
      <c r="K159" s="1">
        <f>+'Ark1'!W2724</f>
        <v>0</v>
      </c>
      <c r="L159" s="97"/>
      <c r="M159" s="97">
        <f>+'Ark1'!Y2724</f>
        <v>0</v>
      </c>
      <c r="N159" s="97"/>
      <c r="O159" s="97">
        <f>+'Ark1'!AA2724</f>
        <v>0</v>
      </c>
      <c r="P159" s="97">
        <f>+'Ark1'!AB2724</f>
        <v>0</v>
      </c>
      <c r="Q159" s="9">
        <f>+'Ark1'!AC2724</f>
        <v>0</v>
      </c>
      <c r="R159" s="9">
        <f t="shared" si="15"/>
        <v>1.5</v>
      </c>
      <c r="S159" s="39"/>
      <c r="T159" s="4"/>
      <c r="U159"/>
      <c r="V159"/>
      <c r="X159"/>
    </row>
    <row r="160" spans="1:24">
      <c r="A160" s="39"/>
      <c r="B160">
        <f>+'Ark1'!C2725</f>
        <v>2002</v>
      </c>
      <c r="C160">
        <f>+'Ark1'!L2725</f>
        <v>2</v>
      </c>
      <c r="D160" s="52" t="s">
        <v>25</v>
      </c>
      <c r="E160">
        <f>+'Ark1'!Q2725</f>
        <v>50</v>
      </c>
      <c r="F160" s="9">
        <f>+'Ark1'!R2725</f>
        <v>66</v>
      </c>
      <c r="G160" s="9">
        <f>+'Ark1'!S2725</f>
        <v>66</v>
      </c>
      <c r="H160" s="97">
        <f>+'Ark1'!T2725</f>
        <v>0.26424310365536297</v>
      </c>
      <c r="I160" s="97"/>
      <c r="J160" s="97">
        <f>+'Ark1'!U2725</f>
        <v>0.38701602860753487</v>
      </c>
      <c r="K160" s="1">
        <f>+'Ark1'!W2725</f>
        <v>37.030303030303031</v>
      </c>
      <c r="L160" s="97"/>
      <c r="M160" s="97">
        <f>+'Ark1'!Y2725</f>
        <v>191.11212121212125</v>
      </c>
      <c r="N160" s="97"/>
      <c r="O160" s="97">
        <f>+'Ark1'!AA2725</f>
        <v>39.174789029431182</v>
      </c>
      <c r="P160" s="97">
        <f>+'Ark1'!AB2725</f>
        <v>1.6140453315861465</v>
      </c>
      <c r="Q160" s="9">
        <f>+'Ark1'!AC2725</f>
        <v>2.4723578819639962</v>
      </c>
      <c r="R160" s="9">
        <f t="shared" si="15"/>
        <v>1.32</v>
      </c>
      <c r="S160" s="39"/>
      <c r="T160" s="4"/>
      <c r="U160"/>
      <c r="V160"/>
      <c r="X160"/>
    </row>
    <row r="161" spans="1:28">
      <c r="A161" s="39"/>
      <c r="B161">
        <f>+'Ark1'!C2726</f>
        <v>2002</v>
      </c>
      <c r="C161">
        <f>+'Ark1'!L2726</f>
        <v>5</v>
      </c>
      <c r="D161" s="52" t="s">
        <v>361</v>
      </c>
      <c r="E161">
        <f>+'Ark1'!Q2726</f>
        <v>185</v>
      </c>
      <c r="F161" s="9">
        <f>+'Ark1'!R2726</f>
        <v>292</v>
      </c>
      <c r="G161" s="9">
        <f>+'Ark1'!S2726</f>
        <v>291</v>
      </c>
      <c r="H161" s="97">
        <f>+'Ark1'!T2726</f>
        <v>1.1690755495055449</v>
      </c>
      <c r="I161" s="97"/>
      <c r="J161" s="97">
        <f>+'Ark1'!U2726</f>
        <v>1.6399410703708373</v>
      </c>
      <c r="K161" s="1">
        <f>+'Ark1'!W2726</f>
        <v>42.577319587628871</v>
      </c>
      <c r="L161" s="97"/>
      <c r="M161" s="97">
        <f>+'Ark1'!Y2726</f>
        <v>183.04109589041087</v>
      </c>
      <c r="N161" s="97"/>
      <c r="O161" s="97">
        <f>+'Ark1'!AA2726</f>
        <v>32.46771750613393</v>
      </c>
      <c r="P161" s="97">
        <f>+'Ark1'!AB2726</f>
        <v>1.5094323245967003</v>
      </c>
      <c r="Q161" s="9">
        <f>+'Ark1'!AC2726</f>
        <v>-13.980356868135623</v>
      </c>
      <c r="R161" s="9">
        <f t="shared" si="15"/>
        <v>1.5783783783783785</v>
      </c>
      <c r="S161" s="39"/>
      <c r="T161" s="4"/>
      <c r="U161"/>
      <c r="V161"/>
      <c r="X161"/>
    </row>
    <row r="162" spans="1:28">
      <c r="A162" s="39"/>
      <c r="B162">
        <f>+'Ark1'!C2727</f>
        <v>2002</v>
      </c>
      <c r="C162">
        <f>+'Ark1'!L2727</f>
        <v>8</v>
      </c>
      <c r="D162" s="52" t="s">
        <v>26</v>
      </c>
      <c r="E162">
        <f>+'Ark1'!Q2727</f>
        <v>624</v>
      </c>
      <c r="F162" s="9">
        <f>+'Ark1'!R2727</f>
        <v>1416</v>
      </c>
      <c r="G162" s="9">
        <f>+'Ark1'!S2727</f>
        <v>1409</v>
      </c>
      <c r="H162" s="97">
        <f>+'Ark1'!T2727</f>
        <v>5.6692156784241501</v>
      </c>
      <c r="I162" s="97"/>
      <c r="J162" s="97">
        <f>+'Ark1'!U2727</f>
        <v>7.1209028512570303</v>
      </c>
      <c r="K162" s="1">
        <f>+'Ark1'!W2727</f>
        <v>47.77927608232789</v>
      </c>
      <c r="L162" s="97"/>
      <c r="M162" s="97">
        <f>+'Ark1'!Y2727</f>
        <v>163.89851694915276</v>
      </c>
      <c r="N162" s="97"/>
      <c r="O162" s="97">
        <f>+'Ark1'!AA2727</f>
        <v>31.003467720257543</v>
      </c>
      <c r="P162" s="97">
        <f>+'Ark1'!AB2727</f>
        <v>1.3289255791401064</v>
      </c>
      <c r="Q162" s="9">
        <f>+'Ark1'!AC2727</f>
        <v>-24.969111802919343</v>
      </c>
      <c r="R162" s="9">
        <f t="shared" si="15"/>
        <v>2.2692307692307692</v>
      </c>
      <c r="S162" s="39"/>
      <c r="T162" s="4"/>
      <c r="U162"/>
      <c r="V162"/>
      <c r="X162"/>
    </row>
    <row r="163" spans="1:28">
      <c r="A163" s="39"/>
      <c r="B163">
        <f>+'Ark1'!C2728</f>
        <v>2002</v>
      </c>
      <c r="C163">
        <f>+'Ark1'!L2728</f>
        <v>11</v>
      </c>
      <c r="D163" s="52" t="s">
        <v>27</v>
      </c>
      <c r="E163">
        <f>+'Ark1'!Q2728</f>
        <v>1202</v>
      </c>
      <c r="F163" s="9">
        <f>+'Ark1'!R2728</f>
        <v>5443</v>
      </c>
      <c r="G163" s="9">
        <f>+'Ark1'!S2728</f>
        <v>5285</v>
      </c>
      <c r="H163" s="97">
        <f>+'Ark1'!T2728</f>
        <v>21.792048684790004</v>
      </c>
      <c r="I163" s="97"/>
      <c r="J163" s="97">
        <f>+'Ark1'!U2728</f>
        <v>24.366475036447621</v>
      </c>
      <c r="K163" s="1">
        <f>+'Ark1'!W2728</f>
        <v>52.475307473982966</v>
      </c>
      <c r="L163" s="97"/>
      <c r="M163" s="97">
        <f>+'Ark1'!Y2728</f>
        <v>145.90077163329079</v>
      </c>
      <c r="N163" s="97"/>
      <c r="O163" s="97">
        <f>+'Ark1'!AA2728</f>
        <v>25.767512243548445</v>
      </c>
      <c r="P163" s="97">
        <f>+'Ark1'!AB2728</f>
        <v>1.3539268111333789</v>
      </c>
      <c r="Q163" s="9">
        <f>+'Ark1'!AC2728</f>
        <v>-26.24297982323089</v>
      </c>
      <c r="R163" s="9">
        <f t="shared" si="15"/>
        <v>4.5282861896838602</v>
      </c>
      <c r="S163" s="39"/>
      <c r="T163" s="4"/>
      <c r="U163"/>
      <c r="V163"/>
      <c r="X163"/>
    </row>
    <row r="164" spans="1:28">
      <c r="A164" s="39"/>
      <c r="B164">
        <f>+'Ark1'!C2729</f>
        <v>2002</v>
      </c>
      <c r="C164">
        <f>+'Ark1'!L2729</f>
        <v>14</v>
      </c>
      <c r="D164" s="52" t="s">
        <v>362</v>
      </c>
      <c r="E164">
        <f>+'Ark1'!Q2729</f>
        <v>1578</v>
      </c>
      <c r="F164" s="9">
        <f>+'Ark1'!R2729</f>
        <v>13277</v>
      </c>
      <c r="G164" s="9">
        <f>+'Ark1'!S2729</f>
        <v>13215</v>
      </c>
      <c r="H164" s="97">
        <f>+'Ark1'!T2729</f>
        <v>53.156904352003842</v>
      </c>
      <c r="I164" s="97"/>
      <c r="J164" s="97">
        <f>+'Ark1'!U2729</f>
        <v>51.538814746152994</v>
      </c>
      <c r="K164" s="1">
        <f>+'Ark1'!W2729</f>
        <v>56.964055996973137</v>
      </c>
      <c r="L164" s="97"/>
      <c r="M164" s="97">
        <f>+'Ark1'!Y2729</f>
        <v>126.51373804323164</v>
      </c>
      <c r="N164" s="97"/>
      <c r="O164" s="97">
        <f>+'Ark1'!AA2729</f>
        <v>23.688765098400879</v>
      </c>
      <c r="P164" s="97">
        <f>+'Ark1'!AB2729</f>
        <v>1.4523827174575099</v>
      </c>
      <c r="Q164" s="9">
        <f>+'Ark1'!AC2729</f>
        <v>-27.168900237499042</v>
      </c>
      <c r="R164" s="9">
        <f>+F164/E164</f>
        <v>8.413814955640051</v>
      </c>
      <c r="S164" s="39"/>
      <c r="T164" s="4"/>
      <c r="U164"/>
      <c r="V164"/>
      <c r="X164"/>
    </row>
    <row r="165" spans="1:28">
      <c r="A165" s="39"/>
      <c r="B165">
        <f>+'Ark1'!C2730</f>
        <v>2002</v>
      </c>
      <c r="C165">
        <f>+'Ark1'!L2730</f>
        <v>17</v>
      </c>
      <c r="D165" s="52" t="s">
        <v>404</v>
      </c>
      <c r="E165">
        <f>+'Ark1'!Q2730</f>
        <v>922</v>
      </c>
      <c r="F165" s="9">
        <f>+'Ark1'!R2730</f>
        <v>4259</v>
      </c>
      <c r="G165" s="9">
        <f>+'Ark1'!S2730</f>
        <v>4251</v>
      </c>
      <c r="H165" s="97">
        <f>+'Ark1'!T2730</f>
        <v>17.051687552548344</v>
      </c>
      <c r="I165" s="97"/>
      <c r="J165" s="97">
        <f>+'Ark1'!U2730</f>
        <v>14.668132696908115</v>
      </c>
      <c r="K165" s="1">
        <f>+'Ark1'!W2730</f>
        <v>60.924723594448359</v>
      </c>
      <c r="L165" s="97"/>
      <c r="M165" s="97">
        <f>+'Ark1'!Y2730</f>
        <v>112.24587931439309</v>
      </c>
      <c r="N165" s="97"/>
      <c r="O165" s="97">
        <f>+'Ark1'!AA2730</f>
        <v>20.556101936006559</v>
      </c>
      <c r="P165" s="97">
        <f>+'Ark1'!AB2730</f>
        <v>1.00175235197801</v>
      </c>
      <c r="Q165" s="9">
        <f>+'Ark1'!AC2730</f>
        <v>-12.729369313819456</v>
      </c>
      <c r="R165" s="9">
        <f>+F165/E165</f>
        <v>4.6193058568329715</v>
      </c>
      <c r="S165" s="39"/>
      <c r="T165" s="4"/>
      <c r="U165"/>
      <c r="V165"/>
      <c r="X165"/>
    </row>
    <row r="166" spans="1:28">
      <c r="A166" s="39"/>
      <c r="B166" s="39"/>
      <c r="C166" s="39"/>
      <c r="D166" s="39"/>
      <c r="E166" s="39"/>
      <c r="F166" s="39"/>
      <c r="G166" s="39"/>
      <c r="H166" s="101"/>
      <c r="I166" s="101"/>
      <c r="J166" s="101"/>
      <c r="K166" s="39"/>
      <c r="L166" s="101"/>
      <c r="M166" s="101"/>
      <c r="N166" s="101"/>
      <c r="O166" s="101"/>
      <c r="P166" s="101"/>
      <c r="Q166" s="64"/>
      <c r="R166" s="64"/>
      <c r="S166" s="39"/>
      <c r="T166"/>
      <c r="U166"/>
      <c r="V166"/>
      <c r="X166"/>
    </row>
    <row r="167" spans="1:28">
      <c r="A167" s="39"/>
      <c r="B167" s="39"/>
      <c r="C167" s="39"/>
      <c r="D167" s="39"/>
      <c r="E167" s="39"/>
      <c r="F167" s="39"/>
      <c r="G167" s="39"/>
      <c r="H167" s="101"/>
      <c r="I167" s="101"/>
      <c r="J167" s="101"/>
      <c r="K167" s="39"/>
      <c r="L167" s="101"/>
      <c r="M167" s="101"/>
      <c r="N167" s="101"/>
      <c r="O167" s="101"/>
      <c r="P167" s="101"/>
      <c r="Q167" s="64"/>
      <c r="R167" s="64"/>
      <c r="S167" s="39"/>
      <c r="T167"/>
      <c r="U167"/>
      <c r="V167"/>
      <c r="X167"/>
    </row>
    <row r="168" spans="1:28">
      <c r="O168" s="151"/>
      <c r="P168" s="151"/>
      <c r="R168" s="14"/>
      <c r="U168" s="110"/>
      <c r="V168" s="110"/>
      <c r="W168" s="1"/>
      <c r="Y168" s="1"/>
      <c r="Z168" s="1"/>
      <c r="AA168" s="1"/>
      <c r="AB168" s="1"/>
    </row>
    <row r="169" spans="1:28">
      <c r="O169" s="151"/>
      <c r="P169" s="151"/>
      <c r="R169" s="14"/>
      <c r="U169" s="110"/>
      <c r="V169" s="110"/>
      <c r="W169" s="1"/>
      <c r="Y169" s="1"/>
      <c r="Z169" s="1"/>
      <c r="AA169" s="1"/>
      <c r="AB169" s="1"/>
    </row>
    <row r="170" spans="1:28">
      <c r="O170" s="151"/>
      <c r="P170" s="151"/>
      <c r="R170" s="14"/>
      <c r="U170" s="110"/>
      <c r="V170" s="110"/>
      <c r="W170" s="1"/>
      <c r="Y170" s="1"/>
      <c r="Z170" s="1"/>
      <c r="AA170" s="1"/>
      <c r="AB170" s="1"/>
    </row>
    <row r="171" spans="1:28">
      <c r="O171" s="151"/>
      <c r="P171" s="151"/>
      <c r="R171" s="14"/>
      <c r="U171" s="110"/>
      <c r="V171" s="110"/>
      <c r="W171" s="1"/>
      <c r="Y171" s="1"/>
      <c r="Z171" s="1"/>
      <c r="AA171" s="1"/>
      <c r="AB171" s="1"/>
    </row>
    <row r="172" spans="1:28">
      <c r="O172" s="151"/>
      <c r="P172" s="151"/>
      <c r="R172" s="14"/>
      <c r="U172" s="110"/>
      <c r="V172" s="110"/>
      <c r="W172" s="1"/>
      <c r="Y172" s="1"/>
      <c r="Z172" s="1"/>
      <c r="AA172" s="1"/>
      <c r="AB172" s="1"/>
    </row>
    <row r="173" spans="1:28">
      <c r="O173" s="151"/>
      <c r="P173" s="151"/>
      <c r="R173" s="14"/>
      <c r="U173" s="110"/>
      <c r="V173" s="110"/>
      <c r="W173" s="1"/>
      <c r="Y173" s="1"/>
      <c r="Z173" s="1"/>
      <c r="AA173" s="1"/>
      <c r="AB173" s="1"/>
    </row>
    <row r="174" spans="1:28">
      <c r="O174" s="151"/>
      <c r="P174" s="151"/>
      <c r="R174" s="14"/>
      <c r="U174" s="110"/>
      <c r="V174" s="110"/>
      <c r="W174" s="1"/>
      <c r="Y174" s="1"/>
      <c r="Z174" s="1"/>
      <c r="AA174" s="1"/>
      <c r="AB174" s="1"/>
    </row>
    <row r="175" spans="1:28">
      <c r="O175" s="151"/>
      <c r="P175" s="151"/>
      <c r="R175" s="14"/>
      <c r="U175" s="110"/>
      <c r="V175" s="110"/>
      <c r="W175" s="1"/>
      <c r="Y175" s="1"/>
      <c r="Z175" s="1"/>
      <c r="AA175" s="1"/>
      <c r="AB175" s="1"/>
    </row>
    <row r="176" spans="1:28">
      <c r="O176" s="151"/>
      <c r="P176" s="151"/>
      <c r="R176" s="14"/>
      <c r="U176" s="110"/>
      <c r="V176" s="110"/>
      <c r="W176" s="1"/>
      <c r="Y176" s="1"/>
      <c r="Z176" s="1"/>
      <c r="AA176" s="1"/>
      <c r="AB176" s="1"/>
    </row>
    <row r="177" spans="7:28">
      <c r="G177" s="12"/>
      <c r="H177" s="12"/>
      <c r="I177" s="12"/>
      <c r="J177" s="12"/>
      <c r="K177" s="12"/>
      <c r="L177" s="12"/>
      <c r="M177" s="149"/>
      <c r="N177" s="12"/>
      <c r="O177" s="151"/>
      <c r="P177" s="151"/>
      <c r="R177" s="14"/>
      <c r="U177" s="110"/>
      <c r="V177" s="110"/>
      <c r="W177" s="1"/>
      <c r="Y177" s="1"/>
      <c r="Z177" s="1"/>
      <c r="AA177" s="1"/>
      <c r="AB177" s="1"/>
    </row>
    <row r="178" spans="7:28">
      <c r="G178" s="12"/>
      <c r="H178" s="12"/>
      <c r="I178" s="12"/>
      <c r="J178" s="12"/>
      <c r="K178" s="12"/>
      <c r="L178" s="12"/>
      <c r="M178" s="149"/>
      <c r="N178" s="12"/>
      <c r="O178" s="151"/>
      <c r="P178" s="151"/>
      <c r="R178" s="14"/>
      <c r="U178" s="110"/>
      <c r="V178" s="110"/>
      <c r="W178" s="1"/>
      <c r="Y178" s="1"/>
      <c r="Z178" s="1"/>
      <c r="AA178" s="1"/>
      <c r="AB178" s="1"/>
    </row>
    <row r="179" spans="7:28">
      <c r="G179" s="12"/>
      <c r="H179" s="12"/>
      <c r="I179" s="12"/>
      <c r="J179" s="12"/>
      <c r="K179" s="12"/>
      <c r="L179" s="12"/>
      <c r="M179" s="149"/>
      <c r="N179" s="12"/>
      <c r="O179" s="151"/>
      <c r="P179" s="151"/>
      <c r="R179" s="14"/>
      <c r="U179" s="110"/>
      <c r="V179" s="110"/>
      <c r="W179" s="1"/>
      <c r="Y179" s="1"/>
      <c r="Z179" s="1"/>
      <c r="AA179" s="1"/>
      <c r="AB179" s="1"/>
    </row>
    <row r="180" spans="7:28">
      <c r="G180" s="12"/>
      <c r="H180" s="12"/>
      <c r="I180" s="12"/>
      <c r="J180" s="12"/>
      <c r="K180" s="12"/>
      <c r="L180" s="12"/>
      <c r="M180" s="149"/>
      <c r="N180" s="12"/>
      <c r="O180" s="151"/>
      <c r="P180" s="151"/>
      <c r="R180" s="14"/>
      <c r="U180" s="110"/>
      <c r="V180" s="110"/>
      <c r="W180" s="1"/>
      <c r="Y180" s="1"/>
      <c r="Z180" s="1"/>
      <c r="AA180" s="1"/>
      <c r="AB180" s="1"/>
    </row>
    <row r="181" spans="7:28">
      <c r="G181" s="12"/>
      <c r="H181" s="12"/>
      <c r="I181" s="12"/>
      <c r="J181" s="12"/>
      <c r="K181" s="12"/>
      <c r="L181" s="12"/>
      <c r="M181" s="149"/>
      <c r="N181" s="12"/>
      <c r="O181" s="151"/>
      <c r="P181" s="151"/>
      <c r="R181" s="14"/>
      <c r="U181" s="110"/>
      <c r="V181" s="110"/>
      <c r="W181" s="1"/>
      <c r="Y181" s="1"/>
      <c r="Z181" s="1"/>
      <c r="AA181" s="1"/>
      <c r="AB181" s="1"/>
    </row>
    <row r="182" spans="7:28">
      <c r="G182" s="12"/>
      <c r="H182" s="12"/>
      <c r="I182" s="12"/>
      <c r="J182" s="12"/>
      <c r="K182" s="12"/>
      <c r="L182" s="12"/>
      <c r="M182" s="149"/>
      <c r="N182" s="12"/>
      <c r="O182" s="151"/>
      <c r="P182" s="151"/>
      <c r="R182" s="14"/>
      <c r="U182" s="110"/>
      <c r="V182" s="110"/>
      <c r="W182" s="1"/>
      <c r="Y182" s="1"/>
      <c r="Z182" s="1"/>
      <c r="AA182" s="1"/>
      <c r="AB182" s="1"/>
    </row>
    <row r="183" spans="7:28">
      <c r="G183" s="12"/>
      <c r="H183" s="12"/>
      <c r="I183" s="12"/>
      <c r="J183" s="12"/>
      <c r="K183" s="12"/>
      <c r="L183" s="12"/>
      <c r="M183" s="149"/>
      <c r="N183" s="12"/>
      <c r="O183" s="151"/>
      <c r="P183" s="151"/>
      <c r="R183" s="14"/>
      <c r="U183" s="110"/>
      <c r="V183" s="110"/>
      <c r="W183" s="1"/>
      <c r="Y183" s="1"/>
      <c r="Z183" s="1"/>
      <c r="AA183" s="1"/>
      <c r="AB183" s="1"/>
    </row>
    <row r="184" spans="7:28">
      <c r="G184" s="12"/>
      <c r="H184" s="12"/>
      <c r="I184" s="12"/>
      <c r="J184" s="12"/>
      <c r="K184" s="12"/>
      <c r="L184" s="12"/>
      <c r="M184" s="149"/>
      <c r="N184" s="12"/>
      <c r="O184" s="151"/>
      <c r="P184" s="151"/>
      <c r="R184" s="14"/>
      <c r="U184" s="110"/>
      <c r="V184" s="110"/>
      <c r="W184" s="1"/>
      <c r="Y184" s="1"/>
      <c r="Z184" s="1"/>
      <c r="AA184" s="1"/>
      <c r="AB184" s="1"/>
    </row>
    <row r="185" spans="7:28">
      <c r="G185" s="12"/>
      <c r="H185" s="12"/>
      <c r="I185" s="12"/>
      <c r="J185" s="12"/>
      <c r="K185" s="12"/>
      <c r="L185" s="12"/>
      <c r="M185" s="149"/>
      <c r="N185" s="12"/>
      <c r="O185" s="151"/>
      <c r="P185" s="151"/>
      <c r="R185" s="14"/>
      <c r="U185" s="110"/>
      <c r="V185" s="110"/>
      <c r="W185" s="1"/>
      <c r="Y185" s="1"/>
      <c r="Z185" s="1"/>
      <c r="AA185" s="1"/>
      <c r="AB185" s="1"/>
    </row>
    <row r="186" spans="7:28">
      <c r="G186" s="12"/>
      <c r="H186" s="12"/>
      <c r="I186" s="12"/>
      <c r="J186" s="12"/>
      <c r="K186" s="12"/>
      <c r="L186" s="12"/>
      <c r="M186" s="149"/>
      <c r="N186" s="12"/>
      <c r="O186" s="151"/>
      <c r="P186" s="151"/>
      <c r="R186" s="14"/>
      <c r="U186" s="110"/>
      <c r="V186" s="110"/>
      <c r="W186" s="1"/>
      <c r="Y186" s="1"/>
      <c r="Z186" s="1"/>
      <c r="AA186" s="1"/>
      <c r="AB186" s="1"/>
    </row>
    <row r="187" spans="7:28">
      <c r="G187" s="12"/>
      <c r="H187" s="12"/>
      <c r="I187" s="12"/>
      <c r="J187" s="12"/>
      <c r="K187" s="12"/>
      <c r="L187" s="12"/>
      <c r="M187" s="149"/>
      <c r="N187" s="12"/>
      <c r="O187" s="151"/>
      <c r="P187" s="151"/>
      <c r="R187" s="14"/>
      <c r="U187" s="110"/>
      <c r="V187" s="110"/>
      <c r="W187" s="1"/>
      <c r="Y187" s="1"/>
      <c r="Z187" s="1"/>
      <c r="AA187" s="1"/>
      <c r="AB187" s="1"/>
    </row>
    <row r="188" spans="7:28">
      <c r="G188" s="12"/>
      <c r="H188" s="12"/>
      <c r="I188" s="12"/>
      <c r="J188" s="12"/>
      <c r="K188" s="12"/>
      <c r="L188" s="12"/>
      <c r="M188" s="149"/>
      <c r="N188" s="12"/>
      <c r="O188" s="151"/>
      <c r="P188" s="151"/>
      <c r="R188" s="14"/>
      <c r="U188" s="110"/>
      <c r="V188" s="110"/>
      <c r="W188" s="1"/>
      <c r="Y188" s="1"/>
      <c r="Z188" s="1"/>
      <c r="AA188" s="1"/>
      <c r="AB188" s="1"/>
    </row>
    <row r="189" spans="7:28">
      <c r="G189" s="12"/>
      <c r="H189" s="12"/>
      <c r="I189" s="12"/>
      <c r="J189" s="12"/>
      <c r="K189" s="12"/>
      <c r="L189" s="12"/>
      <c r="M189" s="149"/>
      <c r="N189" s="12"/>
      <c r="O189" s="151"/>
      <c r="P189" s="151"/>
      <c r="R189" s="14"/>
      <c r="U189" s="110"/>
      <c r="V189" s="110"/>
      <c r="W189" s="1"/>
      <c r="Y189" s="1"/>
      <c r="Z189" s="1"/>
      <c r="AA189" s="1"/>
      <c r="AB189" s="1"/>
    </row>
    <row r="190" spans="7:28">
      <c r="G190" s="12"/>
      <c r="H190" s="12"/>
      <c r="I190" s="12"/>
      <c r="J190" s="12"/>
      <c r="K190" s="12"/>
      <c r="L190" s="12"/>
      <c r="M190" s="149"/>
      <c r="N190" s="12"/>
      <c r="O190" s="151"/>
      <c r="P190" s="151"/>
      <c r="R190" s="14"/>
      <c r="U190" s="110"/>
      <c r="V190" s="110"/>
      <c r="W190" s="1"/>
      <c r="Y190" s="1"/>
      <c r="Z190" s="1"/>
      <c r="AA190" s="1"/>
      <c r="AB190" s="1"/>
    </row>
    <row r="191" spans="7:28">
      <c r="G191" s="12"/>
      <c r="H191" s="12"/>
      <c r="I191" s="12"/>
      <c r="J191" s="12"/>
      <c r="K191" s="12"/>
      <c r="L191" s="12"/>
      <c r="M191" s="149"/>
      <c r="N191" s="12"/>
      <c r="O191" s="151"/>
      <c r="P191" s="151"/>
      <c r="R191" s="14"/>
      <c r="U191" s="110"/>
      <c r="V191" s="110"/>
      <c r="W191" s="1"/>
      <c r="Y191" s="1"/>
      <c r="Z191" s="1"/>
      <c r="AA191" s="1"/>
      <c r="AB191" s="1"/>
    </row>
    <row r="192" spans="7:28">
      <c r="G192" s="12"/>
      <c r="H192" s="12"/>
      <c r="I192" s="12"/>
      <c r="J192" s="12"/>
      <c r="K192" s="12"/>
      <c r="L192" s="12"/>
      <c r="M192" s="149"/>
      <c r="N192" s="12"/>
      <c r="O192" s="151"/>
      <c r="P192" s="151"/>
      <c r="R192" s="14"/>
      <c r="U192" s="110"/>
      <c r="V192" s="110"/>
      <c r="W192" s="1"/>
      <c r="Y192" s="1"/>
      <c r="Z192" s="1"/>
      <c r="AA192" s="1"/>
      <c r="AB192" s="1"/>
    </row>
    <row r="193" spans="7:28">
      <c r="G193" s="12"/>
      <c r="H193" s="12"/>
      <c r="I193" s="12"/>
      <c r="J193" s="12"/>
      <c r="K193" s="12"/>
      <c r="L193" s="12"/>
      <c r="M193" s="149"/>
      <c r="N193" s="12"/>
      <c r="O193" s="151"/>
      <c r="P193" s="151"/>
      <c r="R193" s="14"/>
      <c r="U193" s="110"/>
      <c r="V193" s="110"/>
      <c r="W193" s="1"/>
      <c r="Y193" s="1"/>
      <c r="Z193" s="1"/>
      <c r="AA193" s="1"/>
      <c r="AB193" s="1"/>
    </row>
    <row r="194" spans="7:28">
      <c r="G194" s="12"/>
      <c r="H194" s="12"/>
      <c r="I194" s="12"/>
      <c r="J194" s="12"/>
      <c r="K194" s="12"/>
      <c r="L194" s="12"/>
      <c r="M194" s="149"/>
      <c r="N194" s="12"/>
      <c r="O194" s="151"/>
      <c r="P194" s="151"/>
      <c r="R194" s="14"/>
      <c r="U194" s="110"/>
      <c r="V194" s="110"/>
      <c r="W194" s="1"/>
      <c r="Y194" s="1"/>
      <c r="Z194" s="1"/>
      <c r="AA194" s="1"/>
      <c r="AB194" s="1"/>
    </row>
    <row r="195" spans="7:28">
      <c r="G195" s="12"/>
      <c r="H195" s="12"/>
      <c r="I195" s="12"/>
      <c r="J195" s="12"/>
      <c r="K195" s="12"/>
      <c r="L195" s="12"/>
      <c r="M195" s="149"/>
      <c r="N195" s="12"/>
      <c r="O195" s="151"/>
      <c r="P195" s="151"/>
      <c r="R195" s="14"/>
      <c r="U195" s="110"/>
      <c r="V195" s="110"/>
      <c r="W195" s="1"/>
      <c r="Y195" s="1"/>
      <c r="Z195" s="1"/>
      <c r="AA195" s="1"/>
      <c r="AB195" s="1"/>
    </row>
    <row r="196" spans="7:28">
      <c r="G196" s="12"/>
      <c r="H196" s="12"/>
      <c r="I196" s="12"/>
      <c r="J196" s="12"/>
      <c r="K196" s="12"/>
      <c r="L196" s="12"/>
      <c r="M196" s="149"/>
      <c r="N196" s="12"/>
      <c r="O196" s="151"/>
      <c r="P196" s="151"/>
      <c r="R196" s="14"/>
      <c r="U196" s="110"/>
      <c r="V196" s="110"/>
      <c r="W196" s="1"/>
      <c r="Y196" s="1"/>
      <c r="Z196" s="1"/>
      <c r="AA196" s="1"/>
      <c r="AB196" s="1"/>
    </row>
    <row r="197" spans="7:28">
      <c r="G197" s="12"/>
      <c r="H197" s="12"/>
      <c r="I197" s="12"/>
      <c r="J197" s="12"/>
      <c r="K197" s="12"/>
      <c r="L197" s="12"/>
      <c r="M197" s="149"/>
      <c r="N197" s="12"/>
      <c r="O197" s="151"/>
      <c r="P197" s="151"/>
      <c r="R197" s="14"/>
      <c r="U197" s="110"/>
      <c r="V197" s="110"/>
      <c r="W197" s="1"/>
      <c r="Y197" s="1"/>
      <c r="Z197" s="1"/>
      <c r="AA197" s="1"/>
      <c r="AB197" s="1"/>
    </row>
    <row r="198" spans="7:28">
      <c r="G198" s="12"/>
      <c r="H198" s="12"/>
      <c r="I198" s="12"/>
      <c r="J198" s="12"/>
      <c r="K198" s="12"/>
      <c r="L198" s="12"/>
      <c r="M198" s="149"/>
      <c r="N198" s="12"/>
      <c r="O198" s="151"/>
      <c r="P198" s="151"/>
      <c r="R198" s="14"/>
      <c r="U198" s="110"/>
      <c r="V198" s="110"/>
      <c r="W198" s="1"/>
      <c r="Y198" s="1"/>
      <c r="Z198" s="1"/>
      <c r="AA198" s="1"/>
      <c r="AB198" s="1"/>
    </row>
    <row r="199" spans="7:28">
      <c r="G199" s="12"/>
      <c r="H199" s="12"/>
      <c r="I199" s="12"/>
      <c r="J199" s="12"/>
      <c r="K199" s="12"/>
      <c r="L199" s="12"/>
      <c r="M199" s="149"/>
      <c r="N199" s="12"/>
      <c r="O199" s="151"/>
      <c r="P199" s="151"/>
      <c r="R199" s="14"/>
      <c r="U199" s="110"/>
      <c r="V199" s="110"/>
      <c r="W199" s="1"/>
      <c r="Y199" s="1"/>
      <c r="Z199" s="1"/>
      <c r="AA199" s="1"/>
      <c r="AB199" s="1"/>
    </row>
    <row r="200" spans="7:28">
      <c r="G200" s="12"/>
      <c r="H200" s="12"/>
      <c r="I200" s="12"/>
      <c r="J200" s="12"/>
      <c r="K200" s="12"/>
      <c r="L200" s="12"/>
      <c r="M200" s="149"/>
      <c r="N200" s="12"/>
      <c r="O200" s="151"/>
      <c r="P200" s="151"/>
      <c r="R200" s="14"/>
      <c r="U200" s="110"/>
      <c r="V200" s="110"/>
      <c r="W200" s="1"/>
      <c r="Y200" s="1"/>
      <c r="Z200" s="1"/>
      <c r="AA200" s="1"/>
      <c r="AB200" s="1"/>
    </row>
    <row r="201" spans="7:28">
      <c r="G201" s="12"/>
      <c r="H201" s="12"/>
      <c r="I201" s="12"/>
      <c r="J201" s="12"/>
      <c r="K201" s="12"/>
      <c r="L201" s="12"/>
      <c r="M201" s="149"/>
      <c r="N201" s="12"/>
      <c r="O201" s="151"/>
      <c r="P201" s="151"/>
      <c r="R201" s="14"/>
      <c r="U201" s="110"/>
      <c r="V201" s="110"/>
      <c r="W201" s="1"/>
      <c r="Y201" s="1"/>
      <c r="Z201" s="1"/>
      <c r="AA201" s="1"/>
      <c r="AB201" s="1"/>
    </row>
    <row r="202" spans="7:28">
      <c r="G202" s="12"/>
      <c r="H202" s="12"/>
      <c r="I202" s="12"/>
      <c r="J202" s="12"/>
      <c r="K202" s="12"/>
      <c r="L202" s="12"/>
      <c r="M202" s="149"/>
      <c r="N202" s="12"/>
      <c r="O202" s="151"/>
      <c r="P202" s="151"/>
      <c r="R202" s="14"/>
      <c r="U202" s="110"/>
      <c r="V202" s="110"/>
      <c r="W202" s="1"/>
      <c r="Y202" s="1"/>
      <c r="Z202" s="1"/>
      <c r="AA202" s="1"/>
      <c r="AB202" s="1"/>
    </row>
    <row r="203" spans="7:28">
      <c r="G203" s="12"/>
      <c r="H203" s="12"/>
      <c r="I203" s="12"/>
      <c r="J203" s="12"/>
      <c r="K203" s="12"/>
      <c r="L203" s="12"/>
      <c r="M203" s="149"/>
      <c r="N203" s="12"/>
      <c r="O203" s="151"/>
      <c r="P203" s="151"/>
      <c r="R203" s="14"/>
      <c r="U203" s="110"/>
      <c r="V203" s="110"/>
      <c r="W203" s="1"/>
      <c r="Y203" s="1"/>
      <c r="Z203" s="1"/>
      <c r="AA203" s="1"/>
      <c r="AB203" s="1"/>
    </row>
    <row r="204" spans="7:28">
      <c r="G204" s="12"/>
      <c r="H204" s="12"/>
      <c r="I204" s="12"/>
      <c r="J204" s="12"/>
      <c r="K204" s="12"/>
      <c r="L204" s="12"/>
      <c r="M204" s="149"/>
      <c r="N204" s="12"/>
      <c r="O204" s="151"/>
      <c r="P204" s="151"/>
      <c r="R204" s="14"/>
      <c r="U204" s="110"/>
      <c r="V204" s="110"/>
      <c r="W204" s="1"/>
      <c r="Y204" s="1"/>
      <c r="Z204" s="1"/>
      <c r="AA204" s="1"/>
      <c r="AB204" s="1"/>
    </row>
    <row r="205" spans="7:28">
      <c r="G205" s="12"/>
      <c r="H205" s="12"/>
      <c r="I205" s="12"/>
      <c r="J205" s="12"/>
      <c r="K205" s="12"/>
      <c r="L205" s="12"/>
      <c r="M205" s="149"/>
      <c r="N205" s="12"/>
      <c r="O205" s="151"/>
      <c r="P205" s="151"/>
      <c r="R205" s="14"/>
      <c r="U205" s="110"/>
      <c r="V205" s="110"/>
      <c r="W205" s="1"/>
      <c r="Y205" s="1"/>
      <c r="Z205" s="1"/>
      <c r="AA205" s="1"/>
      <c r="AB205" s="1"/>
    </row>
    <row r="206" spans="7:28">
      <c r="G206" s="12"/>
      <c r="H206" s="12"/>
      <c r="I206" s="12"/>
      <c r="J206" s="12"/>
      <c r="K206" s="12"/>
      <c r="L206" s="12"/>
      <c r="M206" s="149"/>
      <c r="N206" s="12"/>
      <c r="O206" s="151"/>
      <c r="P206" s="151"/>
      <c r="R206" s="14"/>
      <c r="U206" s="110"/>
      <c r="V206" s="110"/>
      <c r="W206" s="1"/>
      <c r="Y206" s="1"/>
      <c r="Z206" s="1"/>
      <c r="AA206" s="1"/>
      <c r="AB206" s="1"/>
    </row>
    <row r="207" spans="7:28">
      <c r="G207" s="12"/>
      <c r="H207" s="12"/>
      <c r="I207" s="12"/>
      <c r="J207" s="12"/>
      <c r="K207" s="12"/>
      <c r="L207" s="12"/>
      <c r="M207" s="149"/>
      <c r="N207" s="12"/>
      <c r="O207" s="151"/>
      <c r="P207" s="151"/>
      <c r="R207" s="14"/>
      <c r="U207" s="110"/>
      <c r="V207" s="110"/>
      <c r="W207" s="1"/>
      <c r="Y207" s="1"/>
      <c r="Z207" s="1"/>
      <c r="AA207" s="1"/>
      <c r="AB207" s="1"/>
    </row>
    <row r="208" spans="7:28">
      <c r="G208" s="12"/>
      <c r="H208" s="12"/>
      <c r="I208" s="12"/>
      <c r="J208" s="12"/>
      <c r="K208" s="12"/>
      <c r="L208" s="12"/>
      <c r="M208" s="149"/>
      <c r="N208" s="12"/>
      <c r="O208" s="151"/>
      <c r="P208" s="151"/>
      <c r="R208" s="14"/>
      <c r="U208" s="110"/>
      <c r="V208" s="110"/>
      <c r="W208" s="1"/>
      <c r="Y208" s="1"/>
      <c r="Z208" s="1"/>
      <c r="AA208" s="1"/>
      <c r="AB208" s="1"/>
    </row>
    <row r="209" spans="7:28">
      <c r="G209" s="12"/>
      <c r="H209" s="12"/>
      <c r="I209" s="12"/>
      <c r="J209" s="12"/>
      <c r="K209" s="12"/>
      <c r="L209" s="12"/>
      <c r="M209" s="149"/>
      <c r="N209" s="12"/>
      <c r="O209" s="151"/>
      <c r="P209" s="151"/>
      <c r="R209" s="14"/>
      <c r="U209" s="110"/>
      <c r="V209" s="110"/>
      <c r="W209" s="1"/>
      <c r="Y209" s="1"/>
      <c r="Z209" s="1"/>
      <c r="AA209" s="1"/>
      <c r="AB209" s="1"/>
    </row>
    <row r="210" spans="7:28">
      <c r="G210" s="12"/>
      <c r="H210" s="12"/>
      <c r="I210" s="12"/>
      <c r="J210" s="12"/>
      <c r="K210" s="12"/>
      <c r="L210" s="12"/>
      <c r="M210" s="149"/>
      <c r="N210" s="12"/>
      <c r="O210" s="151"/>
      <c r="P210" s="151"/>
      <c r="R210" s="14"/>
      <c r="U210" s="110"/>
      <c r="V210" s="110"/>
      <c r="W210" s="1"/>
      <c r="Y210" s="1"/>
      <c r="Z210" s="1"/>
      <c r="AA210" s="1"/>
      <c r="AB210" s="1"/>
    </row>
    <row r="211" spans="7:28">
      <c r="G211" s="12"/>
      <c r="H211" s="12"/>
      <c r="I211" s="12"/>
      <c r="J211" s="12"/>
      <c r="K211" s="12"/>
      <c r="L211" s="12"/>
      <c r="M211" s="149"/>
      <c r="N211" s="12"/>
      <c r="O211" s="151"/>
      <c r="P211" s="151"/>
      <c r="Q211" s="68"/>
      <c r="R211" s="68"/>
      <c r="S211" s="32"/>
      <c r="T211" s="68"/>
    </row>
    <row r="212" spans="7:28">
      <c r="G212" s="12"/>
      <c r="H212" s="12"/>
      <c r="I212" s="12"/>
      <c r="J212" s="12"/>
      <c r="K212" s="12"/>
      <c r="L212" s="12"/>
      <c r="M212" s="149"/>
      <c r="N212" s="12"/>
      <c r="Q212" s="68"/>
      <c r="R212" s="68"/>
      <c r="S212" s="32"/>
      <c r="T212" s="68"/>
    </row>
    <row r="213" spans="7:28">
      <c r="G213" s="12"/>
      <c r="H213" s="12"/>
      <c r="I213" s="12"/>
      <c r="J213" s="12"/>
      <c r="K213" s="12"/>
      <c r="L213" s="12"/>
      <c r="M213" s="149"/>
      <c r="N213" s="12"/>
    </row>
    <row r="214" spans="7:28">
      <c r="G214" s="12"/>
      <c r="H214" s="12"/>
      <c r="I214" s="12"/>
      <c r="J214" s="12"/>
      <c r="K214" s="12"/>
      <c r="L214" s="12"/>
      <c r="M214" s="149"/>
      <c r="N214" s="12"/>
    </row>
    <row r="215" spans="7:28">
      <c r="G215" s="12"/>
      <c r="H215" s="12"/>
      <c r="I215" s="12"/>
      <c r="J215" s="12"/>
      <c r="K215" s="12"/>
      <c r="L215" s="12"/>
      <c r="M215" s="149"/>
      <c r="N215" s="12"/>
    </row>
    <row r="216" spans="7:28">
      <c r="G216" s="12"/>
      <c r="H216" s="12"/>
      <c r="I216" s="12"/>
      <c r="J216" s="12"/>
      <c r="K216" s="12"/>
      <c r="L216" s="12"/>
      <c r="M216" s="149"/>
      <c r="N216" s="12"/>
    </row>
    <row r="217" spans="7:28">
      <c r="G217" s="12"/>
      <c r="H217" s="12"/>
      <c r="I217" s="12"/>
      <c r="J217" s="12"/>
      <c r="K217" s="12"/>
      <c r="L217" s="12"/>
      <c r="M217" s="149"/>
      <c r="N217" s="12"/>
    </row>
    <row r="218" spans="7:28">
      <c r="G218" s="12"/>
      <c r="H218" s="12"/>
      <c r="I218" s="12"/>
      <c r="J218" s="12"/>
      <c r="K218" s="12"/>
      <c r="L218" s="12"/>
      <c r="M218" s="149"/>
      <c r="N218" s="12"/>
    </row>
    <row r="219" spans="7:28">
      <c r="G219" s="12"/>
      <c r="H219" s="12"/>
      <c r="I219" s="12"/>
      <c r="J219" s="12"/>
      <c r="K219" s="12"/>
      <c r="L219" s="12"/>
      <c r="M219" s="149"/>
      <c r="N219" s="12"/>
    </row>
    <row r="220" spans="7:28">
      <c r="G220" s="12"/>
      <c r="H220" s="12"/>
      <c r="I220" s="12"/>
      <c r="J220" s="12"/>
      <c r="K220" s="12"/>
      <c r="L220" s="12"/>
      <c r="M220" s="149"/>
      <c r="N220" s="12"/>
    </row>
    <row r="221" spans="7:28">
      <c r="G221" s="12"/>
      <c r="H221" s="12"/>
      <c r="I221" s="12"/>
      <c r="J221" s="12"/>
      <c r="K221" s="12"/>
      <c r="L221" s="12"/>
      <c r="M221" s="149"/>
      <c r="N221" s="12"/>
    </row>
    <row r="222" spans="7:28">
      <c r="G222" s="12"/>
      <c r="H222" s="12"/>
      <c r="I222" s="12"/>
      <c r="J222" s="12"/>
      <c r="K222" s="12"/>
      <c r="L222" s="12"/>
      <c r="M222" s="149"/>
      <c r="N222" s="12"/>
    </row>
    <row r="223" spans="7:28">
      <c r="G223" s="12"/>
      <c r="H223" s="12"/>
      <c r="I223" s="12"/>
      <c r="J223" s="12"/>
      <c r="K223" s="12"/>
      <c r="L223" s="12"/>
      <c r="M223" s="149"/>
      <c r="N223" s="12"/>
    </row>
    <row r="224" spans="7:28">
      <c r="G224" s="12"/>
      <c r="H224" s="12"/>
      <c r="I224" s="12"/>
      <c r="J224" s="12"/>
      <c r="K224" s="12"/>
      <c r="L224" s="12"/>
      <c r="M224" s="149"/>
      <c r="N224" s="12"/>
    </row>
    <row r="225" spans="7:14">
      <c r="G225" s="12"/>
      <c r="H225" s="12"/>
      <c r="I225" s="12"/>
      <c r="J225" s="12"/>
      <c r="K225" s="12"/>
      <c r="L225" s="12"/>
      <c r="M225" s="149"/>
      <c r="N225" s="12"/>
    </row>
    <row r="226" spans="7:14">
      <c r="G226" s="12"/>
      <c r="H226" s="12"/>
      <c r="I226" s="12"/>
      <c r="J226" s="12"/>
      <c r="K226" s="12"/>
      <c r="L226" s="12"/>
      <c r="M226" s="149"/>
      <c r="N226" s="12"/>
    </row>
    <row r="227" spans="7:14">
      <c r="G227" s="12"/>
      <c r="H227" s="12"/>
      <c r="I227" s="12"/>
      <c r="J227" s="12"/>
      <c r="K227" s="12"/>
      <c r="L227" s="12"/>
      <c r="M227" s="149"/>
      <c r="N227" s="12"/>
    </row>
    <row r="228" spans="7:14">
      <c r="G228" s="12"/>
      <c r="H228" s="12"/>
      <c r="I228" s="12"/>
      <c r="J228" s="12"/>
      <c r="K228" s="12"/>
      <c r="L228" s="12"/>
      <c r="M228" s="149"/>
      <c r="N228" s="12"/>
    </row>
    <row r="229" spans="7:14">
      <c r="G229" s="12"/>
      <c r="H229" s="12"/>
      <c r="I229" s="12"/>
      <c r="J229" s="12"/>
      <c r="K229" s="12"/>
      <c r="L229" s="12"/>
      <c r="M229" s="149"/>
      <c r="N229" s="12"/>
    </row>
    <row r="230" spans="7:14">
      <c r="G230" s="12"/>
      <c r="H230" s="12"/>
      <c r="I230" s="12"/>
      <c r="J230" s="12"/>
      <c r="K230" s="12"/>
      <c r="L230" s="12"/>
      <c r="M230" s="149"/>
      <c r="N230" s="12"/>
    </row>
    <row r="231" spans="7:14">
      <c r="G231" s="12"/>
      <c r="H231" s="12"/>
      <c r="I231" s="12"/>
      <c r="J231" s="12"/>
      <c r="K231" s="12"/>
      <c r="L231" s="12"/>
      <c r="M231" s="149"/>
      <c r="N231" s="12"/>
    </row>
    <row r="232" spans="7:14">
      <c r="G232" s="12"/>
      <c r="H232" s="12"/>
      <c r="I232" s="12"/>
      <c r="J232" s="12"/>
      <c r="K232" s="12"/>
      <c r="L232" s="12"/>
      <c r="M232" s="149"/>
      <c r="N232" s="12"/>
    </row>
    <row r="233" spans="7:14">
      <c r="G233" s="12"/>
      <c r="H233" s="12"/>
      <c r="I233" s="12"/>
      <c r="J233" s="12"/>
      <c r="K233" s="12"/>
      <c r="L233" s="12"/>
      <c r="M233" s="149"/>
      <c r="N233" s="12"/>
    </row>
    <row r="234" spans="7:14">
      <c r="G234" s="12"/>
      <c r="H234" s="12"/>
      <c r="I234" s="12"/>
      <c r="J234" s="12"/>
      <c r="K234" s="12"/>
      <c r="L234" s="12"/>
      <c r="M234" s="149"/>
      <c r="N234" s="12"/>
    </row>
    <row r="235" spans="7:14">
      <c r="G235" s="12"/>
      <c r="H235" s="12"/>
      <c r="I235" s="12"/>
      <c r="J235" s="12"/>
      <c r="K235" s="12"/>
      <c r="L235" s="12"/>
      <c r="M235" s="149"/>
      <c r="N235" s="12"/>
    </row>
    <row r="236" spans="7:14">
      <c r="G236" s="12"/>
      <c r="H236" s="12"/>
      <c r="I236" s="12"/>
      <c r="J236" s="12"/>
      <c r="K236" s="12"/>
      <c r="L236" s="12"/>
      <c r="M236" s="149"/>
      <c r="N236" s="12"/>
    </row>
    <row r="237" spans="7:14">
      <c r="G237" s="12"/>
      <c r="H237" s="12"/>
      <c r="I237" s="12"/>
      <c r="J237" s="12"/>
      <c r="K237" s="12"/>
      <c r="L237" s="12"/>
      <c r="M237" s="149"/>
      <c r="N237" s="12"/>
    </row>
    <row r="238" spans="7:14">
      <c r="G238" s="12"/>
      <c r="H238" s="12"/>
      <c r="I238" s="12"/>
      <c r="J238" s="12"/>
      <c r="K238" s="12"/>
      <c r="L238" s="12"/>
      <c r="M238" s="149"/>
      <c r="N238" s="12"/>
    </row>
    <row r="239" spans="7:14">
      <c r="G239" s="12"/>
      <c r="H239" s="12"/>
      <c r="I239" s="12"/>
      <c r="J239" s="12"/>
      <c r="K239" s="12"/>
      <c r="L239" s="12"/>
      <c r="M239" s="149"/>
      <c r="N239" s="12"/>
    </row>
    <row r="240" spans="7:14">
      <c r="G240" s="12"/>
      <c r="H240" s="12"/>
      <c r="I240" s="12"/>
      <c r="J240" s="12"/>
      <c r="K240" s="12"/>
      <c r="L240" s="12"/>
      <c r="M240" s="149"/>
      <c r="N240" s="12"/>
    </row>
    <row r="241" spans="7:14">
      <c r="G241" s="12"/>
      <c r="H241" s="12"/>
      <c r="I241" s="12"/>
      <c r="J241" s="12"/>
      <c r="K241" s="12"/>
      <c r="L241" s="12"/>
      <c r="M241" s="149"/>
      <c r="N241" s="12"/>
    </row>
    <row r="242" spans="7:14">
      <c r="G242" s="12"/>
      <c r="H242" s="12"/>
      <c r="I242" s="12"/>
      <c r="J242" s="12"/>
      <c r="K242" s="12"/>
      <c r="L242" s="12"/>
      <c r="M242" s="149"/>
      <c r="N242" s="12"/>
    </row>
    <row r="243" spans="7:14">
      <c r="G243" s="12"/>
      <c r="H243" s="12"/>
      <c r="I243" s="12"/>
      <c r="J243" s="12"/>
      <c r="K243" s="12"/>
      <c r="L243" s="12"/>
      <c r="M243" s="149"/>
      <c r="N243" s="12"/>
    </row>
    <row r="244" spans="7:14">
      <c r="G244" s="12"/>
      <c r="H244" s="12"/>
      <c r="I244" s="12"/>
      <c r="J244" s="12"/>
      <c r="K244" s="12"/>
      <c r="L244" s="12"/>
      <c r="M244" s="149"/>
      <c r="N244" s="12"/>
    </row>
    <row r="245" spans="7:14">
      <c r="G245" s="12"/>
      <c r="H245" s="12"/>
      <c r="I245" s="12"/>
      <c r="J245" s="12"/>
      <c r="K245" s="12"/>
      <c r="L245" s="12"/>
      <c r="M245" s="149"/>
      <c r="N245" s="12"/>
    </row>
    <row r="246" spans="7:14">
      <c r="G246" s="12"/>
      <c r="H246" s="12"/>
      <c r="I246" s="12"/>
      <c r="J246" s="12"/>
      <c r="K246" s="12"/>
      <c r="L246" s="12"/>
      <c r="M246" s="149"/>
      <c r="N246" s="12"/>
    </row>
    <row r="247" spans="7:14">
      <c r="G247" s="12"/>
      <c r="H247" s="12"/>
      <c r="I247" s="12"/>
      <c r="J247" s="12"/>
      <c r="K247" s="12"/>
      <c r="L247" s="12"/>
      <c r="M247" s="149"/>
      <c r="N247" s="12"/>
    </row>
    <row r="248" spans="7:14">
      <c r="G248" s="12"/>
      <c r="H248" s="12"/>
      <c r="I248" s="12"/>
      <c r="J248" s="12"/>
      <c r="K248" s="12"/>
      <c r="L248" s="12"/>
      <c r="M248" s="149"/>
      <c r="N248" s="12"/>
    </row>
    <row r="249" spans="7:14">
      <c r="G249" s="12"/>
      <c r="H249" s="12"/>
      <c r="I249" s="12"/>
      <c r="J249" s="12"/>
      <c r="K249" s="12"/>
      <c r="L249" s="12"/>
      <c r="M249" s="149"/>
      <c r="N249" s="12"/>
    </row>
    <row r="250" spans="7:14">
      <c r="G250" s="12"/>
      <c r="H250" s="12"/>
      <c r="I250" s="12"/>
      <c r="J250" s="12"/>
      <c r="K250" s="12"/>
      <c r="L250" s="12"/>
      <c r="M250" s="149"/>
      <c r="N250" s="12"/>
    </row>
    <row r="251" spans="7:14">
      <c r="G251" s="12"/>
      <c r="H251" s="12"/>
      <c r="I251" s="12"/>
      <c r="J251" s="12"/>
      <c r="K251" s="12"/>
      <c r="L251" s="12"/>
      <c r="M251" s="149"/>
      <c r="N251" s="12"/>
    </row>
    <row r="252" spans="7:14">
      <c r="G252" s="12"/>
      <c r="H252" s="12"/>
      <c r="I252" s="12"/>
      <c r="J252" s="12"/>
      <c r="K252" s="12"/>
      <c r="L252" s="12"/>
      <c r="M252" s="149"/>
      <c r="N252" s="12"/>
    </row>
    <row r="253" spans="7:14">
      <c r="G253" s="12"/>
      <c r="H253" s="12"/>
      <c r="I253" s="12"/>
      <c r="J253" s="12"/>
      <c r="K253" s="12"/>
      <c r="L253" s="12"/>
      <c r="M253" s="149"/>
      <c r="N253" s="12"/>
    </row>
    <row r="254" spans="7:14">
      <c r="G254" s="12"/>
      <c r="H254" s="12"/>
      <c r="I254" s="12"/>
      <c r="J254" s="12"/>
      <c r="K254" s="12"/>
      <c r="L254" s="12"/>
      <c r="M254" s="149"/>
      <c r="N254" s="12"/>
    </row>
    <row r="255" spans="7:14">
      <c r="G255" s="12"/>
      <c r="H255" s="12"/>
      <c r="I255" s="12"/>
      <c r="J255" s="12"/>
      <c r="K255" s="12"/>
      <c r="L255" s="12"/>
      <c r="M255" s="149"/>
      <c r="N255" s="12"/>
    </row>
    <row r="256" spans="7:14">
      <c r="G256" s="12"/>
      <c r="H256" s="12"/>
      <c r="I256" s="12"/>
      <c r="J256" s="12"/>
      <c r="K256" s="12"/>
      <c r="L256" s="12"/>
      <c r="M256" s="149"/>
      <c r="N256" s="12"/>
    </row>
    <row r="257" spans="7:14">
      <c r="G257" s="12"/>
      <c r="H257" s="12"/>
      <c r="I257" s="12"/>
      <c r="J257" s="12"/>
      <c r="K257" s="12"/>
      <c r="L257" s="12"/>
      <c r="M257" s="149"/>
      <c r="N257" s="12"/>
    </row>
    <row r="258" spans="7:14">
      <c r="G258" s="12"/>
      <c r="H258" s="12"/>
      <c r="I258" s="12"/>
      <c r="J258" s="12"/>
      <c r="K258" s="12"/>
      <c r="L258" s="12"/>
      <c r="M258" s="149"/>
      <c r="N258" s="12"/>
    </row>
    <row r="259" spans="7:14">
      <c r="G259" s="12"/>
      <c r="H259" s="12"/>
      <c r="I259" s="12"/>
      <c r="J259" s="12"/>
      <c r="K259" s="12"/>
      <c r="L259" s="12"/>
      <c r="M259" s="149"/>
      <c r="N259" s="12"/>
    </row>
    <row r="260" spans="7:14">
      <c r="G260" s="12"/>
      <c r="H260" s="12"/>
      <c r="I260" s="12"/>
      <c r="J260" s="12"/>
      <c r="K260" s="12"/>
      <c r="L260" s="12"/>
      <c r="M260" s="149"/>
      <c r="N260" s="12"/>
    </row>
    <row r="261" spans="7:14">
      <c r="G261" s="12"/>
      <c r="H261" s="12"/>
      <c r="I261" s="12"/>
      <c r="J261" s="12"/>
      <c r="K261" s="12"/>
      <c r="L261" s="12"/>
      <c r="M261" s="149"/>
      <c r="N261" s="12"/>
    </row>
    <row r="262" spans="7:14">
      <c r="G262" s="12"/>
      <c r="H262" s="12"/>
      <c r="I262" s="12"/>
      <c r="J262" s="12"/>
      <c r="K262" s="12"/>
      <c r="L262" s="12"/>
      <c r="M262" s="149"/>
      <c r="N262" s="12"/>
    </row>
    <row r="263" spans="7:14">
      <c r="G263" s="12"/>
      <c r="H263" s="12"/>
      <c r="I263" s="12"/>
      <c r="J263" s="12"/>
      <c r="K263" s="12"/>
      <c r="L263" s="12"/>
      <c r="M263" s="149"/>
      <c r="N263" s="12"/>
    </row>
    <row r="264" spans="7:14">
      <c r="G264" s="12"/>
      <c r="H264" s="12"/>
      <c r="I264" s="12"/>
      <c r="J264" s="12"/>
      <c r="K264" s="12"/>
      <c r="L264" s="12"/>
      <c r="M264" s="149"/>
      <c r="N264" s="12"/>
    </row>
    <row r="265" spans="7:14">
      <c r="G265" s="12"/>
      <c r="H265" s="12"/>
      <c r="I265" s="12"/>
      <c r="J265" s="12"/>
      <c r="K265" s="12"/>
      <c r="L265" s="12"/>
      <c r="M265" s="149"/>
      <c r="N265" s="12"/>
    </row>
    <row r="266" spans="7:14">
      <c r="G266" s="12"/>
      <c r="H266" s="12"/>
      <c r="I266" s="12"/>
      <c r="J266" s="12"/>
      <c r="K266" s="12"/>
      <c r="L266" s="12"/>
      <c r="M266" s="149"/>
      <c r="N266" s="12"/>
    </row>
    <row r="267" spans="7:14">
      <c r="G267" s="12"/>
      <c r="H267" s="12"/>
      <c r="I267" s="12"/>
      <c r="J267" s="12"/>
      <c r="K267" s="12"/>
      <c r="L267" s="12"/>
      <c r="M267" s="149"/>
      <c r="N267" s="12"/>
    </row>
    <row r="268" spans="7:14">
      <c r="G268" s="12"/>
      <c r="H268" s="12"/>
      <c r="I268" s="12"/>
      <c r="J268" s="12"/>
      <c r="K268" s="12"/>
      <c r="L268" s="12"/>
      <c r="M268" s="149"/>
      <c r="N268" s="12"/>
    </row>
    <row r="269" spans="7:14">
      <c r="G269" s="12"/>
      <c r="H269" s="12"/>
      <c r="I269" s="12"/>
      <c r="J269" s="12"/>
      <c r="K269" s="12"/>
      <c r="L269" s="12"/>
      <c r="M269" s="149"/>
      <c r="N269" s="12"/>
    </row>
    <row r="270" spans="7:14">
      <c r="G270" s="12"/>
      <c r="H270" s="12"/>
      <c r="I270" s="12"/>
      <c r="J270" s="12"/>
      <c r="K270" s="12"/>
      <c r="L270" s="12"/>
      <c r="M270" s="149"/>
      <c r="N270" s="12"/>
    </row>
    <row r="271" spans="7:14">
      <c r="G271" s="12"/>
      <c r="H271" s="12"/>
      <c r="I271" s="12"/>
      <c r="J271" s="12"/>
      <c r="K271" s="12"/>
      <c r="L271" s="12"/>
      <c r="M271" s="149"/>
      <c r="N271" s="12"/>
    </row>
    <row r="272" spans="7:14">
      <c r="G272" s="12"/>
      <c r="H272" s="12"/>
      <c r="I272" s="12"/>
      <c r="J272" s="12"/>
      <c r="K272" s="12"/>
      <c r="L272" s="12"/>
      <c r="M272" s="149"/>
      <c r="N272" s="12"/>
    </row>
    <row r="273" spans="1:14">
      <c r="G273" s="12"/>
      <c r="H273" s="12"/>
      <c r="I273" s="12"/>
      <c r="J273" s="12"/>
      <c r="K273" s="12"/>
      <c r="L273" s="12"/>
      <c r="M273" s="149"/>
      <c r="N273" s="12"/>
    </row>
    <row r="274" spans="1:14">
      <c r="G274" s="12"/>
      <c r="H274" s="12"/>
      <c r="I274" s="12"/>
      <c r="J274" s="12"/>
      <c r="K274" s="12"/>
      <c r="L274" s="12"/>
      <c r="M274" s="149"/>
      <c r="N274" s="12"/>
    </row>
    <row r="275" spans="1:14">
      <c r="G275" s="12"/>
      <c r="H275" s="12"/>
      <c r="I275" s="12"/>
      <c r="J275" s="12"/>
      <c r="K275" s="12"/>
      <c r="L275" s="12"/>
      <c r="M275" s="149"/>
      <c r="N275" s="12"/>
    </row>
    <row r="276" spans="1:14">
      <c r="G276" s="12"/>
      <c r="H276" s="12"/>
      <c r="I276" s="12"/>
      <c r="J276" s="12"/>
      <c r="K276" s="12"/>
      <c r="L276" s="12"/>
      <c r="M276" s="149"/>
      <c r="N276" s="12"/>
    </row>
    <row r="277" spans="1:14">
      <c r="G277" s="12"/>
      <c r="H277" s="12"/>
      <c r="I277" s="12"/>
      <c r="J277" s="12"/>
      <c r="K277" s="12"/>
      <c r="L277" s="12"/>
      <c r="M277" s="149"/>
      <c r="N277" s="12"/>
    </row>
    <row r="278" spans="1:14">
      <c r="G278" s="12"/>
      <c r="H278" s="12"/>
      <c r="I278" s="12"/>
      <c r="J278" s="12"/>
      <c r="K278" s="12"/>
      <c r="L278" s="12"/>
      <c r="M278" s="149"/>
      <c r="N278" s="12"/>
    </row>
    <row r="279" spans="1:14">
      <c r="G279" s="12"/>
      <c r="H279" s="12"/>
      <c r="I279" s="12"/>
      <c r="J279" s="12"/>
      <c r="K279" s="12"/>
      <c r="L279" s="12"/>
      <c r="M279" s="149"/>
      <c r="N279" s="12"/>
    </row>
    <row r="280" spans="1:14">
      <c r="G280" s="12"/>
      <c r="H280" s="12"/>
      <c r="I280" s="12"/>
      <c r="J280" s="12"/>
      <c r="K280" s="12"/>
      <c r="L280" s="12"/>
      <c r="M280" s="149"/>
      <c r="N280" s="12"/>
    </row>
    <row r="281" spans="1:14">
      <c r="G281" s="12"/>
      <c r="H281" s="12"/>
      <c r="I281" s="12"/>
      <c r="J281" s="12"/>
      <c r="K281" s="12"/>
      <c r="L281" s="12"/>
      <c r="M281" s="149"/>
      <c r="N281" s="12"/>
    </row>
    <row r="282" spans="1:14">
      <c r="G282" s="12"/>
      <c r="H282" s="12"/>
      <c r="I282" s="12"/>
      <c r="J282" s="12"/>
      <c r="K282" s="12"/>
      <c r="L282" s="12"/>
      <c r="M282" s="149"/>
      <c r="N282" s="12"/>
    </row>
    <row r="283" spans="1:14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150"/>
      <c r="N283" s="30"/>
    </row>
    <row r="284" spans="1:1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151"/>
      <c r="N284" s="32"/>
    </row>
    <row r="285" spans="1:14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151"/>
      <c r="N285" s="32"/>
    </row>
    <row r="286" spans="1:14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151"/>
      <c r="N286" s="32"/>
    </row>
    <row r="287" spans="1:14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151"/>
      <c r="N287" s="32"/>
    </row>
    <row r="288" spans="1:14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151"/>
      <c r="N288" s="32"/>
    </row>
    <row r="289" spans="1:14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151"/>
      <c r="N289" s="32"/>
    </row>
    <row r="290" spans="1:14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151"/>
      <c r="N290" s="32"/>
    </row>
    <row r="291" spans="1:14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151"/>
      <c r="N291" s="32"/>
    </row>
    <row r="292" spans="1:14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151"/>
      <c r="N292" s="32"/>
    </row>
    <row r="293" spans="1:14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151"/>
      <c r="N293" s="32"/>
    </row>
    <row r="294" spans="1:1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151"/>
      <c r="N294" s="32"/>
    </row>
    <row r="295" spans="1:14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151"/>
      <c r="N295" s="32"/>
    </row>
    <row r="296" spans="1:14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151"/>
      <c r="N296" s="32"/>
    </row>
    <row r="297" spans="1:14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151"/>
      <c r="N297" s="32"/>
    </row>
    <row r="298" spans="1:14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151"/>
      <c r="N298" s="32"/>
    </row>
    <row r="299" spans="1:14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151"/>
      <c r="N299" s="32"/>
    </row>
    <row r="300" spans="1:14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151"/>
      <c r="N300" s="32"/>
    </row>
    <row r="301" spans="1:14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151"/>
      <c r="N301" s="32"/>
    </row>
    <row r="302" spans="1:14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151"/>
      <c r="N302" s="32"/>
    </row>
    <row r="303" spans="1:14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151"/>
      <c r="N303" s="32"/>
    </row>
    <row r="304" spans="1:1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151"/>
      <c r="N304" s="32"/>
    </row>
    <row r="305" spans="1:14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151"/>
      <c r="N305" s="32"/>
    </row>
    <row r="306" spans="1:14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151"/>
      <c r="N306" s="32"/>
    </row>
    <row r="307" spans="1:14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151"/>
      <c r="N307" s="32"/>
    </row>
    <row r="308" spans="1:14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151"/>
      <c r="N308" s="32"/>
    </row>
    <row r="309" spans="1:14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151"/>
      <c r="N309" s="32"/>
    </row>
    <row r="310" spans="1:14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151"/>
      <c r="N310" s="32"/>
    </row>
    <row r="311" spans="1:14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151"/>
      <c r="N311" s="32"/>
    </row>
    <row r="312" spans="1:14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151"/>
      <c r="N312" s="32"/>
    </row>
    <row r="313" spans="1:14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151"/>
      <c r="N313" s="32"/>
    </row>
    <row r="314" spans="1: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151"/>
      <c r="N314" s="32"/>
    </row>
    <row r="315" spans="1:14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151"/>
      <c r="N315" s="32"/>
    </row>
    <row r="316" spans="1:14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151"/>
      <c r="N316" s="32"/>
    </row>
    <row r="317" spans="1:14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151"/>
      <c r="N317" s="32"/>
    </row>
  </sheetData>
  <mergeCells count="1">
    <mergeCell ref="N4:O4"/>
  </mergeCells>
  <conditionalFormatting sqref="U37:U38 U106">
    <cfRule type="cellIs" dxfId="63" priority="8" stopIfTrue="1" operator="lessThan">
      <formula>0</formula>
    </cfRule>
  </conditionalFormatting>
  <conditionalFormatting sqref="U83">
    <cfRule type="cellIs" dxfId="62" priority="9" stopIfTrue="1" operator="greaterThan">
      <formula>0</formula>
    </cfRule>
  </conditionalFormatting>
  <conditionalFormatting sqref="U60">
    <cfRule type="cellIs" dxfId="61" priority="10" stopIfTrue="1" operator="greaterThan">
      <formula>0</formula>
    </cfRule>
    <cfRule type="cellIs" dxfId="60" priority="11" stopIfTrue="1" operator="lessThan">
      <formula>0</formula>
    </cfRule>
  </conditionalFormatting>
  <conditionalFormatting sqref="U83">
    <cfRule type="cellIs" dxfId="59" priority="7" operator="lessThan">
      <formula>0</formula>
    </cfRule>
  </conditionalFormatting>
  <conditionalFormatting sqref="I10:I16">
    <cfRule type="cellIs" dxfId="58" priority="5" operator="lessThan">
      <formula>0</formula>
    </cfRule>
    <cfRule type="cellIs" dxfId="57" priority="6" operator="greaterThan">
      <formula>0</formula>
    </cfRule>
  </conditionalFormatting>
  <conditionalFormatting sqref="N10:N16">
    <cfRule type="cellIs" dxfId="56" priority="3" operator="lessThan">
      <formula>0</formula>
    </cfRule>
    <cfRule type="cellIs" dxfId="55" priority="4" operator="greaterThan">
      <formula>0</formula>
    </cfRule>
  </conditionalFormatting>
  <conditionalFormatting sqref="L10:L16">
    <cfRule type="cellIs" dxfId="54" priority="1" operator="lessThan">
      <formula>0</formula>
    </cfRule>
    <cfRule type="cellIs" dxfId="5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8"/>
  <sheetViews>
    <sheetView topLeftCell="A48" zoomScale="89" zoomScaleNormal="89" workbookViewId="0">
      <selection activeCell="O10" sqref="O10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7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7" customWidth="1"/>
    <col min="21" max="21" width="10.90625" style="97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1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5" customFormat="1" ht="31.8">
      <c r="A2" s="142"/>
      <c r="B2" s="142" t="s">
        <v>465</v>
      </c>
      <c r="C2" s="142"/>
      <c r="D2" s="142"/>
      <c r="E2" s="142"/>
      <c r="F2" s="142" t="s">
        <v>418</v>
      </c>
      <c r="G2" s="142"/>
      <c r="H2" s="142"/>
      <c r="I2" s="142" t="str">
        <f>+År!B2</f>
        <v>Flådd purke</v>
      </c>
      <c r="J2" s="142"/>
      <c r="K2" s="144"/>
      <c r="L2" s="142"/>
      <c r="M2" s="163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1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1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4" customFormat="1" ht="19.8">
      <c r="A5" s="155"/>
      <c r="B5" s="155"/>
      <c r="C5" s="139" t="s">
        <v>8</v>
      </c>
      <c r="D5" s="139"/>
      <c r="E5" s="133">
        <f>+År!Q2</f>
        <v>52</v>
      </c>
      <c r="F5" s="155"/>
      <c r="G5" s="155"/>
      <c r="H5" s="139" t="s">
        <v>372</v>
      </c>
      <c r="I5" s="155"/>
      <c r="J5" s="155"/>
      <c r="K5" s="155"/>
      <c r="L5" s="295">
        <f>SUM(E11:E44)</f>
        <v>18002</v>
      </c>
      <c r="M5" s="294"/>
      <c r="N5" s="39"/>
      <c r="O5" s="4"/>
      <c r="P5" s="133"/>
      <c r="Q5" s="133"/>
      <c r="R5" s="133"/>
      <c r="S5" s="133"/>
      <c r="Z5" s="160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45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45"/>
      <c r="L7" s="83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6" t="s">
        <v>18</v>
      </c>
      <c r="J8" s="96" t="s">
        <v>395</v>
      </c>
      <c r="K8" s="96" t="s">
        <v>423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466</v>
      </c>
      <c r="D9" s="34" t="s">
        <v>442</v>
      </c>
      <c r="E9" s="72" t="s">
        <v>3</v>
      </c>
      <c r="F9" s="72" t="s">
        <v>401</v>
      </c>
      <c r="G9" s="78" t="s">
        <v>3</v>
      </c>
      <c r="H9" s="78" t="s">
        <v>1</v>
      </c>
      <c r="I9" s="96" t="s">
        <v>399</v>
      </c>
      <c r="J9" s="96" t="s">
        <v>399</v>
      </c>
      <c r="K9" s="96" t="s">
        <v>424</v>
      </c>
      <c r="L9" s="72" t="s">
        <v>449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363</v>
      </c>
      <c r="D10" s="34" t="s">
        <v>421</v>
      </c>
      <c r="E10" s="72" t="s">
        <v>11</v>
      </c>
      <c r="F10" s="72" t="s">
        <v>394</v>
      </c>
      <c r="G10" s="78" t="s">
        <v>363</v>
      </c>
      <c r="H10" s="78" t="s">
        <v>363</v>
      </c>
      <c r="I10" s="96" t="s">
        <v>396</v>
      </c>
      <c r="J10" s="96" t="s">
        <v>396</v>
      </c>
      <c r="K10" s="96" t="s">
        <v>394</v>
      </c>
      <c r="L10" s="72" t="s">
        <v>456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+'Ark1'!C2773</f>
        <v>2023</v>
      </c>
      <c r="C11" s="47">
        <f>+'Ark1'!M2773</f>
        <v>0</v>
      </c>
      <c r="D11" s="47">
        <f>+'Ark1'!Q2773</f>
        <v>10</v>
      </c>
      <c r="E11" s="65">
        <f>+'Ark1'!R2773</f>
        <v>27</v>
      </c>
      <c r="F11" s="65">
        <f>+'Ark1'!S2773</f>
        <v>0</v>
      </c>
      <c r="G11" s="102">
        <f>+'Ark1'!T2773</f>
        <v>0.14998333518497947</v>
      </c>
      <c r="H11" s="102">
        <f>+'Ark1'!U2773</f>
        <v>0</v>
      </c>
      <c r="I11" s="102">
        <f>+'Ark1'!Y2773</f>
        <v>0</v>
      </c>
      <c r="J11" s="102">
        <f>+'Ark1'!AA2773</f>
        <v>0</v>
      </c>
      <c r="K11" s="102" t="e">
        <f>+I11/C11</f>
        <v>#DIV/0!</v>
      </c>
      <c r="L11" s="65">
        <f>+E11/D11</f>
        <v>2.7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+'Ark1'!C2774</f>
        <v>2023</v>
      </c>
      <c r="C12" s="47">
        <f>+'Ark1'!M2774</f>
        <v>35</v>
      </c>
      <c r="D12" s="47">
        <f>+'Ark1'!Q2774</f>
        <v>0</v>
      </c>
      <c r="E12" s="65">
        <f>+'Ark1'!R2774</f>
        <v>0</v>
      </c>
      <c r="F12" s="65">
        <f>+'Ark1'!S2774</f>
        <v>0</v>
      </c>
      <c r="G12" s="102">
        <f>+'Ark1'!T2774</f>
        <v>0</v>
      </c>
      <c r="H12" s="102">
        <f>+'Ark1'!U2774</f>
        <v>0</v>
      </c>
      <c r="I12" s="102">
        <f>+'Ark1'!Y2774</f>
        <v>0</v>
      </c>
      <c r="J12" s="102">
        <f>+'Ark1'!AA2774</f>
        <v>0</v>
      </c>
      <c r="K12" s="102">
        <f t="shared" ref="K12:K45" si="0">+I12/C12</f>
        <v>0</v>
      </c>
      <c r="L12" s="65" t="e">
        <f t="shared" ref="L12:L47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+'Ark1'!C2775</f>
        <v>2023</v>
      </c>
      <c r="C13" s="47">
        <f>+'Ark1'!M2775</f>
        <v>36</v>
      </c>
      <c r="D13" s="47">
        <f>+'Ark1'!Q2775</f>
        <v>0</v>
      </c>
      <c r="E13" s="65">
        <f>+'Ark1'!R2775</f>
        <v>0</v>
      </c>
      <c r="F13" s="65">
        <f>+'Ark1'!S2775</f>
        <v>0</v>
      </c>
      <c r="G13" s="102">
        <f>+'Ark1'!T2775</f>
        <v>0</v>
      </c>
      <c r="H13" s="102">
        <f>+'Ark1'!U2775</f>
        <v>0</v>
      </c>
      <c r="I13" s="102">
        <f>+'Ark1'!Y2775</f>
        <v>0</v>
      </c>
      <c r="J13" s="102">
        <f>+'Ark1'!AA2775</f>
        <v>0</v>
      </c>
      <c r="K13" s="102">
        <f t="shared" si="0"/>
        <v>0</v>
      </c>
      <c r="L13" s="65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+'Ark1'!C2776</f>
        <v>2023</v>
      </c>
      <c r="C14" s="47">
        <f>+'Ark1'!M2776</f>
        <v>37</v>
      </c>
      <c r="D14" s="47">
        <f>+'Ark1'!Q2776</f>
        <v>0</v>
      </c>
      <c r="E14" s="65">
        <f>+'Ark1'!R2776</f>
        <v>0</v>
      </c>
      <c r="F14" s="65">
        <f>+'Ark1'!S2776</f>
        <v>0</v>
      </c>
      <c r="G14" s="102">
        <f>+'Ark1'!T2776</f>
        <v>0</v>
      </c>
      <c r="H14" s="102">
        <f>+'Ark1'!U2776</f>
        <v>0</v>
      </c>
      <c r="I14" s="102">
        <f>+'Ark1'!Y2776</f>
        <v>0</v>
      </c>
      <c r="J14" s="102">
        <f>+'Ark1'!AA2776</f>
        <v>0</v>
      </c>
      <c r="K14" s="102">
        <f t="shared" si="0"/>
        <v>0</v>
      </c>
      <c r="L14" s="65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+'Ark1'!C2777</f>
        <v>2023</v>
      </c>
      <c r="C15" s="47">
        <f>+'Ark1'!M2777</f>
        <v>38</v>
      </c>
      <c r="D15" s="47">
        <f>+'Ark1'!Q2777</f>
        <v>0</v>
      </c>
      <c r="E15" s="65">
        <f>+'Ark1'!R2777</f>
        <v>0</v>
      </c>
      <c r="F15" s="65">
        <f>+'Ark1'!S2777</f>
        <v>0</v>
      </c>
      <c r="G15" s="102">
        <f>+'Ark1'!T2777</f>
        <v>0</v>
      </c>
      <c r="H15" s="102">
        <f>+'Ark1'!U2777</f>
        <v>0</v>
      </c>
      <c r="I15" s="102">
        <f>+'Ark1'!Y2777</f>
        <v>0</v>
      </c>
      <c r="J15" s="102">
        <f>+'Ark1'!AA2777</f>
        <v>0</v>
      </c>
      <c r="K15" s="102">
        <f t="shared" si="0"/>
        <v>0</v>
      </c>
      <c r="L15" s="65" t="e">
        <f t="shared" si="1"/>
        <v>#DIV/0!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+'Ark1'!C2778</f>
        <v>2023</v>
      </c>
      <c r="C16" s="47">
        <f>+'Ark1'!M2778</f>
        <v>39</v>
      </c>
      <c r="D16" s="47">
        <f>+'Ark1'!Q2778</f>
        <v>4</v>
      </c>
      <c r="E16" s="65">
        <f>+'Ark1'!R2778</f>
        <v>5</v>
      </c>
      <c r="F16" s="65">
        <f>+'Ark1'!S2778</f>
        <v>5</v>
      </c>
      <c r="G16" s="102">
        <f>+'Ark1'!T2778</f>
        <v>2.7774691700922127E-2</v>
      </c>
      <c r="H16" s="102">
        <f>+'Ark1'!U2778</f>
        <v>4.7120034761606512E-2</v>
      </c>
      <c r="I16" s="102">
        <f>+'Ark1'!Y2778</f>
        <v>233.80000000000004</v>
      </c>
      <c r="J16" s="102">
        <f>+'Ark1'!AA2778</f>
        <v>23.486251297301404</v>
      </c>
      <c r="K16" s="102">
        <f t="shared" si="0"/>
        <v>5.9948717948717958</v>
      </c>
      <c r="L16" s="65">
        <f t="shared" si="1"/>
        <v>1.25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+'Ark1'!C2779</f>
        <v>2023</v>
      </c>
      <c r="C17" s="47">
        <f>+'Ark1'!M2779</f>
        <v>40</v>
      </c>
      <c r="D17" s="47">
        <f>+'Ark1'!Q2779</f>
        <v>3</v>
      </c>
      <c r="E17" s="65">
        <f>+'Ark1'!R2779</f>
        <v>3</v>
      </c>
      <c r="F17" s="65">
        <f>+'Ark1'!S2779</f>
        <v>3</v>
      </c>
      <c r="G17" s="102">
        <f>+'Ark1'!T2779</f>
        <v>1.6664815020553277E-2</v>
      </c>
      <c r="H17" s="102">
        <f>+'Ark1'!U2779</f>
        <v>2.8763778277059369E-2</v>
      </c>
      <c r="I17" s="102">
        <f>+'Ark1'!Y2779</f>
        <v>237.86666666666673</v>
      </c>
      <c r="J17" s="102">
        <f>+'Ark1'!AA2779</f>
        <v>29.007738431130637</v>
      </c>
      <c r="K17" s="102">
        <f t="shared" si="0"/>
        <v>5.9466666666666681</v>
      </c>
      <c r="L17" s="65">
        <f t="shared" si="1"/>
        <v>1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+'Ark1'!C2780</f>
        <v>2023</v>
      </c>
      <c r="C18" s="47">
        <f>+'Ark1'!M2780</f>
        <v>41</v>
      </c>
      <c r="D18" s="47">
        <f>+'Ark1'!Q2780</f>
        <v>1</v>
      </c>
      <c r="E18" s="65">
        <f>+'Ark1'!R2780</f>
        <v>1</v>
      </c>
      <c r="F18" s="65">
        <f>+'Ark1'!S2780</f>
        <v>1</v>
      </c>
      <c r="G18" s="102">
        <f>+'Ark1'!T2780</f>
        <v>5.5549383401844255E-3</v>
      </c>
      <c r="H18" s="102">
        <f>+'Ark1'!U2780</f>
        <v>8.6259088442975102E-3</v>
      </c>
      <c r="I18" s="102">
        <f>+'Ark1'!Y2780</f>
        <v>214</v>
      </c>
      <c r="J18" s="102">
        <f>+'Ark1'!AA2780</f>
        <v>0</v>
      </c>
      <c r="K18" s="102">
        <f t="shared" si="0"/>
        <v>5.2195121951219514</v>
      </c>
      <c r="L18" s="65">
        <f t="shared" si="1"/>
        <v>1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+'Ark1'!C2781</f>
        <v>2023</v>
      </c>
      <c r="C19" s="47">
        <f>+'Ark1'!M2781</f>
        <v>42</v>
      </c>
      <c r="D19" s="47">
        <f>+'Ark1'!Q2781</f>
        <v>11</v>
      </c>
      <c r="E19" s="65">
        <f>+'Ark1'!R2781</f>
        <v>11</v>
      </c>
      <c r="F19" s="65">
        <f>+'Ark1'!S2781</f>
        <v>11</v>
      </c>
      <c r="G19" s="102">
        <f>+'Ark1'!T2781</f>
        <v>6.1104321742028657E-2</v>
      </c>
      <c r="H19" s="102">
        <f>+'Ark1'!U2781</f>
        <v>9.8992380984627357E-2</v>
      </c>
      <c r="I19" s="102">
        <f>+'Ark1'!Y2781</f>
        <v>223.26363636363641</v>
      </c>
      <c r="J19" s="102">
        <f>+'Ark1'!AA2781</f>
        <v>28.599659016634408</v>
      </c>
      <c r="K19" s="102">
        <f t="shared" si="0"/>
        <v>5.3158008658008669</v>
      </c>
      <c r="L19" s="65">
        <f t="shared" si="1"/>
        <v>1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+'Ark1'!C2782</f>
        <v>2023</v>
      </c>
      <c r="C20" s="47">
        <f>+'Ark1'!M2782</f>
        <v>43</v>
      </c>
      <c r="D20" s="47">
        <f>+'Ark1'!Q2782</f>
        <v>7</v>
      </c>
      <c r="E20" s="65">
        <f>+'Ark1'!R2782</f>
        <v>9</v>
      </c>
      <c r="F20" s="65">
        <f>+'Ark1'!S2782</f>
        <v>9</v>
      </c>
      <c r="G20" s="102">
        <f>+'Ark1'!T2782</f>
        <v>4.9994445061659822E-2</v>
      </c>
      <c r="H20" s="102">
        <f>+'Ark1'!U2782</f>
        <v>7.5625841933042018E-2</v>
      </c>
      <c r="I20" s="102">
        <f>+'Ark1'!Y2782</f>
        <v>208.46666666666673</v>
      </c>
      <c r="J20" s="102">
        <f>+'Ark1'!AA2782</f>
        <v>38.276944032203474</v>
      </c>
      <c r="K20" s="102">
        <f t="shared" si="0"/>
        <v>4.8480620155038769</v>
      </c>
      <c r="L20" s="65">
        <f t="shared" si="1"/>
        <v>1.2857142857142858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+'Ark1'!C2783</f>
        <v>2023</v>
      </c>
      <c r="C21" s="47">
        <f>+'Ark1'!M2783</f>
        <v>44</v>
      </c>
      <c r="D21" s="47">
        <f>+'Ark1'!Q2783</f>
        <v>4</v>
      </c>
      <c r="E21" s="65">
        <f>+'Ark1'!R2783</f>
        <v>4</v>
      </c>
      <c r="F21" s="65">
        <f>+'Ark1'!S2783</f>
        <v>4</v>
      </c>
      <c r="G21" s="102">
        <f>+'Ark1'!T2783</f>
        <v>2.2219753360737705E-2</v>
      </c>
      <c r="H21" s="102">
        <f>+'Ark1'!U2783</f>
        <v>3.2331034972014186E-2</v>
      </c>
      <c r="I21" s="102">
        <f>+'Ark1'!Y2783</f>
        <v>200.52500000000001</v>
      </c>
      <c r="J21" s="102">
        <f>+'Ark1'!AA2783</f>
        <v>24.802658627655223</v>
      </c>
      <c r="K21" s="102">
        <f t="shared" si="0"/>
        <v>4.5573863636363638</v>
      </c>
      <c r="L21" s="65">
        <f t="shared" si="1"/>
        <v>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+'Ark1'!C2784</f>
        <v>2023</v>
      </c>
      <c r="C22" s="47">
        <f>+'Ark1'!M2784</f>
        <v>45</v>
      </c>
      <c r="D22" s="47">
        <f>+'Ark1'!Q2784</f>
        <v>40</v>
      </c>
      <c r="E22" s="65">
        <f>+'Ark1'!R2784</f>
        <v>49</v>
      </c>
      <c r="F22" s="65">
        <f>+'Ark1'!S2784</f>
        <v>49</v>
      </c>
      <c r="G22" s="102">
        <f>+'Ark1'!T2784</f>
        <v>0.27219197866903683</v>
      </c>
      <c r="H22" s="102">
        <f>+'Ark1'!U2784</f>
        <v>0.40270095747588192</v>
      </c>
      <c r="I22" s="102">
        <f>+'Ark1'!Y2784</f>
        <v>203.88979591836735</v>
      </c>
      <c r="J22" s="102">
        <f>+'Ark1'!AA2784</f>
        <v>30.054734048629513</v>
      </c>
      <c r="K22" s="102">
        <f t="shared" si="0"/>
        <v>4.5308843537414969</v>
      </c>
      <c r="L22" s="65">
        <f t="shared" si="1"/>
        <v>1.2250000000000001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+'Ark1'!C2785</f>
        <v>2023</v>
      </c>
      <c r="C23" s="47">
        <f>+'Ark1'!M2785</f>
        <v>46</v>
      </c>
      <c r="D23" s="47">
        <f>+'Ark1'!Q2785</f>
        <v>27</v>
      </c>
      <c r="E23" s="65">
        <f>+'Ark1'!R2785</f>
        <v>31</v>
      </c>
      <c r="F23" s="65">
        <f>+'Ark1'!S2785</f>
        <v>31</v>
      </c>
      <c r="G23" s="102">
        <f>+'Ark1'!T2785</f>
        <v>0.17220308854571717</v>
      </c>
      <c r="H23" s="102">
        <f>+'Ark1'!U2785</f>
        <v>0.24986113899080095</v>
      </c>
      <c r="I23" s="102">
        <f>+'Ark1'!Y2785</f>
        <v>199.96129032258065</v>
      </c>
      <c r="J23" s="102">
        <f>+'Ark1'!AA2785</f>
        <v>29.999555667885495</v>
      </c>
      <c r="K23" s="102">
        <f t="shared" si="0"/>
        <v>4.3469845722300144</v>
      </c>
      <c r="L23" s="65">
        <f t="shared" si="1"/>
        <v>1.1481481481481481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+'Ark1'!C2786</f>
        <v>2023</v>
      </c>
      <c r="C24" s="47">
        <f>+'Ark1'!M2786</f>
        <v>47</v>
      </c>
      <c r="D24" s="47">
        <f>+'Ark1'!Q2786</f>
        <v>22</v>
      </c>
      <c r="E24" s="65">
        <f>+'Ark1'!R2786</f>
        <v>29</v>
      </c>
      <c r="F24" s="65">
        <f>+'Ark1'!S2786</f>
        <v>29</v>
      </c>
      <c r="G24" s="102">
        <f>+'Ark1'!T2786</f>
        <v>0.16109321186534822</v>
      </c>
      <c r="H24" s="102">
        <f>+'Ark1'!U2786</f>
        <v>0.22612376647488125</v>
      </c>
      <c r="I24" s="102">
        <f>+'Ark1'!Y2786</f>
        <v>193.44482758620697</v>
      </c>
      <c r="J24" s="102">
        <f>+'Ark1'!AA2786</f>
        <v>30.772441614231756</v>
      </c>
      <c r="K24" s="102">
        <f t="shared" si="0"/>
        <v>4.1158473954512118</v>
      </c>
      <c r="L24" s="65">
        <f t="shared" si="1"/>
        <v>1.3181818181818181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+'Ark1'!C2787</f>
        <v>2023</v>
      </c>
      <c r="C25" s="47">
        <f>+'Ark1'!M2787</f>
        <v>48</v>
      </c>
      <c r="D25" s="47">
        <f>+'Ark1'!Q2787</f>
        <v>67</v>
      </c>
      <c r="E25" s="65">
        <f>+'Ark1'!R2787</f>
        <v>120</v>
      </c>
      <c r="F25" s="65">
        <f>+'Ark1'!S2787</f>
        <v>120</v>
      </c>
      <c r="G25" s="102">
        <f>+'Ark1'!T2787</f>
        <v>0.66659260082213101</v>
      </c>
      <c r="H25" s="102">
        <f>+'Ark1'!U2787</f>
        <v>0.91241558500188258</v>
      </c>
      <c r="I25" s="102">
        <f>+'Ark1'!Y2787</f>
        <v>188.63416666666672</v>
      </c>
      <c r="J25" s="102">
        <f>+'Ark1'!AA2787</f>
        <v>27.038538840678619</v>
      </c>
      <c r="K25" s="102">
        <f t="shared" si="0"/>
        <v>3.9298784722222231</v>
      </c>
      <c r="L25" s="65">
        <f t="shared" si="1"/>
        <v>1.791044776119403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+'Ark1'!C2788</f>
        <v>2023</v>
      </c>
      <c r="C26" s="47">
        <f>+'Ark1'!M2788</f>
        <v>49</v>
      </c>
      <c r="D26" s="47">
        <f>+'Ark1'!Q2788</f>
        <v>69</v>
      </c>
      <c r="E26" s="65">
        <f>+'Ark1'!R2788</f>
        <v>114</v>
      </c>
      <c r="F26" s="65">
        <f>+'Ark1'!S2788</f>
        <v>114</v>
      </c>
      <c r="G26" s="102">
        <f>+'Ark1'!T2788</f>
        <v>0.63326297078102445</v>
      </c>
      <c r="H26" s="102">
        <f>+'Ark1'!U2788</f>
        <v>0.83998616629946066</v>
      </c>
      <c r="I26" s="102">
        <f>+'Ark1'!Y2788</f>
        <v>182.79999999999995</v>
      </c>
      <c r="J26" s="102">
        <f>+'Ark1'!AA2788</f>
        <v>26.874869236728362</v>
      </c>
      <c r="K26" s="102">
        <f t="shared" si="0"/>
        <v>3.7306122448979582</v>
      </c>
      <c r="L26" s="65">
        <f t="shared" si="1"/>
        <v>1.6521739130434783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+'Ark1'!C2789</f>
        <v>2023</v>
      </c>
      <c r="C27" s="47">
        <f>+'Ark1'!M2789</f>
        <v>50</v>
      </c>
      <c r="D27" s="47">
        <f>+'Ark1'!Q2789</f>
        <v>24</v>
      </c>
      <c r="E27" s="65">
        <f>+'Ark1'!R2789</f>
        <v>25</v>
      </c>
      <c r="F27" s="65">
        <f>+'Ark1'!S2789</f>
        <v>25</v>
      </c>
      <c r="G27" s="102">
        <f>+'Ark1'!T2789</f>
        <v>0.13887345850461064</v>
      </c>
      <c r="H27" s="102">
        <f>+'Ark1'!U2789</f>
        <v>0.18700889758466488</v>
      </c>
      <c r="I27" s="102">
        <f>+'Ark1'!Y2789</f>
        <v>185.57999999999996</v>
      </c>
      <c r="J27" s="102">
        <f>+'Ark1'!AA2789</f>
        <v>23.050622551246192</v>
      </c>
      <c r="K27" s="102">
        <f t="shared" si="0"/>
        <v>3.7115999999999989</v>
      </c>
      <c r="L27" s="65">
        <f t="shared" si="1"/>
        <v>1.0416666666666667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+'Ark1'!C2790</f>
        <v>2023</v>
      </c>
      <c r="C28" s="47">
        <f>+'Ark1'!M2790</f>
        <v>51</v>
      </c>
      <c r="D28" s="47">
        <f>+'Ark1'!Q2790</f>
        <v>137</v>
      </c>
      <c r="E28" s="65">
        <f>+'Ark1'!R2790</f>
        <v>344</v>
      </c>
      <c r="F28" s="65">
        <f>+'Ark1'!S2790</f>
        <v>344</v>
      </c>
      <c r="G28" s="102">
        <f>+'Ark1'!T2790</f>
        <v>1.9108987890234423</v>
      </c>
      <c r="H28" s="102">
        <f>+'Ark1'!U2790</f>
        <v>2.5000020153992621</v>
      </c>
      <c r="I28" s="102">
        <f>+'Ark1'!Y2790</f>
        <v>180.29796511627899</v>
      </c>
      <c r="J28" s="102">
        <f>+'Ark1'!AA2790</f>
        <v>27.166221147606059</v>
      </c>
      <c r="K28" s="102">
        <f t="shared" si="0"/>
        <v>3.5352542179662545</v>
      </c>
      <c r="L28" s="65">
        <f t="shared" si="1"/>
        <v>2.5109489051094891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+'Ark1'!C2791</f>
        <v>2023</v>
      </c>
      <c r="C29" s="47">
        <f>+'Ark1'!M2791</f>
        <v>52</v>
      </c>
      <c r="D29" s="47">
        <f>+'Ark1'!Q2791</f>
        <v>122</v>
      </c>
      <c r="E29" s="65">
        <f>+'Ark1'!R2791</f>
        <v>271</v>
      </c>
      <c r="F29" s="65">
        <f>+'Ark1'!S2791</f>
        <v>271</v>
      </c>
      <c r="G29" s="102">
        <f>+'Ark1'!T2791</f>
        <v>1.5053882901899782</v>
      </c>
      <c r="H29" s="102">
        <f>+'Ark1'!U2791</f>
        <v>1.8824957737077452</v>
      </c>
      <c r="I29" s="102">
        <f>+'Ark1'!Y2791</f>
        <v>172.33505535055343</v>
      </c>
      <c r="J29" s="102">
        <f>+'Ark1'!AA2791</f>
        <v>26.786599404436913</v>
      </c>
      <c r="K29" s="102">
        <f t="shared" si="0"/>
        <v>3.3141356798183352</v>
      </c>
      <c r="L29" s="65">
        <f t="shared" si="1"/>
        <v>2.221311475409836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+'Ark1'!C2792</f>
        <v>2023</v>
      </c>
      <c r="C30" s="47">
        <f>+'Ark1'!M2792</f>
        <v>53</v>
      </c>
      <c r="D30" s="47">
        <f>+'Ark1'!Q2792</f>
        <v>77</v>
      </c>
      <c r="E30" s="65">
        <f>+'Ark1'!R2792</f>
        <v>120</v>
      </c>
      <c r="F30" s="65">
        <f>+'Ark1'!S2792</f>
        <v>120</v>
      </c>
      <c r="G30" s="102">
        <f>+'Ark1'!T2792</f>
        <v>0.66659260082213101</v>
      </c>
      <c r="H30" s="102">
        <f>+'Ark1'!U2792</f>
        <v>0.82155735544145747</v>
      </c>
      <c r="I30" s="102">
        <f>+'Ark1'!Y2792</f>
        <v>169.85000000000005</v>
      </c>
      <c r="J30" s="102">
        <f>+'Ark1'!AA2792</f>
        <v>29.391121108253024</v>
      </c>
      <c r="K30" s="102">
        <f t="shared" si="0"/>
        <v>3.2047169811320764</v>
      </c>
      <c r="L30" s="65">
        <f t="shared" si="1"/>
        <v>1.5584415584415585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+'Ark1'!C2793</f>
        <v>2023</v>
      </c>
      <c r="C31" s="47">
        <f>+'Ark1'!M2793</f>
        <v>54</v>
      </c>
      <c r="D31" s="47">
        <f>+'Ark1'!Q2793</f>
        <v>180</v>
      </c>
      <c r="E31" s="65">
        <f>+'Ark1'!R2793</f>
        <v>681</v>
      </c>
      <c r="F31" s="65">
        <f>+'Ark1'!S2793</f>
        <v>681</v>
      </c>
      <c r="G31" s="102">
        <f>+'Ark1'!T2793</f>
        <v>3.7829130096655912</v>
      </c>
      <c r="H31" s="102">
        <f>+'Ark1'!U2793</f>
        <v>4.5155222020413603</v>
      </c>
      <c r="I31" s="102">
        <f>+'Ark1'!Y2793</f>
        <v>164.50146842878124</v>
      </c>
      <c r="J31" s="102">
        <f>+'Ark1'!AA2793</f>
        <v>25.727206056444167</v>
      </c>
      <c r="K31" s="102">
        <f t="shared" si="0"/>
        <v>3.0463234894218747</v>
      </c>
      <c r="L31" s="65">
        <f t="shared" si="1"/>
        <v>3.7833333333333332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+'Ark1'!C2794</f>
        <v>2023</v>
      </c>
      <c r="C32" s="47">
        <f>+'Ark1'!M2794</f>
        <v>55</v>
      </c>
      <c r="D32" s="47">
        <f>+'Ark1'!Q2794</f>
        <v>176</v>
      </c>
      <c r="E32" s="65">
        <f>+'Ark1'!R2794</f>
        <v>621</v>
      </c>
      <c r="F32" s="65">
        <f>+'Ark1'!S2794</f>
        <v>621</v>
      </c>
      <c r="G32" s="102">
        <f>+'Ark1'!T2794</f>
        <v>3.4496167092545273</v>
      </c>
      <c r="H32" s="102">
        <f>+'Ark1'!U2794</f>
        <v>4.0139256027454557</v>
      </c>
      <c r="I32" s="102">
        <f>+'Ark1'!Y2794</f>
        <v>160.35652173913036</v>
      </c>
      <c r="J32" s="102">
        <f>+'Ark1'!AA2794</f>
        <v>27.301312281902405</v>
      </c>
      <c r="K32" s="102">
        <f t="shared" si="0"/>
        <v>2.9155731225296431</v>
      </c>
      <c r="L32" s="65">
        <f t="shared" si="1"/>
        <v>3.5284090909090908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+'Ark1'!C2795</f>
        <v>2023</v>
      </c>
      <c r="C33" s="47">
        <f>+'Ark1'!M2795</f>
        <v>56</v>
      </c>
      <c r="D33" s="47">
        <f>+'Ark1'!Q2795</f>
        <v>95</v>
      </c>
      <c r="E33" s="65">
        <f>+'Ark1'!R2795</f>
        <v>337</v>
      </c>
      <c r="F33" s="65">
        <f>+'Ark1'!S2795</f>
        <v>337</v>
      </c>
      <c r="G33" s="102">
        <f>+'Ark1'!T2795</f>
        <v>1.8720142206421504</v>
      </c>
      <c r="H33" s="102">
        <f>+'Ark1'!U2795</f>
        <v>2.1195389733878618</v>
      </c>
      <c r="I33" s="102">
        <f>+'Ark1'!Y2795</f>
        <v>156.03442136498512</v>
      </c>
      <c r="J33" s="102">
        <f>+'Ark1'!AA2795</f>
        <v>26.709240041546181</v>
      </c>
      <c r="K33" s="102">
        <f t="shared" si="0"/>
        <v>2.786328952946163</v>
      </c>
      <c r="L33" s="65">
        <f t="shared" si="1"/>
        <v>3.5473684210526315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+'Ark1'!C2796</f>
        <v>2023</v>
      </c>
      <c r="C34" s="47">
        <f>+'Ark1'!M2796</f>
        <v>57</v>
      </c>
      <c r="D34" s="47">
        <f>+'Ark1'!Q2796</f>
        <v>211</v>
      </c>
      <c r="E34" s="65">
        <f>+'Ark1'!R2796</f>
        <v>1686</v>
      </c>
      <c r="F34" s="65">
        <f>+'Ark1'!S2796</f>
        <v>1686</v>
      </c>
      <c r="G34" s="102">
        <f>+'Ark1'!T2796</f>
        <v>9.3656260415509376</v>
      </c>
      <c r="H34" s="102">
        <f>+'Ark1'!U2796</f>
        <v>10.131460463106528</v>
      </c>
      <c r="I34" s="102">
        <f>+'Ark1'!Y2796</f>
        <v>149.08137603796001</v>
      </c>
      <c r="J34" s="102">
        <f>+'Ark1'!AA2796</f>
        <v>26.500621260062939</v>
      </c>
      <c r="K34" s="102">
        <f t="shared" si="0"/>
        <v>2.6154627375080706</v>
      </c>
      <c r="L34" s="65">
        <f t="shared" si="1"/>
        <v>7.9905213270142177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+'Ark1'!C2797</f>
        <v>2023</v>
      </c>
      <c r="C35" s="47">
        <f>+'Ark1'!M2797</f>
        <v>58</v>
      </c>
      <c r="D35" s="47">
        <f>+'Ark1'!Q2797</f>
        <v>193</v>
      </c>
      <c r="E35" s="65">
        <f>+'Ark1'!R2797</f>
        <v>1279</v>
      </c>
      <c r="F35" s="65">
        <f>+'Ark1'!S2797</f>
        <v>1279</v>
      </c>
      <c r="G35" s="102">
        <f>+'Ark1'!T2797</f>
        <v>7.1047661370958783</v>
      </c>
      <c r="H35" s="102">
        <f>+'Ark1'!U2797</f>
        <v>7.378545994232744</v>
      </c>
      <c r="I35" s="102">
        <f>+'Ark1'!Y2797</f>
        <v>143.12290852228321</v>
      </c>
      <c r="J35" s="102">
        <f>+'Ark1'!AA2797</f>
        <v>26.737026751593319</v>
      </c>
      <c r="K35" s="102">
        <f t="shared" si="0"/>
        <v>2.4676363538324693</v>
      </c>
      <c r="L35" s="65">
        <f t="shared" si="1"/>
        <v>6.6269430051813467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+'Ark1'!C2798</f>
        <v>2023</v>
      </c>
      <c r="C36" s="47">
        <f>+'Ark1'!M2798</f>
        <v>59</v>
      </c>
      <c r="D36" s="47">
        <f>+'Ark1'!Q2798</f>
        <v>206</v>
      </c>
      <c r="E36" s="65">
        <f>+'Ark1'!R2798</f>
        <v>1226</v>
      </c>
      <c r="F36" s="65">
        <f>+'Ark1'!S2798</f>
        <v>1226</v>
      </c>
      <c r="G36" s="102">
        <f>+'Ark1'!T2798</f>
        <v>6.8103544050661018</v>
      </c>
      <c r="H36" s="102">
        <f>+'Ark1'!U2798</f>
        <v>6.9389511378541133</v>
      </c>
      <c r="I36" s="102">
        <f>+'Ark1'!Y2798</f>
        <v>140.41460032626421</v>
      </c>
      <c r="J36" s="102">
        <f>+'Ark1'!AA2798</f>
        <v>26.185135015935039</v>
      </c>
      <c r="K36" s="102">
        <f t="shared" si="0"/>
        <v>2.379908480106173</v>
      </c>
      <c r="L36" s="65">
        <f t="shared" si="1"/>
        <v>5.9514563106796112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+'Ark1'!C2799</f>
        <v>2023</v>
      </c>
      <c r="C37" s="47">
        <f>+'Ark1'!M2799</f>
        <v>60</v>
      </c>
      <c r="D37" s="47">
        <f>+'Ark1'!Q2799</f>
        <v>225</v>
      </c>
      <c r="E37" s="65">
        <f>+'Ark1'!R2799</f>
        <v>1881</v>
      </c>
      <c r="F37" s="65">
        <f>+'Ark1'!S2799</f>
        <v>1881</v>
      </c>
      <c r="G37" s="102">
        <f>+'Ark1'!T2799</f>
        <v>10.448839017886902</v>
      </c>
      <c r="H37" s="102">
        <f>+'Ark1'!U2799</f>
        <v>10.374606291754022</v>
      </c>
      <c r="I37" s="102">
        <f>+'Ark1'!Y2799</f>
        <v>136.83328017012209</v>
      </c>
      <c r="J37" s="102">
        <f>+'Ark1'!AA2799</f>
        <v>25.593224289609061</v>
      </c>
      <c r="K37" s="102">
        <f t="shared" si="0"/>
        <v>2.2805546695020351</v>
      </c>
      <c r="L37" s="65">
        <f t="shared" si="1"/>
        <v>8.36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+'Ark1'!C2800</f>
        <v>2023</v>
      </c>
      <c r="C38" s="47">
        <f>+'Ark1'!M2800</f>
        <v>61</v>
      </c>
      <c r="D38" s="47">
        <f>+'Ark1'!Q2800</f>
        <v>222</v>
      </c>
      <c r="E38" s="65">
        <f>+'Ark1'!R2800</f>
        <v>2142</v>
      </c>
      <c r="F38" s="65">
        <f>+'Ark1'!S2800</f>
        <v>2142</v>
      </c>
      <c r="G38" s="102">
        <f>+'Ark1'!T2800</f>
        <v>11.898677924675036</v>
      </c>
      <c r="H38" s="102">
        <f>+'Ark1'!U2800</f>
        <v>11.608179780063516</v>
      </c>
      <c r="I38" s="102">
        <f>+'Ark1'!Y2800</f>
        <v>134.44775910364149</v>
      </c>
      <c r="J38" s="102">
        <f>+'Ark1'!AA2800</f>
        <v>24.569440115762955</v>
      </c>
      <c r="K38" s="102">
        <f t="shared" si="0"/>
        <v>2.2040616246498606</v>
      </c>
      <c r="L38" s="65">
        <f t="shared" si="1"/>
        <v>9.6486486486486491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+'Ark1'!C2801</f>
        <v>2023</v>
      </c>
      <c r="C39" s="47">
        <f>+'Ark1'!M2801</f>
        <v>62</v>
      </c>
      <c r="D39" s="47">
        <f>+'Ark1'!Q2801</f>
        <v>180</v>
      </c>
      <c r="E39" s="65">
        <f>+'Ark1'!R2801</f>
        <v>908</v>
      </c>
      <c r="F39" s="65">
        <f>+'Ark1'!S2801</f>
        <v>908</v>
      </c>
      <c r="G39" s="102">
        <f>+'Ark1'!T2801</f>
        <v>5.0438840128874567</v>
      </c>
      <c r="H39" s="102">
        <f>+'Ark1'!U2801</f>
        <v>4.7964487052672116</v>
      </c>
      <c r="I39" s="102">
        <f>+'Ark1'!Y2801</f>
        <v>131.05176211453761</v>
      </c>
      <c r="J39" s="102">
        <f>+'Ark1'!AA2801</f>
        <v>24.893967812680785</v>
      </c>
      <c r="K39" s="102">
        <f t="shared" si="0"/>
        <v>2.1137380986215741</v>
      </c>
      <c r="L39" s="65">
        <f t="shared" si="1"/>
        <v>5.0444444444444443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+'Ark1'!C2802</f>
        <v>2023</v>
      </c>
      <c r="C40" s="47">
        <f>+'Ark1'!M2802</f>
        <v>63</v>
      </c>
      <c r="D40" s="47">
        <f>+'Ark1'!Q2802</f>
        <v>208</v>
      </c>
      <c r="E40" s="65">
        <f>+'Ark1'!R2802</f>
        <v>1746</v>
      </c>
      <c r="F40" s="65">
        <f>+'Ark1'!S2802</f>
        <v>1746</v>
      </c>
      <c r="G40" s="102">
        <f>+'Ark1'!T2802</f>
        <v>9.6989223419620068</v>
      </c>
      <c r="H40" s="102">
        <f>+'Ark1'!U2802</f>
        <v>9.0927599603046882</v>
      </c>
      <c r="I40" s="102">
        <f>+'Ark1'!Y2802</f>
        <v>129.19936998854513</v>
      </c>
      <c r="J40" s="102">
        <f>+'Ark1'!AA2802</f>
        <v>24.459759941967953</v>
      </c>
      <c r="K40" s="102">
        <f t="shared" si="0"/>
        <v>2.0507836506118275</v>
      </c>
      <c r="L40" s="65">
        <f t="shared" si="1"/>
        <v>8.3942307692307701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+'Ark1'!C2803</f>
        <v>2023</v>
      </c>
      <c r="C41" s="47">
        <f>+'Ark1'!M2803</f>
        <v>64</v>
      </c>
      <c r="D41" s="47">
        <f>+'Ark1'!Q2803</f>
        <v>202</v>
      </c>
      <c r="E41" s="65">
        <f>+'Ark1'!R2803</f>
        <v>2239</v>
      </c>
      <c r="F41" s="65">
        <f>+'Ark1'!S2803</f>
        <v>2239</v>
      </c>
      <c r="G41" s="102">
        <f>+'Ark1'!T2803</f>
        <v>12.437506943672924</v>
      </c>
      <c r="H41" s="102">
        <f>+'Ark1'!U2803</f>
        <v>10.99231810417032</v>
      </c>
      <c r="I41" s="102">
        <f>+'Ark1'!Y2803</f>
        <v>121.7991067440819</v>
      </c>
      <c r="J41" s="102">
        <f>+'Ark1'!AA2803</f>
        <v>21.447267594665139</v>
      </c>
      <c r="K41" s="102">
        <f t="shared" si="0"/>
        <v>1.9031110428762796</v>
      </c>
      <c r="L41" s="65">
        <f t="shared" si="1"/>
        <v>11.084158415841584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+'Ark1'!C2804</f>
        <v>2023</v>
      </c>
      <c r="C42" s="47">
        <f>+'Ark1'!M2804</f>
        <v>65</v>
      </c>
      <c r="D42" s="47">
        <f>+'Ark1'!Q2804</f>
        <v>189</v>
      </c>
      <c r="E42" s="65">
        <f>+'Ark1'!R2804</f>
        <v>2093</v>
      </c>
      <c r="F42" s="65">
        <f>+'Ark1'!S2804</f>
        <v>2093</v>
      </c>
      <c r="G42" s="102">
        <f>+'Ark1'!T2804</f>
        <v>11.626485946005999</v>
      </c>
      <c r="H42" s="102">
        <f>+'Ark1'!U2804</f>
        <v>9.7241321489235002</v>
      </c>
      <c r="I42" s="102">
        <f>+'Ark1'!Y2804</f>
        <v>115.26316292403259</v>
      </c>
      <c r="J42" s="102">
        <f>+'Ark1'!AA2804</f>
        <v>20.836936931532954</v>
      </c>
      <c r="K42" s="102">
        <f t="shared" si="0"/>
        <v>1.7732794296005012</v>
      </c>
      <c r="L42" s="65">
        <f t="shared" si="1"/>
        <v>11.074074074074074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+'Ark1'!C2805</f>
        <v>2023</v>
      </c>
      <c r="C43" s="47">
        <f>+'Ark1'!M2805</f>
        <v>66</v>
      </c>
      <c r="D43" s="47">
        <f>+'Ark1'!Q2805</f>
        <v>0</v>
      </c>
      <c r="E43" s="65">
        <f>+'Ark1'!R2805</f>
        <v>0</v>
      </c>
      <c r="F43" s="65">
        <f>+'Ark1'!S2805</f>
        <v>0</v>
      </c>
      <c r="G43" s="102">
        <f>+'Ark1'!T2805</f>
        <v>0</v>
      </c>
      <c r="H43" s="102">
        <f>+'Ark1'!U2805</f>
        <v>0</v>
      </c>
      <c r="I43" s="102">
        <f>+'Ark1'!Y2805</f>
        <v>0</v>
      </c>
      <c r="J43" s="102">
        <f>+'Ark1'!AA2805</f>
        <v>0</v>
      </c>
      <c r="K43" s="102">
        <f t="shared" si="0"/>
        <v>0</v>
      </c>
      <c r="L43" s="65" t="e">
        <f t="shared" si="1"/>
        <v>#DIV/0!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+'Ark1'!C2806</f>
        <v>2023</v>
      </c>
      <c r="C44" s="47">
        <f>+'Ark1'!M2806</f>
        <v>67</v>
      </c>
      <c r="D44" s="47">
        <f>+'Ark1'!Q2806</f>
        <v>0</v>
      </c>
      <c r="E44" s="65">
        <f>+'Ark1'!R2806</f>
        <v>0</v>
      </c>
      <c r="F44" s="65">
        <f>+'Ark1'!S2806</f>
        <v>0</v>
      </c>
      <c r="G44" s="102">
        <f>+'Ark1'!T2806</f>
        <v>0</v>
      </c>
      <c r="H44" s="102">
        <f>+'Ark1'!U2806</f>
        <v>0</v>
      </c>
      <c r="I44" s="102">
        <f>+'Ark1'!Y2806</f>
        <v>0</v>
      </c>
      <c r="J44" s="102">
        <f>+'Ark1'!AA2806</f>
        <v>0</v>
      </c>
      <c r="K44" s="102">
        <f t="shared" si="0"/>
        <v>0</v>
      </c>
      <c r="L44" s="65" t="e">
        <f t="shared" si="1"/>
        <v>#DIV/0!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+'Ark1'!C2807</f>
        <v>2023</v>
      </c>
      <c r="C45" s="47">
        <f>+'Ark1'!M2807</f>
        <v>68</v>
      </c>
      <c r="D45" s="47">
        <f>+'Ark1'!Q2807</f>
        <v>0</v>
      </c>
      <c r="E45" s="65">
        <f>+'Ark1'!R2807</f>
        <v>0</v>
      </c>
      <c r="F45" s="65">
        <f>+'Ark1'!S2807</f>
        <v>0</v>
      </c>
      <c r="G45" s="102">
        <f>+'Ark1'!T2807</f>
        <v>0</v>
      </c>
      <c r="H45" s="102">
        <f>+'Ark1'!U2807</f>
        <v>0</v>
      </c>
      <c r="I45" s="102">
        <f>+'Ark1'!Y2807</f>
        <v>0</v>
      </c>
      <c r="J45" s="102">
        <f>+'Ark1'!AA2807</f>
        <v>0</v>
      </c>
      <c r="K45" s="102">
        <f t="shared" si="0"/>
        <v>0</v>
      </c>
      <c r="L45" s="65" t="e">
        <f t="shared" si="1"/>
        <v>#DIV/0!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+'Ark1'!C2808</f>
        <v>2022</v>
      </c>
      <c r="C47">
        <f>+'Ark1'!M2808</f>
        <v>0</v>
      </c>
      <c r="D47">
        <f>+'Ark1'!Q2808</f>
        <v>4</v>
      </c>
      <c r="E47" s="9">
        <f>+'Ark1'!R2808</f>
        <v>5</v>
      </c>
      <c r="F47" s="9">
        <f>+'Ark1'!S2808</f>
        <v>0</v>
      </c>
      <c r="G47" s="97">
        <f>+'Ark1'!T2808</f>
        <v>2.7674766148226049E-2</v>
      </c>
      <c r="H47" s="97">
        <f>+'Ark1'!U2808</f>
        <v>0</v>
      </c>
      <c r="I47" s="97">
        <f>+'Ark1'!Y2808</f>
        <v>0</v>
      </c>
      <c r="J47" s="97">
        <f>+'Ark1'!AA2808</f>
        <v>0</v>
      </c>
      <c r="K47" s="97" t="e">
        <f>+I47/C47</f>
        <v>#DIV/0!</v>
      </c>
      <c r="L47" s="9">
        <f t="shared" si="1"/>
        <v>1.25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+'Ark1'!C2809</f>
        <v>2022</v>
      </c>
      <c r="C48">
        <f>+'Ark1'!M2809</f>
        <v>35</v>
      </c>
      <c r="D48">
        <f>+'Ark1'!Q2809</f>
        <v>0</v>
      </c>
      <c r="E48" s="9">
        <f>+'Ark1'!R2809</f>
        <v>0</v>
      </c>
      <c r="F48" s="9">
        <f>+'Ark1'!S2809</f>
        <v>0</v>
      </c>
      <c r="G48" s="97">
        <f>+'Ark1'!T2809</f>
        <v>0</v>
      </c>
      <c r="H48" s="97">
        <f>+'Ark1'!U2809</f>
        <v>0</v>
      </c>
      <c r="I48" s="97">
        <f>+'Ark1'!Y2809</f>
        <v>0</v>
      </c>
      <c r="J48" s="97">
        <f>+'Ark1'!AA2809</f>
        <v>0</v>
      </c>
      <c r="K48" s="97">
        <f t="shared" ref="K48:K111" si="2">+I48/C48</f>
        <v>0</v>
      </c>
      <c r="L48" s="9" t="e">
        <f t="shared" ref="L48:L111" si="3">+E48/D48</f>
        <v>#DIV/0!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+'Ark1'!C2810</f>
        <v>2022</v>
      </c>
      <c r="C49">
        <f>+'Ark1'!M2810</f>
        <v>36</v>
      </c>
      <c r="D49">
        <f>+'Ark1'!Q2810</f>
        <v>0</v>
      </c>
      <c r="E49" s="9">
        <f>+'Ark1'!R2810</f>
        <v>0</v>
      </c>
      <c r="F49" s="9">
        <f>+'Ark1'!S2810</f>
        <v>0</v>
      </c>
      <c r="G49" s="97">
        <f>+'Ark1'!T2810</f>
        <v>0</v>
      </c>
      <c r="H49" s="97">
        <f>+'Ark1'!U2810</f>
        <v>0</v>
      </c>
      <c r="I49" s="97">
        <f>+'Ark1'!Y2810</f>
        <v>0</v>
      </c>
      <c r="J49" s="97">
        <f>+'Ark1'!AA2810</f>
        <v>0</v>
      </c>
      <c r="K49" s="97">
        <f t="shared" si="2"/>
        <v>0</v>
      </c>
      <c r="L49" s="9" t="e">
        <f t="shared" si="3"/>
        <v>#DIV/0!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+'Ark1'!C2811</f>
        <v>2022</v>
      </c>
      <c r="C50">
        <f>+'Ark1'!M2811</f>
        <v>37</v>
      </c>
      <c r="D50">
        <f>+'Ark1'!Q2811</f>
        <v>0</v>
      </c>
      <c r="E50" s="9">
        <f>+'Ark1'!R2811</f>
        <v>0</v>
      </c>
      <c r="F50" s="9">
        <f>+'Ark1'!S2811</f>
        <v>0</v>
      </c>
      <c r="G50" s="97">
        <f>+'Ark1'!T2811</f>
        <v>0</v>
      </c>
      <c r="H50" s="97">
        <f>+'Ark1'!U2811</f>
        <v>0</v>
      </c>
      <c r="I50" s="97">
        <f>+'Ark1'!Y2811</f>
        <v>0</v>
      </c>
      <c r="J50" s="97">
        <f>+'Ark1'!AA2811</f>
        <v>0</v>
      </c>
      <c r="K50" s="97">
        <f t="shared" si="2"/>
        <v>0</v>
      </c>
      <c r="L50" s="9" t="e">
        <f t="shared" si="3"/>
        <v>#DIV/0!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+'Ark1'!C2812</f>
        <v>2022</v>
      </c>
      <c r="C51">
        <f>+'Ark1'!M2812</f>
        <v>38</v>
      </c>
      <c r="D51">
        <f>+'Ark1'!Q2812</f>
        <v>0</v>
      </c>
      <c r="E51" s="9">
        <f>+'Ark1'!R2812</f>
        <v>0</v>
      </c>
      <c r="F51" s="9">
        <f>+'Ark1'!S2812</f>
        <v>0</v>
      </c>
      <c r="G51" s="97">
        <f>+'Ark1'!T2812</f>
        <v>0</v>
      </c>
      <c r="H51" s="97">
        <f>+'Ark1'!U2812</f>
        <v>0</v>
      </c>
      <c r="I51" s="97">
        <f>+'Ark1'!Y2812</f>
        <v>0</v>
      </c>
      <c r="J51" s="97">
        <f>+'Ark1'!AA2812</f>
        <v>0</v>
      </c>
      <c r="K51" s="97">
        <f t="shared" si="2"/>
        <v>0</v>
      </c>
      <c r="L51" s="9" t="e">
        <f t="shared" si="3"/>
        <v>#DIV/0!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+'Ark1'!C2813</f>
        <v>2022</v>
      </c>
      <c r="C52">
        <f>+'Ark1'!M2813</f>
        <v>39</v>
      </c>
      <c r="D52">
        <f>+'Ark1'!Q2813</f>
        <v>6</v>
      </c>
      <c r="E52" s="9">
        <f>+'Ark1'!R2813</f>
        <v>7</v>
      </c>
      <c r="F52" s="9">
        <f>+'Ark1'!S2813</f>
        <v>7</v>
      </c>
      <c r="G52" s="97">
        <f>+'Ark1'!T2813</f>
        <v>3.8744672607516475E-2</v>
      </c>
      <c r="H52" s="97">
        <f>+'Ark1'!U2813</f>
        <v>7.0572117088198383E-2</v>
      </c>
      <c r="I52" s="97">
        <f>+'Ark1'!Y2813</f>
        <v>251.92857142857153</v>
      </c>
      <c r="J52" s="97">
        <f>+'Ark1'!AA2813</f>
        <v>16.667394541928552</v>
      </c>
      <c r="K52" s="97">
        <f t="shared" si="2"/>
        <v>6.4597069597069625</v>
      </c>
      <c r="L52" s="9">
        <f t="shared" si="3"/>
        <v>1.1666666666666667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+'Ark1'!C2814</f>
        <v>2022</v>
      </c>
      <c r="C53">
        <f>+'Ark1'!M2814</f>
        <v>40</v>
      </c>
      <c r="D53">
        <f>+'Ark1'!Q2814</f>
        <v>5</v>
      </c>
      <c r="E53" s="9">
        <f>+'Ark1'!R2814</f>
        <v>5</v>
      </c>
      <c r="F53" s="9">
        <f>+'Ark1'!S2814</f>
        <v>5</v>
      </c>
      <c r="G53" s="97">
        <f>+'Ark1'!T2814</f>
        <v>2.7674766148226049E-2</v>
      </c>
      <c r="H53" s="97">
        <f>+'Ark1'!U2814</f>
        <v>4.4916441292766569E-2</v>
      </c>
      <c r="I53" s="97">
        <f>+'Ark1'!Y2814</f>
        <v>224.48</v>
      </c>
      <c r="J53" s="97">
        <f>+'Ark1'!AA2814</f>
        <v>24.56333853530478</v>
      </c>
      <c r="K53" s="97">
        <f t="shared" si="2"/>
        <v>5.6120000000000001</v>
      </c>
      <c r="L53" s="9">
        <f t="shared" si="3"/>
        <v>1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+'Ark1'!C2815</f>
        <v>2022</v>
      </c>
      <c r="C54">
        <f>+'Ark1'!M2815</f>
        <v>41</v>
      </c>
      <c r="D54">
        <f>+'Ark1'!Q2815</f>
        <v>1</v>
      </c>
      <c r="E54" s="9">
        <f>+'Ark1'!R2815</f>
        <v>1</v>
      </c>
      <c r="F54" s="9">
        <f>+'Ark1'!S2815</f>
        <v>1</v>
      </c>
      <c r="G54" s="97">
        <f>+'Ark1'!T2815</f>
        <v>5.5349532296452095E-3</v>
      </c>
      <c r="H54" s="97">
        <f>+'Ark1'!U2815</f>
        <v>1.0472766113967399E-2</v>
      </c>
      <c r="I54" s="97">
        <f>+'Ark1'!Y2815</f>
        <v>261.7</v>
      </c>
      <c r="J54" s="97">
        <f>+'Ark1'!AA2815</f>
        <v>0</v>
      </c>
      <c r="K54" s="97">
        <f t="shared" si="2"/>
        <v>6.3829268292682926</v>
      </c>
      <c r="L54" s="9">
        <f t="shared" si="3"/>
        <v>1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+'Ark1'!C2816</f>
        <v>2022</v>
      </c>
      <c r="C55">
        <f>+'Ark1'!M2816</f>
        <v>42</v>
      </c>
      <c r="D55">
        <f>+'Ark1'!Q2816</f>
        <v>19</v>
      </c>
      <c r="E55" s="9">
        <f>+'Ark1'!R2816</f>
        <v>24</v>
      </c>
      <c r="F55" s="9">
        <f>+'Ark1'!S2816</f>
        <v>24</v>
      </c>
      <c r="G55" s="97">
        <f>+'Ark1'!T2816</f>
        <v>0.13283887751148499</v>
      </c>
      <c r="H55" s="97">
        <f>+'Ark1'!U2816</f>
        <v>0.20317566443218035</v>
      </c>
      <c r="I55" s="97">
        <f>+'Ark1'!Y2816</f>
        <v>211.54499999999999</v>
      </c>
      <c r="J55" s="97">
        <f>+'Ark1'!AA2816</f>
        <v>30.786862593212685</v>
      </c>
      <c r="K55" s="97">
        <f t="shared" si="2"/>
        <v>5.0367857142857142</v>
      </c>
      <c r="L55" s="9">
        <f t="shared" si="3"/>
        <v>1.263157894736842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+'Ark1'!C2817</f>
        <v>2022</v>
      </c>
      <c r="C56">
        <f>+'Ark1'!M2817</f>
        <v>43</v>
      </c>
      <c r="D56">
        <f>+'Ark1'!Q2817</f>
        <v>5</v>
      </c>
      <c r="E56" s="9">
        <f>+'Ark1'!R2817</f>
        <v>5</v>
      </c>
      <c r="F56" s="9">
        <f>+'Ark1'!S2817</f>
        <v>5</v>
      </c>
      <c r="G56" s="97">
        <f>+'Ark1'!T2817</f>
        <v>2.7674766148226049E-2</v>
      </c>
      <c r="H56" s="97">
        <f>+'Ark1'!U2817</f>
        <v>4.1943088131636365E-2</v>
      </c>
      <c r="I56" s="97">
        <f>+'Ark1'!Y2817</f>
        <v>209.62000000000003</v>
      </c>
      <c r="J56" s="97">
        <f>+'Ark1'!AA2817</f>
        <v>20.218348102651404</v>
      </c>
      <c r="K56" s="97">
        <f t="shared" si="2"/>
        <v>4.8748837209302334</v>
      </c>
      <c r="L56" s="9">
        <f t="shared" si="3"/>
        <v>1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+'Ark1'!C2818</f>
        <v>2022</v>
      </c>
      <c r="C57">
        <f>+'Ark1'!M2818</f>
        <v>44</v>
      </c>
      <c r="D57">
        <f>+'Ark1'!Q2818</f>
        <v>4</v>
      </c>
      <c r="E57" s="9">
        <f>+'Ark1'!R2818</f>
        <v>4</v>
      </c>
      <c r="F57" s="9">
        <f>+'Ark1'!S2818</f>
        <v>4</v>
      </c>
      <c r="G57" s="97">
        <f>+'Ark1'!T2818</f>
        <v>2.2139812918580842E-2</v>
      </c>
      <c r="H57" s="97">
        <f>+'Ark1'!U2818</f>
        <v>3.1286238241878921E-2</v>
      </c>
      <c r="I57" s="97">
        <f>+'Ark1'!Y2818</f>
        <v>195.45000000000005</v>
      </c>
      <c r="J57" s="97">
        <f>+'Ark1'!AA2818</f>
        <v>8.9040721021335987</v>
      </c>
      <c r="K57" s="97">
        <f t="shared" si="2"/>
        <v>4.4420454545454557</v>
      </c>
      <c r="L57" s="9">
        <f t="shared" si="3"/>
        <v>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+'Ark1'!C2819</f>
        <v>2022</v>
      </c>
      <c r="C58">
        <f>+'Ark1'!M2819</f>
        <v>45</v>
      </c>
      <c r="D58">
        <f>+'Ark1'!Q2819</f>
        <v>47</v>
      </c>
      <c r="E58" s="9">
        <f>+'Ark1'!R2819</f>
        <v>75</v>
      </c>
      <c r="F58" s="9">
        <f>+'Ark1'!S2819</f>
        <v>75</v>
      </c>
      <c r="G58" s="97">
        <f>+'Ark1'!T2819</f>
        <v>0.41512149222339073</v>
      </c>
      <c r="H58" s="97">
        <f>+'Ark1'!U2819</f>
        <v>0.59771281671203436</v>
      </c>
      <c r="I58" s="97">
        <f>+'Ark1'!Y2819</f>
        <v>199.14693333333329</v>
      </c>
      <c r="J58" s="97">
        <f>+'Ark1'!AA2819</f>
        <v>31.156585648338229</v>
      </c>
      <c r="K58" s="97">
        <f t="shared" si="2"/>
        <v>4.4254874074074069</v>
      </c>
      <c r="L58" s="9">
        <f t="shared" si="3"/>
        <v>1.5957446808510638</v>
      </c>
      <c r="M58" s="39"/>
      <c r="N58" s="4"/>
      <c r="O58" s="18"/>
      <c r="P58" s="18"/>
      <c r="Q58" s="5"/>
      <c r="R58" s="18"/>
      <c r="S58"/>
      <c r="T58"/>
      <c r="U58"/>
      <c r="V58"/>
      <c r="W58"/>
    </row>
    <row r="59" spans="1:23">
      <c r="A59" s="39"/>
      <c r="B59">
        <f>+'Ark1'!C2820</f>
        <v>2022</v>
      </c>
      <c r="C59">
        <f>+'Ark1'!M2820</f>
        <v>46</v>
      </c>
      <c r="D59">
        <f>+'Ark1'!Q2820</f>
        <v>32</v>
      </c>
      <c r="E59" s="9">
        <f>+'Ark1'!R2820</f>
        <v>39</v>
      </c>
      <c r="F59" s="9">
        <f>+'Ark1'!S2820</f>
        <v>39</v>
      </c>
      <c r="G59" s="97">
        <f>+'Ark1'!T2820</f>
        <v>0.21586317595616311</v>
      </c>
      <c r="H59" s="97">
        <f>+'Ark1'!U2820</f>
        <v>0.29599870782793752</v>
      </c>
      <c r="I59" s="97">
        <f>+'Ark1'!Y2820</f>
        <v>189.6564102564102</v>
      </c>
      <c r="J59" s="97">
        <f>+'Ark1'!AA2820</f>
        <v>25.791837258424454</v>
      </c>
      <c r="K59" s="97">
        <f t="shared" si="2"/>
        <v>4.1229654403567437</v>
      </c>
      <c r="L59" s="9">
        <f t="shared" si="3"/>
        <v>1.21875</v>
      </c>
      <c r="M59" s="39"/>
      <c r="N59" s="11"/>
      <c r="O59" s="11"/>
      <c r="P59"/>
      <c r="Q59"/>
      <c r="R59"/>
      <c r="S59"/>
      <c r="T59"/>
      <c r="U59"/>
      <c r="V59"/>
      <c r="W59"/>
    </row>
    <row r="60" spans="1:23" ht="15.6">
      <c r="A60" s="39"/>
      <c r="B60">
        <f>+'Ark1'!C2821</f>
        <v>2022</v>
      </c>
      <c r="C60">
        <f>+'Ark1'!M2821</f>
        <v>47</v>
      </c>
      <c r="D60">
        <f>+'Ark1'!Q2821</f>
        <v>20</v>
      </c>
      <c r="E60" s="9">
        <f>+'Ark1'!R2821</f>
        <v>22</v>
      </c>
      <c r="F60" s="9">
        <f>+'Ark1'!S2821</f>
        <v>22</v>
      </c>
      <c r="G60" s="97">
        <f>+'Ark1'!T2821</f>
        <v>0.1217689710521946</v>
      </c>
      <c r="H60" s="97">
        <f>+'Ark1'!U2821</f>
        <v>0.16479499754420235</v>
      </c>
      <c r="I60" s="97">
        <f>+'Ark1'!Y2821</f>
        <v>187.18181818181819</v>
      </c>
      <c r="J60" s="97">
        <f>+'Ark1'!AA2821</f>
        <v>33.2319484336114</v>
      </c>
      <c r="K60" s="97">
        <f t="shared" si="2"/>
        <v>3.9825918762088977</v>
      </c>
      <c r="L60" s="9">
        <f t="shared" si="3"/>
        <v>1.1000000000000001</v>
      </c>
      <c r="M60" s="39"/>
      <c r="N60" s="5"/>
      <c r="O60" s="18"/>
      <c r="P60" s="18"/>
      <c r="Q60"/>
      <c r="R60" s="18"/>
      <c r="S60"/>
      <c r="T60"/>
      <c r="U60"/>
      <c r="V60"/>
      <c r="W60"/>
    </row>
    <row r="61" spans="1:23">
      <c r="A61" s="39"/>
      <c r="B61">
        <f>+'Ark1'!C2822</f>
        <v>2022</v>
      </c>
      <c r="C61">
        <f>+'Ark1'!M2822</f>
        <v>48</v>
      </c>
      <c r="D61">
        <f>+'Ark1'!Q2822</f>
        <v>93</v>
      </c>
      <c r="E61" s="9">
        <f>+'Ark1'!R2822</f>
        <v>192</v>
      </c>
      <c r="F61" s="9">
        <f>+'Ark1'!S2822</f>
        <v>192</v>
      </c>
      <c r="G61" s="97">
        <f>+'Ark1'!T2822</f>
        <v>1.0627110200918799</v>
      </c>
      <c r="H61" s="97">
        <f>+'Ark1'!U2822</f>
        <v>1.4222668679625421</v>
      </c>
      <c r="I61" s="97">
        <f>+'Ark1'!Y2822</f>
        <v>185.10671875</v>
      </c>
      <c r="J61" s="97">
        <f>+'Ark1'!AA2822</f>
        <v>27.146748887682264</v>
      </c>
      <c r="K61" s="97">
        <f t="shared" si="2"/>
        <v>3.8563899739583332</v>
      </c>
      <c r="L61" s="9">
        <f t="shared" si="3"/>
        <v>2.064516129032258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>
      <c r="A62" s="39"/>
      <c r="B62">
        <f>+'Ark1'!C2823</f>
        <v>2022</v>
      </c>
      <c r="C62">
        <f>+'Ark1'!M2823</f>
        <v>49</v>
      </c>
      <c r="D62">
        <f>+'Ark1'!Q2823</f>
        <v>76</v>
      </c>
      <c r="E62" s="9">
        <f>+'Ark1'!R2823</f>
        <v>132</v>
      </c>
      <c r="F62" s="9">
        <f>+'Ark1'!S2823</f>
        <v>132</v>
      </c>
      <c r="G62" s="97">
        <f>+'Ark1'!T2823</f>
        <v>0.73061382631316785</v>
      </c>
      <c r="H62" s="97">
        <f>+'Ark1'!U2823</f>
        <v>0.93592193432862525</v>
      </c>
      <c r="I62" s="97">
        <f>+'Ark1'!Y2823</f>
        <v>177.17727272727276</v>
      </c>
      <c r="J62" s="97">
        <f>+'Ark1'!AA2823</f>
        <v>27.697397840003593</v>
      </c>
      <c r="K62" s="97">
        <f t="shared" si="2"/>
        <v>3.6158627087198525</v>
      </c>
      <c r="L62" s="9">
        <f t="shared" si="3"/>
        <v>1.736842105263158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 ht="15.6">
      <c r="A63" s="39"/>
      <c r="B63">
        <f>+'Ark1'!C2824</f>
        <v>2022</v>
      </c>
      <c r="C63">
        <f>+'Ark1'!M2824</f>
        <v>50</v>
      </c>
      <c r="D63">
        <f>+'Ark1'!Q2824</f>
        <v>31</v>
      </c>
      <c r="E63" s="9">
        <f>+'Ark1'!R2824</f>
        <v>39</v>
      </c>
      <c r="F63" s="9">
        <f>+'Ark1'!S2824</f>
        <v>39</v>
      </c>
      <c r="G63" s="97">
        <f>+'Ark1'!T2824</f>
        <v>0.21586317595616311</v>
      </c>
      <c r="H63" s="97">
        <f>+'Ark1'!U2824</f>
        <v>0.2657249303529039</v>
      </c>
      <c r="I63" s="97">
        <f>+'Ark1'!Y2824</f>
        <v>170.25897435897437</v>
      </c>
      <c r="J63" s="97">
        <f>+'Ark1'!AA2824</f>
        <v>28.269923475436599</v>
      </c>
      <c r="K63" s="97">
        <f t="shared" si="2"/>
        <v>3.4051794871794874</v>
      </c>
      <c r="L63" s="9">
        <f t="shared" si="3"/>
        <v>1.2580645161290323</v>
      </c>
      <c r="M63" s="39"/>
      <c r="N63" s="2"/>
      <c r="O63" s="5"/>
      <c r="P63" s="5"/>
      <c r="Q63"/>
      <c r="R63"/>
      <c r="S63"/>
      <c r="T63"/>
      <c r="U63"/>
      <c r="V63"/>
      <c r="W63"/>
    </row>
    <row r="64" spans="1:23">
      <c r="A64" s="39"/>
      <c r="B64">
        <f>+'Ark1'!C2825</f>
        <v>2022</v>
      </c>
      <c r="C64">
        <f>+'Ark1'!M2825</f>
        <v>51</v>
      </c>
      <c r="D64">
        <f>+'Ark1'!Q2825</f>
        <v>153</v>
      </c>
      <c r="E64" s="9">
        <f>+'Ark1'!R2825</f>
        <v>465</v>
      </c>
      <c r="F64" s="9">
        <f>+'Ark1'!S2825</f>
        <v>465</v>
      </c>
      <c r="G64" s="97">
        <f>+'Ark1'!T2825</f>
        <v>2.5737532517850235</v>
      </c>
      <c r="H64" s="97">
        <f>+'Ark1'!U2825</f>
        <v>3.1987065185417651</v>
      </c>
      <c r="I64" s="97">
        <f>+'Ark1'!Y2825</f>
        <v>171.89520430107541</v>
      </c>
      <c r="J64" s="97">
        <f>+'Ark1'!AA2825</f>
        <v>29.323065925663801</v>
      </c>
      <c r="K64" s="97">
        <f t="shared" si="2"/>
        <v>3.3704942019818707</v>
      </c>
      <c r="L64" s="9">
        <f t="shared" si="3"/>
        <v>3.0392156862745097</v>
      </c>
      <c r="M64" s="39"/>
      <c r="N64" s="4"/>
      <c r="O64" s="4"/>
      <c r="P64" s="4"/>
      <c r="Q64" s="4"/>
      <c r="R64" s="4"/>
      <c r="S64"/>
      <c r="T64"/>
      <c r="U64"/>
      <c r="V64"/>
      <c r="W64"/>
    </row>
    <row r="65" spans="1:23" ht="15.6">
      <c r="A65" s="39"/>
      <c r="B65">
        <f>+'Ark1'!C2826</f>
        <v>2022</v>
      </c>
      <c r="C65">
        <f>+'Ark1'!M2826</f>
        <v>52</v>
      </c>
      <c r="D65">
        <f>+'Ark1'!Q2826</f>
        <v>126</v>
      </c>
      <c r="E65" s="9">
        <f>+'Ark1'!R2826</f>
        <v>268</v>
      </c>
      <c r="F65" s="9">
        <f>+'Ark1'!S2826</f>
        <v>268</v>
      </c>
      <c r="G65" s="97">
        <f>+'Ark1'!T2826</f>
        <v>1.4833674655449158</v>
      </c>
      <c r="H65" s="97">
        <f>+'Ark1'!U2826</f>
        <v>1.7938979958022965</v>
      </c>
      <c r="I65" s="97">
        <f>+'Ark1'!Y2826</f>
        <v>167.26507462686553</v>
      </c>
      <c r="J65" s="97">
        <f>+'Ark1'!AA2826</f>
        <v>25.456722384209446</v>
      </c>
      <c r="K65" s="97">
        <f t="shared" si="2"/>
        <v>3.2166360505166449</v>
      </c>
      <c r="L65" s="9">
        <f t="shared" si="3"/>
        <v>2.126984126984127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+'Ark1'!C2827</f>
        <v>2022</v>
      </c>
      <c r="C66">
        <f>+'Ark1'!M2827</f>
        <v>53</v>
      </c>
      <c r="D66">
        <f>+'Ark1'!Q2827</f>
        <v>63</v>
      </c>
      <c r="E66" s="9">
        <f>+'Ark1'!R2827</f>
        <v>91</v>
      </c>
      <c r="F66" s="9">
        <f>+'Ark1'!S2827</f>
        <v>91</v>
      </c>
      <c r="G66" s="97">
        <f>+'Ark1'!T2827</f>
        <v>0.50368074389771411</v>
      </c>
      <c r="H66" s="97">
        <f>+'Ark1'!U2827</f>
        <v>0.60655564104601745</v>
      </c>
      <c r="I66" s="97">
        <f>+'Ark1'!Y2827</f>
        <v>166.56032967032957</v>
      </c>
      <c r="J66" s="97">
        <f>+'Ark1'!AA2827</f>
        <v>27.651687008152624</v>
      </c>
      <c r="K66" s="97">
        <f t="shared" si="2"/>
        <v>3.1426477296288597</v>
      </c>
      <c r="L66" s="9">
        <f t="shared" si="3"/>
        <v>1.4444444444444444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+'Ark1'!C2828</f>
        <v>2022</v>
      </c>
      <c r="C67">
        <f>+'Ark1'!M2828</f>
        <v>54</v>
      </c>
      <c r="D67">
        <f>+'Ark1'!Q2828</f>
        <v>190</v>
      </c>
      <c r="E67" s="9">
        <f>+'Ark1'!R2828</f>
        <v>717</v>
      </c>
      <c r="F67" s="9">
        <f>+'Ark1'!S2828</f>
        <v>717</v>
      </c>
      <c r="G67" s="97">
        <f>+'Ark1'!T2828</f>
        <v>3.9685614656556152</v>
      </c>
      <c r="H67" s="97">
        <f>+'Ark1'!U2828</f>
        <v>4.6604613573218652</v>
      </c>
      <c r="I67" s="97">
        <f>+'Ark1'!Y2828</f>
        <v>162.42470013946988</v>
      </c>
      <c r="J67" s="97">
        <f>+'Ark1'!AA2828</f>
        <v>25.23643120129444</v>
      </c>
      <c r="K67" s="97">
        <f t="shared" si="2"/>
        <v>3.0078648173975902</v>
      </c>
      <c r="L67" s="9">
        <f t="shared" si="3"/>
        <v>3.7736842105263158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+'Ark1'!C2829</f>
        <v>2022</v>
      </c>
      <c r="C68">
        <f>+'Ark1'!M2829</f>
        <v>55</v>
      </c>
      <c r="D68">
        <f>+'Ark1'!Q2829</f>
        <v>161</v>
      </c>
      <c r="E68" s="9">
        <f>+'Ark1'!R2829</f>
        <v>460</v>
      </c>
      <c r="F68" s="9">
        <f>+'Ark1'!S2829</f>
        <v>460</v>
      </c>
      <c r="G68" s="97">
        <f>+'Ark1'!T2829</f>
        <v>2.5460784856367966</v>
      </c>
      <c r="H68" s="97">
        <f>+'Ark1'!U2829</f>
        <v>3.0158300922116448</v>
      </c>
      <c r="I68" s="97">
        <f>+'Ark1'!Y2829</f>
        <v>163.82921739130438</v>
      </c>
      <c r="J68" s="97">
        <f>+'Ark1'!AA2829</f>
        <v>27.08410697608236</v>
      </c>
      <c r="K68" s="97">
        <f t="shared" si="2"/>
        <v>2.9787130434782614</v>
      </c>
      <c r="L68" s="9">
        <f t="shared" si="3"/>
        <v>2.8571428571428572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+'Ark1'!C2830</f>
        <v>2022</v>
      </c>
      <c r="C69">
        <f>+'Ark1'!M2830</f>
        <v>56</v>
      </c>
      <c r="D69">
        <f>+'Ark1'!Q2830</f>
        <v>98</v>
      </c>
      <c r="E69" s="9">
        <f>+'Ark1'!R2830</f>
        <v>348</v>
      </c>
      <c r="F69" s="9">
        <f>+'Ark1'!S2830</f>
        <v>348</v>
      </c>
      <c r="G69" s="97">
        <f>+'Ark1'!T2830</f>
        <v>1.9261637239165337</v>
      </c>
      <c r="H69" s="97">
        <f>+'Ark1'!U2830</f>
        <v>2.2242250359169442</v>
      </c>
      <c r="I69" s="97">
        <f>+'Ark1'!Y2830</f>
        <v>159.71356321839076</v>
      </c>
      <c r="J69" s="97">
        <f>+'Ark1'!AA2830</f>
        <v>24.894757698493688</v>
      </c>
      <c r="K69" s="97">
        <f t="shared" si="2"/>
        <v>2.8520279146141205</v>
      </c>
      <c r="L69" s="9">
        <f t="shared" si="3"/>
        <v>3.5510204081632653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+'Ark1'!C2831</f>
        <v>2022</v>
      </c>
      <c r="C70">
        <f>+'Ark1'!M2831</f>
        <v>57</v>
      </c>
      <c r="D70">
        <f>+'Ark1'!Q2831</f>
        <v>237</v>
      </c>
      <c r="E70" s="9">
        <f>+'Ark1'!R2831</f>
        <v>2220</v>
      </c>
      <c r="F70" s="9">
        <f>+'Ark1'!S2831</f>
        <v>2220</v>
      </c>
      <c r="G70" s="97">
        <f>+'Ark1'!T2831</f>
        <v>12.287596169812364</v>
      </c>
      <c r="H70" s="97">
        <f>+'Ark1'!U2831</f>
        <v>13.118206043097398</v>
      </c>
      <c r="I70" s="97">
        <f>+'Ark1'!Y2831</f>
        <v>147.66031531531539</v>
      </c>
      <c r="J70" s="97">
        <f>+'Ark1'!AA2831</f>
        <v>25.580410843252402</v>
      </c>
      <c r="K70" s="97">
        <f t="shared" si="2"/>
        <v>2.590531847637112</v>
      </c>
      <c r="L70" s="9">
        <f t="shared" si="3"/>
        <v>9.3670886075949369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+'Ark1'!C2832</f>
        <v>2022</v>
      </c>
      <c r="C71">
        <f>+'Ark1'!M2832</f>
        <v>58</v>
      </c>
      <c r="D71">
        <f>+'Ark1'!Q2832</f>
        <v>203</v>
      </c>
      <c r="E71" s="9">
        <f>+'Ark1'!R2832</f>
        <v>1256</v>
      </c>
      <c r="F71" s="9">
        <f>+'Ark1'!S2832</f>
        <v>1256</v>
      </c>
      <c r="G71" s="97">
        <f>+'Ark1'!T2832</f>
        <v>6.9519012564343852</v>
      </c>
      <c r="H71" s="97">
        <f>+'Ark1'!U2832</f>
        <v>7.1111662633217598</v>
      </c>
      <c r="I71" s="97">
        <f>+'Ark1'!Y2832</f>
        <v>141.47949840764309</v>
      </c>
      <c r="J71" s="97">
        <f>+'Ark1'!AA2832</f>
        <v>26.625743391196139</v>
      </c>
      <c r="K71" s="97">
        <f t="shared" si="2"/>
        <v>2.4393016966835015</v>
      </c>
      <c r="L71" s="9">
        <f t="shared" si="3"/>
        <v>6.1871921182266014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+'Ark1'!C2833</f>
        <v>2022</v>
      </c>
      <c r="C72">
        <f>+'Ark1'!M2833</f>
        <v>59</v>
      </c>
      <c r="D72">
        <f>+'Ark1'!Q2833</f>
        <v>195</v>
      </c>
      <c r="E72" s="9">
        <f>+'Ark1'!R2833</f>
        <v>1090</v>
      </c>
      <c r="F72" s="9">
        <f>+'Ark1'!S2833</f>
        <v>1090</v>
      </c>
      <c r="G72" s="97">
        <f>+'Ark1'!T2833</f>
        <v>6.0330990203132782</v>
      </c>
      <c r="H72" s="97">
        <f>+'Ark1'!U2833</f>
        <v>6.1251103132031028</v>
      </c>
      <c r="I72" s="97">
        <f>+'Ark1'!Y2833</f>
        <v>140.42024770642217</v>
      </c>
      <c r="J72" s="97">
        <f>+'Ark1'!AA2833</f>
        <v>26.888921436042345</v>
      </c>
      <c r="K72" s="97">
        <f t="shared" si="2"/>
        <v>2.3800041984139351</v>
      </c>
      <c r="L72" s="9">
        <f t="shared" si="3"/>
        <v>5.5897435897435894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+'Ark1'!C2834</f>
        <v>2022</v>
      </c>
      <c r="C73">
        <f>+'Ark1'!M2834</f>
        <v>60</v>
      </c>
      <c r="D73">
        <f>+'Ark1'!Q2834</f>
        <v>222</v>
      </c>
      <c r="E73" s="9">
        <f>+'Ark1'!R2834</f>
        <v>1942</v>
      </c>
      <c r="F73" s="9">
        <f>+'Ark1'!S2834</f>
        <v>1942</v>
      </c>
      <c r="G73" s="97">
        <f>+'Ark1'!T2834</f>
        <v>10.748879171970998</v>
      </c>
      <c r="H73" s="97">
        <f>+'Ark1'!U2834</f>
        <v>10.644533884792828</v>
      </c>
      <c r="I73" s="97">
        <f>+'Ark1'!Y2834</f>
        <v>136.96819773429451</v>
      </c>
      <c r="J73" s="97">
        <f>+'Ark1'!AA2834</f>
        <v>25.64547294234756</v>
      </c>
      <c r="K73" s="97">
        <f t="shared" si="2"/>
        <v>2.2828032955715751</v>
      </c>
      <c r="L73" s="9">
        <f t="shared" si="3"/>
        <v>8.7477477477477485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+'Ark1'!C2835</f>
        <v>2022</v>
      </c>
      <c r="C74">
        <f>+'Ark1'!M2835</f>
        <v>61</v>
      </c>
      <c r="D74">
        <f>+'Ark1'!Q2835</f>
        <v>232</v>
      </c>
      <c r="E74" s="9">
        <f>+'Ark1'!R2835</f>
        <v>2138</v>
      </c>
      <c r="F74" s="9">
        <f>+'Ark1'!S2835</f>
        <v>2138</v>
      </c>
      <c r="G74" s="97">
        <f>+'Ark1'!T2835</f>
        <v>11.83373000498146</v>
      </c>
      <c r="H74" s="97">
        <f>+'Ark1'!U2835</f>
        <v>11.454094312505248</v>
      </c>
      <c r="I74" s="97">
        <f>+'Ark1'!Y2835</f>
        <v>133.87373246024327</v>
      </c>
      <c r="J74" s="97">
        <f>+'Ark1'!AA2835</f>
        <v>23.633289377451518</v>
      </c>
      <c r="K74" s="97">
        <f t="shared" si="2"/>
        <v>2.1946513518072668</v>
      </c>
      <c r="L74" s="9">
        <f t="shared" si="3"/>
        <v>9.2155172413793096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+'Ark1'!C2836</f>
        <v>2022</v>
      </c>
      <c r="C75">
        <f>+'Ark1'!M2836</f>
        <v>62</v>
      </c>
      <c r="D75">
        <f>+'Ark1'!Q2836</f>
        <v>174</v>
      </c>
      <c r="E75" s="9">
        <f>+'Ark1'!R2836</f>
        <v>875</v>
      </c>
      <c r="F75" s="9">
        <f>+'Ark1'!S2836</f>
        <v>875</v>
      </c>
      <c r="G75" s="97">
        <f>+'Ark1'!T2836</f>
        <v>4.8430840759395588</v>
      </c>
      <c r="H75" s="97">
        <f>+'Ark1'!U2836</f>
        <v>4.5512760675332284</v>
      </c>
      <c r="I75" s="97">
        <f>+'Ark1'!Y2836</f>
        <v>129.97727999999998</v>
      </c>
      <c r="J75" s="97">
        <f>+'Ark1'!AA2836</f>
        <v>23.112441100632282</v>
      </c>
      <c r="K75" s="97">
        <f t="shared" si="2"/>
        <v>2.0964077419354834</v>
      </c>
      <c r="L75" s="9">
        <f t="shared" si="3"/>
        <v>5.0287356321839081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+'Ark1'!C2837</f>
        <v>2022</v>
      </c>
      <c r="C76">
        <f>+'Ark1'!M2837</f>
        <v>63</v>
      </c>
      <c r="D76">
        <f>+'Ark1'!Q2837</f>
        <v>210</v>
      </c>
      <c r="E76" s="9">
        <f>+'Ark1'!R2837</f>
        <v>1675</v>
      </c>
      <c r="F76" s="9">
        <f>+'Ark1'!S2837</f>
        <v>1675</v>
      </c>
      <c r="G76" s="97">
        <f>+'Ark1'!T2837</f>
        <v>9.2710466596557239</v>
      </c>
      <c r="H76" s="97">
        <f>+'Ark1'!U2837</f>
        <v>8.561908490306319</v>
      </c>
      <c r="I76" s="97">
        <f>+'Ark1'!Y2837</f>
        <v>127.73152238805984</v>
      </c>
      <c r="J76" s="97">
        <f>+'Ark1'!AA2837</f>
        <v>22.617851943057939</v>
      </c>
      <c r="K76" s="97">
        <f t="shared" si="2"/>
        <v>2.0274844823501561</v>
      </c>
      <c r="L76" s="9">
        <f t="shared" si="3"/>
        <v>7.9761904761904763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+'Ark1'!C2838</f>
        <v>2022</v>
      </c>
      <c r="C77">
        <f>+'Ark1'!M2838</f>
        <v>64</v>
      </c>
      <c r="D77">
        <f>+'Ark1'!Q2838</f>
        <v>204</v>
      </c>
      <c r="E77" s="9">
        <f>+'Ark1'!R2838</f>
        <v>1850</v>
      </c>
      <c r="F77" s="9">
        <f>+'Ark1'!S2838</f>
        <v>1850</v>
      </c>
      <c r="G77" s="97">
        <f>+'Ark1'!T2838</f>
        <v>10.23966347484364</v>
      </c>
      <c r="H77" s="97">
        <f>+'Ark1'!U2838</f>
        <v>8.970049033434929</v>
      </c>
      <c r="I77" s="97">
        <f>+'Ark1'!Y2838</f>
        <v>121.16171351351365</v>
      </c>
      <c r="J77" s="97">
        <f>+'Ark1'!AA2838</f>
        <v>20.651721994402827</v>
      </c>
      <c r="K77" s="97">
        <f t="shared" si="2"/>
        <v>1.8931517736486507</v>
      </c>
      <c r="L77" s="9">
        <f t="shared" si="3"/>
        <v>9.0686274509803919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+'Ark1'!C2839</f>
        <v>2022</v>
      </c>
      <c r="C78">
        <f>+'Ark1'!M2839</f>
        <v>65</v>
      </c>
      <c r="D78">
        <f>+'Ark1'!Q2839</f>
        <v>205</v>
      </c>
      <c r="E78" s="9">
        <f>+'Ark1'!R2839</f>
        <v>2122</v>
      </c>
      <c r="F78" s="9">
        <f>+'Ark1'!S2839</f>
        <v>2122</v>
      </c>
      <c r="G78" s="97">
        <f>+'Ark1'!T2839</f>
        <v>11.74517075330713</v>
      </c>
      <c r="H78" s="97">
        <f>+'Ark1'!U2839</f>
        <v>9.8791923809358</v>
      </c>
      <c r="I78" s="97">
        <f>+'Ark1'!Y2839</f>
        <v>116.33713949104624</v>
      </c>
      <c r="J78" s="97">
        <f>+'Ark1'!AA2839</f>
        <v>20.140812073933031</v>
      </c>
      <c r="K78" s="97">
        <f t="shared" si="2"/>
        <v>1.789802146016096</v>
      </c>
      <c r="L78" s="9">
        <f t="shared" si="3"/>
        <v>10.351219512195122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+'Ark1'!C2840</f>
        <v>2022</v>
      </c>
      <c r="C79">
        <f>+'Ark1'!M2840</f>
        <v>66</v>
      </c>
      <c r="D79">
        <f>+'Ark1'!Q2840</f>
        <v>0</v>
      </c>
      <c r="E79" s="9">
        <f>+'Ark1'!R2840</f>
        <v>0</v>
      </c>
      <c r="F79" s="9">
        <f>+'Ark1'!S2840</f>
        <v>0</v>
      </c>
      <c r="G79" s="97">
        <f>+'Ark1'!T2840</f>
        <v>0</v>
      </c>
      <c r="H79" s="97">
        <f>+'Ark1'!U2840</f>
        <v>0</v>
      </c>
      <c r="I79" s="97">
        <f>+'Ark1'!Y2840</f>
        <v>0</v>
      </c>
      <c r="J79" s="97">
        <f>+'Ark1'!AA2840</f>
        <v>0</v>
      </c>
      <c r="K79" s="97">
        <f t="shared" si="2"/>
        <v>0</v>
      </c>
      <c r="L79" s="9" t="e">
        <f t="shared" si="3"/>
        <v>#DIV/0!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+'Ark1'!C2841</f>
        <v>2022</v>
      </c>
      <c r="C80">
        <f>+'Ark1'!M2841</f>
        <v>67</v>
      </c>
      <c r="D80">
        <f>+'Ark1'!Q2841</f>
        <v>0</v>
      </c>
      <c r="E80" s="9">
        <f>+'Ark1'!R2841</f>
        <v>0</v>
      </c>
      <c r="F80" s="9">
        <f>+'Ark1'!S2841</f>
        <v>0</v>
      </c>
      <c r="G80" s="97">
        <f>+'Ark1'!T2841</f>
        <v>0</v>
      </c>
      <c r="H80" s="97">
        <f>+'Ark1'!U2841</f>
        <v>0</v>
      </c>
      <c r="I80" s="97">
        <f>+'Ark1'!Y2841</f>
        <v>0</v>
      </c>
      <c r="J80" s="97">
        <f>+'Ark1'!AA2841</f>
        <v>0</v>
      </c>
      <c r="K80" s="97">
        <f t="shared" si="2"/>
        <v>0</v>
      </c>
      <c r="L80" s="9" t="e">
        <f t="shared" si="3"/>
        <v>#DIV/0!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+'Ark1'!C2842</f>
        <v>2022</v>
      </c>
      <c r="C81">
        <f>+'Ark1'!M2842</f>
        <v>68</v>
      </c>
      <c r="D81">
        <f>+'Ark1'!Q2842</f>
        <v>0</v>
      </c>
      <c r="E81" s="9">
        <f>+'Ark1'!R2842</f>
        <v>0</v>
      </c>
      <c r="F81" s="9">
        <f>+'Ark1'!S2842</f>
        <v>0</v>
      </c>
      <c r="G81" s="97">
        <f>+'Ark1'!T2842</f>
        <v>0</v>
      </c>
      <c r="H81" s="97">
        <f>+'Ark1'!U2842</f>
        <v>0</v>
      </c>
      <c r="I81" s="97">
        <f>+'Ark1'!Y2842</f>
        <v>0</v>
      </c>
      <c r="J81" s="97">
        <f>+'Ark1'!AA2842</f>
        <v>0</v>
      </c>
      <c r="K81" s="97">
        <f t="shared" si="2"/>
        <v>0</v>
      </c>
      <c r="L81" s="9" t="e">
        <f t="shared" si="3"/>
        <v>#DIV/0!</v>
      </c>
      <c r="M81" s="39"/>
      <c r="N81" s="4"/>
      <c r="O81" s="5"/>
      <c r="P81" s="5"/>
      <c r="Q81" s="5"/>
      <c r="R81" s="5"/>
      <c r="S81"/>
      <c r="T81"/>
      <c r="U81"/>
      <c r="V81"/>
      <c r="W81"/>
    </row>
    <row r="82" spans="1:23">
      <c r="A82" s="39"/>
      <c r="B82" s="47">
        <f>+'Ark1'!C2843</f>
        <v>2021</v>
      </c>
      <c r="C82" s="47">
        <f>+'Ark1'!M2843</f>
        <v>0</v>
      </c>
      <c r="D82" s="47">
        <f>+'Ark1'!Q2843</f>
        <v>15</v>
      </c>
      <c r="E82" s="65">
        <f>+'Ark1'!R2843</f>
        <v>19</v>
      </c>
      <c r="F82" s="65">
        <f>+'Ark1'!S2843</f>
        <v>0</v>
      </c>
      <c r="G82" s="102">
        <f>+'Ark1'!T2843</f>
        <v>9.6759080075777618E-2</v>
      </c>
      <c r="H82" s="102">
        <f>+'Ark1'!U2843</f>
        <v>0</v>
      </c>
      <c r="I82" s="102">
        <f>+'Ark1'!Y2843</f>
        <v>0</v>
      </c>
      <c r="J82" s="102">
        <f>+'Ark1'!AA2843</f>
        <v>0</v>
      </c>
      <c r="K82" s="102" t="e">
        <f t="shared" si="2"/>
        <v>#DIV/0!</v>
      </c>
      <c r="L82" s="65">
        <f t="shared" si="3"/>
        <v>1.2666666666666666</v>
      </c>
      <c r="M82" s="39"/>
      <c r="N82" s="11"/>
      <c r="O82" s="11"/>
      <c r="P82"/>
      <c r="Q82"/>
      <c r="R82"/>
      <c r="S82"/>
      <c r="T82"/>
      <c r="U82"/>
      <c r="V82"/>
      <c r="W82"/>
    </row>
    <row r="83" spans="1:23" ht="15.6">
      <c r="A83" s="39"/>
      <c r="B83" s="47">
        <f>+'Ark1'!C2844</f>
        <v>2021</v>
      </c>
      <c r="C83" s="47">
        <f>+'Ark1'!M2844</f>
        <v>35</v>
      </c>
      <c r="D83" s="47">
        <f>+'Ark1'!Q2844</f>
        <v>0</v>
      </c>
      <c r="E83" s="65">
        <f>+'Ark1'!R2844</f>
        <v>0</v>
      </c>
      <c r="F83" s="65">
        <f>+'Ark1'!S2844</f>
        <v>0</v>
      </c>
      <c r="G83" s="102">
        <f>+'Ark1'!T2844</f>
        <v>0</v>
      </c>
      <c r="H83" s="102">
        <f>+'Ark1'!U2844</f>
        <v>0</v>
      </c>
      <c r="I83" s="102">
        <f>+'Ark1'!Y2844</f>
        <v>0</v>
      </c>
      <c r="J83" s="102">
        <f>+'Ark1'!AA2844</f>
        <v>0</v>
      </c>
      <c r="K83" s="102">
        <f t="shared" si="2"/>
        <v>0</v>
      </c>
      <c r="L83" s="65" t="e">
        <f t="shared" si="3"/>
        <v>#DIV/0!</v>
      </c>
      <c r="M83" s="39"/>
      <c r="N83" s="5"/>
      <c r="O83" s="5"/>
      <c r="P83" s="5"/>
      <c r="Q83"/>
      <c r="R83" s="5"/>
      <c r="S83"/>
      <c r="T83"/>
      <c r="U83"/>
      <c r="V83"/>
      <c r="W83"/>
    </row>
    <row r="84" spans="1:23">
      <c r="A84" s="39"/>
      <c r="B84" s="47">
        <f>+'Ark1'!C2845</f>
        <v>2021</v>
      </c>
      <c r="C84" s="47">
        <f>+'Ark1'!M2845</f>
        <v>36</v>
      </c>
      <c r="D84" s="47">
        <f>+'Ark1'!Q2845</f>
        <v>5</v>
      </c>
      <c r="E84" s="65">
        <f>+'Ark1'!R2845</f>
        <v>6</v>
      </c>
      <c r="F84" s="65">
        <f>+'Ark1'!S2845</f>
        <v>6</v>
      </c>
      <c r="G84" s="102">
        <f>+'Ark1'!T2845</f>
        <v>3.0555498971298209E-2</v>
      </c>
      <c r="H84" s="102">
        <f>+'Ark1'!U2845</f>
        <v>4.9405463143333779E-2</v>
      </c>
      <c r="I84" s="102">
        <f>+'Ark1'!Y2845</f>
        <v>221.48666666666671</v>
      </c>
      <c r="J84" s="102">
        <f>+'Ark1'!AA2845</f>
        <v>10.778971297030475</v>
      </c>
      <c r="K84" s="102">
        <f t="shared" si="2"/>
        <v>6.1524074074074084</v>
      </c>
      <c r="L84" s="65">
        <f t="shared" si="3"/>
        <v>1.2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>
      <c r="A85" s="39"/>
      <c r="B85" s="47">
        <f>+'Ark1'!C2846</f>
        <v>2021</v>
      </c>
      <c r="C85" s="47">
        <f>+'Ark1'!M2846</f>
        <v>37</v>
      </c>
      <c r="D85" s="47">
        <f>+'Ark1'!Q2846</f>
        <v>1</v>
      </c>
      <c r="E85" s="65">
        <f>+'Ark1'!R2846</f>
        <v>1</v>
      </c>
      <c r="F85" s="65">
        <f>+'Ark1'!S2846</f>
        <v>1</v>
      </c>
      <c r="G85" s="102">
        <f>+'Ark1'!T2846</f>
        <v>5.0925831618830316E-3</v>
      </c>
      <c r="H85" s="102">
        <f>+'Ark1'!U2846</f>
        <v>7.9350916934903242E-3</v>
      </c>
      <c r="I85" s="102">
        <f>+'Ark1'!Y2846</f>
        <v>213.44</v>
      </c>
      <c r="J85" s="102">
        <f>+'Ark1'!AA2846</f>
        <v>0</v>
      </c>
      <c r="K85" s="102">
        <f t="shared" si="2"/>
        <v>5.7686486486486483</v>
      </c>
      <c r="L85" s="65">
        <f t="shared" si="3"/>
        <v>1</v>
      </c>
      <c r="M85" s="39"/>
      <c r="N85" s="11"/>
      <c r="O85" s="11"/>
      <c r="P85"/>
      <c r="Q85"/>
      <c r="R85"/>
      <c r="S85"/>
      <c r="T85"/>
      <c r="U85"/>
      <c r="V85"/>
      <c r="W85"/>
    </row>
    <row r="86" spans="1:23" ht="15.6">
      <c r="A86" s="39"/>
      <c r="B86" s="47">
        <f>+'Ark1'!C2847</f>
        <v>2021</v>
      </c>
      <c r="C86" s="47">
        <f>+'Ark1'!M2847</f>
        <v>38</v>
      </c>
      <c r="D86" s="47">
        <f>+'Ark1'!Q2847</f>
        <v>1</v>
      </c>
      <c r="E86" s="65">
        <f>+'Ark1'!R2847</f>
        <v>1</v>
      </c>
      <c r="F86" s="65">
        <f>+'Ark1'!S2847</f>
        <v>1</v>
      </c>
      <c r="G86" s="102">
        <f>+'Ark1'!T2847</f>
        <v>5.0925831618830316E-3</v>
      </c>
      <c r="H86" s="102">
        <f>+'Ark1'!U2847</f>
        <v>8.6288173822109456E-3</v>
      </c>
      <c r="I86" s="102">
        <f>+'Ark1'!Y2847</f>
        <v>232.1</v>
      </c>
      <c r="J86" s="102">
        <f>+'Ark1'!AA2847</f>
        <v>0</v>
      </c>
      <c r="K86" s="102">
        <f t="shared" si="2"/>
        <v>6.1078947368421055</v>
      </c>
      <c r="L86" s="65">
        <f t="shared" si="3"/>
        <v>1</v>
      </c>
      <c r="M86" s="39"/>
      <c r="N86" s="2"/>
      <c r="O86" s="5"/>
      <c r="P86" s="5"/>
      <c r="Q86"/>
      <c r="R86" s="2"/>
      <c r="S86"/>
      <c r="T86"/>
      <c r="U86"/>
      <c r="V86"/>
      <c r="W86"/>
    </row>
    <row r="87" spans="1:23">
      <c r="A87" s="39"/>
      <c r="B87" s="47">
        <f>+'Ark1'!C2848</f>
        <v>2021</v>
      </c>
      <c r="C87" s="47">
        <f>+'Ark1'!M2848</f>
        <v>39</v>
      </c>
      <c r="D87" s="47">
        <f>+'Ark1'!Q2848</f>
        <v>8</v>
      </c>
      <c r="E87" s="65">
        <f>+'Ark1'!R2848</f>
        <v>29</v>
      </c>
      <c r="F87" s="65">
        <f>+'Ark1'!S2848</f>
        <v>29</v>
      </c>
      <c r="G87" s="102">
        <f>+'Ark1'!T2848</f>
        <v>0.1476849116946079</v>
      </c>
      <c r="H87" s="102">
        <f>+'Ark1'!U2848</f>
        <v>0.16468438144906283</v>
      </c>
      <c r="I87" s="102">
        <f>+'Ark1'!Y2848</f>
        <v>152.74896551724143</v>
      </c>
      <c r="J87" s="102">
        <f>+'Ark1'!AA2848</f>
        <v>48.656988748814392</v>
      </c>
      <c r="K87" s="102">
        <f t="shared" si="2"/>
        <v>3.9166401414677288</v>
      </c>
      <c r="L87" s="65">
        <f t="shared" si="3"/>
        <v>3.625</v>
      </c>
      <c r="M87" s="39"/>
      <c r="N87" s="4"/>
      <c r="O87" s="4"/>
      <c r="P87" s="4"/>
      <c r="Q87" s="4"/>
      <c r="R87" s="4"/>
      <c r="S87"/>
      <c r="T87"/>
      <c r="U87"/>
      <c r="V87"/>
      <c r="W87"/>
    </row>
    <row r="88" spans="1:23" ht="15.6">
      <c r="A88" s="39"/>
      <c r="B88" s="47">
        <f>+'Ark1'!C2849</f>
        <v>2021</v>
      </c>
      <c r="C88" s="47">
        <f>+'Ark1'!M2849</f>
        <v>40</v>
      </c>
      <c r="D88" s="47">
        <f>+'Ark1'!Q2849</f>
        <v>7</v>
      </c>
      <c r="E88" s="65">
        <f>+'Ark1'!R2849</f>
        <v>10</v>
      </c>
      <c r="F88" s="65">
        <f>+'Ark1'!S2849</f>
        <v>10</v>
      </c>
      <c r="G88" s="102">
        <f>+'Ark1'!T2849</f>
        <v>5.0925831618830318E-2</v>
      </c>
      <c r="H88" s="102">
        <f>+'Ark1'!U2849</f>
        <v>8.4016649728817408E-2</v>
      </c>
      <c r="I88" s="102">
        <f>+'Ark1'!Y2849</f>
        <v>225.99</v>
      </c>
      <c r="J88" s="102">
        <f>+'Ark1'!AA2849</f>
        <v>35.310209571737253</v>
      </c>
      <c r="K88" s="102">
        <f t="shared" si="2"/>
        <v>5.64975</v>
      </c>
      <c r="L88" s="65">
        <f t="shared" si="3"/>
        <v>1.4285714285714286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+'Ark1'!C2850</f>
        <v>2021</v>
      </c>
      <c r="C89" s="47">
        <f>+'Ark1'!M2850</f>
        <v>41</v>
      </c>
      <c r="D89" s="47">
        <f>+'Ark1'!Q2850</f>
        <v>1</v>
      </c>
      <c r="E89" s="65">
        <f>+'Ark1'!R2850</f>
        <v>1</v>
      </c>
      <c r="F89" s="65">
        <f>+'Ark1'!S2850</f>
        <v>1</v>
      </c>
      <c r="G89" s="102">
        <f>+'Ark1'!T2850</f>
        <v>5.0925831618830316E-3</v>
      </c>
      <c r="H89" s="102">
        <f>+'Ark1'!U2850</f>
        <v>4.1534316154269993E-3</v>
      </c>
      <c r="I89" s="102">
        <f>+'Ark1'!Y2850</f>
        <v>111.72</v>
      </c>
      <c r="J89" s="102">
        <f>+'Ark1'!AA2850</f>
        <v>0</v>
      </c>
      <c r="K89" s="102">
        <f t="shared" si="2"/>
        <v>2.7248780487804876</v>
      </c>
      <c r="L89" s="65">
        <f t="shared" si="3"/>
        <v>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+'Ark1'!C2851</f>
        <v>2021</v>
      </c>
      <c r="C90" s="47">
        <f>+'Ark1'!M2851</f>
        <v>42</v>
      </c>
      <c r="D90" s="47">
        <f>+'Ark1'!Q2851</f>
        <v>20</v>
      </c>
      <c r="E90" s="65">
        <f>+'Ark1'!R2851</f>
        <v>33</v>
      </c>
      <c r="F90" s="65">
        <f>+'Ark1'!S2851</f>
        <v>33</v>
      </c>
      <c r="G90" s="102">
        <f>+'Ark1'!T2851</f>
        <v>0.16805524434214011</v>
      </c>
      <c r="H90" s="102">
        <f>+'Ark1'!U2851</f>
        <v>0.24960443601367391</v>
      </c>
      <c r="I90" s="102">
        <f>+'Ark1'!Y2851</f>
        <v>203.45212121212123</v>
      </c>
      <c r="J90" s="102">
        <f>+'Ark1'!AA2851</f>
        <v>30.952318536309622</v>
      </c>
      <c r="K90" s="102">
        <f t="shared" si="2"/>
        <v>4.8440981240981245</v>
      </c>
      <c r="L90" s="65">
        <f t="shared" si="3"/>
        <v>1.65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+'Ark1'!C2852</f>
        <v>2021</v>
      </c>
      <c r="C91" s="47">
        <f>+'Ark1'!M2852</f>
        <v>43</v>
      </c>
      <c r="D91" s="47">
        <f>+'Ark1'!Q2852</f>
        <v>16</v>
      </c>
      <c r="E91" s="65">
        <f>+'Ark1'!R2852</f>
        <v>23</v>
      </c>
      <c r="F91" s="65">
        <f>+'Ark1'!S2852</f>
        <v>23</v>
      </c>
      <c r="G91" s="102">
        <f>+'Ark1'!T2852</f>
        <v>0.11712941272330978</v>
      </c>
      <c r="H91" s="102">
        <f>+'Ark1'!U2852</f>
        <v>0.17389650837339723</v>
      </c>
      <c r="I91" s="102">
        <f>+'Ark1'!Y2852</f>
        <v>203.37</v>
      </c>
      <c r="J91" s="102">
        <f>+'Ark1'!AA2852</f>
        <v>26.194141396088419</v>
      </c>
      <c r="K91" s="102">
        <f t="shared" si="2"/>
        <v>4.7295348837209303</v>
      </c>
      <c r="L91" s="65">
        <f t="shared" si="3"/>
        <v>1.4375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+'Ark1'!C2853</f>
        <v>2021</v>
      </c>
      <c r="C92" s="47">
        <f>+'Ark1'!M2853</f>
        <v>44</v>
      </c>
      <c r="D92" s="47">
        <f>+'Ark1'!Q2853</f>
        <v>14</v>
      </c>
      <c r="E92" s="65">
        <f>+'Ark1'!R2853</f>
        <v>17</v>
      </c>
      <c r="F92" s="65">
        <f>+'Ark1'!S2853</f>
        <v>17</v>
      </c>
      <c r="G92" s="102">
        <f>+'Ark1'!T2853</f>
        <v>8.657391375201158E-2</v>
      </c>
      <c r="H92" s="102">
        <f>+'Ark1'!U2853</f>
        <v>0.11497295033047868</v>
      </c>
      <c r="I92" s="102">
        <f>+'Ark1'!Y2853</f>
        <v>181.9158823529412</v>
      </c>
      <c r="J92" s="102">
        <f>+'Ark1'!AA2853</f>
        <v>31.659343766902158</v>
      </c>
      <c r="K92" s="102">
        <f t="shared" si="2"/>
        <v>4.1344518716577543</v>
      </c>
      <c r="L92" s="65">
        <f t="shared" si="3"/>
        <v>1.2142857142857142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+'Ark1'!C2854</f>
        <v>2021</v>
      </c>
      <c r="C93" s="47">
        <f>+'Ark1'!M2854</f>
        <v>45</v>
      </c>
      <c r="D93" s="47">
        <f>+'Ark1'!Q2854</f>
        <v>44</v>
      </c>
      <c r="E93" s="65">
        <f>+'Ark1'!R2854</f>
        <v>86</v>
      </c>
      <c r="F93" s="65">
        <f>+'Ark1'!S2854</f>
        <v>86</v>
      </c>
      <c r="G93" s="102">
        <f>+'Ark1'!T2854</f>
        <v>0.43796215192194093</v>
      </c>
      <c r="H93" s="102">
        <f>+'Ark1'!U2854</f>
        <v>0.61918400839305487</v>
      </c>
      <c r="I93" s="102">
        <f>+'Ark1'!Y2854</f>
        <v>193.66232558139529</v>
      </c>
      <c r="J93" s="102">
        <f>+'Ark1'!AA2854</f>
        <v>33.92626257438468</v>
      </c>
      <c r="K93" s="102">
        <f t="shared" si="2"/>
        <v>4.3036072351421177</v>
      </c>
      <c r="L93" s="65">
        <f t="shared" si="3"/>
        <v>1.9545454545454546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+'Ark1'!C2855</f>
        <v>2021</v>
      </c>
      <c r="C94" s="47">
        <f>+'Ark1'!M2855</f>
        <v>46</v>
      </c>
      <c r="D94" s="47">
        <f>+'Ark1'!Q2855</f>
        <v>50</v>
      </c>
      <c r="E94" s="65">
        <f>+'Ark1'!R2855</f>
        <v>75</v>
      </c>
      <c r="F94" s="65">
        <f>+'Ark1'!S2855</f>
        <v>75</v>
      </c>
      <c r="G94" s="102">
        <f>+'Ark1'!T2855</f>
        <v>0.38194373714122742</v>
      </c>
      <c r="H94" s="102">
        <f>+'Ark1'!U2855</f>
        <v>0.52614148928012228</v>
      </c>
      <c r="I94" s="102">
        <f>+'Ark1'!Y2855</f>
        <v>188.69706666666664</v>
      </c>
      <c r="J94" s="102">
        <f>+'Ark1'!AA2855</f>
        <v>25.032144549137655</v>
      </c>
      <c r="K94" s="102">
        <f t="shared" si="2"/>
        <v>4.1021101449275355</v>
      </c>
      <c r="L94" s="65">
        <f t="shared" si="3"/>
        <v>1.5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+'Ark1'!C2856</f>
        <v>2021</v>
      </c>
      <c r="C95" s="47">
        <f>+'Ark1'!M2856</f>
        <v>47</v>
      </c>
      <c r="D95" s="47">
        <f>+'Ark1'!Q2856</f>
        <v>19</v>
      </c>
      <c r="E95" s="65">
        <f>+'Ark1'!R2856</f>
        <v>27</v>
      </c>
      <c r="F95" s="65">
        <f>+'Ark1'!S2856</f>
        <v>27</v>
      </c>
      <c r="G95" s="102">
        <f>+'Ark1'!T2856</f>
        <v>0.13749974537084184</v>
      </c>
      <c r="H95" s="102">
        <f>+'Ark1'!U2856</f>
        <v>0.1826539587075362</v>
      </c>
      <c r="I95" s="102">
        <f>+'Ark1'!Y2856</f>
        <v>181.96555555555565</v>
      </c>
      <c r="J95" s="102">
        <f>+'Ark1'!AA2856</f>
        <v>23.952083700175969</v>
      </c>
      <c r="K95" s="102">
        <f t="shared" si="2"/>
        <v>3.8716075650118222</v>
      </c>
      <c r="L95" s="65">
        <f t="shared" si="3"/>
        <v>1.4210526315789473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+'Ark1'!C2857</f>
        <v>2021</v>
      </c>
      <c r="C96" s="47">
        <f>+'Ark1'!M2857</f>
        <v>48</v>
      </c>
      <c r="D96" s="47">
        <f>+'Ark1'!Q2857</f>
        <v>121</v>
      </c>
      <c r="E96" s="65">
        <f>+'Ark1'!R2857</f>
        <v>265</v>
      </c>
      <c r="F96" s="65">
        <f>+'Ark1'!S2857</f>
        <v>265</v>
      </c>
      <c r="G96" s="102">
        <f>+'Ark1'!T2857</f>
        <v>1.349534537899004</v>
      </c>
      <c r="H96" s="102">
        <f>+'Ark1'!U2857</f>
        <v>1.7991798043261562</v>
      </c>
      <c r="I96" s="102">
        <f>+'Ark1'!Y2857</f>
        <v>182.62177358490564</v>
      </c>
      <c r="J96" s="102">
        <f>+'Ark1'!AA2857</f>
        <v>26.825516004913023</v>
      </c>
      <c r="K96" s="102">
        <f t="shared" si="2"/>
        <v>3.8046202830188673</v>
      </c>
      <c r="L96" s="65">
        <f t="shared" si="3"/>
        <v>2.1900826446280992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+'Ark1'!C2858</f>
        <v>2021</v>
      </c>
      <c r="C97" s="47">
        <f>+'Ark1'!M2858</f>
        <v>49</v>
      </c>
      <c r="D97" s="47">
        <f>+'Ark1'!Q2858</f>
        <v>116</v>
      </c>
      <c r="E97" s="65">
        <f>+'Ark1'!R2858</f>
        <v>230</v>
      </c>
      <c r="F97" s="65">
        <f>+'Ark1'!S2858</f>
        <v>230</v>
      </c>
      <c r="G97" s="102">
        <f>+'Ark1'!T2858</f>
        <v>1.1712941272330979</v>
      </c>
      <c r="H97" s="102">
        <f>+'Ark1'!U2858</f>
        <v>1.4818809761600795</v>
      </c>
      <c r="I97" s="102">
        <f>+'Ark1'!Y2858</f>
        <v>173.30430434782613</v>
      </c>
      <c r="J97" s="102">
        <f>+'Ark1'!AA2858</f>
        <v>26.204874491680801</v>
      </c>
      <c r="K97" s="102">
        <f t="shared" si="2"/>
        <v>3.5368225377107372</v>
      </c>
      <c r="L97" s="65">
        <f t="shared" si="3"/>
        <v>1.9827586206896552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+'Ark1'!C2859</f>
        <v>2021</v>
      </c>
      <c r="C98" s="47">
        <f>+'Ark1'!M2859</f>
        <v>50</v>
      </c>
      <c r="D98" s="47">
        <f>+'Ark1'!Q2859</f>
        <v>38</v>
      </c>
      <c r="E98" s="65">
        <f>+'Ark1'!R2859</f>
        <v>54</v>
      </c>
      <c r="F98" s="65">
        <f>+'Ark1'!S2859</f>
        <v>54</v>
      </c>
      <c r="G98" s="102">
        <f>+'Ark1'!T2859</f>
        <v>0.27499949074168367</v>
      </c>
      <c r="H98" s="102">
        <f>+'Ark1'!U2859</f>
        <v>0.34826144888387256</v>
      </c>
      <c r="I98" s="102">
        <f>+'Ark1'!Y2859</f>
        <v>173.47444444444437</v>
      </c>
      <c r="J98" s="102">
        <f>+'Ark1'!AA2859</f>
        <v>27.411096338329287</v>
      </c>
      <c r="K98" s="102">
        <f t="shared" si="2"/>
        <v>3.4694888888888875</v>
      </c>
      <c r="L98" s="65">
        <f t="shared" si="3"/>
        <v>1.4210526315789473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+'Ark1'!C2860</f>
        <v>2021</v>
      </c>
      <c r="C99" s="47">
        <f>+'Ark1'!M2860</f>
        <v>51</v>
      </c>
      <c r="D99" s="47">
        <f>+'Ark1'!Q2860</f>
        <v>163</v>
      </c>
      <c r="E99" s="65">
        <f>+'Ark1'!R2860</f>
        <v>515</v>
      </c>
      <c r="F99" s="65">
        <f>+'Ark1'!S2860</f>
        <v>515</v>
      </c>
      <c r="G99" s="102">
        <f>+'Ark1'!T2860</f>
        <v>2.6226803283697624</v>
      </c>
      <c r="H99" s="102">
        <f>+'Ark1'!U2860</f>
        <v>3.2429612615656715</v>
      </c>
      <c r="I99" s="102">
        <f>+'Ark1'!Y2860</f>
        <v>169.37854368932059</v>
      </c>
      <c r="J99" s="102">
        <f>+'Ark1'!AA2860</f>
        <v>26.843609505376264</v>
      </c>
      <c r="K99" s="102">
        <f t="shared" si="2"/>
        <v>3.3211479154768746</v>
      </c>
      <c r="L99" s="65">
        <f t="shared" si="3"/>
        <v>3.1595092024539877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+'Ark1'!C2861</f>
        <v>2021</v>
      </c>
      <c r="C100" s="47">
        <f>+'Ark1'!M2861</f>
        <v>52</v>
      </c>
      <c r="D100" s="47">
        <f>+'Ark1'!Q2861</f>
        <v>142</v>
      </c>
      <c r="E100" s="65">
        <f>+'Ark1'!R2861</f>
        <v>351</v>
      </c>
      <c r="F100" s="65">
        <f>+'Ark1'!S2861</f>
        <v>351</v>
      </c>
      <c r="G100" s="102">
        <f>+'Ark1'!T2861</f>
        <v>1.787496689820945</v>
      </c>
      <c r="H100" s="102">
        <f>+'Ark1'!U2861</f>
        <v>2.1329648413166247</v>
      </c>
      <c r="I100" s="102">
        <f>+'Ark1'!Y2861</f>
        <v>163.45584045584047</v>
      </c>
      <c r="J100" s="102">
        <f>+'Ark1'!AA2861</f>
        <v>26.969347659565944</v>
      </c>
      <c r="K100" s="102">
        <f t="shared" si="2"/>
        <v>3.1433815472277016</v>
      </c>
      <c r="L100" s="65">
        <f t="shared" si="3"/>
        <v>2.471830985915493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+'Ark1'!C2862</f>
        <v>2021</v>
      </c>
      <c r="C101" s="47">
        <f>+'Ark1'!M2862</f>
        <v>53</v>
      </c>
      <c r="D101" s="47">
        <f>+'Ark1'!Q2862</f>
        <v>79</v>
      </c>
      <c r="E101" s="65">
        <f>+'Ark1'!R2862</f>
        <v>126</v>
      </c>
      <c r="F101" s="65">
        <f>+'Ark1'!S2862</f>
        <v>126</v>
      </c>
      <c r="G101" s="102">
        <f>+'Ark1'!T2862</f>
        <v>0.64166547839726207</v>
      </c>
      <c r="H101" s="102">
        <f>+'Ark1'!U2862</f>
        <v>0.76987565271882352</v>
      </c>
      <c r="I101" s="102">
        <f>+'Ark1'!Y2862</f>
        <v>164.3515873015873</v>
      </c>
      <c r="J101" s="102">
        <f>+'Ark1'!AA2862</f>
        <v>29.561132740628008</v>
      </c>
      <c r="K101" s="102">
        <f t="shared" si="2"/>
        <v>3.1009733453129678</v>
      </c>
      <c r="L101" s="65">
        <f t="shared" si="3"/>
        <v>1.5949367088607596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+'Ark1'!C2863</f>
        <v>2021</v>
      </c>
      <c r="C102" s="47">
        <f>+'Ark1'!M2863</f>
        <v>54</v>
      </c>
      <c r="D102" s="47">
        <f>+'Ark1'!Q2863</f>
        <v>225</v>
      </c>
      <c r="E102" s="65">
        <f>+'Ark1'!R2863</f>
        <v>1243</v>
      </c>
      <c r="F102" s="65">
        <f>+'Ark1'!S2863</f>
        <v>1243</v>
      </c>
      <c r="G102" s="102">
        <f>+'Ark1'!T2863</f>
        <v>6.3300808702206099</v>
      </c>
      <c r="H102" s="102">
        <f>+'Ark1'!U2863</f>
        <v>7.2228238993437008</v>
      </c>
      <c r="I102" s="102">
        <f>+'Ark1'!Y2863</f>
        <v>156.30028157683046</v>
      </c>
      <c r="J102" s="102">
        <f>+'Ark1'!AA2863</f>
        <v>26.057507390250095</v>
      </c>
      <c r="K102" s="102">
        <f t="shared" si="2"/>
        <v>2.8944496588301938</v>
      </c>
      <c r="L102" s="65">
        <f t="shared" si="3"/>
        <v>5.5244444444444447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+'Ark1'!C2864</f>
        <v>2021</v>
      </c>
      <c r="C103" s="47">
        <f>+'Ark1'!M2864</f>
        <v>55</v>
      </c>
      <c r="D103" s="47">
        <f>+'Ark1'!Q2864</f>
        <v>197</v>
      </c>
      <c r="E103" s="65">
        <f>+'Ark1'!R2864</f>
        <v>725</v>
      </c>
      <c r="F103" s="65">
        <f>+'Ark1'!S2864</f>
        <v>725</v>
      </c>
      <c r="G103" s="102">
        <f>+'Ark1'!T2864</f>
        <v>3.6921227923651991</v>
      </c>
      <c r="H103" s="102">
        <f>+'Ark1'!U2864</f>
        <v>4.1885870755431824</v>
      </c>
      <c r="I103" s="102">
        <f>+'Ark1'!Y2864</f>
        <v>155.4008551724138</v>
      </c>
      <c r="J103" s="102">
        <f>+'Ark1'!AA2864</f>
        <v>26.09605870809348</v>
      </c>
      <c r="K103" s="102">
        <f t="shared" si="2"/>
        <v>2.825470094043887</v>
      </c>
      <c r="L103" s="65">
        <f t="shared" si="3"/>
        <v>3.6802030456852792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+'Ark1'!C2865</f>
        <v>2021</v>
      </c>
      <c r="C104" s="47">
        <f>+'Ark1'!M2865</f>
        <v>56</v>
      </c>
      <c r="D104" s="47">
        <f>+'Ark1'!Q2865</f>
        <v>125</v>
      </c>
      <c r="E104" s="65">
        <f>+'Ark1'!R2865</f>
        <v>378</v>
      </c>
      <c r="F104" s="65">
        <f>+'Ark1'!S2865</f>
        <v>378</v>
      </c>
      <c r="G104" s="102">
        <f>+'Ark1'!T2865</f>
        <v>1.9249964351917861</v>
      </c>
      <c r="H104" s="102">
        <f>+'Ark1'!U2865</f>
        <v>2.1552685311576827</v>
      </c>
      <c r="I104" s="102">
        <f>+'Ark1'!Y2865</f>
        <v>153.36753968253964</v>
      </c>
      <c r="J104" s="102">
        <f>+'Ark1'!AA2865</f>
        <v>24.992618191231806</v>
      </c>
      <c r="K104" s="102">
        <f t="shared" si="2"/>
        <v>2.7387060657596365</v>
      </c>
      <c r="L104" s="65">
        <f t="shared" si="3"/>
        <v>3.024</v>
      </c>
      <c r="M104" s="39"/>
      <c r="N104" s="4"/>
      <c r="O104" s="5"/>
      <c r="P104" s="5"/>
      <c r="Q104" s="5"/>
      <c r="R104" s="5"/>
      <c r="S104"/>
      <c r="T104"/>
      <c r="U104"/>
      <c r="V104"/>
      <c r="W104"/>
    </row>
    <row r="105" spans="1:23">
      <c r="A105" s="39"/>
      <c r="B105" s="47">
        <f>+'Ark1'!C2866</f>
        <v>2021</v>
      </c>
      <c r="C105" s="47">
        <f>+'Ark1'!M2866</f>
        <v>57</v>
      </c>
      <c r="D105" s="47">
        <f>+'Ark1'!Q2866</f>
        <v>237</v>
      </c>
      <c r="E105" s="65">
        <f>+'Ark1'!R2866</f>
        <v>2144</v>
      </c>
      <c r="F105" s="65">
        <f>+'Ark1'!S2866</f>
        <v>2144</v>
      </c>
      <c r="G105" s="102">
        <f>+'Ark1'!T2866</f>
        <v>10.918498299077225</v>
      </c>
      <c r="H105" s="102">
        <f>+'Ark1'!U2866</f>
        <v>11.744557680147697</v>
      </c>
      <c r="I105" s="102">
        <f>+'Ark1'!Y2866</f>
        <v>147.34511660447765</v>
      </c>
      <c r="J105" s="102">
        <f>+'Ark1'!AA2866</f>
        <v>24.572696965949703</v>
      </c>
      <c r="K105" s="102">
        <f t="shared" si="2"/>
        <v>2.5850020456925904</v>
      </c>
      <c r="L105" s="65">
        <f t="shared" si="3"/>
        <v>9.0464135021097043</v>
      </c>
      <c r="M105" s="39"/>
      <c r="N105" s="11"/>
      <c r="O105" s="11"/>
      <c r="P105"/>
      <c r="Q105"/>
      <c r="R105"/>
      <c r="S105"/>
      <c r="T105"/>
      <c r="U105"/>
      <c r="V105"/>
      <c r="W105"/>
    </row>
    <row r="106" spans="1:23" ht="15.6">
      <c r="A106" s="39"/>
      <c r="B106" s="47">
        <f>+'Ark1'!C2867</f>
        <v>2021</v>
      </c>
      <c r="C106" s="47">
        <f>+'Ark1'!M2867</f>
        <v>58</v>
      </c>
      <c r="D106" s="47">
        <f>+'Ark1'!Q2867</f>
        <v>224</v>
      </c>
      <c r="E106" s="65">
        <f>+'Ark1'!R2867</f>
        <v>1763</v>
      </c>
      <c r="F106" s="65">
        <f>+'Ark1'!S2867</f>
        <v>1763</v>
      </c>
      <c r="G106" s="102">
        <f>+'Ark1'!T2867</f>
        <v>8.9782241143997883</v>
      </c>
      <c r="H106" s="102">
        <f>+'Ark1'!U2867</f>
        <v>9.0432374350263753</v>
      </c>
      <c r="I106" s="102">
        <f>+'Ark1'!Y2867</f>
        <v>137.97343732274535</v>
      </c>
      <c r="J106" s="102">
        <f>+'Ark1'!AA2867</f>
        <v>23.959954037667003</v>
      </c>
      <c r="K106" s="102">
        <f t="shared" si="2"/>
        <v>2.3788523676335407</v>
      </c>
      <c r="L106" s="65">
        <f t="shared" si="3"/>
        <v>7.8705357142857144</v>
      </c>
      <c r="M106" s="39"/>
      <c r="N106" s="5"/>
      <c r="O106" s="5"/>
      <c r="P106" s="5"/>
      <c r="Q106"/>
      <c r="R106" s="5"/>
      <c r="S106"/>
      <c r="T106"/>
      <c r="U106"/>
      <c r="V106"/>
      <c r="W106"/>
    </row>
    <row r="107" spans="1:23">
      <c r="A107" s="39"/>
      <c r="B107" s="47">
        <f>+'Ark1'!C2868</f>
        <v>2021</v>
      </c>
      <c r="C107" s="47">
        <f>+'Ark1'!M2868</f>
        <v>59</v>
      </c>
      <c r="D107" s="47">
        <f>+'Ark1'!Q2868</f>
        <v>219</v>
      </c>
      <c r="E107" s="65">
        <f>+'Ark1'!R2868</f>
        <v>1501</v>
      </c>
      <c r="F107" s="65">
        <f>+'Ark1'!S2868</f>
        <v>1501</v>
      </c>
      <c r="G107" s="102">
        <f>+'Ark1'!T2868</f>
        <v>7.6439673259864351</v>
      </c>
      <c r="H107" s="102">
        <f>+'Ark1'!U2868</f>
        <v>7.505810817011862</v>
      </c>
      <c r="I107" s="102">
        <f>+'Ark1'!Y2868</f>
        <v>134.50572951365763</v>
      </c>
      <c r="J107" s="102">
        <f>+'Ark1'!AA2868</f>
        <v>23.94960745438804</v>
      </c>
      <c r="K107" s="102">
        <f t="shared" si="2"/>
        <v>2.2797581273501293</v>
      </c>
      <c r="L107" s="65">
        <f t="shared" si="3"/>
        <v>6.8538812785388128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+'Ark1'!C2869</f>
        <v>2021</v>
      </c>
      <c r="C108" s="47">
        <f>+'Ark1'!M2869</f>
        <v>60</v>
      </c>
      <c r="D108" s="47">
        <f>+'Ark1'!Q2869</f>
        <v>236</v>
      </c>
      <c r="E108" s="65">
        <f>+'Ark1'!R2869</f>
        <v>2269</v>
      </c>
      <c r="F108" s="65">
        <f>+'Ark1'!S2869</f>
        <v>2269</v>
      </c>
      <c r="G108" s="102">
        <f>+'Ark1'!T2869</f>
        <v>11.5550711943126</v>
      </c>
      <c r="H108" s="102">
        <f>+'Ark1'!U2869</f>
        <v>11.024993126037202</v>
      </c>
      <c r="I108" s="102">
        <f>+'Ark1'!Y2869</f>
        <v>130.69762450418671</v>
      </c>
      <c r="J108" s="102">
        <f>+'Ark1'!AA2869</f>
        <v>23.597417778746369</v>
      </c>
      <c r="K108" s="102">
        <f t="shared" si="2"/>
        <v>2.1782937417364452</v>
      </c>
      <c r="L108" s="65">
        <f t="shared" si="3"/>
        <v>9.6144067796610173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+'Ark1'!C2870</f>
        <v>2021</v>
      </c>
      <c r="C109" s="47">
        <f>+'Ark1'!M2870</f>
        <v>61</v>
      </c>
      <c r="D109" s="47">
        <f>+'Ark1'!Q2870</f>
        <v>237</v>
      </c>
      <c r="E109" s="65">
        <f>+'Ark1'!R2870</f>
        <v>2508</v>
      </c>
      <c r="F109" s="65">
        <f>+'Ark1'!S2870</f>
        <v>2508</v>
      </c>
      <c r="G109" s="102">
        <f>+'Ark1'!T2870</f>
        <v>12.772198570002647</v>
      </c>
      <c r="H109" s="102">
        <f>+'Ark1'!U2870</f>
        <v>11.864392286872253</v>
      </c>
      <c r="I109" s="102">
        <f>+'Ark1'!Y2870</f>
        <v>127.24532296650696</v>
      </c>
      <c r="J109" s="102">
        <f>+'Ark1'!AA2870</f>
        <v>22.748080612360404</v>
      </c>
      <c r="K109" s="102">
        <f t="shared" si="2"/>
        <v>2.0859889010902779</v>
      </c>
      <c r="L109" s="65">
        <f t="shared" si="3"/>
        <v>10.582278481012658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+'Ark1'!C2871</f>
        <v>2021</v>
      </c>
      <c r="C110" s="47">
        <f>+'Ark1'!M2871</f>
        <v>62</v>
      </c>
      <c r="D110" s="47">
        <f>+'Ark1'!Q2871</f>
        <v>196</v>
      </c>
      <c r="E110" s="65">
        <f>+'Ark1'!R2871</f>
        <v>981</v>
      </c>
      <c r="F110" s="65">
        <f>+'Ark1'!S2871</f>
        <v>981</v>
      </c>
      <c r="G110" s="102">
        <f>+'Ark1'!T2871</f>
        <v>4.9958240818072568</v>
      </c>
      <c r="H110" s="102">
        <f>+'Ark1'!U2871</f>
        <v>4.5593871738797311</v>
      </c>
      <c r="I110" s="102">
        <f>+'Ark1'!Y2871</f>
        <v>125.01477064220184</v>
      </c>
      <c r="J110" s="102">
        <f>+'Ark1'!AA2871</f>
        <v>24.225834814304157</v>
      </c>
      <c r="K110" s="102">
        <f t="shared" si="2"/>
        <v>2.0163672684226102</v>
      </c>
      <c r="L110" s="65">
        <f t="shared" si="3"/>
        <v>5.0051020408163263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+'Ark1'!C2872</f>
        <v>2021</v>
      </c>
      <c r="C111" s="47">
        <f>+'Ark1'!M2872</f>
        <v>63</v>
      </c>
      <c r="D111" s="47">
        <f>+'Ark1'!Q2872</f>
        <v>222</v>
      </c>
      <c r="E111" s="65">
        <f>+'Ark1'!R2872</f>
        <v>1962.4</v>
      </c>
      <c r="F111" s="65">
        <f>+'Ark1'!S2872</f>
        <v>1962.4</v>
      </c>
      <c r="G111" s="102">
        <f>+'Ark1'!T2872</f>
        <v>9.9936851968792642</v>
      </c>
      <c r="H111" s="102">
        <f>+'Ark1'!U2872</f>
        <v>8.7751109692496936</v>
      </c>
      <c r="I111" s="102">
        <f>+'Ark1'!Y2872</f>
        <v>120.27876070118216</v>
      </c>
      <c r="J111" s="102">
        <f>+'Ark1'!AA2872</f>
        <v>22.339953736352353</v>
      </c>
      <c r="K111" s="102">
        <f t="shared" si="2"/>
        <v>1.9091866777965423</v>
      </c>
      <c r="L111" s="65">
        <f t="shared" si="3"/>
        <v>8.8396396396396408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+'Ark1'!C2873</f>
        <v>2021</v>
      </c>
      <c r="C112" s="47">
        <f>+'Ark1'!M2873</f>
        <v>64</v>
      </c>
      <c r="D112" s="47">
        <f>+'Ark1'!Q2873</f>
        <v>193</v>
      </c>
      <c r="E112" s="65">
        <f>+'Ark1'!R2873</f>
        <v>1201</v>
      </c>
      <c r="F112" s="65">
        <f>+'Ark1'!S2873</f>
        <v>1201</v>
      </c>
      <c r="G112" s="102">
        <f>+'Ark1'!T2873</f>
        <v>6.1161923774215214</v>
      </c>
      <c r="H112" s="102">
        <f>+'Ark1'!U2873</f>
        <v>5.2900669534142999</v>
      </c>
      <c r="I112" s="102">
        <f>+'Ark1'!Y2873</f>
        <v>118.47917568692752</v>
      </c>
      <c r="J112" s="102">
        <f>+'Ark1'!AA2873</f>
        <v>21.18824046788318</v>
      </c>
      <c r="K112" s="102">
        <f t="shared" ref="K112:K175" si="4">+I112/C112</f>
        <v>1.8512371201082425</v>
      </c>
      <c r="L112" s="65">
        <f t="shared" ref="L112:L175" si="5">+E112/D112</f>
        <v>6.2227979274611398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+'Ark1'!C2874</f>
        <v>2021</v>
      </c>
      <c r="C113" s="47">
        <f>+'Ark1'!M2874</f>
        <v>65</v>
      </c>
      <c r="D113" s="47">
        <f>+'Ark1'!Q2874</f>
        <v>170</v>
      </c>
      <c r="E113" s="65">
        <f>+'Ark1'!R2874</f>
        <v>1092</v>
      </c>
      <c r="F113" s="65">
        <f>+'Ark1'!S2874</f>
        <v>1092</v>
      </c>
      <c r="G113" s="102">
        <f>+'Ark1'!T2874</f>
        <v>5.5611008127762735</v>
      </c>
      <c r="H113" s="102">
        <f>+'Ark1'!U2874</f>
        <v>4.6653628812344676</v>
      </c>
      <c r="I113" s="102">
        <f>+'Ark1'!Y2874</f>
        <v>114.9176282051281</v>
      </c>
      <c r="J113" s="102">
        <f>+'Ark1'!AA2874</f>
        <v>20.741708567995804</v>
      </c>
      <c r="K113" s="102">
        <f t="shared" si="4"/>
        <v>1.7679635108481246</v>
      </c>
      <c r="L113" s="65">
        <f t="shared" si="5"/>
        <v>6.4235294117647062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+'Ark1'!C2875</f>
        <v>2021</v>
      </c>
      <c r="C114" s="47">
        <f>+'Ark1'!M2875</f>
        <v>66</v>
      </c>
      <c r="D114" s="47">
        <f>+'Ark1'!Q2875</f>
        <v>0</v>
      </c>
      <c r="E114" s="65">
        <f>+'Ark1'!R2875</f>
        <v>0</v>
      </c>
      <c r="F114" s="65">
        <f>+'Ark1'!S2875</f>
        <v>0</v>
      </c>
      <c r="G114" s="102">
        <f>+'Ark1'!T2875</f>
        <v>0</v>
      </c>
      <c r="H114" s="102">
        <f>+'Ark1'!U2875</f>
        <v>0</v>
      </c>
      <c r="I114" s="102">
        <f>+'Ark1'!Y2875</f>
        <v>0</v>
      </c>
      <c r="J114" s="102">
        <f>+'Ark1'!AA2875</f>
        <v>0</v>
      </c>
      <c r="K114" s="102">
        <f t="shared" si="4"/>
        <v>0</v>
      </c>
      <c r="L114" s="65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+'Ark1'!C2876</f>
        <v>2021</v>
      </c>
      <c r="C115" s="47">
        <f>+'Ark1'!M2876</f>
        <v>67</v>
      </c>
      <c r="D115" s="47">
        <f>+'Ark1'!Q2876</f>
        <v>0</v>
      </c>
      <c r="E115" s="65">
        <f>+'Ark1'!R2876</f>
        <v>0</v>
      </c>
      <c r="F115" s="65">
        <f>+'Ark1'!S2876</f>
        <v>0</v>
      </c>
      <c r="G115" s="102">
        <f>+'Ark1'!T2876</f>
        <v>0</v>
      </c>
      <c r="H115" s="102">
        <f>+'Ark1'!U2876</f>
        <v>0</v>
      </c>
      <c r="I115" s="102">
        <f>+'Ark1'!Y2876</f>
        <v>0</v>
      </c>
      <c r="J115" s="102">
        <f>+'Ark1'!AA2876</f>
        <v>0</v>
      </c>
      <c r="K115" s="102">
        <f t="shared" si="4"/>
        <v>0</v>
      </c>
      <c r="L115" s="65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+'Ark1'!C2877</f>
        <v>2021</v>
      </c>
      <c r="C116" s="47">
        <f>+'Ark1'!M2877</f>
        <v>68</v>
      </c>
      <c r="D116" s="47">
        <f>+'Ark1'!Q2877</f>
        <v>0</v>
      </c>
      <c r="E116" s="65">
        <f>+'Ark1'!R2877</f>
        <v>0</v>
      </c>
      <c r="F116" s="65">
        <f>+'Ark1'!S2877</f>
        <v>0</v>
      </c>
      <c r="G116" s="102">
        <f>+'Ark1'!T2877</f>
        <v>0</v>
      </c>
      <c r="H116" s="102">
        <f>+'Ark1'!U2877</f>
        <v>0</v>
      </c>
      <c r="I116" s="102">
        <f>+'Ark1'!Y2877</f>
        <v>0</v>
      </c>
      <c r="J116" s="102">
        <f>+'Ark1'!AA2877</f>
        <v>0</v>
      </c>
      <c r="K116" s="102">
        <f t="shared" si="4"/>
        <v>0</v>
      </c>
      <c r="L116" s="65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+'Ark1'!C2878</f>
        <v>2020</v>
      </c>
      <c r="C117">
        <f>+'Ark1'!M2878</f>
        <v>0</v>
      </c>
      <c r="D117">
        <f>+'Ark1'!Q2878</f>
        <v>17</v>
      </c>
      <c r="E117" s="9">
        <f>+'Ark1'!R2878</f>
        <v>21</v>
      </c>
      <c r="F117" s="9">
        <f>+'Ark1'!S2878</f>
        <v>0</v>
      </c>
      <c r="G117" s="97">
        <f>+'Ark1'!T2878</f>
        <v>0.10492130901823632</v>
      </c>
      <c r="H117" s="97">
        <f>+'Ark1'!U2878</f>
        <v>0</v>
      </c>
      <c r="I117" s="97">
        <f>+'Ark1'!Y2878</f>
        <v>0</v>
      </c>
      <c r="J117" s="97">
        <f>+'Ark1'!AA2878</f>
        <v>0</v>
      </c>
      <c r="K117" s="97" t="e">
        <f t="shared" si="4"/>
        <v>#DIV/0!</v>
      </c>
      <c r="L117" s="9">
        <f t="shared" si="5"/>
        <v>1.2352941176470589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+'Ark1'!C2879</f>
        <v>2020</v>
      </c>
      <c r="C118">
        <f>+'Ark1'!M2879</f>
        <v>35</v>
      </c>
      <c r="D118">
        <f>+'Ark1'!Q2879</f>
        <v>0</v>
      </c>
      <c r="E118" s="9">
        <f>+'Ark1'!R2879</f>
        <v>0</v>
      </c>
      <c r="F118" s="9">
        <f>+'Ark1'!S2879</f>
        <v>0</v>
      </c>
      <c r="G118" s="97">
        <f>+'Ark1'!T2879</f>
        <v>0</v>
      </c>
      <c r="H118" s="97">
        <f>+'Ark1'!U2879</f>
        <v>0</v>
      </c>
      <c r="I118" s="97">
        <f>+'Ark1'!Y2879</f>
        <v>0</v>
      </c>
      <c r="J118" s="97">
        <f>+'Ark1'!AA2879</f>
        <v>0</v>
      </c>
      <c r="K118" s="97">
        <f t="shared" si="4"/>
        <v>0</v>
      </c>
      <c r="L118" s="9" t="e">
        <f t="shared" si="5"/>
        <v>#DIV/0!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+'Ark1'!C2880</f>
        <v>2020</v>
      </c>
      <c r="C119">
        <f>+'Ark1'!M2880</f>
        <v>36</v>
      </c>
      <c r="D119">
        <f>+'Ark1'!Q2880</f>
        <v>7</v>
      </c>
      <c r="E119" s="9">
        <f>+'Ark1'!R2880</f>
        <v>8</v>
      </c>
      <c r="F119" s="9">
        <f>+'Ark1'!S2880</f>
        <v>8</v>
      </c>
      <c r="G119" s="97">
        <f>+'Ark1'!T2880</f>
        <v>3.9970022483137649E-2</v>
      </c>
      <c r="H119" s="97">
        <f>+'Ark1'!U2880</f>
        <v>5.3448631546469297E-2</v>
      </c>
      <c r="I119" s="97">
        <f>+'Ark1'!Y2880</f>
        <v>179.27125000000001</v>
      </c>
      <c r="J119" s="97">
        <f>+'Ark1'!AA2880</f>
        <v>57.535925611199652</v>
      </c>
      <c r="K119" s="97">
        <f t="shared" si="4"/>
        <v>4.9797569444444445</v>
      </c>
      <c r="L119" s="9">
        <f t="shared" si="5"/>
        <v>1.1428571428571428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+'Ark1'!C2881</f>
        <v>2020</v>
      </c>
      <c r="C120">
        <f>+'Ark1'!M2881</f>
        <v>37</v>
      </c>
      <c r="D120">
        <f>+'Ark1'!Q2881</f>
        <v>4</v>
      </c>
      <c r="E120" s="9">
        <f>+'Ark1'!R2881</f>
        <v>8</v>
      </c>
      <c r="F120" s="9">
        <f>+'Ark1'!S2881</f>
        <v>8</v>
      </c>
      <c r="G120" s="97">
        <f>+'Ark1'!T2881</f>
        <v>3.9970022483137649E-2</v>
      </c>
      <c r="H120" s="97">
        <f>+'Ark1'!U2881</f>
        <v>6.3973111593271931E-2</v>
      </c>
      <c r="I120" s="97">
        <f>+'Ark1'!Y2881</f>
        <v>214.57124999999999</v>
      </c>
      <c r="J120" s="97">
        <f>+'Ark1'!AA2881</f>
        <v>58.590689840088878</v>
      </c>
      <c r="K120" s="97">
        <f t="shared" si="4"/>
        <v>5.7992229729729727</v>
      </c>
      <c r="L120" s="9">
        <f t="shared" si="5"/>
        <v>2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+'Ark1'!C2882</f>
        <v>2020</v>
      </c>
      <c r="C121">
        <f>+'Ark1'!M2882</f>
        <v>38</v>
      </c>
      <c r="D121">
        <f>+'Ark1'!Q2882</f>
        <v>2</v>
      </c>
      <c r="E121" s="9">
        <f>+'Ark1'!R2882</f>
        <v>2</v>
      </c>
      <c r="F121" s="9">
        <f>+'Ark1'!S2882</f>
        <v>2</v>
      </c>
      <c r="G121" s="97">
        <f>+'Ark1'!T2882</f>
        <v>9.9925056207844122E-3</v>
      </c>
      <c r="H121" s="97">
        <f>+'Ark1'!U2882</f>
        <v>1.7795464668372004E-2</v>
      </c>
      <c r="I121" s="97">
        <f>+'Ark1'!Y2882</f>
        <v>238.75</v>
      </c>
      <c r="J121" s="97">
        <f>+'Ark1'!AA2882</f>
        <v>7.8499999999998513</v>
      </c>
      <c r="K121" s="97">
        <f t="shared" si="4"/>
        <v>6.2828947368421053</v>
      </c>
      <c r="L121" s="9">
        <f t="shared" si="5"/>
        <v>1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+'Ark1'!C2883</f>
        <v>2020</v>
      </c>
      <c r="C122">
        <f>+'Ark1'!M2883</f>
        <v>39</v>
      </c>
      <c r="D122">
        <f>+'Ark1'!Q2883</f>
        <v>11</v>
      </c>
      <c r="E122" s="9">
        <f>+'Ark1'!R2883</f>
        <v>15</v>
      </c>
      <c r="F122" s="9">
        <f>+'Ark1'!S2883</f>
        <v>15</v>
      </c>
      <c r="G122" s="97">
        <f>+'Ark1'!T2883</f>
        <v>7.4943792155883107E-2</v>
      </c>
      <c r="H122" s="97">
        <f>+'Ark1'!U2883</f>
        <v>0.11892401576965132</v>
      </c>
      <c r="I122" s="97">
        <f>+'Ark1'!Y2883</f>
        <v>212.73666666666671</v>
      </c>
      <c r="J122" s="97">
        <f>+'Ark1'!AA2883</f>
        <v>42.793186010028442</v>
      </c>
      <c r="K122" s="97">
        <f t="shared" si="4"/>
        <v>5.4547863247863262</v>
      </c>
      <c r="L122" s="9">
        <f t="shared" si="5"/>
        <v>1.3636363636363635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+'Ark1'!C2884</f>
        <v>2020</v>
      </c>
      <c r="C123">
        <f>+'Ark1'!M2884</f>
        <v>40</v>
      </c>
      <c r="D123">
        <f>+'Ark1'!Q2884</f>
        <v>10</v>
      </c>
      <c r="E123" s="9">
        <f>+'Ark1'!R2884</f>
        <v>10</v>
      </c>
      <c r="F123" s="9">
        <f>+'Ark1'!S2884</f>
        <v>10</v>
      </c>
      <c r="G123" s="97">
        <f>+'Ark1'!T2884</f>
        <v>4.9962528103922065E-2</v>
      </c>
      <c r="H123" s="97">
        <f>+'Ark1'!U2884</f>
        <v>7.1538140646743853E-2</v>
      </c>
      <c r="I123" s="97">
        <f>+'Ark1'!Y2884</f>
        <v>191.95600000000005</v>
      </c>
      <c r="J123" s="97">
        <f>+'Ark1'!AA2884</f>
        <v>41.955224513759823</v>
      </c>
      <c r="K123" s="97">
        <f t="shared" si="4"/>
        <v>4.7989000000000015</v>
      </c>
      <c r="L123" s="9">
        <f t="shared" si="5"/>
        <v>1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+'Ark1'!C2885</f>
        <v>2020</v>
      </c>
      <c r="C124">
        <f>+'Ark1'!M2885</f>
        <v>41</v>
      </c>
      <c r="D124">
        <f>+'Ark1'!Q2885</f>
        <v>2</v>
      </c>
      <c r="E124" s="9">
        <f>+'Ark1'!R2885</f>
        <v>2</v>
      </c>
      <c r="F124" s="9">
        <f>+'Ark1'!S2885</f>
        <v>2</v>
      </c>
      <c r="G124" s="97">
        <f>+'Ark1'!T2885</f>
        <v>9.9925056207844122E-3</v>
      </c>
      <c r="H124" s="97">
        <f>+'Ark1'!U2885</f>
        <v>1.387710832233508E-2</v>
      </c>
      <c r="I124" s="97">
        <f>+'Ark1'!Y2885</f>
        <v>186.18</v>
      </c>
      <c r="J124" s="97">
        <f>+'Ark1'!AA2885</f>
        <v>7.6200000000001937</v>
      </c>
      <c r="K124" s="97">
        <f t="shared" si="4"/>
        <v>4.5409756097560976</v>
      </c>
      <c r="L124" s="9">
        <f t="shared" si="5"/>
        <v>1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+'Ark1'!C2886</f>
        <v>2020</v>
      </c>
      <c r="C125">
        <f>+'Ark1'!M2886</f>
        <v>42</v>
      </c>
      <c r="D125">
        <f>+'Ark1'!Q2886</f>
        <v>34</v>
      </c>
      <c r="E125" s="9">
        <f>+'Ark1'!R2886</f>
        <v>46</v>
      </c>
      <c r="F125" s="9">
        <f>+'Ark1'!S2886</f>
        <v>46</v>
      </c>
      <c r="G125" s="97">
        <f>+'Ark1'!T2886</f>
        <v>0.22982762927804143</v>
      </c>
      <c r="H125" s="97">
        <f>+'Ark1'!U2886</f>
        <v>0.3476868569909316</v>
      </c>
      <c r="I125" s="97">
        <f>+'Ark1'!Y2886</f>
        <v>202.81239130434787</v>
      </c>
      <c r="J125" s="97">
        <f>+'Ark1'!AA2886</f>
        <v>29.270339133281357</v>
      </c>
      <c r="K125" s="97">
        <f t="shared" si="4"/>
        <v>4.8288664596273305</v>
      </c>
      <c r="L125" s="9">
        <f t="shared" si="5"/>
        <v>1.3529411764705883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+'Ark1'!C2887</f>
        <v>2020</v>
      </c>
      <c r="C126">
        <f>+'Ark1'!M2887</f>
        <v>43</v>
      </c>
      <c r="D126">
        <f>+'Ark1'!Q2887</f>
        <v>17</v>
      </c>
      <c r="E126" s="9">
        <f>+'Ark1'!R2887</f>
        <v>23</v>
      </c>
      <c r="F126" s="9">
        <f>+'Ark1'!S2887</f>
        <v>23</v>
      </c>
      <c r="G126" s="97">
        <f>+'Ark1'!T2887</f>
        <v>0.11491381463902071</v>
      </c>
      <c r="H126" s="97">
        <f>+'Ark1'!U2887</f>
        <v>0.16209376331573597</v>
      </c>
      <c r="I126" s="97">
        <f>+'Ark1'!Y2887</f>
        <v>189.10478260869564</v>
      </c>
      <c r="J126" s="97">
        <f>+'Ark1'!AA2887</f>
        <v>31.157799759005719</v>
      </c>
      <c r="K126" s="97">
        <f t="shared" si="4"/>
        <v>4.3977856420626891</v>
      </c>
      <c r="L126" s="9">
        <f t="shared" si="5"/>
        <v>1.3529411764705883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+'Ark1'!C2888</f>
        <v>2020</v>
      </c>
      <c r="C127">
        <f>+'Ark1'!M2888</f>
        <v>44</v>
      </c>
      <c r="D127">
        <f>+'Ark1'!Q2888</f>
        <v>18</v>
      </c>
      <c r="E127" s="9">
        <f>+'Ark1'!R2888</f>
        <v>26</v>
      </c>
      <c r="F127" s="9">
        <f>+'Ark1'!S2888</f>
        <v>26</v>
      </c>
      <c r="G127" s="97">
        <f>+'Ark1'!T2888</f>
        <v>0.12990257307019737</v>
      </c>
      <c r="H127" s="97">
        <f>+'Ark1'!U2888</f>
        <v>0.18840310003330077</v>
      </c>
      <c r="I127" s="97">
        <f>+'Ark1'!Y2888</f>
        <v>194.43692307692305</v>
      </c>
      <c r="J127" s="97">
        <f>+'Ark1'!AA2888</f>
        <v>30.873991265892428</v>
      </c>
      <c r="K127" s="97">
        <f t="shared" si="4"/>
        <v>4.4190209790209787</v>
      </c>
      <c r="L127" s="9">
        <f t="shared" si="5"/>
        <v>1.4444444444444444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+'Ark1'!C2889</f>
        <v>2020</v>
      </c>
      <c r="C128">
        <f>+'Ark1'!M2889</f>
        <v>45</v>
      </c>
      <c r="D128">
        <f>+'Ark1'!Q2889</f>
        <v>51</v>
      </c>
      <c r="E128" s="9">
        <f>+'Ark1'!R2889</f>
        <v>69</v>
      </c>
      <c r="F128" s="9">
        <f>+'Ark1'!S2889</f>
        <v>69</v>
      </c>
      <c r="G128" s="97">
        <f>+'Ark1'!T2889</f>
        <v>0.3447414439170623</v>
      </c>
      <c r="H128" s="97">
        <f>+'Ark1'!U2889</f>
        <v>0.47616936653680086</v>
      </c>
      <c r="I128" s="97">
        <f>+'Ark1'!Y2889</f>
        <v>185.17246376811596</v>
      </c>
      <c r="J128" s="97">
        <f>+'Ark1'!AA2889</f>
        <v>26.167867806224525</v>
      </c>
      <c r="K128" s="97">
        <f t="shared" si="4"/>
        <v>4.1149436392914662</v>
      </c>
      <c r="L128" s="9">
        <f t="shared" si="5"/>
        <v>1.3529411764705883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+'Ark1'!C2890</f>
        <v>2020</v>
      </c>
      <c r="C129">
        <f>+'Ark1'!M2890</f>
        <v>46</v>
      </c>
      <c r="D129">
        <f>+'Ark1'!Q2890</f>
        <v>58</v>
      </c>
      <c r="E129" s="9">
        <f>+'Ark1'!R2890</f>
        <v>92</v>
      </c>
      <c r="F129" s="9">
        <f>+'Ark1'!S2890</f>
        <v>92</v>
      </c>
      <c r="G129" s="97">
        <f>+'Ark1'!T2890</f>
        <v>0.45965525855608286</v>
      </c>
      <c r="H129" s="97">
        <f>+'Ark1'!U2890</f>
        <v>0.60670757834676892</v>
      </c>
      <c r="I129" s="97">
        <f>+'Ark1'!Y2890</f>
        <v>176.95206521739129</v>
      </c>
      <c r="J129" s="97">
        <f>+'Ark1'!AA2890</f>
        <v>28.186846552265798</v>
      </c>
      <c r="K129" s="97">
        <f t="shared" si="4"/>
        <v>3.8467840264650279</v>
      </c>
      <c r="L129" s="9">
        <f t="shared" si="5"/>
        <v>1.5862068965517242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+'Ark1'!C2891</f>
        <v>2020</v>
      </c>
      <c r="C130">
        <f>+'Ark1'!M2891</f>
        <v>47</v>
      </c>
      <c r="D130">
        <f>+'Ark1'!Q2891</f>
        <v>13</v>
      </c>
      <c r="E130" s="9">
        <f>+'Ark1'!R2891</f>
        <v>13</v>
      </c>
      <c r="F130" s="9">
        <f>+'Ark1'!S2891</f>
        <v>13</v>
      </c>
      <c r="G130" s="97">
        <f>+'Ark1'!T2891</f>
        <v>6.4951286535098671E-2</v>
      </c>
      <c r="H130" s="97">
        <f>+'Ark1'!U2891</f>
        <v>7.5680850285563178E-2</v>
      </c>
      <c r="I130" s="97">
        <f>+'Ark1'!Y2891</f>
        <v>156.20923076923077</v>
      </c>
      <c r="J130" s="97">
        <f>+'Ark1'!AA2891</f>
        <v>27.847669550759367</v>
      </c>
      <c r="K130" s="97">
        <f t="shared" si="4"/>
        <v>3.3236006546644843</v>
      </c>
      <c r="L130" s="9">
        <f t="shared" si="5"/>
        <v>1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+'Ark1'!C2892</f>
        <v>2020</v>
      </c>
      <c r="C131">
        <f>+'Ark1'!M2892</f>
        <v>48</v>
      </c>
      <c r="D131">
        <f>+'Ark1'!Q2892</f>
        <v>125</v>
      </c>
      <c r="E131" s="9">
        <f>+'Ark1'!R2892</f>
        <v>293</v>
      </c>
      <c r="F131" s="9">
        <f>+'Ark1'!S2892</f>
        <v>293</v>
      </c>
      <c r="G131" s="97">
        <f>+'Ark1'!T2892</f>
        <v>1.4639020734449157</v>
      </c>
      <c r="H131" s="97">
        <f>+'Ark1'!U2892</f>
        <v>1.8601526545271037</v>
      </c>
      <c r="I131" s="97">
        <f>+'Ark1'!Y2892</f>
        <v>170.35112627986348</v>
      </c>
      <c r="J131" s="97">
        <f>+'Ark1'!AA2892</f>
        <v>28.381659506491477</v>
      </c>
      <c r="K131" s="97">
        <f t="shared" si="4"/>
        <v>3.5489817974971558</v>
      </c>
      <c r="L131" s="9">
        <f t="shared" si="5"/>
        <v>2.3439999999999999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+'Ark1'!C2893</f>
        <v>2020</v>
      </c>
      <c r="C132">
        <f>+'Ark1'!M2893</f>
        <v>49</v>
      </c>
      <c r="D132">
        <f>+'Ark1'!Q2893</f>
        <v>124</v>
      </c>
      <c r="E132" s="9">
        <f>+'Ark1'!R2893</f>
        <v>267</v>
      </c>
      <c r="F132" s="9">
        <f>+'Ark1'!S2893</f>
        <v>267</v>
      </c>
      <c r="G132" s="97">
        <f>+'Ark1'!T2893</f>
        <v>1.3339995003747189</v>
      </c>
      <c r="H132" s="97">
        <f>+'Ark1'!U2893</f>
        <v>1.6481753154767851</v>
      </c>
      <c r="I132" s="97">
        <f>+'Ark1'!Y2893</f>
        <v>165.636554307116</v>
      </c>
      <c r="J132" s="97">
        <f>+'Ark1'!AA2893</f>
        <v>26.161644669203195</v>
      </c>
      <c r="K132" s="97">
        <f t="shared" si="4"/>
        <v>3.3803378430023674</v>
      </c>
      <c r="L132" s="9">
        <f t="shared" si="5"/>
        <v>2.153225806451613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+'Ark1'!C2894</f>
        <v>2020</v>
      </c>
      <c r="C133">
        <f>+'Ark1'!M2894</f>
        <v>50</v>
      </c>
      <c r="D133">
        <f>+'Ark1'!Q2894</f>
        <v>90</v>
      </c>
      <c r="E133" s="9">
        <f>+'Ark1'!R2894</f>
        <v>142</v>
      </c>
      <c r="F133" s="9">
        <f>+'Ark1'!S2894</f>
        <v>142</v>
      </c>
      <c r="G133" s="97">
        <f>+'Ark1'!T2894</f>
        <v>0.70946789907569308</v>
      </c>
      <c r="H133" s="97">
        <f>+'Ark1'!U2894</f>
        <v>0.85719877509810349</v>
      </c>
      <c r="I133" s="97">
        <f>+'Ark1'!Y2894</f>
        <v>161.97845070422534</v>
      </c>
      <c r="J133" s="97">
        <f>+'Ark1'!AA2894</f>
        <v>28.84912480171711</v>
      </c>
      <c r="K133" s="97">
        <f t="shared" si="4"/>
        <v>3.2395690140845068</v>
      </c>
      <c r="L133" s="9">
        <f t="shared" si="5"/>
        <v>1.5777777777777777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+'Ark1'!C2895</f>
        <v>2020</v>
      </c>
      <c r="C134">
        <f>+'Ark1'!M2895</f>
        <v>51</v>
      </c>
      <c r="D134">
        <f>+'Ark1'!Q2895</f>
        <v>168</v>
      </c>
      <c r="E134" s="9">
        <f>+'Ark1'!R2895</f>
        <v>501</v>
      </c>
      <c r="F134" s="9">
        <f>+'Ark1'!S2895</f>
        <v>501</v>
      </c>
      <c r="G134" s="97">
        <f>+'Ark1'!T2895</f>
        <v>2.5031226580064945</v>
      </c>
      <c r="H134" s="97">
        <f>+'Ark1'!U2895</f>
        <v>2.9662125245449298</v>
      </c>
      <c r="I134" s="97">
        <f>+'Ark1'!Y2895</f>
        <v>158.86512974051897</v>
      </c>
      <c r="J134" s="97">
        <f>+'Ark1'!AA2895</f>
        <v>27.098660937101275</v>
      </c>
      <c r="K134" s="97">
        <f t="shared" si="4"/>
        <v>3.1150025439317446</v>
      </c>
      <c r="L134" s="9">
        <f t="shared" si="5"/>
        <v>2.9821428571428572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+'Ark1'!C2896</f>
        <v>2020</v>
      </c>
      <c r="C135">
        <f>+'Ark1'!M2896</f>
        <v>52</v>
      </c>
      <c r="D135">
        <f>+'Ark1'!Q2896</f>
        <v>167</v>
      </c>
      <c r="E135" s="9">
        <f>+'Ark1'!R2896</f>
        <v>542</v>
      </c>
      <c r="F135" s="9">
        <f>+'Ark1'!S2896</f>
        <v>542</v>
      </c>
      <c r="G135" s="97">
        <f>+'Ark1'!T2896</f>
        <v>2.7079690232325753</v>
      </c>
      <c r="H135" s="97">
        <f>+'Ark1'!U2896</f>
        <v>3.1308975311243126</v>
      </c>
      <c r="I135" s="97">
        <f>+'Ark1'!Y2896</f>
        <v>155.00068265682651</v>
      </c>
      <c r="J135" s="97">
        <f>+'Ark1'!AA2896</f>
        <v>27.79553187059804</v>
      </c>
      <c r="K135" s="97">
        <f t="shared" si="4"/>
        <v>2.9807823587851252</v>
      </c>
      <c r="L135" s="9">
        <f t="shared" si="5"/>
        <v>3.2455089820359282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+'Ark1'!C2897</f>
        <v>2020</v>
      </c>
      <c r="C136">
        <f>+'Ark1'!M2897</f>
        <v>53</v>
      </c>
      <c r="D136">
        <f>+'Ark1'!Q2897</f>
        <v>104</v>
      </c>
      <c r="E136" s="9">
        <f>+'Ark1'!R2897</f>
        <v>189</v>
      </c>
      <c r="F136" s="9">
        <f>+'Ark1'!S2897</f>
        <v>189</v>
      </c>
      <c r="G136" s="97">
        <f>+'Ark1'!T2897</f>
        <v>0.94429178116412671</v>
      </c>
      <c r="H136" s="97">
        <f>+'Ark1'!U2897</f>
        <v>1.0606350364673793</v>
      </c>
      <c r="I136" s="97">
        <f>+'Ark1'!Y2897</f>
        <v>150.5803174603175</v>
      </c>
      <c r="J136" s="97">
        <f>+'Ark1'!AA2897</f>
        <v>25.514520710665646</v>
      </c>
      <c r="K136" s="97">
        <f t="shared" si="4"/>
        <v>2.8411380652890097</v>
      </c>
      <c r="L136" s="9">
        <f t="shared" si="5"/>
        <v>1.8173076923076923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+'Ark1'!C2898</f>
        <v>2020</v>
      </c>
      <c r="C137">
        <f>+'Ark1'!M2898</f>
        <v>54</v>
      </c>
      <c r="D137">
        <f>+'Ark1'!Q2898</f>
        <v>227</v>
      </c>
      <c r="E137" s="9">
        <f>+'Ark1'!R2898</f>
        <v>1475</v>
      </c>
      <c r="F137" s="9">
        <f>+'Ark1'!S2898</f>
        <v>1475</v>
      </c>
      <c r="G137" s="97">
        <f>+'Ark1'!T2898</f>
        <v>7.369472895328502</v>
      </c>
      <c r="H137" s="97">
        <f>+'Ark1'!U2898</f>
        <v>8.2884275496973885</v>
      </c>
      <c r="I137" s="97">
        <f>+'Ark1'!Y2898</f>
        <v>150.78014915254255</v>
      </c>
      <c r="J137" s="97">
        <f>+'Ark1'!AA2898</f>
        <v>24.578574464145625</v>
      </c>
      <c r="K137" s="97">
        <f t="shared" si="4"/>
        <v>2.7922249843063436</v>
      </c>
      <c r="L137" s="9">
        <f t="shared" si="5"/>
        <v>6.4977973568281939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+'Ark1'!C2899</f>
        <v>2020</v>
      </c>
      <c r="C138">
        <f>+'Ark1'!M2899</f>
        <v>55</v>
      </c>
      <c r="D138">
        <f>+'Ark1'!Q2899</f>
        <v>195</v>
      </c>
      <c r="E138" s="9">
        <f>+'Ark1'!R2899</f>
        <v>887</v>
      </c>
      <c r="F138" s="9">
        <f>+'Ark1'!S2899</f>
        <v>887</v>
      </c>
      <c r="G138" s="97">
        <f>+'Ark1'!T2899</f>
        <v>4.4316762428178871</v>
      </c>
      <c r="H138" s="97">
        <f>+'Ark1'!U2899</f>
        <v>4.8887830974912605</v>
      </c>
      <c r="I138" s="97">
        <f>+'Ark1'!Y2899</f>
        <v>147.89081172491578</v>
      </c>
      <c r="J138" s="97">
        <f>+'Ark1'!AA2899</f>
        <v>26.593071772706832</v>
      </c>
      <c r="K138" s="97">
        <f t="shared" si="4"/>
        <v>2.6889238495439232</v>
      </c>
      <c r="L138" s="9">
        <f t="shared" si="5"/>
        <v>4.5487179487179485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+'Ark1'!C2900</f>
        <v>2020</v>
      </c>
      <c r="C139">
        <f>+'Ark1'!M2900</f>
        <v>56</v>
      </c>
      <c r="D139">
        <f>+'Ark1'!Q2900</f>
        <v>141</v>
      </c>
      <c r="E139" s="9">
        <f>+'Ark1'!R2900</f>
        <v>512</v>
      </c>
      <c r="F139" s="9">
        <f>+'Ark1'!S2900</f>
        <v>512</v>
      </c>
      <c r="G139" s="97">
        <f>+'Ark1'!T2900</f>
        <v>2.5580814389208095</v>
      </c>
      <c r="H139" s="97">
        <f>+'Ark1'!U2900</f>
        <v>2.819890201423974</v>
      </c>
      <c r="I139" s="97">
        <f>+'Ark1'!Y2900</f>
        <v>147.78361328124987</v>
      </c>
      <c r="J139" s="97">
        <f>+'Ark1'!AA2900</f>
        <v>27.755616302980918</v>
      </c>
      <c r="K139" s="97">
        <f t="shared" si="4"/>
        <v>2.6389930943080335</v>
      </c>
      <c r="L139" s="9">
        <f t="shared" si="5"/>
        <v>3.6312056737588652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+'Ark1'!C2901</f>
        <v>2020</v>
      </c>
      <c r="C140">
        <f>+'Ark1'!M2901</f>
        <v>57</v>
      </c>
      <c r="D140">
        <f>+'Ark1'!Q2901</f>
        <v>247</v>
      </c>
      <c r="E140" s="9">
        <f>+'Ark1'!R2901</f>
        <v>2175</v>
      </c>
      <c r="F140" s="9">
        <f>+'Ark1'!S2901</f>
        <v>2175</v>
      </c>
      <c r="G140" s="97">
        <f>+'Ark1'!T2901</f>
        <v>10.866849862603043</v>
      </c>
      <c r="H140" s="97">
        <f>+'Ark1'!U2901</f>
        <v>11.472215065215527</v>
      </c>
      <c r="I140" s="97">
        <f>+'Ark1'!Y2901</f>
        <v>141.53115862068955</v>
      </c>
      <c r="J140" s="97">
        <f>+'Ark1'!AA2901</f>
        <v>24.207220508075409</v>
      </c>
      <c r="K140" s="97">
        <f t="shared" si="4"/>
        <v>2.4830027828191148</v>
      </c>
      <c r="L140" s="9">
        <f t="shared" si="5"/>
        <v>8.8056680161943319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+'Ark1'!C2902</f>
        <v>2020</v>
      </c>
      <c r="C141">
        <f>+'Ark1'!M2902</f>
        <v>58</v>
      </c>
      <c r="D141">
        <f>+'Ark1'!Q2902</f>
        <v>247</v>
      </c>
      <c r="E141" s="9">
        <f>+'Ark1'!R2902</f>
        <v>2781</v>
      </c>
      <c r="F141" s="9">
        <f>+'Ark1'!S2902</f>
        <v>2781</v>
      </c>
      <c r="G141" s="97">
        <f>+'Ark1'!T2902</f>
        <v>13.894579065700722</v>
      </c>
      <c r="H141" s="97">
        <f>+'Ark1'!U2902</f>
        <v>14.00249199860939</v>
      </c>
      <c r="I141" s="97">
        <f>+'Ark1'!Y2902</f>
        <v>135.10405609493003</v>
      </c>
      <c r="J141" s="97">
        <f>+'Ark1'!AA2902</f>
        <v>23.173166277572179</v>
      </c>
      <c r="K141" s="97">
        <f t="shared" si="4"/>
        <v>2.3293802774987937</v>
      </c>
      <c r="L141" s="9">
        <f t="shared" si="5"/>
        <v>11.259109311740891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+'Ark1'!C2903</f>
        <v>2020</v>
      </c>
      <c r="C142">
        <f>+'Ark1'!M2903</f>
        <v>59</v>
      </c>
      <c r="D142">
        <f>+'Ark1'!Q2903</f>
        <v>235</v>
      </c>
      <c r="E142" s="9">
        <f>+'Ark1'!R2903</f>
        <v>1934</v>
      </c>
      <c r="F142" s="9">
        <f>+'Ark1'!S2903</f>
        <v>1934</v>
      </c>
      <c r="G142" s="97">
        <f>+'Ark1'!T2903</f>
        <v>9.6627529352985242</v>
      </c>
      <c r="H142" s="97">
        <f>+'Ark1'!U2903</f>
        <v>9.4474176535369896</v>
      </c>
      <c r="I142" s="97">
        <f>+'Ark1'!Y2903</f>
        <v>131.07524819027927</v>
      </c>
      <c r="J142" s="97">
        <f>+'Ark1'!AA2903</f>
        <v>21.438403166184081</v>
      </c>
      <c r="K142" s="97">
        <f t="shared" si="4"/>
        <v>2.2216143761064284</v>
      </c>
      <c r="L142" s="9">
        <f t="shared" si="5"/>
        <v>8.2297872340425524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+'Ark1'!C2904</f>
        <v>2020</v>
      </c>
      <c r="C143">
        <f>+'Ark1'!M2904</f>
        <v>60</v>
      </c>
      <c r="D143">
        <f>+'Ark1'!Q2904</f>
        <v>251</v>
      </c>
      <c r="E143" s="9">
        <f>+'Ark1'!R2904</f>
        <v>2923</v>
      </c>
      <c r="F143" s="9">
        <f>+'Ark1'!S2904</f>
        <v>2923</v>
      </c>
      <c r="G143" s="97">
        <f>+'Ark1'!T2904</f>
        <v>14.604046964776423</v>
      </c>
      <c r="H143" s="97">
        <f>+'Ark1'!U2904</f>
        <v>13.502852370744391</v>
      </c>
      <c r="I143" s="97">
        <f>+'Ark1'!Y2904</f>
        <v>123.95405747519656</v>
      </c>
      <c r="J143" s="97">
        <f>+'Ark1'!AA2904</f>
        <v>21.594342913600823</v>
      </c>
      <c r="K143" s="97">
        <f t="shared" si="4"/>
        <v>2.0659009579199425</v>
      </c>
      <c r="L143" s="9">
        <f t="shared" si="5"/>
        <v>11.645418326693227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+'Ark1'!C2905</f>
        <v>2020</v>
      </c>
      <c r="C144">
        <f>+'Ark1'!M2905</f>
        <v>61</v>
      </c>
      <c r="D144">
        <f>+'Ark1'!Q2905</f>
        <v>217</v>
      </c>
      <c r="E144" s="9">
        <f>+'Ark1'!R2905</f>
        <v>1991</v>
      </c>
      <c r="F144" s="9">
        <f>+'Ark1'!S2905</f>
        <v>1991</v>
      </c>
      <c r="G144" s="97">
        <f>+'Ark1'!T2905</f>
        <v>9.9475393454908776</v>
      </c>
      <c r="H144" s="97">
        <f>+'Ark1'!U2905</f>
        <v>8.7200612968973097</v>
      </c>
      <c r="I144" s="97">
        <f>+'Ark1'!Y2905</f>
        <v>117.52014565544944</v>
      </c>
      <c r="J144" s="97">
        <f>+'Ark1'!AA2905</f>
        <v>20.269268175604264</v>
      </c>
      <c r="K144" s="97">
        <f t="shared" si="4"/>
        <v>1.9265597648434334</v>
      </c>
      <c r="L144" s="9">
        <f t="shared" si="5"/>
        <v>9.1751152073732722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+'Ark1'!C2906</f>
        <v>2020</v>
      </c>
      <c r="C145">
        <f>+'Ark1'!M2906</f>
        <v>62</v>
      </c>
      <c r="D145">
        <f>+'Ark1'!Q2906</f>
        <v>186</v>
      </c>
      <c r="E145" s="9">
        <f>+'Ark1'!R2906</f>
        <v>1115</v>
      </c>
      <c r="F145" s="9">
        <f>+'Ark1'!S2906</f>
        <v>1115</v>
      </c>
      <c r="G145" s="97">
        <f>+'Ark1'!T2906</f>
        <v>5.570821883587306</v>
      </c>
      <c r="H145" s="97">
        <f>+'Ark1'!U2906</f>
        <v>4.7818403674519345</v>
      </c>
      <c r="I145" s="97">
        <f>+'Ark1'!Y2906</f>
        <v>115.07586547085197</v>
      </c>
      <c r="J145" s="97">
        <f>+'Ark1'!AA2906</f>
        <v>20.473541088424223</v>
      </c>
      <c r="K145" s="97">
        <f t="shared" si="4"/>
        <v>1.856062346304064</v>
      </c>
      <c r="L145" s="9">
        <f t="shared" si="5"/>
        <v>5.9946236559139781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+'Ark1'!C2907</f>
        <v>2020</v>
      </c>
      <c r="C146">
        <f>+'Ark1'!M2907</f>
        <v>63</v>
      </c>
      <c r="D146">
        <f>+'Ark1'!Q2907</f>
        <v>197</v>
      </c>
      <c r="E146" s="9">
        <f>+'Ark1'!R2907</f>
        <v>1628</v>
      </c>
      <c r="F146" s="9">
        <f>+'Ark1'!S2907</f>
        <v>1627</v>
      </c>
      <c r="G146" s="97">
        <f>+'Ark1'!T2907</f>
        <v>8.1338995753185088</v>
      </c>
      <c r="H146" s="97">
        <f>+'Ark1'!U2907</f>
        <v>7.0185115131718359</v>
      </c>
      <c r="I146" s="97">
        <f>+'Ark1'!Y2907</f>
        <v>115.67903562653559</v>
      </c>
      <c r="J146" s="97">
        <f>+'Ark1'!AA2907</f>
        <v>21.206992245013154</v>
      </c>
      <c r="K146" s="97">
        <f t="shared" si="4"/>
        <v>1.8361751686751682</v>
      </c>
      <c r="L146" s="9">
        <f t="shared" si="5"/>
        <v>8.2639593908629436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+'Ark1'!C2908</f>
        <v>2020</v>
      </c>
      <c r="C147">
        <f>+'Ark1'!M2908</f>
        <v>64</v>
      </c>
      <c r="D147">
        <f>+'Ark1'!Q2908</f>
        <v>62</v>
      </c>
      <c r="E147" s="9">
        <f>+'Ark1'!R2908</f>
        <v>294</v>
      </c>
      <c r="F147" s="9">
        <f>+'Ark1'!S2908</f>
        <v>294</v>
      </c>
      <c r="G147" s="97">
        <f>+'Ark1'!T2908</f>
        <v>1.4688983262553088</v>
      </c>
      <c r="H147" s="97">
        <f>+'Ark1'!U2908</f>
        <v>1.1972371227405743</v>
      </c>
      <c r="I147" s="97">
        <f>+'Ark1'!Y2908</f>
        <v>109.26897959183675</v>
      </c>
      <c r="J147" s="97">
        <f>+'Ark1'!AA2908</f>
        <v>21.762952316185963</v>
      </c>
      <c r="K147" s="97">
        <f t="shared" si="4"/>
        <v>1.7073278061224493</v>
      </c>
      <c r="L147" s="9">
        <f t="shared" si="5"/>
        <v>4.741935483870968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+'Ark1'!C2909</f>
        <v>2020</v>
      </c>
      <c r="C148">
        <f>+'Ark1'!M2909</f>
        <v>65</v>
      </c>
      <c r="D148">
        <f>+'Ark1'!Q2909</f>
        <v>18</v>
      </c>
      <c r="E148" s="9">
        <f>+'Ark1'!R2909</f>
        <v>31</v>
      </c>
      <c r="F148" s="9">
        <f>+'Ark1'!S2909</f>
        <v>31</v>
      </c>
      <c r="G148" s="97">
        <f>+'Ark1'!T2909</f>
        <v>0.15488383712215839</v>
      </c>
      <c r="H148" s="97">
        <f>+'Ark1'!U2909</f>
        <v>0.14070193772485529</v>
      </c>
      <c r="I148" s="97">
        <f>+'Ark1'!Y2909</f>
        <v>121.78741935483872</v>
      </c>
      <c r="J148" s="97">
        <f>+'Ark1'!AA2909</f>
        <v>22.449666420072376</v>
      </c>
      <c r="K148" s="97">
        <f t="shared" si="4"/>
        <v>1.8736526054590572</v>
      </c>
      <c r="L148" s="9">
        <f t="shared" si="5"/>
        <v>1.7222222222222223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+'Ark1'!C2910</f>
        <v>2020</v>
      </c>
      <c r="C149">
        <f>+'Ark1'!M2910</f>
        <v>66</v>
      </c>
      <c r="D149">
        <f>+'Ark1'!Q2910</f>
        <v>0</v>
      </c>
      <c r="E149" s="9">
        <f>+'Ark1'!R2910</f>
        <v>0</v>
      </c>
      <c r="F149" s="9">
        <f>+'Ark1'!S2910</f>
        <v>0</v>
      </c>
      <c r="G149" s="97">
        <f>+'Ark1'!T2910</f>
        <v>0</v>
      </c>
      <c r="H149" s="97">
        <f>+'Ark1'!U2910</f>
        <v>0</v>
      </c>
      <c r="I149" s="97">
        <f>+'Ark1'!Y2910</f>
        <v>0</v>
      </c>
      <c r="J149" s="97">
        <f>+'Ark1'!AA2910</f>
        <v>0</v>
      </c>
      <c r="K149" s="97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+'Ark1'!C2911</f>
        <v>2020</v>
      </c>
      <c r="C150">
        <f>+'Ark1'!M2911</f>
        <v>67</v>
      </c>
      <c r="D150">
        <f>+'Ark1'!Q2911</f>
        <v>0</v>
      </c>
      <c r="E150" s="9">
        <f>+'Ark1'!R2911</f>
        <v>0</v>
      </c>
      <c r="F150" s="9">
        <f>+'Ark1'!S2911</f>
        <v>0</v>
      </c>
      <c r="G150" s="97">
        <f>+'Ark1'!T2911</f>
        <v>0</v>
      </c>
      <c r="H150" s="97">
        <f>+'Ark1'!U2911</f>
        <v>0</v>
      </c>
      <c r="I150" s="97">
        <f>+'Ark1'!Y2911</f>
        <v>0</v>
      </c>
      <c r="J150" s="97">
        <f>+'Ark1'!AA2911</f>
        <v>0</v>
      </c>
      <c r="K150" s="97">
        <f t="shared" si="4"/>
        <v>0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>
        <f>+'Ark1'!C2912</f>
        <v>2020</v>
      </c>
      <c r="C151">
        <f>+'Ark1'!M2912</f>
        <v>68</v>
      </c>
      <c r="D151">
        <f>+'Ark1'!Q2912</f>
        <v>0</v>
      </c>
      <c r="E151" s="9">
        <f>+'Ark1'!R2912</f>
        <v>0</v>
      </c>
      <c r="F151" s="9">
        <f>+'Ark1'!S2912</f>
        <v>0</v>
      </c>
      <c r="G151" s="97">
        <f>+'Ark1'!T2912</f>
        <v>0</v>
      </c>
      <c r="H151" s="97">
        <f>+'Ark1'!U2912</f>
        <v>0</v>
      </c>
      <c r="I151" s="97">
        <f>+'Ark1'!Y2912</f>
        <v>0</v>
      </c>
      <c r="J151" s="97">
        <f>+'Ark1'!AA2912</f>
        <v>0</v>
      </c>
      <c r="K151" s="97">
        <f t="shared" si="4"/>
        <v>0</v>
      </c>
      <c r="L151" s="9" t="e">
        <f t="shared" si="5"/>
        <v>#DIV/0!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+'Ark1'!C2913</f>
        <v>2019</v>
      </c>
      <c r="C152" s="47">
        <f>+'Ark1'!M2913</f>
        <v>0</v>
      </c>
      <c r="D152" s="47">
        <f>+'Ark1'!Q2913</f>
        <v>23</v>
      </c>
      <c r="E152" s="65">
        <f>+'Ark1'!R2913</f>
        <v>37</v>
      </c>
      <c r="F152" s="65">
        <f>+'Ark1'!S2913</f>
        <v>0</v>
      </c>
      <c r="G152" s="102">
        <f>+'Ark1'!T2913</f>
        <v>0.15611814345991565</v>
      </c>
      <c r="H152" s="102">
        <f>+'Ark1'!U2913</f>
        <v>0</v>
      </c>
      <c r="I152" s="102">
        <f>+'Ark1'!Y2913</f>
        <v>0</v>
      </c>
      <c r="J152" s="102">
        <f>+'Ark1'!AA2913</f>
        <v>0</v>
      </c>
      <c r="K152" s="102" t="e">
        <f t="shared" si="4"/>
        <v>#DIV/0!</v>
      </c>
      <c r="L152" s="65">
        <f t="shared" si="5"/>
        <v>1.6086956521739131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+'Ark1'!C2914</f>
        <v>2019</v>
      </c>
      <c r="C153" s="47">
        <f>+'Ark1'!M2914</f>
        <v>35</v>
      </c>
      <c r="D153" s="47">
        <f>+'Ark1'!Q2914</f>
        <v>1</v>
      </c>
      <c r="E153" s="65">
        <f>+'Ark1'!R2914</f>
        <v>1</v>
      </c>
      <c r="F153" s="65">
        <f>+'Ark1'!S2914</f>
        <v>1</v>
      </c>
      <c r="G153" s="102">
        <f>+'Ark1'!T2914</f>
        <v>4.2194092827004199E-3</v>
      </c>
      <c r="H153" s="102">
        <f>+'Ark1'!U2914</f>
        <v>3.3060046784016269E-3</v>
      </c>
      <c r="I153" s="102">
        <f>+'Ark1'!Y2914</f>
        <v>105.3</v>
      </c>
      <c r="J153" s="102">
        <f>+'Ark1'!AA2914</f>
        <v>0</v>
      </c>
      <c r="K153" s="102">
        <f t="shared" si="4"/>
        <v>3.0085714285714285</v>
      </c>
      <c r="L153" s="65">
        <f t="shared" si="5"/>
        <v>1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+'Ark1'!C2915</f>
        <v>2019</v>
      </c>
      <c r="C154" s="47">
        <f>+'Ark1'!M2915</f>
        <v>36</v>
      </c>
      <c r="D154" s="47">
        <f>+'Ark1'!Q2915</f>
        <v>8</v>
      </c>
      <c r="E154" s="65">
        <f>+'Ark1'!R2915</f>
        <v>10</v>
      </c>
      <c r="F154" s="65">
        <f>+'Ark1'!S2915</f>
        <v>10</v>
      </c>
      <c r="G154" s="102">
        <f>+'Ark1'!T2915</f>
        <v>4.2194092827004197E-2</v>
      </c>
      <c r="H154" s="102">
        <f>+'Ark1'!U2915</f>
        <v>6.8553287894491499E-2</v>
      </c>
      <c r="I154" s="102">
        <f>+'Ark1'!Y2915</f>
        <v>218.35</v>
      </c>
      <c r="J154" s="102">
        <f>+'Ark1'!AA2915</f>
        <v>25.832895695217776</v>
      </c>
      <c r="K154" s="102">
        <f t="shared" si="4"/>
        <v>6.0652777777777773</v>
      </c>
      <c r="L154" s="65">
        <f t="shared" si="5"/>
        <v>1.25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+'Ark1'!C2916</f>
        <v>2019</v>
      </c>
      <c r="C155" s="47">
        <f>+'Ark1'!M2916</f>
        <v>37</v>
      </c>
      <c r="D155" s="47">
        <f>+'Ark1'!Q2916</f>
        <v>3</v>
      </c>
      <c r="E155" s="65">
        <f>+'Ark1'!R2916</f>
        <v>3</v>
      </c>
      <c r="F155" s="65">
        <f>+'Ark1'!S2916</f>
        <v>3</v>
      </c>
      <c r="G155" s="102">
        <f>+'Ark1'!T2916</f>
        <v>1.2658227848101264E-2</v>
      </c>
      <c r="H155" s="102">
        <f>+'Ark1'!U2916</f>
        <v>2.0259874824050995E-2</v>
      </c>
      <c r="I155" s="102">
        <f>+'Ark1'!Y2916</f>
        <v>215.1</v>
      </c>
      <c r="J155" s="102">
        <f>+'Ark1'!AA2916</f>
        <v>15.18354372338743</v>
      </c>
      <c r="K155" s="102">
        <f t="shared" si="4"/>
        <v>5.813513513513513</v>
      </c>
      <c r="L155" s="65">
        <f t="shared" si="5"/>
        <v>1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+'Ark1'!C2917</f>
        <v>2019</v>
      </c>
      <c r="C156" s="47">
        <f>+'Ark1'!M2917</f>
        <v>38</v>
      </c>
      <c r="D156" s="47">
        <f>+'Ark1'!Q2917</f>
        <v>0</v>
      </c>
      <c r="E156" s="65">
        <f>+'Ark1'!R2917</f>
        <v>0</v>
      </c>
      <c r="F156" s="65">
        <f>+'Ark1'!S2917</f>
        <v>0</v>
      </c>
      <c r="G156" s="102">
        <f>+'Ark1'!T2917</f>
        <v>0</v>
      </c>
      <c r="H156" s="102">
        <f>+'Ark1'!U2917</f>
        <v>0</v>
      </c>
      <c r="I156" s="102">
        <f>+'Ark1'!Y2917</f>
        <v>0</v>
      </c>
      <c r="J156" s="102">
        <f>+'Ark1'!AA2917</f>
        <v>0</v>
      </c>
      <c r="K156" s="102">
        <f t="shared" si="4"/>
        <v>0</v>
      </c>
      <c r="L156" s="65" t="e">
        <f t="shared" si="5"/>
        <v>#DIV/0!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+'Ark1'!C2918</f>
        <v>2019</v>
      </c>
      <c r="C157" s="47">
        <f>+'Ark1'!M2918</f>
        <v>39</v>
      </c>
      <c r="D157" s="47">
        <f>+'Ark1'!Q2918</f>
        <v>9</v>
      </c>
      <c r="E157" s="65">
        <f>+'Ark1'!R2918</f>
        <v>11</v>
      </c>
      <c r="F157" s="65">
        <f>+'Ark1'!S2918</f>
        <v>11</v>
      </c>
      <c r="G157" s="102">
        <f>+'Ark1'!T2918</f>
        <v>4.641350210970465E-2</v>
      </c>
      <c r="H157" s="102">
        <f>+'Ark1'!U2918</f>
        <v>7.1014738671193192E-2</v>
      </c>
      <c r="I157" s="102">
        <f>+'Ark1'!Y2918</f>
        <v>205.62727272727273</v>
      </c>
      <c r="J157" s="102">
        <f>+'Ark1'!AA2918</f>
        <v>40.164798946094159</v>
      </c>
      <c r="K157" s="102">
        <f t="shared" si="4"/>
        <v>5.2724941724941727</v>
      </c>
      <c r="L157" s="65">
        <f t="shared" si="5"/>
        <v>1.2222222222222223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+'Ark1'!C2919</f>
        <v>2019</v>
      </c>
      <c r="C158" s="47">
        <f>+'Ark1'!M2919</f>
        <v>40</v>
      </c>
      <c r="D158" s="47">
        <f>+'Ark1'!Q2919</f>
        <v>4</v>
      </c>
      <c r="E158" s="65">
        <f>+'Ark1'!R2919</f>
        <v>4</v>
      </c>
      <c r="F158" s="65">
        <f>+'Ark1'!S2919</f>
        <v>4</v>
      </c>
      <c r="G158" s="102">
        <f>+'Ark1'!T2919</f>
        <v>1.6877637130801679E-2</v>
      </c>
      <c r="H158" s="102">
        <f>+'Ark1'!U2919</f>
        <v>2.3170289199054152E-2</v>
      </c>
      <c r="I158" s="102">
        <f>+'Ark1'!Y2919</f>
        <v>184.50000000000003</v>
      </c>
      <c r="J158" s="102">
        <f>+'Ark1'!AA2919</f>
        <v>21.346545387954361</v>
      </c>
      <c r="K158" s="102">
        <f t="shared" si="4"/>
        <v>4.6125000000000007</v>
      </c>
      <c r="L158" s="65">
        <f t="shared" si="5"/>
        <v>1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+'Ark1'!C2920</f>
        <v>2019</v>
      </c>
      <c r="C159" s="47">
        <f>+'Ark1'!M2920</f>
        <v>41</v>
      </c>
      <c r="D159" s="47">
        <f>+'Ark1'!Q2920</f>
        <v>1</v>
      </c>
      <c r="E159" s="65">
        <f>+'Ark1'!R2920</f>
        <v>1</v>
      </c>
      <c r="F159" s="65">
        <f>+'Ark1'!S2920</f>
        <v>1</v>
      </c>
      <c r="G159" s="102">
        <f>+'Ark1'!T2920</f>
        <v>4.2194092827004199E-3</v>
      </c>
      <c r="H159" s="102">
        <f>+'Ark1'!U2920</f>
        <v>6.3985161771913709E-3</v>
      </c>
      <c r="I159" s="102">
        <f>+'Ark1'!Y2920</f>
        <v>203.8</v>
      </c>
      <c r="J159" s="102">
        <f>+'Ark1'!AA2920</f>
        <v>0</v>
      </c>
      <c r="K159" s="102">
        <f t="shared" si="4"/>
        <v>4.9707317073170731</v>
      </c>
      <c r="L159" s="65">
        <f t="shared" si="5"/>
        <v>1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+'Ark1'!C2921</f>
        <v>2019</v>
      </c>
      <c r="C160" s="47">
        <f>+'Ark1'!M2921</f>
        <v>42</v>
      </c>
      <c r="D160" s="47">
        <f>+'Ark1'!Q2921</f>
        <v>23</v>
      </c>
      <c r="E160" s="65">
        <f>+'Ark1'!R2921</f>
        <v>26</v>
      </c>
      <c r="F160" s="65">
        <f>+'Ark1'!S2921</f>
        <v>26</v>
      </c>
      <c r="G160" s="102">
        <f>+'Ark1'!T2921</f>
        <v>0.109704641350211</v>
      </c>
      <c r="H160" s="102">
        <f>+'Ark1'!U2921</f>
        <v>0.15941661305842453</v>
      </c>
      <c r="I160" s="102">
        <f>+'Ark1'!Y2921</f>
        <v>195.29230769230765</v>
      </c>
      <c r="J160" s="102">
        <f>+'Ark1'!AA2921</f>
        <v>31.775400779133655</v>
      </c>
      <c r="K160" s="102">
        <f t="shared" si="4"/>
        <v>4.6498168498168484</v>
      </c>
      <c r="L160" s="65">
        <f t="shared" si="5"/>
        <v>1.1304347826086956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+'Ark1'!C2922</f>
        <v>2019</v>
      </c>
      <c r="C161" s="47">
        <f>+'Ark1'!M2922</f>
        <v>43</v>
      </c>
      <c r="D161" s="47">
        <f>+'Ark1'!Q2922</f>
        <v>30</v>
      </c>
      <c r="E161" s="65">
        <f>+'Ark1'!R2922</f>
        <v>34</v>
      </c>
      <c r="F161" s="65">
        <f>+'Ark1'!S2922</f>
        <v>34</v>
      </c>
      <c r="G161" s="102">
        <f>+'Ark1'!T2922</f>
        <v>0.14345991561181437</v>
      </c>
      <c r="H161" s="102">
        <f>+'Ark1'!U2922</f>
        <v>0.20569753895046472</v>
      </c>
      <c r="I161" s="102">
        <f>+'Ark1'!Y2922</f>
        <v>192.6970588235294</v>
      </c>
      <c r="J161" s="102">
        <f>+'Ark1'!AA2922</f>
        <v>21.954344140593317</v>
      </c>
      <c r="K161" s="102">
        <f t="shared" si="4"/>
        <v>4.481326949384405</v>
      </c>
      <c r="L161" s="65">
        <f t="shared" si="5"/>
        <v>1.1333333333333333</v>
      </c>
      <c r="M161" s="39"/>
      <c r="N161" s="11"/>
      <c r="O161" s="11"/>
      <c r="P161"/>
      <c r="Q161"/>
      <c r="R161"/>
      <c r="S161"/>
      <c r="T161"/>
      <c r="U161"/>
      <c r="V161"/>
      <c r="W161"/>
    </row>
    <row r="162" spans="1:23">
      <c r="A162" s="39"/>
      <c r="B162" s="47">
        <f>+'Ark1'!C2923</f>
        <v>2019</v>
      </c>
      <c r="C162" s="47">
        <f>+'Ark1'!M2923</f>
        <v>44</v>
      </c>
      <c r="D162" s="47">
        <f>+'Ark1'!Q2923</f>
        <v>37</v>
      </c>
      <c r="E162" s="65">
        <f>+'Ark1'!R2923</f>
        <v>47</v>
      </c>
      <c r="F162" s="65">
        <f>+'Ark1'!S2923</f>
        <v>47</v>
      </c>
      <c r="G162" s="102">
        <f>+'Ark1'!T2923</f>
        <v>0.19831223628691985</v>
      </c>
      <c r="H162" s="102">
        <f>+'Ark1'!U2923</f>
        <v>0.27778288312529981</v>
      </c>
      <c r="I162" s="102">
        <f>+'Ark1'!Y2923</f>
        <v>188.24893617021277</v>
      </c>
      <c r="J162" s="102">
        <f>+'Ark1'!AA2923</f>
        <v>29.760840130131495</v>
      </c>
      <c r="K162" s="102">
        <f t="shared" si="4"/>
        <v>4.2783849129593809</v>
      </c>
      <c r="L162" s="65">
        <f t="shared" si="5"/>
        <v>1.2702702702702702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+'Ark1'!C2924</f>
        <v>2019</v>
      </c>
      <c r="C163" s="47">
        <f>+'Ark1'!M2924</f>
        <v>45</v>
      </c>
      <c r="D163" s="47">
        <f>+'Ark1'!Q2924</f>
        <v>54</v>
      </c>
      <c r="E163" s="65">
        <f>+'Ark1'!R2924</f>
        <v>78</v>
      </c>
      <c r="F163" s="65">
        <f>+'Ark1'!S2924</f>
        <v>78</v>
      </c>
      <c r="G163" s="102">
        <f>+'Ark1'!T2924</f>
        <v>0.32911392405063289</v>
      </c>
      <c r="H163" s="102">
        <f>+'Ark1'!U2924</f>
        <v>0.45947813739734072</v>
      </c>
      <c r="I163" s="102">
        <f>+'Ark1'!Y2924</f>
        <v>187.62692307692313</v>
      </c>
      <c r="J163" s="102">
        <f>+'Ark1'!AA2924</f>
        <v>27.937281740451279</v>
      </c>
      <c r="K163" s="102">
        <f t="shared" si="4"/>
        <v>4.1694871794871808</v>
      </c>
      <c r="L163" s="65">
        <f t="shared" si="5"/>
        <v>1.4444444444444444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+'Ark1'!C2925</f>
        <v>2019</v>
      </c>
      <c r="C164" s="47">
        <f>+'Ark1'!M2925</f>
        <v>46</v>
      </c>
      <c r="D164" s="47">
        <f>+'Ark1'!Q2925</f>
        <v>57</v>
      </c>
      <c r="E164" s="65">
        <f>+'Ark1'!R2925</f>
        <v>88</v>
      </c>
      <c r="F164" s="65">
        <f>+'Ark1'!S2925</f>
        <v>88</v>
      </c>
      <c r="G164" s="102">
        <f>+'Ark1'!T2925</f>
        <v>0.3713080168776372</v>
      </c>
      <c r="H164" s="102">
        <f>+'Ark1'!U2925</f>
        <v>0.51271956886584469</v>
      </c>
      <c r="I164" s="102">
        <f>+'Ark1'!Y2925</f>
        <v>185.57613636363632</v>
      </c>
      <c r="J164" s="102">
        <f>+'Ark1'!AA2925</f>
        <v>26.170172969511224</v>
      </c>
      <c r="K164" s="102">
        <f t="shared" si="4"/>
        <v>4.0342638339920942</v>
      </c>
      <c r="L164" s="65">
        <f t="shared" si="5"/>
        <v>1.5438596491228069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+'Ark1'!C2926</f>
        <v>2019</v>
      </c>
      <c r="C165" s="47">
        <f>+'Ark1'!M2926</f>
        <v>47</v>
      </c>
      <c r="D165" s="47">
        <f>+'Ark1'!Q2926</f>
        <v>24</v>
      </c>
      <c r="E165" s="65">
        <f>+'Ark1'!R2926</f>
        <v>35</v>
      </c>
      <c r="F165" s="65">
        <f>+'Ark1'!S2926</f>
        <v>35</v>
      </c>
      <c r="G165" s="102">
        <f>+'Ark1'!T2926</f>
        <v>0.14767932489451477</v>
      </c>
      <c r="H165" s="102">
        <f>+'Ark1'!U2926</f>
        <v>0.1899524169540886</v>
      </c>
      <c r="I165" s="102">
        <f>+'Ark1'!Y2926</f>
        <v>172.86285714285711</v>
      </c>
      <c r="J165" s="102">
        <f>+'Ark1'!AA2926</f>
        <v>27.162285678221487</v>
      </c>
      <c r="K165" s="102">
        <f t="shared" si="4"/>
        <v>3.6779331306990874</v>
      </c>
      <c r="L165" s="65">
        <f t="shared" si="5"/>
        <v>1.4583333333333333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+'Ark1'!C2927</f>
        <v>2019</v>
      </c>
      <c r="C166" s="47">
        <f>+'Ark1'!M2927</f>
        <v>48</v>
      </c>
      <c r="D166" s="47">
        <f>+'Ark1'!Q2927</f>
        <v>118</v>
      </c>
      <c r="E166" s="65">
        <f>+'Ark1'!R2927</f>
        <v>263</v>
      </c>
      <c r="F166" s="65">
        <f>+'Ark1'!S2927</f>
        <v>263</v>
      </c>
      <c r="G166" s="102">
        <f>+'Ark1'!T2927</f>
        <v>1.1097046413502112</v>
      </c>
      <c r="H166" s="102">
        <f>+'Ark1'!U2927</f>
        <v>1.4509624407539943</v>
      </c>
      <c r="I166" s="102">
        <f>+'Ark1'!Y2927</f>
        <v>175.72167300380249</v>
      </c>
      <c r="J166" s="102">
        <f>+'Ark1'!AA2927</f>
        <v>27.431869733011432</v>
      </c>
      <c r="K166" s="102">
        <f t="shared" si="4"/>
        <v>3.6608681875792186</v>
      </c>
      <c r="L166" s="65">
        <f t="shared" si="5"/>
        <v>2.2288135593220337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+'Ark1'!C2928</f>
        <v>2019</v>
      </c>
      <c r="C167" s="47">
        <f>+'Ark1'!M2928</f>
        <v>49</v>
      </c>
      <c r="D167" s="47">
        <f>+'Ark1'!Q2928</f>
        <v>137</v>
      </c>
      <c r="E167" s="65">
        <f>+'Ark1'!R2928</f>
        <v>377</v>
      </c>
      <c r="F167" s="65">
        <f>+'Ark1'!S2928</f>
        <v>377</v>
      </c>
      <c r="G167" s="102">
        <f>+'Ark1'!T2928</f>
        <v>1.5907172995780587</v>
      </c>
      <c r="H167" s="102">
        <f>+'Ark1'!U2928</f>
        <v>1.968752472635618</v>
      </c>
      <c r="I167" s="102">
        <f>+'Ark1'!Y2928</f>
        <v>166.33156498673725</v>
      </c>
      <c r="J167" s="102">
        <f>+'Ark1'!AA2928</f>
        <v>26.108030735841805</v>
      </c>
      <c r="K167" s="102">
        <f t="shared" si="4"/>
        <v>3.394521734423209</v>
      </c>
      <c r="L167" s="65">
        <f t="shared" si="5"/>
        <v>2.7518248175182483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+'Ark1'!C2929</f>
        <v>2019</v>
      </c>
      <c r="C168" s="47">
        <f>+'Ark1'!M2929</f>
        <v>50</v>
      </c>
      <c r="D168" s="47">
        <f>+'Ark1'!Q2929</f>
        <v>82</v>
      </c>
      <c r="E168" s="65">
        <f>+'Ark1'!R2929</f>
        <v>132</v>
      </c>
      <c r="F168" s="65">
        <f>+'Ark1'!S2929</f>
        <v>132</v>
      </c>
      <c r="G168" s="102">
        <f>+'Ark1'!T2929</f>
        <v>0.55696202531645556</v>
      </c>
      <c r="H168" s="102">
        <f>+'Ark1'!U2929</f>
        <v>0.67981251757354955</v>
      </c>
      <c r="I168" s="102">
        <f>+'Ark1'!Y2929</f>
        <v>164.03636363636363</v>
      </c>
      <c r="J168" s="102">
        <f>+'Ark1'!AA2929</f>
        <v>29.535603252754111</v>
      </c>
      <c r="K168" s="102">
        <f t="shared" si="4"/>
        <v>3.2807272727272725</v>
      </c>
      <c r="L168" s="65">
        <f t="shared" si="5"/>
        <v>1.6097560975609757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+'Ark1'!C2930</f>
        <v>2019</v>
      </c>
      <c r="C169" s="47">
        <f>+'Ark1'!M2930</f>
        <v>51</v>
      </c>
      <c r="D169" s="47">
        <f>+'Ark1'!Q2930</f>
        <v>174</v>
      </c>
      <c r="E169" s="65">
        <f>+'Ark1'!R2930</f>
        <v>551</v>
      </c>
      <c r="F169" s="65">
        <f>+'Ark1'!S2930</f>
        <v>551</v>
      </c>
      <c r="G169" s="102">
        <f>+'Ark1'!T2930</f>
        <v>2.3248945147679327</v>
      </c>
      <c r="H169" s="102">
        <f>+'Ark1'!U2930</f>
        <v>2.8023469531286342</v>
      </c>
      <c r="I169" s="102">
        <f>+'Ark1'!Y2930</f>
        <v>161.99261343012716</v>
      </c>
      <c r="J169" s="102">
        <f>+'Ark1'!AA2930</f>
        <v>25.429923241601905</v>
      </c>
      <c r="K169" s="102">
        <f t="shared" si="4"/>
        <v>3.1763257535319052</v>
      </c>
      <c r="L169" s="65">
        <f t="shared" si="5"/>
        <v>3.1666666666666665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+'Ark1'!C2931</f>
        <v>2019</v>
      </c>
      <c r="C170" s="47">
        <f>+'Ark1'!M2931</f>
        <v>52</v>
      </c>
      <c r="D170" s="47">
        <f>+'Ark1'!Q2931</f>
        <v>192</v>
      </c>
      <c r="E170" s="65">
        <f>+'Ark1'!R2931</f>
        <v>603</v>
      </c>
      <c r="F170" s="65">
        <f>+'Ark1'!S2931</f>
        <v>603</v>
      </c>
      <c r="G170" s="102">
        <f>+'Ark1'!T2931</f>
        <v>2.5443037974683538</v>
      </c>
      <c r="H170" s="102">
        <f>+'Ark1'!U2931</f>
        <v>2.9539324479825591</v>
      </c>
      <c r="I170" s="102">
        <f>+'Ark1'!Y2931</f>
        <v>156.03001658374799</v>
      </c>
      <c r="J170" s="102">
        <f>+'Ark1'!AA2931</f>
        <v>24.810649651959448</v>
      </c>
      <c r="K170" s="102">
        <f t="shared" si="4"/>
        <v>3.0005772419951535</v>
      </c>
      <c r="L170" s="65">
        <f t="shared" si="5"/>
        <v>3.140625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+'Ark1'!C2932</f>
        <v>2019</v>
      </c>
      <c r="C171" s="47">
        <f>+'Ark1'!M2932</f>
        <v>53</v>
      </c>
      <c r="D171" s="47">
        <f>+'Ark1'!Q2932</f>
        <v>99</v>
      </c>
      <c r="E171" s="65">
        <f>+'Ark1'!R2932</f>
        <v>172</v>
      </c>
      <c r="F171" s="65">
        <f>+'Ark1'!S2932</f>
        <v>172</v>
      </c>
      <c r="G171" s="102">
        <f>+'Ark1'!T2932</f>
        <v>0.72573839662447248</v>
      </c>
      <c r="H171" s="102">
        <f>+'Ark1'!U2932</f>
        <v>0.83545532472177597</v>
      </c>
      <c r="I171" s="102">
        <f>+'Ark1'!Y2932</f>
        <v>154.71046511627904</v>
      </c>
      <c r="J171" s="102">
        <f>+'Ark1'!AA2932</f>
        <v>24.556297582218196</v>
      </c>
      <c r="K171" s="102">
        <f t="shared" si="4"/>
        <v>2.9190653795524346</v>
      </c>
      <c r="L171" s="65">
        <f t="shared" si="5"/>
        <v>1.7373737373737375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+'Ark1'!C2933</f>
        <v>2019</v>
      </c>
      <c r="C172" s="47">
        <f>+'Ark1'!M2933</f>
        <v>54</v>
      </c>
      <c r="D172" s="47">
        <f>+'Ark1'!Q2933</f>
        <v>249</v>
      </c>
      <c r="E172" s="65">
        <f>+'Ark1'!R2933</f>
        <v>1422</v>
      </c>
      <c r="F172" s="65">
        <f>+'Ark1'!S2933</f>
        <v>1422</v>
      </c>
      <c r="G172" s="102">
        <f>+'Ark1'!T2933</f>
        <v>6</v>
      </c>
      <c r="H172" s="102">
        <f>+'Ark1'!U2933</f>
        <v>6.7783023340085364</v>
      </c>
      <c r="I172" s="102">
        <f>+'Ark1'!Y2933</f>
        <v>151.82603375527435</v>
      </c>
      <c r="J172" s="102">
        <f>+'Ark1'!AA2933</f>
        <v>24.863165507167196</v>
      </c>
      <c r="K172" s="102">
        <f t="shared" si="4"/>
        <v>2.8115932176902656</v>
      </c>
      <c r="L172" s="65">
        <f t="shared" si="5"/>
        <v>5.7108433734939759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+'Ark1'!C2934</f>
        <v>2019</v>
      </c>
      <c r="C173" s="47">
        <f>+'Ark1'!M2934</f>
        <v>55</v>
      </c>
      <c r="D173" s="47">
        <f>+'Ark1'!Q2934</f>
        <v>238</v>
      </c>
      <c r="E173" s="65">
        <f>+'Ark1'!R2934</f>
        <v>817</v>
      </c>
      <c r="F173" s="65">
        <f>+'Ark1'!S2934</f>
        <v>817</v>
      </c>
      <c r="G173" s="102">
        <f>+'Ark1'!T2934</f>
        <v>3.4472573839662446</v>
      </c>
      <c r="H173" s="102">
        <f>+'Ark1'!U2934</f>
        <v>3.7821936804725311</v>
      </c>
      <c r="I173" s="102">
        <f>+'Ark1'!Y2934</f>
        <v>147.45062423500619</v>
      </c>
      <c r="J173" s="102">
        <f>+'Ark1'!AA2934</f>
        <v>26.316986760341376</v>
      </c>
      <c r="K173" s="102">
        <f t="shared" si="4"/>
        <v>2.6809204406364762</v>
      </c>
      <c r="L173" s="65">
        <f t="shared" si="5"/>
        <v>3.4327731092436973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+'Ark1'!C2935</f>
        <v>2019</v>
      </c>
      <c r="C174" s="47">
        <f>+'Ark1'!M2935</f>
        <v>56</v>
      </c>
      <c r="D174" s="47">
        <f>+'Ark1'!Q2935</f>
        <v>183</v>
      </c>
      <c r="E174" s="65">
        <f>+'Ark1'!R2935</f>
        <v>514</v>
      </c>
      <c r="F174" s="65">
        <f>+'Ark1'!S2935</f>
        <v>514</v>
      </c>
      <c r="G174" s="102">
        <f>+'Ark1'!T2935</f>
        <v>2.168776371308017</v>
      </c>
      <c r="H174" s="102">
        <f>+'Ark1'!U2935</f>
        <v>2.5092292944565955</v>
      </c>
      <c r="I174" s="102">
        <f>+'Ark1'!Y2935</f>
        <v>155.48988326848269</v>
      </c>
      <c r="J174" s="102">
        <f>+'Ark1'!AA2935</f>
        <v>29.487381967836008</v>
      </c>
      <c r="K174" s="102">
        <f t="shared" si="4"/>
        <v>2.7766050583657624</v>
      </c>
      <c r="L174" s="65">
        <f t="shared" si="5"/>
        <v>2.8087431693989071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+'Ark1'!C2936</f>
        <v>2019</v>
      </c>
      <c r="C175" s="47">
        <f>+'Ark1'!M2936</f>
        <v>57</v>
      </c>
      <c r="D175" s="47">
        <f>+'Ark1'!Q2936</f>
        <v>320</v>
      </c>
      <c r="E175" s="65">
        <f>+'Ark1'!R2936</f>
        <v>2661</v>
      </c>
      <c r="F175" s="65">
        <f>+'Ark1'!S2936</f>
        <v>2661</v>
      </c>
      <c r="G175" s="102">
        <f>+'Ark1'!T2936</f>
        <v>11.227848101265822</v>
      </c>
      <c r="H175" s="102">
        <f>+'Ark1'!U2936</f>
        <v>12.102554739133224</v>
      </c>
      <c r="I175" s="102">
        <f>+'Ark1'!Y2936</f>
        <v>144.86287110109001</v>
      </c>
      <c r="J175" s="102">
        <f>+'Ark1'!AA2936</f>
        <v>24.789728204464804</v>
      </c>
      <c r="K175" s="102">
        <f t="shared" si="4"/>
        <v>2.5414538789664913</v>
      </c>
      <c r="L175" s="65">
        <f t="shared" si="5"/>
        <v>8.3156250000000007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+'Ark1'!C2937</f>
        <v>2019</v>
      </c>
      <c r="C176" s="47">
        <f>+'Ark1'!M2937</f>
        <v>58</v>
      </c>
      <c r="D176" s="47">
        <f>+'Ark1'!Q2937</f>
        <v>315</v>
      </c>
      <c r="E176" s="65">
        <f>+'Ark1'!R2937</f>
        <v>3476</v>
      </c>
      <c r="F176" s="65">
        <f>+'Ark1'!S2937</f>
        <v>3476</v>
      </c>
      <c r="G176" s="102">
        <f>+'Ark1'!T2937</f>
        <v>14.666666666666663</v>
      </c>
      <c r="H176" s="102">
        <f>+'Ark1'!U2937</f>
        <v>15.019070937586022</v>
      </c>
      <c r="I176" s="102">
        <f>+'Ark1'!Y2937</f>
        <v>137.62210874568501</v>
      </c>
      <c r="J176" s="102">
        <f>+'Ark1'!AA2937</f>
        <v>23.427937331222381</v>
      </c>
      <c r="K176" s="102">
        <f t="shared" ref="K176:K239" si="6">+I176/C176</f>
        <v>2.3727949783738795</v>
      </c>
      <c r="L176" s="65">
        <f t="shared" ref="L176:L239" si="7">+E176/D176</f>
        <v>11.034920634920635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+'Ark1'!C2938</f>
        <v>2019</v>
      </c>
      <c r="C177" s="47">
        <f>+'Ark1'!M2938</f>
        <v>59</v>
      </c>
      <c r="D177" s="47">
        <f>+'Ark1'!Q2938</f>
        <v>299</v>
      </c>
      <c r="E177" s="65">
        <f>+'Ark1'!R2938</f>
        <v>2440</v>
      </c>
      <c r="F177" s="65">
        <f>+'Ark1'!S2938</f>
        <v>2440</v>
      </c>
      <c r="G177" s="102">
        <f>+'Ark1'!T2938</f>
        <v>10.295358649789032</v>
      </c>
      <c r="H177" s="102">
        <f>+'Ark1'!U2938</f>
        <v>10.003367352571452</v>
      </c>
      <c r="I177" s="102">
        <f>+'Ark1'!Y2938</f>
        <v>130.58139344262264</v>
      </c>
      <c r="J177" s="102">
        <f>+'Ark1'!AA2938</f>
        <v>20.838971955372301</v>
      </c>
      <c r="K177" s="102">
        <f t="shared" si="6"/>
        <v>2.2132439566546211</v>
      </c>
      <c r="L177" s="65">
        <f t="shared" si="7"/>
        <v>8.1605351170568561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+'Ark1'!C2939</f>
        <v>2019</v>
      </c>
      <c r="C178" s="47">
        <f>+'Ark1'!M2939</f>
        <v>60</v>
      </c>
      <c r="D178" s="47">
        <f>+'Ark1'!Q2939</f>
        <v>319</v>
      </c>
      <c r="E178" s="65">
        <f>+'Ark1'!R2939</f>
        <v>3655</v>
      </c>
      <c r="F178" s="65">
        <f>+'Ark1'!S2939</f>
        <v>3654</v>
      </c>
      <c r="G178" s="102">
        <f>+'Ark1'!T2939</f>
        <v>15.421940928270043</v>
      </c>
      <c r="H178" s="102">
        <f>+'Ark1'!U2939</f>
        <v>14.394770414238248</v>
      </c>
      <c r="I178" s="102">
        <f>+'Ark1'!Y2939</f>
        <v>125.44179753761982</v>
      </c>
      <c r="J178" s="102">
        <f>+'Ark1'!AA2939</f>
        <v>21.458286687686936</v>
      </c>
      <c r="K178" s="102">
        <f t="shared" si="6"/>
        <v>2.0906966256269972</v>
      </c>
      <c r="L178" s="65">
        <f t="shared" si="7"/>
        <v>11.457680250783699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+'Ark1'!C2940</f>
        <v>2019</v>
      </c>
      <c r="C179" s="47">
        <f>+'Ark1'!M2940</f>
        <v>61</v>
      </c>
      <c r="D179" s="47">
        <f>+'Ark1'!Q2940</f>
        <v>286</v>
      </c>
      <c r="E179" s="65">
        <f>+'Ark1'!R2940</f>
        <v>2656</v>
      </c>
      <c r="F179" s="65">
        <f>+'Ark1'!S2940</f>
        <v>2656</v>
      </c>
      <c r="G179" s="102">
        <f>+'Ark1'!T2940</f>
        <v>11.206751054852322</v>
      </c>
      <c r="H179" s="102">
        <f>+'Ark1'!U2940</f>
        <v>9.883290625383248</v>
      </c>
      <c r="I179" s="102">
        <f>+'Ark1'!Y2940</f>
        <v>118.52184487951816</v>
      </c>
      <c r="J179" s="102">
        <f>+'Ark1'!AA2940</f>
        <v>20.235849069418204</v>
      </c>
      <c r="K179" s="102">
        <f t="shared" si="6"/>
        <v>1.9429810635986582</v>
      </c>
      <c r="L179" s="65">
        <f t="shared" si="7"/>
        <v>9.2867132867132867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+'Ark1'!C2941</f>
        <v>2019</v>
      </c>
      <c r="C180" s="47">
        <f>+'Ark1'!M2941</f>
        <v>62</v>
      </c>
      <c r="D180" s="47">
        <f>+'Ark1'!Q2941</f>
        <v>235</v>
      </c>
      <c r="E180" s="65">
        <f>+'Ark1'!R2941</f>
        <v>1329</v>
      </c>
      <c r="F180" s="65">
        <f>+'Ark1'!S2941</f>
        <v>1328</v>
      </c>
      <c r="G180" s="102">
        <f>+'Ark1'!T2941</f>
        <v>5.6075949367088604</v>
      </c>
      <c r="H180" s="102">
        <f>+'Ark1'!U2941</f>
        <v>4.7640974773940972</v>
      </c>
      <c r="I180" s="102">
        <f>+'Ark1'!Y2941</f>
        <v>114.1775094055681</v>
      </c>
      <c r="J180" s="102">
        <f>+'Ark1'!AA2941</f>
        <v>19.550239182081945</v>
      </c>
      <c r="K180" s="102">
        <f t="shared" si="6"/>
        <v>1.8415727323478726</v>
      </c>
      <c r="L180" s="65">
        <f t="shared" si="7"/>
        <v>5.6553191489361705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+'Ark1'!C2942</f>
        <v>2019</v>
      </c>
      <c r="C181" s="47">
        <f>+'Ark1'!M2942</f>
        <v>63</v>
      </c>
      <c r="D181" s="47">
        <f>+'Ark1'!Q2942</f>
        <v>258</v>
      </c>
      <c r="E181" s="65">
        <f>+'Ark1'!R2942</f>
        <v>1757</v>
      </c>
      <c r="F181" s="65">
        <f>+'Ark1'!S2942</f>
        <v>1757</v>
      </c>
      <c r="G181" s="102">
        <f>+'Ark1'!T2942</f>
        <v>7.4135021097046403</v>
      </c>
      <c r="H181" s="102">
        <f>+'Ark1'!U2942</f>
        <v>6.2172290716450558</v>
      </c>
      <c r="I181" s="102">
        <f>+'Ark1'!Y2942</f>
        <v>112.70677290836642</v>
      </c>
      <c r="J181" s="102">
        <f>+'Ark1'!AA2942</f>
        <v>20.603966405675735</v>
      </c>
      <c r="K181" s="102">
        <f t="shared" si="6"/>
        <v>1.7889963953708956</v>
      </c>
      <c r="L181" s="65">
        <f t="shared" si="7"/>
        <v>6.8100775193798446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+'Ark1'!C2943</f>
        <v>2019</v>
      </c>
      <c r="C182" s="47">
        <f>+'Ark1'!M2943</f>
        <v>64</v>
      </c>
      <c r="D182" s="47">
        <f>+'Ark1'!Q2943</f>
        <v>100</v>
      </c>
      <c r="E182" s="65">
        <f>+'Ark1'!R2943</f>
        <v>360</v>
      </c>
      <c r="F182" s="65">
        <f>+'Ark1'!S2943</f>
        <v>360</v>
      </c>
      <c r="G182" s="102">
        <f>+'Ark1'!T2943</f>
        <v>1.5189873417721524</v>
      </c>
      <c r="H182" s="102">
        <f>+'Ark1'!U2943</f>
        <v>1.2967669917793139</v>
      </c>
      <c r="I182" s="102">
        <f>+'Ark1'!Y2943</f>
        <v>114.73194444444457</v>
      </c>
      <c r="J182" s="102">
        <f>+'Ark1'!AA2943</f>
        <v>21.275096463998224</v>
      </c>
      <c r="K182" s="102">
        <f t="shared" si="6"/>
        <v>1.7926866319444463</v>
      </c>
      <c r="L182" s="65">
        <f t="shared" si="7"/>
        <v>3.6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+'Ark1'!C2944</f>
        <v>2019</v>
      </c>
      <c r="C183" s="47">
        <f>+'Ark1'!M2944</f>
        <v>65</v>
      </c>
      <c r="D183" s="47">
        <f>+'Ark1'!Q2944</f>
        <v>39</v>
      </c>
      <c r="E183" s="65">
        <f>+'Ark1'!R2944</f>
        <v>139</v>
      </c>
      <c r="F183" s="65">
        <f>+'Ark1'!S2944</f>
        <v>139</v>
      </c>
      <c r="G183" s="102">
        <f>+'Ark1'!T2944</f>
        <v>0.58649789029535893</v>
      </c>
      <c r="H183" s="102">
        <f>+'Ark1'!U2944</f>
        <v>0.55676823518870788</v>
      </c>
      <c r="I183" s="102">
        <f>+'Ark1'!Y2944</f>
        <v>127.5805755395684</v>
      </c>
      <c r="J183" s="102">
        <f>+'Ark1'!AA2944</f>
        <v>25.319412399837741</v>
      </c>
      <c r="K183" s="102">
        <f t="shared" si="6"/>
        <v>1.9627780852241292</v>
      </c>
      <c r="L183" s="65">
        <f t="shared" si="7"/>
        <v>3.5641025641025643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+'Ark1'!C2945</f>
        <v>2019</v>
      </c>
      <c r="C184" s="47">
        <f>+'Ark1'!M2945</f>
        <v>66</v>
      </c>
      <c r="D184" s="47">
        <f>+'Ark1'!Q2945</f>
        <v>0</v>
      </c>
      <c r="E184" s="65">
        <f>+'Ark1'!R2945</f>
        <v>0</v>
      </c>
      <c r="F184" s="65">
        <f>+'Ark1'!S2945</f>
        <v>0</v>
      </c>
      <c r="G184" s="102">
        <f>+'Ark1'!T2945</f>
        <v>0</v>
      </c>
      <c r="H184" s="102">
        <f>+'Ark1'!U2945</f>
        <v>0</v>
      </c>
      <c r="I184" s="102">
        <f>+'Ark1'!Y2945</f>
        <v>0</v>
      </c>
      <c r="J184" s="102">
        <f>+'Ark1'!AA2945</f>
        <v>0</v>
      </c>
      <c r="K184" s="102">
        <f t="shared" si="6"/>
        <v>0</v>
      </c>
      <c r="L184" s="65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+'Ark1'!C2946</f>
        <v>2019</v>
      </c>
      <c r="C185" s="47">
        <f>+'Ark1'!M2946</f>
        <v>67</v>
      </c>
      <c r="D185" s="47">
        <f>+'Ark1'!Q2946</f>
        <v>0</v>
      </c>
      <c r="E185" s="65">
        <f>+'Ark1'!R2946</f>
        <v>0</v>
      </c>
      <c r="F185" s="65">
        <f>+'Ark1'!S2946</f>
        <v>0</v>
      </c>
      <c r="G185" s="102">
        <f>+'Ark1'!T2946</f>
        <v>0</v>
      </c>
      <c r="H185" s="102">
        <f>+'Ark1'!U2946</f>
        <v>0</v>
      </c>
      <c r="I185" s="102">
        <f>+'Ark1'!Y2946</f>
        <v>0</v>
      </c>
      <c r="J185" s="102">
        <f>+'Ark1'!AA2946</f>
        <v>0</v>
      </c>
      <c r="K185" s="102">
        <f t="shared" si="6"/>
        <v>0</v>
      </c>
      <c r="L185" s="65" t="e">
        <f t="shared" si="7"/>
        <v>#DIV/0!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 s="47">
        <f>+'Ark1'!C2947</f>
        <v>2019</v>
      </c>
      <c r="C186" s="47">
        <f>+'Ark1'!M2947</f>
        <v>68</v>
      </c>
      <c r="D186" s="47">
        <f>+'Ark1'!Q2947</f>
        <v>1</v>
      </c>
      <c r="E186" s="65">
        <f>+'Ark1'!R2947</f>
        <v>1</v>
      </c>
      <c r="F186" s="65">
        <f>+'Ark1'!S2947</f>
        <v>1</v>
      </c>
      <c r="G186" s="102">
        <f>+'Ark1'!T2947</f>
        <v>4.2194092827004199E-3</v>
      </c>
      <c r="H186" s="102">
        <f>+'Ark1'!U2947</f>
        <v>3.3468195509744874E-3</v>
      </c>
      <c r="I186" s="102">
        <f>+'Ark1'!Y2947</f>
        <v>106.6</v>
      </c>
      <c r="J186" s="102">
        <f>+'Ark1'!AA2947</f>
        <v>0</v>
      </c>
      <c r="K186" s="102">
        <f t="shared" si="6"/>
        <v>1.5676470588235294</v>
      </c>
      <c r="L186" s="65">
        <f t="shared" si="7"/>
        <v>1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+'Ark1'!C2948</f>
        <v>2018</v>
      </c>
      <c r="C187">
        <f>+'Ark1'!M2948</f>
        <v>0</v>
      </c>
      <c r="D187">
        <f>+'Ark1'!Q2948</f>
        <v>34</v>
      </c>
      <c r="E187" s="9">
        <f>+'Ark1'!R2948</f>
        <v>59</v>
      </c>
      <c r="F187" s="9">
        <f>+'Ark1'!S2948</f>
        <v>0</v>
      </c>
      <c r="G187" s="97">
        <f>+'Ark1'!T2948</f>
        <v>0.20622880911601243</v>
      </c>
      <c r="H187" s="97">
        <f>+'Ark1'!U2948</f>
        <v>0</v>
      </c>
      <c r="I187" s="97">
        <f>+'Ark1'!Y2948</f>
        <v>0</v>
      </c>
      <c r="J187" s="97">
        <f>+'Ark1'!AA2948</f>
        <v>0</v>
      </c>
      <c r="K187" s="97" t="e">
        <f t="shared" si="6"/>
        <v>#DIV/0!</v>
      </c>
      <c r="L187" s="9">
        <f t="shared" si="7"/>
        <v>1.7352941176470589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+'Ark1'!C2949</f>
        <v>2018</v>
      </c>
      <c r="C188">
        <f>+'Ark1'!M2949</f>
        <v>35</v>
      </c>
      <c r="D188">
        <f>+'Ark1'!Q2949</f>
        <v>1</v>
      </c>
      <c r="E188" s="9">
        <f>+'Ark1'!R2949</f>
        <v>1</v>
      </c>
      <c r="F188" s="9">
        <f>+'Ark1'!S2949</f>
        <v>1</v>
      </c>
      <c r="G188" s="97">
        <f>+'Ark1'!T2949</f>
        <v>3.4954035443391946E-3</v>
      </c>
      <c r="H188" s="97">
        <f>+'Ark1'!U2949</f>
        <v>6.8296045846939803E-3</v>
      </c>
      <c r="I188" s="97">
        <f>+'Ark1'!Y2949</f>
        <v>265.2</v>
      </c>
      <c r="J188" s="97">
        <f>+'Ark1'!AA2949</f>
        <v>0</v>
      </c>
      <c r="K188" s="97">
        <f t="shared" si="6"/>
        <v>7.5771428571428565</v>
      </c>
      <c r="L188" s="9">
        <f t="shared" si="7"/>
        <v>1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+'Ark1'!C2950</f>
        <v>2018</v>
      </c>
      <c r="C189">
        <f>+'Ark1'!M2950</f>
        <v>36</v>
      </c>
      <c r="D189">
        <f>+'Ark1'!Q2950</f>
        <v>4</v>
      </c>
      <c r="E189" s="9">
        <f>+'Ark1'!R2950</f>
        <v>4</v>
      </c>
      <c r="F189" s="9">
        <f>+'Ark1'!S2950</f>
        <v>4</v>
      </c>
      <c r="G189" s="97">
        <f>+'Ark1'!T2950</f>
        <v>1.3981614177356778E-2</v>
      </c>
      <c r="H189" s="97">
        <f>+'Ark1'!U2950</f>
        <v>2.5031582414489256E-2</v>
      </c>
      <c r="I189" s="97">
        <f>+'Ark1'!Y2950</f>
        <v>243</v>
      </c>
      <c r="J189" s="97">
        <f>+'Ark1'!AA2950</f>
        <v>17.846148043765652</v>
      </c>
      <c r="K189" s="97">
        <f t="shared" si="6"/>
        <v>6.75</v>
      </c>
      <c r="L189" s="9">
        <f t="shared" si="7"/>
        <v>1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+'Ark1'!C2951</f>
        <v>2018</v>
      </c>
      <c r="C190">
        <f>+'Ark1'!M2951</f>
        <v>37</v>
      </c>
      <c r="D190">
        <f>+'Ark1'!Q2951</f>
        <v>5</v>
      </c>
      <c r="E190" s="9">
        <f>+'Ark1'!R2951</f>
        <v>6</v>
      </c>
      <c r="F190" s="9">
        <f>+'Ark1'!S2951</f>
        <v>6</v>
      </c>
      <c r="G190" s="97">
        <f>+'Ark1'!T2951</f>
        <v>2.0972421266035161E-2</v>
      </c>
      <c r="H190" s="97">
        <f>+'Ark1'!U2951</f>
        <v>3.4516285915781854E-2</v>
      </c>
      <c r="I190" s="97">
        <f>+'Ark1'!Y2951</f>
        <v>223.38333333333341</v>
      </c>
      <c r="J190" s="97">
        <f>+'Ark1'!AA2951</f>
        <v>34.518855555897154</v>
      </c>
      <c r="K190" s="97">
        <f t="shared" si="6"/>
        <v>6.0373873873873896</v>
      </c>
      <c r="L190" s="9">
        <f t="shared" si="7"/>
        <v>1.2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+'Ark1'!C2952</f>
        <v>2018</v>
      </c>
      <c r="C191">
        <f>+'Ark1'!M2952</f>
        <v>38</v>
      </c>
      <c r="D191">
        <f>+'Ark1'!Q2952</f>
        <v>4</v>
      </c>
      <c r="E191" s="9">
        <f>+'Ark1'!R2952</f>
        <v>4</v>
      </c>
      <c r="F191" s="9">
        <f>+'Ark1'!S2952</f>
        <v>4</v>
      </c>
      <c r="G191" s="97">
        <f>+'Ark1'!T2952</f>
        <v>1.3981614177356778E-2</v>
      </c>
      <c r="H191" s="97">
        <f>+'Ark1'!U2952</f>
        <v>2.3759401168320777E-2</v>
      </c>
      <c r="I191" s="97">
        <f>+'Ark1'!Y2952</f>
        <v>230.65</v>
      </c>
      <c r="J191" s="97">
        <f>+'Ark1'!AA2952</f>
        <v>11.591052583782696</v>
      </c>
      <c r="K191" s="97">
        <f t="shared" si="6"/>
        <v>6.0697368421052635</v>
      </c>
      <c r="L191" s="9">
        <f t="shared" si="7"/>
        <v>1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+'Ark1'!C2953</f>
        <v>2018</v>
      </c>
      <c r="C192">
        <f>+'Ark1'!M2953</f>
        <v>39</v>
      </c>
      <c r="D192">
        <f>+'Ark1'!Q2953</f>
        <v>12</v>
      </c>
      <c r="E192" s="9">
        <f>+'Ark1'!R2953</f>
        <v>22</v>
      </c>
      <c r="F192" s="9">
        <f>+'Ark1'!S2953</f>
        <v>22</v>
      </c>
      <c r="G192" s="97">
        <f>+'Ark1'!T2953</f>
        <v>7.6898877975462257E-2</v>
      </c>
      <c r="H192" s="97">
        <f>+'Ark1'!U2953</f>
        <v>0.12060226708363649</v>
      </c>
      <c r="I192" s="97">
        <f>+'Ark1'!Y2953</f>
        <v>212.8681818181818</v>
      </c>
      <c r="J192" s="97">
        <f>+'Ark1'!AA2953</f>
        <v>37.344835183409579</v>
      </c>
      <c r="K192" s="97">
        <f t="shared" si="6"/>
        <v>5.4581585081585073</v>
      </c>
      <c r="L192" s="9">
        <f t="shared" si="7"/>
        <v>1.8333333333333333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+'Ark1'!C2954</f>
        <v>2018</v>
      </c>
      <c r="C193">
        <f>+'Ark1'!M2954</f>
        <v>40</v>
      </c>
      <c r="D193">
        <f>+'Ark1'!Q2954</f>
        <v>13</v>
      </c>
      <c r="E193" s="9">
        <f>+'Ark1'!R2954</f>
        <v>15</v>
      </c>
      <c r="F193" s="9">
        <f>+'Ark1'!S2954</f>
        <v>15</v>
      </c>
      <c r="G193" s="97">
        <f>+'Ark1'!T2954</f>
        <v>5.2431053165087907E-2</v>
      </c>
      <c r="H193" s="97">
        <f>+'Ark1'!U2954</f>
        <v>8.1720905839402017E-2</v>
      </c>
      <c r="I193" s="97">
        <f>+'Ark1'!Y2954</f>
        <v>211.55333333333328</v>
      </c>
      <c r="J193" s="97">
        <f>+'Ark1'!AA2954</f>
        <v>25.24001760872784</v>
      </c>
      <c r="K193" s="97">
        <f t="shared" si="6"/>
        <v>5.2888333333333319</v>
      </c>
      <c r="L193" s="9">
        <f t="shared" si="7"/>
        <v>1.1538461538461537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+'Ark1'!C2955</f>
        <v>2018</v>
      </c>
      <c r="C194">
        <f>+'Ark1'!M2955</f>
        <v>41</v>
      </c>
      <c r="D194">
        <f>+'Ark1'!Q2955</f>
        <v>5</v>
      </c>
      <c r="E194" s="9">
        <f>+'Ark1'!R2955</f>
        <v>5</v>
      </c>
      <c r="F194" s="9">
        <f>+'Ark1'!S2955</f>
        <v>5</v>
      </c>
      <c r="G194" s="97">
        <f>+'Ark1'!T2955</f>
        <v>1.7477017721695971E-2</v>
      </c>
      <c r="H194" s="97">
        <f>+'Ark1'!U2955</f>
        <v>2.0215835591948627E-2</v>
      </c>
      <c r="I194" s="97">
        <f>+'Ark1'!Y2955</f>
        <v>157</v>
      </c>
      <c r="J194" s="97">
        <f>+'Ark1'!AA2955</f>
        <v>49.431447480323698</v>
      </c>
      <c r="K194" s="97">
        <f t="shared" si="6"/>
        <v>3.8292682926829267</v>
      </c>
      <c r="L194" s="9">
        <f t="shared" si="7"/>
        <v>1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+'Ark1'!C2956</f>
        <v>2018</v>
      </c>
      <c r="C195">
        <f>+'Ark1'!M2956</f>
        <v>42</v>
      </c>
      <c r="D195">
        <f>+'Ark1'!Q2956</f>
        <v>33</v>
      </c>
      <c r="E195" s="9">
        <f>+'Ark1'!R2956</f>
        <v>47</v>
      </c>
      <c r="F195" s="9">
        <f>+'Ark1'!S2956</f>
        <v>47</v>
      </c>
      <c r="G195" s="97">
        <f>+'Ark1'!T2956</f>
        <v>0.16428396658394215</v>
      </c>
      <c r="H195" s="97">
        <f>+'Ark1'!U2956</f>
        <v>0.23922673012464643</v>
      </c>
      <c r="I195" s="97">
        <f>+'Ark1'!Y2956</f>
        <v>197.64680851063821</v>
      </c>
      <c r="J195" s="97">
        <f>+'Ark1'!AA2956</f>
        <v>25.216288648782118</v>
      </c>
      <c r="K195" s="97">
        <f t="shared" si="6"/>
        <v>4.7058763931104339</v>
      </c>
      <c r="L195" s="9">
        <f t="shared" si="7"/>
        <v>1.4242424242424243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+'Ark1'!C2957</f>
        <v>2018</v>
      </c>
      <c r="C196">
        <f>+'Ark1'!M2957</f>
        <v>43</v>
      </c>
      <c r="D196">
        <f>+'Ark1'!Q2957</f>
        <v>28</v>
      </c>
      <c r="E196" s="9">
        <f>+'Ark1'!R2957</f>
        <v>33</v>
      </c>
      <c r="F196" s="9">
        <f>+'Ark1'!S2957</f>
        <v>33</v>
      </c>
      <c r="G196" s="97">
        <f>+'Ark1'!T2957</f>
        <v>0.11534831696319341</v>
      </c>
      <c r="H196" s="97">
        <f>+'Ark1'!U2957</f>
        <v>0.16546081997231846</v>
      </c>
      <c r="I196" s="97">
        <f>+'Ark1'!Y2957</f>
        <v>194.69696969696972</v>
      </c>
      <c r="J196" s="97">
        <f>+'Ark1'!AA2957</f>
        <v>27.840960502941464</v>
      </c>
      <c r="K196" s="97">
        <f t="shared" si="6"/>
        <v>4.5278365045806908</v>
      </c>
      <c r="L196" s="9">
        <f t="shared" si="7"/>
        <v>1.1785714285714286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+'Ark1'!C2958</f>
        <v>2018</v>
      </c>
      <c r="C197">
        <f>+'Ark1'!M2958</f>
        <v>44</v>
      </c>
      <c r="D197">
        <f>+'Ark1'!Q2958</f>
        <v>23</v>
      </c>
      <c r="E197" s="9">
        <f>+'Ark1'!R2958</f>
        <v>30</v>
      </c>
      <c r="F197" s="9">
        <f>+'Ark1'!S2958</f>
        <v>30</v>
      </c>
      <c r="G197" s="97">
        <f>+'Ark1'!T2958</f>
        <v>0.1048621063301758</v>
      </c>
      <c r="H197" s="97">
        <f>+'Ark1'!U2958</f>
        <v>0.1455797689188352</v>
      </c>
      <c r="I197" s="97">
        <f>+'Ark1'!Y2958</f>
        <v>188.43333333333337</v>
      </c>
      <c r="J197" s="97">
        <f>+'Ark1'!AA2958</f>
        <v>24.51726375887424</v>
      </c>
      <c r="K197" s="97">
        <f t="shared" si="6"/>
        <v>4.2825757575757581</v>
      </c>
      <c r="L197" s="9">
        <f t="shared" si="7"/>
        <v>1.3043478260869565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+'Ark1'!C2959</f>
        <v>2018</v>
      </c>
      <c r="C198">
        <f>+'Ark1'!M2959</f>
        <v>45</v>
      </c>
      <c r="D198">
        <f>+'Ark1'!Q2959</f>
        <v>56</v>
      </c>
      <c r="E198" s="9">
        <f>+'Ark1'!R2959</f>
        <v>88</v>
      </c>
      <c r="F198" s="9">
        <f>+'Ark1'!S2959</f>
        <v>88</v>
      </c>
      <c r="G198" s="97">
        <f>+'Ark1'!T2959</f>
        <v>0.30759551190184903</v>
      </c>
      <c r="H198" s="97">
        <f>+'Ark1'!U2959</f>
        <v>0.43851108954469153</v>
      </c>
      <c r="I198" s="97">
        <f>+'Ark1'!Y2959</f>
        <v>193.49772727272727</v>
      </c>
      <c r="J198" s="97">
        <f>+'Ark1'!AA2959</f>
        <v>31.813194008406601</v>
      </c>
      <c r="K198" s="97">
        <f t="shared" si="6"/>
        <v>4.2999494949494954</v>
      </c>
      <c r="L198" s="9">
        <f t="shared" si="7"/>
        <v>1.5714285714285714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+'Ark1'!C2960</f>
        <v>2018</v>
      </c>
      <c r="C199">
        <f>+'Ark1'!M2960</f>
        <v>46</v>
      </c>
      <c r="D199">
        <f>+'Ark1'!Q2960</f>
        <v>64</v>
      </c>
      <c r="E199" s="9">
        <f>+'Ark1'!R2960</f>
        <v>105</v>
      </c>
      <c r="F199" s="9">
        <f>+'Ark1'!S2960</f>
        <v>105</v>
      </c>
      <c r="G199" s="97">
        <f>+'Ark1'!T2960</f>
        <v>0.36701737215561531</v>
      </c>
      <c r="H199" s="97">
        <f>+'Ark1'!U2960</f>
        <v>0.4857826663760047</v>
      </c>
      <c r="I199" s="97">
        <f>+'Ark1'!Y2960</f>
        <v>179.65142857142851</v>
      </c>
      <c r="J199" s="97">
        <f>+'Ark1'!AA2960</f>
        <v>28.239634809070704</v>
      </c>
      <c r="K199" s="97">
        <f t="shared" si="6"/>
        <v>3.9054658385093153</v>
      </c>
      <c r="L199" s="9">
        <f t="shared" si="7"/>
        <v>1.640625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+'Ark1'!C2961</f>
        <v>2018</v>
      </c>
      <c r="C200">
        <f>+'Ark1'!M2961</f>
        <v>47</v>
      </c>
      <c r="D200">
        <f>+'Ark1'!Q2961</f>
        <v>31</v>
      </c>
      <c r="E200" s="9">
        <f>+'Ark1'!R2961</f>
        <v>36</v>
      </c>
      <c r="F200" s="9">
        <f>+'Ark1'!S2961</f>
        <v>36</v>
      </c>
      <c r="G200" s="97">
        <f>+'Ark1'!T2961</f>
        <v>0.12583452759621097</v>
      </c>
      <c r="H200" s="97">
        <f>+'Ark1'!U2961</f>
        <v>0.16594754518593349</v>
      </c>
      <c r="I200" s="97">
        <f>+'Ark1'!Y2961</f>
        <v>178.99722222222221</v>
      </c>
      <c r="J200" s="97">
        <f>+'Ark1'!AA2961</f>
        <v>29.258080423392872</v>
      </c>
      <c r="K200" s="97">
        <f t="shared" si="6"/>
        <v>3.8084515366430258</v>
      </c>
      <c r="L200" s="9">
        <f t="shared" si="7"/>
        <v>1.1612903225806452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+'Ark1'!C2962</f>
        <v>2018</v>
      </c>
      <c r="C201">
        <f>+'Ark1'!M2962</f>
        <v>48</v>
      </c>
      <c r="D201">
        <f>+'Ark1'!Q2962</f>
        <v>112</v>
      </c>
      <c r="E201" s="9">
        <f>+'Ark1'!R2962</f>
        <v>283</v>
      </c>
      <c r="F201" s="9">
        <f>+'Ark1'!S2962</f>
        <v>283</v>
      </c>
      <c r="G201" s="97">
        <f>+'Ark1'!T2962</f>
        <v>0.98919920304799203</v>
      </c>
      <c r="H201" s="97">
        <f>+'Ark1'!U2962</f>
        <v>1.2536753869883928</v>
      </c>
      <c r="I201" s="97">
        <f>+'Ark1'!Y2962</f>
        <v>172.01908127208483</v>
      </c>
      <c r="J201" s="97">
        <f>+'Ark1'!AA2962</f>
        <v>28.383327420882129</v>
      </c>
      <c r="K201" s="97">
        <f t="shared" si="6"/>
        <v>3.5837308598351005</v>
      </c>
      <c r="L201" s="9">
        <f t="shared" si="7"/>
        <v>2.5267857142857144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+'Ark1'!C2963</f>
        <v>2018</v>
      </c>
      <c r="C202">
        <f>+'Ark1'!M2963</f>
        <v>49</v>
      </c>
      <c r="D202">
        <f>+'Ark1'!Q2963</f>
        <v>127</v>
      </c>
      <c r="E202" s="9">
        <f>+'Ark1'!R2963</f>
        <v>275</v>
      </c>
      <c r="F202" s="9">
        <f>+'Ark1'!S2963</f>
        <v>275</v>
      </c>
      <c r="G202" s="97">
        <f>+'Ark1'!T2963</f>
        <v>0.96123597469327826</v>
      </c>
      <c r="H202" s="97">
        <f>+'Ark1'!U2963</f>
        <v>1.1733502751478229</v>
      </c>
      <c r="I202" s="97">
        <f>+'Ark1'!Y2963</f>
        <v>165.68109090909098</v>
      </c>
      <c r="J202" s="97">
        <f>+'Ark1'!AA2963</f>
        <v>28.665308882957273</v>
      </c>
      <c r="K202" s="97">
        <f t="shared" si="6"/>
        <v>3.3812467532467547</v>
      </c>
      <c r="L202" s="9">
        <f t="shared" si="7"/>
        <v>2.1653543307086616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+'Ark1'!C2964</f>
        <v>2018</v>
      </c>
      <c r="C203">
        <f>+'Ark1'!M2964</f>
        <v>50</v>
      </c>
      <c r="D203">
        <f>+'Ark1'!Q2964</f>
        <v>106</v>
      </c>
      <c r="E203" s="9">
        <f>+'Ark1'!R2964</f>
        <v>164</v>
      </c>
      <c r="F203" s="9">
        <f>+'Ark1'!S2964</f>
        <v>164</v>
      </c>
      <c r="G203" s="97">
        <f>+'Ark1'!T2964</f>
        <v>0.57324618127162796</v>
      </c>
      <c r="H203" s="97">
        <f>+'Ark1'!U2964</f>
        <v>0.69551487866185013</v>
      </c>
      <c r="I203" s="97">
        <f>+'Ark1'!Y2964</f>
        <v>164.67987804878044</v>
      </c>
      <c r="J203" s="97">
        <f>+'Ark1'!AA2964</f>
        <v>30.518559287108392</v>
      </c>
      <c r="K203" s="97">
        <f t="shared" si="6"/>
        <v>3.2935975609756087</v>
      </c>
      <c r="L203" s="9">
        <f t="shared" si="7"/>
        <v>1.5471698113207548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+'Ark1'!C2965</f>
        <v>2018</v>
      </c>
      <c r="C204">
        <f>+'Ark1'!M2965</f>
        <v>51</v>
      </c>
      <c r="D204">
        <f>+'Ark1'!Q2965</f>
        <v>184</v>
      </c>
      <c r="E204" s="9">
        <f>+'Ark1'!R2965</f>
        <v>641</v>
      </c>
      <c r="F204" s="9">
        <f>+'Ark1'!S2965</f>
        <v>641</v>
      </c>
      <c r="G204" s="97">
        <f>+'Ark1'!T2965</f>
        <v>2.2405536719214223</v>
      </c>
      <c r="H204" s="97">
        <f>+'Ark1'!U2965</f>
        <v>2.6683538090561503</v>
      </c>
      <c r="I204" s="97">
        <f>+'Ark1'!Y2965</f>
        <v>161.64539781591247</v>
      </c>
      <c r="J204" s="97">
        <f>+'Ark1'!AA2965</f>
        <v>28.812933938203098</v>
      </c>
      <c r="K204" s="97">
        <f t="shared" si="6"/>
        <v>3.1695176042335778</v>
      </c>
      <c r="L204" s="9">
        <f t="shared" si="7"/>
        <v>3.4836956521739131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+'Ark1'!C2966</f>
        <v>2018</v>
      </c>
      <c r="C205">
        <f>+'Ark1'!M2966</f>
        <v>52</v>
      </c>
      <c r="D205">
        <f>+'Ark1'!Q2966</f>
        <v>210</v>
      </c>
      <c r="E205" s="9">
        <f>+'Ark1'!R2966</f>
        <v>680</v>
      </c>
      <c r="F205" s="9">
        <f>+'Ark1'!S2966</f>
        <v>680</v>
      </c>
      <c r="G205" s="97">
        <f>+'Ark1'!T2966</f>
        <v>2.3768744101506516</v>
      </c>
      <c r="H205" s="97">
        <f>+'Ark1'!U2966</f>
        <v>2.7252027989532568</v>
      </c>
      <c r="I205" s="97">
        <f>+'Ark1'!Y2966</f>
        <v>155.62088235294121</v>
      </c>
      <c r="J205" s="97">
        <f>+'Ark1'!AA2966</f>
        <v>27.159469247570343</v>
      </c>
      <c r="K205" s="97">
        <f t="shared" si="6"/>
        <v>2.9927092760181</v>
      </c>
      <c r="L205" s="9">
        <f t="shared" si="7"/>
        <v>3.2380952380952381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+'Ark1'!C2967</f>
        <v>2018</v>
      </c>
      <c r="C206">
        <f>+'Ark1'!M2967</f>
        <v>53</v>
      </c>
      <c r="D206">
        <f>+'Ark1'!Q2967</f>
        <v>135</v>
      </c>
      <c r="E206" s="9">
        <f>+'Ark1'!R2967</f>
        <v>273</v>
      </c>
      <c r="F206" s="9">
        <f>+'Ark1'!S2967</f>
        <v>273</v>
      </c>
      <c r="G206" s="97">
        <f>+'Ark1'!T2967</f>
        <v>0.95424516760459988</v>
      </c>
      <c r="H206" s="97">
        <f>+'Ark1'!U2967</f>
        <v>1.102257490771857</v>
      </c>
      <c r="I206" s="97">
        <f>+'Ark1'!Y2967</f>
        <v>156.78278388278389</v>
      </c>
      <c r="J206" s="97">
        <f>+'Ark1'!AA2967</f>
        <v>27.512567164060503</v>
      </c>
      <c r="K206" s="97">
        <f t="shared" si="6"/>
        <v>2.9581657336374318</v>
      </c>
      <c r="L206" s="9">
        <f t="shared" si="7"/>
        <v>2.0222222222222221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+'Ark1'!C2968</f>
        <v>2018</v>
      </c>
      <c r="C207">
        <f>+'Ark1'!M2968</f>
        <v>54</v>
      </c>
      <c r="D207">
        <f>+'Ark1'!Q2968</f>
        <v>271</v>
      </c>
      <c r="E207" s="9">
        <f>+'Ark1'!R2968</f>
        <v>1303</v>
      </c>
      <c r="F207" s="9">
        <f>+'Ark1'!S2968</f>
        <v>1303</v>
      </c>
      <c r="G207" s="97">
        <f>+'Ark1'!T2968</f>
        <v>4.5545108182739691</v>
      </c>
      <c r="H207" s="97">
        <f>+'Ark1'!U2968</f>
        <v>5.1032520583776639</v>
      </c>
      <c r="I207" s="97">
        <f>+'Ark1'!Y2968</f>
        <v>152.08296239447424</v>
      </c>
      <c r="J207" s="97">
        <f>+'Ark1'!AA2968</f>
        <v>27.180856454672764</v>
      </c>
      <c r="K207" s="97">
        <f t="shared" si="6"/>
        <v>2.8163511554532268</v>
      </c>
      <c r="L207" s="9">
        <f t="shared" si="7"/>
        <v>4.8081180811808117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+'Ark1'!C2969</f>
        <v>2018</v>
      </c>
      <c r="C208">
        <f>+'Ark1'!M2969</f>
        <v>55</v>
      </c>
      <c r="D208">
        <f>+'Ark1'!Q2969</f>
        <v>260</v>
      </c>
      <c r="E208" s="9">
        <f>+'Ark1'!R2969</f>
        <v>1004</v>
      </c>
      <c r="F208" s="9">
        <f>+'Ark1'!S2969</f>
        <v>1004</v>
      </c>
      <c r="G208" s="97">
        <f>+'Ark1'!T2969</f>
        <v>3.5093851585165496</v>
      </c>
      <c r="H208" s="97">
        <f>+'Ark1'!U2969</f>
        <v>3.89229775376314</v>
      </c>
      <c r="I208" s="97">
        <f>+'Ark1'!Y2969</f>
        <v>150.53944223107578</v>
      </c>
      <c r="J208" s="97">
        <f>+'Ark1'!AA2969</f>
        <v>27.41813490376822</v>
      </c>
      <c r="K208" s="97">
        <f t="shared" si="6"/>
        <v>2.7370807678377416</v>
      </c>
      <c r="L208" s="9">
        <f t="shared" si="7"/>
        <v>3.8615384615384616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+'Ark1'!C2970</f>
        <v>2018</v>
      </c>
      <c r="C209">
        <f>+'Ark1'!M2970</f>
        <v>56</v>
      </c>
      <c r="D209">
        <f>+'Ark1'!Q2970</f>
        <v>238</v>
      </c>
      <c r="E209" s="9">
        <f>+'Ark1'!R2970</f>
        <v>919</v>
      </c>
      <c r="F209" s="9">
        <f>+'Ark1'!S2970</f>
        <v>919</v>
      </c>
      <c r="G209" s="97">
        <f>+'Ark1'!T2970</f>
        <v>3.2122758572477195</v>
      </c>
      <c r="H209" s="97">
        <f>+'Ark1'!U2970</f>
        <v>3.6470062729609056</v>
      </c>
      <c r="I209" s="97">
        <f>+'Ark1'!Y2970</f>
        <v>154.09869423286176</v>
      </c>
      <c r="J209" s="97">
        <f>+'Ark1'!AA2970</f>
        <v>28.79557377487118</v>
      </c>
      <c r="K209" s="97">
        <f t="shared" si="6"/>
        <v>2.7517623970153884</v>
      </c>
      <c r="L209" s="9">
        <f t="shared" si="7"/>
        <v>3.8613445378151261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+'Ark1'!C2971</f>
        <v>2018</v>
      </c>
      <c r="C210">
        <f>+'Ark1'!M2971</f>
        <v>57</v>
      </c>
      <c r="D210">
        <f>+'Ark1'!Q2971</f>
        <v>333</v>
      </c>
      <c r="E210" s="9">
        <f>+'Ark1'!R2971</f>
        <v>2514</v>
      </c>
      <c r="F210" s="9">
        <f>+'Ark1'!S2971</f>
        <v>2514</v>
      </c>
      <c r="G210" s="97">
        <f>+'Ark1'!T2971</f>
        <v>8.7874445104687329</v>
      </c>
      <c r="H210" s="97">
        <f>+'Ark1'!U2971</f>
        <v>9.5080482846863266</v>
      </c>
      <c r="I210" s="97">
        <f>+'Ark1'!Y2971</f>
        <v>146.86018297533786</v>
      </c>
      <c r="J210" s="97">
        <f>+'Ark1'!AA2971</f>
        <v>26.306955291421833</v>
      </c>
      <c r="K210" s="97">
        <f t="shared" si="6"/>
        <v>2.576494438163822</v>
      </c>
      <c r="L210" s="9">
        <f t="shared" si="7"/>
        <v>7.5495495495495497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+'Ark1'!C2972</f>
        <v>2018</v>
      </c>
      <c r="C211">
        <f>+'Ark1'!M2972</f>
        <v>58</v>
      </c>
      <c r="D211">
        <f>+'Ark1'!Q2972</f>
        <v>349</v>
      </c>
      <c r="E211" s="9">
        <f>+'Ark1'!R2972</f>
        <v>3729</v>
      </c>
      <c r="F211" s="9">
        <f>+'Ark1'!S2972</f>
        <v>3729</v>
      </c>
      <c r="G211" s="97">
        <f>+'Ark1'!T2972</f>
        <v>13.03435981684086</v>
      </c>
      <c r="H211" s="97">
        <f>+'Ark1'!U2972</f>
        <v>13.511873069275088</v>
      </c>
      <c r="I211" s="97">
        <f>+'Ark1'!Y2972</f>
        <v>140.70227943148359</v>
      </c>
      <c r="J211" s="97">
        <f>+'Ark1'!AA2972</f>
        <v>24.370150592680037</v>
      </c>
      <c r="K211" s="97">
        <f t="shared" si="6"/>
        <v>2.4259013695083378</v>
      </c>
      <c r="L211" s="9">
        <f t="shared" si="7"/>
        <v>10.684813753581661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+'Ark1'!C2973</f>
        <v>2018</v>
      </c>
      <c r="C212">
        <f>+'Ark1'!M2973</f>
        <v>59</v>
      </c>
      <c r="D212">
        <f>+'Ark1'!Q2973</f>
        <v>326</v>
      </c>
      <c r="E212" s="9">
        <f>+'Ark1'!R2973</f>
        <v>2696</v>
      </c>
      <c r="F212" s="9">
        <f>+'Ark1'!S2973</f>
        <v>2696</v>
      </c>
      <c r="G212" s="97">
        <f>+'Ark1'!T2973</f>
        <v>9.4236079555384649</v>
      </c>
      <c r="H212" s="97">
        <f>+'Ark1'!U2973</f>
        <v>9.4920816374672352</v>
      </c>
      <c r="I212" s="97">
        <f>+'Ark1'!Y2973</f>
        <v>136.71606083086061</v>
      </c>
      <c r="J212" s="97">
        <f>+'Ark1'!AA2973</f>
        <v>22.857090162239341</v>
      </c>
      <c r="K212" s="97">
        <f t="shared" si="6"/>
        <v>2.3172213700145865</v>
      </c>
      <c r="L212" s="9">
        <f t="shared" si="7"/>
        <v>8.2699386503067487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+'Ark1'!C2974</f>
        <v>2018</v>
      </c>
      <c r="C213">
        <f>+'Ark1'!M2974</f>
        <v>60</v>
      </c>
      <c r="D213">
        <f>+'Ark1'!Q2974</f>
        <v>353</v>
      </c>
      <c r="E213" s="9">
        <f>+'Ark1'!R2974</f>
        <v>4225</v>
      </c>
      <c r="F213" s="9">
        <f>+'Ark1'!S2974</f>
        <v>4225</v>
      </c>
      <c r="G213" s="97">
        <f>+'Ark1'!T2974</f>
        <v>14.768079974833098</v>
      </c>
      <c r="H213" s="97">
        <f>+'Ark1'!U2974</f>
        <v>14.121865949953049</v>
      </c>
      <c r="I213" s="97">
        <f>+'Ark1'!Y2974</f>
        <v>129.79062721893493</v>
      </c>
      <c r="J213" s="97">
        <f>+'Ark1'!AA2974</f>
        <v>22.605136395096139</v>
      </c>
      <c r="K213" s="97">
        <f t="shared" si="6"/>
        <v>2.1631771203155821</v>
      </c>
      <c r="L213" s="9">
        <f t="shared" si="7"/>
        <v>11.968838526912181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+'Ark1'!C2975</f>
        <v>2018</v>
      </c>
      <c r="C214">
        <f>+'Ark1'!M2975</f>
        <v>61</v>
      </c>
      <c r="D214">
        <f>+'Ark1'!Q2975</f>
        <v>313</v>
      </c>
      <c r="E214" s="9">
        <f>+'Ark1'!R2975</f>
        <v>2922</v>
      </c>
      <c r="F214" s="9">
        <f>+'Ark1'!S2975</f>
        <v>2922</v>
      </c>
      <c r="G214" s="97">
        <f>+'Ark1'!T2975</f>
        <v>10.213569156559124</v>
      </c>
      <c r="H214" s="97">
        <f>+'Ark1'!U2975</f>
        <v>9.2818858773588886</v>
      </c>
      <c r="I214" s="97">
        <f>+'Ark1'!Y2975</f>
        <v>123.3485284052018</v>
      </c>
      <c r="J214" s="97">
        <f>+'Ark1'!AA2975</f>
        <v>21.847939260306124</v>
      </c>
      <c r="K214" s="97">
        <f t="shared" si="6"/>
        <v>2.0221070230360954</v>
      </c>
      <c r="L214" s="9">
        <f t="shared" si="7"/>
        <v>9.3354632587859427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+'Ark1'!C2976</f>
        <v>2018</v>
      </c>
      <c r="C215">
        <f>+'Ark1'!M2976</f>
        <v>62</v>
      </c>
      <c r="D215">
        <f>+'Ark1'!Q2976</f>
        <v>295</v>
      </c>
      <c r="E215" s="9">
        <f>+'Ark1'!R2976</f>
        <v>2627</v>
      </c>
      <c r="F215" s="9">
        <f>+'Ark1'!S2976</f>
        <v>2627</v>
      </c>
      <c r="G215" s="97">
        <f>+'Ark1'!T2976</f>
        <v>9.1824251109790644</v>
      </c>
      <c r="H215" s="97">
        <f>+'Ark1'!U2976</f>
        <v>8.1468195018174256</v>
      </c>
      <c r="I215" s="97">
        <f>+'Ark1'!Y2976</f>
        <v>120.4220403502094</v>
      </c>
      <c r="J215" s="97">
        <f>+'Ark1'!AA2976</f>
        <v>22.242093704111525</v>
      </c>
      <c r="K215" s="97">
        <f t="shared" si="6"/>
        <v>1.9422909733904743</v>
      </c>
      <c r="L215" s="9">
        <f t="shared" si="7"/>
        <v>8.9050847457627125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+'Ark1'!C2977</f>
        <v>2018</v>
      </c>
      <c r="C216">
        <f>+'Ark1'!M2977</f>
        <v>63</v>
      </c>
      <c r="D216">
        <f>+'Ark1'!Q2977</f>
        <v>292</v>
      </c>
      <c r="E216" s="9">
        <f>+'Ark1'!R2977</f>
        <v>2620</v>
      </c>
      <c r="F216" s="9">
        <f>+'Ark1'!S2977</f>
        <v>2620</v>
      </c>
      <c r="G216" s="97">
        <f>+'Ark1'!T2977</f>
        <v>9.1579572861686884</v>
      </c>
      <c r="H216" s="97">
        <f>+'Ark1'!U2977</f>
        <v>7.7975542444305619</v>
      </c>
      <c r="I216" s="97">
        <f>+'Ark1'!Y2977</f>
        <v>115.56732824427471</v>
      </c>
      <c r="J216" s="97">
        <f>+'Ark1'!AA2977</f>
        <v>20.898764557679446</v>
      </c>
      <c r="K216" s="97">
        <f t="shared" si="6"/>
        <v>1.8344020356234081</v>
      </c>
      <c r="L216" s="9">
        <f t="shared" si="7"/>
        <v>8.9726027397260282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+'Ark1'!C2978</f>
        <v>2018</v>
      </c>
      <c r="C217">
        <f>+'Ark1'!M2978</f>
        <v>64</v>
      </c>
      <c r="D217">
        <f>+'Ark1'!Q2978</f>
        <v>122</v>
      </c>
      <c r="E217" s="9">
        <f>+'Ark1'!R2978</f>
        <v>794</v>
      </c>
      <c r="F217" s="9">
        <f>+'Ark1'!S2978</f>
        <v>794</v>
      </c>
      <c r="G217" s="97">
        <f>+'Ark1'!T2978</f>
        <v>2.7753504142053198</v>
      </c>
      <c r="H217" s="97">
        <f>+'Ark1'!U2978</f>
        <v>2.402555487640075</v>
      </c>
      <c r="I217" s="97">
        <f>+'Ark1'!Y2978</f>
        <v>117.49811083123424</v>
      </c>
      <c r="J217" s="97">
        <f>+'Ark1'!AA2978</f>
        <v>21.11234514064823</v>
      </c>
      <c r="K217" s="97">
        <f t="shared" si="6"/>
        <v>1.835907981738035</v>
      </c>
      <c r="L217" s="9">
        <f t="shared" si="7"/>
        <v>6.5081967213114753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+'Ark1'!C2979</f>
        <v>2018</v>
      </c>
      <c r="C218">
        <f>+'Ark1'!M2979</f>
        <v>65</v>
      </c>
      <c r="D218">
        <f>+'Ark1'!Q2979</f>
        <v>84</v>
      </c>
      <c r="E218" s="9">
        <f>+'Ark1'!R2979</f>
        <v>485</v>
      </c>
      <c r="F218" s="9">
        <f>+'Ark1'!S2979</f>
        <v>485</v>
      </c>
      <c r="G218" s="97">
        <f>+'Ark1'!T2979</f>
        <v>1.6952707190045091</v>
      </c>
      <c r="H218" s="97">
        <f>+'Ark1'!U2979</f>
        <v>1.5232207199696004</v>
      </c>
      <c r="I218" s="97">
        <f>+'Ark1'!Y2979</f>
        <v>121.95484536082471</v>
      </c>
      <c r="J218" s="97">
        <f>+'Ark1'!AA2979</f>
        <v>21.727300566903136</v>
      </c>
      <c r="K218" s="97">
        <f t="shared" si="6"/>
        <v>1.876228390166534</v>
      </c>
      <c r="L218" s="9">
        <f t="shared" si="7"/>
        <v>5.7738095238095237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+'Ark1'!C2980</f>
        <v>2018</v>
      </c>
      <c r="C219">
        <f>+'Ark1'!M2980</f>
        <v>66</v>
      </c>
      <c r="D219">
        <f>+'Ark1'!Q2980</f>
        <v>0</v>
      </c>
      <c r="E219" s="9">
        <f>+'Ark1'!R2980</f>
        <v>0</v>
      </c>
      <c r="F219" s="9">
        <f>+'Ark1'!S2980</f>
        <v>0</v>
      </c>
      <c r="G219" s="97">
        <f>+'Ark1'!T2980</f>
        <v>0</v>
      </c>
      <c r="H219" s="97">
        <f>+'Ark1'!U2980</f>
        <v>0</v>
      </c>
      <c r="I219" s="97">
        <f>+'Ark1'!Y2980</f>
        <v>0</v>
      </c>
      <c r="J219" s="97">
        <f>+'Ark1'!AA2980</f>
        <v>0</v>
      </c>
      <c r="K219" s="97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+'Ark1'!C2981</f>
        <v>2018</v>
      </c>
      <c r="C220">
        <f>+'Ark1'!M2981</f>
        <v>67</v>
      </c>
      <c r="D220">
        <f>+'Ark1'!Q2981</f>
        <v>0</v>
      </c>
      <c r="E220" s="9">
        <f>+'Ark1'!R2981</f>
        <v>0</v>
      </c>
      <c r="F220" s="9">
        <f>+'Ark1'!S2981</f>
        <v>0</v>
      </c>
      <c r="G220" s="97">
        <f>+'Ark1'!T2981</f>
        <v>0</v>
      </c>
      <c r="H220" s="97">
        <f>+'Ark1'!U2981</f>
        <v>0</v>
      </c>
      <c r="I220" s="97">
        <f>+'Ark1'!Y2981</f>
        <v>0</v>
      </c>
      <c r="J220" s="97">
        <f>+'Ark1'!AA2981</f>
        <v>0</v>
      </c>
      <c r="K220" s="97">
        <f t="shared" si="6"/>
        <v>0</v>
      </c>
      <c r="L220" s="9" t="e">
        <f t="shared" si="7"/>
        <v>#DIV/0!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>
        <f>+'Ark1'!C2982</f>
        <v>2018</v>
      </c>
      <c r="C221">
        <f>+'Ark1'!M2982</f>
        <v>68</v>
      </c>
      <c r="D221">
        <f>+'Ark1'!Q2982</f>
        <v>0</v>
      </c>
      <c r="E221" s="9">
        <f>+'Ark1'!R2982</f>
        <v>0</v>
      </c>
      <c r="F221" s="9">
        <f>+'Ark1'!S2982</f>
        <v>0</v>
      </c>
      <c r="G221" s="97">
        <f>+'Ark1'!T2982</f>
        <v>0</v>
      </c>
      <c r="H221" s="97">
        <f>+'Ark1'!U2982</f>
        <v>0</v>
      </c>
      <c r="I221" s="97">
        <f>+'Ark1'!Y2982</f>
        <v>0</v>
      </c>
      <c r="J221" s="97">
        <f>+'Ark1'!AA2982</f>
        <v>0</v>
      </c>
      <c r="K221" s="97">
        <f t="shared" si="6"/>
        <v>0</v>
      </c>
      <c r="L221" s="9" t="e">
        <f t="shared" si="7"/>
        <v>#DIV/0!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+'Ark1'!C2983</f>
        <v>2017</v>
      </c>
      <c r="C222" s="47">
        <f>+'Ark1'!M2983</f>
        <v>0</v>
      </c>
      <c r="D222" s="47">
        <f>+'Ark1'!Q2983</f>
        <v>45</v>
      </c>
      <c r="E222" s="65">
        <f>+'Ark1'!R2983</f>
        <v>118</v>
      </c>
      <c r="F222" s="65">
        <f>+'Ark1'!S2983</f>
        <v>0</v>
      </c>
      <c r="G222" s="102">
        <f>+'Ark1'!T2983</f>
        <v>0.44604044604044607</v>
      </c>
      <c r="H222" s="102">
        <f>+'Ark1'!U2983</f>
        <v>0</v>
      </c>
      <c r="I222" s="102">
        <f>+'Ark1'!Y2983</f>
        <v>0</v>
      </c>
      <c r="J222" s="102">
        <f>+'Ark1'!AA2983</f>
        <v>0</v>
      </c>
      <c r="K222" s="102" t="e">
        <f t="shared" si="6"/>
        <v>#DIV/0!</v>
      </c>
      <c r="L222" s="65">
        <f t="shared" si="7"/>
        <v>2.6222222222222222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+'Ark1'!C2984</f>
        <v>2017</v>
      </c>
      <c r="C223" s="47">
        <f>+'Ark1'!M2984</f>
        <v>35</v>
      </c>
      <c r="D223" s="47">
        <f>+'Ark1'!Q2984</f>
        <v>5</v>
      </c>
      <c r="E223" s="65">
        <f>+'Ark1'!R2984</f>
        <v>7</v>
      </c>
      <c r="F223" s="65">
        <f>+'Ark1'!S2984</f>
        <v>7</v>
      </c>
      <c r="G223" s="102">
        <f>+'Ark1'!T2984</f>
        <v>2.6460026460026459E-2</v>
      </c>
      <c r="H223" s="102">
        <f>+'Ark1'!U2984</f>
        <v>4.1279483854866704E-2</v>
      </c>
      <c r="I223" s="102">
        <f>+'Ark1'!Y2984</f>
        <v>214.74285714285719</v>
      </c>
      <c r="J223" s="102">
        <f>+'Ark1'!AA2984</f>
        <v>56.072959032798259</v>
      </c>
      <c r="K223" s="102">
        <f t="shared" si="6"/>
        <v>6.1355102040816343</v>
      </c>
      <c r="L223" s="65">
        <f t="shared" si="7"/>
        <v>1.4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+'Ark1'!C2985</f>
        <v>2017</v>
      </c>
      <c r="C224" s="47">
        <f>+'Ark1'!M2985</f>
        <v>36</v>
      </c>
      <c r="D224" s="47">
        <f>+'Ark1'!Q2985</f>
        <v>8</v>
      </c>
      <c r="E224" s="65">
        <f>+'Ark1'!R2985</f>
        <v>11</v>
      </c>
      <c r="F224" s="65">
        <f>+'Ark1'!S2985</f>
        <v>11</v>
      </c>
      <c r="G224" s="102">
        <f>+'Ark1'!T2985</f>
        <v>4.1580041580041575E-2</v>
      </c>
      <c r="H224" s="102">
        <f>+'Ark1'!U2985</f>
        <v>6.2567307088164076E-2</v>
      </c>
      <c r="I224" s="102">
        <f>+'Ark1'!Y2985</f>
        <v>207.12727272727273</v>
      </c>
      <c r="J224" s="102">
        <f>+'Ark1'!AA2985</f>
        <v>50.716540083256255</v>
      </c>
      <c r="K224" s="102">
        <f t="shared" si="6"/>
        <v>5.7535353535353533</v>
      </c>
      <c r="L224" s="65">
        <f t="shared" si="7"/>
        <v>1.375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+'Ark1'!C2986</f>
        <v>2017</v>
      </c>
      <c r="C225" s="47">
        <f>+'Ark1'!M2986</f>
        <v>37</v>
      </c>
      <c r="D225" s="47">
        <f>+'Ark1'!Q2986</f>
        <v>4</v>
      </c>
      <c r="E225" s="65">
        <f>+'Ark1'!R2986</f>
        <v>4</v>
      </c>
      <c r="F225" s="65">
        <f>+'Ark1'!S2986</f>
        <v>4</v>
      </c>
      <c r="G225" s="102">
        <f>+'Ark1'!T2986</f>
        <v>1.512001512001512E-2</v>
      </c>
      <c r="H225" s="102">
        <f>+'Ark1'!U2986</f>
        <v>2.4665535124029577E-2</v>
      </c>
      <c r="I225" s="102">
        <f>+'Ark1'!Y2986</f>
        <v>224.55</v>
      </c>
      <c r="J225" s="102">
        <f>+'Ark1'!AA2986</f>
        <v>19.544116761828768</v>
      </c>
      <c r="K225" s="102">
        <f t="shared" si="6"/>
        <v>6.0689189189189197</v>
      </c>
      <c r="L225" s="65">
        <f t="shared" si="7"/>
        <v>1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+'Ark1'!C2987</f>
        <v>2017</v>
      </c>
      <c r="C226" s="47">
        <f>+'Ark1'!M2987</f>
        <v>38</v>
      </c>
      <c r="D226" s="47">
        <f>+'Ark1'!Q2987</f>
        <v>5</v>
      </c>
      <c r="E226" s="65">
        <f>+'Ark1'!R2987</f>
        <v>5</v>
      </c>
      <c r="F226" s="65">
        <f>+'Ark1'!S2987</f>
        <v>5</v>
      </c>
      <c r="G226" s="102">
        <f>+'Ark1'!T2987</f>
        <v>1.8900018900018901E-2</v>
      </c>
      <c r="H226" s="102">
        <f>+'Ark1'!U2987</f>
        <v>2.7441849531777737E-2</v>
      </c>
      <c r="I226" s="102">
        <f>+'Ark1'!Y2987</f>
        <v>199.86</v>
      </c>
      <c r="J226" s="102">
        <f>+'Ark1'!AA2987</f>
        <v>18.457042016531123</v>
      </c>
      <c r="K226" s="102">
        <f t="shared" si="6"/>
        <v>5.2594736842105263</v>
      </c>
      <c r="L226" s="65">
        <f t="shared" si="7"/>
        <v>1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+'Ark1'!C2988</f>
        <v>2017</v>
      </c>
      <c r="C227" s="47">
        <f>+'Ark1'!M2988</f>
        <v>39</v>
      </c>
      <c r="D227" s="47">
        <f>+'Ark1'!Q2988</f>
        <v>8</v>
      </c>
      <c r="E227" s="65">
        <f>+'Ark1'!R2988</f>
        <v>10</v>
      </c>
      <c r="F227" s="65">
        <f>+'Ark1'!S2988</f>
        <v>10</v>
      </c>
      <c r="G227" s="102">
        <f>+'Ark1'!T2988</f>
        <v>3.7800037800037802E-2</v>
      </c>
      <c r="H227" s="102">
        <f>+'Ark1'!U2988</f>
        <v>5.561141747903843E-2</v>
      </c>
      <c r="I227" s="102">
        <f>+'Ark1'!Y2988</f>
        <v>202.51000000000005</v>
      </c>
      <c r="J227" s="102">
        <f>+'Ark1'!AA2988</f>
        <v>38.214694817569566</v>
      </c>
      <c r="K227" s="102">
        <f t="shared" si="6"/>
        <v>5.1925641025641038</v>
      </c>
      <c r="L227" s="65">
        <f t="shared" si="7"/>
        <v>1.25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+'Ark1'!C2989</f>
        <v>2017</v>
      </c>
      <c r="C228" s="47">
        <f>+'Ark1'!M2989</f>
        <v>40</v>
      </c>
      <c r="D228" s="47">
        <f>+'Ark1'!Q2989</f>
        <v>13</v>
      </c>
      <c r="E228" s="65">
        <f>+'Ark1'!R2989</f>
        <v>19</v>
      </c>
      <c r="F228" s="65">
        <f>+'Ark1'!S2989</f>
        <v>19</v>
      </c>
      <c r="G228" s="102">
        <f>+'Ark1'!T2989</f>
        <v>7.1820071820071787E-2</v>
      </c>
      <c r="H228" s="102">
        <f>+'Ark1'!U2989</f>
        <v>0.10901496474657384</v>
      </c>
      <c r="I228" s="102">
        <f>+'Ark1'!Y2989</f>
        <v>208.9368421052632</v>
      </c>
      <c r="J228" s="102">
        <f>+'Ark1'!AA2989</f>
        <v>34.261735761576887</v>
      </c>
      <c r="K228" s="102">
        <f t="shared" si="6"/>
        <v>5.2234210526315801</v>
      </c>
      <c r="L228" s="65">
        <f t="shared" si="7"/>
        <v>1.4615384615384615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+'Ark1'!C2990</f>
        <v>2017</v>
      </c>
      <c r="C229" s="47">
        <f>+'Ark1'!M2990</f>
        <v>41</v>
      </c>
      <c r="D229" s="47">
        <f>+'Ark1'!Q2990</f>
        <v>9</v>
      </c>
      <c r="E229" s="65">
        <f>+'Ark1'!R2990</f>
        <v>9</v>
      </c>
      <c r="F229" s="65">
        <f>+'Ark1'!S2990</f>
        <v>9</v>
      </c>
      <c r="G229" s="102">
        <f>+'Ark1'!T2990</f>
        <v>3.4020034020034021E-2</v>
      </c>
      <c r="H229" s="102">
        <f>+'Ark1'!U2990</f>
        <v>5.2747227639986655E-2</v>
      </c>
      <c r="I229" s="102">
        <f>+'Ark1'!Y2990</f>
        <v>213.42222222222225</v>
      </c>
      <c r="J229" s="102">
        <f>+'Ark1'!AA2990</f>
        <v>13.777822580571728</v>
      </c>
      <c r="K229" s="102">
        <f t="shared" si="6"/>
        <v>5.2054200542005429</v>
      </c>
      <c r="L229" s="65">
        <f t="shared" si="7"/>
        <v>1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+'Ark1'!C2991</f>
        <v>2017</v>
      </c>
      <c r="C230" s="47">
        <f>+'Ark1'!M2991</f>
        <v>42</v>
      </c>
      <c r="D230" s="47">
        <f>+'Ark1'!Q2991</f>
        <v>31</v>
      </c>
      <c r="E230" s="65">
        <f>+'Ark1'!R2991</f>
        <v>43</v>
      </c>
      <c r="F230" s="65">
        <f>+'Ark1'!S2991</f>
        <v>43</v>
      </c>
      <c r="G230" s="102">
        <f>+'Ark1'!T2991</f>
        <v>0.16254016254016251</v>
      </c>
      <c r="H230" s="102">
        <f>+'Ark1'!U2991</f>
        <v>0.23594553305016941</v>
      </c>
      <c r="I230" s="102">
        <f>+'Ark1'!Y2991</f>
        <v>199.81395348837205</v>
      </c>
      <c r="J230" s="102">
        <f>+'Ark1'!AA2991</f>
        <v>25.671806827048087</v>
      </c>
      <c r="K230" s="102">
        <f t="shared" si="6"/>
        <v>4.7574750830564776</v>
      </c>
      <c r="L230" s="65">
        <f t="shared" si="7"/>
        <v>1.3870967741935485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+'Ark1'!C2992</f>
        <v>2017</v>
      </c>
      <c r="C231" s="47">
        <f>+'Ark1'!M2992</f>
        <v>43</v>
      </c>
      <c r="D231" s="47">
        <f>+'Ark1'!Q2992</f>
        <v>23</v>
      </c>
      <c r="E231" s="65">
        <f>+'Ark1'!R2992</f>
        <v>31</v>
      </c>
      <c r="F231" s="65">
        <f>+'Ark1'!S2992</f>
        <v>31</v>
      </c>
      <c r="G231" s="102">
        <f>+'Ark1'!T2992</f>
        <v>0.11718011718011719</v>
      </c>
      <c r="H231" s="102">
        <f>+'Ark1'!U2992</f>
        <v>0.15695650473714479</v>
      </c>
      <c r="I231" s="102">
        <f>+'Ark1'!Y2992</f>
        <v>184.37419354838713</v>
      </c>
      <c r="J231" s="102">
        <f>+'Ark1'!AA2992</f>
        <v>33.256985370934323</v>
      </c>
      <c r="K231" s="102">
        <f t="shared" si="6"/>
        <v>4.2877719429857475</v>
      </c>
      <c r="L231" s="65">
        <f t="shared" si="7"/>
        <v>1.3478260869565217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+'Ark1'!C2993</f>
        <v>2017</v>
      </c>
      <c r="C232" s="47">
        <f>+'Ark1'!M2993</f>
        <v>44</v>
      </c>
      <c r="D232" s="47">
        <f>+'Ark1'!Q2993</f>
        <v>24</v>
      </c>
      <c r="E232" s="65">
        <f>+'Ark1'!R2993</f>
        <v>35</v>
      </c>
      <c r="F232" s="65">
        <f>+'Ark1'!S2993</f>
        <v>35</v>
      </c>
      <c r="G232" s="102">
        <f>+'Ark1'!T2993</f>
        <v>0.13230013230013229</v>
      </c>
      <c r="H232" s="102">
        <f>+'Ark1'!U2993</f>
        <v>0.18548032051684812</v>
      </c>
      <c r="I232" s="102">
        <f>+'Ark1'!Y2993</f>
        <v>192.98</v>
      </c>
      <c r="J232" s="102">
        <f>+'Ark1'!AA2993</f>
        <v>32.805799138915319</v>
      </c>
      <c r="K232" s="102">
        <f t="shared" si="6"/>
        <v>4.3859090909090908</v>
      </c>
      <c r="L232" s="65">
        <f t="shared" si="7"/>
        <v>1.4583333333333333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+'Ark1'!C2994</f>
        <v>2017</v>
      </c>
      <c r="C233" s="47">
        <f>+'Ark1'!M2994</f>
        <v>45</v>
      </c>
      <c r="D233" s="47">
        <f>+'Ark1'!Q2994</f>
        <v>41</v>
      </c>
      <c r="E233" s="65">
        <f>+'Ark1'!R2994</f>
        <v>62</v>
      </c>
      <c r="F233" s="65">
        <f>+'Ark1'!S2994</f>
        <v>62</v>
      </c>
      <c r="G233" s="102">
        <f>+'Ark1'!T2994</f>
        <v>0.23436023436023437</v>
      </c>
      <c r="H233" s="102">
        <f>+'Ark1'!U2994</f>
        <v>0.32203599465541638</v>
      </c>
      <c r="I233" s="102">
        <f>+'Ark1'!Y2994</f>
        <v>189.14516129032265</v>
      </c>
      <c r="J233" s="102">
        <f>+'Ark1'!AA2994</f>
        <v>27.043296691448472</v>
      </c>
      <c r="K233" s="102">
        <f t="shared" si="6"/>
        <v>4.2032258064516146</v>
      </c>
      <c r="L233" s="65">
        <f t="shared" si="7"/>
        <v>1.5121951219512195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+'Ark1'!C2995</f>
        <v>2017</v>
      </c>
      <c r="C234" s="47">
        <f>+'Ark1'!M2995</f>
        <v>46</v>
      </c>
      <c r="D234" s="47">
        <f>+'Ark1'!Q2995</f>
        <v>51</v>
      </c>
      <c r="E234" s="65">
        <f>+'Ark1'!R2995</f>
        <v>115</v>
      </c>
      <c r="F234" s="65">
        <f>+'Ark1'!S2995</f>
        <v>115</v>
      </c>
      <c r="G234" s="102">
        <f>+'Ark1'!T2995</f>
        <v>0.43470043470043473</v>
      </c>
      <c r="H234" s="102">
        <f>+'Ark1'!U2995</f>
        <v>0.58716715532729391</v>
      </c>
      <c r="I234" s="102">
        <f>+'Ark1'!Y2995</f>
        <v>185.92869565217387</v>
      </c>
      <c r="J234" s="102">
        <f>+'Ark1'!AA2995</f>
        <v>25.550402924475279</v>
      </c>
      <c r="K234" s="102">
        <f t="shared" si="6"/>
        <v>4.0419281663516058</v>
      </c>
      <c r="L234" s="65">
        <f t="shared" si="7"/>
        <v>2.2549019607843137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+'Ark1'!C2996</f>
        <v>2017</v>
      </c>
      <c r="C235" s="47">
        <f>+'Ark1'!M2996</f>
        <v>47</v>
      </c>
      <c r="D235" s="47">
        <f>+'Ark1'!Q2996</f>
        <v>36</v>
      </c>
      <c r="E235" s="65">
        <f>+'Ark1'!R2996</f>
        <v>51</v>
      </c>
      <c r="F235" s="65">
        <f>+'Ark1'!S2996</f>
        <v>51</v>
      </c>
      <c r="G235" s="102">
        <f>+'Ark1'!T2996</f>
        <v>0.19278019278019284</v>
      </c>
      <c r="H235" s="102">
        <f>+'Ark1'!U2996</f>
        <v>0.26064402146093779</v>
      </c>
      <c r="I235" s="102">
        <f>+'Ark1'!Y2996</f>
        <v>186.10588235294119</v>
      </c>
      <c r="J235" s="102">
        <f>+'Ark1'!AA2996</f>
        <v>28.479834019707575</v>
      </c>
      <c r="K235" s="102">
        <f t="shared" si="6"/>
        <v>3.9596996245306637</v>
      </c>
      <c r="L235" s="65">
        <f t="shared" si="7"/>
        <v>1.4166666666666667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+'Ark1'!C2997</f>
        <v>2017</v>
      </c>
      <c r="C236" s="47">
        <f>+'Ark1'!M2997</f>
        <v>48</v>
      </c>
      <c r="D236" s="47">
        <f>+'Ark1'!Q2997</f>
        <v>103</v>
      </c>
      <c r="E236" s="65">
        <f>+'Ark1'!R2997</f>
        <v>217</v>
      </c>
      <c r="F236" s="65">
        <f>+'Ark1'!S2997</f>
        <v>217</v>
      </c>
      <c r="G236" s="102">
        <f>+'Ark1'!T2997</f>
        <v>0.82026082026082014</v>
      </c>
      <c r="H236" s="102">
        <f>+'Ark1'!U2997</f>
        <v>1.0435537000170039</v>
      </c>
      <c r="I236" s="102">
        <f>+'Ark1'!Y2997</f>
        <v>175.12073732718883</v>
      </c>
      <c r="J236" s="102">
        <f>+'Ark1'!AA2997</f>
        <v>29.01021722779489</v>
      </c>
      <c r="K236" s="102">
        <f t="shared" si="6"/>
        <v>3.648348694316434</v>
      </c>
      <c r="L236" s="65">
        <f t="shared" si="7"/>
        <v>2.1067961165048543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+'Ark1'!C2998</f>
        <v>2017</v>
      </c>
      <c r="C237" s="47">
        <f>+'Ark1'!M2998</f>
        <v>49</v>
      </c>
      <c r="D237" s="47">
        <f>+'Ark1'!Q2998</f>
        <v>103</v>
      </c>
      <c r="E237" s="65">
        <f>+'Ark1'!R2998</f>
        <v>225</v>
      </c>
      <c r="F237" s="65">
        <f>+'Ark1'!S2998</f>
        <v>225</v>
      </c>
      <c r="G237" s="102">
        <f>+'Ark1'!T2998</f>
        <v>0.85050085050085056</v>
      </c>
      <c r="H237" s="102">
        <f>+'Ark1'!U2998</f>
        <v>1.0520089641727477</v>
      </c>
      <c r="I237" s="102">
        <f>+'Ark1'!Y2998</f>
        <v>170.26266666666675</v>
      </c>
      <c r="J237" s="102">
        <f>+'Ark1'!AA2998</f>
        <v>27.312831856107358</v>
      </c>
      <c r="K237" s="102">
        <f t="shared" si="6"/>
        <v>3.4747482993197294</v>
      </c>
      <c r="L237" s="65">
        <f t="shared" si="7"/>
        <v>2.1844660194174756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+'Ark1'!C2999</f>
        <v>2017</v>
      </c>
      <c r="C238" s="47">
        <f>+'Ark1'!M2999</f>
        <v>50</v>
      </c>
      <c r="D238" s="47">
        <f>+'Ark1'!Q2999</f>
        <v>126</v>
      </c>
      <c r="E238" s="65">
        <f>+'Ark1'!R2999</f>
        <v>229</v>
      </c>
      <c r="F238" s="65">
        <f>+'Ark1'!S2999</f>
        <v>229</v>
      </c>
      <c r="G238" s="102">
        <f>+'Ark1'!T2999</f>
        <v>0.8656208656208656</v>
      </c>
      <c r="H238" s="102">
        <f>+'Ark1'!U2999</f>
        <v>1.0884498070914599</v>
      </c>
      <c r="I238" s="102">
        <f>+'Ark1'!Y2999</f>
        <v>173.08340611353717</v>
      </c>
      <c r="J238" s="102">
        <f>+'Ark1'!AA2999</f>
        <v>30.307068723306841</v>
      </c>
      <c r="K238" s="102">
        <f t="shared" si="6"/>
        <v>3.4616681222707433</v>
      </c>
      <c r="L238" s="65">
        <f t="shared" si="7"/>
        <v>1.8174603174603174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+'Ark1'!C3000</f>
        <v>2017</v>
      </c>
      <c r="C239" s="47">
        <f>+'Ark1'!M3000</f>
        <v>51</v>
      </c>
      <c r="D239" s="47">
        <f>+'Ark1'!Q3000</f>
        <v>160</v>
      </c>
      <c r="E239" s="65">
        <f>+'Ark1'!R3000</f>
        <v>453</v>
      </c>
      <c r="F239" s="65">
        <f>+'Ark1'!S3000</f>
        <v>453</v>
      </c>
      <c r="G239" s="102">
        <f>+'Ark1'!T3000</f>
        <v>1.7123417123417126</v>
      </c>
      <c r="H239" s="102">
        <f>+'Ark1'!U3000</f>
        <v>2.0249355323867095</v>
      </c>
      <c r="I239" s="102">
        <f>+'Ark1'!Y3000</f>
        <v>162.77792494481227</v>
      </c>
      <c r="J239" s="102">
        <f>+'Ark1'!AA3000</f>
        <v>26.093155380771005</v>
      </c>
      <c r="K239" s="102">
        <f t="shared" si="6"/>
        <v>3.191724018525731</v>
      </c>
      <c r="L239" s="65">
        <f t="shared" si="7"/>
        <v>2.8312499999999998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+'Ark1'!C3001</f>
        <v>2017</v>
      </c>
      <c r="C240" s="47">
        <f>+'Ark1'!M3001</f>
        <v>52</v>
      </c>
      <c r="D240" s="47">
        <f>+'Ark1'!Q3001</f>
        <v>202</v>
      </c>
      <c r="E240" s="65">
        <f>+'Ark1'!R3001</f>
        <v>625</v>
      </c>
      <c r="F240" s="65">
        <f>+'Ark1'!S3001</f>
        <v>625</v>
      </c>
      <c r="G240" s="102">
        <f>+'Ark1'!T3001</f>
        <v>2.3625023625023625</v>
      </c>
      <c r="H240" s="102">
        <f>+'Ark1'!U3001</f>
        <v>2.7418837153205122</v>
      </c>
      <c r="I240" s="102">
        <f>+'Ark1'!Y3001</f>
        <v>159.75392000000011</v>
      </c>
      <c r="J240" s="102">
        <f>+'Ark1'!AA3001</f>
        <v>25.943040774619767</v>
      </c>
      <c r="K240" s="102">
        <f t="shared" ref="K240:K303" si="8">+I240/C240</f>
        <v>3.0721907692307715</v>
      </c>
      <c r="L240" s="65">
        <f t="shared" ref="L240:L303" si="9">+E240/D240</f>
        <v>3.0940594059405941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+'Ark1'!C3002</f>
        <v>2017</v>
      </c>
      <c r="C241" s="47">
        <f>+'Ark1'!M3002</f>
        <v>53</v>
      </c>
      <c r="D241" s="47">
        <f>+'Ark1'!Q3002</f>
        <v>144</v>
      </c>
      <c r="E241" s="65">
        <f>+'Ark1'!R3002</f>
        <v>297</v>
      </c>
      <c r="F241" s="65">
        <f>+'Ark1'!S3002</f>
        <v>297</v>
      </c>
      <c r="G241" s="102">
        <f>+'Ark1'!T3002</f>
        <v>1.1226611226611232</v>
      </c>
      <c r="H241" s="102">
        <f>+'Ark1'!U3002</f>
        <v>1.3333806029924222</v>
      </c>
      <c r="I241" s="102">
        <f>+'Ark1'!Y3002</f>
        <v>163.48585858585861</v>
      </c>
      <c r="J241" s="102">
        <f>+'Ark1'!AA3002</f>
        <v>26.238758734990792</v>
      </c>
      <c r="K241" s="102">
        <f t="shared" si="8"/>
        <v>3.0846388412426151</v>
      </c>
      <c r="L241" s="65">
        <f t="shared" si="9"/>
        <v>2.0625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+'Ark1'!C3003</f>
        <v>2017</v>
      </c>
      <c r="C242" s="47">
        <f>+'Ark1'!M3003</f>
        <v>54</v>
      </c>
      <c r="D242" s="47">
        <f>+'Ark1'!Q3003</f>
        <v>263</v>
      </c>
      <c r="E242" s="65">
        <f>+'Ark1'!R3003</f>
        <v>1003</v>
      </c>
      <c r="F242" s="65">
        <f>+'Ark1'!S3003</f>
        <v>1003</v>
      </c>
      <c r="G242" s="102">
        <f>+'Ark1'!T3003</f>
        <v>3.7913437913437913</v>
      </c>
      <c r="H242" s="102">
        <f>+'Ark1'!U3003</f>
        <v>4.3180943421842928</v>
      </c>
      <c r="I242" s="102">
        <f>+'Ark1'!Y3003</f>
        <v>156.77387836490527</v>
      </c>
      <c r="J242" s="102">
        <f>+'Ark1'!AA3003</f>
        <v>25.827723896004144</v>
      </c>
      <c r="K242" s="102">
        <f t="shared" si="8"/>
        <v>2.9032199697204679</v>
      </c>
      <c r="L242" s="65">
        <f t="shared" si="9"/>
        <v>3.8136882129277567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+'Ark1'!C3004</f>
        <v>2017</v>
      </c>
      <c r="C243" s="47">
        <f>+'Ark1'!M3004</f>
        <v>55</v>
      </c>
      <c r="D243" s="47">
        <f>+'Ark1'!Q3004</f>
        <v>282</v>
      </c>
      <c r="E243" s="65">
        <f>+'Ark1'!R3004</f>
        <v>1037</v>
      </c>
      <c r="F243" s="65">
        <f>+'Ark1'!S3004</f>
        <v>1037</v>
      </c>
      <c r="G243" s="102">
        <f>+'Ark1'!T3004</f>
        <v>3.9198639198639209</v>
      </c>
      <c r="H243" s="102">
        <f>+'Ark1'!U3004</f>
        <v>4.4105283114867637</v>
      </c>
      <c r="I243" s="102">
        <f>+'Ark1'!Y3004</f>
        <v>154.87965284474427</v>
      </c>
      <c r="J243" s="102">
        <f>+'Ark1'!AA3004</f>
        <v>26.47565757895844</v>
      </c>
      <c r="K243" s="102">
        <f t="shared" si="8"/>
        <v>2.8159936880862593</v>
      </c>
      <c r="L243" s="65">
        <f t="shared" si="9"/>
        <v>3.6773049645390072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+'Ark1'!C3005</f>
        <v>2017</v>
      </c>
      <c r="C244" s="47">
        <f>+'Ark1'!M3005</f>
        <v>56</v>
      </c>
      <c r="D244" s="47">
        <f>+'Ark1'!Q3005</f>
        <v>284</v>
      </c>
      <c r="E244" s="65">
        <f>+'Ark1'!R3005</f>
        <v>1176</v>
      </c>
      <c r="F244" s="65">
        <f>+'Ark1'!S3005</f>
        <v>1176</v>
      </c>
      <c r="G244" s="102">
        <f>+'Ark1'!T3005</f>
        <v>4.445284445284444</v>
      </c>
      <c r="H244" s="102">
        <f>+'Ark1'!U3005</f>
        <v>4.9614029136856717</v>
      </c>
      <c r="I244" s="102">
        <f>+'Ark1'!Y3005</f>
        <v>153.63129251700661</v>
      </c>
      <c r="J244" s="102">
        <f>+'Ark1'!AA3005</f>
        <v>25.947488318334397</v>
      </c>
      <c r="K244" s="102">
        <f t="shared" si="8"/>
        <v>2.7434159378036895</v>
      </c>
      <c r="L244" s="65">
        <f t="shared" si="9"/>
        <v>4.140845070422535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+'Ark1'!C3006</f>
        <v>2017</v>
      </c>
      <c r="C245" s="47">
        <f>+'Ark1'!M3006</f>
        <v>57</v>
      </c>
      <c r="D245" s="47">
        <f>+'Ark1'!Q3006</f>
        <v>333</v>
      </c>
      <c r="E245" s="65">
        <f>+'Ark1'!R3006</f>
        <v>2294</v>
      </c>
      <c r="F245" s="65">
        <f>+'Ark1'!S3006</f>
        <v>2294</v>
      </c>
      <c r="G245" s="102">
        <f>+'Ark1'!T3006</f>
        <v>8.6713286713286717</v>
      </c>
      <c r="H245" s="102">
        <f>+'Ark1'!U3006</f>
        <v>9.3584560770034777</v>
      </c>
      <c r="I245" s="102">
        <f>+'Ark1'!Y3006</f>
        <v>148.55706190061019</v>
      </c>
      <c r="J245" s="102">
        <f>+'Ark1'!AA3006</f>
        <v>24.725521836297592</v>
      </c>
      <c r="K245" s="102">
        <f t="shared" si="8"/>
        <v>2.6062642438703545</v>
      </c>
      <c r="L245" s="65">
        <f t="shared" si="9"/>
        <v>6.8888888888888893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+'Ark1'!C3007</f>
        <v>2017</v>
      </c>
      <c r="C246" s="47">
        <f>+'Ark1'!M3007</f>
        <v>58</v>
      </c>
      <c r="D246" s="47">
        <f>+'Ark1'!Q3007</f>
        <v>371</v>
      </c>
      <c r="E246" s="65">
        <f>+'Ark1'!R3007</f>
        <v>3691</v>
      </c>
      <c r="F246" s="65">
        <f>+'Ark1'!S3007</f>
        <v>3690</v>
      </c>
      <c r="G246" s="102">
        <f>+'Ark1'!T3007</f>
        <v>13.951993951993956</v>
      </c>
      <c r="H246" s="102">
        <f>+'Ark1'!U3007</f>
        <v>14.370686689376621</v>
      </c>
      <c r="I246" s="102">
        <f>+'Ark1'!Y3007</f>
        <v>141.78033053373076</v>
      </c>
      <c r="J246" s="102">
        <f>+'Ark1'!AA3007</f>
        <v>22.974950435147381</v>
      </c>
      <c r="K246" s="102">
        <f t="shared" si="8"/>
        <v>2.4444884574781165</v>
      </c>
      <c r="L246" s="65">
        <f t="shared" si="9"/>
        <v>9.9487870619946097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+'Ark1'!C3008</f>
        <v>2017</v>
      </c>
      <c r="C247" s="47">
        <f>+'Ark1'!M3008</f>
        <v>59</v>
      </c>
      <c r="D247" s="47">
        <f>+'Ark1'!Q3008</f>
        <v>289</v>
      </c>
      <c r="E247" s="65">
        <f>+'Ark1'!R3008</f>
        <v>2222</v>
      </c>
      <c r="F247" s="65">
        <f>+'Ark1'!S3008</f>
        <v>2222</v>
      </c>
      <c r="G247" s="102">
        <f>+'Ark1'!T3008</f>
        <v>8.3991683991683992</v>
      </c>
      <c r="H247" s="102">
        <f>+'Ark1'!U3008</f>
        <v>8.3533671009324078</v>
      </c>
      <c r="I247" s="102">
        <f>+'Ark1'!Y3008</f>
        <v>136.89891989198929</v>
      </c>
      <c r="J247" s="102">
        <f>+'Ark1'!AA3008</f>
        <v>22.835408785981834</v>
      </c>
      <c r="K247" s="102">
        <f t="shared" si="8"/>
        <v>2.3203206761354118</v>
      </c>
      <c r="L247" s="65">
        <f t="shared" si="9"/>
        <v>7.6885813148788928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+'Ark1'!C3009</f>
        <v>2017</v>
      </c>
      <c r="C248" s="47">
        <f>+'Ark1'!M3009</f>
        <v>60</v>
      </c>
      <c r="D248" s="47">
        <f>+'Ark1'!Q3009</f>
        <v>356</v>
      </c>
      <c r="E248" s="65">
        <f>+'Ark1'!R3009</f>
        <v>3762</v>
      </c>
      <c r="F248" s="65">
        <f>+'Ark1'!S3009</f>
        <v>3762</v>
      </c>
      <c r="G248" s="102">
        <f>+'Ark1'!T3009</f>
        <v>14.22037422037422</v>
      </c>
      <c r="H248" s="102">
        <f>+'Ark1'!U3009</f>
        <v>13.617811185575784</v>
      </c>
      <c r="I248" s="102">
        <f>+'Ark1'!Y3009</f>
        <v>131.81687931951097</v>
      </c>
      <c r="J248" s="102">
        <f>+'Ark1'!AA3009</f>
        <v>21.543408068293303</v>
      </c>
      <c r="K248" s="102">
        <f t="shared" si="8"/>
        <v>2.1969479886585161</v>
      </c>
      <c r="L248" s="65">
        <f t="shared" si="9"/>
        <v>10.567415730337078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+'Ark1'!C3010</f>
        <v>2017</v>
      </c>
      <c r="C249" s="47">
        <f>+'Ark1'!M3010</f>
        <v>61</v>
      </c>
      <c r="D249" s="47">
        <f>+'Ark1'!Q3010</f>
        <v>334</v>
      </c>
      <c r="E249" s="65">
        <f>+'Ark1'!R3010</f>
        <v>2906</v>
      </c>
      <c r="F249" s="65">
        <f>+'Ark1'!S3010</f>
        <v>2906</v>
      </c>
      <c r="G249" s="102">
        <f>+'Ark1'!T3010</f>
        <v>10.984690984690985</v>
      </c>
      <c r="H249" s="102">
        <f>+'Ark1'!U3010</f>
        <v>9.9630445365867057</v>
      </c>
      <c r="I249" s="102">
        <f>+'Ark1'!Y3010</f>
        <v>124.84724707501709</v>
      </c>
      <c r="J249" s="102">
        <f>+'Ark1'!AA3010</f>
        <v>20.997402118475289</v>
      </c>
      <c r="K249" s="102">
        <f t="shared" si="8"/>
        <v>2.0466761815576571</v>
      </c>
      <c r="L249" s="65">
        <f t="shared" si="9"/>
        <v>8.7005988023952092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+'Ark1'!C3011</f>
        <v>2017</v>
      </c>
      <c r="C250" s="47">
        <f>+'Ark1'!M3011</f>
        <v>62</v>
      </c>
      <c r="D250" s="47">
        <f>+'Ark1'!Q3011</f>
        <v>304</v>
      </c>
      <c r="E250" s="65">
        <f>+'Ark1'!R3011</f>
        <v>2643</v>
      </c>
      <c r="F250" s="65">
        <f>+'Ark1'!S3011</f>
        <v>2643</v>
      </c>
      <c r="G250" s="102">
        <f>+'Ark1'!T3011</f>
        <v>9.9905499905499902</v>
      </c>
      <c r="H250" s="102">
        <f>+'Ark1'!U3011</f>
        <v>8.8023309177841931</v>
      </c>
      <c r="I250" s="102">
        <f>+'Ark1'!Y3011</f>
        <v>121.27828225501329</v>
      </c>
      <c r="J250" s="102">
        <f>+'Ark1'!AA3011</f>
        <v>21.765362741892872</v>
      </c>
      <c r="K250" s="102">
        <f t="shared" si="8"/>
        <v>1.9561013266937628</v>
      </c>
      <c r="L250" s="65">
        <f t="shared" si="9"/>
        <v>8.6940789473684212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+'Ark1'!C3012</f>
        <v>2017</v>
      </c>
      <c r="C251" s="47">
        <f>+'Ark1'!M3012</f>
        <v>63</v>
      </c>
      <c r="D251" s="47">
        <f>+'Ark1'!Q3012</f>
        <v>268</v>
      </c>
      <c r="E251" s="65">
        <f>+'Ark1'!R3012</f>
        <v>1934</v>
      </c>
      <c r="F251" s="65">
        <f>+'Ark1'!S3012</f>
        <v>1933</v>
      </c>
      <c r="G251" s="102">
        <f>+'Ark1'!T3012</f>
        <v>7.3105273105273101</v>
      </c>
      <c r="H251" s="102">
        <f>+'Ark1'!U3012</f>
        <v>6.3085964360361393</v>
      </c>
      <c r="I251" s="102">
        <f>+'Ark1'!Y3012</f>
        <v>118.78422957600841</v>
      </c>
      <c r="J251" s="102">
        <f>+'Ark1'!AA3012</f>
        <v>21.23613008819644</v>
      </c>
      <c r="K251" s="102">
        <f t="shared" si="8"/>
        <v>1.885463961523943</v>
      </c>
      <c r="L251" s="65">
        <f t="shared" si="9"/>
        <v>7.2164179104477615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+'Ark1'!C3013</f>
        <v>2017</v>
      </c>
      <c r="C252" s="47">
        <f>+'Ark1'!M3013</f>
        <v>64</v>
      </c>
      <c r="D252" s="47">
        <f>+'Ark1'!Q3013</f>
        <v>132</v>
      </c>
      <c r="E252" s="65">
        <f>+'Ark1'!R3013</f>
        <v>734</v>
      </c>
      <c r="F252" s="65">
        <f>+'Ark1'!S3013</f>
        <v>734</v>
      </c>
      <c r="G252" s="102">
        <f>+'Ark1'!T3013</f>
        <v>2.7745227745227741</v>
      </c>
      <c r="H252" s="102">
        <f>+'Ark1'!U3013</f>
        <v>2.4555278918815819</v>
      </c>
      <c r="I252" s="102">
        <f>+'Ark1'!Y3013</f>
        <v>121.8235694822887</v>
      </c>
      <c r="J252" s="102">
        <f>+'Ark1'!AA3013</f>
        <v>22.861166168723191</v>
      </c>
      <c r="K252" s="102">
        <f t="shared" si="8"/>
        <v>1.903493273160761</v>
      </c>
      <c r="L252" s="65">
        <f t="shared" si="9"/>
        <v>5.5606060606060606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+'Ark1'!C3014</f>
        <v>2017</v>
      </c>
      <c r="C253" s="47">
        <f>+'Ark1'!M3014</f>
        <v>65</v>
      </c>
      <c r="D253" s="47">
        <f>+'Ark1'!Q3014</f>
        <v>99</v>
      </c>
      <c r="E253" s="65">
        <f>+'Ark1'!R3014</f>
        <v>481</v>
      </c>
      <c r="F253" s="65">
        <f>+'Ark1'!S3014</f>
        <v>481</v>
      </c>
      <c r="G253" s="102">
        <f>+'Ark1'!T3014</f>
        <v>1.8181818181818179</v>
      </c>
      <c r="H253" s="102">
        <f>+'Ark1'!U3014</f>
        <v>1.657789234293034</v>
      </c>
      <c r="I253" s="102">
        <f>+'Ark1'!Y3014</f>
        <v>125.50665280665272</v>
      </c>
      <c r="J253" s="102">
        <f>+'Ark1'!AA3014</f>
        <v>22.518482993361744</v>
      </c>
      <c r="K253" s="102">
        <f t="shared" si="8"/>
        <v>1.9308715816408111</v>
      </c>
      <c r="L253" s="65">
        <f t="shared" si="9"/>
        <v>4.858585858585859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+'Ark1'!C3015</f>
        <v>2017</v>
      </c>
      <c r="C254" s="47">
        <f>+'Ark1'!M3015</f>
        <v>66</v>
      </c>
      <c r="D254" s="47">
        <f>+'Ark1'!Q3015</f>
        <v>4</v>
      </c>
      <c r="E254" s="65">
        <f>+'Ark1'!R3015</f>
        <v>4</v>
      </c>
      <c r="F254" s="65">
        <f>+'Ark1'!S3015</f>
        <v>4</v>
      </c>
      <c r="G254" s="102">
        <f>+'Ark1'!T3015</f>
        <v>1.512001512001512E-2</v>
      </c>
      <c r="H254" s="102">
        <f>+'Ark1'!U3015</f>
        <v>1.2066395160875751E-2</v>
      </c>
      <c r="I254" s="102">
        <f>+'Ark1'!Y3015</f>
        <v>109.85</v>
      </c>
      <c r="J254" s="102">
        <f>+'Ark1'!AA3015</f>
        <v>10.976907579095156</v>
      </c>
      <c r="K254" s="102">
        <f t="shared" si="8"/>
        <v>1.6643939393939393</v>
      </c>
      <c r="L254" s="65">
        <f t="shared" si="9"/>
        <v>1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+'Ark1'!C3016</f>
        <v>2017</v>
      </c>
      <c r="C255" s="47">
        <f>+'Ark1'!M3016</f>
        <v>67</v>
      </c>
      <c r="D255" s="47">
        <f>+'Ark1'!Q3016</f>
        <v>2</v>
      </c>
      <c r="E255" s="65">
        <f>+'Ark1'!R3016</f>
        <v>2</v>
      </c>
      <c r="F255" s="65">
        <f>+'Ark1'!S3016</f>
        <v>2</v>
      </c>
      <c r="G255" s="102">
        <f>+'Ark1'!T3016</f>
        <v>7.56000756000756E-3</v>
      </c>
      <c r="H255" s="102">
        <f>+'Ark1'!U3016</f>
        <v>4.5283308193637024E-3</v>
      </c>
      <c r="I255" s="102">
        <f>+'Ark1'!Y3016</f>
        <v>82.45</v>
      </c>
      <c r="J255" s="102">
        <f>+'Ark1'!AA3016</f>
        <v>12.25</v>
      </c>
      <c r="K255" s="102">
        <f t="shared" si="8"/>
        <v>1.2305970149253731</v>
      </c>
      <c r="L255" s="65">
        <f t="shared" si="9"/>
        <v>1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 s="47">
        <f>+'Ark1'!C3017</f>
        <v>2017</v>
      </c>
      <c r="C256" s="47">
        <f>+'Ark1'!M3017</f>
        <v>68</v>
      </c>
      <c r="D256" s="47">
        <f>+'Ark1'!Q3017</f>
        <v>0</v>
      </c>
      <c r="E256" s="65">
        <f>+'Ark1'!R3017</f>
        <v>0</v>
      </c>
      <c r="F256" s="65">
        <f>+'Ark1'!S3017</f>
        <v>0</v>
      </c>
      <c r="G256" s="102">
        <f>+'Ark1'!T3017</f>
        <v>0</v>
      </c>
      <c r="H256" s="102">
        <f>+'Ark1'!U3017</f>
        <v>0</v>
      </c>
      <c r="I256" s="102">
        <f>+'Ark1'!Y3017</f>
        <v>0</v>
      </c>
      <c r="J256" s="102">
        <f>+'Ark1'!AA3017</f>
        <v>0</v>
      </c>
      <c r="K256" s="102">
        <f t="shared" si="8"/>
        <v>0</v>
      </c>
      <c r="L256" s="65" t="e">
        <f t="shared" si="9"/>
        <v>#DIV/0!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+'Ark1'!C3018</f>
        <v>2016</v>
      </c>
      <c r="C257">
        <f>+'Ark1'!M3018</f>
        <v>0</v>
      </c>
      <c r="D257">
        <f>+'Ark1'!Q3018</f>
        <v>46</v>
      </c>
      <c r="E257" s="9">
        <f>+'Ark1'!R3018</f>
        <v>90</v>
      </c>
      <c r="F257" s="9">
        <f>+'Ark1'!S3018</f>
        <v>0</v>
      </c>
      <c r="G257" s="97">
        <f>+'Ark1'!T3018</f>
        <v>0.33672553127806054</v>
      </c>
      <c r="H257" s="97">
        <f>+'Ark1'!U3018</f>
        <v>0</v>
      </c>
      <c r="I257" s="97">
        <f>+'Ark1'!Y3018</f>
        <v>0</v>
      </c>
      <c r="J257" s="97">
        <f>+'Ark1'!AA3018</f>
        <v>0</v>
      </c>
      <c r="K257" s="97" t="e">
        <f t="shared" si="8"/>
        <v>#DIV/0!</v>
      </c>
      <c r="L257" s="9">
        <f t="shared" si="9"/>
        <v>1.9565217391304348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+'Ark1'!C3019</f>
        <v>2016</v>
      </c>
      <c r="C258">
        <f>+'Ark1'!M3019</f>
        <v>35</v>
      </c>
      <c r="D258">
        <f>+'Ark1'!Q3019</f>
        <v>7</v>
      </c>
      <c r="E258" s="9">
        <f>+'Ark1'!R3019</f>
        <v>13</v>
      </c>
      <c r="F258" s="9">
        <f>+'Ark1'!S3019</f>
        <v>13</v>
      </c>
      <c r="G258" s="97">
        <f>+'Ark1'!T3019</f>
        <v>4.8638132295719838E-2</v>
      </c>
      <c r="H258" s="97">
        <f>+'Ark1'!U3019</f>
        <v>6.8181709580595121E-2</v>
      </c>
      <c r="I258" s="97">
        <f>+'Ark1'!Y3019</f>
        <v>192.07692307692312</v>
      </c>
      <c r="J258" s="97">
        <f>+'Ark1'!AA3019</f>
        <v>36.616350989186472</v>
      </c>
      <c r="K258" s="97">
        <f t="shared" si="8"/>
        <v>5.4879120879120888</v>
      </c>
      <c r="L258" s="9">
        <f t="shared" si="9"/>
        <v>1.8571428571428572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+'Ark1'!C3020</f>
        <v>2016</v>
      </c>
      <c r="C259">
        <f>+'Ark1'!M3020</f>
        <v>36</v>
      </c>
      <c r="D259">
        <f>+'Ark1'!Q3020</f>
        <v>2</v>
      </c>
      <c r="E259" s="9">
        <f>+'Ark1'!R3020</f>
        <v>2</v>
      </c>
      <c r="F259" s="9">
        <f>+'Ark1'!S3020</f>
        <v>2</v>
      </c>
      <c r="G259" s="97">
        <f>+'Ark1'!T3020</f>
        <v>7.4827895839568994E-3</v>
      </c>
      <c r="H259" s="97">
        <f>+'Ark1'!U3020</f>
        <v>1.225741667229842E-2</v>
      </c>
      <c r="I259" s="97">
        <f>+'Ark1'!Y3020</f>
        <v>224.45</v>
      </c>
      <c r="J259" s="97">
        <f>+'Ark1'!AA3020</f>
        <v>16.450000000000028</v>
      </c>
      <c r="K259" s="97">
        <f t="shared" si="8"/>
        <v>6.2347222222222216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+'Ark1'!C3021</f>
        <v>2016</v>
      </c>
      <c r="C260">
        <f>+'Ark1'!M3021</f>
        <v>37</v>
      </c>
      <c r="D260">
        <f>+'Ark1'!Q3021</f>
        <v>7</v>
      </c>
      <c r="E260" s="9">
        <f>+'Ark1'!R3021</f>
        <v>7</v>
      </c>
      <c r="F260" s="9">
        <f>+'Ark1'!S3021</f>
        <v>7</v>
      </c>
      <c r="G260" s="97">
        <f>+'Ark1'!T3021</f>
        <v>2.6189763543849144E-2</v>
      </c>
      <c r="H260" s="97">
        <f>+'Ark1'!U3021</f>
        <v>4.2298873172326751E-2</v>
      </c>
      <c r="I260" s="97">
        <f>+'Ark1'!Y3021</f>
        <v>221.3</v>
      </c>
      <c r="J260" s="97">
        <f>+'Ark1'!AA3021</f>
        <v>38.067946771904822</v>
      </c>
      <c r="K260" s="97">
        <f t="shared" si="8"/>
        <v>5.9810810810810811</v>
      </c>
      <c r="L260" s="9">
        <f t="shared" si="9"/>
        <v>1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+'Ark1'!C3022</f>
        <v>2016</v>
      </c>
      <c r="C261">
        <f>+'Ark1'!M3022</f>
        <v>38</v>
      </c>
      <c r="D261">
        <f>+'Ark1'!Q3022</f>
        <v>4</v>
      </c>
      <c r="E261" s="9">
        <f>+'Ark1'!R3022</f>
        <v>5</v>
      </c>
      <c r="F261" s="9">
        <f>+'Ark1'!S3022</f>
        <v>5</v>
      </c>
      <c r="G261" s="97">
        <f>+'Ark1'!T3022</f>
        <v>1.8706973959892247E-2</v>
      </c>
      <c r="H261" s="97">
        <f>+'Ark1'!U3022</f>
        <v>2.9298748249891288E-2</v>
      </c>
      <c r="I261" s="97">
        <f>+'Ark1'!Y3022</f>
        <v>214.6</v>
      </c>
      <c r="J261" s="97">
        <f>+'Ark1'!AA3022</f>
        <v>23.08124779989172</v>
      </c>
      <c r="K261" s="97">
        <f t="shared" si="8"/>
        <v>5.6473684210526311</v>
      </c>
      <c r="L261" s="9">
        <f t="shared" si="9"/>
        <v>1.25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+'Ark1'!C3023</f>
        <v>2016</v>
      </c>
      <c r="C262">
        <f>+'Ark1'!M3023</f>
        <v>39</v>
      </c>
      <c r="D262">
        <f>+'Ark1'!Q3023</f>
        <v>3</v>
      </c>
      <c r="E262" s="9">
        <f>+'Ark1'!R3023</f>
        <v>3</v>
      </c>
      <c r="F262" s="9">
        <f>+'Ark1'!S3023</f>
        <v>3</v>
      </c>
      <c r="G262" s="97">
        <f>+'Ark1'!T3023</f>
        <v>1.1224184375935349E-2</v>
      </c>
      <c r="H262" s="97">
        <f>+'Ark1'!U3023</f>
        <v>1.8496712082457005E-2</v>
      </c>
      <c r="I262" s="97">
        <f>+'Ark1'!Y3023</f>
        <v>225.8</v>
      </c>
      <c r="J262" s="97">
        <f>+'Ark1'!AA3023</f>
        <v>27.88691449407774</v>
      </c>
      <c r="K262" s="97">
        <f t="shared" si="8"/>
        <v>5.7897435897435896</v>
      </c>
      <c r="L262" s="9">
        <f t="shared" si="9"/>
        <v>1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+'Ark1'!C3024</f>
        <v>2016</v>
      </c>
      <c r="C263">
        <f>+'Ark1'!M3024</f>
        <v>40</v>
      </c>
      <c r="D263">
        <f>+'Ark1'!Q3024</f>
        <v>8</v>
      </c>
      <c r="E263" s="9">
        <f>+'Ark1'!R3024</f>
        <v>8</v>
      </c>
      <c r="F263" s="9">
        <f>+'Ark1'!S3024</f>
        <v>8</v>
      </c>
      <c r="G263" s="97">
        <f>+'Ark1'!T3024</f>
        <v>2.9931158335827594E-2</v>
      </c>
      <c r="H263" s="97">
        <f>+'Ark1'!U3024</f>
        <v>4.4707213895197592E-2</v>
      </c>
      <c r="I263" s="97">
        <f>+'Ark1'!Y3024</f>
        <v>204.66249999999999</v>
      </c>
      <c r="J263" s="97">
        <f>+'Ark1'!AA3024</f>
        <v>28.507233183001158</v>
      </c>
      <c r="K263" s="97">
        <f t="shared" si="8"/>
        <v>5.1165624999999997</v>
      </c>
      <c r="L263" s="9">
        <f t="shared" si="9"/>
        <v>1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+'Ark1'!C3025</f>
        <v>2016</v>
      </c>
      <c r="C264">
        <f>+'Ark1'!M3025</f>
        <v>41</v>
      </c>
      <c r="D264">
        <f>+'Ark1'!Q3025</f>
        <v>4</v>
      </c>
      <c r="E264" s="9">
        <f>+'Ark1'!R3025</f>
        <v>4</v>
      </c>
      <c r="F264" s="9">
        <f>+'Ark1'!S3025</f>
        <v>4</v>
      </c>
      <c r="G264" s="97">
        <f>+'Ark1'!T3025</f>
        <v>1.4965579167913797E-2</v>
      </c>
      <c r="H264" s="97">
        <f>+'Ark1'!U3025</f>
        <v>2.3089488835142672E-2</v>
      </c>
      <c r="I264" s="97">
        <f>+'Ark1'!Y3025</f>
        <v>211.40000000000003</v>
      </c>
      <c r="J264" s="97">
        <f>+'Ark1'!AA3025</f>
        <v>11.329386567682675</v>
      </c>
      <c r="K264" s="97">
        <f t="shared" si="8"/>
        <v>5.1560975609756108</v>
      </c>
      <c r="L264" s="9">
        <f t="shared" si="9"/>
        <v>1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+'Ark1'!C3026</f>
        <v>2016</v>
      </c>
      <c r="C265">
        <f>+'Ark1'!M3026</f>
        <v>42</v>
      </c>
      <c r="D265">
        <f>+'Ark1'!Q3026</f>
        <v>18</v>
      </c>
      <c r="E265" s="9">
        <f>+'Ark1'!R3026</f>
        <v>20</v>
      </c>
      <c r="F265" s="9">
        <f>+'Ark1'!S3026</f>
        <v>20</v>
      </c>
      <c r="G265" s="97">
        <f>+'Ark1'!T3026</f>
        <v>7.4827895839568989E-2</v>
      </c>
      <c r="H265" s="97">
        <f>+'Ark1'!U3026</f>
        <v>0.11080551761235687</v>
      </c>
      <c r="I265" s="97">
        <f>+'Ark1'!Y3026</f>
        <v>202.90000000000003</v>
      </c>
      <c r="J265" s="97">
        <f>+'Ark1'!AA3026</f>
        <v>23.125829714844524</v>
      </c>
      <c r="K265" s="97">
        <f t="shared" si="8"/>
        <v>4.8309523809523816</v>
      </c>
      <c r="L265" s="9">
        <f t="shared" si="9"/>
        <v>1.1111111111111112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+'Ark1'!C3027</f>
        <v>2016</v>
      </c>
      <c r="C266">
        <f>+'Ark1'!M3027</f>
        <v>43</v>
      </c>
      <c r="D266">
        <f>+'Ark1'!Q3027</f>
        <v>16</v>
      </c>
      <c r="E266" s="9">
        <f>+'Ark1'!R3027</f>
        <v>17</v>
      </c>
      <c r="F266" s="9">
        <f>+'Ark1'!S3027</f>
        <v>17</v>
      </c>
      <c r="G266" s="97">
        <f>+'Ark1'!T3027</f>
        <v>6.3603711463633639E-2</v>
      </c>
      <c r="H266" s="97">
        <f>+'Ark1'!U3027</f>
        <v>8.3161479655050219E-2</v>
      </c>
      <c r="I266" s="97">
        <f>+'Ark1'!Y3027</f>
        <v>179.15294117647051</v>
      </c>
      <c r="J266" s="97">
        <f>+'Ark1'!AA3027</f>
        <v>39.642269740430201</v>
      </c>
      <c r="K266" s="97">
        <f t="shared" si="8"/>
        <v>4.166347469220244</v>
      </c>
      <c r="L266" s="9">
        <f t="shared" si="9"/>
        <v>1.0625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+'Ark1'!C3028</f>
        <v>2016</v>
      </c>
      <c r="C267">
        <f>+'Ark1'!M3028</f>
        <v>44</v>
      </c>
      <c r="D267">
        <f>+'Ark1'!Q3028</f>
        <v>16</v>
      </c>
      <c r="E267" s="9">
        <f>+'Ark1'!R3028</f>
        <v>17</v>
      </c>
      <c r="F267" s="9">
        <f>+'Ark1'!S3028</f>
        <v>17</v>
      </c>
      <c r="G267" s="97">
        <f>+'Ark1'!T3028</f>
        <v>6.3603711463633639E-2</v>
      </c>
      <c r="H267" s="97">
        <f>+'Ark1'!U3028</f>
        <v>8.878913297686071E-2</v>
      </c>
      <c r="I267" s="97">
        <f>+'Ark1'!Y3028</f>
        <v>191.27647058823524</v>
      </c>
      <c r="J267" s="97">
        <f>+'Ark1'!AA3028</f>
        <v>37.473528372969263</v>
      </c>
      <c r="K267" s="97">
        <f t="shared" si="8"/>
        <v>4.3471925133689826</v>
      </c>
      <c r="L267" s="9">
        <f t="shared" si="9"/>
        <v>1.0625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+'Ark1'!C3029</f>
        <v>2016</v>
      </c>
      <c r="C268">
        <f>+'Ark1'!M3029</f>
        <v>45</v>
      </c>
      <c r="D268">
        <f>+'Ark1'!Q3029</f>
        <v>35</v>
      </c>
      <c r="E268" s="9">
        <f>+'Ark1'!R3029</f>
        <v>46</v>
      </c>
      <c r="F268" s="9">
        <f>+'Ark1'!S3029</f>
        <v>46</v>
      </c>
      <c r="G268" s="97">
        <f>+'Ark1'!T3029</f>
        <v>0.17210416043100876</v>
      </c>
      <c r="H268" s="97">
        <f>+'Ark1'!U3029</f>
        <v>0.23011668301580523</v>
      </c>
      <c r="I268" s="97">
        <f>+'Ark1'!Y3029</f>
        <v>183.20652173913049</v>
      </c>
      <c r="J268" s="97">
        <f>+'Ark1'!AA3029</f>
        <v>30.362923630308646</v>
      </c>
      <c r="K268" s="97">
        <f t="shared" si="8"/>
        <v>4.071256038647344</v>
      </c>
      <c r="L268" s="9">
        <f t="shared" si="9"/>
        <v>1.3142857142857143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+'Ark1'!C3030</f>
        <v>2016</v>
      </c>
      <c r="C269">
        <f>+'Ark1'!M3030</f>
        <v>46</v>
      </c>
      <c r="D269">
        <f>+'Ark1'!Q3030</f>
        <v>45</v>
      </c>
      <c r="E269" s="9">
        <f>+'Ark1'!R3030</f>
        <v>63</v>
      </c>
      <c r="F269" s="9">
        <f>+'Ark1'!S3030</f>
        <v>63</v>
      </c>
      <c r="G269" s="97">
        <f>+'Ark1'!T3030</f>
        <v>0.23570787189464223</v>
      </c>
      <c r="H269" s="97">
        <f>+'Ark1'!U3030</f>
        <v>0.32204048169545002</v>
      </c>
      <c r="I269" s="97">
        <f>+'Ark1'!Y3030</f>
        <v>187.20634920634919</v>
      </c>
      <c r="J269" s="97">
        <f>+'Ark1'!AA3030</f>
        <v>29.310634469777543</v>
      </c>
      <c r="K269" s="97">
        <f t="shared" si="8"/>
        <v>4.0697032436162868</v>
      </c>
      <c r="L269" s="9">
        <f t="shared" si="9"/>
        <v>1.4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+'Ark1'!C3031</f>
        <v>2016</v>
      </c>
      <c r="C270">
        <f>+'Ark1'!M3031</f>
        <v>47</v>
      </c>
      <c r="D270">
        <f>+'Ark1'!Q3031</f>
        <v>29</v>
      </c>
      <c r="E270" s="9">
        <f>+'Ark1'!R3031</f>
        <v>33</v>
      </c>
      <c r="F270" s="9">
        <f>+'Ark1'!S3031</f>
        <v>33</v>
      </c>
      <c r="G270" s="97">
        <f>+'Ark1'!T3031</f>
        <v>0.12346602813528884</v>
      </c>
      <c r="H270" s="97">
        <f>+'Ark1'!U3031</f>
        <v>0.16800224450802059</v>
      </c>
      <c r="I270" s="97">
        <f>+'Ark1'!Y3031</f>
        <v>186.44545454545457</v>
      </c>
      <c r="J270" s="97">
        <f>+'Ark1'!AA3031</f>
        <v>29.936711939741876</v>
      </c>
      <c r="K270" s="97">
        <f t="shared" si="8"/>
        <v>3.9669245647969058</v>
      </c>
      <c r="L270" s="9">
        <f t="shared" si="9"/>
        <v>1.1379310344827587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+'Ark1'!C3032</f>
        <v>2016</v>
      </c>
      <c r="C271">
        <f>+'Ark1'!M3032</f>
        <v>48</v>
      </c>
      <c r="D271">
        <f>+'Ark1'!Q3032</f>
        <v>91</v>
      </c>
      <c r="E271" s="9">
        <f>+'Ark1'!R3032</f>
        <v>142</v>
      </c>
      <c r="F271" s="9">
        <f>+'Ark1'!S3032</f>
        <v>142</v>
      </c>
      <c r="G271" s="97">
        <f>+'Ark1'!T3032</f>
        <v>0.53127806046093995</v>
      </c>
      <c r="H271" s="97">
        <f>+'Ark1'!U3032</f>
        <v>0.72095945891519519</v>
      </c>
      <c r="I271" s="97">
        <f>+'Ark1'!Y3032</f>
        <v>185.94014084507037</v>
      </c>
      <c r="J271" s="97">
        <f>+'Ark1'!AA3032</f>
        <v>27.065445096839525</v>
      </c>
      <c r="K271" s="97">
        <f t="shared" si="8"/>
        <v>3.8737529342722996</v>
      </c>
      <c r="L271" s="9">
        <f t="shared" si="9"/>
        <v>1.5604395604395604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+'Ark1'!C3033</f>
        <v>2016</v>
      </c>
      <c r="C272">
        <f>+'Ark1'!M3033</f>
        <v>49</v>
      </c>
      <c r="D272">
        <f>+'Ark1'!Q3033</f>
        <v>81</v>
      </c>
      <c r="E272" s="9">
        <f>+'Ark1'!R3033</f>
        <v>148</v>
      </c>
      <c r="F272" s="9">
        <f>+'Ark1'!S3033</f>
        <v>148</v>
      </c>
      <c r="G272" s="97">
        <f>+'Ark1'!T3033</f>
        <v>0.55372642921281057</v>
      </c>
      <c r="H272" s="97">
        <f>+'Ark1'!U3033</f>
        <v>0.71577142334438504</v>
      </c>
      <c r="I272" s="97">
        <f>+'Ark1'!Y3033</f>
        <v>177.11824324324314</v>
      </c>
      <c r="J272" s="97">
        <f>+'Ark1'!AA3033</f>
        <v>26.638815504981569</v>
      </c>
      <c r="K272" s="97">
        <f t="shared" si="8"/>
        <v>3.6146580253723091</v>
      </c>
      <c r="L272" s="9">
        <f t="shared" si="9"/>
        <v>1.8271604938271604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+'Ark1'!C3034</f>
        <v>2016</v>
      </c>
      <c r="C273">
        <f>+'Ark1'!M3034</f>
        <v>50</v>
      </c>
      <c r="D273">
        <f>+'Ark1'!Q3034</f>
        <v>105</v>
      </c>
      <c r="E273" s="9">
        <f>+'Ark1'!R3034</f>
        <v>180</v>
      </c>
      <c r="F273" s="9">
        <f>+'Ark1'!S3034</f>
        <v>180</v>
      </c>
      <c r="G273" s="97">
        <f>+'Ark1'!T3034</f>
        <v>0.67345106255612108</v>
      </c>
      <c r="H273" s="97">
        <f>+'Ark1'!U3034</f>
        <v>0.88658339869575509</v>
      </c>
      <c r="I273" s="97">
        <f>+'Ark1'!Y3034</f>
        <v>180.38388888888881</v>
      </c>
      <c r="J273" s="97">
        <f>+'Ark1'!AA3034</f>
        <v>27.301609972651676</v>
      </c>
      <c r="K273" s="97">
        <f t="shared" si="8"/>
        <v>3.6076777777777762</v>
      </c>
      <c r="L273" s="9">
        <f t="shared" si="9"/>
        <v>1.7142857142857142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+'Ark1'!C3035</f>
        <v>2016</v>
      </c>
      <c r="C274">
        <f>+'Ark1'!M3035</f>
        <v>51</v>
      </c>
      <c r="D274">
        <f>+'Ark1'!Q3035</f>
        <v>159</v>
      </c>
      <c r="E274" s="9">
        <f>+'Ark1'!R3035</f>
        <v>363</v>
      </c>
      <c r="F274" s="9">
        <f>+'Ark1'!S3035</f>
        <v>363</v>
      </c>
      <c r="G274" s="97">
        <f>+'Ark1'!T3035</f>
        <v>1.3581263094881777</v>
      </c>
      <c r="H274" s="97">
        <f>+'Ark1'!U3035</f>
        <v>1.6826574210411718</v>
      </c>
      <c r="I274" s="97">
        <f>+'Ark1'!Y3035</f>
        <v>169.76170798898087</v>
      </c>
      <c r="J274" s="97">
        <f>+'Ark1'!AA3035</f>
        <v>24.375245862490079</v>
      </c>
      <c r="K274" s="97">
        <f t="shared" si="8"/>
        <v>3.3286609409604093</v>
      </c>
      <c r="L274" s="9">
        <f t="shared" si="9"/>
        <v>2.2830188679245285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+'Ark1'!C3036</f>
        <v>2016</v>
      </c>
      <c r="C275">
        <f>+'Ark1'!M3036</f>
        <v>52</v>
      </c>
      <c r="D275">
        <f>+'Ark1'!Q3036</f>
        <v>201</v>
      </c>
      <c r="E275" s="9">
        <f>+'Ark1'!R3036</f>
        <v>539</v>
      </c>
      <c r="F275" s="9">
        <f>+'Ark1'!S3036</f>
        <v>539</v>
      </c>
      <c r="G275" s="97">
        <f>+'Ark1'!T3036</f>
        <v>2.0166117928763847</v>
      </c>
      <c r="H275" s="97">
        <f>+'Ark1'!U3036</f>
        <v>2.4193393582809599</v>
      </c>
      <c r="I275" s="97">
        <f>+'Ark1'!Y3036</f>
        <v>164.38367346938787</v>
      </c>
      <c r="J275" s="97">
        <f>+'Ark1'!AA3036</f>
        <v>27.004150588915081</v>
      </c>
      <c r="K275" s="97">
        <f t="shared" si="8"/>
        <v>3.1612244897959205</v>
      </c>
      <c r="L275" s="9">
        <f t="shared" si="9"/>
        <v>2.6815920398009951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+'Ark1'!C3037</f>
        <v>2016</v>
      </c>
      <c r="C276">
        <f>+'Ark1'!M3037</f>
        <v>53</v>
      </c>
      <c r="D276">
        <f>+'Ark1'!Q3037</f>
        <v>173</v>
      </c>
      <c r="E276" s="9">
        <f>+'Ark1'!R3037</f>
        <v>425</v>
      </c>
      <c r="F276" s="9">
        <f>+'Ark1'!S3037</f>
        <v>425</v>
      </c>
      <c r="G276" s="97">
        <f>+'Ark1'!T3037</f>
        <v>1.590092786590841</v>
      </c>
      <c r="H276" s="97">
        <f>+'Ark1'!U3037</f>
        <v>1.8894579799837377</v>
      </c>
      <c r="I276" s="97">
        <f>+'Ark1'!Y3037</f>
        <v>162.81670588235281</v>
      </c>
      <c r="J276" s="97">
        <f>+'Ark1'!AA3037</f>
        <v>27.185549422149538</v>
      </c>
      <c r="K276" s="97">
        <f t="shared" si="8"/>
        <v>3.0720133185349585</v>
      </c>
      <c r="L276" s="9">
        <f t="shared" si="9"/>
        <v>2.4566473988439306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+'Ark1'!C3038</f>
        <v>2016</v>
      </c>
      <c r="C277">
        <f>+'Ark1'!M3038</f>
        <v>54</v>
      </c>
      <c r="D277">
        <f>+'Ark1'!Q3038</f>
        <v>287</v>
      </c>
      <c r="E277" s="9">
        <f>+'Ark1'!R3038</f>
        <v>1137</v>
      </c>
      <c r="F277" s="9">
        <f>+'Ark1'!S3038</f>
        <v>1137</v>
      </c>
      <c r="G277" s="97">
        <f>+'Ark1'!T3038</f>
        <v>4.253965878479498</v>
      </c>
      <c r="H277" s="97">
        <f>+'Ark1'!U3038</f>
        <v>4.920589606589898</v>
      </c>
      <c r="I277" s="97">
        <f>+'Ark1'!Y3038</f>
        <v>158.49199648196998</v>
      </c>
      <c r="J277" s="97">
        <f>+'Ark1'!AA3038</f>
        <v>25.256362211566639</v>
      </c>
      <c r="K277" s="97">
        <f t="shared" si="8"/>
        <v>2.9350369718883331</v>
      </c>
      <c r="L277" s="9">
        <f t="shared" si="9"/>
        <v>3.9616724738675959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+'Ark1'!C3039</f>
        <v>2016</v>
      </c>
      <c r="C278">
        <f>+'Ark1'!M3039</f>
        <v>55</v>
      </c>
      <c r="D278">
        <f>+'Ark1'!Q3039</f>
        <v>295</v>
      </c>
      <c r="E278" s="9">
        <f>+'Ark1'!R3039</f>
        <v>1396</v>
      </c>
      <c r="F278" s="9">
        <f>+'Ark1'!S3039</f>
        <v>1396</v>
      </c>
      <c r="G278" s="97">
        <f>+'Ark1'!T3039</f>
        <v>5.2229871296019148</v>
      </c>
      <c r="H278" s="97">
        <f>+'Ark1'!U3039</f>
        <v>5.8714718798232601</v>
      </c>
      <c r="I278" s="97">
        <f>+'Ark1'!Y3039</f>
        <v>154.03244985673371</v>
      </c>
      <c r="J278" s="97">
        <f>+'Ark1'!AA3039</f>
        <v>24.599170380246942</v>
      </c>
      <c r="K278" s="97">
        <f t="shared" si="8"/>
        <v>2.8005899973951585</v>
      </c>
      <c r="L278" s="9">
        <f t="shared" si="9"/>
        <v>4.7322033898305085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+'Ark1'!C3040</f>
        <v>2016</v>
      </c>
      <c r="C279">
        <f>+'Ark1'!M3040</f>
        <v>56</v>
      </c>
      <c r="D279">
        <f>+'Ark1'!Q3040</f>
        <v>284</v>
      </c>
      <c r="E279" s="9">
        <f>+'Ark1'!R3040</f>
        <v>1355</v>
      </c>
      <c r="F279" s="9">
        <f>+'Ark1'!S3040</f>
        <v>1355</v>
      </c>
      <c r="G279" s="97">
        <f>+'Ark1'!T3040</f>
        <v>5.0695899431307989</v>
      </c>
      <c r="H279" s="97">
        <f>+'Ark1'!U3040</f>
        <v>5.4685663068490893</v>
      </c>
      <c r="I279" s="97">
        <f>+'Ark1'!Y3040</f>
        <v>147.80354243542422</v>
      </c>
      <c r="J279" s="97">
        <f>+'Ark1'!AA3040</f>
        <v>25.101767524193672</v>
      </c>
      <c r="K279" s="97">
        <f t="shared" si="8"/>
        <v>2.6393489720611467</v>
      </c>
      <c r="L279" s="9">
        <f t="shared" si="9"/>
        <v>4.77112676056338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+'Ark1'!C3041</f>
        <v>2016</v>
      </c>
      <c r="C280">
        <f>+'Ark1'!M3041</f>
        <v>57</v>
      </c>
      <c r="D280">
        <f>+'Ark1'!Q3041</f>
        <v>340</v>
      </c>
      <c r="E280" s="9">
        <f>+'Ark1'!R3041</f>
        <v>2290</v>
      </c>
      <c r="F280" s="9">
        <f>+'Ark1'!S3041</f>
        <v>2289</v>
      </c>
      <c r="G280" s="97">
        <f>+'Ark1'!T3041</f>
        <v>8.5677940736306493</v>
      </c>
      <c r="H280" s="97">
        <f>+'Ark1'!U3041</f>
        <v>9.0489224927965015</v>
      </c>
      <c r="I280" s="97">
        <f>+'Ark1'!Y3041</f>
        <v>144.71449781659425</v>
      </c>
      <c r="J280" s="97">
        <f>+'Ark1'!AA3041</f>
        <v>23.831531034046119</v>
      </c>
      <c r="K280" s="97">
        <f t="shared" si="8"/>
        <v>2.5388508388876185</v>
      </c>
      <c r="L280" s="9">
        <f t="shared" si="9"/>
        <v>6.7352941176470589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+'Ark1'!C3042</f>
        <v>2016</v>
      </c>
      <c r="C281">
        <f>+'Ark1'!M3042</f>
        <v>58</v>
      </c>
      <c r="D281">
        <f>+'Ark1'!Q3042</f>
        <v>381</v>
      </c>
      <c r="E281" s="9">
        <f>+'Ark1'!R3042</f>
        <v>3127</v>
      </c>
      <c r="F281" s="9">
        <f>+'Ark1'!S3042</f>
        <v>3127</v>
      </c>
      <c r="G281" s="97">
        <f>+'Ark1'!T3042</f>
        <v>11.699341514516609</v>
      </c>
      <c r="H281" s="97">
        <f>+'Ark1'!U3042</f>
        <v>12.019941170407163</v>
      </c>
      <c r="I281" s="97">
        <f>+'Ark1'!Y3042</f>
        <v>140.77486408698411</v>
      </c>
      <c r="J281" s="97">
        <f>+'Ark1'!AA3042</f>
        <v>23.198915594987312</v>
      </c>
      <c r="K281" s="97">
        <f t="shared" si="8"/>
        <v>2.4271528290859328</v>
      </c>
      <c r="L281" s="9">
        <f t="shared" si="9"/>
        <v>8.2073490813648302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+'Ark1'!C3043</f>
        <v>2016</v>
      </c>
      <c r="C282">
        <f>+'Ark1'!M3043</f>
        <v>59</v>
      </c>
      <c r="D282">
        <f>+'Ark1'!Q3043</f>
        <v>319</v>
      </c>
      <c r="E282" s="9">
        <f>+'Ark1'!R3043</f>
        <v>1910</v>
      </c>
      <c r="F282" s="9">
        <f>+'Ark1'!S3043</f>
        <v>1910</v>
      </c>
      <c r="G282" s="97">
        <f>+'Ark1'!T3043</f>
        <v>7.1460640526788399</v>
      </c>
      <c r="H282" s="97">
        <f>+'Ark1'!U3043</f>
        <v>7.1185964452399508</v>
      </c>
      <c r="I282" s="97">
        <f>+'Ark1'!Y3043</f>
        <v>136.49340314136137</v>
      </c>
      <c r="J282" s="97">
        <f>+'Ark1'!AA3043</f>
        <v>23.413397481192405</v>
      </c>
      <c r="K282" s="97">
        <f t="shared" si="8"/>
        <v>2.3134475108705317</v>
      </c>
      <c r="L282" s="9">
        <f t="shared" si="9"/>
        <v>5.9874608150470223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+'Ark1'!C3044</f>
        <v>2016</v>
      </c>
      <c r="C283">
        <f>+'Ark1'!M3044</f>
        <v>60</v>
      </c>
      <c r="D283">
        <f>+'Ark1'!Q3044</f>
        <v>391</v>
      </c>
      <c r="E283" s="9">
        <f>+'Ark1'!R3044</f>
        <v>3694</v>
      </c>
      <c r="F283" s="9">
        <f>+'Ark1'!S3044</f>
        <v>3694</v>
      </c>
      <c r="G283" s="97">
        <f>+'Ark1'!T3044</f>
        <v>13.820712361568397</v>
      </c>
      <c r="H283" s="97">
        <f>+'Ark1'!U3044</f>
        <v>13.445935549580216</v>
      </c>
      <c r="I283" s="97">
        <f>+'Ark1'!Y3044</f>
        <v>133.30449377368703</v>
      </c>
      <c r="J283" s="97">
        <f>+'Ark1'!AA3044</f>
        <v>21.97388336001811</v>
      </c>
      <c r="K283" s="97">
        <f t="shared" si="8"/>
        <v>2.2217415628947839</v>
      </c>
      <c r="L283" s="9">
        <f t="shared" si="9"/>
        <v>9.4475703324808187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+'Ark1'!C3045</f>
        <v>2016</v>
      </c>
      <c r="C284">
        <f>+'Ark1'!M3045</f>
        <v>61</v>
      </c>
      <c r="D284">
        <f>+'Ark1'!Q3045</f>
        <v>341</v>
      </c>
      <c r="E284" s="9">
        <f>+'Ark1'!R3045</f>
        <v>3107</v>
      </c>
      <c r="F284" s="9">
        <f>+'Ark1'!S3045</f>
        <v>3107</v>
      </c>
      <c r="G284" s="97">
        <f>+'Ark1'!T3045</f>
        <v>11.624513618677041</v>
      </c>
      <c r="H284" s="97">
        <f>+'Ark1'!U3045</f>
        <v>10.736830751944298</v>
      </c>
      <c r="I284" s="97">
        <f>+'Ark1'!Y3045</f>
        <v>126.55680720952658</v>
      </c>
      <c r="J284" s="97">
        <f>+'Ark1'!AA3045</f>
        <v>21.506178059584073</v>
      </c>
      <c r="K284" s="97">
        <f t="shared" si="8"/>
        <v>2.0747017575332225</v>
      </c>
      <c r="L284" s="9">
        <f t="shared" si="9"/>
        <v>9.1114369501466275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+'Ark1'!C3046</f>
        <v>2016</v>
      </c>
      <c r="C285">
        <f>+'Ark1'!M3046</f>
        <v>62</v>
      </c>
      <c r="D285">
        <f>+'Ark1'!Q3046</f>
        <v>331</v>
      </c>
      <c r="E285" s="9">
        <f>+'Ark1'!R3046</f>
        <v>2719</v>
      </c>
      <c r="F285" s="9">
        <f>+'Ark1'!S3046</f>
        <v>2719</v>
      </c>
      <c r="G285" s="97">
        <f>+'Ark1'!T3046</f>
        <v>10.172852439389404</v>
      </c>
      <c r="H285" s="97">
        <f>+'Ark1'!U3046</f>
        <v>9.1056550270358105</v>
      </c>
      <c r="I285" s="97">
        <f>+'Ark1'!Y3046</f>
        <v>122.6457888929753</v>
      </c>
      <c r="J285" s="97">
        <f>+'Ark1'!AA3046</f>
        <v>21.272818216717656</v>
      </c>
      <c r="K285" s="97">
        <f t="shared" si="8"/>
        <v>1.9781578853705695</v>
      </c>
      <c r="L285" s="9">
        <f t="shared" si="9"/>
        <v>8.2145015105740189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+'Ark1'!C3047</f>
        <v>2016</v>
      </c>
      <c r="C286">
        <f>+'Ark1'!M3047</f>
        <v>63</v>
      </c>
      <c r="D286">
        <f>+'Ark1'!Q3047</f>
        <v>314</v>
      </c>
      <c r="E286" s="9">
        <f>+'Ark1'!R3047</f>
        <v>2303</v>
      </c>
      <c r="F286" s="9">
        <f>+'Ark1'!S3047</f>
        <v>2303</v>
      </c>
      <c r="G286" s="97">
        <f>+'Ark1'!T3047</f>
        <v>8.6164322059263689</v>
      </c>
      <c r="H286" s="97">
        <f>+'Ark1'!U3047</f>
        <v>7.4712408757130975</v>
      </c>
      <c r="I286" s="97">
        <f>+'Ark1'!Y3047</f>
        <v>118.80903169778544</v>
      </c>
      <c r="J286" s="97">
        <f>+'Ark1'!AA3047</f>
        <v>21.307132409290844</v>
      </c>
      <c r="K286" s="97">
        <f t="shared" si="8"/>
        <v>1.8858576459965943</v>
      </c>
      <c r="L286" s="9">
        <f t="shared" si="9"/>
        <v>7.3343949044585983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+'Ark1'!C3048</f>
        <v>2016</v>
      </c>
      <c r="C287">
        <f>+'Ark1'!M3048</f>
        <v>64</v>
      </c>
      <c r="D287">
        <f>+'Ark1'!Q3048</f>
        <v>136</v>
      </c>
      <c r="E287" s="9">
        <f>+'Ark1'!R3048</f>
        <v>770</v>
      </c>
      <c r="F287" s="9">
        <f>+'Ark1'!S3048</f>
        <v>770</v>
      </c>
      <c r="G287" s="97">
        <f>+'Ark1'!T3048</f>
        <v>2.8808739898234057</v>
      </c>
      <c r="H287" s="97">
        <f>+'Ark1'!U3048</f>
        <v>2.6026463077228672</v>
      </c>
      <c r="I287" s="97">
        <f>+'Ark1'!Y3048</f>
        <v>123.7870129870129</v>
      </c>
      <c r="J287" s="97">
        <f>+'Ark1'!AA3048</f>
        <v>21.242567229653528</v>
      </c>
      <c r="K287" s="97">
        <f t="shared" si="8"/>
        <v>1.9341720779220766</v>
      </c>
      <c r="L287" s="9">
        <f t="shared" si="9"/>
        <v>5.6617647058823533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+'Ark1'!C3049</f>
        <v>2016</v>
      </c>
      <c r="C288">
        <f>+'Ark1'!M3049</f>
        <v>65</v>
      </c>
      <c r="D288">
        <f>+'Ark1'!Q3049</f>
        <v>116</v>
      </c>
      <c r="E288" s="9">
        <f>+'Ark1'!R3049</f>
        <v>705</v>
      </c>
      <c r="F288" s="9">
        <f>+'Ark1'!S3049</f>
        <v>705</v>
      </c>
      <c r="G288" s="97">
        <f>+'Ark1'!T3049</f>
        <v>2.6376833283448073</v>
      </c>
      <c r="H288" s="97">
        <f>+'Ark1'!U3049</f>
        <v>2.3844593759748913</v>
      </c>
      <c r="I288" s="97">
        <f>+'Ark1'!Y3049</f>
        <v>123.86581560283696</v>
      </c>
      <c r="J288" s="97">
        <f>+'Ark1'!AA3049</f>
        <v>21.581374493854497</v>
      </c>
      <c r="K288" s="97">
        <f t="shared" si="8"/>
        <v>1.9056279323513379</v>
      </c>
      <c r="L288" s="9">
        <f t="shared" si="9"/>
        <v>6.0775862068965516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+'Ark1'!C3050</f>
        <v>2016</v>
      </c>
      <c r="C289">
        <f>+'Ark1'!M3050</f>
        <v>66</v>
      </c>
      <c r="D289">
        <f>+'Ark1'!Q3050</f>
        <v>33</v>
      </c>
      <c r="E289" s="9">
        <f>+'Ark1'!R3050</f>
        <v>81</v>
      </c>
      <c r="F289" s="9">
        <f>+'Ark1'!S3050</f>
        <v>81</v>
      </c>
      <c r="G289" s="97">
        <f>+'Ark1'!T3050</f>
        <v>0.3030529781502545</v>
      </c>
      <c r="H289" s="97">
        <f>+'Ark1'!U3050</f>
        <v>0.22691648423212657</v>
      </c>
      <c r="I289" s="97">
        <f>+'Ark1'!Y3050</f>
        <v>102.59629629629627</v>
      </c>
      <c r="J289" s="97">
        <f>+'Ark1'!AA3050</f>
        <v>16.291567495724923</v>
      </c>
      <c r="K289" s="97">
        <f t="shared" si="8"/>
        <v>1.5544893378226707</v>
      </c>
      <c r="L289" s="9">
        <f t="shared" si="9"/>
        <v>2.4545454545454546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+'Ark1'!C3051</f>
        <v>2016</v>
      </c>
      <c r="C290">
        <f>+'Ark1'!M3051</f>
        <v>67</v>
      </c>
      <c r="D290">
        <f>+'Ark1'!Q3051</f>
        <v>8</v>
      </c>
      <c r="E290" s="9">
        <f>+'Ark1'!R3051</f>
        <v>9</v>
      </c>
      <c r="F290" s="9">
        <f>+'Ark1'!S3051</f>
        <v>9</v>
      </c>
      <c r="G290" s="97">
        <f>+'Ark1'!T3051</f>
        <v>3.3672553127806037E-2</v>
      </c>
      <c r="H290" s="97">
        <f>+'Ark1'!U3051</f>
        <v>2.2212983878179472E-2</v>
      </c>
      <c r="I290" s="97">
        <f>+'Ark1'!Y3051</f>
        <v>90.388888888888886</v>
      </c>
      <c r="J290" s="97">
        <f>+'Ark1'!AA3051</f>
        <v>13.848902439017728</v>
      </c>
      <c r="K290" s="97">
        <f t="shared" si="8"/>
        <v>1.3490878938640132</v>
      </c>
      <c r="L290" s="9">
        <f t="shared" si="9"/>
        <v>1.125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>
        <f>+'Ark1'!C3052</f>
        <v>2016</v>
      </c>
      <c r="C291">
        <f>+'Ark1'!M3052</f>
        <v>68</v>
      </c>
      <c r="D291">
        <f>+'Ark1'!Q3052</f>
        <v>0</v>
      </c>
      <c r="E291" s="9">
        <f>+'Ark1'!R3052</f>
        <v>0</v>
      </c>
      <c r="F291" s="9">
        <f>+'Ark1'!S3052</f>
        <v>0</v>
      </c>
      <c r="G291" s="97">
        <f>+'Ark1'!T3052</f>
        <v>0</v>
      </c>
      <c r="H291" s="97">
        <f>+'Ark1'!U3052</f>
        <v>0</v>
      </c>
      <c r="I291" s="97">
        <f>+'Ark1'!Y3052</f>
        <v>0</v>
      </c>
      <c r="J291" s="97">
        <f>+'Ark1'!AA3052</f>
        <v>0</v>
      </c>
      <c r="K291" s="97">
        <f t="shared" si="8"/>
        <v>0</v>
      </c>
      <c r="L291" s="9" t="e">
        <f t="shared" si="9"/>
        <v>#DIV/0!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+'Ark1'!C3053</f>
        <v>2015</v>
      </c>
      <c r="C292" s="47">
        <f>+'Ark1'!M3053</f>
        <v>0</v>
      </c>
      <c r="D292" s="47">
        <f>+'Ark1'!Q3053</f>
        <v>53</v>
      </c>
      <c r="E292" s="65">
        <f>+'Ark1'!R3053</f>
        <v>116</v>
      </c>
      <c r="F292" s="65">
        <f>+'Ark1'!S3053</f>
        <v>0</v>
      </c>
      <c r="G292" s="102">
        <f>+'Ark1'!T3053</f>
        <v>0.42537587092042528</v>
      </c>
      <c r="H292" s="102">
        <f>+'Ark1'!U3053</f>
        <v>0</v>
      </c>
      <c r="I292" s="102">
        <f>+'Ark1'!Y3053</f>
        <v>0</v>
      </c>
      <c r="J292" s="102">
        <f>+'Ark1'!AA3053</f>
        <v>0</v>
      </c>
      <c r="K292" s="102" t="e">
        <f t="shared" si="8"/>
        <v>#DIV/0!</v>
      </c>
      <c r="L292" s="65">
        <f t="shared" si="9"/>
        <v>2.1886792452830188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+'Ark1'!C3054</f>
        <v>2015</v>
      </c>
      <c r="C293" s="47">
        <f>+'Ark1'!M3054</f>
        <v>35</v>
      </c>
      <c r="D293" s="47">
        <f>+'Ark1'!Q3054</f>
        <v>48</v>
      </c>
      <c r="E293" s="65">
        <f>+'Ark1'!R3054</f>
        <v>75</v>
      </c>
      <c r="F293" s="65">
        <f>+'Ark1'!S3054</f>
        <v>74</v>
      </c>
      <c r="G293" s="102">
        <f>+'Ark1'!T3054</f>
        <v>0.27502750275027504</v>
      </c>
      <c r="H293" s="102">
        <f>+'Ark1'!U3054</f>
        <v>0.2363712373921518</v>
      </c>
      <c r="I293" s="102">
        <f>+'Ark1'!Y3054</f>
        <v>115.71199999999997</v>
      </c>
      <c r="J293" s="102">
        <f>+'Ark1'!AA3054</f>
        <v>50.922457772819101</v>
      </c>
      <c r="K293" s="102">
        <f t="shared" si="8"/>
        <v>3.3060571428571421</v>
      </c>
      <c r="L293" s="65">
        <f t="shared" si="9"/>
        <v>1.5625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+'Ark1'!C3055</f>
        <v>2015</v>
      </c>
      <c r="C294" s="47">
        <f>+'Ark1'!M3055</f>
        <v>36</v>
      </c>
      <c r="D294" s="47">
        <f>+'Ark1'!Q3055</f>
        <v>1</v>
      </c>
      <c r="E294" s="65">
        <f>+'Ark1'!R3055</f>
        <v>1</v>
      </c>
      <c r="F294" s="65">
        <f>+'Ark1'!S3055</f>
        <v>1</v>
      </c>
      <c r="G294" s="102">
        <f>+'Ark1'!T3055</f>
        <v>3.6670333700036671E-3</v>
      </c>
      <c r="H294" s="102">
        <f>+'Ark1'!U3055</f>
        <v>5.0279003528981396E-3</v>
      </c>
      <c r="I294" s="102">
        <f>+'Ark1'!Y3055</f>
        <v>184.6</v>
      </c>
      <c r="J294" s="102">
        <f>+'Ark1'!AA3055</f>
        <v>0</v>
      </c>
      <c r="K294" s="102">
        <f t="shared" si="8"/>
        <v>5.1277777777777773</v>
      </c>
      <c r="L294" s="65">
        <f t="shared" si="9"/>
        <v>1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+'Ark1'!C3056</f>
        <v>2015</v>
      </c>
      <c r="C295" s="47">
        <f>+'Ark1'!M3056</f>
        <v>37</v>
      </c>
      <c r="D295" s="47">
        <f>+'Ark1'!Q3056</f>
        <v>5</v>
      </c>
      <c r="E295" s="65">
        <f>+'Ark1'!R3056</f>
        <v>6</v>
      </c>
      <c r="F295" s="65">
        <f>+'Ark1'!S3056</f>
        <v>6</v>
      </c>
      <c r="G295" s="102">
        <f>+'Ark1'!T3056</f>
        <v>2.2002200220022004E-2</v>
      </c>
      <c r="H295" s="102">
        <f>+'Ark1'!U3056</f>
        <v>3.2319103785205493E-2</v>
      </c>
      <c r="I295" s="102">
        <f>+'Ark1'!Y3056</f>
        <v>197.76666666666671</v>
      </c>
      <c r="J295" s="102">
        <f>+'Ark1'!AA3056</f>
        <v>11.919265450894343</v>
      </c>
      <c r="K295" s="102">
        <f t="shared" si="8"/>
        <v>5.3450450450450457</v>
      </c>
      <c r="L295" s="65">
        <f t="shared" si="9"/>
        <v>1.2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+'Ark1'!C3057</f>
        <v>2015</v>
      </c>
      <c r="C296" s="47">
        <f>+'Ark1'!M3057</f>
        <v>38</v>
      </c>
      <c r="D296" s="47">
        <f>+'Ark1'!Q3057</f>
        <v>6</v>
      </c>
      <c r="E296" s="65">
        <f>+'Ark1'!R3057</f>
        <v>7</v>
      </c>
      <c r="F296" s="65">
        <f>+'Ark1'!S3057</f>
        <v>7</v>
      </c>
      <c r="G296" s="102">
        <f>+'Ark1'!T3057</f>
        <v>2.566923359002567E-2</v>
      </c>
      <c r="H296" s="102">
        <f>+'Ark1'!U3057</f>
        <v>3.599606233147444E-2</v>
      </c>
      <c r="I296" s="102">
        <f>+'Ark1'!Y3057</f>
        <v>188.79999999999995</v>
      </c>
      <c r="J296" s="102">
        <f>+'Ark1'!AA3057</f>
        <v>55.04945828201101</v>
      </c>
      <c r="K296" s="102">
        <f t="shared" si="8"/>
        <v>4.9684210526315775</v>
      </c>
      <c r="L296" s="65">
        <f t="shared" si="9"/>
        <v>1.1666666666666667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+'Ark1'!C3058</f>
        <v>2015</v>
      </c>
      <c r="C297" s="47">
        <f>+'Ark1'!M3058</f>
        <v>39</v>
      </c>
      <c r="D297" s="47">
        <f>+'Ark1'!Q3058</f>
        <v>8</v>
      </c>
      <c r="E297" s="65">
        <f>+'Ark1'!R3058</f>
        <v>10</v>
      </c>
      <c r="F297" s="65">
        <f>+'Ark1'!S3058</f>
        <v>10</v>
      </c>
      <c r="G297" s="102">
        <f>+'Ark1'!T3058</f>
        <v>3.6670333700036674E-2</v>
      </c>
      <c r="H297" s="102">
        <f>+'Ark1'!U3058</f>
        <v>5.8602548208535422E-2</v>
      </c>
      <c r="I297" s="102">
        <f>+'Ark1'!Y3058</f>
        <v>215.16</v>
      </c>
      <c r="J297" s="102">
        <f>+'Ark1'!AA3058</f>
        <v>23.941102731495224</v>
      </c>
      <c r="K297" s="102">
        <f t="shared" si="8"/>
        <v>5.516923076923077</v>
      </c>
      <c r="L297" s="65">
        <f t="shared" si="9"/>
        <v>1.25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+'Ark1'!C3059</f>
        <v>2015</v>
      </c>
      <c r="C298" s="47">
        <f>+'Ark1'!M3059</f>
        <v>40</v>
      </c>
      <c r="D298" s="47">
        <f>+'Ark1'!Q3059</f>
        <v>12</v>
      </c>
      <c r="E298" s="65">
        <f>+'Ark1'!R3059</f>
        <v>11</v>
      </c>
      <c r="F298" s="65">
        <f>+'Ark1'!S3059</f>
        <v>11</v>
      </c>
      <c r="G298" s="102">
        <f>+'Ark1'!T3059</f>
        <v>4.0337367070040341E-2</v>
      </c>
      <c r="H298" s="102">
        <f>+'Ark1'!U3059</f>
        <v>6.4877890794167781E-2</v>
      </c>
      <c r="I298" s="102">
        <f>+'Ark1'!Y3059</f>
        <v>216.54545454545456</v>
      </c>
      <c r="J298" s="102">
        <f>+'Ark1'!AA3059</f>
        <v>17.472646863877547</v>
      </c>
      <c r="K298" s="102">
        <f t="shared" si="8"/>
        <v>5.413636363636364</v>
      </c>
      <c r="L298" s="65">
        <f t="shared" si="9"/>
        <v>0.91666666666666663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+'Ark1'!C3060</f>
        <v>2015</v>
      </c>
      <c r="C299" s="47">
        <f>+'Ark1'!M3060</f>
        <v>41</v>
      </c>
      <c r="D299" s="47">
        <f>+'Ark1'!Q3060</f>
        <v>9</v>
      </c>
      <c r="E299" s="65">
        <f>+'Ark1'!R3060</f>
        <v>10</v>
      </c>
      <c r="F299" s="65">
        <f>+'Ark1'!S3060</f>
        <v>10</v>
      </c>
      <c r="G299" s="102">
        <f>+'Ark1'!T3060</f>
        <v>3.6670333700036674E-2</v>
      </c>
      <c r="H299" s="102">
        <f>+'Ark1'!U3060</f>
        <v>5.2395297447833993E-2</v>
      </c>
      <c r="I299" s="102">
        <f>+'Ark1'!Y3060</f>
        <v>192.37</v>
      </c>
      <c r="J299" s="102">
        <f>+'Ark1'!AA3060</f>
        <v>27.35876641955922</v>
      </c>
      <c r="K299" s="102">
        <f t="shared" si="8"/>
        <v>4.6919512195121955</v>
      </c>
      <c r="L299" s="65">
        <f t="shared" si="9"/>
        <v>1.1111111111111112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+'Ark1'!C3061</f>
        <v>2015</v>
      </c>
      <c r="C300" s="47">
        <f>+'Ark1'!M3061</f>
        <v>42</v>
      </c>
      <c r="D300" s="47">
        <f>+'Ark1'!Q3061</f>
        <v>21</v>
      </c>
      <c r="E300" s="65">
        <f>+'Ark1'!R3061</f>
        <v>23</v>
      </c>
      <c r="F300" s="65">
        <f>+'Ark1'!S3061</f>
        <v>23</v>
      </c>
      <c r="G300" s="102">
        <f>+'Ark1'!T3061</f>
        <v>8.4341767510084348E-2</v>
      </c>
      <c r="H300" s="102">
        <f>+'Ark1'!U3061</f>
        <v>0.12873440421437199</v>
      </c>
      <c r="I300" s="102">
        <f>+'Ark1'!Y3061</f>
        <v>205.50000000000003</v>
      </c>
      <c r="J300" s="102">
        <f>+'Ark1'!AA3061</f>
        <v>25.547772811972418</v>
      </c>
      <c r="K300" s="102">
        <f t="shared" si="8"/>
        <v>4.8928571428571432</v>
      </c>
      <c r="L300" s="65">
        <f t="shared" si="9"/>
        <v>1.0952380952380953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+'Ark1'!C3062</f>
        <v>2015</v>
      </c>
      <c r="C301" s="47">
        <f>+'Ark1'!M3062</f>
        <v>43</v>
      </c>
      <c r="D301" s="47">
        <f>+'Ark1'!Q3062</f>
        <v>19</v>
      </c>
      <c r="E301" s="65">
        <f>+'Ark1'!R3062</f>
        <v>24</v>
      </c>
      <c r="F301" s="65">
        <f>+'Ark1'!S3062</f>
        <v>24</v>
      </c>
      <c r="G301" s="102">
        <f>+'Ark1'!T3062</f>
        <v>8.8008800880088014E-2</v>
      </c>
      <c r="H301" s="102">
        <f>+'Ark1'!U3062</f>
        <v>0.13571790177928572</v>
      </c>
      <c r="I301" s="102">
        <f>+'Ark1'!Y3062</f>
        <v>207.62083333333328</v>
      </c>
      <c r="J301" s="102">
        <f>+'Ark1'!AA3062</f>
        <v>29.050401304839554</v>
      </c>
      <c r="K301" s="102">
        <f t="shared" si="8"/>
        <v>4.8283914728682156</v>
      </c>
      <c r="L301" s="65">
        <f t="shared" si="9"/>
        <v>1.263157894736842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+'Ark1'!C3063</f>
        <v>2015</v>
      </c>
      <c r="C302" s="47">
        <f>+'Ark1'!M3063</f>
        <v>44</v>
      </c>
      <c r="D302" s="47">
        <f>+'Ark1'!Q3063</f>
        <v>18</v>
      </c>
      <c r="E302" s="65">
        <f>+'Ark1'!R3063</f>
        <v>19</v>
      </c>
      <c r="F302" s="65">
        <f>+'Ark1'!S3063</f>
        <v>19</v>
      </c>
      <c r="G302" s="102">
        <f>+'Ark1'!T3063</f>
        <v>6.9673634030069681E-2</v>
      </c>
      <c r="H302" s="102">
        <f>+'Ark1'!U3063</f>
        <v>9.7126179081445108E-2</v>
      </c>
      <c r="I302" s="102">
        <f>+'Ark1'!Y3063</f>
        <v>187.68421052631575</v>
      </c>
      <c r="J302" s="102">
        <f>+'Ark1'!AA3063</f>
        <v>29.986352389710522</v>
      </c>
      <c r="K302" s="102">
        <f t="shared" si="8"/>
        <v>4.2655502392344493</v>
      </c>
      <c r="L302" s="65">
        <f t="shared" si="9"/>
        <v>1.0555555555555556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+'Ark1'!C3064</f>
        <v>2015</v>
      </c>
      <c r="C303" s="47">
        <f>+'Ark1'!M3064</f>
        <v>45</v>
      </c>
      <c r="D303" s="47">
        <f>+'Ark1'!Q3064</f>
        <v>36</v>
      </c>
      <c r="E303" s="65">
        <f>+'Ark1'!R3064</f>
        <v>50</v>
      </c>
      <c r="F303" s="65">
        <f>+'Ark1'!S3064</f>
        <v>50</v>
      </c>
      <c r="G303" s="102">
        <f>+'Ark1'!T3064</f>
        <v>0.18335166850018336</v>
      </c>
      <c r="H303" s="102">
        <f>+'Ark1'!U3064</f>
        <v>0.25271055170257206</v>
      </c>
      <c r="I303" s="102">
        <f>+'Ark1'!Y3064</f>
        <v>185.56600000000003</v>
      </c>
      <c r="J303" s="102">
        <f>+'Ark1'!AA3064</f>
        <v>31.419628323708697</v>
      </c>
      <c r="K303" s="102">
        <f t="shared" si="8"/>
        <v>4.1236888888888892</v>
      </c>
      <c r="L303" s="65">
        <f t="shared" si="9"/>
        <v>1.3888888888888888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+'Ark1'!C3065</f>
        <v>2015</v>
      </c>
      <c r="C304" s="47">
        <f>+'Ark1'!M3065</f>
        <v>46</v>
      </c>
      <c r="D304" s="47">
        <f>+'Ark1'!Q3065</f>
        <v>53</v>
      </c>
      <c r="E304" s="65">
        <f>+'Ark1'!R3065</f>
        <v>100</v>
      </c>
      <c r="F304" s="65">
        <f>+'Ark1'!S3065</f>
        <v>100</v>
      </c>
      <c r="G304" s="102">
        <f>+'Ark1'!T3065</f>
        <v>0.36670333700036672</v>
      </c>
      <c r="H304" s="102">
        <f>+'Ark1'!U3065</f>
        <v>0.50989065079360896</v>
      </c>
      <c r="I304" s="102">
        <f>+'Ark1'!Y3065</f>
        <v>187.20699999999999</v>
      </c>
      <c r="J304" s="102">
        <f>+'Ark1'!AA3065</f>
        <v>28.677214840357056</v>
      </c>
      <c r="K304" s="102">
        <f t="shared" ref="K304:K367" si="10">+I304/C304</f>
        <v>4.0697173913043478</v>
      </c>
      <c r="L304" s="65">
        <f t="shared" ref="L304:L367" si="11">+E304/D304</f>
        <v>1.8867924528301887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+'Ark1'!C3066</f>
        <v>2015</v>
      </c>
      <c r="C305" s="47">
        <f>+'Ark1'!M3066</f>
        <v>47</v>
      </c>
      <c r="D305" s="47">
        <f>+'Ark1'!Q3066</f>
        <v>46</v>
      </c>
      <c r="E305" s="65">
        <f>+'Ark1'!R3066</f>
        <v>60</v>
      </c>
      <c r="F305" s="65">
        <f>+'Ark1'!S3066</f>
        <v>59</v>
      </c>
      <c r="G305" s="102">
        <f>+'Ark1'!T3066</f>
        <v>0.22002200220022003</v>
      </c>
      <c r="H305" s="102">
        <f>+'Ark1'!U3066</f>
        <v>0.29943788564315743</v>
      </c>
      <c r="I305" s="102">
        <f>+'Ark1'!Y3066</f>
        <v>183.23166666666663</v>
      </c>
      <c r="J305" s="102">
        <f>+'Ark1'!AA3066</f>
        <v>26.471269352268887</v>
      </c>
      <c r="K305" s="102">
        <f t="shared" si="10"/>
        <v>3.8985460992907792</v>
      </c>
      <c r="L305" s="65">
        <f t="shared" si="11"/>
        <v>1.3043478260869565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+'Ark1'!C3067</f>
        <v>2015</v>
      </c>
      <c r="C306" s="47">
        <f>+'Ark1'!M3067</f>
        <v>48</v>
      </c>
      <c r="D306" s="47">
        <f>+'Ark1'!Q3067</f>
        <v>108</v>
      </c>
      <c r="E306" s="65">
        <f>+'Ark1'!R3067</f>
        <v>194</v>
      </c>
      <c r="F306" s="65">
        <f>+'Ark1'!S3067</f>
        <v>194</v>
      </c>
      <c r="G306" s="102">
        <f>+'Ark1'!T3067</f>
        <v>0.71140447378071126</v>
      </c>
      <c r="H306" s="102">
        <f>+'Ark1'!U3067</f>
        <v>0.94010569539906563</v>
      </c>
      <c r="I306" s="102">
        <f>+'Ark1'!Y3067</f>
        <v>177.91804123711341</v>
      </c>
      <c r="J306" s="102">
        <f>+'Ark1'!AA3067</f>
        <v>27.453866350781059</v>
      </c>
      <c r="K306" s="102">
        <f t="shared" si="10"/>
        <v>3.7066258591065293</v>
      </c>
      <c r="L306" s="65">
        <f t="shared" si="11"/>
        <v>1.7962962962962963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+'Ark1'!C3068</f>
        <v>2015</v>
      </c>
      <c r="C307" s="47">
        <f>+'Ark1'!M3068</f>
        <v>49</v>
      </c>
      <c r="D307" s="47">
        <f>+'Ark1'!Q3068</f>
        <v>121</v>
      </c>
      <c r="E307" s="65">
        <f>+'Ark1'!R3068</f>
        <v>211</v>
      </c>
      <c r="F307" s="65">
        <f>+'Ark1'!S3068</f>
        <v>211</v>
      </c>
      <c r="G307" s="102">
        <f>+'Ark1'!T3068</f>
        <v>0.77374404107077355</v>
      </c>
      <c r="H307" s="102">
        <f>+'Ark1'!U3068</f>
        <v>1.0054384395837723</v>
      </c>
      <c r="I307" s="102">
        <f>+'Ark1'!Y3068</f>
        <v>174.95165876777253</v>
      </c>
      <c r="J307" s="102">
        <f>+'Ark1'!AA3068</f>
        <v>27.663134991046313</v>
      </c>
      <c r="K307" s="102">
        <f t="shared" si="10"/>
        <v>3.570442015668827</v>
      </c>
      <c r="L307" s="65">
        <f t="shared" si="11"/>
        <v>1.7438016528925619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+'Ark1'!C3069</f>
        <v>2015</v>
      </c>
      <c r="C308" s="47">
        <f>+'Ark1'!M3069</f>
        <v>50</v>
      </c>
      <c r="D308" s="47">
        <f>+'Ark1'!Q3069</f>
        <v>129</v>
      </c>
      <c r="E308" s="65">
        <f>+'Ark1'!R3069</f>
        <v>221</v>
      </c>
      <c r="F308" s="65">
        <f>+'Ark1'!S3069</f>
        <v>221</v>
      </c>
      <c r="G308" s="102">
        <f>+'Ark1'!T3069</f>
        <v>0.81041437477081024</v>
      </c>
      <c r="H308" s="102">
        <f>+'Ark1'!U3069</f>
        <v>1.0226847370022718</v>
      </c>
      <c r="I308" s="102">
        <f>+'Ark1'!Y3069</f>
        <v>169.90045248868779</v>
      </c>
      <c r="J308" s="102">
        <f>+'Ark1'!AA3069</f>
        <v>28.936678407538945</v>
      </c>
      <c r="K308" s="102">
        <f t="shared" si="10"/>
        <v>3.3980090497737558</v>
      </c>
      <c r="L308" s="65">
        <f t="shared" si="11"/>
        <v>1.7131782945736433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+'Ark1'!C3070</f>
        <v>2015</v>
      </c>
      <c r="C309" s="47">
        <f>+'Ark1'!M3070</f>
        <v>51</v>
      </c>
      <c r="D309" s="47">
        <f>+'Ark1'!Q3070</f>
        <v>169</v>
      </c>
      <c r="E309" s="65">
        <f>+'Ark1'!R3070</f>
        <v>404</v>
      </c>
      <c r="F309" s="65">
        <f>+'Ark1'!S3070</f>
        <v>404</v>
      </c>
      <c r="G309" s="102">
        <f>+'Ark1'!T3070</f>
        <v>1.4814814814814816</v>
      </c>
      <c r="H309" s="102">
        <f>+'Ark1'!U3070</f>
        <v>1.836305782082684</v>
      </c>
      <c r="I309" s="102">
        <f>+'Ark1'!Y3070</f>
        <v>166.8816831683169</v>
      </c>
      <c r="J309" s="102">
        <f>+'Ark1'!AA3070</f>
        <v>26.99880472489178</v>
      </c>
      <c r="K309" s="102">
        <f t="shared" si="10"/>
        <v>3.2721898660454292</v>
      </c>
      <c r="L309" s="65">
        <f t="shared" si="11"/>
        <v>2.3905325443786984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+'Ark1'!C3071</f>
        <v>2015</v>
      </c>
      <c r="C310" s="47">
        <f>+'Ark1'!M3071</f>
        <v>52</v>
      </c>
      <c r="D310" s="47">
        <f>+'Ark1'!Q3071</f>
        <v>200</v>
      </c>
      <c r="E310" s="65">
        <f>+'Ark1'!R3071</f>
        <v>595</v>
      </c>
      <c r="F310" s="65">
        <f>+'Ark1'!S3071</f>
        <v>595</v>
      </c>
      <c r="G310" s="102">
        <f>+'Ark1'!T3071</f>
        <v>2.1818848551521821</v>
      </c>
      <c r="H310" s="102">
        <f>+'Ark1'!U3071</f>
        <v>2.6544208876085302</v>
      </c>
      <c r="I310" s="102">
        <f>+'Ark1'!Y3071</f>
        <v>163.7939495798318</v>
      </c>
      <c r="J310" s="102">
        <f>+'Ark1'!AA3071</f>
        <v>27.268721830757368</v>
      </c>
      <c r="K310" s="102">
        <f t="shared" si="10"/>
        <v>3.1498836457659962</v>
      </c>
      <c r="L310" s="65">
        <f t="shared" si="11"/>
        <v>2.9750000000000001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+'Ark1'!C3072</f>
        <v>2015</v>
      </c>
      <c r="C311" s="47">
        <f>+'Ark1'!M3072</f>
        <v>53</v>
      </c>
      <c r="D311" s="47">
        <f>+'Ark1'!Q3072</f>
        <v>211</v>
      </c>
      <c r="E311" s="65">
        <f>+'Ark1'!R3072</f>
        <v>543</v>
      </c>
      <c r="F311" s="65">
        <f>+'Ark1'!S3072</f>
        <v>543</v>
      </c>
      <c r="G311" s="102">
        <f>+'Ark1'!T3072</f>
        <v>1.9911991199119921</v>
      </c>
      <c r="H311" s="102">
        <f>+'Ark1'!U3072</f>
        <v>2.3721094577719977</v>
      </c>
      <c r="I311" s="102">
        <f>+'Ark1'!Y3072</f>
        <v>160.39097605893187</v>
      </c>
      <c r="J311" s="102">
        <f>+'Ark1'!AA3072</f>
        <v>27.035603896580941</v>
      </c>
      <c r="K311" s="102">
        <f t="shared" si="10"/>
        <v>3.0262448313006014</v>
      </c>
      <c r="L311" s="65">
        <f t="shared" si="11"/>
        <v>2.5734597156398102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+'Ark1'!C3073</f>
        <v>2015</v>
      </c>
      <c r="C312" s="47">
        <f>+'Ark1'!M3073</f>
        <v>54</v>
      </c>
      <c r="D312" s="47">
        <f>+'Ark1'!Q3073</f>
        <v>265</v>
      </c>
      <c r="E312" s="65">
        <f>+'Ark1'!R3073</f>
        <v>1021</v>
      </c>
      <c r="F312" s="65">
        <f>+'Ark1'!S3073</f>
        <v>1021</v>
      </c>
      <c r="G312" s="102">
        <f>+'Ark1'!T3073</f>
        <v>3.7440410707737439</v>
      </c>
      <c r="H312" s="102">
        <f>+'Ark1'!U3073</f>
        <v>4.3118630639627131</v>
      </c>
      <c r="I312" s="102">
        <f>+'Ark1'!Y3073</f>
        <v>155.05445641527919</v>
      </c>
      <c r="J312" s="102">
        <f>+'Ark1'!AA3073</f>
        <v>26.446643422347559</v>
      </c>
      <c r="K312" s="102">
        <f t="shared" si="10"/>
        <v>2.8713788225051702</v>
      </c>
      <c r="L312" s="65">
        <f t="shared" si="11"/>
        <v>3.8528301886792451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+'Ark1'!C3074</f>
        <v>2015</v>
      </c>
      <c r="C313" s="47">
        <f>+'Ark1'!M3074</f>
        <v>55</v>
      </c>
      <c r="D313" s="47">
        <f>+'Ark1'!Q3074</f>
        <v>303</v>
      </c>
      <c r="E313" s="65">
        <f>+'Ark1'!R3074</f>
        <v>1280</v>
      </c>
      <c r="F313" s="65">
        <f>+'Ark1'!S3074</f>
        <v>1280</v>
      </c>
      <c r="G313" s="102">
        <f>+'Ark1'!T3074</f>
        <v>4.6938027136046943</v>
      </c>
      <c r="H313" s="102">
        <f>+'Ark1'!U3074</f>
        <v>5.2460393232467881</v>
      </c>
      <c r="I313" s="102">
        <f>+'Ark1'!Y3074</f>
        <v>150.47578124999984</v>
      </c>
      <c r="J313" s="102">
        <f>+'Ark1'!AA3074</f>
        <v>24.336431493281399</v>
      </c>
      <c r="K313" s="102">
        <f t="shared" si="10"/>
        <v>2.7359232954545427</v>
      </c>
      <c r="L313" s="65">
        <f t="shared" si="11"/>
        <v>4.224422442244224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+'Ark1'!C3075</f>
        <v>2015</v>
      </c>
      <c r="C314" s="47">
        <f>+'Ark1'!M3075</f>
        <v>56</v>
      </c>
      <c r="D314" s="47">
        <f>+'Ark1'!Q3075</f>
        <v>288</v>
      </c>
      <c r="E314" s="65">
        <f>+'Ark1'!R3075</f>
        <v>1035</v>
      </c>
      <c r="F314" s="65">
        <f>+'Ark1'!S3075</f>
        <v>1035</v>
      </c>
      <c r="G314" s="102">
        <f>+'Ark1'!T3075</f>
        <v>3.7953795379537953</v>
      </c>
      <c r="H314" s="102">
        <f>+'Ark1'!U3075</f>
        <v>4.1843352468861124</v>
      </c>
      <c r="I314" s="102">
        <f>+'Ark1'!Y3075</f>
        <v>148.43323671497581</v>
      </c>
      <c r="J314" s="102">
        <f>+'Ark1'!AA3075</f>
        <v>25.309021069466581</v>
      </c>
      <c r="K314" s="102">
        <f t="shared" si="10"/>
        <v>2.6505935127674252</v>
      </c>
      <c r="L314" s="65">
        <f t="shared" si="11"/>
        <v>3.59375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+'Ark1'!C3076</f>
        <v>2015</v>
      </c>
      <c r="C315" s="47">
        <f>+'Ark1'!M3076</f>
        <v>57</v>
      </c>
      <c r="D315" s="47">
        <f>+'Ark1'!Q3076</f>
        <v>357</v>
      </c>
      <c r="E315" s="65">
        <f>+'Ark1'!R3076</f>
        <v>1922</v>
      </c>
      <c r="F315" s="65">
        <f>+'Ark1'!S3076</f>
        <v>1922</v>
      </c>
      <c r="G315" s="102">
        <f>+'Ark1'!T3076</f>
        <v>7.0480381371470484</v>
      </c>
      <c r="H315" s="102">
        <f>+'Ark1'!U3076</f>
        <v>7.535414490054726</v>
      </c>
      <c r="I315" s="102">
        <f>+'Ark1'!Y3076</f>
        <v>143.94573361082183</v>
      </c>
      <c r="J315" s="102">
        <f>+'Ark1'!AA3076</f>
        <v>24.412243499574064</v>
      </c>
      <c r="K315" s="102">
        <f t="shared" si="10"/>
        <v>2.525363747558278</v>
      </c>
      <c r="L315" s="65">
        <f t="shared" si="11"/>
        <v>5.3837535014005606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+'Ark1'!C3077</f>
        <v>2015</v>
      </c>
      <c r="C316" s="47">
        <f>+'Ark1'!M3077</f>
        <v>58</v>
      </c>
      <c r="D316" s="47">
        <f>+'Ark1'!Q3077</f>
        <v>395</v>
      </c>
      <c r="E316" s="65">
        <f>+'Ark1'!R3077</f>
        <v>2819</v>
      </c>
      <c r="F316" s="65">
        <f>+'Ark1'!S3077</f>
        <v>2819</v>
      </c>
      <c r="G316" s="102">
        <f>+'Ark1'!T3077</f>
        <v>10.337367070040338</v>
      </c>
      <c r="H316" s="102">
        <f>+'Ark1'!U3077</f>
        <v>10.740559334031447</v>
      </c>
      <c r="I316" s="102">
        <f>+'Ark1'!Y3077</f>
        <v>139.88683930471797</v>
      </c>
      <c r="J316" s="102">
        <f>+'Ark1'!AA3077</f>
        <v>24.224322806727962</v>
      </c>
      <c r="K316" s="102">
        <f t="shared" si="10"/>
        <v>2.4118420569778958</v>
      </c>
      <c r="L316" s="65">
        <f t="shared" si="11"/>
        <v>7.1367088607594935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+'Ark1'!C3078</f>
        <v>2015</v>
      </c>
      <c r="C317" s="47">
        <f>+'Ark1'!M3078</f>
        <v>59</v>
      </c>
      <c r="D317" s="47">
        <f>+'Ark1'!Q3078</f>
        <v>344</v>
      </c>
      <c r="E317" s="65">
        <f>+'Ark1'!R3078</f>
        <v>1647</v>
      </c>
      <c r="F317" s="65">
        <f>+'Ark1'!S3078</f>
        <v>1647</v>
      </c>
      <c r="G317" s="102">
        <f>+'Ark1'!T3078</f>
        <v>6.0396039603960396</v>
      </c>
      <c r="H317" s="102">
        <f>+'Ark1'!U3078</f>
        <v>6.2130712498965375</v>
      </c>
      <c r="I317" s="102">
        <f>+'Ark1'!Y3078</f>
        <v>138.50255009107471</v>
      </c>
      <c r="J317" s="102">
        <f>+'Ark1'!AA3078</f>
        <v>24.363111371144782</v>
      </c>
      <c r="K317" s="102">
        <f t="shared" si="10"/>
        <v>2.3475008490012663</v>
      </c>
      <c r="L317" s="65">
        <f t="shared" si="11"/>
        <v>4.7877906976744189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+'Ark1'!C3079</f>
        <v>2015</v>
      </c>
      <c r="C318" s="47">
        <f>+'Ark1'!M3079</f>
        <v>60</v>
      </c>
      <c r="D318" s="47">
        <f>+'Ark1'!Q3079</f>
        <v>397</v>
      </c>
      <c r="E318" s="65">
        <f>+'Ark1'!R3079</f>
        <v>3607</v>
      </c>
      <c r="F318" s="65">
        <f>+'Ark1'!S3079</f>
        <v>3607</v>
      </c>
      <c r="G318" s="102">
        <f>+'Ark1'!T3079</f>
        <v>13.226989365603227</v>
      </c>
      <c r="H318" s="102">
        <f>+'Ark1'!U3079</f>
        <v>12.900366652687863</v>
      </c>
      <c r="I318" s="102">
        <f>+'Ark1'!Y3079</f>
        <v>131.31095092874955</v>
      </c>
      <c r="J318" s="102">
        <f>+'Ark1'!AA3079</f>
        <v>22.89503039550906</v>
      </c>
      <c r="K318" s="102">
        <f t="shared" si="10"/>
        <v>2.1885158488124925</v>
      </c>
      <c r="L318" s="65">
        <f t="shared" si="11"/>
        <v>9.0856423173803531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+'Ark1'!C3080</f>
        <v>2015</v>
      </c>
      <c r="C319" s="47">
        <f>+'Ark1'!M3080</f>
        <v>61</v>
      </c>
      <c r="D319" s="47">
        <f>+'Ark1'!Q3080</f>
        <v>370</v>
      </c>
      <c r="E319" s="65">
        <f>+'Ark1'!R3080</f>
        <v>3173</v>
      </c>
      <c r="F319" s="65">
        <f>+'Ark1'!S3080</f>
        <v>3173</v>
      </c>
      <c r="G319" s="102">
        <f>+'Ark1'!T3080</f>
        <v>11.63549688302164</v>
      </c>
      <c r="H319" s="102">
        <f>+'Ark1'!U3080</f>
        <v>10.886853258058999</v>
      </c>
      <c r="I319" s="102">
        <f>+'Ark1'!Y3080</f>
        <v>125.97295934446883</v>
      </c>
      <c r="J319" s="102">
        <f>+'Ark1'!AA3080</f>
        <v>22.121368511448953</v>
      </c>
      <c r="K319" s="102">
        <f t="shared" si="10"/>
        <v>2.0651304810568663</v>
      </c>
      <c r="L319" s="65">
        <f t="shared" si="11"/>
        <v>8.5756756756756758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+'Ark1'!C3081</f>
        <v>2015</v>
      </c>
      <c r="C320" s="47">
        <f>+'Ark1'!M3081</f>
        <v>62</v>
      </c>
      <c r="D320" s="47">
        <f>+'Ark1'!Q3081</f>
        <v>352</v>
      </c>
      <c r="E320" s="65">
        <f>+'Ark1'!R3081</f>
        <v>3251</v>
      </c>
      <c r="F320" s="65">
        <f>+'Ark1'!S3081</f>
        <v>3251</v>
      </c>
      <c r="G320" s="102">
        <f>+'Ark1'!T3081</f>
        <v>11.921525485881922</v>
      </c>
      <c r="H320" s="102">
        <f>+'Ark1'!U3081</f>
        <v>10.629534251645111</v>
      </c>
      <c r="I320" s="102">
        <f>+'Ark1'!Y3081</f>
        <v>120.04450938172872</v>
      </c>
      <c r="J320" s="102">
        <f>+'Ark1'!AA3081</f>
        <v>22.170396499085403</v>
      </c>
      <c r="K320" s="102">
        <f t="shared" si="10"/>
        <v>1.9362017642214309</v>
      </c>
      <c r="L320" s="65">
        <f t="shared" si="11"/>
        <v>9.235795454545455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+'Ark1'!C3082</f>
        <v>2015</v>
      </c>
      <c r="C321" s="47">
        <f>+'Ark1'!M3082</f>
        <v>63</v>
      </c>
      <c r="D321" s="47">
        <f>+'Ark1'!Q3082</f>
        <v>339</v>
      </c>
      <c r="E321" s="65">
        <f>+'Ark1'!R3082</f>
        <v>2726</v>
      </c>
      <c r="F321" s="65">
        <f>+'Ark1'!S3082</f>
        <v>2727</v>
      </c>
      <c r="G321" s="102">
        <f>+'Ark1'!T3082</f>
        <v>9.996332966629998</v>
      </c>
      <c r="H321" s="102">
        <f>+'Ark1'!U3082</f>
        <v>8.665736060234801</v>
      </c>
      <c r="I321" s="102">
        <f>+'Ark1'!Y3082</f>
        <v>116.7144534115922</v>
      </c>
      <c r="J321" s="102">
        <f>+'Ark1'!AA3082</f>
        <v>21.883958546675249</v>
      </c>
      <c r="K321" s="102">
        <f t="shared" si="10"/>
        <v>1.8526103716125746</v>
      </c>
      <c r="L321" s="65">
        <f t="shared" si="11"/>
        <v>8.0412979351032448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+'Ark1'!C3083</f>
        <v>2015</v>
      </c>
      <c r="C322" s="47">
        <f>+'Ark1'!M3083</f>
        <v>64</v>
      </c>
      <c r="D322" s="47">
        <f>+'Ark1'!Q3083</f>
        <v>188</v>
      </c>
      <c r="E322" s="65">
        <f>+'Ark1'!R3083</f>
        <v>1059</v>
      </c>
      <c r="F322" s="65">
        <f>+'Ark1'!S3083</f>
        <v>1059</v>
      </c>
      <c r="G322" s="102">
        <f>+'Ark1'!T3083</f>
        <v>3.883388338833885</v>
      </c>
      <c r="H322" s="102">
        <f>+'Ark1'!U3083</f>
        <v>3.4886792029890046</v>
      </c>
      <c r="I322" s="102">
        <f>+'Ark1'!Y3083</f>
        <v>120.95118035882912</v>
      </c>
      <c r="J322" s="102">
        <f>+'Ark1'!AA3083</f>
        <v>22.530216957071744</v>
      </c>
      <c r="K322" s="102">
        <f t="shared" si="10"/>
        <v>1.889862193106705</v>
      </c>
      <c r="L322" s="65">
        <f t="shared" si="11"/>
        <v>5.6329787234042552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+'Ark1'!C3084</f>
        <v>2015</v>
      </c>
      <c r="C323" s="47">
        <f>+'Ark1'!M3084</f>
        <v>65</v>
      </c>
      <c r="D323" s="47">
        <f>+'Ark1'!Q3084</f>
        <v>139</v>
      </c>
      <c r="E323" s="65">
        <f>+'Ark1'!R3084</f>
        <v>996</v>
      </c>
      <c r="F323" s="65">
        <f>+'Ark1'!S3084</f>
        <v>996</v>
      </c>
      <c r="G323" s="102">
        <f>+'Ark1'!T3084</f>
        <v>3.6523652365236514</v>
      </c>
      <c r="H323" s="102">
        <f>+'Ark1'!U3084</f>
        <v>3.3097584001275573</v>
      </c>
      <c r="I323" s="102">
        <f>+'Ark1'!Y3084</f>
        <v>122.00622489959842</v>
      </c>
      <c r="J323" s="102">
        <f>+'Ark1'!AA3084</f>
        <v>21.671052106513425</v>
      </c>
      <c r="K323" s="102">
        <f t="shared" si="10"/>
        <v>1.8770188446092064</v>
      </c>
      <c r="L323" s="65">
        <f t="shared" si="11"/>
        <v>7.1654676258992804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+'Ark1'!C3085</f>
        <v>2015</v>
      </c>
      <c r="C324" s="47">
        <f>+'Ark1'!M3085</f>
        <v>66</v>
      </c>
      <c r="D324" s="47">
        <f>+'Ark1'!Q3085</f>
        <v>25</v>
      </c>
      <c r="E324" s="65">
        <f>+'Ark1'!R3085</f>
        <v>46</v>
      </c>
      <c r="F324" s="65">
        <f>+'Ark1'!S3085</f>
        <v>46</v>
      </c>
      <c r="G324" s="102">
        <f>+'Ark1'!T3085</f>
        <v>0.1686835350201687</v>
      </c>
      <c r="H324" s="102">
        <f>+'Ark1'!U3085</f>
        <v>0.1253979047927575</v>
      </c>
      <c r="I324" s="102">
        <f>+'Ark1'!Y3085</f>
        <v>100.08695652173913</v>
      </c>
      <c r="J324" s="102">
        <f>+'Ark1'!AA3085</f>
        <v>17.585018434620359</v>
      </c>
      <c r="K324" s="102">
        <f t="shared" si="10"/>
        <v>1.5164690382081685</v>
      </c>
      <c r="L324" s="65">
        <f t="shared" si="11"/>
        <v>1.84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+'Ark1'!C3086</f>
        <v>2015</v>
      </c>
      <c r="C325" s="47">
        <f>+'Ark1'!M3086</f>
        <v>67</v>
      </c>
      <c r="D325" s="47">
        <f>+'Ark1'!Q3086</f>
        <v>6</v>
      </c>
      <c r="E325" s="65">
        <f>+'Ark1'!R3086</f>
        <v>8</v>
      </c>
      <c r="F325" s="65">
        <f>+'Ark1'!S3086</f>
        <v>8</v>
      </c>
      <c r="G325" s="102">
        <f>+'Ark1'!T3086</f>
        <v>2.9336266960029337E-2</v>
      </c>
      <c r="H325" s="102">
        <f>+'Ark1'!U3086</f>
        <v>2.2118948410555696E-2</v>
      </c>
      <c r="I325" s="102">
        <f>+'Ark1'!Y3086</f>
        <v>101.5125</v>
      </c>
      <c r="J325" s="102">
        <f>+'Ark1'!AA3086</f>
        <v>8.3818908218849089</v>
      </c>
      <c r="K325" s="102">
        <f t="shared" si="10"/>
        <v>1.5151119402985076</v>
      </c>
      <c r="L325" s="65">
        <f t="shared" si="11"/>
        <v>1.3333333333333333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 s="47">
        <f>+'Ark1'!C3087</f>
        <v>2015</v>
      </c>
      <c r="C326" s="47">
        <f>+'Ark1'!M3087</f>
        <v>68</v>
      </c>
      <c r="D326" s="47">
        <f>+'Ark1'!Q3087</f>
        <v>0</v>
      </c>
      <c r="E326" s="65">
        <f>+'Ark1'!R3087</f>
        <v>0</v>
      </c>
      <c r="F326" s="65">
        <f>+'Ark1'!S3087</f>
        <v>0</v>
      </c>
      <c r="G326" s="102">
        <f>+'Ark1'!T3087</f>
        <v>0</v>
      </c>
      <c r="H326" s="102">
        <f>+'Ark1'!U3087</f>
        <v>0</v>
      </c>
      <c r="I326" s="102">
        <f>+'Ark1'!Y3087</f>
        <v>0</v>
      </c>
      <c r="J326" s="102">
        <f>+'Ark1'!AA3087</f>
        <v>0</v>
      </c>
      <c r="K326" s="102">
        <f t="shared" si="10"/>
        <v>0</v>
      </c>
      <c r="L326" s="65" t="e">
        <f t="shared" si="11"/>
        <v>#DIV/0!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+'Ark1'!C3088</f>
        <v>2014</v>
      </c>
      <c r="C327">
        <f>+'Ark1'!M3088</f>
        <v>0</v>
      </c>
      <c r="D327">
        <f>+'Ark1'!Q3088</f>
        <v>132</v>
      </c>
      <c r="E327" s="9">
        <f>+'Ark1'!R3088</f>
        <v>286</v>
      </c>
      <c r="F327" s="9">
        <f>+'Ark1'!S3088</f>
        <v>0</v>
      </c>
      <c r="G327" s="97">
        <f>+'Ark1'!T3088</f>
        <v>1.0417804975776781</v>
      </c>
      <c r="H327" s="97">
        <f>+'Ark1'!U3088</f>
        <v>0</v>
      </c>
      <c r="I327" s="97">
        <f>+'Ark1'!Y3088</f>
        <v>0</v>
      </c>
      <c r="J327" s="97">
        <f>+'Ark1'!AA3088</f>
        <v>0</v>
      </c>
      <c r="K327" s="97" t="e">
        <f t="shared" si="10"/>
        <v>#DIV/0!</v>
      </c>
      <c r="L327" s="9">
        <f t="shared" si="11"/>
        <v>2.1666666666666665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+'Ark1'!C3089</f>
        <v>2014</v>
      </c>
      <c r="C328">
        <f>+'Ark1'!M3089</f>
        <v>35</v>
      </c>
      <c r="D328">
        <f>+'Ark1'!Q3089</f>
        <v>60</v>
      </c>
      <c r="E328" s="9">
        <f>+'Ark1'!R3089</f>
        <v>106</v>
      </c>
      <c r="F328" s="9">
        <f>+'Ark1'!S3089</f>
        <v>105</v>
      </c>
      <c r="G328" s="97">
        <f>+'Ark1'!T3089</f>
        <v>0.38611445015116752</v>
      </c>
      <c r="H328" s="97">
        <f>+'Ark1'!U3089</f>
        <v>0.32705468949547389</v>
      </c>
      <c r="I328" s="97">
        <f>+'Ark1'!Y3089</f>
        <v>113.53773584905665</v>
      </c>
      <c r="J328" s="97">
        <f>+'Ark1'!AA3089</f>
        <v>40.279925510022366</v>
      </c>
      <c r="K328" s="97">
        <f t="shared" si="10"/>
        <v>3.2439353099730468</v>
      </c>
      <c r="L328" s="9">
        <f t="shared" si="11"/>
        <v>1.7666666666666666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+'Ark1'!C3090</f>
        <v>2014</v>
      </c>
      <c r="C329">
        <f>+'Ark1'!M3090</f>
        <v>36</v>
      </c>
      <c r="D329">
        <f>+'Ark1'!Q3090</f>
        <v>1</v>
      </c>
      <c r="E329" s="9">
        <f>+'Ark1'!R3090</f>
        <v>1</v>
      </c>
      <c r="F329" s="9">
        <f>+'Ark1'!S3090</f>
        <v>1</v>
      </c>
      <c r="G329" s="97">
        <f>+'Ark1'!T3090</f>
        <v>3.6425891523695041E-3</v>
      </c>
      <c r="H329" s="97">
        <f>+'Ark1'!U3090</f>
        <v>6.666100152325694E-3</v>
      </c>
      <c r="I329" s="97">
        <f>+'Ark1'!Y3090</f>
        <v>245.3</v>
      </c>
      <c r="J329" s="97">
        <f>+'Ark1'!AA3090</f>
        <v>0</v>
      </c>
      <c r="K329" s="97">
        <f t="shared" si="10"/>
        <v>6.8138888888888891</v>
      </c>
      <c r="L329" s="9">
        <f t="shared" si="11"/>
        <v>1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+'Ark1'!C3091</f>
        <v>2014</v>
      </c>
      <c r="C330">
        <f>+'Ark1'!M3091</f>
        <v>37</v>
      </c>
      <c r="D330">
        <f>+'Ark1'!Q3091</f>
        <v>5</v>
      </c>
      <c r="E330" s="9">
        <f>+'Ark1'!R3091</f>
        <v>8</v>
      </c>
      <c r="F330" s="9">
        <f>+'Ark1'!S3091</f>
        <v>8</v>
      </c>
      <c r="G330" s="97">
        <f>+'Ark1'!T3091</f>
        <v>2.9140713218956033E-2</v>
      </c>
      <c r="H330" s="97">
        <f>+'Ark1'!U3091</f>
        <v>4.3303834458748448E-2</v>
      </c>
      <c r="I330" s="97">
        <f>+'Ark1'!Y3091</f>
        <v>199.18749999999997</v>
      </c>
      <c r="J330" s="97">
        <f>+'Ark1'!AA3091</f>
        <v>16.433383514967922</v>
      </c>
      <c r="K330" s="97">
        <f t="shared" si="10"/>
        <v>5.3834459459459456</v>
      </c>
      <c r="L330" s="9">
        <f t="shared" si="11"/>
        <v>1.6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+'Ark1'!C3092</f>
        <v>2014</v>
      </c>
      <c r="C331">
        <f>+'Ark1'!M3092</f>
        <v>38</v>
      </c>
      <c r="D331">
        <f>+'Ark1'!Q3092</f>
        <v>6</v>
      </c>
      <c r="E331" s="9">
        <f>+'Ark1'!R3092</f>
        <v>6</v>
      </c>
      <c r="F331" s="9">
        <f>+'Ark1'!S3092</f>
        <v>6</v>
      </c>
      <c r="G331" s="97">
        <f>+'Ark1'!T3092</f>
        <v>2.1855534914217017E-2</v>
      </c>
      <c r="H331" s="97">
        <f>+'Ark1'!U3092</f>
        <v>3.4585999445026126E-2</v>
      </c>
      <c r="I331" s="97">
        <f>+'Ark1'!Y3092</f>
        <v>212.11666666666673</v>
      </c>
      <c r="J331" s="97">
        <f>+'Ark1'!AA3092</f>
        <v>24.781001907823327</v>
      </c>
      <c r="K331" s="97">
        <f t="shared" si="10"/>
        <v>5.5820175438596511</v>
      </c>
      <c r="L331" s="9">
        <f t="shared" si="11"/>
        <v>1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+'Ark1'!C3093</f>
        <v>2014</v>
      </c>
      <c r="C332">
        <f>+'Ark1'!M3093</f>
        <v>39</v>
      </c>
      <c r="D332">
        <f>+'Ark1'!Q3093</f>
        <v>9</v>
      </c>
      <c r="E332" s="9">
        <f>+'Ark1'!R3093</f>
        <v>9</v>
      </c>
      <c r="F332" s="9">
        <f>+'Ark1'!S3093</f>
        <v>9</v>
      </c>
      <c r="G332" s="97">
        <f>+'Ark1'!T3093</f>
        <v>3.2783302371325547E-2</v>
      </c>
      <c r="H332" s="97">
        <f>+'Ark1'!U3093</f>
        <v>5.1119449639379803E-2</v>
      </c>
      <c r="I332" s="97">
        <f>+'Ark1'!Y3093</f>
        <v>209.01111111111112</v>
      </c>
      <c r="J332" s="97">
        <f>+'Ark1'!AA3093</f>
        <v>27.161878696456203</v>
      </c>
      <c r="K332" s="97">
        <f t="shared" si="10"/>
        <v>5.3592592592592592</v>
      </c>
      <c r="L332" s="9">
        <f t="shared" si="11"/>
        <v>1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+'Ark1'!C3094</f>
        <v>2014</v>
      </c>
      <c r="C333">
        <f>+'Ark1'!M3094</f>
        <v>40</v>
      </c>
      <c r="D333">
        <f>+'Ark1'!Q3094</f>
        <v>9</v>
      </c>
      <c r="E333" s="9">
        <f>+'Ark1'!R3094</f>
        <v>12</v>
      </c>
      <c r="F333" s="9">
        <f>+'Ark1'!S3094</f>
        <v>12</v>
      </c>
      <c r="G333" s="97">
        <f>+'Ark1'!T3094</f>
        <v>4.3711069828434035E-2</v>
      </c>
      <c r="H333" s="97">
        <f>+'Ark1'!U3094</f>
        <v>6.6226196784417948E-2</v>
      </c>
      <c r="I333" s="97">
        <f>+'Ark1'!Y3094</f>
        <v>203.08333333333337</v>
      </c>
      <c r="J333" s="97">
        <f>+'Ark1'!AA3094</f>
        <v>18.040502271894251</v>
      </c>
      <c r="K333" s="97">
        <f t="shared" si="10"/>
        <v>5.0770833333333343</v>
      </c>
      <c r="L333" s="9">
        <f t="shared" si="11"/>
        <v>1.3333333333333333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+'Ark1'!C3095</f>
        <v>2014</v>
      </c>
      <c r="C334">
        <f>+'Ark1'!M3095</f>
        <v>41</v>
      </c>
      <c r="D334">
        <f>+'Ark1'!Q3095</f>
        <v>8</v>
      </c>
      <c r="E334" s="9">
        <f>+'Ark1'!R3095</f>
        <v>10</v>
      </c>
      <c r="F334" s="9">
        <f>+'Ark1'!S3095</f>
        <v>10</v>
      </c>
      <c r="G334" s="97">
        <f>+'Ark1'!T3095</f>
        <v>3.6425891523695041E-2</v>
      </c>
      <c r="H334" s="97">
        <f>+'Ark1'!U3095</f>
        <v>4.9766119889743346E-2</v>
      </c>
      <c r="I334" s="97">
        <f>+'Ark1'!Y3095</f>
        <v>183.13</v>
      </c>
      <c r="J334" s="97">
        <f>+'Ark1'!AA3095</f>
        <v>36.76261824190447</v>
      </c>
      <c r="K334" s="97">
        <f t="shared" si="10"/>
        <v>4.4665853658536587</v>
      </c>
      <c r="L334" s="9">
        <f t="shared" si="11"/>
        <v>1.25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+'Ark1'!C3096</f>
        <v>2014</v>
      </c>
      <c r="C335">
        <f>+'Ark1'!M3096</f>
        <v>42</v>
      </c>
      <c r="D335">
        <f>+'Ark1'!Q3096</f>
        <v>17</v>
      </c>
      <c r="E335" s="9">
        <f>+'Ark1'!R3096</f>
        <v>26</v>
      </c>
      <c r="F335" s="9">
        <f>+'Ark1'!S3096</f>
        <v>26</v>
      </c>
      <c r="G335" s="97">
        <f>+'Ark1'!T3096</f>
        <v>9.4707317961607126E-2</v>
      </c>
      <c r="H335" s="97">
        <f>+'Ark1'!U3096</f>
        <v>0.14047454100041579</v>
      </c>
      <c r="I335" s="97">
        <f>+'Ark1'!Y3096</f>
        <v>198.81538461538463</v>
      </c>
      <c r="J335" s="97">
        <f>+'Ark1'!AA3096</f>
        <v>29.51944199373186</v>
      </c>
      <c r="K335" s="97">
        <f t="shared" si="10"/>
        <v>4.7336996336996338</v>
      </c>
      <c r="L335" s="9">
        <f t="shared" si="11"/>
        <v>1.5294117647058822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+'Ark1'!C3097</f>
        <v>2014</v>
      </c>
      <c r="C336">
        <f>+'Ark1'!M3097</f>
        <v>43</v>
      </c>
      <c r="D336">
        <f>+'Ark1'!Q3097</f>
        <v>22</v>
      </c>
      <c r="E336" s="9">
        <f>+'Ark1'!R3097</f>
        <v>30</v>
      </c>
      <c r="F336" s="9">
        <f>+'Ark1'!S3097</f>
        <v>30</v>
      </c>
      <c r="G336" s="97">
        <f>+'Ark1'!T3097</f>
        <v>0.10927767457108514</v>
      </c>
      <c r="H336" s="97">
        <f>+'Ark1'!U3097</f>
        <v>0.16395671442734053</v>
      </c>
      <c r="I336" s="97">
        <f>+'Ark1'!Y3097</f>
        <v>201.11000000000004</v>
      </c>
      <c r="J336" s="97">
        <f>+'Ark1'!AA3097</f>
        <v>24.340191042799542</v>
      </c>
      <c r="K336" s="97">
        <f t="shared" si="10"/>
        <v>4.6769767441860477</v>
      </c>
      <c r="L336" s="9">
        <f t="shared" si="11"/>
        <v>1.3636363636363635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+'Ark1'!C3098</f>
        <v>2014</v>
      </c>
      <c r="C337">
        <f>+'Ark1'!M3098</f>
        <v>44</v>
      </c>
      <c r="D337">
        <f>+'Ark1'!Q3098</f>
        <v>19</v>
      </c>
      <c r="E337" s="9">
        <f>+'Ark1'!R3098</f>
        <v>24</v>
      </c>
      <c r="F337" s="9">
        <f>+'Ark1'!S3098</f>
        <v>24</v>
      </c>
      <c r="G337" s="97">
        <f>+'Ark1'!T3098</f>
        <v>8.742213965686807E-2</v>
      </c>
      <c r="H337" s="97">
        <f>+'Ark1'!U3098</f>
        <v>0.13122678771123336</v>
      </c>
      <c r="I337" s="97">
        <f>+'Ark1'!Y3098</f>
        <v>201.20416666666665</v>
      </c>
      <c r="J337" s="97">
        <f>+'Ark1'!AA3098</f>
        <v>37.931687272062625</v>
      </c>
      <c r="K337" s="97">
        <f t="shared" si="10"/>
        <v>4.5728219696969692</v>
      </c>
      <c r="L337" s="9">
        <f t="shared" si="11"/>
        <v>1.263157894736842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+'Ark1'!C3099</f>
        <v>2014</v>
      </c>
      <c r="C338">
        <f>+'Ark1'!M3099</f>
        <v>45</v>
      </c>
      <c r="D338">
        <f>+'Ark1'!Q3099</f>
        <v>51</v>
      </c>
      <c r="E338" s="9">
        <f>+'Ark1'!R3099</f>
        <v>79</v>
      </c>
      <c r="F338" s="9">
        <f>+'Ark1'!S3099</f>
        <v>79</v>
      </c>
      <c r="G338" s="97">
        <f>+'Ark1'!T3099</f>
        <v>0.28776454303719079</v>
      </c>
      <c r="H338" s="97">
        <f>+'Ark1'!U3099</f>
        <v>0.40749900123992749</v>
      </c>
      <c r="I338" s="97">
        <f>+'Ark1'!Y3099</f>
        <v>189.81265822784809</v>
      </c>
      <c r="J338" s="97">
        <f>+'Ark1'!AA3099</f>
        <v>28.569791814541286</v>
      </c>
      <c r="K338" s="97">
        <f t="shared" si="10"/>
        <v>4.2180590717299573</v>
      </c>
      <c r="L338" s="9">
        <f t="shared" si="11"/>
        <v>1.5490196078431373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+'Ark1'!C3100</f>
        <v>2014</v>
      </c>
      <c r="C339">
        <f>+'Ark1'!M3100</f>
        <v>46</v>
      </c>
      <c r="D339">
        <f>+'Ark1'!Q3100</f>
        <v>64</v>
      </c>
      <c r="E339" s="9">
        <f>+'Ark1'!R3100</f>
        <v>122</v>
      </c>
      <c r="F339" s="9">
        <f>+'Ark1'!S3100</f>
        <v>122</v>
      </c>
      <c r="G339" s="97">
        <f>+'Ark1'!T3100</f>
        <v>0.44439587658907953</v>
      </c>
      <c r="H339" s="97">
        <f>+'Ark1'!U3100</f>
        <v>0.63809225942396519</v>
      </c>
      <c r="I339" s="97">
        <f>+'Ark1'!Y3100</f>
        <v>192.46393442622943</v>
      </c>
      <c r="J339" s="97">
        <f>+'Ark1'!AA3100</f>
        <v>25.21949241430281</v>
      </c>
      <c r="K339" s="97">
        <f t="shared" si="10"/>
        <v>4.1839985744832484</v>
      </c>
      <c r="L339" s="9">
        <f t="shared" si="11"/>
        <v>1.90625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+'Ark1'!C3101</f>
        <v>2014</v>
      </c>
      <c r="C340">
        <f>+'Ark1'!M3101</f>
        <v>47</v>
      </c>
      <c r="D340">
        <f>+'Ark1'!Q3101</f>
        <v>63</v>
      </c>
      <c r="E340" s="9">
        <f>+'Ark1'!R3101</f>
        <v>92</v>
      </c>
      <c r="F340" s="9">
        <f>+'Ark1'!S3101</f>
        <v>92</v>
      </c>
      <c r="G340" s="97">
        <f>+'Ark1'!T3101</f>
        <v>0.33511820201799436</v>
      </c>
      <c r="H340" s="97">
        <f>+'Ark1'!U3101</f>
        <v>0.45181103918685911</v>
      </c>
      <c r="I340" s="97">
        <f>+'Ark1'!Y3101</f>
        <v>180.71521739130435</v>
      </c>
      <c r="J340" s="97">
        <f>+'Ark1'!AA3101</f>
        <v>26.218558539882501</v>
      </c>
      <c r="K340" s="97">
        <f t="shared" si="10"/>
        <v>3.8450046253469012</v>
      </c>
      <c r="L340" s="9">
        <f t="shared" si="11"/>
        <v>1.4603174603174602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+'Ark1'!C3102</f>
        <v>2014</v>
      </c>
      <c r="C341">
        <f>+'Ark1'!M3102</f>
        <v>48</v>
      </c>
      <c r="D341">
        <f>+'Ark1'!Q3102</f>
        <v>121</v>
      </c>
      <c r="E341" s="9">
        <f>+'Ark1'!R3102</f>
        <v>217</v>
      </c>
      <c r="F341" s="9">
        <f>+'Ark1'!S3102</f>
        <v>217</v>
      </c>
      <c r="G341" s="97">
        <f>+'Ark1'!T3102</f>
        <v>0.79044184606418255</v>
      </c>
      <c r="H341" s="97">
        <f>+'Ark1'!U3102</f>
        <v>1.0378136908979101</v>
      </c>
      <c r="I341" s="97">
        <f>+'Ark1'!Y3102</f>
        <v>175.98894009216588</v>
      </c>
      <c r="J341" s="97">
        <f>+'Ark1'!AA3102</f>
        <v>27.074556002777715</v>
      </c>
      <c r="K341" s="97">
        <f t="shared" si="10"/>
        <v>3.6664362519201226</v>
      </c>
      <c r="L341" s="9">
        <f t="shared" si="11"/>
        <v>1.7933884297520661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+'Ark1'!C3103</f>
        <v>2014</v>
      </c>
      <c r="C342">
        <f>+'Ark1'!M3103</f>
        <v>49</v>
      </c>
      <c r="D342">
        <f>+'Ark1'!Q3103</f>
        <v>117</v>
      </c>
      <c r="E342" s="9">
        <f>+'Ark1'!R3103</f>
        <v>204</v>
      </c>
      <c r="F342" s="9">
        <f>+'Ark1'!S3103</f>
        <v>204</v>
      </c>
      <c r="G342" s="97">
        <f>+'Ark1'!T3103</f>
        <v>0.74308818708337887</v>
      </c>
      <c r="H342" s="97">
        <f>+'Ark1'!U3103</f>
        <v>0.96892703261772095</v>
      </c>
      <c r="I342" s="97">
        <f>+'Ark1'!Y3103</f>
        <v>174.77794117647065</v>
      </c>
      <c r="J342" s="97">
        <f>+'Ark1'!AA3103</f>
        <v>26.705008960948952</v>
      </c>
      <c r="K342" s="97">
        <f t="shared" si="10"/>
        <v>3.5668967587034826</v>
      </c>
      <c r="L342" s="9">
        <f t="shared" si="11"/>
        <v>1.7435897435897436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+'Ark1'!C3104</f>
        <v>2014</v>
      </c>
      <c r="C343">
        <f>+'Ark1'!M3104</f>
        <v>50</v>
      </c>
      <c r="D343">
        <f>+'Ark1'!Q3104</f>
        <v>157</v>
      </c>
      <c r="E343" s="9">
        <f>+'Ark1'!R3104</f>
        <v>274</v>
      </c>
      <c r="F343" s="9">
        <f>+'Ark1'!S3104</f>
        <v>274</v>
      </c>
      <c r="G343" s="97">
        <f>+'Ark1'!T3104</f>
        <v>0.99806942774924401</v>
      </c>
      <c r="H343" s="97">
        <f>+'Ark1'!U3104</f>
        <v>1.2803477742223148</v>
      </c>
      <c r="I343" s="97">
        <f>+'Ark1'!Y3104</f>
        <v>171.95036496350372</v>
      </c>
      <c r="J343" s="97">
        <f>+'Ark1'!AA3104</f>
        <v>25.821341888969421</v>
      </c>
      <c r="K343" s="97">
        <f t="shared" si="10"/>
        <v>3.4390072992700742</v>
      </c>
      <c r="L343" s="9">
        <f t="shared" si="11"/>
        <v>1.7452229299363058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+'Ark1'!C3105</f>
        <v>2014</v>
      </c>
      <c r="C344">
        <f>+'Ark1'!M3105</f>
        <v>51</v>
      </c>
      <c r="D344">
        <f>+'Ark1'!Q3105</f>
        <v>186</v>
      </c>
      <c r="E344" s="9">
        <f>+'Ark1'!R3105</f>
        <v>437</v>
      </c>
      <c r="F344" s="9">
        <f>+'Ark1'!S3105</f>
        <v>437</v>
      </c>
      <c r="G344" s="97">
        <f>+'Ark1'!T3105</f>
        <v>1.591811459585474</v>
      </c>
      <c r="H344" s="97">
        <f>+'Ark1'!U3105</f>
        <v>1.9767473491245924</v>
      </c>
      <c r="I344" s="97">
        <f>+'Ark1'!Y3105</f>
        <v>166.45446224256301</v>
      </c>
      <c r="J344" s="97">
        <f>+'Ark1'!AA3105</f>
        <v>26.697951300767805</v>
      </c>
      <c r="K344" s="97">
        <f t="shared" si="10"/>
        <v>3.2638129851482942</v>
      </c>
      <c r="L344" s="9">
        <f t="shared" si="11"/>
        <v>2.349462365591398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+'Ark1'!C3106</f>
        <v>2014</v>
      </c>
      <c r="C345">
        <f>+'Ark1'!M3106</f>
        <v>52</v>
      </c>
      <c r="D345">
        <f>+'Ark1'!Q3106</f>
        <v>250</v>
      </c>
      <c r="E345" s="9">
        <f>+'Ark1'!R3106</f>
        <v>611</v>
      </c>
      <c r="F345" s="9">
        <f>+'Ark1'!S3106</f>
        <v>611</v>
      </c>
      <c r="G345" s="97">
        <f>+'Ark1'!T3106</f>
        <v>2.2256219720977675</v>
      </c>
      <c r="H345" s="97">
        <f>+'Ark1'!U3106</f>
        <v>2.7310520451217561</v>
      </c>
      <c r="I345" s="97">
        <f>+'Ark1'!Y3106</f>
        <v>164.48052373158757</v>
      </c>
      <c r="J345" s="97">
        <f>+'Ark1'!AA3106</f>
        <v>26.140524134321016</v>
      </c>
      <c r="K345" s="97">
        <f t="shared" si="10"/>
        <v>3.1630869948382223</v>
      </c>
      <c r="L345" s="9">
        <f t="shared" si="11"/>
        <v>2.444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+'Ark1'!C3107</f>
        <v>2014</v>
      </c>
      <c r="C346">
        <f>+'Ark1'!M3107</f>
        <v>53</v>
      </c>
      <c r="D346">
        <f>+'Ark1'!Q3107</f>
        <v>197</v>
      </c>
      <c r="E346" s="9">
        <f>+'Ark1'!R3107</f>
        <v>397</v>
      </c>
      <c r="F346" s="9">
        <f>+'Ark1'!S3107</f>
        <v>397</v>
      </c>
      <c r="G346" s="97">
        <f>+'Ark1'!T3107</f>
        <v>1.4461078934906939</v>
      </c>
      <c r="H346" s="97">
        <f>+'Ark1'!U3107</f>
        <v>1.7422408482910037</v>
      </c>
      <c r="I346" s="97">
        <f>+'Ark1'!Y3107</f>
        <v>161.48916876574305</v>
      </c>
      <c r="J346" s="97">
        <f>+'Ark1'!AA3107</f>
        <v>25.502072984624057</v>
      </c>
      <c r="K346" s="97">
        <f t="shared" si="10"/>
        <v>3.046965448410246</v>
      </c>
      <c r="L346" s="9">
        <f t="shared" si="11"/>
        <v>2.015228426395939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+'Ark1'!C3108</f>
        <v>2014</v>
      </c>
      <c r="C347">
        <f>+'Ark1'!M3108</f>
        <v>54</v>
      </c>
      <c r="D347">
        <f>+'Ark1'!Q3108</f>
        <v>281</v>
      </c>
      <c r="E347" s="9">
        <f>+'Ark1'!R3108</f>
        <v>803</v>
      </c>
      <c r="F347" s="9">
        <f>+'Ark1'!S3108</f>
        <v>803</v>
      </c>
      <c r="G347" s="97">
        <f>+'Ark1'!T3108</f>
        <v>2.9249990893527125</v>
      </c>
      <c r="H347" s="97">
        <f>+'Ark1'!U3108</f>
        <v>3.4482298514813001</v>
      </c>
      <c r="I347" s="97">
        <f>+'Ark1'!Y3108</f>
        <v>158.01793275217921</v>
      </c>
      <c r="J347" s="97">
        <f>+'Ark1'!AA3108</f>
        <v>26.21680280660264</v>
      </c>
      <c r="K347" s="97">
        <f t="shared" si="10"/>
        <v>2.9262580139292447</v>
      </c>
      <c r="L347" s="9">
        <f t="shared" si="11"/>
        <v>2.8576512455516014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+'Ark1'!C3109</f>
        <v>2014</v>
      </c>
      <c r="C348">
        <f>+'Ark1'!M3109</f>
        <v>55</v>
      </c>
      <c r="D348">
        <f>+'Ark1'!Q3109</f>
        <v>334</v>
      </c>
      <c r="E348" s="9">
        <f>+'Ark1'!R3109</f>
        <v>1190</v>
      </c>
      <c r="F348" s="9">
        <f>+'Ark1'!S3109</f>
        <v>1190</v>
      </c>
      <c r="G348" s="97">
        <f>+'Ark1'!T3109</f>
        <v>4.3346810913197098</v>
      </c>
      <c r="H348" s="97">
        <f>+'Ark1'!U3109</f>
        <v>4.9397677224169554</v>
      </c>
      <c r="I348" s="97">
        <f>+'Ark1'!Y3109</f>
        <v>152.75142857142842</v>
      </c>
      <c r="J348" s="97">
        <f>+'Ark1'!AA3109</f>
        <v>25.890737978768911</v>
      </c>
      <c r="K348" s="97">
        <f t="shared" si="10"/>
        <v>2.7772987012986987</v>
      </c>
      <c r="L348" s="9">
        <f t="shared" si="11"/>
        <v>3.5628742514970062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+'Ark1'!C3110</f>
        <v>2014</v>
      </c>
      <c r="C349">
        <f>+'Ark1'!M3110</f>
        <v>56</v>
      </c>
      <c r="D349">
        <f>+'Ark1'!Q3110</f>
        <v>301</v>
      </c>
      <c r="E349" s="9">
        <f>+'Ark1'!R3110</f>
        <v>952</v>
      </c>
      <c r="F349" s="9">
        <f>+'Ark1'!S3110</f>
        <v>952</v>
      </c>
      <c r="G349" s="97">
        <f>+'Ark1'!T3110</f>
        <v>3.4677448730557674</v>
      </c>
      <c r="H349" s="97">
        <f>+'Ark1'!U3110</f>
        <v>3.8498725763949904</v>
      </c>
      <c r="I349" s="97">
        <f>+'Ark1'!Y3110</f>
        <v>148.81102941176459</v>
      </c>
      <c r="J349" s="97">
        <f>+'Ark1'!AA3110</f>
        <v>25.6137136282717</v>
      </c>
      <c r="K349" s="97">
        <f t="shared" si="10"/>
        <v>2.6573398109243676</v>
      </c>
      <c r="L349" s="9">
        <f t="shared" si="11"/>
        <v>3.1627906976744184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+'Ark1'!C3111</f>
        <v>2014</v>
      </c>
      <c r="C350">
        <f>+'Ark1'!M3111</f>
        <v>57</v>
      </c>
      <c r="D350">
        <f>+'Ark1'!Q3111</f>
        <v>381</v>
      </c>
      <c r="E350" s="9">
        <f>+'Ark1'!R3111</f>
        <v>1822</v>
      </c>
      <c r="F350" s="9">
        <f>+'Ark1'!S3111</f>
        <v>1822</v>
      </c>
      <c r="G350" s="97">
        <f>+'Ark1'!T3111</f>
        <v>6.6367974356172388</v>
      </c>
      <c r="H350" s="97">
        <f>+'Ark1'!U3111</f>
        <v>7.2019344897635635</v>
      </c>
      <c r="I350" s="97">
        <f>+'Ark1'!Y3111</f>
        <v>145.454281009879</v>
      </c>
      <c r="J350" s="97">
        <f>+'Ark1'!AA3111</f>
        <v>25.089781066109126</v>
      </c>
      <c r="K350" s="97">
        <f t="shared" si="10"/>
        <v>2.5518294914013859</v>
      </c>
      <c r="L350" s="9">
        <f t="shared" si="11"/>
        <v>4.7821522309711284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+'Ark1'!C3112</f>
        <v>2014</v>
      </c>
      <c r="C351">
        <f>+'Ark1'!M3112</f>
        <v>58</v>
      </c>
      <c r="D351">
        <f>+'Ark1'!Q3112</f>
        <v>413</v>
      </c>
      <c r="E351" s="9">
        <f>+'Ark1'!R3112</f>
        <v>2555</v>
      </c>
      <c r="F351" s="9">
        <f>+'Ark1'!S3112</f>
        <v>2555</v>
      </c>
      <c r="G351" s="97">
        <f>+'Ark1'!T3112</f>
        <v>9.3068152843040828</v>
      </c>
      <c r="H351" s="97">
        <f>+'Ark1'!U3112</f>
        <v>9.8000694437518572</v>
      </c>
      <c r="I351" s="97">
        <f>+'Ark1'!Y3112</f>
        <v>141.14450097847353</v>
      </c>
      <c r="J351" s="97">
        <f>+'Ark1'!AA3112</f>
        <v>24.918220137275192</v>
      </c>
      <c r="K351" s="97">
        <f t="shared" si="10"/>
        <v>2.4335258789391987</v>
      </c>
      <c r="L351" s="9">
        <f t="shared" si="11"/>
        <v>6.1864406779661021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+'Ark1'!C3113</f>
        <v>2014</v>
      </c>
      <c r="C352">
        <f>+'Ark1'!M3113</f>
        <v>59</v>
      </c>
      <c r="D352">
        <f>+'Ark1'!Q3113</f>
        <v>343</v>
      </c>
      <c r="E352" s="9">
        <f>+'Ark1'!R3113</f>
        <v>1788</v>
      </c>
      <c r="F352" s="9">
        <f>+'Ark1'!S3113</f>
        <v>1788</v>
      </c>
      <c r="G352" s="97">
        <f>+'Ark1'!T3113</f>
        <v>6.5129494044366743</v>
      </c>
      <c r="H352" s="97">
        <f>+'Ark1'!U3113</f>
        <v>6.7676216237853586</v>
      </c>
      <c r="I352" s="97">
        <f>+'Ark1'!Y3113</f>
        <v>139.28176733780737</v>
      </c>
      <c r="J352" s="97">
        <f>+'Ark1'!AA3113</f>
        <v>24.577545243777237</v>
      </c>
      <c r="K352" s="97">
        <f t="shared" si="10"/>
        <v>2.3607079209797859</v>
      </c>
      <c r="L352" s="9">
        <f t="shared" si="11"/>
        <v>5.2128279883381925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+'Ark1'!C3114</f>
        <v>2014</v>
      </c>
      <c r="C353">
        <f>+'Ark1'!M3114</f>
        <v>60</v>
      </c>
      <c r="D353">
        <f>+'Ark1'!Q3114</f>
        <v>439</v>
      </c>
      <c r="E353" s="9">
        <f>+'Ark1'!R3114</f>
        <v>3852</v>
      </c>
      <c r="F353" s="9">
        <f>+'Ark1'!S3114</f>
        <v>3852</v>
      </c>
      <c r="G353" s="97">
        <f>+'Ark1'!T3114</f>
        <v>14.031253414927329</v>
      </c>
      <c r="H353" s="97">
        <f>+'Ark1'!U3114</f>
        <v>13.784090152197132</v>
      </c>
      <c r="I353" s="97">
        <f>+'Ark1'!Y3114</f>
        <v>131.67930944963624</v>
      </c>
      <c r="J353" s="97">
        <f>+'Ark1'!AA3114</f>
        <v>23.627142751528659</v>
      </c>
      <c r="K353" s="97">
        <f t="shared" si="10"/>
        <v>2.1946551574939375</v>
      </c>
      <c r="L353" s="9">
        <f t="shared" si="11"/>
        <v>8.7744874715261965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+'Ark1'!C3115</f>
        <v>2014</v>
      </c>
      <c r="C354">
        <f>+'Ark1'!M3115</f>
        <v>61</v>
      </c>
      <c r="D354">
        <f>+'Ark1'!Q3115</f>
        <v>410</v>
      </c>
      <c r="E354" s="9">
        <f>+'Ark1'!R3115</f>
        <v>3271</v>
      </c>
      <c r="F354" s="9">
        <f>+'Ark1'!S3115</f>
        <v>3271</v>
      </c>
      <c r="G354" s="97">
        <f>+'Ark1'!T3115</f>
        <v>11.914909117400647</v>
      </c>
      <c r="H354" s="97">
        <f>+'Ark1'!U3115</f>
        <v>11.259195338936699</v>
      </c>
      <c r="I354" s="97">
        <f>+'Ark1'!Y3115</f>
        <v>126.66380311831252</v>
      </c>
      <c r="J354" s="97">
        <f>+'Ark1'!AA3115</f>
        <v>22.52176062630728</v>
      </c>
      <c r="K354" s="97">
        <f t="shared" si="10"/>
        <v>2.0764557888247954</v>
      </c>
      <c r="L354" s="9">
        <f t="shared" si="11"/>
        <v>7.9780487804878053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+'Ark1'!C3116</f>
        <v>2014</v>
      </c>
      <c r="C355">
        <f>+'Ark1'!M3116</f>
        <v>62</v>
      </c>
      <c r="D355">
        <f>+'Ark1'!Q3116</f>
        <v>395</v>
      </c>
      <c r="E355" s="9">
        <f>+'Ark1'!R3116</f>
        <v>3560</v>
      </c>
      <c r="F355" s="9">
        <f>+'Ark1'!S3116</f>
        <v>3560</v>
      </c>
      <c r="G355" s="97">
        <f>+'Ark1'!T3116</f>
        <v>12.967617382435439</v>
      </c>
      <c r="H355" s="97">
        <f>+'Ark1'!U3116</f>
        <v>11.717705088631289</v>
      </c>
      <c r="I355" s="97">
        <f>+'Ark1'!Y3116</f>
        <v>121.12067415730343</v>
      </c>
      <c r="J355" s="97">
        <f>+'Ark1'!AA3116</f>
        <v>22.679222525848822</v>
      </c>
      <c r="K355" s="97">
        <f t="shared" si="10"/>
        <v>1.9535592606016681</v>
      </c>
      <c r="L355" s="9">
        <f t="shared" si="11"/>
        <v>9.0126582278481013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+'Ark1'!C3117</f>
        <v>2014</v>
      </c>
      <c r="C356">
        <f>+'Ark1'!M3117</f>
        <v>63</v>
      </c>
      <c r="D356">
        <f>+'Ark1'!Q3117</f>
        <v>371</v>
      </c>
      <c r="E356" s="9">
        <f>+'Ark1'!R3117</f>
        <v>2985</v>
      </c>
      <c r="F356" s="9">
        <f>+'Ark1'!S3117</f>
        <v>2984</v>
      </c>
      <c r="G356" s="97">
        <f>+'Ark1'!T3117</f>
        <v>10.873128619822968</v>
      </c>
      <c r="H356" s="97">
        <f>+'Ark1'!U3117</f>
        <v>9.3054926409705505</v>
      </c>
      <c r="I356" s="97">
        <f>+'Ark1'!Y3117</f>
        <v>114.71514237855928</v>
      </c>
      <c r="J356" s="97">
        <f>+'Ark1'!AA3117</f>
        <v>21.732942385449594</v>
      </c>
      <c r="K356" s="97">
        <f t="shared" si="10"/>
        <v>1.8208752758501472</v>
      </c>
      <c r="L356" s="9">
        <f t="shared" si="11"/>
        <v>8.0458221024258751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+'Ark1'!C3118</f>
        <v>2014</v>
      </c>
      <c r="C357">
        <f>+'Ark1'!M3118</f>
        <v>64</v>
      </c>
      <c r="D357">
        <f>+'Ark1'!Q3118</f>
        <v>170</v>
      </c>
      <c r="E357" s="9">
        <f>+'Ark1'!R3118</f>
        <v>979</v>
      </c>
      <c r="F357" s="9">
        <f>+'Ark1'!S3118</f>
        <v>979</v>
      </c>
      <c r="G357" s="97">
        <f>+'Ark1'!T3118</f>
        <v>3.5660947801697449</v>
      </c>
      <c r="H357" s="97">
        <f>+'Ark1'!U3118</f>
        <v>3.2175441972902581</v>
      </c>
      <c r="I357" s="97">
        <f>+'Ark1'!Y3118</f>
        <v>120.9393258426965</v>
      </c>
      <c r="J357" s="97">
        <f>+'Ark1'!AA3118</f>
        <v>23.461675353071289</v>
      </c>
      <c r="K357" s="97">
        <f t="shared" si="10"/>
        <v>1.8896769662921329</v>
      </c>
      <c r="L357" s="9">
        <f t="shared" si="11"/>
        <v>5.7588235294117647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+'Ark1'!C3119</f>
        <v>2014</v>
      </c>
      <c r="C358">
        <f>+'Ark1'!M3119</f>
        <v>65</v>
      </c>
      <c r="D358">
        <f>+'Ark1'!Q3119</f>
        <v>140</v>
      </c>
      <c r="E358" s="9">
        <f>+'Ark1'!R3119</f>
        <v>723</v>
      </c>
      <c r="F358" s="9">
        <f>+'Ark1'!S3119</f>
        <v>723</v>
      </c>
      <c r="G358" s="97">
        <f>+'Ark1'!T3119</f>
        <v>2.6335919571631514</v>
      </c>
      <c r="H358" s="97">
        <f>+'Ark1'!U3119</f>
        <v>2.4028097951833303</v>
      </c>
      <c r="I358" s="97">
        <f>+'Ark1'!Y3119</f>
        <v>122.29446749654235</v>
      </c>
      <c r="J358" s="97">
        <f>+'Ark1'!AA3119</f>
        <v>23.658907359995375</v>
      </c>
      <c r="K358" s="97">
        <f t="shared" si="10"/>
        <v>1.8814533461006515</v>
      </c>
      <c r="L358" s="9">
        <f t="shared" si="11"/>
        <v>5.1642857142857146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+'Ark1'!C3120</f>
        <v>2014</v>
      </c>
      <c r="C359">
        <f>+'Ark1'!M3120</f>
        <v>66</v>
      </c>
      <c r="D359">
        <f>+'Ark1'!Q3120</f>
        <v>17</v>
      </c>
      <c r="E359" s="9">
        <f>+'Ark1'!R3120</f>
        <v>20</v>
      </c>
      <c r="F359" s="9">
        <f>+'Ark1'!S3120</f>
        <v>20</v>
      </c>
      <c r="G359" s="97">
        <f>+'Ark1'!T3120</f>
        <v>7.2851783047390081E-2</v>
      </c>
      <c r="H359" s="97">
        <f>+'Ark1'!U3120</f>
        <v>5.098629068811035E-2</v>
      </c>
      <c r="I359" s="97">
        <f>+'Ark1'!Y3120</f>
        <v>93.81</v>
      </c>
      <c r="J359" s="97">
        <f>+'Ark1'!AA3120</f>
        <v>18.422592108604103</v>
      </c>
      <c r="K359" s="97">
        <f t="shared" si="10"/>
        <v>1.4213636363636364</v>
      </c>
      <c r="L359" s="9">
        <f t="shared" si="11"/>
        <v>1.1764705882352942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+'Ark1'!C3121</f>
        <v>2014</v>
      </c>
      <c r="C360">
        <f>+'Ark1'!M3121</f>
        <v>67</v>
      </c>
      <c r="D360">
        <f>+'Ark1'!Q3121</f>
        <v>0</v>
      </c>
      <c r="E360" s="9">
        <f>+'Ark1'!R3121</f>
        <v>0</v>
      </c>
      <c r="F360" s="9">
        <f>+'Ark1'!S3121</f>
        <v>0</v>
      </c>
      <c r="G360" s="97">
        <f>+'Ark1'!T3121</f>
        <v>0</v>
      </c>
      <c r="H360" s="97">
        <f>+'Ark1'!U3121</f>
        <v>0</v>
      </c>
      <c r="I360" s="97">
        <f>+'Ark1'!Y3121</f>
        <v>0</v>
      </c>
      <c r="J360" s="97">
        <f>+'Ark1'!AA3121</f>
        <v>0</v>
      </c>
      <c r="K360" s="97">
        <f t="shared" si="10"/>
        <v>0</v>
      </c>
      <c r="L360" s="9" t="e">
        <f t="shared" si="11"/>
        <v>#DIV/0!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>
        <f>+'Ark1'!C3122</f>
        <v>2014</v>
      </c>
      <c r="C361">
        <f>+'Ark1'!M3122</f>
        <v>68</v>
      </c>
      <c r="D361">
        <f>+'Ark1'!Q3122</f>
        <v>2</v>
      </c>
      <c r="E361" s="9">
        <f>+'Ark1'!R3122</f>
        <v>2</v>
      </c>
      <c r="F361" s="9">
        <f>+'Ark1'!S3122</f>
        <v>2</v>
      </c>
      <c r="G361" s="97">
        <f>+'Ark1'!T3122</f>
        <v>7.2851783047390081E-3</v>
      </c>
      <c r="H361" s="97">
        <f>+'Ark1'!U3122</f>
        <v>5.7693153784702193E-3</v>
      </c>
      <c r="I361" s="97">
        <f>+'Ark1'!Y3122</f>
        <v>106.15</v>
      </c>
      <c r="J361" s="97">
        <f>+'Ark1'!AA3122</f>
        <v>2.25</v>
      </c>
      <c r="K361" s="97">
        <f t="shared" si="10"/>
        <v>1.5610294117647059</v>
      </c>
      <c r="L361" s="9">
        <f t="shared" si="11"/>
        <v>1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+'Ark1'!C3123</f>
        <v>2013</v>
      </c>
      <c r="C362" s="47">
        <f>+'Ark1'!M3123</f>
        <v>0</v>
      </c>
      <c r="D362" s="47">
        <f>+'Ark1'!Q3123</f>
        <v>83</v>
      </c>
      <c r="E362" s="65">
        <f>+'Ark1'!R3123</f>
        <v>139</v>
      </c>
      <c r="F362" s="65">
        <f>+'Ark1'!S3123</f>
        <v>0</v>
      </c>
      <c r="G362" s="102">
        <f>+'Ark1'!T3123</f>
        <v>0.49742341826510161</v>
      </c>
      <c r="H362" s="102">
        <f>+'Ark1'!U3123</f>
        <v>0</v>
      </c>
      <c r="I362" s="102">
        <f>+'Ark1'!Y3123</f>
        <v>0</v>
      </c>
      <c r="J362" s="102">
        <f>+'Ark1'!AA3123</f>
        <v>0</v>
      </c>
      <c r="K362" s="102" t="e">
        <f t="shared" si="10"/>
        <v>#DIV/0!</v>
      </c>
      <c r="L362" s="65">
        <f t="shared" si="11"/>
        <v>1.6746987951807228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+'Ark1'!C3124</f>
        <v>2013</v>
      </c>
      <c r="C363" s="47">
        <f>+'Ark1'!M3124</f>
        <v>35</v>
      </c>
      <c r="D363" s="47">
        <f>+'Ark1'!Q3124</f>
        <v>10</v>
      </c>
      <c r="E363" s="65">
        <f>+'Ark1'!R3124</f>
        <v>17</v>
      </c>
      <c r="F363" s="65">
        <f>+'Ark1'!S3124</f>
        <v>17</v>
      </c>
      <c r="G363" s="102">
        <f>+'Ark1'!T3124</f>
        <v>6.0835957629544808E-2</v>
      </c>
      <c r="H363" s="102">
        <f>+'Ark1'!U3124</f>
        <v>8.8921349543829811E-2</v>
      </c>
      <c r="I363" s="102">
        <f>+'Ark1'!Y3124</f>
        <v>197.17647058823536</v>
      </c>
      <c r="J363" s="102">
        <f>+'Ark1'!AA3124</f>
        <v>45.130927564557666</v>
      </c>
      <c r="K363" s="102">
        <f t="shared" si="10"/>
        <v>5.6336134453781535</v>
      </c>
      <c r="L363" s="65">
        <f t="shared" si="11"/>
        <v>1.7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+'Ark1'!C3125</f>
        <v>2013</v>
      </c>
      <c r="C364" s="47">
        <f>+'Ark1'!M3125</f>
        <v>36</v>
      </c>
      <c r="D364" s="47">
        <f>+'Ark1'!Q3125</f>
        <v>2</v>
      </c>
      <c r="E364" s="65">
        <f>+'Ark1'!R3125</f>
        <v>2</v>
      </c>
      <c r="F364" s="65">
        <f>+'Ark1'!S3125</f>
        <v>2</v>
      </c>
      <c r="G364" s="102">
        <f>+'Ark1'!T3125</f>
        <v>7.157171485828802E-3</v>
      </c>
      <c r="H364" s="102">
        <f>+'Ark1'!U3125</f>
        <v>7.0006993271529445E-3</v>
      </c>
      <c r="I364" s="102">
        <f>+'Ark1'!Y3125</f>
        <v>131.94999999999999</v>
      </c>
      <c r="J364" s="102">
        <f>+'Ark1'!AA3125</f>
        <v>47.05000000000004</v>
      </c>
      <c r="K364" s="102">
        <f t="shared" si="10"/>
        <v>3.6652777777777774</v>
      </c>
      <c r="L364" s="65">
        <f t="shared" si="11"/>
        <v>1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+'Ark1'!C3126</f>
        <v>2013</v>
      </c>
      <c r="C365" s="47">
        <f>+'Ark1'!M3126</f>
        <v>37</v>
      </c>
      <c r="D365" s="47">
        <f>+'Ark1'!Q3126</f>
        <v>2</v>
      </c>
      <c r="E365" s="65">
        <f>+'Ark1'!R3126</f>
        <v>3</v>
      </c>
      <c r="F365" s="65">
        <f>+'Ark1'!S3126</f>
        <v>3</v>
      </c>
      <c r="G365" s="102">
        <f>+'Ark1'!T3126</f>
        <v>1.0735757228743202E-2</v>
      </c>
      <c r="H365" s="102">
        <f>+'Ark1'!U3126</f>
        <v>1.6036084665645909E-2</v>
      </c>
      <c r="I365" s="102">
        <f>+'Ark1'!Y3126</f>
        <v>201.5</v>
      </c>
      <c r="J365" s="102">
        <f>+'Ark1'!AA3126</f>
        <v>13.805312986914304</v>
      </c>
      <c r="K365" s="102">
        <f t="shared" si="10"/>
        <v>5.4459459459459456</v>
      </c>
      <c r="L365" s="65">
        <f t="shared" si="11"/>
        <v>1.5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+'Ark1'!C3127</f>
        <v>2013</v>
      </c>
      <c r="C366" s="47">
        <f>+'Ark1'!M3127</f>
        <v>38</v>
      </c>
      <c r="D366" s="47">
        <f>+'Ark1'!Q3127</f>
        <v>3</v>
      </c>
      <c r="E366" s="65">
        <f>+'Ark1'!R3127</f>
        <v>3</v>
      </c>
      <c r="F366" s="65">
        <f>+'Ark1'!S3127</f>
        <v>3</v>
      </c>
      <c r="G366" s="102">
        <f>+'Ark1'!T3127</f>
        <v>1.0735757228743202E-2</v>
      </c>
      <c r="H366" s="102">
        <f>+'Ark1'!U3127</f>
        <v>1.6301363154738489E-2</v>
      </c>
      <c r="I366" s="102">
        <f>+'Ark1'!Y3127</f>
        <v>204.83333333333337</v>
      </c>
      <c r="J366" s="102">
        <f>+'Ark1'!AA3127</f>
        <v>39.361769382090635</v>
      </c>
      <c r="K366" s="102">
        <f t="shared" si="10"/>
        <v>5.3903508771929838</v>
      </c>
      <c r="L366" s="65">
        <f t="shared" si="11"/>
        <v>1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+'Ark1'!C3128</f>
        <v>2013</v>
      </c>
      <c r="C367" s="47">
        <f>+'Ark1'!M3128</f>
        <v>39</v>
      </c>
      <c r="D367" s="47">
        <f>+'Ark1'!Q3128</f>
        <v>7</v>
      </c>
      <c r="E367" s="65">
        <f>+'Ark1'!R3128</f>
        <v>9</v>
      </c>
      <c r="F367" s="65">
        <f>+'Ark1'!S3128</f>
        <v>9</v>
      </c>
      <c r="G367" s="102">
        <f>+'Ark1'!T3128</f>
        <v>3.220727168622961E-2</v>
      </c>
      <c r="H367" s="102">
        <f>+'Ark1'!U3128</f>
        <v>4.5572191641212761E-2</v>
      </c>
      <c r="I367" s="102">
        <f>+'Ark1'!Y3128</f>
        <v>190.87777777777777</v>
      </c>
      <c r="J367" s="102">
        <f>+'Ark1'!AA3128</f>
        <v>32.143904823215863</v>
      </c>
      <c r="K367" s="102">
        <f t="shared" si="10"/>
        <v>4.8943019943019941</v>
      </c>
      <c r="L367" s="65">
        <f t="shared" si="11"/>
        <v>1.2857142857142858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+'Ark1'!C3129</f>
        <v>2013</v>
      </c>
      <c r="C368" s="47">
        <f>+'Ark1'!M3129</f>
        <v>40</v>
      </c>
      <c r="D368" s="47">
        <f>+'Ark1'!Q3129</f>
        <v>8</v>
      </c>
      <c r="E368" s="65">
        <f>+'Ark1'!R3129</f>
        <v>8</v>
      </c>
      <c r="F368" s="65">
        <f>+'Ark1'!S3129</f>
        <v>8</v>
      </c>
      <c r="G368" s="102">
        <f>+'Ark1'!T3129</f>
        <v>2.8628685943315208E-2</v>
      </c>
      <c r="H368" s="102">
        <f>+'Ark1'!U3129</f>
        <v>4.2335794074283395E-2</v>
      </c>
      <c r="I368" s="102">
        <f>+'Ark1'!Y3129</f>
        <v>199.48750000000001</v>
      </c>
      <c r="J368" s="102">
        <f>+'Ark1'!AA3129</f>
        <v>20.04042399127318</v>
      </c>
      <c r="K368" s="102">
        <f t="shared" ref="K368:K431" si="12">+I368/C368</f>
        <v>4.9871875000000001</v>
      </c>
      <c r="L368" s="65">
        <f t="shared" ref="L368:L431" si="13">+E368/D368</f>
        <v>1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+'Ark1'!C3130</f>
        <v>2013</v>
      </c>
      <c r="C369" s="47">
        <f>+'Ark1'!M3130</f>
        <v>41</v>
      </c>
      <c r="D369" s="47">
        <f>+'Ark1'!Q3130</f>
        <v>7</v>
      </c>
      <c r="E369" s="65">
        <f>+'Ark1'!R3130</f>
        <v>8</v>
      </c>
      <c r="F369" s="65">
        <f>+'Ark1'!S3130</f>
        <v>8</v>
      </c>
      <c r="G369" s="102">
        <f>+'Ark1'!T3130</f>
        <v>2.8628685943315208E-2</v>
      </c>
      <c r="H369" s="102">
        <f>+'Ark1'!U3130</f>
        <v>4.4439452492787475E-2</v>
      </c>
      <c r="I369" s="102">
        <f>+'Ark1'!Y3130</f>
        <v>209.4</v>
      </c>
      <c r="J369" s="102">
        <f>+'Ark1'!AA3130</f>
        <v>21.324926729065439</v>
      </c>
      <c r="K369" s="102">
        <f t="shared" si="12"/>
        <v>5.1073170731707318</v>
      </c>
      <c r="L369" s="65">
        <f t="shared" si="13"/>
        <v>1.1428571428571428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+'Ark1'!C3131</f>
        <v>2013</v>
      </c>
      <c r="C370" s="47">
        <f>+'Ark1'!M3131</f>
        <v>42</v>
      </c>
      <c r="D370" s="47">
        <f>+'Ark1'!Q3131</f>
        <v>13</v>
      </c>
      <c r="E370" s="65">
        <f>+'Ark1'!R3131</f>
        <v>16</v>
      </c>
      <c r="F370" s="65">
        <f>+'Ark1'!S3131</f>
        <v>16</v>
      </c>
      <c r="G370" s="102">
        <f>+'Ark1'!T3131</f>
        <v>5.7257371886630416E-2</v>
      </c>
      <c r="H370" s="102">
        <f>+'Ark1'!U3131</f>
        <v>8.0734855370432998E-2</v>
      </c>
      <c r="I370" s="102">
        <f>+'Ark1'!Y3131</f>
        <v>190.21249999999995</v>
      </c>
      <c r="J370" s="102">
        <f>+'Ark1'!AA3131</f>
        <v>17.91029295544886</v>
      </c>
      <c r="K370" s="102">
        <f t="shared" si="12"/>
        <v>4.5288690476190467</v>
      </c>
      <c r="L370" s="65">
        <f t="shared" si="13"/>
        <v>1.2307692307692308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+'Ark1'!C3132</f>
        <v>2013</v>
      </c>
      <c r="C371" s="47">
        <f>+'Ark1'!M3132</f>
        <v>43</v>
      </c>
      <c r="D371" s="47">
        <f>+'Ark1'!Q3132</f>
        <v>22</v>
      </c>
      <c r="E371" s="65">
        <f>+'Ark1'!R3132</f>
        <v>25</v>
      </c>
      <c r="F371" s="65">
        <f>+'Ark1'!S3132</f>
        <v>25</v>
      </c>
      <c r="G371" s="102">
        <f>+'Ark1'!T3132</f>
        <v>8.946464357286002E-2</v>
      </c>
      <c r="H371" s="102">
        <f>+'Ark1'!U3132</f>
        <v>0.12813216301660271</v>
      </c>
      <c r="I371" s="102">
        <f>+'Ark1'!Y3132</f>
        <v>193.20400000000001</v>
      </c>
      <c r="J371" s="102">
        <f>+'Ark1'!AA3132</f>
        <v>28.187692065864496</v>
      </c>
      <c r="K371" s="102">
        <f t="shared" si="12"/>
        <v>4.4931162790697678</v>
      </c>
      <c r="L371" s="65">
        <f t="shared" si="13"/>
        <v>1.1363636363636365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+'Ark1'!C3133</f>
        <v>2013</v>
      </c>
      <c r="C372" s="47">
        <f>+'Ark1'!M3133</f>
        <v>44</v>
      </c>
      <c r="D372" s="47">
        <f>+'Ark1'!Q3133</f>
        <v>24</v>
      </c>
      <c r="E372" s="65">
        <f>+'Ark1'!R3133</f>
        <v>29</v>
      </c>
      <c r="F372" s="65">
        <f>+'Ark1'!S3133</f>
        <v>29</v>
      </c>
      <c r="G372" s="102">
        <f>+'Ark1'!T3133</f>
        <v>0.1037789865445176</v>
      </c>
      <c r="H372" s="102">
        <f>+'Ark1'!U3133</f>
        <v>0.14718446410323105</v>
      </c>
      <c r="I372" s="102">
        <f>+'Ark1'!Y3133</f>
        <v>191.32068965517237</v>
      </c>
      <c r="J372" s="102">
        <f>+'Ark1'!AA3133</f>
        <v>25.834838537970221</v>
      </c>
      <c r="K372" s="102">
        <f t="shared" si="12"/>
        <v>4.3481974921630089</v>
      </c>
      <c r="L372" s="65">
        <f t="shared" si="13"/>
        <v>1.2083333333333333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+'Ark1'!C3134</f>
        <v>2013</v>
      </c>
      <c r="C373" s="47">
        <f>+'Ark1'!M3134</f>
        <v>45</v>
      </c>
      <c r="D373" s="47">
        <f>+'Ark1'!Q3134</f>
        <v>47</v>
      </c>
      <c r="E373" s="65">
        <f>+'Ark1'!R3134</f>
        <v>64</v>
      </c>
      <c r="F373" s="65">
        <f>+'Ark1'!S3134</f>
        <v>64</v>
      </c>
      <c r="G373" s="102">
        <f>+'Ark1'!T3134</f>
        <v>0.22902948754652169</v>
      </c>
      <c r="H373" s="102">
        <f>+'Ark1'!U3134</f>
        <v>0.31792565803788259</v>
      </c>
      <c r="I373" s="102">
        <f>+'Ark1'!Y3134</f>
        <v>187.25937500000003</v>
      </c>
      <c r="J373" s="102">
        <f>+'Ark1'!AA3134</f>
        <v>29.265379069975353</v>
      </c>
      <c r="K373" s="102">
        <f t="shared" si="12"/>
        <v>4.1613194444444455</v>
      </c>
      <c r="L373" s="65">
        <f t="shared" si="13"/>
        <v>1.3617021276595744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+'Ark1'!C3135</f>
        <v>2013</v>
      </c>
      <c r="C374" s="47">
        <f>+'Ark1'!M3135</f>
        <v>46</v>
      </c>
      <c r="D374" s="47">
        <f>+'Ark1'!Q3135</f>
        <v>54</v>
      </c>
      <c r="E374" s="65">
        <f>+'Ark1'!R3135</f>
        <v>91</v>
      </c>
      <c r="F374" s="65">
        <f>+'Ark1'!S3135</f>
        <v>91</v>
      </c>
      <c r="G374" s="102">
        <f>+'Ark1'!T3135</f>
        <v>0.32565130260521036</v>
      </c>
      <c r="H374" s="102">
        <f>+'Ark1'!U3135</f>
        <v>0.45820227028514338</v>
      </c>
      <c r="I374" s="102">
        <f>+'Ark1'!Y3135</f>
        <v>189.80769230769235</v>
      </c>
      <c r="J374" s="102">
        <f>+'Ark1'!AA3135</f>
        <v>30.583272130937303</v>
      </c>
      <c r="K374" s="102">
        <f t="shared" si="12"/>
        <v>4.1262541806020074</v>
      </c>
      <c r="L374" s="65">
        <f t="shared" si="13"/>
        <v>1.6851851851851851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+'Ark1'!C3136</f>
        <v>2013</v>
      </c>
      <c r="C375" s="47">
        <f>+'Ark1'!M3136</f>
        <v>47</v>
      </c>
      <c r="D375" s="47">
        <f>+'Ark1'!Q3136</f>
        <v>45</v>
      </c>
      <c r="E375" s="65">
        <f>+'Ark1'!R3136</f>
        <v>66</v>
      </c>
      <c r="F375" s="65">
        <f>+'Ark1'!S3136</f>
        <v>66</v>
      </c>
      <c r="G375" s="102">
        <f>+'Ark1'!T3136</f>
        <v>0.23618665903235045</v>
      </c>
      <c r="H375" s="102">
        <f>+'Ark1'!U3136</f>
        <v>0.32288106021413177</v>
      </c>
      <c r="I375" s="102">
        <f>+'Ark1'!Y3136</f>
        <v>184.41515151515156</v>
      </c>
      <c r="J375" s="102">
        <f>+'Ark1'!AA3136</f>
        <v>26.420339056986457</v>
      </c>
      <c r="K375" s="102">
        <f t="shared" si="12"/>
        <v>3.923726627981948</v>
      </c>
      <c r="L375" s="65">
        <f t="shared" si="13"/>
        <v>1.4666666666666666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+'Ark1'!C3137</f>
        <v>2013</v>
      </c>
      <c r="C376" s="47">
        <f>+'Ark1'!M3137</f>
        <v>48</v>
      </c>
      <c r="D376" s="47">
        <f>+'Ark1'!Q3137</f>
        <v>96</v>
      </c>
      <c r="E376" s="65">
        <f>+'Ark1'!R3137</f>
        <v>155</v>
      </c>
      <c r="F376" s="65">
        <f>+'Ark1'!S3137</f>
        <v>155</v>
      </c>
      <c r="G376" s="102">
        <f>+'Ark1'!T3137</f>
        <v>0.55468079015173188</v>
      </c>
      <c r="H376" s="102">
        <f>+'Ark1'!U3137</f>
        <v>0.7655804555967054</v>
      </c>
      <c r="I376" s="102">
        <f>+'Ark1'!Y3137</f>
        <v>186.19032258064524</v>
      </c>
      <c r="J376" s="102">
        <f>+'Ark1'!AA3137</f>
        <v>26.875771014760527</v>
      </c>
      <c r="K376" s="102">
        <f t="shared" si="12"/>
        <v>3.8789650537634426</v>
      </c>
      <c r="L376" s="65">
        <f t="shared" si="13"/>
        <v>1.6145833333333333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+'Ark1'!C3138</f>
        <v>2013</v>
      </c>
      <c r="C377" s="47">
        <f>+'Ark1'!M3138</f>
        <v>49</v>
      </c>
      <c r="D377" s="47">
        <f>+'Ark1'!Q3138</f>
        <v>101</v>
      </c>
      <c r="E377" s="65">
        <f>+'Ark1'!R3138</f>
        <v>169</v>
      </c>
      <c r="F377" s="65">
        <f>+'Ark1'!S3138</f>
        <v>169</v>
      </c>
      <c r="G377" s="102">
        <f>+'Ark1'!T3138</f>
        <v>0.60478099055253365</v>
      </c>
      <c r="H377" s="102">
        <f>+'Ark1'!U3138</f>
        <v>0.79542959118940149</v>
      </c>
      <c r="I377" s="102">
        <f>+'Ark1'!Y3138</f>
        <v>177.42426035502965</v>
      </c>
      <c r="J377" s="102">
        <f>+'Ark1'!AA3138</f>
        <v>28.386511353453727</v>
      </c>
      <c r="K377" s="102">
        <f t="shared" si="12"/>
        <v>3.6209032725516255</v>
      </c>
      <c r="L377" s="65">
        <f t="shared" si="13"/>
        <v>1.6732673267326732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+'Ark1'!C3139</f>
        <v>2013</v>
      </c>
      <c r="C378" s="47">
        <f>+'Ark1'!M3139</f>
        <v>50</v>
      </c>
      <c r="D378" s="47">
        <f>+'Ark1'!Q3139</f>
        <v>131</v>
      </c>
      <c r="E378" s="65">
        <f>+'Ark1'!R3139</f>
        <v>225</v>
      </c>
      <c r="F378" s="65">
        <f>+'Ark1'!S3139</f>
        <v>225</v>
      </c>
      <c r="G378" s="102">
        <f>+'Ark1'!T3139</f>
        <v>0.80518179215574015</v>
      </c>
      <c r="H378" s="102">
        <f>+'Ark1'!U3139</f>
        <v>1.04356313153192</v>
      </c>
      <c r="I378" s="102">
        <f>+'Ark1'!Y3139</f>
        <v>174.83733333333345</v>
      </c>
      <c r="J378" s="102">
        <f>+'Ark1'!AA3139</f>
        <v>28.138665087186517</v>
      </c>
      <c r="K378" s="102">
        <f t="shared" si="12"/>
        <v>3.4967466666666689</v>
      </c>
      <c r="L378" s="65">
        <f t="shared" si="13"/>
        <v>1.717557251908397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+'Ark1'!C3140</f>
        <v>2013</v>
      </c>
      <c r="C379" s="47">
        <f>+'Ark1'!M3140</f>
        <v>51</v>
      </c>
      <c r="D379" s="47">
        <f>+'Ark1'!Q3140</f>
        <v>173</v>
      </c>
      <c r="E379" s="65">
        <f>+'Ark1'!R3140</f>
        <v>340</v>
      </c>
      <c r="F379" s="65">
        <f>+'Ark1'!S3140</f>
        <v>340</v>
      </c>
      <c r="G379" s="102">
        <f>+'Ark1'!T3140</f>
        <v>1.2167191525908962</v>
      </c>
      <c r="H379" s="102">
        <f>+'Ark1'!U3140</f>
        <v>1.5205338549203613</v>
      </c>
      <c r="I379" s="102">
        <f>+'Ark1'!Y3140</f>
        <v>168.58352941176477</v>
      </c>
      <c r="J379" s="102">
        <f>+'Ark1'!AA3140</f>
        <v>27.983941180859514</v>
      </c>
      <c r="K379" s="102">
        <f t="shared" si="12"/>
        <v>3.3055594002306816</v>
      </c>
      <c r="L379" s="65">
        <f t="shared" si="13"/>
        <v>1.9653179190751444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+'Ark1'!C3141</f>
        <v>2013</v>
      </c>
      <c r="C380" s="47">
        <f>+'Ark1'!M3141</f>
        <v>52</v>
      </c>
      <c r="D380" s="47">
        <f>+'Ark1'!Q3141</f>
        <v>218</v>
      </c>
      <c r="E380" s="65">
        <f>+'Ark1'!R3141</f>
        <v>513</v>
      </c>
      <c r="F380" s="65">
        <f>+'Ark1'!S3141</f>
        <v>513</v>
      </c>
      <c r="G380" s="102">
        <f>+'Ark1'!T3141</f>
        <v>1.8358144861150876</v>
      </c>
      <c r="H380" s="102">
        <f>+'Ark1'!U3141</f>
        <v>2.254119071947613</v>
      </c>
      <c r="I380" s="102">
        <f>+'Ark1'!Y3141</f>
        <v>165.63703703703712</v>
      </c>
      <c r="J380" s="102">
        <f>+'Ark1'!AA3141</f>
        <v>27.508020318882821</v>
      </c>
      <c r="K380" s="102">
        <f t="shared" si="12"/>
        <v>3.1853276353276367</v>
      </c>
      <c r="L380" s="65">
        <f t="shared" si="13"/>
        <v>2.3532110091743119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+'Ark1'!C3142</f>
        <v>2013</v>
      </c>
      <c r="C381" s="47">
        <f>+'Ark1'!M3142</f>
        <v>53</v>
      </c>
      <c r="D381" s="47">
        <f>+'Ark1'!Q3142</f>
        <v>179</v>
      </c>
      <c r="E381" s="65">
        <f>+'Ark1'!R3142</f>
        <v>382</v>
      </c>
      <c r="F381" s="65">
        <f>+'Ark1'!S3142</f>
        <v>382</v>
      </c>
      <c r="G381" s="102">
        <f>+'Ark1'!T3142</f>
        <v>1.3670197537933011</v>
      </c>
      <c r="H381" s="102">
        <f>+'Ark1'!U3142</f>
        <v>1.639102728405178</v>
      </c>
      <c r="I381" s="102">
        <f>+'Ark1'!Y3142</f>
        <v>161.74869109947647</v>
      </c>
      <c r="J381" s="102">
        <f>+'Ark1'!AA3142</f>
        <v>26.544322035384443</v>
      </c>
      <c r="K381" s="102">
        <f t="shared" si="12"/>
        <v>3.0518620962165373</v>
      </c>
      <c r="L381" s="65">
        <f t="shared" si="13"/>
        <v>2.1340782122905027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+'Ark1'!C3143</f>
        <v>2013</v>
      </c>
      <c r="C382" s="47">
        <f>+'Ark1'!M3143</f>
        <v>54</v>
      </c>
      <c r="D382" s="47">
        <f>+'Ark1'!Q3143</f>
        <v>297</v>
      </c>
      <c r="E382" s="65">
        <f>+'Ark1'!R3143</f>
        <v>871</v>
      </c>
      <c r="F382" s="65">
        <f>+'Ark1'!S3143</f>
        <v>871</v>
      </c>
      <c r="G382" s="102">
        <f>+'Ark1'!T3143</f>
        <v>3.1169481820784424</v>
      </c>
      <c r="H382" s="102">
        <f>+'Ark1'!U3143</f>
        <v>3.687909513719589</v>
      </c>
      <c r="I382" s="102">
        <f>+'Ark1'!Y3143</f>
        <v>159.60998851894357</v>
      </c>
      <c r="J382" s="102">
        <f>+'Ark1'!AA3143</f>
        <v>26.09934308836236</v>
      </c>
      <c r="K382" s="102">
        <f t="shared" si="12"/>
        <v>2.9557405281285845</v>
      </c>
      <c r="L382" s="65">
        <f t="shared" si="13"/>
        <v>2.9326599326599325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+'Ark1'!C3144</f>
        <v>2013</v>
      </c>
      <c r="C383" s="47">
        <f>+'Ark1'!M3144</f>
        <v>55</v>
      </c>
      <c r="D383" s="47">
        <f>+'Ark1'!Q3144</f>
        <v>331</v>
      </c>
      <c r="E383" s="65">
        <f>+'Ark1'!R3144</f>
        <v>1237</v>
      </c>
      <c r="F383" s="65">
        <f>+'Ark1'!S3144</f>
        <v>1236</v>
      </c>
      <c r="G383" s="102">
        <f>+'Ark1'!T3144</f>
        <v>4.4267105639851128</v>
      </c>
      <c r="H383" s="102">
        <f>+'Ark1'!U3144</f>
        <v>5.0107711024926305</v>
      </c>
      <c r="I383" s="102">
        <f>+'Ark1'!Y3144</f>
        <v>152.69781729991931</v>
      </c>
      <c r="J383" s="102">
        <f>+'Ark1'!AA3144</f>
        <v>27.606137868065581</v>
      </c>
      <c r="K383" s="102">
        <f t="shared" si="12"/>
        <v>2.7763239509076238</v>
      </c>
      <c r="L383" s="65">
        <f t="shared" si="13"/>
        <v>3.7371601208459215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+'Ark1'!C3145</f>
        <v>2013</v>
      </c>
      <c r="C384" s="47">
        <f>+'Ark1'!M3145</f>
        <v>56</v>
      </c>
      <c r="D384" s="47">
        <f>+'Ark1'!Q3145</f>
        <v>311</v>
      </c>
      <c r="E384" s="65">
        <f>+'Ark1'!R3145</f>
        <v>1000</v>
      </c>
      <c r="F384" s="65">
        <f>+'Ark1'!S3145</f>
        <v>1000</v>
      </c>
      <c r="G384" s="102">
        <f>+'Ark1'!T3145</f>
        <v>3.578585742914401</v>
      </c>
      <c r="H384" s="102">
        <f>+'Ark1'!U3145</f>
        <v>3.9925685945179632</v>
      </c>
      <c r="I384" s="102">
        <f>+'Ark1'!Y3145</f>
        <v>150.50480000000027</v>
      </c>
      <c r="J384" s="102">
        <f>+'Ark1'!AA3145</f>
        <v>24.245268341676439</v>
      </c>
      <c r="K384" s="102">
        <f t="shared" si="12"/>
        <v>2.6875857142857194</v>
      </c>
      <c r="L384" s="65">
        <f t="shared" si="13"/>
        <v>3.215434083601286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+'Ark1'!C3146</f>
        <v>2013</v>
      </c>
      <c r="C385" s="47">
        <f>+'Ark1'!M3146</f>
        <v>57</v>
      </c>
      <c r="D385" s="47">
        <f>+'Ark1'!Q3146</f>
        <v>403</v>
      </c>
      <c r="E385" s="65">
        <f>+'Ark1'!R3146</f>
        <v>2055</v>
      </c>
      <c r="F385" s="65">
        <f>+'Ark1'!S3146</f>
        <v>2055</v>
      </c>
      <c r="G385" s="102">
        <f>+'Ark1'!T3146</f>
        <v>7.3539937016890908</v>
      </c>
      <c r="H385" s="102">
        <f>+'Ark1'!U3146</f>
        <v>7.9773326958868145</v>
      </c>
      <c r="I385" s="102">
        <f>+'Ark1'!Y3146</f>
        <v>146.33352798053542</v>
      </c>
      <c r="J385" s="102">
        <f>+'Ark1'!AA3146</f>
        <v>24.853677878703316</v>
      </c>
      <c r="K385" s="102">
        <f t="shared" si="12"/>
        <v>2.5672548768514987</v>
      </c>
      <c r="L385" s="65">
        <f t="shared" si="13"/>
        <v>5.0992555831265509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+'Ark1'!C3147</f>
        <v>2013</v>
      </c>
      <c r="C386" s="47">
        <f>+'Ark1'!M3147</f>
        <v>58</v>
      </c>
      <c r="D386" s="47">
        <f>+'Ark1'!Q3147</f>
        <v>417</v>
      </c>
      <c r="E386" s="65">
        <f>+'Ark1'!R3147</f>
        <v>2977</v>
      </c>
      <c r="F386" s="65">
        <f>+'Ark1'!S3147</f>
        <v>2977</v>
      </c>
      <c r="G386" s="102">
        <f>+'Ark1'!T3147</f>
        <v>10.653449756656171</v>
      </c>
      <c r="H386" s="102">
        <f>+'Ark1'!U3147</f>
        <v>11.129705954180984</v>
      </c>
      <c r="I386" s="102">
        <f>+'Ark1'!Y3147</f>
        <v>140.92979509573388</v>
      </c>
      <c r="J386" s="102">
        <f>+'Ark1'!AA3147</f>
        <v>24.549608158255523</v>
      </c>
      <c r="K386" s="102">
        <f t="shared" si="12"/>
        <v>2.429824053374722</v>
      </c>
      <c r="L386" s="65">
        <f t="shared" si="13"/>
        <v>7.1390887290167866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+'Ark1'!C3148</f>
        <v>2013</v>
      </c>
      <c r="C387" s="47">
        <f>+'Ark1'!M3148</f>
        <v>59</v>
      </c>
      <c r="D387" s="47">
        <f>+'Ark1'!Q3148</f>
        <v>336</v>
      </c>
      <c r="E387" s="65">
        <f>+'Ark1'!R3148</f>
        <v>2331</v>
      </c>
      <c r="F387" s="65">
        <f>+'Ark1'!S3148</f>
        <v>2331</v>
      </c>
      <c r="G387" s="102">
        <f>+'Ark1'!T3148</f>
        <v>8.3416833667334664</v>
      </c>
      <c r="H387" s="102">
        <f>+'Ark1'!U3148</f>
        <v>8.469408376444191</v>
      </c>
      <c r="I387" s="102">
        <f>+'Ark1'!Y3148</f>
        <v>136.96473616473631</v>
      </c>
      <c r="J387" s="102">
        <f>+'Ark1'!AA3148</f>
        <v>24.456076784366555</v>
      </c>
      <c r="K387" s="102">
        <f t="shared" si="12"/>
        <v>2.3214362061819713</v>
      </c>
      <c r="L387" s="65">
        <f t="shared" si="13"/>
        <v>6.9375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+'Ark1'!C3149</f>
        <v>2013</v>
      </c>
      <c r="C388" s="47">
        <f>+'Ark1'!M3149</f>
        <v>60</v>
      </c>
      <c r="D388" s="47">
        <f>+'Ark1'!Q3149</f>
        <v>438</v>
      </c>
      <c r="E388" s="65">
        <f>+'Ark1'!R3149</f>
        <v>4252</v>
      </c>
      <c r="F388" s="65">
        <f>+'Ark1'!S3149</f>
        <v>4252</v>
      </c>
      <c r="G388" s="102">
        <f>+'Ark1'!T3149</f>
        <v>15.216146578872028</v>
      </c>
      <c r="H388" s="102">
        <f>+'Ark1'!U3149</f>
        <v>14.824655959001088</v>
      </c>
      <c r="I388" s="102">
        <f>+'Ark1'!Y3149</f>
        <v>131.4284336782689</v>
      </c>
      <c r="J388" s="102">
        <f>+'Ark1'!AA3149</f>
        <v>23.017472668912081</v>
      </c>
      <c r="K388" s="102">
        <f t="shared" si="12"/>
        <v>2.1904738946378148</v>
      </c>
      <c r="L388" s="65">
        <f t="shared" si="13"/>
        <v>9.7077625570776256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+'Ark1'!C3150</f>
        <v>2013</v>
      </c>
      <c r="C389" s="47">
        <f>+'Ark1'!M3150</f>
        <v>61</v>
      </c>
      <c r="D389" s="47">
        <f>+'Ark1'!Q3150</f>
        <v>418</v>
      </c>
      <c r="E389" s="65">
        <f>+'Ark1'!R3150</f>
        <v>3334</v>
      </c>
      <c r="F389" s="65">
        <f>+'Ark1'!S3150</f>
        <v>3334</v>
      </c>
      <c r="G389" s="102">
        <f>+'Ark1'!T3150</f>
        <v>11.931004866876609</v>
      </c>
      <c r="H389" s="102">
        <f>+'Ark1'!U3150</f>
        <v>11.139964273354201</v>
      </c>
      <c r="I389" s="102">
        <f>+'Ark1'!Y3150</f>
        <v>125.95521895620878</v>
      </c>
      <c r="J389" s="102">
        <f>+'Ark1'!AA3150</f>
        <v>22.216726326606519</v>
      </c>
      <c r="K389" s="102">
        <f t="shared" si="12"/>
        <v>2.0648396550198163</v>
      </c>
      <c r="L389" s="65">
        <f t="shared" si="13"/>
        <v>7.9760765550239237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+'Ark1'!C3151</f>
        <v>2013</v>
      </c>
      <c r="C390" s="47">
        <f>+'Ark1'!M3151</f>
        <v>62</v>
      </c>
      <c r="D390" s="47">
        <f>+'Ark1'!Q3151</f>
        <v>417</v>
      </c>
      <c r="E390" s="65">
        <f>+'Ark1'!R3151</f>
        <v>3170</v>
      </c>
      <c r="F390" s="65">
        <f>+'Ark1'!S3151</f>
        <v>3170</v>
      </c>
      <c r="G390" s="102">
        <f>+'Ark1'!T3151</f>
        <v>11.344116805038649</v>
      </c>
      <c r="H390" s="102">
        <f>+'Ark1'!U3151</f>
        <v>10.166198565087452</v>
      </c>
      <c r="I390" s="102">
        <f>+'Ark1'!Y3151</f>
        <v>120.8919242902211</v>
      </c>
      <c r="J390" s="102">
        <f>+'Ark1'!AA3151</f>
        <v>22.437338003328165</v>
      </c>
      <c r="K390" s="102">
        <f t="shared" si="12"/>
        <v>1.9498697466164694</v>
      </c>
      <c r="L390" s="65">
        <f t="shared" si="13"/>
        <v>7.6019184652278176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+'Ark1'!C3152</f>
        <v>2013</v>
      </c>
      <c r="C391" s="47">
        <f>+'Ark1'!M3152</f>
        <v>63</v>
      </c>
      <c r="D391" s="47">
        <f>+'Ark1'!Q3152</f>
        <v>405</v>
      </c>
      <c r="E391" s="65">
        <f>+'Ark1'!R3152</f>
        <v>2871</v>
      </c>
      <c r="F391" s="65">
        <f>+'Ark1'!S3152</f>
        <v>2871</v>
      </c>
      <c r="G391" s="102">
        <f>+'Ark1'!T3152</f>
        <v>10.274119667907245</v>
      </c>
      <c r="H391" s="102">
        <f>+'Ark1'!U3152</f>
        <v>8.7580181086524398</v>
      </c>
      <c r="I391" s="102">
        <f>+'Ark1'!Y3152</f>
        <v>114.99278996865198</v>
      </c>
      <c r="J391" s="102">
        <f>+'Ark1'!AA3152</f>
        <v>21.811835522129751</v>
      </c>
      <c r="K391" s="102">
        <f t="shared" si="12"/>
        <v>1.8252823804547933</v>
      </c>
      <c r="L391" s="65">
        <f t="shared" si="13"/>
        <v>7.0888888888888886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+'Ark1'!C3153</f>
        <v>2013</v>
      </c>
      <c r="C392" s="47">
        <f>+'Ark1'!M3153</f>
        <v>64</v>
      </c>
      <c r="D392" s="47">
        <f>+'Ark1'!Q3153</f>
        <v>174</v>
      </c>
      <c r="E392" s="65">
        <f>+'Ark1'!R3153</f>
        <v>838</v>
      </c>
      <c r="F392" s="65">
        <f>+'Ark1'!S3153</f>
        <v>838</v>
      </c>
      <c r="G392" s="102">
        <f>+'Ark1'!T3153</f>
        <v>2.9988548525622676</v>
      </c>
      <c r="H392" s="102">
        <f>+'Ark1'!U3153</f>
        <v>2.6907860344882195</v>
      </c>
      <c r="I392" s="102">
        <f>+'Ark1'!Y3153</f>
        <v>121.04116945107393</v>
      </c>
      <c r="J392" s="102">
        <f>+'Ark1'!AA3153</f>
        <v>22.167715286403048</v>
      </c>
      <c r="K392" s="102">
        <f t="shared" si="12"/>
        <v>1.8912682726730301</v>
      </c>
      <c r="L392" s="65">
        <f t="shared" si="13"/>
        <v>4.8160919540229887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+'Ark1'!C3154</f>
        <v>2013</v>
      </c>
      <c r="C393" s="47">
        <f>+'Ark1'!M3154</f>
        <v>65</v>
      </c>
      <c r="D393" s="47">
        <f>+'Ark1'!Q3154</f>
        <v>157</v>
      </c>
      <c r="E393" s="65">
        <f>+'Ark1'!R3154</f>
        <v>712</v>
      </c>
      <c r="F393" s="65">
        <f>+'Ark1'!S3154</f>
        <v>712</v>
      </c>
      <c r="G393" s="102">
        <f>+'Ark1'!T3154</f>
        <v>2.5479530489550526</v>
      </c>
      <c r="H393" s="102">
        <f>+'Ark1'!U3154</f>
        <v>2.3306917078241831</v>
      </c>
      <c r="I393" s="102">
        <f>+'Ark1'!Y3154</f>
        <v>123.39648876404497</v>
      </c>
      <c r="J393" s="102">
        <f>+'Ark1'!AA3154</f>
        <v>22.344935743956565</v>
      </c>
      <c r="K393" s="102">
        <f t="shared" si="12"/>
        <v>1.8984075194468457</v>
      </c>
      <c r="L393" s="65">
        <f t="shared" si="13"/>
        <v>4.5350318471337578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+'Ark1'!C3155</f>
        <v>2013</v>
      </c>
      <c r="C394" s="47">
        <f>+'Ark1'!M3155</f>
        <v>66</v>
      </c>
      <c r="D394" s="47">
        <f>+'Ark1'!Q3155</f>
        <v>21</v>
      </c>
      <c r="E394" s="65">
        <f>+'Ark1'!R3155</f>
        <v>31</v>
      </c>
      <c r="F394" s="65">
        <f>+'Ark1'!S3155</f>
        <v>31</v>
      </c>
      <c r="G394" s="102">
        <f>+'Ark1'!T3155</f>
        <v>0.1109361580303464</v>
      </c>
      <c r="H394" s="102">
        <f>+'Ark1'!U3155</f>
        <v>8.431611497318274E-2</v>
      </c>
      <c r="I394" s="102">
        <f>+'Ark1'!Y3155</f>
        <v>102.5290322580645</v>
      </c>
      <c r="J394" s="102">
        <f>+'Ark1'!AA3155</f>
        <v>19.522661663264987</v>
      </c>
      <c r="K394" s="102">
        <f t="shared" si="12"/>
        <v>1.55347018572825</v>
      </c>
      <c r="L394" s="65">
        <f t="shared" si="13"/>
        <v>1.4761904761904763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+'Ark1'!C3156</f>
        <v>2013</v>
      </c>
      <c r="C395" s="47">
        <f>+'Ark1'!M3156</f>
        <v>67</v>
      </c>
      <c r="D395" s="47">
        <f>+'Ark1'!Q3156</f>
        <v>0</v>
      </c>
      <c r="E395" s="65">
        <f>+'Ark1'!R3156</f>
        <v>0</v>
      </c>
      <c r="F395" s="65">
        <f>+'Ark1'!S3156</f>
        <v>0</v>
      </c>
      <c r="G395" s="102">
        <f>+'Ark1'!T3156</f>
        <v>0</v>
      </c>
      <c r="H395" s="102">
        <f>+'Ark1'!U3156</f>
        <v>0</v>
      </c>
      <c r="I395" s="102">
        <f>+'Ark1'!Y3156</f>
        <v>0</v>
      </c>
      <c r="J395" s="102">
        <f>+'Ark1'!AA3156</f>
        <v>0</v>
      </c>
      <c r="K395" s="102">
        <f t="shared" si="12"/>
        <v>0</v>
      </c>
      <c r="L395" s="65" t="e">
        <f t="shared" si="13"/>
        <v>#DIV/0!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 s="47">
        <f>+'Ark1'!C3157</f>
        <v>2013</v>
      </c>
      <c r="C396" s="47">
        <f>+'Ark1'!M3157</f>
        <v>68</v>
      </c>
      <c r="D396" s="47">
        <f>+'Ark1'!Q3157</f>
        <v>1</v>
      </c>
      <c r="E396" s="65">
        <f>+'Ark1'!R3157</f>
        <v>1</v>
      </c>
      <c r="F396" s="65">
        <f>+'Ark1'!S3157</f>
        <v>1</v>
      </c>
      <c r="G396" s="102">
        <f>+'Ark1'!T3157</f>
        <v>3.578585742914401E-3</v>
      </c>
      <c r="H396" s="102">
        <f>+'Ark1'!U3157</f>
        <v>3.6767598588230322E-3</v>
      </c>
      <c r="I396" s="102">
        <f>+'Ark1'!Y3157</f>
        <v>138.6</v>
      </c>
      <c r="J396" s="102">
        <f>+'Ark1'!AA3157</f>
        <v>0</v>
      </c>
      <c r="K396" s="102">
        <f t="shared" si="12"/>
        <v>2.0382352941176469</v>
      </c>
      <c r="L396" s="65">
        <f t="shared" si="13"/>
        <v>1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+'Ark1'!C3158</f>
        <v>2012</v>
      </c>
      <c r="C397">
        <f>+'Ark1'!M3158</f>
        <v>0</v>
      </c>
      <c r="D397">
        <f>+'Ark1'!Q3158</f>
        <v>97</v>
      </c>
      <c r="E397" s="9">
        <f>+'Ark1'!R3158</f>
        <v>158</v>
      </c>
      <c r="F397" s="9">
        <f>+'Ark1'!S3158</f>
        <v>0</v>
      </c>
      <c r="G397" s="97">
        <f>+'Ark1'!T3158</f>
        <v>0.56657223796033995</v>
      </c>
      <c r="H397" s="97">
        <f>+'Ark1'!U3158</f>
        <v>0</v>
      </c>
      <c r="I397" s="97">
        <f>+'Ark1'!Y3158</f>
        <v>0</v>
      </c>
      <c r="J397" s="97">
        <f>+'Ark1'!AA3158</f>
        <v>0</v>
      </c>
      <c r="K397" s="97" t="e">
        <f t="shared" si="12"/>
        <v>#DIV/0!</v>
      </c>
      <c r="L397" s="9">
        <f t="shared" si="13"/>
        <v>1.6288659793814433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+'Ark1'!C3159</f>
        <v>2012</v>
      </c>
      <c r="C398">
        <f>+'Ark1'!M3159</f>
        <v>35</v>
      </c>
      <c r="D398">
        <f>+'Ark1'!Q3159</f>
        <v>8</v>
      </c>
      <c r="E398" s="9">
        <f>+'Ark1'!R3159</f>
        <v>9</v>
      </c>
      <c r="F398" s="9">
        <f>+'Ark1'!S3159</f>
        <v>9</v>
      </c>
      <c r="G398" s="97">
        <f>+'Ark1'!T3159</f>
        <v>3.2273102162297847E-2</v>
      </c>
      <c r="H398" s="97">
        <f>+'Ark1'!U3159</f>
        <v>5.1248486962496786E-2</v>
      </c>
      <c r="I398" s="97">
        <f>+'Ark1'!Y3159</f>
        <v>212.74444444444444</v>
      </c>
      <c r="J398" s="97">
        <f>+'Ark1'!AA3159</f>
        <v>21.269075679185448</v>
      </c>
      <c r="K398" s="97">
        <f t="shared" si="12"/>
        <v>6.0784126984126985</v>
      </c>
      <c r="L398" s="9">
        <f t="shared" si="13"/>
        <v>1.125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+'Ark1'!C3160</f>
        <v>2012</v>
      </c>
      <c r="C399">
        <f>+'Ark1'!M3160</f>
        <v>36</v>
      </c>
      <c r="D399">
        <f>+'Ark1'!Q3160</f>
        <v>4</v>
      </c>
      <c r="E399" s="9">
        <f>+'Ark1'!R3160</f>
        <v>4</v>
      </c>
      <c r="F399" s="9">
        <f>+'Ark1'!S3160</f>
        <v>4</v>
      </c>
      <c r="G399" s="97">
        <f>+'Ark1'!T3160</f>
        <v>1.4343600961021262E-2</v>
      </c>
      <c r="H399" s="97">
        <f>+'Ark1'!U3160</f>
        <v>1.5655319383905766E-2</v>
      </c>
      <c r="I399" s="97">
        <f>+'Ark1'!Y3160</f>
        <v>146.22499999999999</v>
      </c>
      <c r="J399" s="97">
        <f>+'Ark1'!AA3160</f>
        <v>46.553591429663129</v>
      </c>
      <c r="K399" s="97">
        <f t="shared" si="12"/>
        <v>4.061805555555555</v>
      </c>
      <c r="L399" s="9">
        <f t="shared" si="13"/>
        <v>1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+'Ark1'!C3161</f>
        <v>2012</v>
      </c>
      <c r="C400">
        <f>+'Ark1'!M3161</f>
        <v>37</v>
      </c>
      <c r="D400">
        <f>+'Ark1'!Q3161</f>
        <v>1</v>
      </c>
      <c r="E400" s="9">
        <f>+'Ark1'!R3161</f>
        <v>1</v>
      </c>
      <c r="F400" s="9">
        <f>+'Ark1'!S3161</f>
        <v>1</v>
      </c>
      <c r="G400" s="97">
        <f>+'Ark1'!T3161</f>
        <v>3.585900240255316E-3</v>
      </c>
      <c r="H400" s="97">
        <f>+'Ark1'!U3161</f>
        <v>5.9393321444498022E-3</v>
      </c>
      <c r="I400" s="97">
        <f>+'Ark1'!Y3161</f>
        <v>221.9</v>
      </c>
      <c r="J400" s="97">
        <f>+'Ark1'!AA3161</f>
        <v>0</v>
      </c>
      <c r="K400" s="97">
        <f t="shared" si="12"/>
        <v>5.9972972972972975</v>
      </c>
      <c r="L400" s="9">
        <f t="shared" si="13"/>
        <v>1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+'Ark1'!C3162</f>
        <v>2012</v>
      </c>
      <c r="C401">
        <f>+'Ark1'!M3162</f>
        <v>38</v>
      </c>
      <c r="D401">
        <f>+'Ark1'!Q3162</f>
        <v>1</v>
      </c>
      <c r="E401" s="9">
        <f>+'Ark1'!R3162</f>
        <v>1</v>
      </c>
      <c r="F401" s="9">
        <f>+'Ark1'!S3162</f>
        <v>1</v>
      </c>
      <c r="G401" s="97">
        <f>+'Ark1'!T3162</f>
        <v>3.585900240255316E-3</v>
      </c>
      <c r="H401" s="97">
        <f>+'Ark1'!U3162</f>
        <v>5.6288488056682878E-3</v>
      </c>
      <c r="I401" s="97">
        <f>+'Ark1'!Y3162</f>
        <v>210.3</v>
      </c>
      <c r="J401" s="97">
        <f>+'Ark1'!AA3162</f>
        <v>0</v>
      </c>
      <c r="K401" s="97">
        <f t="shared" si="12"/>
        <v>5.5342105263157899</v>
      </c>
      <c r="L401" s="9">
        <f t="shared" si="13"/>
        <v>1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+'Ark1'!C3163</f>
        <v>2012</v>
      </c>
      <c r="C402">
        <f>+'Ark1'!M3163</f>
        <v>39</v>
      </c>
      <c r="D402">
        <f>+'Ark1'!Q3163</f>
        <v>5</v>
      </c>
      <c r="E402" s="9">
        <f>+'Ark1'!R3163</f>
        <v>5</v>
      </c>
      <c r="F402" s="9">
        <f>+'Ark1'!S3163</f>
        <v>5</v>
      </c>
      <c r="G402" s="97">
        <f>+'Ark1'!T3163</f>
        <v>1.7929501201276579E-2</v>
      </c>
      <c r="H402" s="97">
        <f>+'Ark1'!U3163</f>
        <v>2.7151232660341956E-2</v>
      </c>
      <c r="I402" s="97">
        <f>+'Ark1'!Y3163</f>
        <v>202.88</v>
      </c>
      <c r="J402" s="97">
        <f>+'Ark1'!AA3163</f>
        <v>24.31537785024106</v>
      </c>
      <c r="K402" s="97">
        <f t="shared" si="12"/>
        <v>5.2020512820512819</v>
      </c>
      <c r="L402" s="9">
        <f t="shared" si="13"/>
        <v>1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+'Ark1'!C3164</f>
        <v>2012</v>
      </c>
      <c r="C403">
        <f>+'Ark1'!M3164</f>
        <v>40</v>
      </c>
      <c r="D403">
        <f>+'Ark1'!Q3164</f>
        <v>6</v>
      </c>
      <c r="E403" s="9">
        <f>+'Ark1'!R3164</f>
        <v>6</v>
      </c>
      <c r="F403" s="9">
        <f>+'Ark1'!S3164</f>
        <v>6</v>
      </c>
      <c r="G403" s="97">
        <f>+'Ark1'!T3164</f>
        <v>2.1515401441531901E-2</v>
      </c>
      <c r="H403" s="97">
        <f>+'Ark1'!U3164</f>
        <v>3.0023203544070936E-2</v>
      </c>
      <c r="I403" s="97">
        <f>+'Ark1'!Y3164</f>
        <v>186.95000000000005</v>
      </c>
      <c r="J403" s="97">
        <f>+'Ark1'!AA3164</f>
        <v>55.246078292188812</v>
      </c>
      <c r="K403" s="97">
        <f t="shared" si="12"/>
        <v>4.673750000000001</v>
      </c>
      <c r="L403" s="9">
        <f t="shared" si="13"/>
        <v>1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+'Ark1'!C3165</f>
        <v>2012</v>
      </c>
      <c r="C404">
        <f>+'Ark1'!M3165</f>
        <v>41</v>
      </c>
      <c r="D404">
        <f>+'Ark1'!Q3165</f>
        <v>9</v>
      </c>
      <c r="E404" s="9">
        <f>+'Ark1'!R3165</f>
        <v>11</v>
      </c>
      <c r="F404" s="9">
        <f>+'Ark1'!S3165</f>
        <v>11</v>
      </c>
      <c r="G404" s="97">
        <f>+'Ark1'!T3165</f>
        <v>3.944490264280847E-2</v>
      </c>
      <c r="H404" s="97">
        <f>+'Ark1'!U3165</f>
        <v>5.643837656506015E-2</v>
      </c>
      <c r="I404" s="97">
        <f>+'Ark1'!Y3165</f>
        <v>191.69090909090912</v>
      </c>
      <c r="J404" s="97">
        <f>+'Ark1'!AA3165</f>
        <v>29.680555451352713</v>
      </c>
      <c r="K404" s="97">
        <f t="shared" si="12"/>
        <v>4.6753880266075392</v>
      </c>
      <c r="L404" s="9">
        <f t="shared" si="13"/>
        <v>1.2222222222222223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+'Ark1'!C3166</f>
        <v>2012</v>
      </c>
      <c r="C405">
        <f>+'Ark1'!M3166</f>
        <v>42</v>
      </c>
      <c r="D405">
        <f>+'Ark1'!Q3166</f>
        <v>15</v>
      </c>
      <c r="E405" s="9">
        <f>+'Ark1'!R3166</f>
        <v>16</v>
      </c>
      <c r="F405" s="9">
        <f>+'Ark1'!S3166</f>
        <v>16</v>
      </c>
      <c r="G405" s="97">
        <f>+'Ark1'!T3166</f>
        <v>5.7374403844085049E-2</v>
      </c>
      <c r="H405" s="97">
        <f>+'Ark1'!U3166</f>
        <v>7.9438232859452743E-2</v>
      </c>
      <c r="I405" s="97">
        <f>+'Ark1'!Y3166</f>
        <v>185.49374999999995</v>
      </c>
      <c r="J405" s="97">
        <f>+'Ark1'!AA3166</f>
        <v>35.508721969926263</v>
      </c>
      <c r="K405" s="97">
        <f t="shared" si="12"/>
        <v>4.4165178571428561</v>
      </c>
      <c r="L405" s="9">
        <f t="shared" si="13"/>
        <v>1.0666666666666667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+'Ark1'!C3167</f>
        <v>2012</v>
      </c>
      <c r="C406">
        <f>+'Ark1'!M3167</f>
        <v>43</v>
      </c>
      <c r="D406">
        <f>+'Ark1'!Q3167</f>
        <v>27</v>
      </c>
      <c r="E406" s="9">
        <f>+'Ark1'!R3167</f>
        <v>31</v>
      </c>
      <c r="F406" s="9">
        <f>+'Ark1'!S3167</f>
        <v>31</v>
      </c>
      <c r="G406" s="97">
        <f>+'Ark1'!T3167</f>
        <v>0.11116290744791482</v>
      </c>
      <c r="H406" s="97">
        <f>+'Ark1'!U3167</f>
        <v>0.16061891962879141</v>
      </c>
      <c r="I406" s="97">
        <f>+'Ark1'!Y3167</f>
        <v>193.57741935483872</v>
      </c>
      <c r="J406" s="97">
        <f>+'Ark1'!AA3167</f>
        <v>27.483434420279622</v>
      </c>
      <c r="K406" s="97">
        <f t="shared" si="12"/>
        <v>4.5018004501125288</v>
      </c>
      <c r="L406" s="9">
        <f t="shared" si="13"/>
        <v>1.1481481481481481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+'Ark1'!C3168</f>
        <v>2012</v>
      </c>
      <c r="C407">
        <f>+'Ark1'!M3168</f>
        <v>44</v>
      </c>
      <c r="D407">
        <f>+'Ark1'!Q3168</f>
        <v>19</v>
      </c>
      <c r="E407" s="9">
        <f>+'Ark1'!R3168</f>
        <v>28</v>
      </c>
      <c r="F407" s="9">
        <f>+'Ark1'!S3168</f>
        <v>28</v>
      </c>
      <c r="G407" s="97">
        <f>+'Ark1'!T3168</f>
        <v>0.10040520672714888</v>
      </c>
      <c r="H407" s="97">
        <f>+'Ark1'!U3168</f>
        <v>0.14998486527552451</v>
      </c>
      <c r="I407" s="97">
        <f>+'Ark1'!Y3168</f>
        <v>200.12857142857129</v>
      </c>
      <c r="J407" s="97">
        <f>+'Ark1'!AA3168</f>
        <v>25.904727328408661</v>
      </c>
      <c r="K407" s="97">
        <f t="shared" si="12"/>
        <v>4.5483766233766199</v>
      </c>
      <c r="L407" s="9">
        <f t="shared" si="13"/>
        <v>1.4736842105263157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+'Ark1'!C3169</f>
        <v>2012</v>
      </c>
      <c r="C408">
        <f>+'Ark1'!M3169</f>
        <v>45</v>
      </c>
      <c r="D408">
        <f>+'Ark1'!Q3169</f>
        <v>48</v>
      </c>
      <c r="E408" s="9">
        <f>+'Ark1'!R3169</f>
        <v>56</v>
      </c>
      <c r="F408" s="9">
        <f>+'Ark1'!S3169</f>
        <v>56</v>
      </c>
      <c r="G408" s="97">
        <f>+'Ark1'!T3169</f>
        <v>0.20081041345429776</v>
      </c>
      <c r="H408" s="97">
        <f>+'Ark1'!U3169</f>
        <v>0.27812883361607382</v>
      </c>
      <c r="I408" s="97">
        <f>+'Ark1'!Y3169</f>
        <v>185.55714285714296</v>
      </c>
      <c r="J408" s="97">
        <f>+'Ark1'!AA3169</f>
        <v>26.571338325499376</v>
      </c>
      <c r="K408" s="97">
        <f t="shared" si="12"/>
        <v>4.1234920634920655</v>
      </c>
      <c r="L408" s="9">
        <f t="shared" si="13"/>
        <v>1.1666666666666667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+'Ark1'!C3170</f>
        <v>2012</v>
      </c>
      <c r="C409">
        <f>+'Ark1'!M3170</f>
        <v>46</v>
      </c>
      <c r="D409">
        <f>+'Ark1'!Q3170</f>
        <v>64</v>
      </c>
      <c r="E409" s="9">
        <f>+'Ark1'!R3170</f>
        <v>85</v>
      </c>
      <c r="F409" s="9">
        <f>+'Ark1'!S3170</f>
        <v>85</v>
      </c>
      <c r="G409" s="97">
        <f>+'Ark1'!T3170</f>
        <v>0.30480152042170189</v>
      </c>
      <c r="H409" s="97">
        <f>+'Ark1'!U3170</f>
        <v>0.40776098071836886</v>
      </c>
      <c r="I409" s="97">
        <f>+'Ark1'!Y3170</f>
        <v>179.22823529411764</v>
      </c>
      <c r="J409" s="97">
        <f>+'Ark1'!AA3170</f>
        <v>26.636532241021804</v>
      </c>
      <c r="K409" s="97">
        <f t="shared" si="12"/>
        <v>3.8962659846547312</v>
      </c>
      <c r="L409" s="9">
        <f t="shared" si="13"/>
        <v>1.328125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+'Ark1'!C3171</f>
        <v>2012</v>
      </c>
      <c r="C410">
        <f>+'Ark1'!M3171</f>
        <v>47</v>
      </c>
      <c r="D410">
        <f>+'Ark1'!Q3171</f>
        <v>55</v>
      </c>
      <c r="E410" s="9">
        <f>+'Ark1'!R3171</f>
        <v>75</v>
      </c>
      <c r="F410" s="9">
        <f>+'Ark1'!S3171</f>
        <v>75</v>
      </c>
      <c r="G410" s="97">
        <f>+'Ark1'!T3171</f>
        <v>0.26894251801914876</v>
      </c>
      <c r="H410" s="97">
        <f>+'Ark1'!U3171</f>
        <v>0.35039383071747093</v>
      </c>
      <c r="I410" s="97">
        <f>+'Ark1'!Y3171</f>
        <v>174.54800000000003</v>
      </c>
      <c r="J410" s="97">
        <f>+'Ark1'!AA3171</f>
        <v>28.146679425229578</v>
      </c>
      <c r="K410" s="97">
        <f t="shared" si="12"/>
        <v>3.7137872340425537</v>
      </c>
      <c r="L410" s="9">
        <f t="shared" si="13"/>
        <v>1.3636363636363635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+'Ark1'!C3172</f>
        <v>2012</v>
      </c>
      <c r="C411">
        <f>+'Ark1'!M3172</f>
        <v>48</v>
      </c>
      <c r="D411">
        <f>+'Ark1'!Q3172</f>
        <v>103</v>
      </c>
      <c r="E411" s="9">
        <f>+'Ark1'!R3172</f>
        <v>148</v>
      </c>
      <c r="F411" s="9">
        <f>+'Ark1'!S3172</f>
        <v>148</v>
      </c>
      <c r="G411" s="97">
        <f>+'Ark1'!T3172</f>
        <v>0.53071323555778693</v>
      </c>
      <c r="H411" s="97">
        <f>+'Ark1'!U3172</f>
        <v>0.71811049047454445</v>
      </c>
      <c r="I411" s="97">
        <f>+'Ark1'!Y3172</f>
        <v>181.27972972972964</v>
      </c>
      <c r="J411" s="97">
        <f>+'Ark1'!AA3172</f>
        <v>27.632662712370113</v>
      </c>
      <c r="K411" s="97">
        <f t="shared" si="12"/>
        <v>3.776661036036034</v>
      </c>
      <c r="L411" s="9">
        <f t="shared" si="13"/>
        <v>1.4368932038834952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+'Ark1'!C3173</f>
        <v>2012</v>
      </c>
      <c r="C412">
        <f>+'Ark1'!M3173</f>
        <v>49</v>
      </c>
      <c r="D412">
        <f>+'Ark1'!Q3173</f>
        <v>124</v>
      </c>
      <c r="E412" s="9">
        <f>+'Ark1'!R3173</f>
        <v>194</v>
      </c>
      <c r="F412" s="9">
        <f>+'Ark1'!S3173</f>
        <v>194</v>
      </c>
      <c r="G412" s="97">
        <f>+'Ark1'!T3173</f>
        <v>0.69566464660953109</v>
      </c>
      <c r="H412" s="97">
        <f>+'Ark1'!U3173</f>
        <v>0.90187647832559936</v>
      </c>
      <c r="I412" s="97">
        <f>+'Ark1'!Y3173</f>
        <v>173.68608247422685</v>
      </c>
      <c r="J412" s="97">
        <f>+'Ark1'!AA3173</f>
        <v>29.815843054056121</v>
      </c>
      <c r="K412" s="97">
        <f t="shared" si="12"/>
        <v>3.5446139280454458</v>
      </c>
      <c r="L412" s="9">
        <f t="shared" si="13"/>
        <v>1.564516129032258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+'Ark1'!C3174</f>
        <v>2012</v>
      </c>
      <c r="C413">
        <f>+'Ark1'!M3174</f>
        <v>50</v>
      </c>
      <c r="D413">
        <f>+'Ark1'!Q3174</f>
        <v>138</v>
      </c>
      <c r="E413" s="9">
        <f>+'Ark1'!R3174</f>
        <v>222</v>
      </c>
      <c r="F413" s="9">
        <f>+'Ark1'!S3174</f>
        <v>222</v>
      </c>
      <c r="G413" s="97">
        <f>+'Ark1'!T3174</f>
        <v>0.79606985333667979</v>
      </c>
      <c r="H413" s="97">
        <f>+'Ark1'!U3174</f>
        <v>1.0266747210327267</v>
      </c>
      <c r="I413" s="97">
        <f>+'Ark1'!Y3174</f>
        <v>172.78243243243239</v>
      </c>
      <c r="J413" s="97">
        <f>+'Ark1'!AA3174</f>
        <v>29.751136058745676</v>
      </c>
      <c r="K413" s="97">
        <f t="shared" si="12"/>
        <v>3.4556486486486477</v>
      </c>
      <c r="L413" s="9">
        <f t="shared" si="13"/>
        <v>1.6086956521739131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+'Ark1'!C3175</f>
        <v>2012</v>
      </c>
      <c r="C414">
        <f>+'Ark1'!M3175</f>
        <v>51</v>
      </c>
      <c r="D414">
        <f>+'Ark1'!Q3175</f>
        <v>199</v>
      </c>
      <c r="E414" s="9">
        <f>+'Ark1'!R3175</f>
        <v>374</v>
      </c>
      <c r="F414" s="9">
        <f>+'Ark1'!S3175</f>
        <v>374</v>
      </c>
      <c r="G414" s="97">
        <f>+'Ark1'!T3175</f>
        <v>1.3411266898554879</v>
      </c>
      <c r="H414" s="97">
        <f>+'Ark1'!U3175</f>
        <v>1.672605864982089</v>
      </c>
      <c r="I414" s="97">
        <f>+'Ark1'!Y3175</f>
        <v>167.08663101604267</v>
      </c>
      <c r="J414" s="97">
        <f>+'Ark1'!AA3175</f>
        <v>28.018696639516676</v>
      </c>
      <c r="K414" s="97">
        <f t="shared" si="12"/>
        <v>3.2762084512949543</v>
      </c>
      <c r="L414" s="9">
        <f t="shared" si="13"/>
        <v>1.879396984924623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+'Ark1'!C3176</f>
        <v>2012</v>
      </c>
      <c r="C415">
        <f>+'Ark1'!M3176</f>
        <v>52</v>
      </c>
      <c r="D415">
        <f>+'Ark1'!Q3176</f>
        <v>253</v>
      </c>
      <c r="E415" s="9">
        <f>+'Ark1'!R3176</f>
        <v>544</v>
      </c>
      <c r="F415" s="9">
        <f>+'Ark1'!S3176</f>
        <v>544</v>
      </c>
      <c r="G415" s="97">
        <f>+'Ark1'!T3176</f>
        <v>1.950729730698892</v>
      </c>
      <c r="H415" s="97">
        <f>+'Ark1'!U3176</f>
        <v>2.3745069839078341</v>
      </c>
      <c r="I415" s="97">
        <f>+'Ark1'!Y3176</f>
        <v>163.07757352941172</v>
      </c>
      <c r="J415" s="97">
        <f>+'Ark1'!AA3176</f>
        <v>27.646470442640567</v>
      </c>
      <c r="K415" s="97">
        <f t="shared" si="12"/>
        <v>3.1361071832579177</v>
      </c>
      <c r="L415" s="9">
        <f t="shared" si="13"/>
        <v>2.150197628458498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+'Ark1'!C3177</f>
        <v>2012</v>
      </c>
      <c r="C416">
        <f>+'Ark1'!M3177</f>
        <v>53</v>
      </c>
      <c r="D416">
        <f>+'Ark1'!Q3177</f>
        <v>206</v>
      </c>
      <c r="E416" s="9">
        <f>+'Ark1'!R3177</f>
        <v>382</v>
      </c>
      <c r="F416" s="9">
        <f>+'Ark1'!S3177</f>
        <v>382</v>
      </c>
      <c r="G416" s="97">
        <f>+'Ark1'!T3177</f>
        <v>1.3698138917775311</v>
      </c>
      <c r="H416" s="97">
        <f>+'Ark1'!U3177</f>
        <v>1.6468411010242388</v>
      </c>
      <c r="I416" s="97">
        <f>+'Ark1'!Y3177</f>
        <v>161.06753926701575</v>
      </c>
      <c r="J416" s="97">
        <f>+'Ark1'!AA3177</f>
        <v>26.825724032373046</v>
      </c>
      <c r="K416" s="97">
        <f t="shared" si="12"/>
        <v>3.0390101748493539</v>
      </c>
      <c r="L416" s="9">
        <f t="shared" si="13"/>
        <v>1.854368932038835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+'Ark1'!C3178</f>
        <v>2012</v>
      </c>
      <c r="C417">
        <f>+'Ark1'!M3178</f>
        <v>54</v>
      </c>
      <c r="D417">
        <f>+'Ark1'!Q3178</f>
        <v>304</v>
      </c>
      <c r="E417" s="9">
        <f>+'Ark1'!R3178</f>
        <v>798</v>
      </c>
      <c r="F417" s="9">
        <f>+'Ark1'!S3178</f>
        <v>798</v>
      </c>
      <c r="G417" s="97">
        <f>+'Ark1'!T3178</f>
        <v>2.8615483917237423</v>
      </c>
      <c r="H417" s="97">
        <f>+'Ark1'!U3178</f>
        <v>3.3570663050285194</v>
      </c>
      <c r="I417" s="97">
        <f>+'Ark1'!Y3178</f>
        <v>157.17255639097749</v>
      </c>
      <c r="J417" s="97">
        <f>+'Ark1'!AA3178</f>
        <v>26.899079676632311</v>
      </c>
      <c r="K417" s="97">
        <f t="shared" si="12"/>
        <v>2.910602896129213</v>
      </c>
      <c r="L417" s="9">
        <f t="shared" si="13"/>
        <v>2.625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+'Ark1'!C3179</f>
        <v>2012</v>
      </c>
      <c r="C418">
        <f>+'Ark1'!M3179</f>
        <v>55</v>
      </c>
      <c r="D418">
        <f>+'Ark1'!Q3179</f>
        <v>448</v>
      </c>
      <c r="E418" s="9">
        <f>+'Ark1'!R3179</f>
        <v>1939</v>
      </c>
      <c r="F418" s="9">
        <f>+'Ark1'!S3179</f>
        <v>1939</v>
      </c>
      <c r="G418" s="97">
        <f>+'Ark1'!T3179</f>
        <v>6.9530605658550551</v>
      </c>
      <c r="H418" s="97">
        <f>+'Ark1'!U3179</f>
        <v>7.4447480846590706</v>
      </c>
      <c r="I418" s="97">
        <f>+'Ark1'!Y3179</f>
        <v>143.44713769984548</v>
      </c>
      <c r="J418" s="97">
        <f>+'Ark1'!AA3179</f>
        <v>30.561142492311639</v>
      </c>
      <c r="K418" s="97">
        <f t="shared" si="12"/>
        <v>2.6081297763608271</v>
      </c>
      <c r="L418" s="9">
        <f t="shared" si="13"/>
        <v>4.328125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+'Ark1'!C3180</f>
        <v>2012</v>
      </c>
      <c r="C419">
        <f>+'Ark1'!M3180</f>
        <v>56</v>
      </c>
      <c r="D419">
        <f>+'Ark1'!Q3180</f>
        <v>351</v>
      </c>
      <c r="E419" s="9">
        <f>+'Ark1'!R3180</f>
        <v>1085</v>
      </c>
      <c r="F419" s="9">
        <f>+'Ark1'!S3180</f>
        <v>1085</v>
      </c>
      <c r="G419" s="97">
        <f>+'Ark1'!T3180</f>
        <v>3.8907017606770178</v>
      </c>
      <c r="H419" s="97">
        <f>+'Ark1'!U3180</f>
        <v>4.3445692703451506</v>
      </c>
      <c r="I419" s="97">
        <f>+'Ark1'!Y3180</f>
        <v>149.60175115207377</v>
      </c>
      <c r="J419" s="97">
        <f>+'Ark1'!AA3180</f>
        <v>26.331759077280942</v>
      </c>
      <c r="K419" s="97">
        <f t="shared" si="12"/>
        <v>2.6714598420013176</v>
      </c>
      <c r="L419" s="9">
        <f t="shared" si="13"/>
        <v>3.091168091168091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+'Ark1'!C3181</f>
        <v>2012</v>
      </c>
      <c r="C420">
        <f>+'Ark1'!M3181</f>
        <v>57</v>
      </c>
      <c r="D420">
        <f>+'Ark1'!Q3181</f>
        <v>425</v>
      </c>
      <c r="E420" s="9">
        <f>+'Ark1'!R3181</f>
        <v>1875</v>
      </c>
      <c r="F420" s="9">
        <f>+'Ark1'!S3181</f>
        <v>1875</v>
      </c>
      <c r="G420" s="97">
        <f>+'Ark1'!T3181</f>
        <v>6.7235629504787182</v>
      </c>
      <c r="H420" s="97">
        <f>+'Ark1'!U3181</f>
        <v>7.2560866310611809</v>
      </c>
      <c r="I420" s="97">
        <f>+'Ark1'!Y3181</f>
        <v>144.58421333333325</v>
      </c>
      <c r="J420" s="97">
        <f>+'Ark1'!AA3181</f>
        <v>25.627323259517844</v>
      </c>
      <c r="K420" s="97">
        <f t="shared" si="12"/>
        <v>2.536565146198829</v>
      </c>
      <c r="L420" s="9">
        <f t="shared" si="13"/>
        <v>4.4117647058823533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+'Ark1'!C3182</f>
        <v>2012</v>
      </c>
      <c r="C421">
        <f>+'Ark1'!M3182</f>
        <v>58</v>
      </c>
      <c r="D421">
        <f>+'Ark1'!Q3182</f>
        <v>462</v>
      </c>
      <c r="E421" s="9">
        <f>+'Ark1'!R3182</f>
        <v>2794</v>
      </c>
      <c r="F421" s="9">
        <f>+'Ark1'!S3182</f>
        <v>2794</v>
      </c>
      <c r="G421" s="97">
        <f>+'Ark1'!T3182</f>
        <v>10.019005271273352</v>
      </c>
      <c r="H421" s="97">
        <f>+'Ark1'!U3182</f>
        <v>10.544434408159733</v>
      </c>
      <c r="I421" s="97">
        <f>+'Ark1'!Y3182</f>
        <v>140.99917680744443</v>
      </c>
      <c r="J421" s="97">
        <f>+'Ark1'!AA3182</f>
        <v>24.86750709518514</v>
      </c>
      <c r="K421" s="97">
        <f t="shared" si="12"/>
        <v>2.4310202897835245</v>
      </c>
      <c r="L421" s="9">
        <f t="shared" si="13"/>
        <v>6.0476190476190474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+'Ark1'!C3183</f>
        <v>2012</v>
      </c>
      <c r="C422">
        <f>+'Ark1'!M3183</f>
        <v>59</v>
      </c>
      <c r="D422">
        <f>+'Ark1'!Q3183</f>
        <v>380</v>
      </c>
      <c r="E422" s="9">
        <f>+'Ark1'!R3183</f>
        <v>1985</v>
      </c>
      <c r="F422" s="9">
        <f>+'Ark1'!S3183</f>
        <v>1985</v>
      </c>
      <c r="G422" s="97">
        <f>+'Ark1'!T3183</f>
        <v>7.1180119769068009</v>
      </c>
      <c r="H422" s="97">
        <f>+'Ark1'!U3183</f>
        <v>7.3071477573882175</v>
      </c>
      <c r="I422" s="97">
        <f>+'Ark1'!Y3183</f>
        <v>137.53304785894227</v>
      </c>
      <c r="J422" s="97">
        <f>+'Ark1'!AA3183</f>
        <v>24.771445860207901</v>
      </c>
      <c r="K422" s="97">
        <f t="shared" si="12"/>
        <v>2.3310686077786826</v>
      </c>
      <c r="L422" s="9">
        <f t="shared" si="13"/>
        <v>5.2236842105263159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+'Ark1'!C3184</f>
        <v>2012</v>
      </c>
      <c r="C423">
        <f>+'Ark1'!M3184</f>
        <v>60</v>
      </c>
      <c r="D423">
        <f>+'Ark1'!Q3184</f>
        <v>502</v>
      </c>
      <c r="E423" s="9">
        <f>+'Ark1'!R3184</f>
        <v>4438</v>
      </c>
      <c r="F423" s="9">
        <f>+'Ark1'!S3184</f>
        <v>4438</v>
      </c>
      <c r="G423" s="97">
        <f>+'Ark1'!T3184</f>
        <v>15.914225266253087</v>
      </c>
      <c r="H423" s="97">
        <f>+'Ark1'!U3184</f>
        <v>15.48978893904712</v>
      </c>
      <c r="I423" s="97">
        <f>+'Ark1'!Y3184</f>
        <v>130.40009013068956</v>
      </c>
      <c r="J423" s="97">
        <f>+'Ark1'!AA3184</f>
        <v>23.358959843046581</v>
      </c>
      <c r="K423" s="97">
        <f t="shared" si="12"/>
        <v>2.1733348355114925</v>
      </c>
      <c r="L423" s="9">
        <f t="shared" si="13"/>
        <v>8.8406374501992033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+'Ark1'!C3185</f>
        <v>2012</v>
      </c>
      <c r="C424">
        <f>+'Ark1'!M3185</f>
        <v>61</v>
      </c>
      <c r="D424">
        <f>+'Ark1'!Q3185</f>
        <v>467</v>
      </c>
      <c r="E424" s="9">
        <f>+'Ark1'!R3185</f>
        <v>3313</v>
      </c>
      <c r="F424" s="9">
        <f>+'Ark1'!S3185</f>
        <v>3313</v>
      </c>
      <c r="G424" s="97">
        <f>+'Ark1'!T3185</f>
        <v>11.880087495965862</v>
      </c>
      <c r="H424" s="97">
        <f>+'Ark1'!U3185</f>
        <v>11.15171037643081</v>
      </c>
      <c r="I424" s="97">
        <f>+'Ark1'!Y3185</f>
        <v>125.75919106549964</v>
      </c>
      <c r="J424" s="97">
        <f>+'Ark1'!AA3185</f>
        <v>22.552538001485921</v>
      </c>
      <c r="K424" s="97">
        <f t="shared" si="12"/>
        <v>2.0616260830409776</v>
      </c>
      <c r="L424" s="9">
        <f t="shared" si="13"/>
        <v>7.0942184154175587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+'Ark1'!C3186</f>
        <v>2012</v>
      </c>
      <c r="C425">
        <f>+'Ark1'!M3186</f>
        <v>62</v>
      </c>
      <c r="D425">
        <f>+'Ark1'!Q3186</f>
        <v>435</v>
      </c>
      <c r="E425" s="9">
        <f>+'Ark1'!R3186</f>
        <v>2833</v>
      </c>
      <c r="F425" s="9">
        <f>+'Ark1'!S3186</f>
        <v>2832</v>
      </c>
      <c r="G425" s="97">
        <f>+'Ark1'!T3186</f>
        <v>10.15885538064331</v>
      </c>
      <c r="H425" s="97">
        <f>+'Ark1'!U3186</f>
        <v>9.09581550630344</v>
      </c>
      <c r="I425" s="97">
        <f>+'Ark1'!Y3186</f>
        <v>119.95400635368878</v>
      </c>
      <c r="J425" s="97">
        <f>+'Ark1'!AA3186</f>
        <v>22.858922775860226</v>
      </c>
      <c r="K425" s="97">
        <f t="shared" si="12"/>
        <v>1.9347420379627223</v>
      </c>
      <c r="L425" s="9">
        <f t="shared" si="13"/>
        <v>6.5126436781609192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+'Ark1'!C3187</f>
        <v>2012</v>
      </c>
      <c r="C426">
        <f>+'Ark1'!M3187</f>
        <v>63</v>
      </c>
      <c r="D426">
        <f>+'Ark1'!Q3187</f>
        <v>442</v>
      </c>
      <c r="E426" s="9">
        <f>+'Ark1'!R3187</f>
        <v>2905</v>
      </c>
      <c r="F426" s="9">
        <f>+'Ark1'!S3187</f>
        <v>2906</v>
      </c>
      <c r="G426" s="97">
        <f>+'Ark1'!T3187</f>
        <v>10.417040197941695</v>
      </c>
      <c r="H426" s="97">
        <f>+'Ark1'!U3187</f>
        <v>8.9269125700063103</v>
      </c>
      <c r="I426" s="97">
        <f>+'Ark1'!Y3187</f>
        <v>114.80870912220328</v>
      </c>
      <c r="J426" s="97">
        <f>+'Ark1'!AA3187</f>
        <v>22.729955385643954</v>
      </c>
      <c r="K426" s="97">
        <f t="shared" si="12"/>
        <v>1.8223604622571949</v>
      </c>
      <c r="L426" s="9">
        <f t="shared" si="13"/>
        <v>6.5723981900452486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+'Ark1'!C3188</f>
        <v>2012</v>
      </c>
      <c r="C427">
        <f>+'Ark1'!M3188</f>
        <v>64</v>
      </c>
      <c r="D427">
        <f>+'Ark1'!Q3188</f>
        <v>198</v>
      </c>
      <c r="E427" s="9">
        <f>+'Ark1'!R3188</f>
        <v>838</v>
      </c>
      <c r="F427" s="9">
        <f>+'Ark1'!S3188</f>
        <v>839</v>
      </c>
      <c r="G427" s="97">
        <f>+'Ark1'!T3188</f>
        <v>3.0049844013339553</v>
      </c>
      <c r="H427" s="97">
        <f>+'Ark1'!U3188</f>
        <v>2.6868666056245738</v>
      </c>
      <c r="I427" s="97">
        <f>+'Ark1'!Y3188</f>
        <v>119.79033412887836</v>
      </c>
      <c r="J427" s="97">
        <f>+'Ark1'!AA3188</f>
        <v>23.099552712288723</v>
      </c>
      <c r="K427" s="97">
        <f t="shared" si="12"/>
        <v>1.8717239707637243</v>
      </c>
      <c r="L427" s="9">
        <f t="shared" si="13"/>
        <v>4.2323232323232327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+'Ark1'!C3189</f>
        <v>2012</v>
      </c>
      <c r="C428">
        <f>+'Ark1'!M3189</f>
        <v>65</v>
      </c>
      <c r="D428">
        <f>+'Ark1'!Q3189</f>
        <v>135</v>
      </c>
      <c r="E428" s="9">
        <f>+'Ark1'!R3189</f>
        <v>729</v>
      </c>
      <c r="F428" s="9">
        <f>+'Ark1'!S3189</f>
        <v>729</v>
      </c>
      <c r="G428" s="97">
        <f>+'Ark1'!T3189</f>
        <v>2.6141212751461249</v>
      </c>
      <c r="H428" s="97">
        <f>+'Ark1'!U3189</f>
        <v>2.4234509350540279</v>
      </c>
      <c r="I428" s="97">
        <f>+'Ark1'!Y3189</f>
        <v>124.20137174211236</v>
      </c>
      <c r="J428" s="97">
        <f>+'Ark1'!AA3189</f>
        <v>24.49797053905942</v>
      </c>
      <c r="K428" s="97">
        <f t="shared" si="12"/>
        <v>1.9107903344940362</v>
      </c>
      <c r="L428" s="9">
        <f t="shared" si="13"/>
        <v>5.4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+'Ark1'!C3190</f>
        <v>2012</v>
      </c>
      <c r="C429">
        <f>+'Ark1'!M3190</f>
        <v>66</v>
      </c>
      <c r="D429">
        <f>+'Ark1'!Q3190</f>
        <v>5</v>
      </c>
      <c r="E429" s="9">
        <f>+'Ark1'!R3190</f>
        <v>5</v>
      </c>
      <c r="F429" s="9">
        <f>+'Ark1'!S3190</f>
        <v>5</v>
      </c>
      <c r="G429" s="97">
        <f>+'Ark1'!T3190</f>
        <v>1.7929501201276579E-2</v>
      </c>
      <c r="H429" s="97">
        <f>+'Ark1'!U3190</f>
        <v>1.2376508263152716E-2</v>
      </c>
      <c r="I429" s="97">
        <f>+'Ark1'!Y3190</f>
        <v>92.48</v>
      </c>
      <c r="J429" s="97">
        <f>+'Ark1'!AA3190</f>
        <v>8.1396314412876976</v>
      </c>
      <c r="K429" s="97">
        <f t="shared" si="12"/>
        <v>1.4012121212121214</v>
      </c>
      <c r="L429" s="9">
        <f t="shared" si="13"/>
        <v>1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+'Ark1'!C3191</f>
        <v>2012</v>
      </c>
      <c r="C430">
        <f>+'Ark1'!M3191</f>
        <v>67</v>
      </c>
      <c r="D430">
        <f>+'Ark1'!Q3191</f>
        <v>0</v>
      </c>
      <c r="E430" s="9">
        <f>+'Ark1'!R3191</f>
        <v>0</v>
      </c>
      <c r="F430" s="9">
        <f>+'Ark1'!S3191</f>
        <v>0</v>
      </c>
      <c r="G430" s="97">
        <f>+'Ark1'!T3191</f>
        <v>0</v>
      </c>
      <c r="H430" s="97">
        <f>+'Ark1'!U3191</f>
        <v>0</v>
      </c>
      <c r="I430" s="97">
        <f>+'Ark1'!Y3191</f>
        <v>0</v>
      </c>
      <c r="J430" s="97">
        <f>+'Ark1'!AA3191</f>
        <v>0</v>
      </c>
      <c r="K430" s="97">
        <f t="shared" si="12"/>
        <v>0</v>
      </c>
      <c r="L430" s="9" t="e">
        <f t="shared" si="13"/>
        <v>#DIV/0!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>
        <f>+'Ark1'!C3192</f>
        <v>2012</v>
      </c>
      <c r="C431">
        <f>+'Ark1'!M3192</f>
        <v>68</v>
      </c>
      <c r="D431">
        <f>+'Ark1'!Q3192</f>
        <v>0</v>
      </c>
      <c r="E431" s="9">
        <f>+'Ark1'!R3192</f>
        <v>0</v>
      </c>
      <c r="F431" s="9">
        <f>+'Ark1'!S3192</f>
        <v>0</v>
      </c>
      <c r="G431" s="97">
        <f>+'Ark1'!T3192</f>
        <v>0</v>
      </c>
      <c r="H431" s="97">
        <f>+'Ark1'!U3192</f>
        <v>0</v>
      </c>
      <c r="I431" s="97">
        <f>+'Ark1'!Y3192</f>
        <v>0</v>
      </c>
      <c r="J431" s="97">
        <f>+'Ark1'!AA3192</f>
        <v>0</v>
      </c>
      <c r="K431" s="97">
        <f t="shared" si="12"/>
        <v>0</v>
      </c>
      <c r="L431" s="9" t="e">
        <f t="shared" si="13"/>
        <v>#DIV/0!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+'Ark1'!C3193</f>
        <v>2011</v>
      </c>
      <c r="C432" s="47">
        <f>+'Ark1'!M3193</f>
        <v>0</v>
      </c>
      <c r="D432" s="47">
        <f>+'Ark1'!Q3193</f>
        <v>78</v>
      </c>
      <c r="E432" s="65">
        <f>+'Ark1'!R3193</f>
        <v>130</v>
      </c>
      <c r="F432" s="65">
        <f>+'Ark1'!S3193</f>
        <v>0</v>
      </c>
      <c r="G432" s="102">
        <f>+'Ark1'!T3193</f>
        <v>0.47855696668507264</v>
      </c>
      <c r="H432" s="102">
        <f>+'Ark1'!U3193</f>
        <v>0</v>
      </c>
      <c r="I432" s="102">
        <f>+'Ark1'!Y3193</f>
        <v>0</v>
      </c>
      <c r="J432" s="102">
        <f>+'Ark1'!AA3193</f>
        <v>0</v>
      </c>
      <c r="K432" s="102" t="e">
        <f t="shared" ref="K432:K495" si="14">+I432/C432</f>
        <v>#DIV/0!</v>
      </c>
      <c r="L432" s="65">
        <f t="shared" ref="L432:L495" si="15">+E432/D432</f>
        <v>1.6666666666666667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+'Ark1'!C3194</f>
        <v>2011</v>
      </c>
      <c r="C433" s="47">
        <f>+'Ark1'!M3194</f>
        <v>35</v>
      </c>
      <c r="D433" s="47">
        <f>+'Ark1'!Q3194</f>
        <v>8</v>
      </c>
      <c r="E433" s="65">
        <f>+'Ark1'!R3194</f>
        <v>16</v>
      </c>
      <c r="F433" s="65">
        <f>+'Ark1'!S3194</f>
        <v>16</v>
      </c>
      <c r="G433" s="102">
        <f>+'Ark1'!T3194</f>
        <v>5.8899318976624336E-2</v>
      </c>
      <c r="H433" s="102">
        <f>+'Ark1'!U3194</f>
        <v>9.3885073502604388E-2</v>
      </c>
      <c r="I433" s="102">
        <f>+'Ark1'!Y3194</f>
        <v>214.8</v>
      </c>
      <c r="J433" s="102">
        <f>+'Ark1'!AA3194</f>
        <v>29.428854887677879</v>
      </c>
      <c r="K433" s="102">
        <f t="shared" si="14"/>
        <v>6.1371428571428579</v>
      </c>
      <c r="L433" s="65">
        <f t="shared" si="15"/>
        <v>2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+'Ark1'!C3195</f>
        <v>2011</v>
      </c>
      <c r="C434" s="47">
        <f>+'Ark1'!M3195</f>
        <v>36</v>
      </c>
      <c r="D434" s="47">
        <f>+'Ark1'!Q3195</f>
        <v>4</v>
      </c>
      <c r="E434" s="65">
        <f>+'Ark1'!R3195</f>
        <v>4</v>
      </c>
      <c r="F434" s="65">
        <f>+'Ark1'!S3195</f>
        <v>4</v>
      </c>
      <c r="G434" s="102">
        <f>+'Ark1'!T3195</f>
        <v>1.4724829744156084E-2</v>
      </c>
      <c r="H434" s="102">
        <f>+'Ark1'!U3195</f>
        <v>2.3859178071803624E-2</v>
      </c>
      <c r="I434" s="102">
        <f>+'Ark1'!Y3195</f>
        <v>218.35</v>
      </c>
      <c r="J434" s="102">
        <f>+'Ark1'!AA3195</f>
        <v>30.21965420053635</v>
      </c>
      <c r="K434" s="102">
        <f t="shared" si="14"/>
        <v>6.0652777777777773</v>
      </c>
      <c r="L434" s="65">
        <f t="shared" si="15"/>
        <v>1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+'Ark1'!C3196</f>
        <v>2011</v>
      </c>
      <c r="C435" s="47">
        <f>+'Ark1'!M3196</f>
        <v>37</v>
      </c>
      <c r="D435" s="47">
        <f>+'Ark1'!Q3196</f>
        <v>11</v>
      </c>
      <c r="E435" s="65">
        <f>+'Ark1'!R3196</f>
        <v>11</v>
      </c>
      <c r="F435" s="65">
        <f>+'Ark1'!S3196</f>
        <v>11</v>
      </c>
      <c r="G435" s="102">
        <f>+'Ark1'!T3196</f>
        <v>4.0493281796429248E-2</v>
      </c>
      <c r="H435" s="102">
        <f>+'Ark1'!U3196</f>
        <v>5.5651382605768657E-2</v>
      </c>
      <c r="I435" s="102">
        <f>+'Ark1'!Y3196</f>
        <v>185.20000000000005</v>
      </c>
      <c r="J435" s="102">
        <f>+'Ark1'!AA3196</f>
        <v>51.021350254752946</v>
      </c>
      <c r="K435" s="102">
        <f t="shared" si="14"/>
        <v>5.0054054054054067</v>
      </c>
      <c r="L435" s="65">
        <f t="shared" si="15"/>
        <v>1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+'Ark1'!C3197</f>
        <v>2011</v>
      </c>
      <c r="C436" s="47">
        <f>+'Ark1'!M3197</f>
        <v>38</v>
      </c>
      <c r="D436" s="47">
        <f>+'Ark1'!Q3197</f>
        <v>6</v>
      </c>
      <c r="E436" s="65">
        <f>+'Ark1'!R3197</f>
        <v>7</v>
      </c>
      <c r="F436" s="65">
        <f>+'Ark1'!S3197</f>
        <v>7</v>
      </c>
      <c r="G436" s="102">
        <f>+'Ark1'!T3197</f>
        <v>2.5768452052273141E-2</v>
      </c>
      <c r="H436" s="102">
        <f>+'Ark1'!U3197</f>
        <v>3.1371513736729195E-2</v>
      </c>
      <c r="I436" s="102">
        <f>+'Ark1'!Y3197</f>
        <v>164.05714285714299</v>
      </c>
      <c r="J436" s="102">
        <f>+'Ark1'!AA3197</f>
        <v>62.943645024573975</v>
      </c>
      <c r="K436" s="102">
        <f t="shared" si="14"/>
        <v>4.3172932330827107</v>
      </c>
      <c r="L436" s="65">
        <f t="shared" si="15"/>
        <v>1.1666666666666667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+'Ark1'!C3198</f>
        <v>2011</v>
      </c>
      <c r="C437" s="47">
        <f>+'Ark1'!M3198</f>
        <v>39</v>
      </c>
      <c r="D437" s="47">
        <f>+'Ark1'!Q3198</f>
        <v>12</v>
      </c>
      <c r="E437" s="65">
        <f>+'Ark1'!R3198</f>
        <v>16</v>
      </c>
      <c r="F437" s="65">
        <f>+'Ark1'!S3198</f>
        <v>16</v>
      </c>
      <c r="G437" s="102">
        <f>+'Ark1'!T3198</f>
        <v>5.8899318976624336E-2</v>
      </c>
      <c r="H437" s="102">
        <f>+'Ark1'!U3198</f>
        <v>7.7366130315038972E-2</v>
      </c>
      <c r="I437" s="102">
        <f>+'Ark1'!Y3198</f>
        <v>177.00624999999999</v>
      </c>
      <c r="J437" s="102">
        <f>+'Ark1'!AA3198</f>
        <v>54.146219498109993</v>
      </c>
      <c r="K437" s="102">
        <f t="shared" si="14"/>
        <v>4.5386217948717951</v>
      </c>
      <c r="L437" s="65">
        <f t="shared" si="15"/>
        <v>1.3333333333333333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+'Ark1'!C3199</f>
        <v>2011</v>
      </c>
      <c r="C438" s="47">
        <f>+'Ark1'!M3199</f>
        <v>40</v>
      </c>
      <c r="D438" s="47">
        <f>+'Ark1'!Q3199</f>
        <v>10</v>
      </c>
      <c r="E438" s="65">
        <f>+'Ark1'!R3199</f>
        <v>12</v>
      </c>
      <c r="F438" s="65">
        <f>+'Ark1'!S3199</f>
        <v>12</v>
      </c>
      <c r="G438" s="102">
        <f>+'Ark1'!T3199</f>
        <v>4.417448923246825E-2</v>
      </c>
      <c r="H438" s="102">
        <f>+'Ark1'!U3199</f>
        <v>6.4775455740623683E-2</v>
      </c>
      <c r="I438" s="102">
        <f>+'Ark1'!Y3199</f>
        <v>197.6</v>
      </c>
      <c r="J438" s="102">
        <f>+'Ark1'!AA3199</f>
        <v>37.784079539756931</v>
      </c>
      <c r="K438" s="102">
        <f t="shared" si="14"/>
        <v>4.9399999999999995</v>
      </c>
      <c r="L438" s="65">
        <f t="shared" si="15"/>
        <v>1.2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+'Ark1'!C3200</f>
        <v>2011</v>
      </c>
      <c r="C439" s="47">
        <f>+'Ark1'!M3200</f>
        <v>41</v>
      </c>
      <c r="D439" s="47">
        <f>+'Ark1'!Q3200</f>
        <v>8</v>
      </c>
      <c r="E439" s="65">
        <f>+'Ark1'!R3200</f>
        <v>9</v>
      </c>
      <c r="F439" s="65">
        <f>+'Ark1'!S3200</f>
        <v>9</v>
      </c>
      <c r="G439" s="102">
        <f>+'Ark1'!T3200</f>
        <v>3.3130866924351195E-2</v>
      </c>
      <c r="H439" s="102">
        <f>+'Ark1'!U3200</f>
        <v>5.0605824797362281E-2</v>
      </c>
      <c r="I439" s="102">
        <f>+'Ark1'!Y3200</f>
        <v>205.83333333333337</v>
      </c>
      <c r="J439" s="102">
        <f>+'Ark1'!AA3200</f>
        <v>20.680640437106479</v>
      </c>
      <c r="K439" s="102">
        <f t="shared" si="14"/>
        <v>5.0203252032520336</v>
      </c>
      <c r="L439" s="65">
        <f t="shared" si="15"/>
        <v>1.125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+'Ark1'!C3201</f>
        <v>2011</v>
      </c>
      <c r="C440" s="47">
        <f>+'Ark1'!M3201</f>
        <v>42</v>
      </c>
      <c r="D440" s="47">
        <f>+'Ark1'!Q3201</f>
        <v>19</v>
      </c>
      <c r="E440" s="65">
        <f>+'Ark1'!R3201</f>
        <v>21</v>
      </c>
      <c r="F440" s="65">
        <f>+'Ark1'!S3201</f>
        <v>21</v>
      </c>
      <c r="G440" s="102">
        <f>+'Ark1'!T3201</f>
        <v>7.7305356156819438E-2</v>
      </c>
      <c r="H440" s="102">
        <f>+'Ark1'!U3201</f>
        <v>0.11512995876301388</v>
      </c>
      <c r="I440" s="102">
        <f>+'Ark1'!Y3201</f>
        <v>200.69047619047612</v>
      </c>
      <c r="J440" s="102">
        <f>+'Ark1'!AA3201</f>
        <v>24.281443135152649</v>
      </c>
      <c r="K440" s="102">
        <f t="shared" si="14"/>
        <v>4.7783446712018121</v>
      </c>
      <c r="L440" s="65">
        <f t="shared" si="15"/>
        <v>1.1052631578947369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+'Ark1'!C3202</f>
        <v>2011</v>
      </c>
      <c r="C441" s="47">
        <f>+'Ark1'!M3202</f>
        <v>43</v>
      </c>
      <c r="D441" s="47">
        <f>+'Ark1'!Q3202</f>
        <v>16</v>
      </c>
      <c r="E441" s="65">
        <f>+'Ark1'!R3202</f>
        <v>17</v>
      </c>
      <c r="F441" s="65">
        <f>+'Ark1'!S3202</f>
        <v>17</v>
      </c>
      <c r="G441" s="102">
        <f>+'Ark1'!T3202</f>
        <v>6.2580526412663359E-2</v>
      </c>
      <c r="H441" s="102">
        <f>+'Ark1'!U3202</f>
        <v>9.5942087595582204E-2</v>
      </c>
      <c r="I441" s="102">
        <f>+'Ark1'!Y3202</f>
        <v>206.59411764705879</v>
      </c>
      <c r="J441" s="102">
        <f>+'Ark1'!AA3202</f>
        <v>30.49172444312649</v>
      </c>
      <c r="K441" s="102">
        <f t="shared" si="14"/>
        <v>4.8045143638850885</v>
      </c>
      <c r="L441" s="65">
        <f t="shared" si="15"/>
        <v>1.0625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+'Ark1'!C3203</f>
        <v>2011</v>
      </c>
      <c r="C442" s="47">
        <f>+'Ark1'!M3203</f>
        <v>44</v>
      </c>
      <c r="D442" s="47">
        <f>+'Ark1'!Q3203</f>
        <v>22</v>
      </c>
      <c r="E442" s="65">
        <f>+'Ark1'!R3203</f>
        <v>25</v>
      </c>
      <c r="F442" s="65">
        <f>+'Ark1'!S3203</f>
        <v>25</v>
      </c>
      <c r="G442" s="102">
        <f>+'Ark1'!T3203</f>
        <v>9.2030185900975489E-2</v>
      </c>
      <c r="H442" s="102">
        <f>+'Ark1'!U3203</f>
        <v>0.1360279107036251</v>
      </c>
      <c r="I442" s="102">
        <f>+'Ark1'!Y3203</f>
        <v>199.18000000000004</v>
      </c>
      <c r="J442" s="102">
        <f>+'Ark1'!AA3203</f>
        <v>26.797746173885404</v>
      </c>
      <c r="K442" s="102">
        <f t="shared" si="14"/>
        <v>4.5268181818181823</v>
      </c>
      <c r="L442" s="65">
        <f t="shared" si="15"/>
        <v>1.1363636363636365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+'Ark1'!C3204</f>
        <v>2011</v>
      </c>
      <c r="C443" s="47">
        <f>+'Ark1'!M3204</f>
        <v>45</v>
      </c>
      <c r="D443" s="47">
        <f>+'Ark1'!Q3204</f>
        <v>51</v>
      </c>
      <c r="E443" s="65">
        <f>+'Ark1'!R3204</f>
        <v>64</v>
      </c>
      <c r="F443" s="65">
        <f>+'Ark1'!S3204</f>
        <v>64</v>
      </c>
      <c r="G443" s="102">
        <f>+'Ark1'!T3204</f>
        <v>0.23559727590649737</v>
      </c>
      <c r="H443" s="102">
        <f>+'Ark1'!U3204</f>
        <v>0.33372253606180641</v>
      </c>
      <c r="I443" s="102">
        <f>+'Ark1'!Y3204</f>
        <v>190.88124999999997</v>
      </c>
      <c r="J443" s="102">
        <f>+'Ark1'!AA3204</f>
        <v>25.715090869711563</v>
      </c>
      <c r="K443" s="102">
        <f t="shared" si="14"/>
        <v>4.2418055555555547</v>
      </c>
      <c r="L443" s="65">
        <f t="shared" si="15"/>
        <v>1.2549019607843137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+'Ark1'!C3205</f>
        <v>2011</v>
      </c>
      <c r="C444" s="47">
        <f>+'Ark1'!M3205</f>
        <v>46</v>
      </c>
      <c r="D444" s="47">
        <f>+'Ark1'!Q3205</f>
        <v>89</v>
      </c>
      <c r="E444" s="65">
        <f>+'Ark1'!R3205</f>
        <v>116</v>
      </c>
      <c r="F444" s="65">
        <f>+'Ark1'!S3205</f>
        <v>116</v>
      </c>
      <c r="G444" s="102">
        <f>+'Ark1'!T3205</f>
        <v>0.42702006258052655</v>
      </c>
      <c r="H444" s="102">
        <f>+'Ark1'!U3205</f>
        <v>0.59450712221324442</v>
      </c>
      <c r="I444" s="102">
        <f>+'Ark1'!Y3205</f>
        <v>187.61034482758612</v>
      </c>
      <c r="J444" s="102">
        <f>+'Ark1'!AA3205</f>
        <v>27.065082414210959</v>
      </c>
      <c r="K444" s="102">
        <f t="shared" si="14"/>
        <v>4.0784857571214372</v>
      </c>
      <c r="L444" s="65">
        <f t="shared" si="15"/>
        <v>1.303370786516854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+'Ark1'!C3206</f>
        <v>2011</v>
      </c>
      <c r="C445" s="47">
        <f>+'Ark1'!M3206</f>
        <v>47</v>
      </c>
      <c r="D445" s="47">
        <f>+'Ark1'!Q3206</f>
        <v>76</v>
      </c>
      <c r="E445" s="65">
        <f>+'Ark1'!R3206</f>
        <v>106</v>
      </c>
      <c r="F445" s="65">
        <f>+'Ark1'!S3206</f>
        <v>106</v>
      </c>
      <c r="G445" s="102">
        <f>+'Ark1'!T3206</f>
        <v>0.39020798822013608</v>
      </c>
      <c r="H445" s="102">
        <f>+'Ark1'!U3206</f>
        <v>0.52465332756313088</v>
      </c>
      <c r="I445" s="102">
        <f>+'Ark1'!Y3206</f>
        <v>181.18584905660367</v>
      </c>
      <c r="J445" s="102">
        <f>+'Ark1'!AA3206</f>
        <v>25.035606487634045</v>
      </c>
      <c r="K445" s="102">
        <f t="shared" si="14"/>
        <v>3.8550180650341206</v>
      </c>
      <c r="L445" s="65">
        <f t="shared" si="15"/>
        <v>1.3947368421052631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+'Ark1'!C3207</f>
        <v>2011</v>
      </c>
      <c r="C446" s="47">
        <f>+'Ark1'!M3207</f>
        <v>48</v>
      </c>
      <c r="D446" s="47">
        <f>+'Ark1'!Q3207</f>
        <v>136</v>
      </c>
      <c r="E446" s="65">
        <f>+'Ark1'!R3207</f>
        <v>221</v>
      </c>
      <c r="F446" s="65">
        <f>+'Ark1'!S3207</f>
        <v>221</v>
      </c>
      <c r="G446" s="102">
        <f>+'Ark1'!T3207</f>
        <v>0.81354684336462368</v>
      </c>
      <c r="H446" s="102">
        <f>+'Ark1'!U3207</f>
        <v>1.0760942782281768</v>
      </c>
      <c r="I446" s="102">
        <f>+'Ark1'!Y3207</f>
        <v>178.24434389140305</v>
      </c>
      <c r="J446" s="102">
        <f>+'Ark1'!AA3207</f>
        <v>27.930794033443743</v>
      </c>
      <c r="K446" s="102">
        <f t="shared" si="14"/>
        <v>3.7134238310708967</v>
      </c>
      <c r="L446" s="65">
        <f t="shared" si="15"/>
        <v>1.625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+'Ark1'!C3208</f>
        <v>2011</v>
      </c>
      <c r="C447" s="47">
        <f>+'Ark1'!M3208</f>
        <v>49</v>
      </c>
      <c r="D447" s="47">
        <f>+'Ark1'!Q3208</f>
        <v>130</v>
      </c>
      <c r="E447" s="65">
        <f>+'Ark1'!R3208</f>
        <v>198</v>
      </c>
      <c r="F447" s="65">
        <f>+'Ark1'!S3208</f>
        <v>198</v>
      </c>
      <c r="G447" s="102">
        <f>+'Ark1'!T3208</f>
        <v>0.72887907233572624</v>
      </c>
      <c r="H447" s="102">
        <f>+'Ark1'!U3208</f>
        <v>0.96128393520072353</v>
      </c>
      <c r="I447" s="102">
        <f>+'Ark1'!Y3208</f>
        <v>177.72323232323228</v>
      </c>
      <c r="J447" s="102">
        <f>+'Ark1'!AA3208</f>
        <v>24.830696741396899</v>
      </c>
      <c r="K447" s="102">
        <f t="shared" si="14"/>
        <v>3.6270047412904547</v>
      </c>
      <c r="L447" s="65">
        <f t="shared" si="15"/>
        <v>1.523076923076923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+'Ark1'!C3209</f>
        <v>2011</v>
      </c>
      <c r="C448" s="47">
        <f>+'Ark1'!M3209</f>
        <v>50</v>
      </c>
      <c r="D448" s="47">
        <f>+'Ark1'!Q3209</f>
        <v>147</v>
      </c>
      <c r="E448" s="65">
        <f>+'Ark1'!R3209</f>
        <v>259</v>
      </c>
      <c r="F448" s="65">
        <f>+'Ark1'!S3209</f>
        <v>259</v>
      </c>
      <c r="G448" s="102">
        <f>+'Ark1'!T3209</f>
        <v>0.95343272593410644</v>
      </c>
      <c r="H448" s="102">
        <f>+'Ark1'!U3209</f>
        <v>1.2131684524080422</v>
      </c>
      <c r="I448" s="102">
        <f>+'Ark1'!Y3209</f>
        <v>171.46640926640922</v>
      </c>
      <c r="J448" s="102">
        <f>+'Ark1'!AA3209</f>
        <v>26.755581654206544</v>
      </c>
      <c r="K448" s="102">
        <f t="shared" si="14"/>
        <v>3.4293281853281843</v>
      </c>
      <c r="L448" s="65">
        <f t="shared" si="15"/>
        <v>1.7619047619047619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+'Ark1'!C3210</f>
        <v>2011</v>
      </c>
      <c r="C449" s="47">
        <f>+'Ark1'!M3210</f>
        <v>51</v>
      </c>
      <c r="D449" s="47">
        <f>+'Ark1'!Q3210</f>
        <v>217</v>
      </c>
      <c r="E449" s="65">
        <f>+'Ark1'!R3210</f>
        <v>399</v>
      </c>
      <c r="F449" s="65">
        <f>+'Ark1'!S3210</f>
        <v>399</v>
      </c>
      <c r="G449" s="102">
        <f>+'Ark1'!T3210</f>
        <v>1.468801766979569</v>
      </c>
      <c r="H449" s="102">
        <f>+'Ark1'!U3210</f>
        <v>1.8306114183459103</v>
      </c>
      <c r="I449" s="102">
        <f>+'Ark1'!Y3210</f>
        <v>167.95037593984961</v>
      </c>
      <c r="J449" s="102">
        <f>+'Ark1'!AA3210</f>
        <v>27.631504550392204</v>
      </c>
      <c r="K449" s="102">
        <f t="shared" si="14"/>
        <v>3.2931446262715611</v>
      </c>
      <c r="L449" s="65">
        <f t="shared" si="15"/>
        <v>1.8387096774193548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+'Ark1'!C3211</f>
        <v>2011</v>
      </c>
      <c r="C450" s="47">
        <f>+'Ark1'!M3211</f>
        <v>52</v>
      </c>
      <c r="D450" s="47">
        <f>+'Ark1'!Q3211</f>
        <v>268</v>
      </c>
      <c r="E450" s="65">
        <f>+'Ark1'!R3211</f>
        <v>583</v>
      </c>
      <c r="F450" s="65">
        <f>+'Ark1'!S3211</f>
        <v>583</v>
      </c>
      <c r="G450" s="102">
        <f>+'Ark1'!T3211</f>
        <v>2.1461439352107496</v>
      </c>
      <c r="H450" s="102">
        <f>+'Ark1'!U3211</f>
        <v>2.5942772174243154</v>
      </c>
      <c r="I450" s="102">
        <f>+'Ark1'!Y3211</f>
        <v>162.89416809605498</v>
      </c>
      <c r="J450" s="102">
        <f>+'Ark1'!AA3211</f>
        <v>26.800083848577518</v>
      </c>
      <c r="K450" s="102">
        <f t="shared" si="14"/>
        <v>3.1325801556933652</v>
      </c>
      <c r="L450" s="65">
        <f t="shared" si="15"/>
        <v>2.1753731343283582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+'Ark1'!C3212</f>
        <v>2011</v>
      </c>
      <c r="C451" s="47">
        <f>+'Ark1'!M3212</f>
        <v>53</v>
      </c>
      <c r="D451" s="47">
        <f>+'Ark1'!Q3212</f>
        <v>251</v>
      </c>
      <c r="E451" s="65">
        <f>+'Ark1'!R3212</f>
        <v>473</v>
      </c>
      <c r="F451" s="65">
        <f>+'Ark1'!S3212</f>
        <v>473</v>
      </c>
      <c r="G451" s="102">
        <f>+'Ark1'!T3212</f>
        <v>1.7412111172464573</v>
      </c>
      <c r="H451" s="102">
        <f>+'Ark1'!U3212</f>
        <v>2.0713804105275648</v>
      </c>
      <c r="I451" s="102">
        <f>+'Ark1'!Y3212</f>
        <v>160.30845665961948</v>
      </c>
      <c r="J451" s="102">
        <f>+'Ark1'!AA3212</f>
        <v>27.515408182872715</v>
      </c>
      <c r="K451" s="102">
        <f t="shared" si="14"/>
        <v>3.0246878615022545</v>
      </c>
      <c r="L451" s="65">
        <f t="shared" si="15"/>
        <v>1.8844621513944224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+'Ark1'!C3213</f>
        <v>2011</v>
      </c>
      <c r="C452" s="47">
        <f>+'Ark1'!M3213</f>
        <v>54</v>
      </c>
      <c r="D452" s="47">
        <f>+'Ark1'!Q3213</f>
        <v>336</v>
      </c>
      <c r="E452" s="65">
        <f>+'Ark1'!R3213</f>
        <v>869</v>
      </c>
      <c r="F452" s="65">
        <f>+'Ark1'!S3213</f>
        <v>869</v>
      </c>
      <c r="G452" s="102">
        <f>+'Ark1'!T3213</f>
        <v>3.1989692619179095</v>
      </c>
      <c r="H452" s="102">
        <f>+'Ark1'!U3213</f>
        <v>3.6830687088054246</v>
      </c>
      <c r="I452" s="102">
        <f>+'Ark1'!Y3213</f>
        <v>155.14856156501722</v>
      </c>
      <c r="J452" s="102">
        <f>+'Ark1'!AA3213</f>
        <v>26.077695514355234</v>
      </c>
      <c r="K452" s="102">
        <f t="shared" si="14"/>
        <v>2.8731215104632817</v>
      </c>
      <c r="L452" s="65">
        <f t="shared" si="15"/>
        <v>2.5863095238095237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+'Ark1'!C3214</f>
        <v>2011</v>
      </c>
      <c r="C453" s="47">
        <f>+'Ark1'!M3214</f>
        <v>55</v>
      </c>
      <c r="D453" s="47">
        <f>+'Ark1'!Q3214</f>
        <v>400</v>
      </c>
      <c r="E453" s="65">
        <f>+'Ark1'!R3214</f>
        <v>1358</v>
      </c>
      <c r="F453" s="65">
        <f>+'Ark1'!S3214</f>
        <v>1358</v>
      </c>
      <c r="G453" s="102">
        <f>+'Ark1'!T3214</f>
        <v>4.9990796981409913</v>
      </c>
      <c r="H453" s="102">
        <f>+'Ark1'!U3214</f>
        <v>5.5812173906582281</v>
      </c>
      <c r="I453" s="102">
        <f>+'Ark1'!Y3214</f>
        <v>150.44815905743741</v>
      </c>
      <c r="J453" s="102">
        <f>+'Ark1'!AA3214</f>
        <v>27.18978234403134</v>
      </c>
      <c r="K453" s="102">
        <f t="shared" si="14"/>
        <v>2.7354210737715894</v>
      </c>
      <c r="L453" s="65">
        <f t="shared" si="15"/>
        <v>3.395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+'Ark1'!C3215</f>
        <v>2011</v>
      </c>
      <c r="C454" s="47">
        <f>+'Ark1'!M3215</f>
        <v>56</v>
      </c>
      <c r="D454" s="47">
        <f>+'Ark1'!Q3215</f>
        <v>366</v>
      </c>
      <c r="E454" s="65">
        <f>+'Ark1'!R3215</f>
        <v>1076</v>
      </c>
      <c r="F454" s="65">
        <f>+'Ark1'!S3215</f>
        <v>1076</v>
      </c>
      <c r="G454" s="102">
        <f>+'Ark1'!T3215</f>
        <v>3.960979201177985</v>
      </c>
      <c r="H454" s="102">
        <f>+'Ark1'!U3215</f>
        <v>4.4050451425811277</v>
      </c>
      <c r="I454" s="102">
        <f>+'Ark1'!Y3215</f>
        <v>149.86347583643129</v>
      </c>
      <c r="J454" s="102">
        <f>+'Ark1'!AA3215</f>
        <v>25.77662291034348</v>
      </c>
      <c r="K454" s="102">
        <f t="shared" si="14"/>
        <v>2.6761334970791304</v>
      </c>
      <c r="L454" s="65">
        <f t="shared" si="15"/>
        <v>2.9398907103825138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+'Ark1'!C3216</f>
        <v>2011</v>
      </c>
      <c r="C455" s="47">
        <f>+'Ark1'!M3216</f>
        <v>57</v>
      </c>
      <c r="D455" s="47">
        <f>+'Ark1'!Q3216</f>
        <v>443</v>
      </c>
      <c r="E455" s="65">
        <f>+'Ark1'!R3216</f>
        <v>1976</v>
      </c>
      <c r="F455" s="65">
        <f>+'Ark1'!S3216</f>
        <v>1976</v>
      </c>
      <c r="G455" s="102">
        <f>+'Ark1'!T3216</f>
        <v>7.2740658936131055</v>
      </c>
      <c r="H455" s="102">
        <f>+'Ark1'!U3216</f>
        <v>7.9359111990567373</v>
      </c>
      <c r="I455" s="102">
        <f>+'Ark1'!Y3216</f>
        <v>147.017004048583</v>
      </c>
      <c r="J455" s="102">
        <f>+'Ark1'!AA3216</f>
        <v>24.756095726904633</v>
      </c>
      <c r="K455" s="102">
        <f t="shared" si="14"/>
        <v>2.5792456850628596</v>
      </c>
      <c r="L455" s="65">
        <f t="shared" si="15"/>
        <v>4.4604966139954856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+'Ark1'!C3217</f>
        <v>2011</v>
      </c>
      <c r="C456" s="47">
        <f>+'Ark1'!M3217</f>
        <v>58</v>
      </c>
      <c r="D456" s="47">
        <f>+'Ark1'!Q3217</f>
        <v>492</v>
      </c>
      <c r="E456" s="65">
        <f>+'Ark1'!R3217</f>
        <v>2641</v>
      </c>
      <c r="F456" s="65">
        <f>+'Ark1'!S3217</f>
        <v>2641</v>
      </c>
      <c r="G456" s="102">
        <f>+'Ark1'!T3217</f>
        <v>9.7220688385790552</v>
      </c>
      <c r="H456" s="102">
        <f>+'Ark1'!U3217</f>
        <v>10.136785154138632</v>
      </c>
      <c r="I456" s="102">
        <f>+'Ark1'!Y3217</f>
        <v>140.50427868231702</v>
      </c>
      <c r="J456" s="102">
        <f>+'Ark1'!AA3217</f>
        <v>24.487051664588122</v>
      </c>
      <c r="K456" s="102">
        <f t="shared" si="14"/>
        <v>2.4224875634882244</v>
      </c>
      <c r="L456" s="65">
        <f t="shared" si="15"/>
        <v>5.3678861788617889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+'Ark1'!C3218</f>
        <v>2011</v>
      </c>
      <c r="C457" s="47">
        <f>+'Ark1'!M3218</f>
        <v>59</v>
      </c>
      <c r="D457" s="47">
        <f>+'Ark1'!Q3218</f>
        <v>434</v>
      </c>
      <c r="E457" s="65">
        <f>+'Ark1'!R3218</f>
        <v>2403</v>
      </c>
      <c r="F457" s="65">
        <f>+'Ark1'!S3218</f>
        <v>2403</v>
      </c>
      <c r="G457" s="102">
        <f>+'Ark1'!T3218</f>
        <v>8.8459414688017688</v>
      </c>
      <c r="H457" s="102">
        <f>+'Ark1'!U3218</f>
        <v>8.9409196595857505</v>
      </c>
      <c r="I457" s="102">
        <f>+'Ark1'!Y3218</f>
        <v>136.20282979608825</v>
      </c>
      <c r="J457" s="102">
        <f>+'Ark1'!AA3218</f>
        <v>24.055728065258126</v>
      </c>
      <c r="K457" s="102">
        <f t="shared" si="14"/>
        <v>2.3085225389167499</v>
      </c>
      <c r="L457" s="65">
        <f t="shared" si="15"/>
        <v>5.5368663594470044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+'Ark1'!C3219</f>
        <v>2011</v>
      </c>
      <c r="C458" s="47">
        <f>+'Ark1'!M3219</f>
        <v>60</v>
      </c>
      <c r="D458" s="47">
        <f>+'Ark1'!Q3219</f>
        <v>521</v>
      </c>
      <c r="E458" s="65">
        <f>+'Ark1'!R3219</f>
        <v>3919</v>
      </c>
      <c r="F458" s="65">
        <f>+'Ark1'!S3219</f>
        <v>3919</v>
      </c>
      <c r="G458" s="102">
        <f>+'Ark1'!T3219</f>
        <v>14.426651941836925</v>
      </c>
      <c r="H458" s="102">
        <f>+'Ark1'!U3219</f>
        <v>13.888093188365829</v>
      </c>
      <c r="I458" s="102">
        <f>+'Ark1'!Y3219</f>
        <v>129.72541464659344</v>
      </c>
      <c r="J458" s="102">
        <f>+'Ark1'!AA3219</f>
        <v>23.750402737356644</v>
      </c>
      <c r="K458" s="102">
        <f t="shared" si="14"/>
        <v>2.1620902441098906</v>
      </c>
      <c r="L458" s="65">
        <f t="shared" si="15"/>
        <v>7.522072936660269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+'Ark1'!C3220</f>
        <v>2011</v>
      </c>
      <c r="C459" s="47">
        <f>+'Ark1'!M3220</f>
        <v>61</v>
      </c>
      <c r="D459" s="47">
        <f>+'Ark1'!Q3220</f>
        <v>490</v>
      </c>
      <c r="E459" s="65">
        <f>+'Ark1'!R3220</f>
        <v>3210</v>
      </c>
      <c r="F459" s="65">
        <f>+'Ark1'!S3220</f>
        <v>3210</v>
      </c>
      <c r="G459" s="102">
        <f>+'Ark1'!T3220</f>
        <v>11.816675869685257</v>
      </c>
      <c r="H459" s="102">
        <f>+'Ark1'!U3220</f>
        <v>10.917559956224132</v>
      </c>
      <c r="I459" s="102">
        <f>+'Ark1'!Y3220</f>
        <v>124.50255451713404</v>
      </c>
      <c r="J459" s="102">
        <f>+'Ark1'!AA3220</f>
        <v>22.927733135777071</v>
      </c>
      <c r="K459" s="102">
        <f t="shared" si="14"/>
        <v>2.0410254838874433</v>
      </c>
      <c r="L459" s="65">
        <f t="shared" si="15"/>
        <v>6.5510204081632653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+'Ark1'!C3221</f>
        <v>2011</v>
      </c>
      <c r="C460" s="47">
        <f>+'Ark1'!M3221</f>
        <v>62</v>
      </c>
      <c r="D460" s="47">
        <f>+'Ark1'!Q3221</f>
        <v>474</v>
      </c>
      <c r="E460" s="65">
        <f>+'Ark1'!R3221</f>
        <v>2805</v>
      </c>
      <c r="F460" s="65">
        <f>+'Ark1'!S3221</f>
        <v>2804</v>
      </c>
      <c r="G460" s="102">
        <f>+'Ark1'!T3221</f>
        <v>10.325786858089453</v>
      </c>
      <c r="H460" s="102">
        <f>+'Ark1'!U3221</f>
        <v>9.1632410871327679</v>
      </c>
      <c r="I460" s="102">
        <f>+'Ark1'!Y3221</f>
        <v>119.5842424242424</v>
      </c>
      <c r="J460" s="102">
        <f>+'Ark1'!AA3221</f>
        <v>23.926279821105041</v>
      </c>
      <c r="K460" s="102">
        <f t="shared" si="14"/>
        <v>1.928778103616813</v>
      </c>
      <c r="L460" s="65">
        <f t="shared" si="15"/>
        <v>5.9177215189873413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+'Ark1'!C3222</f>
        <v>2011</v>
      </c>
      <c r="C461" s="47">
        <f>+'Ark1'!M3222</f>
        <v>63</v>
      </c>
      <c r="D461" s="47">
        <f>+'Ark1'!Q3222</f>
        <v>436</v>
      </c>
      <c r="E461" s="65">
        <f>+'Ark1'!R3222</f>
        <v>2645</v>
      </c>
      <c r="F461" s="65">
        <f>+'Ark1'!S3222</f>
        <v>2645</v>
      </c>
      <c r="G461" s="102">
        <f>+'Ark1'!T3222</f>
        <v>9.7367936683232124</v>
      </c>
      <c r="H461" s="102">
        <f>+'Ark1'!U3222</f>
        <v>8.2995055134807014</v>
      </c>
      <c r="I461" s="102">
        <f>+'Ark1'!Y3222</f>
        <v>114.86408317580324</v>
      </c>
      <c r="J461" s="102">
        <f>+'Ark1'!AA3222</f>
        <v>23.610941104697687</v>
      </c>
      <c r="K461" s="102">
        <f t="shared" si="14"/>
        <v>1.8232394154889404</v>
      </c>
      <c r="L461" s="65">
        <f t="shared" si="15"/>
        <v>6.0665137614678901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+'Ark1'!C3223</f>
        <v>2011</v>
      </c>
      <c r="C462" s="47">
        <f>+'Ark1'!M3223</f>
        <v>64</v>
      </c>
      <c r="D462" s="47">
        <f>+'Ark1'!Q3223</f>
        <v>270</v>
      </c>
      <c r="E462" s="65">
        <f>+'Ark1'!R3223</f>
        <v>1011</v>
      </c>
      <c r="F462" s="65">
        <f>+'Ark1'!S3223</f>
        <v>1011</v>
      </c>
      <c r="G462" s="102">
        <f>+'Ark1'!T3223</f>
        <v>3.7217007178354495</v>
      </c>
      <c r="H462" s="102">
        <f>+'Ark1'!U3223</f>
        <v>3.2434358986602856</v>
      </c>
      <c r="I462" s="102">
        <f>+'Ark1'!Y3223</f>
        <v>117.43887240356079</v>
      </c>
      <c r="J462" s="102">
        <f>+'Ark1'!AA3223</f>
        <v>24.347411797578609</v>
      </c>
      <c r="K462" s="102">
        <f t="shared" si="14"/>
        <v>1.8349823813056374</v>
      </c>
      <c r="L462" s="65">
        <f t="shared" si="15"/>
        <v>3.7444444444444445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+'Ark1'!C3224</f>
        <v>2011</v>
      </c>
      <c r="C463" s="47">
        <f>+'Ark1'!M3224</f>
        <v>65</v>
      </c>
      <c r="D463" s="47">
        <f>+'Ark1'!Q3224</f>
        <v>149</v>
      </c>
      <c r="E463" s="65">
        <f>+'Ark1'!R3224</f>
        <v>563</v>
      </c>
      <c r="F463" s="65">
        <f>+'Ark1'!S3224</f>
        <v>563</v>
      </c>
      <c r="G463" s="102">
        <f>+'Ark1'!T3224</f>
        <v>2.0725197864899689</v>
      </c>
      <c r="H463" s="102">
        <f>+'Ark1'!U3224</f>
        <v>1.8554922740681443</v>
      </c>
      <c r="I463" s="102">
        <f>+'Ark1'!Y3224</f>
        <v>120.64476021314384</v>
      </c>
      <c r="J463" s="102">
        <f>+'Ark1'!AA3224</f>
        <v>24.772930853963551</v>
      </c>
      <c r="K463" s="102">
        <f t="shared" si="14"/>
        <v>1.8560732340483668</v>
      </c>
      <c r="L463" s="65">
        <f t="shared" si="15"/>
        <v>3.7785234899328861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+'Ark1'!C3225</f>
        <v>2011</v>
      </c>
      <c r="C464" s="47">
        <f>+'Ark1'!M3225</f>
        <v>66</v>
      </c>
      <c r="D464" s="47">
        <f>+'Ark1'!Q3225</f>
        <v>2</v>
      </c>
      <c r="E464" s="65">
        <f>+'Ark1'!R3225</f>
        <v>2</v>
      </c>
      <c r="F464" s="65">
        <f>+'Ark1'!S3225</f>
        <v>2</v>
      </c>
      <c r="G464" s="102">
        <f>+'Ark1'!T3225</f>
        <v>7.362414872078042E-3</v>
      </c>
      <c r="H464" s="102">
        <f>+'Ark1'!U3225</f>
        <v>5.4116134371700242E-3</v>
      </c>
      <c r="I464" s="102">
        <f>+'Ark1'!Y3225</f>
        <v>99.050000000000011</v>
      </c>
      <c r="J464" s="102">
        <f>+'Ark1'!AA3225</f>
        <v>17.149999999999981</v>
      </c>
      <c r="K464" s="102">
        <f t="shared" si="14"/>
        <v>1.500757575757576</v>
      </c>
      <c r="L464" s="65">
        <f t="shared" si="15"/>
        <v>1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+'Ark1'!C3226</f>
        <v>2011</v>
      </c>
      <c r="C465" s="47">
        <f>+'Ark1'!M3226</f>
        <v>67</v>
      </c>
      <c r="D465" s="47">
        <f>+'Ark1'!Q3226</f>
        <v>0</v>
      </c>
      <c r="E465" s="65">
        <f>+'Ark1'!R3226</f>
        <v>0</v>
      </c>
      <c r="F465" s="65">
        <f>+'Ark1'!S3226</f>
        <v>0</v>
      </c>
      <c r="G465" s="102">
        <f>+'Ark1'!T3226</f>
        <v>0</v>
      </c>
      <c r="H465" s="102">
        <f>+'Ark1'!U3226</f>
        <v>0</v>
      </c>
      <c r="I465" s="102">
        <f>+'Ark1'!Y3226</f>
        <v>0</v>
      </c>
      <c r="J465" s="102">
        <f>+'Ark1'!AA3226</f>
        <v>0</v>
      </c>
      <c r="K465" s="102">
        <f t="shared" si="14"/>
        <v>0</v>
      </c>
      <c r="L465" s="65" t="e">
        <f t="shared" si="15"/>
        <v>#DIV/0!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 s="47">
        <f>+'Ark1'!C3227</f>
        <v>2011</v>
      </c>
      <c r="C466" s="47">
        <f>+'Ark1'!M3227</f>
        <v>68</v>
      </c>
      <c r="D466" s="47">
        <f>+'Ark1'!Q3227</f>
        <v>0</v>
      </c>
      <c r="E466" s="65">
        <f>+'Ark1'!R3227</f>
        <v>0</v>
      </c>
      <c r="F466" s="65">
        <f>+'Ark1'!S3227</f>
        <v>0</v>
      </c>
      <c r="G466" s="102">
        <f>+'Ark1'!T3227</f>
        <v>0</v>
      </c>
      <c r="H466" s="102">
        <f>+'Ark1'!U3227</f>
        <v>0</v>
      </c>
      <c r="I466" s="102">
        <f>+'Ark1'!Y3227</f>
        <v>0</v>
      </c>
      <c r="J466" s="102">
        <f>+'Ark1'!AA3227</f>
        <v>0</v>
      </c>
      <c r="K466" s="102">
        <f t="shared" si="14"/>
        <v>0</v>
      </c>
      <c r="L466" s="65" t="e">
        <f t="shared" si="15"/>
        <v>#DIV/0!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+'Ark1'!C3228</f>
        <v>2010</v>
      </c>
      <c r="C467">
        <f>+'Ark1'!M3228</f>
        <v>0</v>
      </c>
      <c r="D467">
        <f>+'Ark1'!Q3228</f>
        <v>109</v>
      </c>
      <c r="E467" s="9">
        <f>+'Ark1'!R3228</f>
        <v>172</v>
      </c>
      <c r="F467" s="9">
        <f>+'Ark1'!S3228</f>
        <v>0</v>
      </c>
      <c r="G467" s="97">
        <f>+'Ark1'!T3228</f>
        <v>0.66928674267481236</v>
      </c>
      <c r="H467" s="97">
        <f>+'Ark1'!U3228</f>
        <v>0</v>
      </c>
      <c r="I467" s="97">
        <f>+'Ark1'!Y3228</f>
        <v>0</v>
      </c>
      <c r="J467" s="97">
        <f>+'Ark1'!AA3228</f>
        <v>0</v>
      </c>
      <c r="K467" s="97" t="e">
        <f t="shared" si="14"/>
        <v>#DIV/0!</v>
      </c>
      <c r="L467" s="9">
        <f t="shared" si="15"/>
        <v>1.5779816513761469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+'Ark1'!C3229</f>
        <v>2010</v>
      </c>
      <c r="C468">
        <f>+'Ark1'!M3229</f>
        <v>35</v>
      </c>
      <c r="D468">
        <f>+'Ark1'!Q3229</f>
        <v>5</v>
      </c>
      <c r="E468" s="9">
        <f>+'Ark1'!R3229</f>
        <v>7</v>
      </c>
      <c r="F468" s="9">
        <f>+'Ark1'!S3229</f>
        <v>7</v>
      </c>
      <c r="G468" s="97">
        <f>+'Ark1'!T3229</f>
        <v>2.7238413946067928E-2</v>
      </c>
      <c r="H468" s="97">
        <f>+'Ark1'!U3229</f>
        <v>3.9045852881460688E-2</v>
      </c>
      <c r="I468" s="97">
        <f>+'Ark1'!Y3229</f>
        <v>191.82857142857139</v>
      </c>
      <c r="J468" s="97">
        <f>+'Ark1'!AA3229</f>
        <v>52.720007432410952</v>
      </c>
      <c r="K468" s="97">
        <f t="shared" si="14"/>
        <v>5.4808163265306113</v>
      </c>
      <c r="L468" s="9">
        <f t="shared" si="15"/>
        <v>1.4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+'Ark1'!C3230</f>
        <v>2010</v>
      </c>
      <c r="C469">
        <f>+'Ark1'!M3230</f>
        <v>36</v>
      </c>
      <c r="D469">
        <f>+'Ark1'!Q3230</f>
        <v>3</v>
      </c>
      <c r="E469" s="9">
        <f>+'Ark1'!R3230</f>
        <v>3</v>
      </c>
      <c r="F469" s="9">
        <f>+'Ark1'!S3230</f>
        <v>3</v>
      </c>
      <c r="G469" s="97">
        <f>+'Ark1'!T3230</f>
        <v>1.1673605976886258E-2</v>
      </c>
      <c r="H469" s="97">
        <f>+'Ark1'!U3230</f>
        <v>2.0017251358055953E-2</v>
      </c>
      <c r="I469" s="97">
        <f>+'Ark1'!Y3230</f>
        <v>229.46666666666661</v>
      </c>
      <c r="J469" s="97">
        <f>+'Ark1'!AA3230</f>
        <v>9.5709049844946072</v>
      </c>
      <c r="K469" s="97">
        <f t="shared" si="14"/>
        <v>6.3740740740740724</v>
      </c>
      <c r="L469" s="9">
        <f t="shared" si="15"/>
        <v>1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+'Ark1'!C3231</f>
        <v>2010</v>
      </c>
      <c r="C470">
        <f>+'Ark1'!M3231</f>
        <v>37</v>
      </c>
      <c r="D470">
        <f>+'Ark1'!Q3231</f>
        <v>5</v>
      </c>
      <c r="E470" s="9">
        <f>+'Ark1'!R3231</f>
        <v>5</v>
      </c>
      <c r="F470" s="9">
        <f>+'Ark1'!S3231</f>
        <v>5</v>
      </c>
      <c r="G470" s="97">
        <f>+'Ark1'!T3231</f>
        <v>1.9456009961477099E-2</v>
      </c>
      <c r="H470" s="97">
        <f>+'Ark1'!U3231</f>
        <v>3.2674877035222934E-2</v>
      </c>
      <c r="I470" s="97">
        <f>+'Ark1'!Y3231</f>
        <v>224.74</v>
      </c>
      <c r="J470" s="97">
        <f>+'Ark1'!AA3231</f>
        <v>13.28481840297413</v>
      </c>
      <c r="K470" s="97">
        <f t="shared" si="14"/>
        <v>6.074054054054054</v>
      </c>
      <c r="L470" s="9">
        <f t="shared" si="15"/>
        <v>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+'Ark1'!C3232</f>
        <v>2010</v>
      </c>
      <c r="C471">
        <f>+'Ark1'!M3232</f>
        <v>38</v>
      </c>
      <c r="D471">
        <f>+'Ark1'!Q3232</f>
        <v>6</v>
      </c>
      <c r="E471" s="9">
        <f>+'Ark1'!R3232</f>
        <v>7</v>
      </c>
      <c r="F471" s="9">
        <f>+'Ark1'!S3232</f>
        <v>7</v>
      </c>
      <c r="G471" s="97">
        <f>+'Ark1'!T3232</f>
        <v>2.7238413946067928E-2</v>
      </c>
      <c r="H471" s="97">
        <f>+'Ark1'!U3232</f>
        <v>3.9906559796333507E-2</v>
      </c>
      <c r="I471" s="97">
        <f>+'Ark1'!Y3232</f>
        <v>196.05714285714296</v>
      </c>
      <c r="J471" s="97">
        <f>+'Ark1'!AA3232</f>
        <v>36.258589411647591</v>
      </c>
      <c r="K471" s="97">
        <f t="shared" si="14"/>
        <v>5.1593984962406045</v>
      </c>
      <c r="L471" s="9">
        <f t="shared" si="15"/>
        <v>1.1666666666666667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+'Ark1'!C3233</f>
        <v>2010</v>
      </c>
      <c r="C472">
        <f>+'Ark1'!M3233</f>
        <v>39</v>
      </c>
      <c r="D472">
        <f>+'Ark1'!Q3233</f>
        <v>7</v>
      </c>
      <c r="E472" s="9">
        <f>+'Ark1'!R3233</f>
        <v>9</v>
      </c>
      <c r="F472" s="9">
        <f>+'Ark1'!S3233</f>
        <v>9</v>
      </c>
      <c r="G472" s="97">
        <f>+'Ark1'!T3233</f>
        <v>3.5020817930658761E-2</v>
      </c>
      <c r="H472" s="97">
        <f>+'Ark1'!U3233</f>
        <v>5.6803748587975399E-2</v>
      </c>
      <c r="I472" s="97">
        <f>+'Ark1'!Y3233</f>
        <v>217.05555555555557</v>
      </c>
      <c r="J472" s="97">
        <f>+'Ark1'!AA3233</f>
        <v>14.760390774043749</v>
      </c>
      <c r="K472" s="97">
        <f t="shared" si="14"/>
        <v>5.5655270655270659</v>
      </c>
      <c r="L472" s="9">
        <f t="shared" si="15"/>
        <v>1.2857142857142858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+'Ark1'!C3234</f>
        <v>2010</v>
      </c>
      <c r="C473">
        <f>+'Ark1'!M3234</f>
        <v>40</v>
      </c>
      <c r="D473">
        <f>+'Ark1'!Q3234</f>
        <v>11</v>
      </c>
      <c r="E473" s="9">
        <f>+'Ark1'!R3234</f>
        <v>12</v>
      </c>
      <c r="F473" s="9">
        <f>+'Ark1'!S3234</f>
        <v>12</v>
      </c>
      <c r="G473" s="97">
        <f>+'Ark1'!T3234</f>
        <v>4.6694423907545031E-2</v>
      </c>
      <c r="H473" s="97">
        <f>+'Ark1'!U3234</f>
        <v>6.8251732114510355E-2</v>
      </c>
      <c r="I473" s="97">
        <f>+'Ark1'!Y3234</f>
        <v>195.60000000000005</v>
      </c>
      <c r="J473" s="97">
        <f>+'Ark1'!AA3234</f>
        <v>25.690011028932322</v>
      </c>
      <c r="K473" s="97">
        <f t="shared" si="14"/>
        <v>4.8900000000000015</v>
      </c>
      <c r="L473" s="9">
        <f t="shared" si="15"/>
        <v>1.0909090909090908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+'Ark1'!C3235</f>
        <v>2010</v>
      </c>
      <c r="C474">
        <f>+'Ark1'!M3235</f>
        <v>41</v>
      </c>
      <c r="D474">
        <f>+'Ark1'!Q3235</f>
        <v>6</v>
      </c>
      <c r="E474" s="9">
        <f>+'Ark1'!R3235</f>
        <v>8</v>
      </c>
      <c r="F474" s="9">
        <f>+'Ark1'!S3235</f>
        <v>8</v>
      </c>
      <c r="G474" s="97">
        <f>+'Ark1'!T3235</f>
        <v>3.1129615938363369E-2</v>
      </c>
      <c r="H474" s="97">
        <f>+'Ark1'!U3235</f>
        <v>4.7777957156336009E-2</v>
      </c>
      <c r="I474" s="97">
        <f>+'Ark1'!Y3235</f>
        <v>205.38749999999999</v>
      </c>
      <c r="J474" s="97">
        <f>+'Ark1'!AA3235</f>
        <v>26.719114763592007</v>
      </c>
      <c r="K474" s="97">
        <f t="shared" si="14"/>
        <v>5.0094512195121945</v>
      </c>
      <c r="L474" s="9">
        <f t="shared" si="15"/>
        <v>1.3333333333333333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+'Ark1'!C3236</f>
        <v>2010</v>
      </c>
      <c r="C475">
        <f>+'Ark1'!M3236</f>
        <v>42</v>
      </c>
      <c r="D475">
        <f>+'Ark1'!Q3236</f>
        <v>23</v>
      </c>
      <c r="E475" s="9">
        <f>+'Ark1'!R3236</f>
        <v>27</v>
      </c>
      <c r="F475" s="9">
        <f>+'Ark1'!S3236</f>
        <v>27</v>
      </c>
      <c r="G475" s="97">
        <f>+'Ark1'!T3236</f>
        <v>0.10506245379197632</v>
      </c>
      <c r="H475" s="97">
        <f>+'Ark1'!U3236</f>
        <v>0.14729719418850701</v>
      </c>
      <c r="I475" s="97">
        <f>+'Ark1'!Y3236</f>
        <v>187.61481481481479</v>
      </c>
      <c r="J475" s="97">
        <f>+'Ark1'!AA3236</f>
        <v>23.749178601058503</v>
      </c>
      <c r="K475" s="97">
        <f t="shared" si="14"/>
        <v>4.4670194003527328</v>
      </c>
      <c r="L475" s="9">
        <f t="shared" si="15"/>
        <v>1.173913043478261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+'Ark1'!C3237</f>
        <v>2010</v>
      </c>
      <c r="C476">
        <f>+'Ark1'!M3237</f>
        <v>43</v>
      </c>
      <c r="D476">
        <f>+'Ark1'!Q3237</f>
        <v>24</v>
      </c>
      <c r="E476" s="9">
        <f>+'Ark1'!R3237</f>
        <v>31</v>
      </c>
      <c r="F476" s="9">
        <f>+'Ark1'!S3237</f>
        <v>31</v>
      </c>
      <c r="G476" s="97">
        <f>+'Ark1'!T3237</f>
        <v>0.120627261761158</v>
      </c>
      <c r="H476" s="97">
        <f>+'Ark1'!U3237</f>
        <v>0.16868110855328669</v>
      </c>
      <c r="I476" s="97">
        <f>+'Ark1'!Y3237</f>
        <v>187.12903225806448</v>
      </c>
      <c r="J476" s="97">
        <f>+'Ark1'!AA3237</f>
        <v>32.099504503746729</v>
      </c>
      <c r="K476" s="97">
        <f t="shared" si="14"/>
        <v>4.3518379594898713</v>
      </c>
      <c r="L476" s="9">
        <f t="shared" si="15"/>
        <v>1.2916666666666667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+'Ark1'!C3238</f>
        <v>2010</v>
      </c>
      <c r="C477">
        <f>+'Ark1'!M3238</f>
        <v>44</v>
      </c>
      <c r="D477">
        <f>+'Ark1'!Q3238</f>
        <v>23</v>
      </c>
      <c r="E477" s="9">
        <f>+'Ark1'!R3238</f>
        <v>26</v>
      </c>
      <c r="F477" s="9">
        <f>+'Ark1'!S3238</f>
        <v>26</v>
      </c>
      <c r="G477" s="97">
        <f>+'Ark1'!T3238</f>
        <v>0.10117125179968092</v>
      </c>
      <c r="H477" s="97">
        <f>+'Ark1'!U3238</f>
        <v>0.14789619967656037</v>
      </c>
      <c r="I477" s="97">
        <f>+'Ark1'!Y3238</f>
        <v>195.62307692307687</v>
      </c>
      <c r="J477" s="97">
        <f>+'Ark1'!AA3238</f>
        <v>23.562083421207404</v>
      </c>
      <c r="K477" s="97">
        <f t="shared" si="14"/>
        <v>4.4459790209790198</v>
      </c>
      <c r="L477" s="9">
        <f t="shared" si="15"/>
        <v>1.1304347826086956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+'Ark1'!C3239</f>
        <v>2010</v>
      </c>
      <c r="C478">
        <f>+'Ark1'!M3239</f>
        <v>45</v>
      </c>
      <c r="D478">
        <f>+'Ark1'!Q3239</f>
        <v>43</v>
      </c>
      <c r="E478" s="9">
        <f>+'Ark1'!R3239</f>
        <v>50</v>
      </c>
      <c r="F478" s="9">
        <f>+'Ark1'!S3239</f>
        <v>50</v>
      </c>
      <c r="G478" s="97">
        <f>+'Ark1'!T3239</f>
        <v>0.194560099614771</v>
      </c>
      <c r="H478" s="97">
        <f>+'Ark1'!U3239</f>
        <v>0.27699642132022223</v>
      </c>
      <c r="I478" s="97">
        <f>+'Ark1'!Y3239</f>
        <v>190.52000000000004</v>
      </c>
      <c r="J478" s="97">
        <f>+'Ark1'!AA3239</f>
        <v>30.30940448111728</v>
      </c>
      <c r="K478" s="97">
        <f t="shared" si="14"/>
        <v>4.233777777777779</v>
      </c>
      <c r="L478" s="9">
        <f t="shared" si="15"/>
        <v>1.1627906976744187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+'Ark1'!C3240</f>
        <v>2010</v>
      </c>
      <c r="C479">
        <f>+'Ark1'!M3240</f>
        <v>46</v>
      </c>
      <c r="D479">
        <f>+'Ark1'!Q3240</f>
        <v>61</v>
      </c>
      <c r="E479" s="9">
        <f>+'Ark1'!R3240</f>
        <v>83</v>
      </c>
      <c r="F479" s="9">
        <f>+'Ark1'!S3240</f>
        <v>83</v>
      </c>
      <c r="G479" s="97">
        <f>+'Ark1'!T3240</f>
        <v>0.32296976536051991</v>
      </c>
      <c r="H479" s="97">
        <f>+'Ark1'!U3240</f>
        <v>0.45701792503568472</v>
      </c>
      <c r="I479" s="97">
        <f>+'Ark1'!Y3240</f>
        <v>189.36144578313247</v>
      </c>
      <c r="J479" s="97">
        <f>+'Ark1'!AA3240</f>
        <v>30.183725892491942</v>
      </c>
      <c r="K479" s="97">
        <f t="shared" si="14"/>
        <v>4.1165531691985322</v>
      </c>
      <c r="L479" s="9">
        <f t="shared" si="15"/>
        <v>1.360655737704918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+'Ark1'!C3241</f>
        <v>2010</v>
      </c>
      <c r="C480">
        <f>+'Ark1'!M3241</f>
        <v>47</v>
      </c>
      <c r="D480">
        <f>+'Ark1'!Q3241</f>
        <v>50</v>
      </c>
      <c r="E480" s="9">
        <f>+'Ark1'!R3241</f>
        <v>69</v>
      </c>
      <c r="F480" s="9">
        <f>+'Ark1'!S3241</f>
        <v>69</v>
      </c>
      <c r="G480" s="97">
        <f>+'Ark1'!T3241</f>
        <v>0.26849293746838382</v>
      </c>
      <c r="H480" s="97">
        <f>+'Ark1'!U3241</f>
        <v>0.37566949040567688</v>
      </c>
      <c r="I480" s="97">
        <f>+'Ark1'!Y3241</f>
        <v>187.23768115942028</v>
      </c>
      <c r="J480" s="97">
        <f>+'Ark1'!AA3241</f>
        <v>20.939104956089171</v>
      </c>
      <c r="K480" s="97">
        <f t="shared" si="14"/>
        <v>3.9837804502004315</v>
      </c>
      <c r="L480" s="9">
        <f t="shared" si="15"/>
        <v>1.38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+'Ark1'!C3242</f>
        <v>2010</v>
      </c>
      <c r="C481">
        <f>+'Ark1'!M3242</f>
        <v>48</v>
      </c>
      <c r="D481">
        <f>+'Ark1'!Q3242</f>
        <v>92</v>
      </c>
      <c r="E481" s="9">
        <f>+'Ark1'!R3242</f>
        <v>137</v>
      </c>
      <c r="F481" s="9">
        <f>+'Ark1'!S3242</f>
        <v>137</v>
      </c>
      <c r="G481" s="97">
        <f>+'Ark1'!T3242</f>
        <v>0.53309467294447266</v>
      </c>
      <c r="H481" s="97">
        <f>+'Ark1'!U3242</f>
        <v>0.70882122233408817</v>
      </c>
      <c r="I481" s="97">
        <f>+'Ark1'!Y3242</f>
        <v>177.9313868613138</v>
      </c>
      <c r="J481" s="97">
        <f>+'Ark1'!AA3242</f>
        <v>29.885139611678007</v>
      </c>
      <c r="K481" s="97">
        <f t="shared" si="14"/>
        <v>3.7069038929440374</v>
      </c>
      <c r="L481" s="9">
        <f t="shared" si="15"/>
        <v>1.4891304347826086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+'Ark1'!C3243</f>
        <v>2010</v>
      </c>
      <c r="C482">
        <f>+'Ark1'!M3243</f>
        <v>49</v>
      </c>
      <c r="D482">
        <f>+'Ark1'!Q3243</f>
        <v>124</v>
      </c>
      <c r="E482" s="9">
        <f>+'Ark1'!R3243</f>
        <v>184</v>
      </c>
      <c r="F482" s="9">
        <f>+'Ark1'!S3243</f>
        <v>184</v>
      </c>
      <c r="G482" s="97">
        <f>+'Ark1'!T3243</f>
        <v>0.71598116658235755</v>
      </c>
      <c r="H482" s="97">
        <f>+'Ark1'!U3243</f>
        <v>0.92619915083121052</v>
      </c>
      <c r="I482" s="97">
        <f>+'Ark1'!Y3243</f>
        <v>173.11032608695643</v>
      </c>
      <c r="J482" s="97">
        <f>+'Ark1'!AA3243</f>
        <v>27.98104855352242</v>
      </c>
      <c r="K482" s="97">
        <f t="shared" si="14"/>
        <v>3.5328637976929884</v>
      </c>
      <c r="L482" s="9">
        <f t="shared" si="15"/>
        <v>1.4838709677419355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+'Ark1'!C3244</f>
        <v>2010</v>
      </c>
      <c r="C483">
        <f>+'Ark1'!M3244</f>
        <v>50</v>
      </c>
      <c r="D483">
        <f>+'Ark1'!Q3244</f>
        <v>143</v>
      </c>
      <c r="E483" s="9">
        <f>+'Ark1'!R3244</f>
        <v>220</v>
      </c>
      <c r="F483" s="9">
        <f>+'Ark1'!S3244</f>
        <v>220</v>
      </c>
      <c r="G483" s="97">
        <f>+'Ark1'!T3244</f>
        <v>0.85606443830499268</v>
      </c>
      <c r="H483" s="97">
        <f>+'Ark1'!U3244</f>
        <v>1.1077763241394345</v>
      </c>
      <c r="I483" s="97">
        <f>+'Ark1'!Y3244</f>
        <v>173.16727272727297</v>
      </c>
      <c r="J483" s="97">
        <f>+'Ark1'!AA3244</f>
        <v>27.19845787436731</v>
      </c>
      <c r="K483" s="97">
        <f t="shared" si="14"/>
        <v>3.4633454545454594</v>
      </c>
      <c r="L483" s="9">
        <f t="shared" si="15"/>
        <v>1.5384615384615385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+'Ark1'!C3245</f>
        <v>2010</v>
      </c>
      <c r="C484">
        <f>+'Ark1'!M3245</f>
        <v>51</v>
      </c>
      <c r="D484">
        <f>+'Ark1'!Q3245</f>
        <v>212</v>
      </c>
      <c r="E484" s="9">
        <f>+'Ark1'!R3245</f>
        <v>412</v>
      </c>
      <c r="F484" s="9">
        <f>+'Ark1'!S3245</f>
        <v>412</v>
      </c>
      <c r="G484" s="97">
        <f>+'Ark1'!T3245</f>
        <v>1.6031752208257126</v>
      </c>
      <c r="H484" s="97">
        <f>+'Ark1'!U3245</f>
        <v>2.0179826099983442</v>
      </c>
      <c r="I484" s="97">
        <f>+'Ark1'!Y3245</f>
        <v>168.44441747572813</v>
      </c>
      <c r="J484" s="97">
        <f>+'Ark1'!AA3245</f>
        <v>27.779489585861036</v>
      </c>
      <c r="K484" s="97">
        <f t="shared" si="14"/>
        <v>3.3028317152103557</v>
      </c>
      <c r="L484" s="9">
        <f t="shared" si="15"/>
        <v>1.9433962264150944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+'Ark1'!C3246</f>
        <v>2010</v>
      </c>
      <c r="C485">
        <f>+'Ark1'!M3246</f>
        <v>52</v>
      </c>
      <c r="D485">
        <f>+'Ark1'!Q3246</f>
        <v>304</v>
      </c>
      <c r="E485" s="9">
        <f>+'Ark1'!R3246</f>
        <v>603</v>
      </c>
      <c r="F485" s="9">
        <f>+'Ark1'!S3246</f>
        <v>603</v>
      </c>
      <c r="G485" s="97">
        <f>+'Ark1'!T3246</f>
        <v>2.3463948013541378</v>
      </c>
      <c r="H485" s="97">
        <f>+'Ark1'!U3246</f>
        <v>2.8718155007267145</v>
      </c>
      <c r="I485" s="97">
        <f>+'Ark1'!Y3246</f>
        <v>163.7855721393033</v>
      </c>
      <c r="J485" s="97">
        <f>+'Ark1'!AA3246</f>
        <v>26.651057137818185</v>
      </c>
      <c r="K485" s="97">
        <f t="shared" si="14"/>
        <v>3.1497225411404481</v>
      </c>
      <c r="L485" s="9">
        <f t="shared" si="15"/>
        <v>1.9835526315789473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+'Ark1'!C3247</f>
        <v>2010</v>
      </c>
      <c r="C486">
        <f>+'Ark1'!M3247</f>
        <v>53</v>
      </c>
      <c r="D486">
        <f>+'Ark1'!Q3247</f>
        <v>238</v>
      </c>
      <c r="E486" s="9">
        <f>+'Ark1'!R3247</f>
        <v>471</v>
      </c>
      <c r="F486" s="9">
        <f>+'Ark1'!S3247</f>
        <v>471</v>
      </c>
      <c r="G486" s="97">
        <f>+'Ark1'!T3247</f>
        <v>1.8327561383711433</v>
      </c>
      <c r="H486" s="97">
        <f>+'Ark1'!U3247</f>
        <v>2.1427967438294302</v>
      </c>
      <c r="I486" s="97">
        <f>+'Ark1'!Y3247</f>
        <v>156.45753715498938</v>
      </c>
      <c r="J486" s="97">
        <f>+'Ark1'!AA3247</f>
        <v>28.509463201252444</v>
      </c>
      <c r="K486" s="97">
        <f t="shared" si="14"/>
        <v>2.9520290029243279</v>
      </c>
      <c r="L486" s="9">
        <f t="shared" si="15"/>
        <v>1.9789915966386555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+'Ark1'!C3248</f>
        <v>2010</v>
      </c>
      <c r="C487">
        <f>+'Ark1'!M3248</f>
        <v>54</v>
      </c>
      <c r="D487">
        <f>+'Ark1'!Q3248</f>
        <v>371</v>
      </c>
      <c r="E487" s="9">
        <f>+'Ark1'!R3248</f>
        <v>1028</v>
      </c>
      <c r="F487" s="9">
        <f>+'Ark1'!S3248</f>
        <v>1028</v>
      </c>
      <c r="G487" s="97">
        <f>+'Ark1'!T3248</f>
        <v>4.0001556480796925</v>
      </c>
      <c r="H487" s="97">
        <f>+'Ark1'!U3248</f>
        <v>4.6254971163992096</v>
      </c>
      <c r="I487" s="97">
        <f>+'Ark1'!Y3248</f>
        <v>154.73968871595315</v>
      </c>
      <c r="J487" s="97">
        <f>+'Ark1'!AA3248</f>
        <v>28.034000352761673</v>
      </c>
      <c r="K487" s="97">
        <f t="shared" si="14"/>
        <v>2.8655497910361696</v>
      </c>
      <c r="L487" s="9">
        <f t="shared" si="15"/>
        <v>2.7708894878706198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+'Ark1'!C3249</f>
        <v>2010</v>
      </c>
      <c r="C488">
        <f>+'Ark1'!M3249</f>
        <v>55</v>
      </c>
      <c r="D488">
        <f>+'Ark1'!Q3249</f>
        <v>456</v>
      </c>
      <c r="E488" s="9">
        <f>+'Ark1'!R3249</f>
        <v>1574</v>
      </c>
      <c r="F488" s="9">
        <f>+'Ark1'!S3249</f>
        <v>1574</v>
      </c>
      <c r="G488" s="97">
        <f>+'Ark1'!T3249</f>
        <v>6.1247519358729923</v>
      </c>
      <c r="H488" s="97">
        <f>+'Ark1'!U3249</f>
        <v>6.8203724441657201</v>
      </c>
      <c r="I488" s="97">
        <f>+'Ark1'!Y3249</f>
        <v>149.0183608640408</v>
      </c>
      <c r="J488" s="97">
        <f>+'Ark1'!AA3249</f>
        <v>28.003418508087805</v>
      </c>
      <c r="K488" s="97">
        <f t="shared" si="14"/>
        <v>2.7094247429825602</v>
      </c>
      <c r="L488" s="9">
        <f t="shared" si="15"/>
        <v>3.4517543859649122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+'Ark1'!C3250</f>
        <v>2010</v>
      </c>
      <c r="C489">
        <f>+'Ark1'!M3250</f>
        <v>56</v>
      </c>
      <c r="D489">
        <f>+'Ark1'!Q3250</f>
        <v>401</v>
      </c>
      <c r="E489" s="9">
        <f>+'Ark1'!R3250</f>
        <v>1324</v>
      </c>
      <c r="F489" s="9">
        <f>+'Ark1'!S3250</f>
        <v>1324</v>
      </c>
      <c r="G489" s="97">
        <f>+'Ark1'!T3250</f>
        <v>5.1519514377991342</v>
      </c>
      <c r="H489" s="97">
        <f>+'Ark1'!U3250</f>
        <v>5.6510962847237121</v>
      </c>
      <c r="I489" s="97">
        <f>+'Ark1'!Y3250</f>
        <v>146.78481873111787</v>
      </c>
      <c r="J489" s="97">
        <f>+'Ark1'!AA3250</f>
        <v>24.509193121656761</v>
      </c>
      <c r="K489" s="97">
        <f t="shared" si="14"/>
        <v>2.6211574773413906</v>
      </c>
      <c r="L489" s="9">
        <f t="shared" si="15"/>
        <v>3.3017456359102244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+'Ark1'!C3251</f>
        <v>2010</v>
      </c>
      <c r="C490">
        <f>+'Ark1'!M3251</f>
        <v>57</v>
      </c>
      <c r="D490">
        <f>+'Ark1'!Q3251</f>
        <v>504</v>
      </c>
      <c r="E490" s="9">
        <f>+'Ark1'!R3251</f>
        <v>2454</v>
      </c>
      <c r="F490" s="9">
        <f>+'Ark1'!S3251</f>
        <v>2454</v>
      </c>
      <c r="G490" s="97">
        <f>+'Ark1'!T3251</f>
        <v>9.5490096890929621</v>
      </c>
      <c r="H490" s="97">
        <f>+'Ark1'!U3251</f>
        <v>10.150677213505563</v>
      </c>
      <c r="I490" s="97">
        <f>+'Ark1'!Y3251</f>
        <v>142.25150774246123</v>
      </c>
      <c r="J490" s="97">
        <f>+'Ark1'!AA3251</f>
        <v>24.631818178058008</v>
      </c>
      <c r="K490" s="97">
        <f t="shared" si="14"/>
        <v>2.4956404867098461</v>
      </c>
      <c r="L490" s="9">
        <f t="shared" si="15"/>
        <v>4.8690476190476186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+'Ark1'!C3252</f>
        <v>2010</v>
      </c>
      <c r="C491">
        <f>+'Ark1'!M3252</f>
        <v>58</v>
      </c>
      <c r="D491">
        <f>+'Ark1'!Q3252</f>
        <v>541</v>
      </c>
      <c r="E491" s="9">
        <f>+'Ark1'!R3252</f>
        <v>3098</v>
      </c>
      <c r="F491" s="9">
        <f>+'Ark1'!S3252</f>
        <v>3098</v>
      </c>
      <c r="G491" s="97">
        <f>+'Ark1'!T3252</f>
        <v>12.05494377213121</v>
      </c>
      <c r="H491" s="97">
        <f>+'Ark1'!U3252</f>
        <v>12.275905068214492</v>
      </c>
      <c r="I491" s="97">
        <f>+'Ark1'!Y3252</f>
        <v>136.27259522272399</v>
      </c>
      <c r="J491" s="97">
        <f>+'Ark1'!AA3252</f>
        <v>24.629819452058975</v>
      </c>
      <c r="K491" s="97">
        <f t="shared" si="14"/>
        <v>2.3495275038400689</v>
      </c>
      <c r="L491" s="9">
        <f t="shared" si="15"/>
        <v>5.7264325323475047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+'Ark1'!C3253</f>
        <v>2010</v>
      </c>
      <c r="C492">
        <f>+'Ark1'!M3253</f>
        <v>59</v>
      </c>
      <c r="D492">
        <f>+'Ark1'!Q3253</f>
        <v>445</v>
      </c>
      <c r="E492" s="9">
        <f>+'Ark1'!R3253</f>
        <v>2640</v>
      </c>
      <c r="F492" s="9">
        <f>+'Ark1'!S3253</f>
        <v>2639</v>
      </c>
      <c r="G492" s="97">
        <f>+'Ark1'!T3253</f>
        <v>10.27277325965991</v>
      </c>
      <c r="H492" s="97">
        <f>+'Ark1'!U3253</f>
        <v>10.073472384800194</v>
      </c>
      <c r="I492" s="97">
        <f>+'Ark1'!Y3253</f>
        <v>131.22352272727264</v>
      </c>
      <c r="J492" s="97">
        <f>+'Ark1'!AA3253</f>
        <v>23.910176512047329</v>
      </c>
      <c r="K492" s="97">
        <f t="shared" si="14"/>
        <v>2.2241275038520785</v>
      </c>
      <c r="L492" s="9">
        <f t="shared" si="15"/>
        <v>5.9325842696629216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+'Ark1'!C3254</f>
        <v>2010</v>
      </c>
      <c r="C493">
        <f>+'Ark1'!M3254</f>
        <v>60</v>
      </c>
      <c r="D493">
        <f>+'Ark1'!Q3254</f>
        <v>542</v>
      </c>
      <c r="E493" s="9">
        <f>+'Ark1'!R3254</f>
        <v>3417</v>
      </c>
      <c r="F493" s="9">
        <f>+'Ark1'!S3254</f>
        <v>3417</v>
      </c>
      <c r="G493" s="97">
        <f>+'Ark1'!T3254</f>
        <v>13.29623720767345</v>
      </c>
      <c r="H493" s="97">
        <f>+'Ark1'!U3254</f>
        <v>12.493538882551183</v>
      </c>
      <c r="I493" s="97">
        <f>+'Ark1'!Y3254</f>
        <v>125.74100087796305</v>
      </c>
      <c r="J493" s="97">
        <f>+'Ark1'!AA3254</f>
        <v>24.1790067640076</v>
      </c>
      <c r="K493" s="97">
        <f t="shared" si="14"/>
        <v>2.0956833479660508</v>
      </c>
      <c r="L493" s="9">
        <f t="shared" si="15"/>
        <v>6.304428044280443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+'Ark1'!C3255</f>
        <v>2010</v>
      </c>
      <c r="C494">
        <f>+'Ark1'!M3255</f>
        <v>61</v>
      </c>
      <c r="D494">
        <f>+'Ark1'!Q3255</f>
        <v>487</v>
      </c>
      <c r="E494" s="9">
        <f>+'Ark1'!R3255</f>
        <v>2779</v>
      </c>
      <c r="F494" s="9">
        <f>+'Ark1'!S3255</f>
        <v>2779</v>
      </c>
      <c r="G494" s="97">
        <f>+'Ark1'!T3255</f>
        <v>10.813650336588973</v>
      </c>
      <c r="H494" s="97">
        <f>+'Ark1'!U3255</f>
        <v>9.7621639986303173</v>
      </c>
      <c r="I494" s="97">
        <f>+'Ark1'!Y3255</f>
        <v>120.807520690896</v>
      </c>
      <c r="J494" s="97">
        <f>+'Ark1'!AA3255</f>
        <v>23.602033572962245</v>
      </c>
      <c r="K494" s="97">
        <f t="shared" si="14"/>
        <v>1.9804511588671476</v>
      </c>
      <c r="L494" s="9">
        <f t="shared" si="15"/>
        <v>5.7063655030800824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+'Ark1'!C3256</f>
        <v>2010</v>
      </c>
      <c r="C495">
        <f>+'Ark1'!M3256</f>
        <v>62</v>
      </c>
      <c r="D495">
        <f>+'Ark1'!Q3256</f>
        <v>446</v>
      </c>
      <c r="E495" s="9">
        <f>+'Ark1'!R3256</f>
        <v>2058</v>
      </c>
      <c r="F495" s="9">
        <f>+'Ark1'!S3256</f>
        <v>2058</v>
      </c>
      <c r="G495" s="97">
        <f>+'Ark1'!T3256</f>
        <v>8.0080937001439736</v>
      </c>
      <c r="H495" s="97">
        <f>+'Ark1'!U3256</f>
        <v>7.066275828186158</v>
      </c>
      <c r="I495" s="97">
        <f>+'Ark1'!Y3256</f>
        <v>118.08143828960161</v>
      </c>
      <c r="J495" s="97">
        <f>+'Ark1'!AA3256</f>
        <v>23.846242274690031</v>
      </c>
      <c r="K495" s="97">
        <f t="shared" si="14"/>
        <v>1.9045393272516389</v>
      </c>
      <c r="L495" s="9">
        <f t="shared" si="15"/>
        <v>4.6143497757847536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+'Ark1'!C3257</f>
        <v>2010</v>
      </c>
      <c r="C496">
        <f>+'Ark1'!M3257</f>
        <v>63</v>
      </c>
      <c r="D496">
        <f>+'Ark1'!Q3257</f>
        <v>387</v>
      </c>
      <c r="E496" s="9">
        <f>+'Ark1'!R3257</f>
        <v>1635</v>
      </c>
      <c r="F496" s="9">
        <f>+'Ark1'!S3257</f>
        <v>1635</v>
      </c>
      <c r="G496" s="97">
        <f>+'Ark1'!T3257</f>
        <v>6.362115257403012</v>
      </c>
      <c r="H496" s="97">
        <f>+'Ark1'!U3257</f>
        <v>5.4255183781862488</v>
      </c>
      <c r="I496" s="97">
        <f>+'Ark1'!Y3257</f>
        <v>114.1195107033639</v>
      </c>
      <c r="J496" s="97">
        <f>+'Ark1'!AA3257</f>
        <v>23.118790795237544</v>
      </c>
      <c r="K496" s="97">
        <f t="shared" ref="K496:K559" si="16">+I496/C496</f>
        <v>1.8114208048153</v>
      </c>
      <c r="L496" s="9">
        <f t="shared" ref="L496:L559" si="17">+E496/D496</f>
        <v>4.224806201550388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+'Ark1'!C3258</f>
        <v>2010</v>
      </c>
      <c r="C497">
        <f>+'Ark1'!M3258</f>
        <v>64</v>
      </c>
      <c r="D497">
        <f>+'Ark1'!Q3258</f>
        <v>250</v>
      </c>
      <c r="E497" s="9">
        <f>+'Ark1'!R3258</f>
        <v>840</v>
      </c>
      <c r="F497" s="9">
        <f>+'Ark1'!S3258</f>
        <v>840</v>
      </c>
      <c r="G497" s="97">
        <f>+'Ark1'!T3258</f>
        <v>3.2686096735281529</v>
      </c>
      <c r="H497" s="97">
        <f>+'Ark1'!U3258</f>
        <v>2.8496697444305328</v>
      </c>
      <c r="I497" s="97">
        <f>+'Ark1'!Y3258</f>
        <v>116.66797619047632</v>
      </c>
      <c r="J497" s="97">
        <f>+'Ark1'!AA3258</f>
        <v>22.162053813613433</v>
      </c>
      <c r="K497" s="97">
        <f t="shared" si="16"/>
        <v>1.8229371279761926</v>
      </c>
      <c r="L497" s="9">
        <f t="shared" si="17"/>
        <v>3.36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+'Ark1'!C3259</f>
        <v>2010</v>
      </c>
      <c r="C498">
        <f>+'Ark1'!M3259</f>
        <v>65</v>
      </c>
      <c r="D498">
        <f>+'Ark1'!Q3259</f>
        <v>121</v>
      </c>
      <c r="E498" s="9">
        <f>+'Ark1'!R3259</f>
        <v>316</v>
      </c>
      <c r="F498" s="9">
        <f>+'Ark1'!S3259</f>
        <v>316</v>
      </c>
      <c r="G498" s="97">
        <f>+'Ark1'!T3259</f>
        <v>1.229619829565352</v>
      </c>
      <c r="H498" s="97">
        <f>+'Ark1'!U3259</f>
        <v>1.152384786237622</v>
      </c>
      <c r="I498" s="97">
        <f>+'Ark1'!Y3259</f>
        <v>125.41424050632904</v>
      </c>
      <c r="J498" s="97">
        <f>+'Ark1'!AA3259</f>
        <v>22.496813129985163</v>
      </c>
      <c r="K498" s="97">
        <f t="shared" si="16"/>
        <v>1.9294498539435236</v>
      </c>
      <c r="L498" s="9">
        <f t="shared" si="17"/>
        <v>2.6115702479338845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+'Ark1'!C3260</f>
        <v>2010</v>
      </c>
      <c r="C499">
        <f>+'Ark1'!M3260</f>
        <v>66</v>
      </c>
      <c r="D499">
        <f>+'Ark1'!Q3260</f>
        <v>0</v>
      </c>
      <c r="E499" s="9">
        <f>+'Ark1'!R3260</f>
        <v>0</v>
      </c>
      <c r="F499" s="9">
        <f>+'Ark1'!S3260</f>
        <v>0</v>
      </c>
      <c r="G499" s="97">
        <f>+'Ark1'!T3260</f>
        <v>0</v>
      </c>
      <c r="H499" s="97">
        <f>+'Ark1'!U3260</f>
        <v>0</v>
      </c>
      <c r="I499" s="97">
        <f>+'Ark1'!Y3260</f>
        <v>0</v>
      </c>
      <c r="J499" s="97">
        <f>+'Ark1'!AA3260</f>
        <v>0</v>
      </c>
      <c r="K499" s="97">
        <f t="shared" si="16"/>
        <v>0</v>
      </c>
      <c r="L499" s="9" t="e">
        <f t="shared" si="17"/>
        <v>#DIV/0!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+'Ark1'!C3261</f>
        <v>2010</v>
      </c>
      <c r="C500">
        <f>+'Ark1'!M3261</f>
        <v>67</v>
      </c>
      <c r="D500">
        <f>+'Ark1'!Q3261</f>
        <v>0</v>
      </c>
      <c r="E500" s="9">
        <f>+'Ark1'!R3261</f>
        <v>0</v>
      </c>
      <c r="F500" s="9">
        <f>+'Ark1'!S3261</f>
        <v>0</v>
      </c>
      <c r="G500" s="97">
        <f>+'Ark1'!T3261</f>
        <v>0</v>
      </c>
      <c r="H500" s="97">
        <f>+'Ark1'!U3261</f>
        <v>0</v>
      </c>
      <c r="I500" s="97">
        <f>+'Ark1'!Y3261</f>
        <v>0</v>
      </c>
      <c r="J500" s="97">
        <f>+'Ark1'!AA3261</f>
        <v>0</v>
      </c>
      <c r="K500" s="97">
        <f t="shared" si="16"/>
        <v>0</v>
      </c>
      <c r="L500" s="9" t="e">
        <f t="shared" si="17"/>
        <v>#DIV/0!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>
        <f>+'Ark1'!C3262</f>
        <v>2010</v>
      </c>
      <c r="C501">
        <f>+'Ark1'!M3262</f>
        <v>68</v>
      </c>
      <c r="D501">
        <f>+'Ark1'!Q3262</f>
        <v>0</v>
      </c>
      <c r="E501" s="9">
        <f>+'Ark1'!R3262</f>
        <v>0</v>
      </c>
      <c r="F501" s="9">
        <f>+'Ark1'!S3262</f>
        <v>0</v>
      </c>
      <c r="G501" s="97">
        <f>+'Ark1'!T3262</f>
        <v>0</v>
      </c>
      <c r="H501" s="97">
        <f>+'Ark1'!U3262</f>
        <v>0</v>
      </c>
      <c r="I501" s="97">
        <f>+'Ark1'!Y3262</f>
        <v>0</v>
      </c>
      <c r="J501" s="97">
        <f>+'Ark1'!AA3262</f>
        <v>0</v>
      </c>
      <c r="K501" s="97">
        <f t="shared" si="16"/>
        <v>0</v>
      </c>
      <c r="L501" s="9" t="e">
        <f t="shared" si="17"/>
        <v>#DIV/0!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+'Ark1'!C3263</f>
        <v>2009</v>
      </c>
      <c r="C502" s="47">
        <f>+'Ark1'!M3263</f>
        <v>0</v>
      </c>
      <c r="D502" s="47">
        <f>+'Ark1'!Q3263</f>
        <v>94</v>
      </c>
      <c r="E502" s="65">
        <f>+'Ark1'!R3263</f>
        <v>170</v>
      </c>
      <c r="F502" s="65">
        <f>+'Ark1'!S3263</f>
        <v>0</v>
      </c>
      <c r="G502" s="102">
        <f>+'Ark1'!T3263</f>
        <v>0.76352780386497787</v>
      </c>
      <c r="H502" s="102">
        <f>+'Ark1'!U3263</f>
        <v>0</v>
      </c>
      <c r="I502" s="102">
        <f>+'Ark1'!Y3263</f>
        <v>0</v>
      </c>
      <c r="J502" s="102">
        <f>+'Ark1'!AA3263</f>
        <v>0</v>
      </c>
      <c r="K502" s="102" t="e">
        <f t="shared" si="16"/>
        <v>#DIV/0!</v>
      </c>
      <c r="L502" s="65">
        <f t="shared" si="17"/>
        <v>1.8085106382978724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+'Ark1'!C3264</f>
        <v>2009</v>
      </c>
      <c r="C503" s="47">
        <f>+'Ark1'!M3264</f>
        <v>35</v>
      </c>
      <c r="D503" s="47">
        <f>+'Ark1'!Q3264</f>
        <v>6</v>
      </c>
      <c r="E503" s="65">
        <f>+'Ark1'!R3264</f>
        <v>5</v>
      </c>
      <c r="F503" s="65">
        <f>+'Ark1'!S3264</f>
        <v>4</v>
      </c>
      <c r="G503" s="102">
        <f>+'Ark1'!T3264</f>
        <v>2.2456700113675818E-2</v>
      </c>
      <c r="H503" s="102">
        <f>+'Ark1'!U3264</f>
        <v>3.0385439651543885E-2</v>
      </c>
      <c r="I503" s="102">
        <f>+'Ark1'!Y3264</f>
        <v>182.54</v>
      </c>
      <c r="J503" s="102">
        <f>+'Ark1'!AA3264</f>
        <v>7.545984031257742</v>
      </c>
      <c r="K503" s="102">
        <f t="shared" si="16"/>
        <v>5.2154285714285713</v>
      </c>
      <c r="L503" s="65">
        <f t="shared" si="17"/>
        <v>0.83333333333333337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+'Ark1'!C3265</f>
        <v>2009</v>
      </c>
      <c r="C504" s="47">
        <f>+'Ark1'!M3265</f>
        <v>36</v>
      </c>
      <c r="D504" s="47">
        <f>+'Ark1'!Q3265</f>
        <v>6</v>
      </c>
      <c r="E504" s="65">
        <f>+'Ark1'!R3265</f>
        <v>7</v>
      </c>
      <c r="F504" s="65">
        <f>+'Ark1'!S3265</f>
        <v>7</v>
      </c>
      <c r="G504" s="102">
        <f>+'Ark1'!T3265</f>
        <v>3.1439380159146151E-2</v>
      </c>
      <c r="H504" s="102">
        <f>+'Ark1'!U3265</f>
        <v>4.9737971775398883E-2</v>
      </c>
      <c r="I504" s="102">
        <f>+'Ark1'!Y3265</f>
        <v>213.42857142857139</v>
      </c>
      <c r="J504" s="102">
        <f>+'Ark1'!AA3265</f>
        <v>57.62964798201201</v>
      </c>
      <c r="K504" s="102">
        <f t="shared" si="16"/>
        <v>5.928571428571427</v>
      </c>
      <c r="L504" s="65">
        <f t="shared" si="17"/>
        <v>1.1666666666666667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+'Ark1'!C3266</f>
        <v>2009</v>
      </c>
      <c r="C505" s="47">
        <f>+'Ark1'!M3266</f>
        <v>37</v>
      </c>
      <c r="D505" s="47">
        <f>+'Ark1'!Q3266</f>
        <v>7</v>
      </c>
      <c r="E505" s="65">
        <f>+'Ark1'!R3266</f>
        <v>7</v>
      </c>
      <c r="F505" s="65">
        <f>+'Ark1'!S3266</f>
        <v>7</v>
      </c>
      <c r="G505" s="102">
        <f>+'Ark1'!T3266</f>
        <v>3.1439380159146151E-2</v>
      </c>
      <c r="H505" s="102">
        <f>+'Ark1'!U3266</f>
        <v>2.9040450321071245E-2</v>
      </c>
      <c r="I505" s="102">
        <f>+'Ark1'!Y3266</f>
        <v>124.61428571428576</v>
      </c>
      <c r="J505" s="102">
        <f>+'Ark1'!AA3266</f>
        <v>74.665184630578437</v>
      </c>
      <c r="K505" s="102">
        <f t="shared" si="16"/>
        <v>3.3679536679536692</v>
      </c>
      <c r="L505" s="65">
        <f t="shared" si="17"/>
        <v>1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+'Ark1'!C3267</f>
        <v>2009</v>
      </c>
      <c r="C506" s="47">
        <f>+'Ark1'!M3267</f>
        <v>38</v>
      </c>
      <c r="D506" s="47">
        <f>+'Ark1'!Q3267</f>
        <v>7</v>
      </c>
      <c r="E506" s="65">
        <f>+'Ark1'!R3267</f>
        <v>9</v>
      </c>
      <c r="F506" s="65">
        <f>+'Ark1'!S3267</f>
        <v>9</v>
      </c>
      <c r="G506" s="102">
        <f>+'Ark1'!T3267</f>
        <v>4.0422060204616472E-2</v>
      </c>
      <c r="H506" s="102">
        <f>+'Ark1'!U3267</f>
        <v>6.7605688945316253E-2</v>
      </c>
      <c r="I506" s="102">
        <f>+'Ark1'!Y3267</f>
        <v>225.63333333333341</v>
      </c>
      <c r="J506" s="102">
        <f>+'Ark1'!AA3267</f>
        <v>19.370768355092789</v>
      </c>
      <c r="K506" s="102">
        <f t="shared" si="16"/>
        <v>5.9377192982456162</v>
      </c>
      <c r="L506" s="65">
        <f t="shared" si="17"/>
        <v>1.2857142857142858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+'Ark1'!C3268</f>
        <v>2009</v>
      </c>
      <c r="C507" s="47">
        <f>+'Ark1'!M3268</f>
        <v>39</v>
      </c>
      <c r="D507" s="47">
        <f>+'Ark1'!Q3268</f>
        <v>6</v>
      </c>
      <c r="E507" s="65">
        <f>+'Ark1'!R3268</f>
        <v>6</v>
      </c>
      <c r="F507" s="65">
        <f>+'Ark1'!S3268</f>
        <v>6</v>
      </c>
      <c r="G507" s="102">
        <f>+'Ark1'!T3268</f>
        <v>2.6948040136410976E-2</v>
      </c>
      <c r="H507" s="102">
        <f>+'Ark1'!U3268</f>
        <v>4.2433747540109375E-2</v>
      </c>
      <c r="I507" s="102">
        <f>+'Ark1'!Y3268</f>
        <v>212.43333333333328</v>
      </c>
      <c r="J507" s="102">
        <f>+'Ark1'!AA3268</f>
        <v>37.585886831214893</v>
      </c>
      <c r="K507" s="102">
        <f t="shared" si="16"/>
        <v>5.4470085470085454</v>
      </c>
      <c r="L507" s="65">
        <f t="shared" si="17"/>
        <v>1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+'Ark1'!C3269</f>
        <v>2009</v>
      </c>
      <c r="C508" s="47">
        <f>+'Ark1'!M3269</f>
        <v>40</v>
      </c>
      <c r="D508" s="47">
        <f>+'Ark1'!Q3269</f>
        <v>20</v>
      </c>
      <c r="E508" s="65">
        <f>+'Ark1'!R3269</f>
        <v>24</v>
      </c>
      <c r="F508" s="65">
        <f>+'Ark1'!S3269</f>
        <v>23</v>
      </c>
      <c r="G508" s="102">
        <f>+'Ark1'!T3269</f>
        <v>0.1077921605456439</v>
      </c>
      <c r="H508" s="102">
        <f>+'Ark1'!U3269</f>
        <v>0.1483583156778514</v>
      </c>
      <c r="I508" s="102">
        <f>+'Ark1'!Y3269</f>
        <v>185.67916666666665</v>
      </c>
      <c r="J508" s="102">
        <f>+'Ark1'!AA3269</f>
        <v>40.327516440150873</v>
      </c>
      <c r="K508" s="102">
        <f t="shared" si="16"/>
        <v>4.6419791666666663</v>
      </c>
      <c r="L508" s="65">
        <f t="shared" si="17"/>
        <v>1.2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+'Ark1'!C3270</f>
        <v>2009</v>
      </c>
      <c r="C509" s="47">
        <f>+'Ark1'!M3270</f>
        <v>41</v>
      </c>
      <c r="D509" s="47">
        <f>+'Ark1'!Q3270</f>
        <v>11</v>
      </c>
      <c r="E509" s="65">
        <f>+'Ark1'!R3270</f>
        <v>14</v>
      </c>
      <c r="F509" s="65">
        <f>+'Ark1'!S3270</f>
        <v>14</v>
      </c>
      <c r="G509" s="102">
        <f>+'Ark1'!T3270</f>
        <v>6.2878760318292301E-2</v>
      </c>
      <c r="H509" s="102">
        <f>+'Ark1'!U3270</f>
        <v>9.0470507563351024E-2</v>
      </c>
      <c r="I509" s="102">
        <f>+'Ark1'!Y3270</f>
        <v>194.1071428571428</v>
      </c>
      <c r="J509" s="102">
        <f>+'Ark1'!AA3270</f>
        <v>54.459453649818606</v>
      </c>
      <c r="K509" s="102">
        <f t="shared" si="16"/>
        <v>4.7343205574912881</v>
      </c>
      <c r="L509" s="65">
        <f t="shared" si="17"/>
        <v>1.2727272727272727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+'Ark1'!C3271</f>
        <v>2009</v>
      </c>
      <c r="C510" s="47">
        <f>+'Ark1'!M3271</f>
        <v>42</v>
      </c>
      <c r="D510" s="47">
        <f>+'Ark1'!Q3271</f>
        <v>20</v>
      </c>
      <c r="E510" s="65">
        <f>+'Ark1'!R3271</f>
        <v>21</v>
      </c>
      <c r="F510" s="65">
        <f>+'Ark1'!S3271</f>
        <v>21</v>
      </c>
      <c r="G510" s="102">
        <f>+'Ark1'!T3271</f>
        <v>9.4318140477438431E-2</v>
      </c>
      <c r="H510" s="102">
        <f>+'Ark1'!U3271</f>
        <v>0.13973240638266679</v>
      </c>
      <c r="I510" s="102">
        <f>+'Ark1'!Y3271</f>
        <v>199.86666666666673</v>
      </c>
      <c r="J510" s="102">
        <f>+'Ark1'!AA3271</f>
        <v>24.362155142240297</v>
      </c>
      <c r="K510" s="102">
        <f t="shared" si="16"/>
        <v>4.7587301587301605</v>
      </c>
      <c r="L510" s="65">
        <f t="shared" si="17"/>
        <v>1.05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+'Ark1'!C3272</f>
        <v>2009</v>
      </c>
      <c r="C511" s="47">
        <f>+'Ark1'!M3272</f>
        <v>43</v>
      </c>
      <c r="D511" s="47">
        <f>+'Ark1'!Q3272</f>
        <v>47</v>
      </c>
      <c r="E511" s="65">
        <f>+'Ark1'!R3272</f>
        <v>61</v>
      </c>
      <c r="F511" s="65">
        <f>+'Ark1'!S3272</f>
        <v>61</v>
      </c>
      <c r="G511" s="102">
        <f>+'Ark1'!T3272</f>
        <v>0.27397174138684499</v>
      </c>
      <c r="H511" s="102">
        <f>+'Ark1'!U3272</f>
        <v>0.34275921165381307</v>
      </c>
      <c r="I511" s="102">
        <f>+'Ark1'!Y3272</f>
        <v>168.78032786885245</v>
      </c>
      <c r="J511" s="102">
        <f>+'Ark1'!AA3272</f>
        <v>53.320625664033479</v>
      </c>
      <c r="K511" s="102">
        <f t="shared" si="16"/>
        <v>3.9251239039268011</v>
      </c>
      <c r="L511" s="65">
        <f t="shared" si="17"/>
        <v>1.2978723404255319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+'Ark1'!C3273</f>
        <v>2009</v>
      </c>
      <c r="C512" s="47">
        <f>+'Ark1'!M3273</f>
        <v>44</v>
      </c>
      <c r="D512" s="47">
        <f>+'Ark1'!Q3273</f>
        <v>38</v>
      </c>
      <c r="E512" s="65">
        <f>+'Ark1'!R3273</f>
        <v>48</v>
      </c>
      <c r="F512" s="65">
        <f>+'Ark1'!S3273</f>
        <v>47</v>
      </c>
      <c r="G512" s="102">
        <f>+'Ark1'!T3273</f>
        <v>0.21558432109128781</v>
      </c>
      <c r="H512" s="102">
        <f>+'Ark1'!U3273</f>
        <v>0.30703043567700045</v>
      </c>
      <c r="I512" s="102">
        <f>+'Ark1'!Y3273</f>
        <v>192.13333333333335</v>
      </c>
      <c r="J512" s="102">
        <f>+'Ark1'!AA3273</f>
        <v>27.544091818663674</v>
      </c>
      <c r="K512" s="102">
        <f t="shared" si="16"/>
        <v>4.3666666666666671</v>
      </c>
      <c r="L512" s="65">
        <f t="shared" si="17"/>
        <v>1.263157894736842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+'Ark1'!C3274</f>
        <v>2009</v>
      </c>
      <c r="C513" s="47">
        <f>+'Ark1'!M3274</f>
        <v>45</v>
      </c>
      <c r="D513" s="47">
        <f>+'Ark1'!Q3274</f>
        <v>54</v>
      </c>
      <c r="E513" s="65">
        <f>+'Ark1'!R3274</f>
        <v>70</v>
      </c>
      <c r="F513" s="65">
        <f>+'Ark1'!S3274</f>
        <v>70</v>
      </c>
      <c r="G513" s="102">
        <f>+'Ark1'!T3274</f>
        <v>0.31439380159146135</v>
      </c>
      <c r="H513" s="102">
        <f>+'Ark1'!U3274</f>
        <v>0.4456908456131024</v>
      </c>
      <c r="I513" s="102">
        <f>+'Ark1'!Y3274</f>
        <v>191.24857142857141</v>
      </c>
      <c r="J513" s="102">
        <f>+'Ark1'!AA3274</f>
        <v>25.001318495844</v>
      </c>
      <c r="K513" s="102">
        <f t="shared" si="16"/>
        <v>4.2499682539682535</v>
      </c>
      <c r="L513" s="65">
        <f t="shared" si="17"/>
        <v>1.2962962962962963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+'Ark1'!C3275</f>
        <v>2009</v>
      </c>
      <c r="C514" s="47">
        <f>+'Ark1'!M3275</f>
        <v>46</v>
      </c>
      <c r="D514" s="47">
        <f>+'Ark1'!Q3275</f>
        <v>70</v>
      </c>
      <c r="E514" s="65">
        <f>+'Ark1'!R3275</f>
        <v>96</v>
      </c>
      <c r="F514" s="65">
        <f>+'Ark1'!S3275</f>
        <v>96</v>
      </c>
      <c r="G514" s="102">
        <f>+'Ark1'!T3275</f>
        <v>0.43116864218257561</v>
      </c>
      <c r="H514" s="102">
        <f>+'Ark1'!U3275</f>
        <v>0.58190097795705653</v>
      </c>
      <c r="I514" s="102">
        <f>+'Ark1'!Y3275</f>
        <v>182.07083333333344</v>
      </c>
      <c r="J514" s="102">
        <f>+'Ark1'!AA3275</f>
        <v>29.917939562056596</v>
      </c>
      <c r="K514" s="102">
        <f t="shared" si="16"/>
        <v>3.9580615942029009</v>
      </c>
      <c r="L514" s="65">
        <f t="shared" si="17"/>
        <v>1.3714285714285714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+'Ark1'!C3276</f>
        <v>2009</v>
      </c>
      <c r="C515" s="47">
        <f>+'Ark1'!M3276</f>
        <v>47</v>
      </c>
      <c r="D515" s="47">
        <f>+'Ark1'!Q3276</f>
        <v>74</v>
      </c>
      <c r="E515" s="65">
        <f>+'Ark1'!R3276</f>
        <v>101</v>
      </c>
      <c r="F515" s="65">
        <f>+'Ark1'!S3276</f>
        <v>101</v>
      </c>
      <c r="G515" s="102">
        <f>+'Ark1'!T3276</f>
        <v>0.45362534229625184</v>
      </c>
      <c r="H515" s="102">
        <f>+'Ark1'!U3276</f>
        <v>0.60459933749953765</v>
      </c>
      <c r="I515" s="102">
        <f>+'Ark1'!Y3276</f>
        <v>179.80792079207924</v>
      </c>
      <c r="J515" s="102">
        <f>+'Ark1'!AA3276</f>
        <v>26.835607655708689</v>
      </c>
      <c r="K515" s="102">
        <f t="shared" si="16"/>
        <v>3.8257004423846648</v>
      </c>
      <c r="L515" s="65">
        <f t="shared" si="17"/>
        <v>1.3648648648648649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+'Ark1'!C3277</f>
        <v>2009</v>
      </c>
      <c r="C516" s="47">
        <f>+'Ark1'!M3277</f>
        <v>48</v>
      </c>
      <c r="D516" s="47">
        <f>+'Ark1'!Q3277</f>
        <v>107</v>
      </c>
      <c r="E516" s="65">
        <f>+'Ark1'!R3277</f>
        <v>145</v>
      </c>
      <c r="F516" s="65">
        <f>+'Ark1'!S3277</f>
        <v>145</v>
      </c>
      <c r="G516" s="102">
        <f>+'Ark1'!T3277</f>
        <v>0.65124430329659855</v>
      </c>
      <c r="H516" s="102">
        <f>+'Ark1'!U3277</f>
        <v>0.88899799726427819</v>
      </c>
      <c r="I516" s="102">
        <f>+'Ark1'!Y3277</f>
        <v>184.16000000000005</v>
      </c>
      <c r="J516" s="102">
        <f>+'Ark1'!AA3277</f>
        <v>30.568366339888577</v>
      </c>
      <c r="K516" s="102">
        <f t="shared" si="16"/>
        <v>3.8366666666666678</v>
      </c>
      <c r="L516" s="65">
        <f t="shared" si="17"/>
        <v>1.3551401869158879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+'Ark1'!C3278</f>
        <v>2009</v>
      </c>
      <c r="C517" s="47">
        <f>+'Ark1'!M3278</f>
        <v>49</v>
      </c>
      <c r="D517" s="47">
        <f>+'Ark1'!Q3278</f>
        <v>148</v>
      </c>
      <c r="E517" s="65">
        <f>+'Ark1'!R3278</f>
        <v>233</v>
      </c>
      <c r="F517" s="65">
        <f>+'Ark1'!S3278</f>
        <v>233</v>
      </c>
      <c r="G517" s="102">
        <f>+'Ark1'!T3278</f>
        <v>1.0464822252972927</v>
      </c>
      <c r="H517" s="102">
        <f>+'Ark1'!U3278</f>
        <v>1.3436543286866951</v>
      </c>
      <c r="I517" s="102">
        <f>+'Ark1'!Y3278</f>
        <v>173.21845493562236</v>
      </c>
      <c r="J517" s="102">
        <f>+'Ark1'!AA3278</f>
        <v>27.933948045465581</v>
      </c>
      <c r="K517" s="102">
        <f t="shared" si="16"/>
        <v>3.5350705088902523</v>
      </c>
      <c r="L517" s="65">
        <f t="shared" si="17"/>
        <v>1.5743243243243243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+'Ark1'!C3279</f>
        <v>2009</v>
      </c>
      <c r="C518" s="47">
        <f>+'Ark1'!M3279</f>
        <v>50</v>
      </c>
      <c r="D518" s="47">
        <f>+'Ark1'!Q3279</f>
        <v>223</v>
      </c>
      <c r="E518" s="65">
        <f>+'Ark1'!R3279</f>
        <v>386</v>
      </c>
      <c r="F518" s="65">
        <f>+'Ark1'!S3279</f>
        <v>386</v>
      </c>
      <c r="G518" s="102">
        <f>+'Ark1'!T3279</f>
        <v>1.7336572487757724</v>
      </c>
      <c r="H518" s="102">
        <f>+'Ark1'!U3279</f>
        <v>2.1833637936795682</v>
      </c>
      <c r="I518" s="102">
        <f>+'Ark1'!Y3279</f>
        <v>169.9031088082902</v>
      </c>
      <c r="J518" s="102">
        <f>+'Ark1'!AA3279</f>
        <v>26.583999057315193</v>
      </c>
      <c r="K518" s="102">
        <f t="shared" si="16"/>
        <v>3.3980621761658041</v>
      </c>
      <c r="L518" s="65">
        <f t="shared" si="17"/>
        <v>1.7309417040358743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+'Ark1'!C3280</f>
        <v>2009</v>
      </c>
      <c r="C519" s="47">
        <f>+'Ark1'!M3280</f>
        <v>51</v>
      </c>
      <c r="D519" s="47">
        <f>+'Ark1'!Q3280</f>
        <v>236</v>
      </c>
      <c r="E519" s="65">
        <f>+'Ark1'!R3280</f>
        <v>428</v>
      </c>
      <c r="F519" s="65">
        <f>+'Ark1'!S3280</f>
        <v>427</v>
      </c>
      <c r="G519" s="102">
        <f>+'Ark1'!T3280</f>
        <v>1.9222935297306505</v>
      </c>
      <c r="H519" s="102">
        <f>+'Ark1'!U3280</f>
        <v>2.3625470009684246</v>
      </c>
      <c r="I519" s="102">
        <f>+'Ark1'!Y3280</f>
        <v>165.80560747663549</v>
      </c>
      <c r="J519" s="102">
        <f>+'Ark1'!AA3280</f>
        <v>27.680424696920724</v>
      </c>
      <c r="K519" s="102">
        <f t="shared" si="16"/>
        <v>3.2510903426791273</v>
      </c>
      <c r="L519" s="65">
        <f t="shared" si="17"/>
        <v>1.8135593220338984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+'Ark1'!C3281</f>
        <v>2009</v>
      </c>
      <c r="C520" s="47">
        <f>+'Ark1'!M3281</f>
        <v>52</v>
      </c>
      <c r="D520" s="47">
        <f>+'Ark1'!Q3281</f>
        <v>280</v>
      </c>
      <c r="E520" s="65">
        <f>+'Ark1'!R3281</f>
        <v>598.01</v>
      </c>
      <c r="F520" s="65">
        <f>+'Ark1'!S3281</f>
        <v>597.01</v>
      </c>
      <c r="G520" s="102">
        <f>+'Ark1'!T3281</f>
        <v>2.6858662469958552</v>
      </c>
      <c r="H520" s="102">
        <f>+'Ark1'!U3281</f>
        <v>3.2159094393381951</v>
      </c>
      <c r="I520" s="102">
        <f>+'Ark1'!Y3281</f>
        <v>161.53174696075297</v>
      </c>
      <c r="J520" s="102">
        <f>+'Ark1'!AA3281</f>
        <v>28.314075798590896</v>
      </c>
      <c r="K520" s="102">
        <f t="shared" si="16"/>
        <v>3.1063797492452494</v>
      </c>
      <c r="L520" s="65">
        <f t="shared" si="17"/>
        <v>2.1357499999999998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+'Ark1'!C3282</f>
        <v>2009</v>
      </c>
      <c r="C521" s="47">
        <f>+'Ark1'!M3282</f>
        <v>53</v>
      </c>
      <c r="D521" s="47">
        <f>+'Ark1'!Q3282</f>
        <v>338</v>
      </c>
      <c r="E521" s="65">
        <f>+'Ark1'!R3282</f>
        <v>733</v>
      </c>
      <c r="F521" s="65">
        <f>+'Ark1'!S3282</f>
        <v>732</v>
      </c>
      <c r="G521" s="102">
        <f>+'Ark1'!T3282</f>
        <v>3.2921522366648754</v>
      </c>
      <c r="H521" s="102">
        <f>+'Ark1'!U3282</f>
        <v>3.8382033765690786</v>
      </c>
      <c r="I521" s="102">
        <f>+'Ark1'!Y3282</f>
        <v>157.2847203274215</v>
      </c>
      <c r="J521" s="102">
        <f>+'Ark1'!AA3282</f>
        <v>28.181138081133721</v>
      </c>
      <c r="K521" s="102">
        <f t="shared" si="16"/>
        <v>2.9676362325928585</v>
      </c>
      <c r="L521" s="65">
        <f t="shared" si="17"/>
        <v>2.168639053254438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+'Ark1'!C3283</f>
        <v>2009</v>
      </c>
      <c r="C522" s="47">
        <f>+'Ark1'!M3283</f>
        <v>54</v>
      </c>
      <c r="D522" s="47">
        <f>+'Ark1'!Q3283</f>
        <v>435</v>
      </c>
      <c r="E522" s="65">
        <f>+'Ark1'!R3283</f>
        <v>1327</v>
      </c>
      <c r="F522" s="65">
        <f>+'Ark1'!S3283</f>
        <v>1326</v>
      </c>
      <c r="G522" s="102">
        <f>+'Ark1'!T3283</f>
        <v>5.9600082101695619</v>
      </c>
      <c r="H522" s="102">
        <f>+'Ark1'!U3283</f>
        <v>6.6500467267271004</v>
      </c>
      <c r="I522" s="102">
        <f>+'Ark1'!Y3283</f>
        <v>150.52765636774683</v>
      </c>
      <c r="J522" s="102">
        <f>+'Ark1'!AA3283</f>
        <v>27.472379544400791</v>
      </c>
      <c r="K522" s="102">
        <f t="shared" si="16"/>
        <v>2.7875491919953115</v>
      </c>
      <c r="L522" s="65">
        <f t="shared" si="17"/>
        <v>3.050574712643678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+'Ark1'!C3284</f>
        <v>2009</v>
      </c>
      <c r="C523" s="47">
        <f>+'Ark1'!M3284</f>
        <v>55</v>
      </c>
      <c r="D523" s="47">
        <f>+'Ark1'!Q3284</f>
        <v>517</v>
      </c>
      <c r="E523" s="65">
        <f>+'Ark1'!R3284</f>
        <v>1955</v>
      </c>
      <c r="F523" s="65">
        <f>+'Ark1'!S3284</f>
        <v>1948</v>
      </c>
      <c r="G523" s="102">
        <f>+'Ark1'!T3284</f>
        <v>8.7805697444472486</v>
      </c>
      <c r="H523" s="102">
        <f>+'Ark1'!U3284</f>
        <v>9.5058086393791612</v>
      </c>
      <c r="I523" s="102">
        <f>+'Ark1'!Y3284</f>
        <v>146.05109974424556</v>
      </c>
      <c r="J523" s="102">
        <f>+'Ark1'!AA3284</f>
        <v>27.327564485643205</v>
      </c>
      <c r="K523" s="102">
        <f t="shared" si="16"/>
        <v>2.6554745408044647</v>
      </c>
      <c r="L523" s="65">
        <f t="shared" si="17"/>
        <v>3.7814313346228241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+'Ark1'!C3285</f>
        <v>2009</v>
      </c>
      <c r="C524" s="47">
        <f>+'Ark1'!M3285</f>
        <v>56</v>
      </c>
      <c r="D524" s="47">
        <f>+'Ark1'!Q3285</f>
        <v>498</v>
      </c>
      <c r="E524" s="65">
        <f>+'Ark1'!R3285</f>
        <v>1759</v>
      </c>
      <c r="F524" s="65">
        <f>+'Ark1'!S3285</f>
        <v>1757</v>
      </c>
      <c r="G524" s="102">
        <f>+'Ark1'!T3285</f>
        <v>7.9002670999911508</v>
      </c>
      <c r="H524" s="102">
        <f>+'Ark1'!U3285</f>
        <v>8.2242601917814948</v>
      </c>
      <c r="I524" s="102">
        <f>+'Ark1'!Y3285</f>
        <v>140.44087549744177</v>
      </c>
      <c r="J524" s="102">
        <f>+'Ark1'!AA3285</f>
        <v>26.083874705600035</v>
      </c>
      <c r="K524" s="102">
        <f t="shared" si="16"/>
        <v>2.5078727767400317</v>
      </c>
      <c r="L524" s="65">
        <f t="shared" si="17"/>
        <v>3.5321285140562249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+'Ark1'!C3286</f>
        <v>2009</v>
      </c>
      <c r="C525" s="47">
        <f>+'Ark1'!M3286</f>
        <v>57</v>
      </c>
      <c r="D525" s="47">
        <f>+'Ark1'!Q3286</f>
        <v>471</v>
      </c>
      <c r="E525" s="65">
        <f>+'Ark1'!R3286</f>
        <v>2171</v>
      </c>
      <c r="F525" s="65">
        <f>+'Ark1'!S3286</f>
        <v>2165</v>
      </c>
      <c r="G525" s="102">
        <f>+'Ark1'!T3286</f>
        <v>9.7506991893580448</v>
      </c>
      <c r="H525" s="102">
        <f>+'Ark1'!U3286</f>
        <v>9.913999584451556</v>
      </c>
      <c r="I525" s="102">
        <f>+'Ark1'!Y3286</f>
        <v>137.16761860893595</v>
      </c>
      <c r="J525" s="102">
        <f>+'Ark1'!AA3286</f>
        <v>25.791985270999316</v>
      </c>
      <c r="K525" s="102">
        <f t="shared" si="16"/>
        <v>2.4064494492795783</v>
      </c>
      <c r="L525" s="65">
        <f t="shared" si="17"/>
        <v>4.6093418259023355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+'Ark1'!C3287</f>
        <v>2009</v>
      </c>
      <c r="C526" s="47">
        <f>+'Ark1'!M3287</f>
        <v>58</v>
      </c>
      <c r="D526" s="47">
        <f>+'Ark1'!Q3287</f>
        <v>545</v>
      </c>
      <c r="E526" s="65">
        <f>+'Ark1'!R3287</f>
        <v>2703.01</v>
      </c>
      <c r="F526" s="65">
        <f>+'Ark1'!S3287</f>
        <v>2701.01</v>
      </c>
      <c r="G526" s="102">
        <f>+'Ark1'!T3287</f>
        <v>12.140136994853377</v>
      </c>
      <c r="H526" s="102">
        <f>+'Ark1'!U3287</f>
        <v>11.88299405145178</v>
      </c>
      <c r="I526" s="102">
        <f>+'Ark1'!Y3287</f>
        <v>132.05071383383731</v>
      </c>
      <c r="J526" s="102">
        <f>+'Ark1'!AA3287</f>
        <v>25.214259605402074</v>
      </c>
      <c r="K526" s="102">
        <f t="shared" si="16"/>
        <v>2.2767364454109882</v>
      </c>
      <c r="L526" s="65">
        <f t="shared" si="17"/>
        <v>4.9596513761467893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+'Ark1'!C3288</f>
        <v>2009</v>
      </c>
      <c r="C527" s="47">
        <f>+'Ark1'!M3288</f>
        <v>59</v>
      </c>
      <c r="D527" s="47">
        <f>+'Ark1'!Q3288</f>
        <v>499</v>
      </c>
      <c r="E527" s="65">
        <f>+'Ark1'!R3288</f>
        <v>2059.02</v>
      </c>
      <c r="F527" s="65">
        <f>+'Ark1'!S3288</f>
        <v>2058.02</v>
      </c>
      <c r="G527" s="102">
        <f>+'Ark1'!T3288</f>
        <v>9.2477589336121575</v>
      </c>
      <c r="H527" s="102">
        <f>+'Ark1'!U3288</f>
        <v>8.7136898240870408</v>
      </c>
      <c r="I527" s="102">
        <f>+'Ark1'!Y3288</f>
        <v>127.1171236801973</v>
      </c>
      <c r="J527" s="102">
        <f>+'Ark1'!AA3288</f>
        <v>24.9645583095168</v>
      </c>
      <c r="K527" s="102">
        <f t="shared" si="16"/>
        <v>2.1545275200033438</v>
      </c>
      <c r="L527" s="65">
        <f t="shared" si="17"/>
        <v>4.1262925851703409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+'Ark1'!C3289</f>
        <v>2009</v>
      </c>
      <c r="C528" s="47">
        <f>+'Ark1'!M3289</f>
        <v>60</v>
      </c>
      <c r="D528" s="47">
        <f>+'Ark1'!Q3289</f>
        <v>538</v>
      </c>
      <c r="E528" s="65">
        <f>+'Ark1'!R3289</f>
        <v>2802</v>
      </c>
      <c r="F528" s="65">
        <f>+'Ark1'!S3289</f>
        <v>2801</v>
      </c>
      <c r="G528" s="102">
        <f>+'Ark1'!T3289</f>
        <v>12.584734743703928</v>
      </c>
      <c r="H528" s="102">
        <f>+'Ark1'!U3289</f>
        <v>11.415467104307575</v>
      </c>
      <c r="I528" s="102">
        <f>+'Ark1'!Y3289</f>
        <v>122.37369735902956</v>
      </c>
      <c r="J528" s="102">
        <f>+'Ark1'!AA3289</f>
        <v>24.75873675683756</v>
      </c>
      <c r="K528" s="102">
        <f t="shared" si="16"/>
        <v>2.0395616226504929</v>
      </c>
      <c r="L528" s="65">
        <f t="shared" si="17"/>
        <v>5.2081784386617098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+'Ark1'!C3290</f>
        <v>2009</v>
      </c>
      <c r="C529" s="47">
        <f>+'Ark1'!M3290</f>
        <v>61</v>
      </c>
      <c r="D529" s="47">
        <f>+'Ark1'!Q3290</f>
        <v>371</v>
      </c>
      <c r="E529" s="65">
        <f>+'Ark1'!R3290</f>
        <v>1414</v>
      </c>
      <c r="F529" s="65">
        <f>+'Ark1'!S3290</f>
        <v>1411</v>
      </c>
      <c r="G529" s="102">
        <f>+'Ark1'!T3290</f>
        <v>6.3507547921475203</v>
      </c>
      <c r="H529" s="102">
        <f>+'Ark1'!U3290</f>
        <v>5.7072857772405401</v>
      </c>
      <c r="I529" s="102">
        <f>+'Ark1'!Y3290</f>
        <v>121.23910891089125</v>
      </c>
      <c r="J529" s="102">
        <f>+'Ark1'!AA3290</f>
        <v>24.74407096016958</v>
      </c>
      <c r="K529" s="102">
        <f t="shared" si="16"/>
        <v>1.9875263755883812</v>
      </c>
      <c r="L529" s="65">
        <f t="shared" si="17"/>
        <v>3.8113207547169812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+'Ark1'!C3291</f>
        <v>2009</v>
      </c>
      <c r="C530" s="47">
        <f>+'Ark1'!M3291</f>
        <v>62</v>
      </c>
      <c r="D530" s="47">
        <f>+'Ark1'!Q3291</f>
        <v>350</v>
      </c>
      <c r="E530" s="65">
        <f>+'Ark1'!R3291</f>
        <v>1383.03</v>
      </c>
      <c r="F530" s="65">
        <f>+'Ark1'!S3291</f>
        <v>1381.03</v>
      </c>
      <c r="G530" s="102">
        <f>+'Ark1'!T3291</f>
        <v>6.2116579916434151</v>
      </c>
      <c r="H530" s="102">
        <f>+'Ark1'!U3291</f>
        <v>5.3905074980991126</v>
      </c>
      <c r="I530" s="102">
        <f>+'Ark1'!Y3291</f>
        <v>117.07403310123416</v>
      </c>
      <c r="J530" s="102">
        <f>+'Ark1'!AA3291</f>
        <v>25.440367098558351</v>
      </c>
      <c r="K530" s="102">
        <f t="shared" si="16"/>
        <v>1.8882908564715188</v>
      </c>
      <c r="L530" s="65">
        <f t="shared" si="17"/>
        <v>3.9515142857142855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+'Ark1'!C3292</f>
        <v>2009</v>
      </c>
      <c r="C531" s="47">
        <f>+'Ark1'!M3292</f>
        <v>63</v>
      </c>
      <c r="D531" s="47">
        <f>+'Ark1'!Q3292</f>
        <v>296</v>
      </c>
      <c r="E531" s="65">
        <f>+'Ark1'!R3292</f>
        <v>908</v>
      </c>
      <c r="F531" s="65">
        <f>+'Ark1'!S3292</f>
        <v>906</v>
      </c>
      <c r="G531" s="102">
        <f>+'Ark1'!T3292</f>
        <v>4.0781367406435294</v>
      </c>
      <c r="H531" s="102">
        <f>+'Ark1'!U3292</f>
        <v>3.4491518960038259</v>
      </c>
      <c r="I531" s="102">
        <f>+'Ark1'!Y3292</f>
        <v>114.10088105726868</v>
      </c>
      <c r="J531" s="102">
        <f>+'Ark1'!AA3292</f>
        <v>23.663975333593299</v>
      </c>
      <c r="K531" s="102">
        <f t="shared" si="16"/>
        <v>1.8111250961471219</v>
      </c>
      <c r="L531" s="65">
        <f t="shared" si="17"/>
        <v>3.0675675675675675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+'Ark1'!C3293</f>
        <v>2009</v>
      </c>
      <c r="C532" s="47">
        <f>+'Ark1'!M3293</f>
        <v>64</v>
      </c>
      <c r="D532" s="47">
        <f>+'Ark1'!Q3293</f>
        <v>195</v>
      </c>
      <c r="E532" s="65">
        <f>+'Ark1'!R3293</f>
        <v>484</v>
      </c>
      <c r="F532" s="65">
        <f>+'Ark1'!S3293</f>
        <v>483</v>
      </c>
      <c r="G532" s="102">
        <f>+'Ark1'!T3293</f>
        <v>2.1738085710038186</v>
      </c>
      <c r="H532" s="102">
        <f>+'Ark1'!U3293</f>
        <v>1.8252037883555421</v>
      </c>
      <c r="I532" s="102">
        <f>+'Ark1'!Y3293</f>
        <v>113.27355371900831</v>
      </c>
      <c r="J532" s="102">
        <f>+'Ark1'!AA3293</f>
        <v>23.702014770058703</v>
      </c>
      <c r="K532" s="102">
        <f t="shared" si="16"/>
        <v>1.7698992768595048</v>
      </c>
      <c r="L532" s="65">
        <f t="shared" si="17"/>
        <v>2.4820512820512821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+'Ark1'!C3294</f>
        <v>2009</v>
      </c>
      <c r="C533" s="47">
        <f>+'Ark1'!M3294</f>
        <v>65</v>
      </c>
      <c r="D533" s="47">
        <f>+'Ark1'!Q3294</f>
        <v>71</v>
      </c>
      <c r="E533" s="65">
        <f>+'Ark1'!R3294</f>
        <v>137</v>
      </c>
      <c r="F533" s="65">
        <f>+'Ark1'!S3294</f>
        <v>137</v>
      </c>
      <c r="G533" s="102">
        <f>+'Ark1'!T3294</f>
        <v>0.61531358311471718</v>
      </c>
      <c r="H533" s="102">
        <f>+'Ark1'!U3294</f>
        <v>0.60485568447588978</v>
      </c>
      <c r="I533" s="102">
        <f>+'Ark1'!Y3294</f>
        <v>132.61532846715323</v>
      </c>
      <c r="J533" s="102">
        <f>+'Ark1'!AA3294</f>
        <v>23.456986229997927</v>
      </c>
      <c r="K533" s="102">
        <f t="shared" si="16"/>
        <v>2.0402358225715882</v>
      </c>
      <c r="L533" s="65">
        <f t="shared" si="17"/>
        <v>1.9295774647887325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+'Ark1'!C3295</f>
        <v>2009</v>
      </c>
      <c r="C534" s="47">
        <f>+'Ark1'!M3295</f>
        <v>66</v>
      </c>
      <c r="D534" s="47">
        <f>+'Ark1'!Q3295</f>
        <v>0</v>
      </c>
      <c r="E534" s="65">
        <f>+'Ark1'!R3295</f>
        <v>0</v>
      </c>
      <c r="F534" s="65">
        <f>+'Ark1'!S3295</f>
        <v>0</v>
      </c>
      <c r="G534" s="102">
        <f>+'Ark1'!T3295</f>
        <v>0</v>
      </c>
      <c r="H534" s="102">
        <f>+'Ark1'!U3295</f>
        <v>0</v>
      </c>
      <c r="I534" s="102">
        <f>+'Ark1'!Y3295</f>
        <v>0</v>
      </c>
      <c r="J534" s="102">
        <f>+'Ark1'!AA3295</f>
        <v>0</v>
      </c>
      <c r="K534" s="102">
        <f t="shared" si="16"/>
        <v>0</v>
      </c>
      <c r="L534" s="65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+'Ark1'!C3296</f>
        <v>2009</v>
      </c>
      <c r="C535" s="47">
        <f>+'Ark1'!M3296</f>
        <v>67</v>
      </c>
      <c r="D535" s="47">
        <f>+'Ark1'!Q3296</f>
        <v>1</v>
      </c>
      <c r="E535" s="65">
        <f>+'Ark1'!R3296</f>
        <v>1</v>
      </c>
      <c r="F535" s="65">
        <f>+'Ark1'!S3296</f>
        <v>1</v>
      </c>
      <c r="G535" s="102">
        <f>+'Ark1'!T3296</f>
        <v>4.4913400227351644E-3</v>
      </c>
      <c r="H535" s="102">
        <f>+'Ark1'!U3296</f>
        <v>4.3079608753257125E-3</v>
      </c>
      <c r="I535" s="102">
        <f>+'Ark1'!Y3296</f>
        <v>129.4</v>
      </c>
      <c r="J535" s="102">
        <f>+'Ark1'!AA3296</f>
        <v>0</v>
      </c>
      <c r="K535" s="102">
        <f t="shared" si="16"/>
        <v>1.9313432835820896</v>
      </c>
      <c r="L535" s="65">
        <f t="shared" si="17"/>
        <v>1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 s="47">
        <f>+'Ark1'!C3297</f>
        <v>2009</v>
      </c>
      <c r="C536" s="47">
        <f>+'Ark1'!M3297</f>
        <v>68</v>
      </c>
      <c r="D536" s="47">
        <f>+'Ark1'!Q3297</f>
        <v>0</v>
      </c>
      <c r="E536" s="65">
        <f>+'Ark1'!R3297</f>
        <v>0</v>
      </c>
      <c r="F536" s="65">
        <f>+'Ark1'!S3297</f>
        <v>0</v>
      </c>
      <c r="G536" s="102">
        <f>+'Ark1'!T3297</f>
        <v>0</v>
      </c>
      <c r="H536" s="102">
        <f>+'Ark1'!U3297</f>
        <v>0</v>
      </c>
      <c r="I536" s="102">
        <f>+'Ark1'!Y3297</f>
        <v>0</v>
      </c>
      <c r="J536" s="102">
        <f>+'Ark1'!AA3297</f>
        <v>0</v>
      </c>
      <c r="K536" s="102">
        <f t="shared" si="16"/>
        <v>0</v>
      </c>
      <c r="L536" s="65" t="e">
        <f t="shared" si="17"/>
        <v>#DIV/0!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+'Ark1'!C3298</f>
        <v>2008</v>
      </c>
      <c r="C537">
        <f>+'Ark1'!M3298</f>
        <v>0</v>
      </c>
      <c r="D537">
        <f>+'Ark1'!Q3298</f>
        <v>166</v>
      </c>
      <c r="E537" s="9">
        <f>+'Ark1'!R3298</f>
        <v>301</v>
      </c>
      <c r="F537" s="9">
        <f>+'Ark1'!S3298</f>
        <v>0</v>
      </c>
      <c r="G537" s="97">
        <f>+'Ark1'!T3298</f>
        <v>1.2254702385799199</v>
      </c>
      <c r="H537" s="97">
        <f>+'Ark1'!U3298</f>
        <v>0</v>
      </c>
      <c r="I537" s="97">
        <f>+'Ark1'!Y3298</f>
        <v>0</v>
      </c>
      <c r="J537" s="97">
        <f>+'Ark1'!AA3298</f>
        <v>0</v>
      </c>
      <c r="K537" s="97" t="e">
        <f t="shared" si="16"/>
        <v>#DIV/0!</v>
      </c>
      <c r="L537" s="9">
        <f t="shared" si="17"/>
        <v>1.8132530120481927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+'Ark1'!C3299</f>
        <v>2008</v>
      </c>
      <c r="C538">
        <f>+'Ark1'!M3299</f>
        <v>35</v>
      </c>
      <c r="D538">
        <f>+'Ark1'!Q3299</f>
        <v>8</v>
      </c>
      <c r="E538" s="9">
        <f>+'Ark1'!R3299</f>
        <v>15</v>
      </c>
      <c r="F538" s="9">
        <f>+'Ark1'!S3299</f>
        <v>15</v>
      </c>
      <c r="G538" s="97">
        <f>+'Ark1'!T3299</f>
        <v>6.106994544418208E-2</v>
      </c>
      <c r="H538" s="97">
        <f>+'Ark1'!U3299</f>
        <v>9.528362820464327E-2</v>
      </c>
      <c r="I538" s="97">
        <f>+'Ark1'!Y3299</f>
        <v>210.1</v>
      </c>
      <c r="J538" s="97">
        <f>+'Ark1'!AA3299</f>
        <v>46.47093715431199</v>
      </c>
      <c r="K538" s="97">
        <f t="shared" si="16"/>
        <v>6.0028571428571427</v>
      </c>
      <c r="L538" s="9">
        <f t="shared" si="17"/>
        <v>1.875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+'Ark1'!C3300</f>
        <v>2008</v>
      </c>
      <c r="C539">
        <f>+'Ark1'!M3300</f>
        <v>36</v>
      </c>
      <c r="D539">
        <f>+'Ark1'!Q3300</f>
        <v>4</v>
      </c>
      <c r="E539" s="9">
        <f>+'Ark1'!R3300</f>
        <v>4</v>
      </c>
      <c r="F539" s="9">
        <f>+'Ark1'!S3300</f>
        <v>4</v>
      </c>
      <c r="G539" s="97">
        <f>+'Ark1'!T3300</f>
        <v>1.6285318785115219E-2</v>
      </c>
      <c r="H539" s="97">
        <f>+'Ark1'!U3300</f>
        <v>2.5118717535274504E-2</v>
      </c>
      <c r="I539" s="97">
        <f>+'Ark1'!Y3300</f>
        <v>207.7</v>
      </c>
      <c r="J539" s="97">
        <f>+'Ark1'!AA3300</f>
        <v>18.25390369208699</v>
      </c>
      <c r="K539" s="97">
        <f t="shared" si="16"/>
        <v>5.7694444444444439</v>
      </c>
      <c r="L539" s="9">
        <f t="shared" si="17"/>
        <v>1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+'Ark1'!C3301</f>
        <v>2008</v>
      </c>
      <c r="C540">
        <f>+'Ark1'!M3301</f>
        <v>37</v>
      </c>
      <c r="D540">
        <f>+'Ark1'!Q3301</f>
        <v>4</v>
      </c>
      <c r="E540" s="9">
        <f>+'Ark1'!R3301</f>
        <v>5</v>
      </c>
      <c r="F540" s="9">
        <f>+'Ark1'!S3301</f>
        <v>5</v>
      </c>
      <c r="G540" s="97">
        <f>+'Ark1'!T3301</f>
        <v>2.0356648481394023E-2</v>
      </c>
      <c r="H540" s="97">
        <f>+'Ark1'!U3301</f>
        <v>3.0131576667855785E-2</v>
      </c>
      <c r="I540" s="97">
        <f>+'Ark1'!Y3301</f>
        <v>199.32</v>
      </c>
      <c r="J540" s="97">
        <f>+'Ark1'!AA3301</f>
        <v>56.960842690395694</v>
      </c>
      <c r="K540" s="97">
        <f t="shared" si="16"/>
        <v>5.3870270270270266</v>
      </c>
      <c r="L540" s="9">
        <f t="shared" si="17"/>
        <v>1.25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+'Ark1'!C3302</f>
        <v>2008</v>
      </c>
      <c r="C541">
        <f>+'Ark1'!M3302</f>
        <v>38</v>
      </c>
      <c r="D541">
        <f>+'Ark1'!Q3302</f>
        <v>10</v>
      </c>
      <c r="E541" s="9">
        <f>+'Ark1'!R3302</f>
        <v>12</v>
      </c>
      <c r="F541" s="9">
        <f>+'Ark1'!S3302</f>
        <v>12</v>
      </c>
      <c r="G541" s="97">
        <f>+'Ark1'!T3302</f>
        <v>4.8855956355345662E-2</v>
      </c>
      <c r="H541" s="97">
        <f>+'Ark1'!U3302</f>
        <v>7.3992582359264938E-2</v>
      </c>
      <c r="I541" s="97">
        <f>+'Ark1'!Y3302</f>
        <v>203.94166666666663</v>
      </c>
      <c r="J541" s="97">
        <f>+'Ark1'!AA3302</f>
        <v>33.896053318278341</v>
      </c>
      <c r="K541" s="97">
        <f t="shared" si="16"/>
        <v>5.3668859649122798</v>
      </c>
      <c r="L541" s="9">
        <f t="shared" si="17"/>
        <v>1.2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+'Ark1'!C3303</f>
        <v>2008</v>
      </c>
      <c r="C542">
        <f>+'Ark1'!M3303</f>
        <v>39</v>
      </c>
      <c r="D542">
        <f>+'Ark1'!Q3303</f>
        <v>12</v>
      </c>
      <c r="E542" s="9">
        <f>+'Ark1'!R3303</f>
        <v>12</v>
      </c>
      <c r="F542" s="9">
        <f>+'Ark1'!S3303</f>
        <v>12</v>
      </c>
      <c r="G542" s="97">
        <f>+'Ark1'!T3303</f>
        <v>4.8855956355345662E-2</v>
      </c>
      <c r="H542" s="97">
        <f>+'Ark1'!U3303</f>
        <v>7.2719715233320006E-2</v>
      </c>
      <c r="I542" s="97">
        <f>+'Ark1'!Y3303</f>
        <v>200.43333333333328</v>
      </c>
      <c r="J542" s="97">
        <f>+'Ark1'!AA3303</f>
        <v>41.371877189973354</v>
      </c>
      <c r="K542" s="97">
        <f t="shared" si="16"/>
        <v>5.1393162393162379</v>
      </c>
      <c r="L542" s="9">
        <f t="shared" si="17"/>
        <v>1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+'Ark1'!C3304</f>
        <v>2008</v>
      </c>
      <c r="C543">
        <f>+'Ark1'!M3304</f>
        <v>40</v>
      </c>
      <c r="D543">
        <f>+'Ark1'!Q3304</f>
        <v>21</v>
      </c>
      <c r="E543" s="9">
        <f>+'Ark1'!R3304</f>
        <v>29</v>
      </c>
      <c r="F543" s="9">
        <f>+'Ark1'!S3304</f>
        <v>29</v>
      </c>
      <c r="G543" s="97">
        <f>+'Ark1'!T3304</f>
        <v>0.11806856119208529</v>
      </c>
      <c r="H543" s="97">
        <f>+'Ark1'!U3304</f>
        <v>0.17608801492199361</v>
      </c>
      <c r="I543" s="97">
        <f>+'Ark1'!Y3304</f>
        <v>200.83103448275872</v>
      </c>
      <c r="J543" s="97">
        <f>+'Ark1'!AA3304</f>
        <v>35.225882955070411</v>
      </c>
      <c r="K543" s="97">
        <f t="shared" si="16"/>
        <v>5.0207758620689678</v>
      </c>
      <c r="L543" s="9">
        <f t="shared" si="17"/>
        <v>1.3809523809523809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+'Ark1'!C3305</f>
        <v>2008</v>
      </c>
      <c r="C544">
        <f>+'Ark1'!M3305</f>
        <v>41</v>
      </c>
      <c r="D544">
        <f>+'Ark1'!Q3305</f>
        <v>22</v>
      </c>
      <c r="E544" s="9">
        <f>+'Ark1'!R3305</f>
        <v>24</v>
      </c>
      <c r="F544" s="9">
        <f>+'Ark1'!S3305</f>
        <v>24</v>
      </c>
      <c r="G544" s="97">
        <f>+'Ark1'!T3305</f>
        <v>9.7711912710691323E-2</v>
      </c>
      <c r="H544" s="97">
        <f>+'Ark1'!U3305</f>
        <v>0.14251576654552653</v>
      </c>
      <c r="I544" s="97">
        <f>+'Ark1'!Y3305</f>
        <v>196.40416666666673</v>
      </c>
      <c r="J544" s="97">
        <f>+'Ark1'!AA3305</f>
        <v>24.139723126806839</v>
      </c>
      <c r="K544" s="97">
        <f t="shared" si="16"/>
        <v>4.7903455284552861</v>
      </c>
      <c r="L544" s="9">
        <f t="shared" si="17"/>
        <v>1.0909090909090908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+'Ark1'!C3306</f>
        <v>2008</v>
      </c>
      <c r="C545">
        <f>+'Ark1'!M3306</f>
        <v>42</v>
      </c>
      <c r="D545">
        <f>+'Ark1'!Q3306</f>
        <v>24</v>
      </c>
      <c r="E545" s="9">
        <f>+'Ark1'!R3306</f>
        <v>27</v>
      </c>
      <c r="F545" s="9">
        <f>+'Ark1'!S3306</f>
        <v>27</v>
      </c>
      <c r="G545" s="97">
        <f>+'Ark1'!T3306</f>
        <v>0.10992590179952771</v>
      </c>
      <c r="H545" s="97">
        <f>+'Ark1'!U3306</f>
        <v>0.14929431309272026</v>
      </c>
      <c r="I545" s="97">
        <f>+'Ark1'!Y3306</f>
        <v>182.88518518518521</v>
      </c>
      <c r="J545" s="97">
        <f>+'Ark1'!AA3306</f>
        <v>31.966066541739181</v>
      </c>
      <c r="K545" s="97">
        <f t="shared" si="16"/>
        <v>4.3544091710758384</v>
      </c>
      <c r="L545" s="9">
        <f t="shared" si="17"/>
        <v>1.125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+'Ark1'!C3307</f>
        <v>2008</v>
      </c>
      <c r="C546">
        <f>+'Ark1'!M3307</f>
        <v>43</v>
      </c>
      <c r="D546">
        <f>+'Ark1'!Q3307</f>
        <v>37</v>
      </c>
      <c r="E546" s="9">
        <f>+'Ark1'!R3307</f>
        <v>48</v>
      </c>
      <c r="F546" s="9">
        <f>+'Ark1'!S3307</f>
        <v>48</v>
      </c>
      <c r="G546" s="97">
        <f>+'Ark1'!T3307</f>
        <v>0.19542382542138265</v>
      </c>
      <c r="H546" s="97">
        <f>+'Ark1'!U3307</f>
        <v>0.26216225294699724</v>
      </c>
      <c r="I546" s="97">
        <f>+'Ark1'!Y3307</f>
        <v>180.6458333333334</v>
      </c>
      <c r="J546" s="97">
        <f>+'Ark1'!AA3307</f>
        <v>41.88913422323504</v>
      </c>
      <c r="K546" s="97">
        <f t="shared" si="16"/>
        <v>4.2010658914728696</v>
      </c>
      <c r="L546" s="9">
        <f t="shared" si="17"/>
        <v>1.2972972972972974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+'Ark1'!C3308</f>
        <v>2008</v>
      </c>
      <c r="C547">
        <f>+'Ark1'!M3308</f>
        <v>44</v>
      </c>
      <c r="D547">
        <f>+'Ark1'!Q3308</f>
        <v>62</v>
      </c>
      <c r="E547" s="9">
        <f>+'Ark1'!R3308</f>
        <v>72</v>
      </c>
      <c r="F547" s="9">
        <f>+'Ark1'!S3308</f>
        <v>72</v>
      </c>
      <c r="G547" s="97">
        <f>+'Ark1'!T3308</f>
        <v>0.293135738132074</v>
      </c>
      <c r="H547" s="97">
        <f>+'Ark1'!U3308</f>
        <v>0.39803855106360425</v>
      </c>
      <c r="I547" s="97">
        <f>+'Ark1'!Y3308</f>
        <v>182.84861111111113</v>
      </c>
      <c r="J547" s="97">
        <f>+'Ark1'!AA3308</f>
        <v>27.491655264500089</v>
      </c>
      <c r="K547" s="97">
        <f t="shared" si="16"/>
        <v>4.1556502525252528</v>
      </c>
      <c r="L547" s="9">
        <f t="shared" si="17"/>
        <v>1.1612903225806452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+'Ark1'!C3309</f>
        <v>2008</v>
      </c>
      <c r="C548">
        <f>+'Ark1'!M3309</f>
        <v>45</v>
      </c>
      <c r="D548">
        <f>+'Ark1'!Q3309</f>
        <v>66</v>
      </c>
      <c r="E548" s="9">
        <f>+'Ark1'!R3309</f>
        <v>84</v>
      </c>
      <c r="F548" s="9">
        <f>+'Ark1'!S3309</f>
        <v>84</v>
      </c>
      <c r="G548" s="97">
        <f>+'Ark1'!T3309</f>
        <v>0.34199169448741962</v>
      </c>
      <c r="H548" s="97">
        <f>+'Ark1'!U3309</f>
        <v>0.48448467188312383</v>
      </c>
      <c r="I548" s="97">
        <f>+'Ark1'!Y3309</f>
        <v>190.76547619047611</v>
      </c>
      <c r="J548" s="97">
        <f>+'Ark1'!AA3309</f>
        <v>24.980504274751471</v>
      </c>
      <c r="K548" s="97">
        <f t="shared" si="16"/>
        <v>4.2392328042328025</v>
      </c>
      <c r="L548" s="9">
        <f t="shared" si="17"/>
        <v>1.2727272727272727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+'Ark1'!C3310</f>
        <v>2008</v>
      </c>
      <c r="C549">
        <f>+'Ark1'!M3310</f>
        <v>46</v>
      </c>
      <c r="D549">
        <f>+'Ark1'!Q3310</f>
        <v>94</v>
      </c>
      <c r="E549" s="9">
        <f>+'Ark1'!R3310</f>
        <v>130</v>
      </c>
      <c r="F549" s="9">
        <f>+'Ark1'!S3310</f>
        <v>130</v>
      </c>
      <c r="G549" s="97">
        <f>+'Ark1'!T3310</f>
        <v>0.52927286051624467</v>
      </c>
      <c r="H549" s="97">
        <f>+'Ark1'!U3310</f>
        <v>0.69827192716950603</v>
      </c>
      <c r="I549" s="97">
        <f>+'Ark1'!Y3310</f>
        <v>177.65615384615396</v>
      </c>
      <c r="J549" s="97">
        <f>+'Ark1'!AA3310</f>
        <v>29.747372227439449</v>
      </c>
      <c r="K549" s="97">
        <f t="shared" si="16"/>
        <v>3.8620903010033469</v>
      </c>
      <c r="L549" s="9">
        <f t="shared" si="17"/>
        <v>1.3829787234042554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+'Ark1'!C3311</f>
        <v>2008</v>
      </c>
      <c r="C550">
        <f>+'Ark1'!M3311</f>
        <v>47</v>
      </c>
      <c r="D550">
        <f>+'Ark1'!Q3311</f>
        <v>114</v>
      </c>
      <c r="E550" s="9">
        <f>+'Ark1'!R3311</f>
        <v>159</v>
      </c>
      <c r="F550" s="9">
        <f>+'Ark1'!S3311</f>
        <v>159</v>
      </c>
      <c r="G550" s="97">
        <f>+'Ark1'!T3311</f>
        <v>0.64734142170833009</v>
      </c>
      <c r="H550" s="97">
        <f>+'Ark1'!U3311</f>
        <v>0.86761465335519716</v>
      </c>
      <c r="I550" s="97">
        <f>+'Ark1'!Y3311</f>
        <v>180.47987421383641</v>
      </c>
      <c r="J550" s="97">
        <f>+'Ark1'!AA3311</f>
        <v>24.638770848299114</v>
      </c>
      <c r="K550" s="97">
        <f t="shared" si="16"/>
        <v>3.8399973236986469</v>
      </c>
      <c r="L550" s="9">
        <f t="shared" si="17"/>
        <v>1.3947368421052631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+'Ark1'!C3312</f>
        <v>2008</v>
      </c>
      <c r="C551">
        <f>+'Ark1'!M3312</f>
        <v>48</v>
      </c>
      <c r="D551">
        <f>+'Ark1'!Q3312</f>
        <v>143</v>
      </c>
      <c r="E551" s="9">
        <f>+'Ark1'!R3312</f>
        <v>203</v>
      </c>
      <c r="F551" s="9">
        <f>+'Ark1'!S3312</f>
        <v>203</v>
      </c>
      <c r="G551" s="97">
        <f>+'Ark1'!T3312</f>
        <v>0.8264799283445976</v>
      </c>
      <c r="H551" s="97">
        <f>+'Ark1'!U3312</f>
        <v>1.1099582744481116</v>
      </c>
      <c r="I551" s="97">
        <f>+'Ark1'!Y3312</f>
        <v>180.84630541871928</v>
      </c>
      <c r="J551" s="97">
        <f>+'Ark1'!AA3312</f>
        <v>28.81922462567146</v>
      </c>
      <c r="K551" s="97">
        <f t="shared" si="16"/>
        <v>3.7676313628899849</v>
      </c>
      <c r="L551" s="9">
        <f t="shared" si="17"/>
        <v>1.4195804195804196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+'Ark1'!C3313</f>
        <v>2008</v>
      </c>
      <c r="C552">
        <f>+'Ark1'!M3313</f>
        <v>49</v>
      </c>
      <c r="D552">
        <f>+'Ark1'!Q3313</f>
        <v>199</v>
      </c>
      <c r="E552" s="9">
        <f>+'Ark1'!R3313</f>
        <v>367</v>
      </c>
      <c r="F552" s="9">
        <f>+'Ark1'!S3313</f>
        <v>367</v>
      </c>
      <c r="G552" s="97">
        <f>+'Ark1'!T3313</f>
        <v>1.494177998534322</v>
      </c>
      <c r="H552" s="97">
        <f>+'Ark1'!U3313</f>
        <v>1.8955228848961976</v>
      </c>
      <c r="I552" s="97">
        <f>+'Ark1'!Y3313</f>
        <v>170.82915531335141</v>
      </c>
      <c r="J552" s="97">
        <f>+'Ark1'!AA3313</f>
        <v>27.839224970721673</v>
      </c>
      <c r="K552" s="97">
        <f t="shared" si="16"/>
        <v>3.4863092921092123</v>
      </c>
      <c r="L552" s="9">
        <f t="shared" si="17"/>
        <v>1.8442211055276383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+'Ark1'!C3314</f>
        <v>2008</v>
      </c>
      <c r="C553">
        <f>+'Ark1'!M3314</f>
        <v>50</v>
      </c>
      <c r="D553">
        <f>+'Ark1'!Q3314</f>
        <v>288</v>
      </c>
      <c r="E553" s="9">
        <f>+'Ark1'!R3314</f>
        <v>595</v>
      </c>
      <c r="F553" s="9">
        <f>+'Ark1'!S3314</f>
        <v>595</v>
      </c>
      <c r="G553" s="97">
        <f>+'Ark1'!T3314</f>
        <v>2.4224411692858889</v>
      </c>
      <c r="H553" s="97">
        <f>+'Ark1'!U3314</f>
        <v>3.0003594564669944</v>
      </c>
      <c r="I553" s="97">
        <f>+'Ark1'!Y3314</f>
        <v>166.78436974789929</v>
      </c>
      <c r="J553" s="97">
        <f>+'Ark1'!AA3314</f>
        <v>27.569529661914743</v>
      </c>
      <c r="K553" s="97">
        <f t="shared" si="16"/>
        <v>3.3356873949579859</v>
      </c>
      <c r="L553" s="9">
        <f t="shared" si="17"/>
        <v>2.0659722222222223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+'Ark1'!C3315</f>
        <v>2008</v>
      </c>
      <c r="C554">
        <f>+'Ark1'!M3315</f>
        <v>51</v>
      </c>
      <c r="D554">
        <f>+'Ark1'!Q3315</f>
        <v>292</v>
      </c>
      <c r="E554" s="9">
        <f>+'Ark1'!R3315</f>
        <v>608</v>
      </c>
      <c r="F554" s="9">
        <f>+'Ark1'!S3315</f>
        <v>608</v>
      </c>
      <c r="G554" s="97">
        <f>+'Ark1'!T3315</f>
        <v>2.4753684553375126</v>
      </c>
      <c r="H554" s="97">
        <f>+'Ark1'!U3315</f>
        <v>2.934775053388611</v>
      </c>
      <c r="I554" s="97">
        <f>+'Ark1'!Y3315</f>
        <v>159.65049342105252</v>
      </c>
      <c r="J554" s="97">
        <f>+'Ark1'!AA3315</f>
        <v>26.931009562813809</v>
      </c>
      <c r="K554" s="97">
        <f t="shared" si="16"/>
        <v>3.1304018317853433</v>
      </c>
      <c r="L554" s="9">
        <f t="shared" si="17"/>
        <v>2.0821917808219177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+'Ark1'!C3316</f>
        <v>2008</v>
      </c>
      <c r="C555">
        <f>+'Ark1'!M3316</f>
        <v>52</v>
      </c>
      <c r="D555">
        <f>+'Ark1'!Q3316</f>
        <v>357</v>
      </c>
      <c r="E555" s="9">
        <f>+'Ark1'!R3316</f>
        <v>817</v>
      </c>
      <c r="F555" s="9">
        <f>+'Ark1'!S3316</f>
        <v>817</v>
      </c>
      <c r="G555" s="97">
        <f>+'Ark1'!T3316</f>
        <v>3.326276361859783</v>
      </c>
      <c r="H555" s="97">
        <f>+'Ark1'!U3316</f>
        <v>3.9198895526240927</v>
      </c>
      <c r="I555" s="97">
        <f>+'Ark1'!Y3316</f>
        <v>158.69045287637701</v>
      </c>
      <c r="J555" s="97">
        <f>+'Ark1'!AA3316</f>
        <v>26.846057938644751</v>
      </c>
      <c r="K555" s="97">
        <f t="shared" si="16"/>
        <v>3.0517394783918657</v>
      </c>
      <c r="L555" s="9">
        <f t="shared" si="17"/>
        <v>2.2885154061624648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+'Ark1'!C3317</f>
        <v>2008</v>
      </c>
      <c r="C556">
        <f>+'Ark1'!M3317</f>
        <v>53</v>
      </c>
      <c r="D556">
        <f>+'Ark1'!Q3317</f>
        <v>408</v>
      </c>
      <c r="E556" s="9">
        <f>+'Ark1'!R3317</f>
        <v>1086</v>
      </c>
      <c r="F556" s="9">
        <f>+'Ark1'!S3317</f>
        <v>1086</v>
      </c>
      <c r="G556" s="97">
        <f>+'Ark1'!T3317</f>
        <v>4.4214640501587823</v>
      </c>
      <c r="H556" s="97">
        <f>+'Ark1'!U3317</f>
        <v>5.0491736386376163</v>
      </c>
      <c r="I556" s="97">
        <f>+'Ark1'!Y3317</f>
        <v>153.77633517495389</v>
      </c>
      <c r="J556" s="97">
        <f>+'Ark1'!AA3317</f>
        <v>26.608488824906196</v>
      </c>
      <c r="K556" s="97">
        <f t="shared" si="16"/>
        <v>2.9014402863198847</v>
      </c>
      <c r="L556" s="9">
        <f t="shared" si="17"/>
        <v>2.6617647058823528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+'Ark1'!C3318</f>
        <v>2008</v>
      </c>
      <c r="C557">
        <f>+'Ark1'!M3318</f>
        <v>54</v>
      </c>
      <c r="D557">
        <f>+'Ark1'!Q3318</f>
        <v>531</v>
      </c>
      <c r="E557" s="9">
        <f>+'Ark1'!R3318</f>
        <v>1891</v>
      </c>
      <c r="F557" s="9">
        <f>+'Ark1'!S3318</f>
        <v>1891</v>
      </c>
      <c r="G557" s="97">
        <f>+'Ark1'!T3318</f>
        <v>7.6988844556632223</v>
      </c>
      <c r="H557" s="97">
        <f>+'Ark1'!U3318</f>
        <v>8.3823349383855152</v>
      </c>
      <c r="I557" s="97">
        <f>+'Ark1'!Y3318</f>
        <v>146.61300898995236</v>
      </c>
      <c r="J557" s="97">
        <f>+'Ark1'!AA3318</f>
        <v>26.480256157074784</v>
      </c>
      <c r="K557" s="97">
        <f t="shared" si="16"/>
        <v>2.7150557220361549</v>
      </c>
      <c r="L557" s="9">
        <f t="shared" si="17"/>
        <v>3.5612052730696799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+'Ark1'!C3319</f>
        <v>2008</v>
      </c>
      <c r="C558">
        <f>+'Ark1'!M3319</f>
        <v>55</v>
      </c>
      <c r="D558">
        <f>+'Ark1'!Q3319</f>
        <v>686</v>
      </c>
      <c r="E558" s="9">
        <f>+'Ark1'!R3319</f>
        <v>2930</v>
      </c>
      <c r="F558" s="9">
        <f>+'Ark1'!S3319</f>
        <v>2930</v>
      </c>
      <c r="G558" s="97">
        <f>+'Ark1'!T3319</f>
        <v>11.928996010096895</v>
      </c>
      <c r="H558" s="97">
        <f>+'Ark1'!U3319</f>
        <v>12.270200242558301</v>
      </c>
      <c r="I558" s="97">
        <f>+'Ark1'!Y3319</f>
        <v>138.51061433447117</v>
      </c>
      <c r="J558" s="97">
        <f>+'Ark1'!AA3319</f>
        <v>28.675532612530699</v>
      </c>
      <c r="K558" s="97">
        <f t="shared" si="16"/>
        <v>2.5183748060812938</v>
      </c>
      <c r="L558" s="9">
        <f t="shared" si="17"/>
        <v>4.2711370262390673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+'Ark1'!C3320</f>
        <v>2008</v>
      </c>
      <c r="C559">
        <f>+'Ark1'!M3320</f>
        <v>56</v>
      </c>
      <c r="D559">
        <f>+'Ark1'!Q3320</f>
        <v>575</v>
      </c>
      <c r="E559" s="9">
        <f>+'Ark1'!R3320</f>
        <v>2582</v>
      </c>
      <c r="F559" s="9">
        <f>+'Ark1'!S3320</f>
        <v>2582</v>
      </c>
      <c r="G559" s="97">
        <f>+'Ark1'!T3320</f>
        <v>10.512173275791874</v>
      </c>
      <c r="H559" s="97">
        <f>+'Ark1'!U3320</f>
        <v>10.747052972466737</v>
      </c>
      <c r="I559" s="97">
        <f>+'Ark1'!Y3320</f>
        <v>137.66773818745153</v>
      </c>
      <c r="J559" s="97">
        <f>+'Ark1'!AA3320</f>
        <v>25.053183110385206</v>
      </c>
      <c r="K559" s="97">
        <f t="shared" si="16"/>
        <v>2.458352467633063</v>
      </c>
      <c r="L559" s="9">
        <f t="shared" si="17"/>
        <v>4.4904347826086957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+'Ark1'!C3321</f>
        <v>2008</v>
      </c>
      <c r="C560">
        <f>+'Ark1'!M3321</f>
        <v>57</v>
      </c>
      <c r="D560">
        <f>+'Ark1'!Q3321</f>
        <v>550</v>
      </c>
      <c r="E560" s="9">
        <f>+'Ark1'!R3321</f>
        <v>2564</v>
      </c>
      <c r="F560" s="9">
        <f>+'Ark1'!S3321</f>
        <v>2564</v>
      </c>
      <c r="G560" s="97">
        <f>+'Ark1'!T3321</f>
        <v>10.438889341258852</v>
      </c>
      <c r="H560" s="97">
        <f>+'Ark1'!U3321</f>
        <v>10.277745956099617</v>
      </c>
      <c r="I560" s="97">
        <f>+'Ark1'!Y3321</f>
        <v>132.58026521060827</v>
      </c>
      <c r="J560" s="97">
        <f>+'Ark1'!AA3321</f>
        <v>24.231673531016849</v>
      </c>
      <c r="K560" s="97">
        <f t="shared" ref="K560:K623" si="18">+I560/C560</f>
        <v>2.3259695650983909</v>
      </c>
      <c r="L560" s="9">
        <f t="shared" ref="L560:L623" si="19">+E560/D560</f>
        <v>4.6618181818181821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+'Ark1'!C3322</f>
        <v>2008</v>
      </c>
      <c r="C561">
        <f>+'Ark1'!M3322</f>
        <v>58</v>
      </c>
      <c r="D561">
        <f>+'Ark1'!Q3322</f>
        <v>556</v>
      </c>
      <c r="E561" s="9">
        <f>+'Ark1'!R3322</f>
        <v>2652</v>
      </c>
      <c r="F561" s="9">
        <f>+'Ark1'!S3322</f>
        <v>2652</v>
      </c>
      <c r="G561" s="97">
        <f>+'Ark1'!T3322</f>
        <v>10.797166354531393</v>
      </c>
      <c r="H561" s="97">
        <f>+'Ark1'!U3322</f>
        <v>10.291079314829847</v>
      </c>
      <c r="I561" s="97">
        <f>+'Ark1'!Y3322</f>
        <v>128.34720965309219</v>
      </c>
      <c r="J561" s="97">
        <f>+'Ark1'!AA3322</f>
        <v>24.698069285922887</v>
      </c>
      <c r="K561" s="97">
        <f t="shared" si="18"/>
        <v>2.2128829250533135</v>
      </c>
      <c r="L561" s="9">
        <f t="shared" si="19"/>
        <v>4.7697841726618702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+'Ark1'!C3323</f>
        <v>2008</v>
      </c>
      <c r="C562">
        <f>+'Ark1'!M3323</f>
        <v>59</v>
      </c>
      <c r="D562">
        <f>+'Ark1'!Q3323</f>
        <v>533</v>
      </c>
      <c r="E562" s="9">
        <f>+'Ark1'!R3323</f>
        <v>2318</v>
      </c>
      <c r="F562" s="9">
        <f>+'Ark1'!S3323</f>
        <v>2318</v>
      </c>
      <c r="G562" s="97">
        <f>+'Ark1'!T3323</f>
        <v>9.4373422359742687</v>
      </c>
      <c r="H562" s="97">
        <f>+'Ark1'!U3323</f>
        <v>8.7678715759912098</v>
      </c>
      <c r="I562" s="97">
        <f>+'Ark1'!Y3323</f>
        <v>125.10647109577218</v>
      </c>
      <c r="J562" s="97">
        <f>+'Ark1'!AA3323</f>
        <v>24.205471316320704</v>
      </c>
      <c r="K562" s="97">
        <f t="shared" si="18"/>
        <v>2.1204486626402064</v>
      </c>
      <c r="L562" s="9">
        <f t="shared" si="19"/>
        <v>4.3489681050656657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+'Ark1'!C3324</f>
        <v>2008</v>
      </c>
      <c r="C563">
        <f>+'Ark1'!M3324</f>
        <v>60</v>
      </c>
      <c r="D563">
        <f>+'Ark1'!Q3324</f>
        <v>521</v>
      </c>
      <c r="E563" s="9">
        <f>+'Ark1'!R3324</f>
        <v>2369</v>
      </c>
      <c r="F563" s="9">
        <f>+'Ark1'!S3324</f>
        <v>2369</v>
      </c>
      <c r="G563" s="97">
        <f>+'Ark1'!T3324</f>
        <v>9.6449800504844898</v>
      </c>
      <c r="H563" s="97">
        <f>+'Ark1'!U3324</f>
        <v>8.534543845087299</v>
      </c>
      <c r="I563" s="97">
        <f>+'Ark1'!Y3324</f>
        <v>119.15555086534413</v>
      </c>
      <c r="J563" s="97">
        <f>+'Ark1'!AA3324</f>
        <v>23.686480671744967</v>
      </c>
      <c r="K563" s="97">
        <f t="shared" si="18"/>
        <v>1.9859258477557353</v>
      </c>
      <c r="L563" s="9">
        <f t="shared" si="19"/>
        <v>4.5470249520153549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+'Ark1'!C3325</f>
        <v>2008</v>
      </c>
      <c r="C564">
        <f>+'Ark1'!M3325</f>
        <v>61</v>
      </c>
      <c r="D564">
        <f>+'Ark1'!Q3325</f>
        <v>327</v>
      </c>
      <c r="E564" s="9">
        <f>+'Ark1'!R3325</f>
        <v>1010</v>
      </c>
      <c r="F564" s="9">
        <f>+'Ark1'!S3325</f>
        <v>1010</v>
      </c>
      <c r="G564" s="97">
        <f>+'Ark1'!T3325</f>
        <v>4.1120429932415927</v>
      </c>
      <c r="H564" s="97">
        <f>+'Ark1'!U3325</f>
        <v>3.6101958410381849</v>
      </c>
      <c r="I564" s="97">
        <f>+'Ark1'!Y3325</f>
        <v>118.22475247524751</v>
      </c>
      <c r="J564" s="97">
        <f>+'Ark1'!AA3325</f>
        <v>24.472898754614</v>
      </c>
      <c r="K564" s="97">
        <f t="shared" si="18"/>
        <v>1.938110696315533</v>
      </c>
      <c r="L564" s="9">
        <f t="shared" si="19"/>
        <v>3.0886850152905199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+'Ark1'!C3326</f>
        <v>2008</v>
      </c>
      <c r="C565">
        <f>+'Ark1'!M3326</f>
        <v>62</v>
      </c>
      <c r="D565">
        <f>+'Ark1'!Q3326</f>
        <v>324</v>
      </c>
      <c r="E565" s="9">
        <f>+'Ark1'!R3326</f>
        <v>1161</v>
      </c>
      <c r="F565" s="9">
        <f>+'Ark1'!S3326</f>
        <v>1161</v>
      </c>
      <c r="G565" s="97">
        <f>+'Ark1'!T3326</f>
        <v>4.7268137773796921</v>
      </c>
      <c r="H565" s="97">
        <f>+'Ark1'!U3326</f>
        <v>3.9474784184774072</v>
      </c>
      <c r="I565" s="97">
        <f>+'Ark1'!Y3326</f>
        <v>112.45701981050811</v>
      </c>
      <c r="J565" s="97">
        <f>+'Ark1'!AA3326</f>
        <v>22.473712565865664</v>
      </c>
      <c r="K565" s="97">
        <f t="shared" si="18"/>
        <v>1.8138229001694857</v>
      </c>
      <c r="L565" s="9">
        <f t="shared" si="19"/>
        <v>3.5833333333333335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+'Ark1'!C3327</f>
        <v>2008</v>
      </c>
      <c r="C566">
        <f>+'Ark1'!M3327</f>
        <v>63</v>
      </c>
      <c r="D566">
        <f>+'Ark1'!Q3327</f>
        <v>117</v>
      </c>
      <c r="E566" s="9">
        <f>+'Ark1'!R3327</f>
        <v>321</v>
      </c>
      <c r="F566" s="9">
        <f>+'Ark1'!S3327</f>
        <v>321</v>
      </c>
      <c r="G566" s="97">
        <f>+'Ark1'!T3327</f>
        <v>1.3068968325054964</v>
      </c>
      <c r="H566" s="97">
        <f>+'Ark1'!U3327</f>
        <v>1.1676847638439944</v>
      </c>
      <c r="I566" s="97">
        <f>+'Ark1'!Y3327</f>
        <v>120.31495327102805</v>
      </c>
      <c r="J566" s="97">
        <f>+'Ark1'!AA3327</f>
        <v>22.903775976239743</v>
      </c>
      <c r="K566" s="97">
        <f t="shared" si="18"/>
        <v>1.9097611630321911</v>
      </c>
      <c r="L566" s="9">
        <f t="shared" si="19"/>
        <v>2.7435897435897436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+'Ark1'!C3328</f>
        <v>2008</v>
      </c>
      <c r="C567">
        <f>+'Ark1'!M3328</f>
        <v>64</v>
      </c>
      <c r="D567">
        <f>+'Ark1'!Q3328</f>
        <v>63</v>
      </c>
      <c r="E567" s="9">
        <f>+'Ark1'!R3328</f>
        <v>109</v>
      </c>
      <c r="F567" s="9">
        <f>+'Ark1'!S3328</f>
        <v>109</v>
      </c>
      <c r="G567" s="97">
        <f>+'Ark1'!T3328</f>
        <v>0.44377493689438974</v>
      </c>
      <c r="H567" s="97">
        <f>+'Ark1'!U3328</f>
        <v>0.4076379646618829</v>
      </c>
      <c r="I567" s="97">
        <f>+'Ark1'!Y3328</f>
        <v>123.6935779816514</v>
      </c>
      <c r="J567" s="97">
        <f>+'Ark1'!AA3328</f>
        <v>20.785290649435872</v>
      </c>
      <c r="K567" s="97">
        <f t="shared" si="18"/>
        <v>1.9327121559633031</v>
      </c>
      <c r="L567" s="9">
        <f t="shared" si="19"/>
        <v>1.7301587301587302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+'Ark1'!C3329</f>
        <v>2008</v>
      </c>
      <c r="C568">
        <f>+'Ark1'!M3329</f>
        <v>65</v>
      </c>
      <c r="D568">
        <f>+'Ark1'!Q3329</f>
        <v>28</v>
      </c>
      <c r="E568" s="9">
        <f>+'Ark1'!R3329</f>
        <v>57</v>
      </c>
      <c r="F568" s="9">
        <f>+'Ark1'!S3329</f>
        <v>57</v>
      </c>
      <c r="G568" s="97">
        <f>+'Ark1'!T3329</f>
        <v>0.23206579268789185</v>
      </c>
      <c r="H568" s="97">
        <f>+'Ark1'!U3329</f>
        <v>0.21077893511936244</v>
      </c>
      <c r="I568" s="97">
        <f>+'Ark1'!Y3329</f>
        <v>122.30701754385964</v>
      </c>
      <c r="J568" s="97">
        <f>+'Ark1'!AA3329</f>
        <v>24.092008281477526</v>
      </c>
      <c r="K568" s="97">
        <f t="shared" si="18"/>
        <v>1.8816464237516868</v>
      </c>
      <c r="L568" s="9">
        <f t="shared" si="19"/>
        <v>2.0357142857142856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+'Ark1'!C3330</f>
        <v>2008</v>
      </c>
      <c r="C569">
        <f>+'Ark1'!M3330</f>
        <v>66</v>
      </c>
      <c r="D569">
        <f>+'Ark1'!Q3330</f>
        <v>0</v>
      </c>
      <c r="E569" s="9">
        <f>+'Ark1'!R3330</f>
        <v>0</v>
      </c>
      <c r="F569" s="9">
        <f>+'Ark1'!S3330</f>
        <v>0</v>
      </c>
      <c r="G569" s="97">
        <f>+'Ark1'!T3330</f>
        <v>0</v>
      </c>
      <c r="H569" s="97">
        <f>+'Ark1'!U3330</f>
        <v>0</v>
      </c>
      <c r="I569" s="97">
        <f>+'Ark1'!Y3330</f>
        <v>0</v>
      </c>
      <c r="J569" s="97">
        <f>+'Ark1'!AA3330</f>
        <v>0</v>
      </c>
      <c r="K569" s="97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+'Ark1'!C3331</f>
        <v>2008</v>
      </c>
      <c r="C570">
        <f>+'Ark1'!M3331</f>
        <v>67</v>
      </c>
      <c r="D570">
        <f>+'Ark1'!Q3331</f>
        <v>0</v>
      </c>
      <c r="E570" s="9">
        <f>+'Ark1'!R3331</f>
        <v>0</v>
      </c>
      <c r="F570" s="9">
        <f>+'Ark1'!S3331</f>
        <v>0</v>
      </c>
      <c r="G570" s="97">
        <f>+'Ark1'!T3331</f>
        <v>0</v>
      </c>
      <c r="H570" s="97">
        <f>+'Ark1'!U3331</f>
        <v>0</v>
      </c>
      <c r="I570" s="97">
        <f>+'Ark1'!Y3331</f>
        <v>0</v>
      </c>
      <c r="J570" s="97">
        <f>+'Ark1'!AA3331</f>
        <v>0</v>
      </c>
      <c r="K570" s="97">
        <f t="shared" si="18"/>
        <v>0</v>
      </c>
      <c r="L570" s="9" t="e">
        <f t="shared" si="19"/>
        <v>#DIV/0!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>
        <f>+'Ark1'!C3332</f>
        <v>2008</v>
      </c>
      <c r="C571">
        <f>+'Ark1'!M3332</f>
        <v>68</v>
      </c>
      <c r="D571">
        <f>+'Ark1'!Q3332</f>
        <v>0</v>
      </c>
      <c r="E571" s="9">
        <f>+'Ark1'!R3332</f>
        <v>0</v>
      </c>
      <c r="F571" s="9">
        <f>+'Ark1'!S3332</f>
        <v>0</v>
      </c>
      <c r="G571" s="97">
        <f>+'Ark1'!T3332</f>
        <v>0</v>
      </c>
      <c r="H571" s="97">
        <f>+'Ark1'!U3332</f>
        <v>0</v>
      </c>
      <c r="I571" s="97">
        <f>+'Ark1'!Y3332</f>
        <v>0</v>
      </c>
      <c r="J571" s="97">
        <f>+'Ark1'!AA3332</f>
        <v>0</v>
      </c>
      <c r="K571" s="97">
        <f t="shared" si="18"/>
        <v>0</v>
      </c>
      <c r="L571" s="9" t="e">
        <f t="shared" si="19"/>
        <v>#DIV/0!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+'Ark1'!C3333</f>
        <v>2007</v>
      </c>
      <c r="C572" s="47">
        <f>+'Ark1'!M3333</f>
        <v>0</v>
      </c>
      <c r="D572" s="47">
        <f>+'Ark1'!Q3333</f>
        <v>124</v>
      </c>
      <c r="E572" s="65">
        <f>+'Ark1'!R3333</f>
        <v>213</v>
      </c>
      <c r="F572" s="65">
        <f>+'Ark1'!S3333</f>
        <v>0</v>
      </c>
      <c r="G572" s="102">
        <f>+'Ark1'!T3333</f>
        <v>0.97340279681930386</v>
      </c>
      <c r="H572" s="102">
        <f>+'Ark1'!U3333</f>
        <v>0</v>
      </c>
      <c r="I572" s="102">
        <f>+'Ark1'!Y3333</f>
        <v>0</v>
      </c>
      <c r="J572" s="102">
        <f>+'Ark1'!AA3333</f>
        <v>0</v>
      </c>
      <c r="K572" s="102" t="e">
        <f t="shared" si="18"/>
        <v>#DIV/0!</v>
      </c>
      <c r="L572" s="65">
        <f t="shared" si="19"/>
        <v>1.717741935483871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+'Ark1'!C3334</f>
        <v>2007</v>
      </c>
      <c r="C573" s="47">
        <f>+'Ark1'!M3334</f>
        <v>35</v>
      </c>
      <c r="D573" s="47">
        <f>+'Ark1'!Q3334</f>
        <v>7</v>
      </c>
      <c r="E573" s="65">
        <f>+'Ark1'!R3334</f>
        <v>7</v>
      </c>
      <c r="F573" s="65">
        <f>+'Ark1'!S3334</f>
        <v>7</v>
      </c>
      <c r="G573" s="102">
        <f>+'Ark1'!T3334</f>
        <v>3.1989763275751759E-2</v>
      </c>
      <c r="H573" s="102">
        <f>+'Ark1'!U3334</f>
        <v>4.1831808464235155E-2</v>
      </c>
      <c r="I573" s="102">
        <f>+'Ark1'!Y3334</f>
        <v>177.55714285714279</v>
      </c>
      <c r="J573" s="102">
        <f>+'Ark1'!AA3334</f>
        <v>54.538973146152394</v>
      </c>
      <c r="K573" s="102">
        <f t="shared" si="18"/>
        <v>5.0730612244897939</v>
      </c>
      <c r="L573" s="65">
        <f t="shared" si="19"/>
        <v>1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+'Ark1'!C3335</f>
        <v>2007</v>
      </c>
      <c r="C574" s="47">
        <f>+'Ark1'!M3335</f>
        <v>36</v>
      </c>
      <c r="D574" s="47">
        <f>+'Ark1'!Q3335</f>
        <v>2</v>
      </c>
      <c r="E574" s="65">
        <f>+'Ark1'!R3335</f>
        <v>2</v>
      </c>
      <c r="F574" s="65">
        <f>+'Ark1'!S3335</f>
        <v>2</v>
      </c>
      <c r="G574" s="102">
        <f>+'Ark1'!T3335</f>
        <v>9.1399323645005026E-3</v>
      </c>
      <c r="H574" s="102">
        <f>+'Ark1'!U3335</f>
        <v>1.4118950559776857E-2</v>
      </c>
      <c r="I574" s="102">
        <f>+'Ark1'!Y3335</f>
        <v>209.75</v>
      </c>
      <c r="J574" s="102">
        <f>+'Ark1'!AA3335</f>
        <v>2.5500000000004559</v>
      </c>
      <c r="K574" s="102">
        <f t="shared" si="18"/>
        <v>5.8263888888888893</v>
      </c>
      <c r="L574" s="65">
        <f t="shared" si="19"/>
        <v>1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+'Ark1'!C3336</f>
        <v>2007</v>
      </c>
      <c r="C575" s="47">
        <f>+'Ark1'!M3336</f>
        <v>37</v>
      </c>
      <c r="D575" s="47">
        <f>+'Ark1'!Q3336</f>
        <v>10</v>
      </c>
      <c r="E575" s="65">
        <f>+'Ark1'!R3336</f>
        <v>14</v>
      </c>
      <c r="F575" s="65">
        <f>+'Ark1'!S3336</f>
        <v>14</v>
      </c>
      <c r="G575" s="102">
        <f>+'Ark1'!T3336</f>
        <v>6.3979526551503518E-2</v>
      </c>
      <c r="H575" s="102">
        <f>+'Ark1'!U3336</f>
        <v>8.9819412059300247E-2</v>
      </c>
      <c r="I575" s="102">
        <f>+'Ark1'!Y3336</f>
        <v>190.62142857142859</v>
      </c>
      <c r="J575" s="102">
        <f>+'Ark1'!AA3336</f>
        <v>41.697382216075198</v>
      </c>
      <c r="K575" s="102">
        <f t="shared" si="18"/>
        <v>5.1519305019305026</v>
      </c>
      <c r="L575" s="65">
        <f t="shared" si="19"/>
        <v>1.4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+'Ark1'!C3337</f>
        <v>2007</v>
      </c>
      <c r="C576" s="47">
        <f>+'Ark1'!M3337</f>
        <v>38</v>
      </c>
      <c r="D576" s="47">
        <f>+'Ark1'!Q3337</f>
        <v>12</v>
      </c>
      <c r="E576" s="65">
        <f>+'Ark1'!R3337</f>
        <v>13</v>
      </c>
      <c r="F576" s="65">
        <f>+'Ark1'!S3337</f>
        <v>13</v>
      </c>
      <c r="G576" s="102">
        <f>+'Ark1'!T3337</f>
        <v>5.9409560369253274E-2</v>
      </c>
      <c r="H576" s="102">
        <f>+'Ark1'!U3337</f>
        <v>8.6447019100802908E-2</v>
      </c>
      <c r="I576" s="102">
        <f>+'Ark1'!Y3337</f>
        <v>197.57692307692312</v>
      </c>
      <c r="J576" s="102">
        <f>+'Ark1'!AA3337</f>
        <v>22.051099879986953</v>
      </c>
      <c r="K576" s="102">
        <f t="shared" si="18"/>
        <v>5.1993927125506083</v>
      </c>
      <c r="L576" s="65">
        <f t="shared" si="19"/>
        <v>1.0833333333333333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+'Ark1'!C3338</f>
        <v>2007</v>
      </c>
      <c r="C577" s="47">
        <f>+'Ark1'!M3338</f>
        <v>39</v>
      </c>
      <c r="D577" s="47">
        <f>+'Ark1'!Q3338</f>
        <v>13</v>
      </c>
      <c r="E577" s="65">
        <f>+'Ark1'!R3338</f>
        <v>15</v>
      </c>
      <c r="F577" s="65">
        <f>+'Ark1'!S3338</f>
        <v>15</v>
      </c>
      <c r="G577" s="102">
        <f>+'Ark1'!T3338</f>
        <v>6.8549492733753756E-2</v>
      </c>
      <c r="H577" s="102">
        <f>+'Ark1'!U3338</f>
        <v>0.10423790650461232</v>
      </c>
      <c r="I577" s="102">
        <f>+'Ark1'!Y3338</f>
        <v>206.47333333333327</v>
      </c>
      <c r="J577" s="102">
        <f>+'Ark1'!AA3338</f>
        <v>25.367130087751129</v>
      </c>
      <c r="K577" s="102">
        <f t="shared" si="18"/>
        <v>5.294188034188033</v>
      </c>
      <c r="L577" s="65">
        <f t="shared" si="19"/>
        <v>1.1538461538461537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+'Ark1'!C3339</f>
        <v>2007</v>
      </c>
      <c r="C578" s="47">
        <f>+'Ark1'!M3339</f>
        <v>40</v>
      </c>
      <c r="D578" s="47">
        <f>+'Ark1'!Q3339</f>
        <v>25</v>
      </c>
      <c r="E578" s="65">
        <f>+'Ark1'!R3339</f>
        <v>34</v>
      </c>
      <c r="F578" s="65">
        <f>+'Ark1'!S3339</f>
        <v>34</v>
      </c>
      <c r="G578" s="102">
        <f>+'Ark1'!T3339</f>
        <v>0.15537885019650852</v>
      </c>
      <c r="H578" s="102">
        <f>+'Ark1'!U3339</f>
        <v>0.23423658716525139</v>
      </c>
      <c r="I578" s="102">
        <f>+'Ark1'!Y3339</f>
        <v>204.69411764705876</v>
      </c>
      <c r="J578" s="102">
        <f>+'Ark1'!AA3339</f>
        <v>33.39113074540527</v>
      </c>
      <c r="K578" s="102">
        <f t="shared" si="18"/>
        <v>5.1173529411764687</v>
      </c>
      <c r="L578" s="65">
        <f t="shared" si="19"/>
        <v>1.36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+'Ark1'!C3340</f>
        <v>2007</v>
      </c>
      <c r="C579" s="47">
        <f>+'Ark1'!M3340</f>
        <v>41</v>
      </c>
      <c r="D579" s="47">
        <f>+'Ark1'!Q3340</f>
        <v>32</v>
      </c>
      <c r="E579" s="65">
        <f>+'Ark1'!R3340</f>
        <v>37</v>
      </c>
      <c r="F579" s="65">
        <f>+'Ark1'!S3340</f>
        <v>37</v>
      </c>
      <c r="G579" s="102">
        <f>+'Ark1'!T3340</f>
        <v>0.1690887487432593</v>
      </c>
      <c r="H579" s="102">
        <f>+'Ark1'!U3340</f>
        <v>0.24679387072628289</v>
      </c>
      <c r="I579" s="102">
        <f>+'Ark1'!Y3340</f>
        <v>198.18108108108103</v>
      </c>
      <c r="J579" s="102">
        <f>+'Ark1'!AA3340</f>
        <v>26.079657992263321</v>
      </c>
      <c r="K579" s="102">
        <f t="shared" si="18"/>
        <v>4.8336849044166108</v>
      </c>
      <c r="L579" s="65">
        <f t="shared" si="19"/>
        <v>1.15625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+'Ark1'!C3341</f>
        <v>2007</v>
      </c>
      <c r="C580" s="47">
        <f>+'Ark1'!M3341</f>
        <v>42</v>
      </c>
      <c r="D580" s="47">
        <f>+'Ark1'!Q3341</f>
        <v>34</v>
      </c>
      <c r="E580" s="65">
        <f>+'Ark1'!R3341</f>
        <v>44</v>
      </c>
      <c r="F580" s="65">
        <f>+'Ark1'!S3341</f>
        <v>44</v>
      </c>
      <c r="G580" s="102">
        <f>+'Ark1'!T3341</f>
        <v>0.20107851201901095</v>
      </c>
      <c r="H580" s="102">
        <f>+'Ark1'!U3341</f>
        <v>0.27989178724710417</v>
      </c>
      <c r="I580" s="102">
        <f>+'Ark1'!Y3341</f>
        <v>189.00227272727273</v>
      </c>
      <c r="J580" s="102">
        <f>+'Ark1'!AA3341</f>
        <v>28.908613757497495</v>
      </c>
      <c r="K580" s="102">
        <f t="shared" si="18"/>
        <v>4.5000541125541123</v>
      </c>
      <c r="L580" s="65">
        <f t="shared" si="19"/>
        <v>1.2941176470588236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+'Ark1'!C3342</f>
        <v>2007</v>
      </c>
      <c r="C581" s="47">
        <f>+'Ark1'!M3342</f>
        <v>43</v>
      </c>
      <c r="D581" s="47">
        <f>+'Ark1'!Q3342</f>
        <v>62</v>
      </c>
      <c r="E581" s="65">
        <f>+'Ark1'!R3342</f>
        <v>80</v>
      </c>
      <c r="F581" s="65">
        <f>+'Ark1'!S3342</f>
        <v>80</v>
      </c>
      <c r="G581" s="102">
        <f>+'Ark1'!T3342</f>
        <v>0.3655972945800201</v>
      </c>
      <c r="H581" s="102">
        <f>+'Ark1'!U3342</f>
        <v>0.51430338881738757</v>
      </c>
      <c r="I581" s="102">
        <f>+'Ark1'!Y3342</f>
        <v>191.01124999999999</v>
      </c>
      <c r="J581" s="102">
        <f>+'Ark1'!AA3342</f>
        <v>26.509884919356047</v>
      </c>
      <c r="K581" s="102">
        <f t="shared" si="18"/>
        <v>4.4421220930232552</v>
      </c>
      <c r="L581" s="65">
        <f t="shared" si="19"/>
        <v>1.2903225806451613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+'Ark1'!C3343</f>
        <v>2007</v>
      </c>
      <c r="C582" s="47">
        <f>+'Ark1'!M3343</f>
        <v>44</v>
      </c>
      <c r="D582" s="47">
        <f>+'Ark1'!Q3343</f>
        <v>80</v>
      </c>
      <c r="E582" s="65">
        <f>+'Ark1'!R3343</f>
        <v>96</v>
      </c>
      <c r="F582" s="65">
        <f>+'Ark1'!S3343</f>
        <v>96</v>
      </c>
      <c r="G582" s="102">
        <f>+'Ark1'!T3343</f>
        <v>0.43871675349602407</v>
      </c>
      <c r="H582" s="102">
        <f>+'Ark1'!U3343</f>
        <v>0.61053102063015985</v>
      </c>
      <c r="I582" s="102">
        <f>+'Ark1'!Y3343</f>
        <v>188.95833333333337</v>
      </c>
      <c r="J582" s="102">
        <f>+'Ark1'!AA3343</f>
        <v>27.197631892419192</v>
      </c>
      <c r="K582" s="102">
        <f t="shared" si="18"/>
        <v>4.294507575757577</v>
      </c>
      <c r="L582" s="65">
        <f t="shared" si="19"/>
        <v>1.2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+'Ark1'!C3344</f>
        <v>2007</v>
      </c>
      <c r="C583" s="47">
        <f>+'Ark1'!M3344</f>
        <v>45</v>
      </c>
      <c r="D583" s="47">
        <f>+'Ark1'!Q3344</f>
        <v>84</v>
      </c>
      <c r="E583" s="65">
        <f>+'Ark1'!R3344</f>
        <v>110</v>
      </c>
      <c r="F583" s="65">
        <f>+'Ark1'!S3344</f>
        <v>110</v>
      </c>
      <c r="G583" s="102">
        <f>+'Ark1'!T3344</f>
        <v>0.50269628004752731</v>
      </c>
      <c r="H583" s="102">
        <f>+'Ark1'!U3344</f>
        <v>0.64784947684155558</v>
      </c>
      <c r="I583" s="102">
        <f>+'Ark1'!Y3344</f>
        <v>174.98909090909089</v>
      </c>
      <c r="J583" s="102">
        <f>+'Ark1'!AA3344</f>
        <v>33.956216047499609</v>
      </c>
      <c r="K583" s="102">
        <f t="shared" si="18"/>
        <v>3.888646464646464</v>
      </c>
      <c r="L583" s="65">
        <f t="shared" si="19"/>
        <v>1.3095238095238095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+'Ark1'!C3345</f>
        <v>2007</v>
      </c>
      <c r="C584" s="47">
        <f>+'Ark1'!M3345</f>
        <v>46</v>
      </c>
      <c r="D584" s="47">
        <f>+'Ark1'!Q3345</f>
        <v>134</v>
      </c>
      <c r="E584" s="65">
        <f>+'Ark1'!R3345</f>
        <v>196</v>
      </c>
      <c r="F584" s="65">
        <f>+'Ark1'!S3345</f>
        <v>196</v>
      </c>
      <c r="G584" s="102">
        <f>+'Ark1'!T3345</f>
        <v>0.89571337172104926</v>
      </c>
      <c r="H584" s="102">
        <f>+'Ark1'!U3345</f>
        <v>1.1656094001583213</v>
      </c>
      <c r="I584" s="102">
        <f>+'Ark1'!Y3345</f>
        <v>176.69591836734688</v>
      </c>
      <c r="J584" s="102">
        <f>+'Ark1'!AA3345</f>
        <v>29.658873189156779</v>
      </c>
      <c r="K584" s="102">
        <f t="shared" si="18"/>
        <v>3.8412156166814539</v>
      </c>
      <c r="L584" s="65">
        <f t="shared" si="19"/>
        <v>1.4626865671641791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+'Ark1'!C3346</f>
        <v>2007</v>
      </c>
      <c r="C585" s="47">
        <f>+'Ark1'!M3346</f>
        <v>47</v>
      </c>
      <c r="D585" s="47">
        <f>+'Ark1'!Q3346</f>
        <v>139</v>
      </c>
      <c r="E585" s="65">
        <f>+'Ark1'!R3346</f>
        <v>184</v>
      </c>
      <c r="F585" s="65">
        <f>+'Ark1'!S3346</f>
        <v>184</v>
      </c>
      <c r="G585" s="102">
        <f>+'Ark1'!T3346</f>
        <v>0.84087377753404613</v>
      </c>
      <c r="H585" s="102">
        <f>+'Ark1'!U3346</f>
        <v>1.0925610800273562</v>
      </c>
      <c r="I585" s="102">
        <f>+'Ark1'!Y3346</f>
        <v>176.42391304347825</v>
      </c>
      <c r="J585" s="102">
        <f>+'Ark1'!AA3346</f>
        <v>30.731062990306249</v>
      </c>
      <c r="K585" s="102">
        <f t="shared" si="18"/>
        <v>3.7537002775208137</v>
      </c>
      <c r="L585" s="65">
        <f t="shared" si="19"/>
        <v>1.3237410071942446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+'Ark1'!C3347</f>
        <v>2007</v>
      </c>
      <c r="C586" s="47">
        <f>+'Ark1'!M3347</f>
        <v>48</v>
      </c>
      <c r="D586" s="47">
        <f>+'Ark1'!Q3347</f>
        <v>156</v>
      </c>
      <c r="E586" s="65">
        <f>+'Ark1'!R3347</f>
        <v>228</v>
      </c>
      <c r="F586" s="65">
        <f>+'Ark1'!S3347</f>
        <v>228</v>
      </c>
      <c r="G586" s="102">
        <f>+'Ark1'!T3347</f>
        <v>1.0419522895530575</v>
      </c>
      <c r="H586" s="102">
        <f>+'Ark1'!U3347</f>
        <v>1.3157784909988748</v>
      </c>
      <c r="I586" s="102">
        <f>+'Ark1'!Y3347</f>
        <v>171.46578947368411</v>
      </c>
      <c r="J586" s="102">
        <f>+'Ark1'!AA3347</f>
        <v>30.02591812858444</v>
      </c>
      <c r="K586" s="102">
        <f t="shared" si="18"/>
        <v>3.5722039473684188</v>
      </c>
      <c r="L586" s="65">
        <f t="shared" si="19"/>
        <v>1.4615384615384615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+'Ark1'!C3348</f>
        <v>2007</v>
      </c>
      <c r="C587" s="47">
        <f>+'Ark1'!M3348</f>
        <v>49</v>
      </c>
      <c r="D587" s="47">
        <f>+'Ark1'!Q3348</f>
        <v>253</v>
      </c>
      <c r="E587" s="65">
        <f>+'Ark1'!R3348</f>
        <v>476</v>
      </c>
      <c r="F587" s="65">
        <f>+'Ark1'!S3348</f>
        <v>476</v>
      </c>
      <c r="G587" s="102">
        <f>+'Ark1'!T3348</f>
        <v>2.1753039027511196</v>
      </c>
      <c r="H587" s="102">
        <f>+'Ark1'!U3348</f>
        <v>2.6861682076909421</v>
      </c>
      <c r="I587" s="102">
        <f>+'Ark1'!Y3348</f>
        <v>167.67016806722691</v>
      </c>
      <c r="J587" s="102">
        <f>+'Ark1'!AA3348</f>
        <v>26.846132390746781</v>
      </c>
      <c r="K587" s="102">
        <f t="shared" si="18"/>
        <v>3.4218401646372838</v>
      </c>
      <c r="L587" s="65">
        <f t="shared" si="19"/>
        <v>1.8814229249011858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+'Ark1'!C3349</f>
        <v>2007</v>
      </c>
      <c r="C588" s="47">
        <f>+'Ark1'!M3349</f>
        <v>50</v>
      </c>
      <c r="D588" s="47">
        <f>+'Ark1'!Q3349</f>
        <v>295</v>
      </c>
      <c r="E588" s="65">
        <f>+'Ark1'!R3349</f>
        <v>609</v>
      </c>
      <c r="F588" s="65">
        <f>+'Ark1'!S3349</f>
        <v>609</v>
      </c>
      <c r="G588" s="102">
        <f>+'Ark1'!T3349</f>
        <v>2.783109404990403</v>
      </c>
      <c r="H588" s="102">
        <f>+'Ark1'!U3349</f>
        <v>3.3638408122822399</v>
      </c>
      <c r="I588" s="102">
        <f>+'Ark1'!Y3349</f>
        <v>164.11477832512301</v>
      </c>
      <c r="J588" s="102">
        <f>+'Ark1'!AA3349</f>
        <v>27.111409961012406</v>
      </c>
      <c r="K588" s="102">
        <f t="shared" si="18"/>
        <v>3.2822955665024605</v>
      </c>
      <c r="L588" s="65">
        <f t="shared" si="19"/>
        <v>2.064406779661017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+'Ark1'!C3350</f>
        <v>2007</v>
      </c>
      <c r="C589" s="47">
        <f>+'Ark1'!M3350</f>
        <v>51</v>
      </c>
      <c r="D589" s="47">
        <f>+'Ark1'!Q3350</f>
        <v>308</v>
      </c>
      <c r="E589" s="65">
        <f>+'Ark1'!R3350</f>
        <v>642</v>
      </c>
      <c r="F589" s="65">
        <f>+'Ark1'!S3350</f>
        <v>642</v>
      </c>
      <c r="G589" s="102">
        <f>+'Ark1'!T3350</f>
        <v>2.9339182890046618</v>
      </c>
      <c r="H589" s="102">
        <f>+'Ark1'!U3350</f>
        <v>3.4256276285817382</v>
      </c>
      <c r="I589" s="102">
        <f>+'Ark1'!Y3350</f>
        <v>158.53847352024923</v>
      </c>
      <c r="J589" s="102">
        <f>+'Ark1'!AA3350</f>
        <v>26.481795889964328</v>
      </c>
      <c r="K589" s="102">
        <f t="shared" si="18"/>
        <v>3.1085975200048868</v>
      </c>
      <c r="L589" s="65">
        <f t="shared" si="19"/>
        <v>2.0844155844155843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+'Ark1'!C3351</f>
        <v>2007</v>
      </c>
      <c r="C590" s="47">
        <f>+'Ark1'!M3351</f>
        <v>52</v>
      </c>
      <c r="D590" s="47">
        <f>+'Ark1'!Q3351</f>
        <v>356</v>
      </c>
      <c r="E590" s="65">
        <f>+'Ark1'!R3351</f>
        <v>749</v>
      </c>
      <c r="F590" s="65">
        <f>+'Ark1'!S3351</f>
        <v>749</v>
      </c>
      <c r="G590" s="102">
        <f>+'Ark1'!T3351</f>
        <v>3.4229046705054378</v>
      </c>
      <c r="H590" s="102">
        <f>+'Ark1'!U3351</f>
        <v>3.9028885454418174</v>
      </c>
      <c r="I590" s="102">
        <f>+'Ark1'!Y3351</f>
        <v>154.82242990654203</v>
      </c>
      <c r="J590" s="102">
        <f>+'Ark1'!AA3351</f>
        <v>26.824144793362919</v>
      </c>
      <c r="K590" s="102">
        <f t="shared" si="18"/>
        <v>2.9773544212796543</v>
      </c>
      <c r="L590" s="65">
        <f t="shared" si="19"/>
        <v>2.1039325842696628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+'Ark1'!C3352</f>
        <v>2007</v>
      </c>
      <c r="C591" s="47">
        <f>+'Ark1'!M3352</f>
        <v>53</v>
      </c>
      <c r="D591" s="47">
        <f>+'Ark1'!Q3352</f>
        <v>403</v>
      </c>
      <c r="E591" s="65">
        <f>+'Ark1'!R3352</f>
        <v>1043</v>
      </c>
      <c r="F591" s="65">
        <f>+'Ark1'!S3352</f>
        <v>1043</v>
      </c>
      <c r="G591" s="102">
        <f>+'Ark1'!T3352</f>
        <v>4.7664747280870117</v>
      </c>
      <c r="H591" s="102">
        <f>+'Ark1'!U3352</f>
        <v>5.3925640418096004</v>
      </c>
      <c r="I591" s="102">
        <f>+'Ark1'!Y3352</f>
        <v>153.61744966442973</v>
      </c>
      <c r="J591" s="102">
        <f>+'Ark1'!AA3352</f>
        <v>26.859583784020906</v>
      </c>
      <c r="K591" s="102">
        <f t="shared" si="18"/>
        <v>2.8984424464986742</v>
      </c>
      <c r="L591" s="65">
        <f t="shared" si="19"/>
        <v>2.5880893300248138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+'Ark1'!C3353</f>
        <v>2007</v>
      </c>
      <c r="C592" s="47">
        <f>+'Ark1'!M3353</f>
        <v>54</v>
      </c>
      <c r="D592" s="47">
        <f>+'Ark1'!Q3353</f>
        <v>528</v>
      </c>
      <c r="E592" s="65">
        <f>+'Ark1'!R3353</f>
        <v>1482</v>
      </c>
      <c r="F592" s="65">
        <f>+'Ark1'!S3353</f>
        <v>1482</v>
      </c>
      <c r="G592" s="102">
        <f>+'Ark1'!T3353</f>
        <v>6.7726898820948724</v>
      </c>
      <c r="H592" s="102">
        <f>+'Ark1'!U3353</f>
        <v>7.2977977802788478</v>
      </c>
      <c r="I592" s="102">
        <f>+'Ark1'!Y3353</f>
        <v>146.30971659919044</v>
      </c>
      <c r="J592" s="102">
        <f>+'Ark1'!AA3353</f>
        <v>27.409211687765939</v>
      </c>
      <c r="K592" s="102">
        <f t="shared" si="18"/>
        <v>2.7094391962813043</v>
      </c>
      <c r="L592" s="65">
        <f t="shared" si="19"/>
        <v>2.8068181818181817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+'Ark1'!C3354</f>
        <v>2007</v>
      </c>
      <c r="C593" s="47">
        <f>+'Ark1'!M3354</f>
        <v>55</v>
      </c>
      <c r="D593" s="47">
        <f>+'Ark1'!Q3354</f>
        <v>711</v>
      </c>
      <c r="E593" s="65">
        <f>+'Ark1'!R3354</f>
        <v>2480</v>
      </c>
      <c r="F593" s="65">
        <f>+'Ark1'!S3354</f>
        <v>2480</v>
      </c>
      <c r="G593" s="102">
        <f>+'Ark1'!T3354</f>
        <v>11.333516131980621</v>
      </c>
      <c r="H593" s="102">
        <f>+'Ark1'!U3354</f>
        <v>11.397978045116016</v>
      </c>
      <c r="I593" s="102">
        <f>+'Ark1'!Y3354</f>
        <v>136.55439516129022</v>
      </c>
      <c r="J593" s="102">
        <f>+'Ark1'!AA3354</f>
        <v>28.819639025946259</v>
      </c>
      <c r="K593" s="102">
        <f t="shared" si="18"/>
        <v>2.4828071847507314</v>
      </c>
      <c r="L593" s="65">
        <f t="shared" si="19"/>
        <v>3.488045007032349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+'Ark1'!C3355</f>
        <v>2007</v>
      </c>
      <c r="C594" s="47">
        <f>+'Ark1'!M3355</f>
        <v>56</v>
      </c>
      <c r="D594" s="47">
        <f>+'Ark1'!Q3355</f>
        <v>556</v>
      </c>
      <c r="E594" s="65">
        <f>+'Ark1'!R3355</f>
        <v>2066</v>
      </c>
      <c r="F594" s="65">
        <f>+'Ark1'!S3355</f>
        <v>2066</v>
      </c>
      <c r="G594" s="102">
        <f>+'Ark1'!T3355</f>
        <v>9.4415501325290183</v>
      </c>
      <c r="H594" s="102">
        <f>+'Ark1'!U3355</f>
        <v>9.6886157168320555</v>
      </c>
      <c r="I594" s="102">
        <f>+'Ark1'!Y3355</f>
        <v>139.33523717328129</v>
      </c>
      <c r="J594" s="102">
        <f>+'Ark1'!AA3355</f>
        <v>24.961848282288159</v>
      </c>
      <c r="K594" s="102">
        <f t="shared" si="18"/>
        <v>2.488129235237166</v>
      </c>
      <c r="L594" s="65">
        <f t="shared" si="19"/>
        <v>3.7158273381294964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+'Ark1'!C3356</f>
        <v>2007</v>
      </c>
      <c r="C595" s="47">
        <f>+'Ark1'!M3356</f>
        <v>57</v>
      </c>
      <c r="D595" s="47">
        <f>+'Ark1'!Q3356</f>
        <v>561</v>
      </c>
      <c r="E595" s="65">
        <f>+'Ark1'!R3356</f>
        <v>2150</v>
      </c>
      <c r="F595" s="65">
        <f>+'Ark1'!S3356</f>
        <v>2150</v>
      </c>
      <c r="G595" s="102">
        <f>+'Ark1'!T3356</f>
        <v>9.8254272918380448</v>
      </c>
      <c r="H595" s="102">
        <f>+'Ark1'!U3356</f>
        <v>9.5959590520142797</v>
      </c>
      <c r="I595" s="102">
        <f>+'Ark1'!Y3356</f>
        <v>132.61097674418602</v>
      </c>
      <c r="J595" s="102">
        <f>+'Ark1'!AA3356</f>
        <v>24.464467835778738</v>
      </c>
      <c r="K595" s="102">
        <f t="shared" si="18"/>
        <v>2.3265083639330881</v>
      </c>
      <c r="L595" s="65">
        <f t="shared" si="19"/>
        <v>3.8324420677361855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+'Ark1'!C3357</f>
        <v>2007</v>
      </c>
      <c r="C596" s="47">
        <f>+'Ark1'!M3357</f>
        <v>58</v>
      </c>
      <c r="D596" s="47">
        <f>+'Ark1'!Q3357</f>
        <v>573</v>
      </c>
      <c r="E596" s="65">
        <f>+'Ark1'!R3357</f>
        <v>2297</v>
      </c>
      <c r="F596" s="65">
        <f>+'Ark1'!S3357</f>
        <v>2297</v>
      </c>
      <c r="G596" s="102">
        <f>+'Ark1'!T3357</f>
        <v>10.497212320628828</v>
      </c>
      <c r="H596" s="102">
        <f>+'Ark1'!U3357</f>
        <v>9.9593966580326097</v>
      </c>
      <c r="I596" s="102">
        <f>+'Ark1'!Y3357</f>
        <v>128.82542446669552</v>
      </c>
      <c r="J596" s="102">
        <f>+'Ark1'!AA3357</f>
        <v>24.208010518719167</v>
      </c>
      <c r="K596" s="102">
        <f t="shared" si="18"/>
        <v>2.2211280080464744</v>
      </c>
      <c r="L596" s="65">
        <f t="shared" si="19"/>
        <v>4.0087260034904011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+'Ark1'!C3358</f>
        <v>2007</v>
      </c>
      <c r="C597" s="47">
        <f>+'Ark1'!M3358</f>
        <v>59</v>
      </c>
      <c r="D597" s="47">
        <f>+'Ark1'!Q3358</f>
        <v>531</v>
      </c>
      <c r="E597" s="65">
        <f>+'Ark1'!R3358</f>
        <v>2073</v>
      </c>
      <c r="F597" s="65">
        <f>+'Ark1'!S3358</f>
        <v>2073</v>
      </c>
      <c r="G597" s="102">
        <f>+'Ark1'!T3358</f>
        <v>9.4735398958047714</v>
      </c>
      <c r="H597" s="102">
        <f>+'Ark1'!U3358</f>
        <v>8.7371835604930457</v>
      </c>
      <c r="I597" s="102">
        <f>+'Ark1'!Y3358</f>
        <v>125.22807525325597</v>
      </c>
      <c r="J597" s="102">
        <f>+'Ark1'!AA3358</f>
        <v>23.629007760126441</v>
      </c>
      <c r="K597" s="102">
        <f t="shared" si="18"/>
        <v>2.1225097500551859</v>
      </c>
      <c r="L597" s="65">
        <f t="shared" si="19"/>
        <v>3.9039548022598871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+'Ark1'!C3359</f>
        <v>2007</v>
      </c>
      <c r="C598" s="47">
        <f>+'Ark1'!M3359</f>
        <v>60</v>
      </c>
      <c r="D598" s="47">
        <f>+'Ark1'!Q3359</f>
        <v>492</v>
      </c>
      <c r="E598" s="65">
        <f>+'Ark1'!R3359</f>
        <v>1990</v>
      </c>
      <c r="F598" s="65">
        <f>+'Ark1'!S3359</f>
        <v>1990</v>
      </c>
      <c r="G598" s="102">
        <f>+'Ark1'!T3359</f>
        <v>9.0942327026779992</v>
      </c>
      <c r="H598" s="102">
        <f>+'Ark1'!U3359</f>
        <v>8.1318053678264377</v>
      </c>
      <c r="I598" s="102">
        <f>+'Ark1'!Y3359</f>
        <v>121.41251256281416</v>
      </c>
      <c r="J598" s="102">
        <f>+'Ark1'!AA3359</f>
        <v>22.975664626813352</v>
      </c>
      <c r="K598" s="102">
        <f t="shared" si="18"/>
        <v>2.0235418760469028</v>
      </c>
      <c r="L598" s="65">
        <f t="shared" si="19"/>
        <v>4.0447154471544717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+'Ark1'!C3360</f>
        <v>2007</v>
      </c>
      <c r="C599" s="47">
        <f>+'Ark1'!M3360</f>
        <v>61</v>
      </c>
      <c r="D599" s="47">
        <f>+'Ark1'!Q3360</f>
        <v>285</v>
      </c>
      <c r="E599" s="65">
        <f>+'Ark1'!R3360</f>
        <v>894</v>
      </c>
      <c r="F599" s="65">
        <f>+'Ark1'!S3360</f>
        <v>894</v>
      </c>
      <c r="G599" s="102">
        <f>+'Ark1'!T3360</f>
        <v>4.0855497669317247</v>
      </c>
      <c r="H599" s="102">
        <f>+'Ark1'!U3360</f>
        <v>3.5956810483632098</v>
      </c>
      <c r="I599" s="102">
        <f>+'Ark1'!Y3360</f>
        <v>119.50145413870236</v>
      </c>
      <c r="J599" s="102">
        <f>+'Ark1'!AA3360</f>
        <v>23.199457779998777</v>
      </c>
      <c r="K599" s="102">
        <f t="shared" si="18"/>
        <v>1.9590402317820059</v>
      </c>
      <c r="L599" s="65">
        <f t="shared" si="19"/>
        <v>3.1368421052631579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+'Ark1'!C3361</f>
        <v>2007</v>
      </c>
      <c r="C600" s="47">
        <f>+'Ark1'!M3361</f>
        <v>62</v>
      </c>
      <c r="D600" s="47">
        <f>+'Ark1'!Q3361</f>
        <v>347</v>
      </c>
      <c r="E600" s="65">
        <f>+'Ark1'!R3361</f>
        <v>1170</v>
      </c>
      <c r="F600" s="65">
        <f>+'Ark1'!S3361</f>
        <v>1170</v>
      </c>
      <c r="G600" s="102">
        <f>+'Ark1'!T3361</f>
        <v>5.3468604332327949</v>
      </c>
      <c r="H600" s="102">
        <f>+'Ark1'!U3361</f>
        <v>4.4429493427535975</v>
      </c>
      <c r="I600" s="102">
        <f>+'Ark1'!Y3361</f>
        <v>112.8275213675214</v>
      </c>
      <c r="J600" s="102">
        <f>+'Ark1'!AA3361</f>
        <v>21.917903422489683</v>
      </c>
      <c r="K600" s="102">
        <f t="shared" si="18"/>
        <v>1.8197987317342161</v>
      </c>
      <c r="L600" s="65">
        <f t="shared" si="19"/>
        <v>3.3717579250720462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+'Ark1'!C3362</f>
        <v>2007</v>
      </c>
      <c r="C601" s="47">
        <f>+'Ark1'!M3362</f>
        <v>63</v>
      </c>
      <c r="D601" s="47">
        <f>+'Ark1'!Q3362</f>
        <v>162</v>
      </c>
      <c r="E601" s="65">
        <f>+'Ark1'!R3362</f>
        <v>344</v>
      </c>
      <c r="F601" s="65">
        <f>+'Ark1'!S3362</f>
        <v>344</v>
      </c>
      <c r="G601" s="102">
        <f>+'Ark1'!T3362</f>
        <v>1.572068366694086</v>
      </c>
      <c r="H601" s="102">
        <f>+'Ark1'!U3362</f>
        <v>1.3445313383486188</v>
      </c>
      <c r="I601" s="102">
        <f>+'Ark1'!Y3362</f>
        <v>116.12936046511631</v>
      </c>
      <c r="J601" s="102">
        <f>+'Ark1'!AA3362</f>
        <v>23.862677232600419</v>
      </c>
      <c r="K601" s="102">
        <f t="shared" si="18"/>
        <v>1.8433231819859732</v>
      </c>
      <c r="L601" s="65">
        <f t="shared" si="19"/>
        <v>2.1234567901234569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+'Ark1'!C3363</f>
        <v>2007</v>
      </c>
      <c r="C602" s="47">
        <f>+'Ark1'!M3363</f>
        <v>64</v>
      </c>
      <c r="D602" s="47">
        <f>+'Ark1'!Q3363</f>
        <v>56</v>
      </c>
      <c r="E602" s="65">
        <f>+'Ark1'!R3363</f>
        <v>102</v>
      </c>
      <c r="F602" s="65">
        <f>+'Ark1'!S3363</f>
        <v>102</v>
      </c>
      <c r="G602" s="102">
        <f>+'Ark1'!T3363</f>
        <v>0.46613655058952569</v>
      </c>
      <c r="H602" s="102">
        <f>+'Ark1'!U3363</f>
        <v>0.41699537961970712</v>
      </c>
      <c r="I602" s="102">
        <f>+'Ark1'!Y3363</f>
        <v>121.46764705882352</v>
      </c>
      <c r="J602" s="102">
        <f>+'Ark1'!AA3363</f>
        <v>20.352998342320337</v>
      </c>
      <c r="K602" s="102">
        <f t="shared" si="18"/>
        <v>1.8979319852941174</v>
      </c>
      <c r="L602" s="65">
        <f t="shared" si="19"/>
        <v>1.8214285714285714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+'Ark1'!C3364</f>
        <v>2007</v>
      </c>
      <c r="C603" s="47">
        <f>+'Ark1'!M3364</f>
        <v>65</v>
      </c>
      <c r="D603" s="47">
        <f>+'Ark1'!Q3364</f>
        <v>27</v>
      </c>
      <c r="E603" s="65">
        <f>+'Ark1'!R3364</f>
        <v>42</v>
      </c>
      <c r="F603" s="65">
        <f>+'Ark1'!S3364</f>
        <v>42</v>
      </c>
      <c r="G603" s="102">
        <f>+'Ark1'!T3364</f>
        <v>0.19193857965451055</v>
      </c>
      <c r="H603" s="102">
        <f>+'Ark1'!U3364</f>
        <v>0.17600727521419068</v>
      </c>
      <c r="I603" s="102">
        <f>+'Ark1'!Y3364</f>
        <v>124.51190476190477</v>
      </c>
      <c r="J603" s="102">
        <f>+'Ark1'!AA3364</f>
        <v>18.715287898768555</v>
      </c>
      <c r="K603" s="102">
        <f t="shared" si="18"/>
        <v>1.9155677655677656</v>
      </c>
      <c r="L603" s="65">
        <f t="shared" si="19"/>
        <v>1.5555555555555556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+'Ark1'!C3365</f>
        <v>2007</v>
      </c>
      <c r="C604" s="47">
        <f>+'Ark1'!M3365</f>
        <v>66</v>
      </c>
      <c r="D604" s="47">
        <f>+'Ark1'!Q3365</f>
        <v>0</v>
      </c>
      <c r="E604" s="65">
        <f>+'Ark1'!R3365</f>
        <v>0</v>
      </c>
      <c r="F604" s="65">
        <f>+'Ark1'!S3365</f>
        <v>0</v>
      </c>
      <c r="G604" s="102">
        <f>+'Ark1'!T3365</f>
        <v>0</v>
      </c>
      <c r="H604" s="102">
        <f>+'Ark1'!U3365</f>
        <v>0</v>
      </c>
      <c r="I604" s="102">
        <f>+'Ark1'!Y3365</f>
        <v>0</v>
      </c>
      <c r="J604" s="102">
        <f>+'Ark1'!AA3365</f>
        <v>0</v>
      </c>
      <c r="K604" s="102">
        <f t="shared" si="18"/>
        <v>0</v>
      </c>
      <c r="L604" s="65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+'Ark1'!C3366</f>
        <v>2007</v>
      </c>
      <c r="C605" s="47">
        <f>+'Ark1'!M3366</f>
        <v>67</v>
      </c>
      <c r="D605" s="47">
        <f>+'Ark1'!Q3366</f>
        <v>0</v>
      </c>
      <c r="E605" s="65">
        <f>+'Ark1'!R3366</f>
        <v>0</v>
      </c>
      <c r="F605" s="65">
        <f>+'Ark1'!S3366</f>
        <v>0</v>
      </c>
      <c r="G605" s="102">
        <f>+'Ark1'!T3366</f>
        <v>0</v>
      </c>
      <c r="H605" s="102">
        <f>+'Ark1'!U3366</f>
        <v>0</v>
      </c>
      <c r="I605" s="102">
        <f>+'Ark1'!Y3366</f>
        <v>0</v>
      </c>
      <c r="J605" s="102">
        <f>+'Ark1'!AA3366</f>
        <v>0</v>
      </c>
      <c r="K605" s="102">
        <f t="shared" si="18"/>
        <v>0</v>
      </c>
      <c r="L605" s="65" t="e">
        <f t="shared" si="19"/>
        <v>#DIV/0!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 s="47">
        <f>+'Ark1'!C3367</f>
        <v>2007</v>
      </c>
      <c r="C606" s="47">
        <f>+'Ark1'!M3367</f>
        <v>68</v>
      </c>
      <c r="D606" s="47">
        <f>+'Ark1'!Q3367</f>
        <v>0</v>
      </c>
      <c r="E606" s="65">
        <f>+'Ark1'!R3367</f>
        <v>0</v>
      </c>
      <c r="F606" s="65">
        <f>+'Ark1'!S3367</f>
        <v>0</v>
      </c>
      <c r="G606" s="102">
        <f>+'Ark1'!T3367</f>
        <v>0</v>
      </c>
      <c r="H606" s="102">
        <f>+'Ark1'!U3367</f>
        <v>0</v>
      </c>
      <c r="I606" s="102">
        <f>+'Ark1'!Y3367</f>
        <v>0</v>
      </c>
      <c r="J606" s="102">
        <f>+'Ark1'!AA3367</f>
        <v>0</v>
      </c>
      <c r="K606" s="102">
        <f t="shared" si="18"/>
        <v>0</v>
      </c>
      <c r="L606" s="65" t="e">
        <f t="shared" si="19"/>
        <v>#DIV/0!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+'Ark1'!C3368</f>
        <v>2006</v>
      </c>
      <c r="C607">
        <f>+'Ark1'!M3368</f>
        <v>0</v>
      </c>
      <c r="D607">
        <f>+'Ark1'!Q3368</f>
        <v>187</v>
      </c>
      <c r="E607" s="9">
        <f>+'Ark1'!R3368</f>
        <v>391</v>
      </c>
      <c r="F607" s="9">
        <f>+'Ark1'!S3368</f>
        <v>0</v>
      </c>
      <c r="G607" s="97">
        <f>+'Ark1'!T3368</f>
        <v>1.8395671606680779</v>
      </c>
      <c r="H607" s="97">
        <f>+'Ark1'!U3368</f>
        <v>0</v>
      </c>
      <c r="I607" s="97">
        <f>+'Ark1'!Y3368</f>
        <v>0</v>
      </c>
      <c r="J607" s="97">
        <f>+'Ark1'!AA3368</f>
        <v>0</v>
      </c>
      <c r="K607" s="97" t="e">
        <f t="shared" si="18"/>
        <v>#DIV/0!</v>
      </c>
      <c r="L607" s="9">
        <f t="shared" si="19"/>
        <v>2.0909090909090908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+'Ark1'!C3369</f>
        <v>2006</v>
      </c>
      <c r="C608">
        <f>+'Ark1'!M3369</f>
        <v>35</v>
      </c>
      <c r="D608">
        <f>+'Ark1'!Q3369</f>
        <v>6</v>
      </c>
      <c r="E608" s="9">
        <f>+'Ark1'!R3369</f>
        <v>8</v>
      </c>
      <c r="F608" s="9">
        <f>+'Ark1'!S3369</f>
        <v>8</v>
      </c>
      <c r="G608" s="97">
        <f>+'Ark1'!T3369</f>
        <v>3.7638202775817441E-2</v>
      </c>
      <c r="H608" s="97">
        <f>+'Ark1'!U3369</f>
        <v>5.8476259747848147E-2</v>
      </c>
      <c r="I608" s="97">
        <f>+'Ark1'!Y3369</f>
        <v>207.5625</v>
      </c>
      <c r="J608" s="97">
        <f>+'Ark1'!AA3369</f>
        <v>31.269871182177848</v>
      </c>
      <c r="K608" s="97">
        <f t="shared" si="18"/>
        <v>5.9303571428571429</v>
      </c>
      <c r="L608" s="9">
        <f t="shared" si="19"/>
        <v>1.3333333333333333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+'Ark1'!C3370</f>
        <v>2006</v>
      </c>
      <c r="C609">
        <f>+'Ark1'!M3370</f>
        <v>36</v>
      </c>
      <c r="D609">
        <f>+'Ark1'!Q3370</f>
        <v>2</v>
      </c>
      <c r="E609" s="9">
        <f>+'Ark1'!R3370</f>
        <v>2</v>
      </c>
      <c r="F609" s="9">
        <f>+'Ark1'!S3370</f>
        <v>2</v>
      </c>
      <c r="G609" s="97">
        <f>+'Ark1'!T3370</f>
        <v>9.4095506939543602E-3</v>
      </c>
      <c r="H609" s="97">
        <f>+'Ark1'!U3370</f>
        <v>1.3051070076815732E-2</v>
      </c>
      <c r="I609" s="97">
        <f>+'Ark1'!Y3370</f>
        <v>185.3</v>
      </c>
      <c r="J609" s="97">
        <f>+'Ark1'!AA3370</f>
        <v>15.599999999999781</v>
      </c>
      <c r="K609" s="97">
        <f t="shared" si="18"/>
        <v>5.1472222222222221</v>
      </c>
      <c r="L609" s="9">
        <f t="shared" si="19"/>
        <v>1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+'Ark1'!C3371</f>
        <v>2006</v>
      </c>
      <c r="C610">
        <f>+'Ark1'!M3371</f>
        <v>37</v>
      </c>
      <c r="D610">
        <f>+'Ark1'!Q3371</f>
        <v>8</v>
      </c>
      <c r="E610" s="9">
        <f>+'Ark1'!R3371</f>
        <v>8</v>
      </c>
      <c r="F610" s="9">
        <f>+'Ark1'!S3371</f>
        <v>8</v>
      </c>
      <c r="G610" s="97">
        <f>+'Ark1'!T3371</f>
        <v>3.7638202775817441E-2</v>
      </c>
      <c r="H610" s="97">
        <f>+'Ark1'!U3371</f>
        <v>5.1566869707181003E-2</v>
      </c>
      <c r="I610" s="97">
        <f>+'Ark1'!Y3371</f>
        <v>183.03750000000005</v>
      </c>
      <c r="J610" s="97">
        <f>+'Ark1'!AA3371</f>
        <v>62.432762583037992</v>
      </c>
      <c r="K610" s="97">
        <f t="shared" si="18"/>
        <v>4.9469594594594613</v>
      </c>
      <c r="L610" s="9">
        <f t="shared" si="19"/>
        <v>1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+'Ark1'!C3372</f>
        <v>2006</v>
      </c>
      <c r="C611">
        <f>+'Ark1'!M3372</f>
        <v>38</v>
      </c>
      <c r="D611">
        <f>+'Ark1'!Q3372</f>
        <v>21</v>
      </c>
      <c r="E611" s="9">
        <f>+'Ark1'!R3372</f>
        <v>22</v>
      </c>
      <c r="F611" s="9">
        <f>+'Ark1'!S3372</f>
        <v>22</v>
      </c>
      <c r="G611" s="97">
        <f>+'Ark1'!T3372</f>
        <v>0.103505057633498</v>
      </c>
      <c r="H611" s="97">
        <f>+'Ark1'!U3372</f>
        <v>0.14808351233947695</v>
      </c>
      <c r="I611" s="97">
        <f>+'Ark1'!Y3372</f>
        <v>191.13636363636363</v>
      </c>
      <c r="J611" s="97">
        <f>+'Ark1'!AA3372</f>
        <v>27.256801410666391</v>
      </c>
      <c r="K611" s="97">
        <f t="shared" si="18"/>
        <v>5.0299043062200957</v>
      </c>
      <c r="L611" s="9">
        <f t="shared" si="19"/>
        <v>1.0476190476190477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+'Ark1'!C3373</f>
        <v>2006</v>
      </c>
      <c r="C612">
        <f>+'Ark1'!M3373</f>
        <v>39</v>
      </c>
      <c r="D612">
        <f>+'Ark1'!Q3373</f>
        <v>10</v>
      </c>
      <c r="E612" s="9">
        <f>+'Ark1'!R3373</f>
        <v>10</v>
      </c>
      <c r="F612" s="9">
        <f>+'Ark1'!S3373</f>
        <v>10</v>
      </c>
      <c r="G612" s="97">
        <f>+'Ark1'!T3373</f>
        <v>4.7047753469771803E-2</v>
      </c>
      <c r="H612" s="97">
        <f>+'Ark1'!U3373</f>
        <v>6.258245179036491E-2</v>
      </c>
      <c r="I612" s="97">
        <f>+'Ark1'!Y3373</f>
        <v>177.71</v>
      </c>
      <c r="J612" s="97">
        <f>+'Ark1'!AA3373</f>
        <v>35.843087199626211</v>
      </c>
      <c r="K612" s="97">
        <f t="shared" si="18"/>
        <v>4.5566666666666666</v>
      </c>
      <c r="L612" s="9">
        <f t="shared" si="19"/>
        <v>1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+'Ark1'!C3374</f>
        <v>2006</v>
      </c>
      <c r="C613">
        <f>+'Ark1'!M3374</f>
        <v>40</v>
      </c>
      <c r="D613">
        <f>+'Ark1'!Q3374</f>
        <v>28</v>
      </c>
      <c r="E613" s="9">
        <f>+'Ark1'!R3374</f>
        <v>31</v>
      </c>
      <c r="F613" s="9">
        <f>+'Ark1'!S3374</f>
        <v>31</v>
      </c>
      <c r="G613" s="97">
        <f>+'Ark1'!T3374</f>
        <v>0.1458480357562926</v>
      </c>
      <c r="H613" s="97">
        <f>+'Ark1'!U3374</f>
        <v>0.19094497318808032</v>
      </c>
      <c r="I613" s="97">
        <f>+'Ark1'!Y3374</f>
        <v>174.90645161290317</v>
      </c>
      <c r="J613" s="97">
        <f>+'Ark1'!AA3374</f>
        <v>43.903713822511257</v>
      </c>
      <c r="K613" s="97">
        <f t="shared" si="18"/>
        <v>4.3726612903225792</v>
      </c>
      <c r="L613" s="9">
        <f t="shared" si="19"/>
        <v>1.1071428571428572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+'Ark1'!C3375</f>
        <v>2006</v>
      </c>
      <c r="C614">
        <f>+'Ark1'!M3375</f>
        <v>41</v>
      </c>
      <c r="D614">
        <f>+'Ark1'!Q3375</f>
        <v>42</v>
      </c>
      <c r="E614" s="9">
        <f>+'Ark1'!R3375</f>
        <v>44</v>
      </c>
      <c r="F614" s="9">
        <f>+'Ark1'!S3375</f>
        <v>44</v>
      </c>
      <c r="G614" s="97">
        <f>+'Ark1'!T3375</f>
        <v>0.207010115266996</v>
      </c>
      <c r="H614" s="97">
        <f>+'Ark1'!U3375</f>
        <v>0.28754965595850901</v>
      </c>
      <c r="I614" s="97">
        <f>+'Ark1'!Y3375</f>
        <v>185.57499999999996</v>
      </c>
      <c r="J614" s="97">
        <f>+'Ark1'!AA3375</f>
        <v>28.455564442254541</v>
      </c>
      <c r="K614" s="97">
        <f t="shared" si="18"/>
        <v>4.5262195121951212</v>
      </c>
      <c r="L614" s="9">
        <f t="shared" si="19"/>
        <v>1.0476190476190477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+'Ark1'!C3376</f>
        <v>2006</v>
      </c>
      <c r="C615">
        <f>+'Ark1'!M3376</f>
        <v>42</v>
      </c>
      <c r="D615">
        <f>+'Ark1'!Q3376</f>
        <v>34</v>
      </c>
      <c r="E615" s="9">
        <f>+'Ark1'!R3376</f>
        <v>37</v>
      </c>
      <c r="F615" s="9">
        <f>+'Ark1'!S3376</f>
        <v>37</v>
      </c>
      <c r="G615" s="97">
        <f>+'Ark1'!T3376</f>
        <v>0.17407668783815577</v>
      </c>
      <c r="H615" s="97">
        <f>+'Ark1'!U3376</f>
        <v>0.24511430937846873</v>
      </c>
      <c r="I615" s="97">
        <f>+'Ark1'!Y3376</f>
        <v>188.11621621621609</v>
      </c>
      <c r="J615" s="97">
        <f>+'Ark1'!AA3376</f>
        <v>31.667576678837047</v>
      </c>
      <c r="K615" s="97">
        <f t="shared" si="18"/>
        <v>4.4789575289575261</v>
      </c>
      <c r="L615" s="9">
        <f t="shared" si="19"/>
        <v>1.088235294117647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+'Ark1'!C3377</f>
        <v>2006</v>
      </c>
      <c r="C616">
        <f>+'Ark1'!M3377</f>
        <v>43</v>
      </c>
      <c r="D616">
        <f>+'Ark1'!Q3377</f>
        <v>70</v>
      </c>
      <c r="E616" s="9">
        <f>+'Ark1'!R3377</f>
        <v>84</v>
      </c>
      <c r="F616" s="9">
        <f>+'Ark1'!S3377</f>
        <v>84</v>
      </c>
      <c r="G616" s="97">
        <f>+'Ark1'!T3377</f>
        <v>0.3952011291460833</v>
      </c>
      <c r="H616" s="97">
        <f>+'Ark1'!U3377</f>
        <v>0.52096871338740813</v>
      </c>
      <c r="I616" s="97">
        <f>+'Ark1'!Y3377</f>
        <v>176.11309523809516</v>
      </c>
      <c r="J616" s="97">
        <f>+'Ark1'!AA3377</f>
        <v>32.993573615832105</v>
      </c>
      <c r="K616" s="97">
        <f t="shared" si="18"/>
        <v>4.0956533776301196</v>
      </c>
      <c r="L616" s="9">
        <f t="shared" si="19"/>
        <v>1.2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+'Ark1'!C3378</f>
        <v>2006</v>
      </c>
      <c r="C617">
        <f>+'Ark1'!M3378</f>
        <v>44</v>
      </c>
      <c r="D617">
        <f>+'Ark1'!Q3378</f>
        <v>94</v>
      </c>
      <c r="E617" s="9">
        <f>+'Ark1'!R3378</f>
        <v>118</v>
      </c>
      <c r="F617" s="9">
        <f>+'Ark1'!S3378</f>
        <v>118</v>
      </c>
      <c r="G617" s="97">
        <f>+'Ark1'!T3378</f>
        <v>0.55516349094330741</v>
      </c>
      <c r="H617" s="97">
        <f>+'Ark1'!U3378</f>
        <v>0.74254461143467509</v>
      </c>
      <c r="I617" s="97">
        <f>+'Ark1'!Y3378</f>
        <v>178.68983050847456</v>
      </c>
      <c r="J617" s="97">
        <f>+'Ark1'!AA3378</f>
        <v>30.203208354188405</v>
      </c>
      <c r="K617" s="97">
        <f t="shared" si="18"/>
        <v>4.0611325115562398</v>
      </c>
      <c r="L617" s="9">
        <f t="shared" si="19"/>
        <v>1.2553191489361701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+'Ark1'!C3379</f>
        <v>2006</v>
      </c>
      <c r="C618">
        <f>+'Ark1'!M3379</f>
        <v>45</v>
      </c>
      <c r="D618">
        <f>+'Ark1'!Q3379</f>
        <v>104</v>
      </c>
      <c r="E618" s="9">
        <f>+'Ark1'!R3379</f>
        <v>121</v>
      </c>
      <c r="F618" s="9">
        <f>+'Ark1'!S3379</f>
        <v>121</v>
      </c>
      <c r="G618" s="97">
        <f>+'Ark1'!T3379</f>
        <v>0.56927781698423907</v>
      </c>
      <c r="H618" s="97">
        <f>+'Ark1'!U3379</f>
        <v>0.74213962679926304</v>
      </c>
      <c r="I618" s="97">
        <f>+'Ark1'!Y3379</f>
        <v>174.16446280991727</v>
      </c>
      <c r="J618" s="97">
        <f>+'Ark1'!AA3379</f>
        <v>32.912430416958301</v>
      </c>
      <c r="K618" s="97">
        <f t="shared" si="18"/>
        <v>3.8703213957759393</v>
      </c>
      <c r="L618" s="9">
        <f t="shared" si="19"/>
        <v>1.1634615384615385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+'Ark1'!C3380</f>
        <v>2006</v>
      </c>
      <c r="C619">
        <f>+'Ark1'!M3380</f>
        <v>46</v>
      </c>
      <c r="D619">
        <f>+'Ark1'!Q3380</f>
        <v>157</v>
      </c>
      <c r="E619" s="9">
        <f>+'Ark1'!R3380</f>
        <v>224</v>
      </c>
      <c r="F619" s="9">
        <f>+'Ark1'!S3380</f>
        <v>224</v>
      </c>
      <c r="G619" s="97">
        <f>+'Ark1'!T3380</f>
        <v>1.0538696777228884</v>
      </c>
      <c r="H619" s="97">
        <f>+'Ark1'!U3380</f>
        <v>1.3492714625745439</v>
      </c>
      <c r="I619" s="97">
        <f>+'Ark1'!Y3380</f>
        <v>171.04508928571445</v>
      </c>
      <c r="J619" s="97">
        <f>+'Ark1'!AA3380</f>
        <v>28.568915315661059</v>
      </c>
      <c r="K619" s="97">
        <f t="shared" si="18"/>
        <v>3.718371506211184</v>
      </c>
      <c r="L619" s="9">
        <f t="shared" si="19"/>
        <v>1.4267515923566878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+'Ark1'!C3381</f>
        <v>2006</v>
      </c>
      <c r="C620">
        <f>+'Ark1'!M3381</f>
        <v>47</v>
      </c>
      <c r="D620">
        <f>+'Ark1'!Q3381</f>
        <v>188</v>
      </c>
      <c r="E620" s="9">
        <f>+'Ark1'!R3381</f>
        <v>280</v>
      </c>
      <c r="F620" s="9">
        <f>+'Ark1'!S3381</f>
        <v>280</v>
      </c>
      <c r="G620" s="97">
        <f>+'Ark1'!T3381</f>
        <v>1.3173370971536111</v>
      </c>
      <c r="H620" s="97">
        <f>+'Ark1'!U3381</f>
        <v>1.6565773255300662</v>
      </c>
      <c r="I620" s="97">
        <f>+'Ark1'!Y3381</f>
        <v>168.00142857142859</v>
      </c>
      <c r="J620" s="97">
        <f>+'Ark1'!AA3381</f>
        <v>28.130936162661687</v>
      </c>
      <c r="K620" s="97">
        <f t="shared" si="18"/>
        <v>3.5744984802431614</v>
      </c>
      <c r="L620" s="9">
        <f t="shared" si="19"/>
        <v>1.4893617021276595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+'Ark1'!C3382</f>
        <v>2006</v>
      </c>
      <c r="C621">
        <f>+'Ark1'!M3382</f>
        <v>48</v>
      </c>
      <c r="D621">
        <f>+'Ark1'!Q3382</f>
        <v>189</v>
      </c>
      <c r="E621" s="9">
        <f>+'Ark1'!R3382</f>
        <v>284</v>
      </c>
      <c r="F621" s="9">
        <f>+'Ark1'!S3382</f>
        <v>284</v>
      </c>
      <c r="G621" s="97">
        <f>+'Ark1'!T3382</f>
        <v>1.33615619854152</v>
      </c>
      <c r="H621" s="97">
        <f>+'Ark1'!U3382</f>
        <v>1.6459350336325651</v>
      </c>
      <c r="I621" s="97">
        <f>+'Ark1'!Y3382</f>
        <v>164.57112676056329</v>
      </c>
      <c r="J621" s="97">
        <f>+'Ark1'!AA3382</f>
        <v>30.895099846174368</v>
      </c>
      <c r="K621" s="97">
        <f t="shared" si="18"/>
        <v>3.4285651408450684</v>
      </c>
      <c r="L621" s="9">
        <f t="shared" si="19"/>
        <v>1.5026455026455026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+'Ark1'!C3383</f>
        <v>2006</v>
      </c>
      <c r="C622">
        <f>+'Ark1'!M3383</f>
        <v>49</v>
      </c>
      <c r="D622">
        <f>+'Ark1'!Q3383</f>
        <v>259</v>
      </c>
      <c r="E622" s="9">
        <f>+'Ark1'!R3383</f>
        <v>471</v>
      </c>
      <c r="F622" s="9">
        <f>+'Ark1'!S3383</f>
        <v>471</v>
      </c>
      <c r="G622" s="97">
        <f>+'Ark1'!T3383</f>
        <v>2.215949188426253</v>
      </c>
      <c r="H622" s="97">
        <f>+'Ark1'!U3383</f>
        <v>2.6319247134267121</v>
      </c>
      <c r="I622" s="97">
        <f>+'Ark1'!Y3383</f>
        <v>158.67622080679419</v>
      </c>
      <c r="J622" s="97">
        <f>+'Ark1'!AA3383</f>
        <v>29.359677190681644</v>
      </c>
      <c r="K622" s="97">
        <f t="shared" si="18"/>
        <v>3.23829022054682</v>
      </c>
      <c r="L622" s="9">
        <f t="shared" si="19"/>
        <v>1.8185328185328185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+'Ark1'!C3384</f>
        <v>2006</v>
      </c>
      <c r="C623">
        <f>+'Ark1'!M3384</f>
        <v>50</v>
      </c>
      <c r="D623">
        <f>+'Ark1'!Q3384</f>
        <v>366</v>
      </c>
      <c r="E623" s="9">
        <f>+'Ark1'!R3384</f>
        <v>753</v>
      </c>
      <c r="F623" s="9">
        <f>+'Ark1'!S3384</f>
        <v>753</v>
      </c>
      <c r="G623" s="97">
        <f>+'Ark1'!T3384</f>
        <v>3.5426958362738188</v>
      </c>
      <c r="H623" s="97">
        <f>+'Ark1'!U3384</f>
        <v>4.2395552437604289</v>
      </c>
      <c r="I623" s="97">
        <f>+'Ark1'!Y3384</f>
        <v>159.87649402390429</v>
      </c>
      <c r="J623" s="97">
        <f>+'Ark1'!AA3384</f>
        <v>28.973882408329697</v>
      </c>
      <c r="K623" s="97">
        <f t="shared" si="18"/>
        <v>3.1975298804780858</v>
      </c>
      <c r="L623" s="9">
        <f t="shared" si="19"/>
        <v>2.057377049180328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+'Ark1'!C3385</f>
        <v>2006</v>
      </c>
      <c r="C624">
        <f>+'Ark1'!M3385</f>
        <v>51</v>
      </c>
      <c r="D624">
        <f>+'Ark1'!Q3385</f>
        <v>322</v>
      </c>
      <c r="E624" s="9">
        <f>+'Ark1'!R3385</f>
        <v>644</v>
      </c>
      <c r="F624" s="9">
        <f>+'Ark1'!S3385</f>
        <v>644</v>
      </c>
      <c r="G624" s="97">
        <f>+'Ark1'!T3385</f>
        <v>3.0298753234533047</v>
      </c>
      <c r="H624" s="97">
        <f>+'Ark1'!U3385</f>
        <v>3.5396889696870399</v>
      </c>
      <c r="I624" s="97">
        <f>+'Ark1'!Y3385</f>
        <v>156.07686335403716</v>
      </c>
      <c r="J624" s="97">
        <f>+'Ark1'!AA3385</f>
        <v>27.015347756138262</v>
      </c>
      <c r="K624" s="97">
        <f t="shared" ref="K624:K687" si="20">+I624/C624</f>
        <v>3.0603306540007287</v>
      </c>
      <c r="L624" s="9">
        <f t="shared" ref="L624:L687" si="21">+E624/D624</f>
        <v>2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+'Ark1'!C3386</f>
        <v>2006</v>
      </c>
      <c r="C625">
        <f>+'Ark1'!M3386</f>
        <v>52</v>
      </c>
      <c r="D625">
        <f>+'Ark1'!Q3386</f>
        <v>428</v>
      </c>
      <c r="E625" s="9">
        <f>+'Ark1'!R3386</f>
        <v>890</v>
      </c>
      <c r="F625" s="9">
        <f>+'Ark1'!S3386</f>
        <v>890</v>
      </c>
      <c r="G625" s="97">
        <f>+'Ark1'!T3386</f>
        <v>4.1872500588096928</v>
      </c>
      <c r="H625" s="97">
        <f>+'Ark1'!U3386</f>
        <v>4.8393480536209488</v>
      </c>
      <c r="I625" s="97">
        <f>+'Ark1'!Y3386</f>
        <v>154.40314606741563</v>
      </c>
      <c r="J625" s="97">
        <f>+'Ark1'!AA3386</f>
        <v>26.867817330029258</v>
      </c>
      <c r="K625" s="97">
        <f t="shared" si="20"/>
        <v>2.9692912705272239</v>
      </c>
      <c r="L625" s="9">
        <f t="shared" si="21"/>
        <v>2.0794392523364484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+'Ark1'!C3387</f>
        <v>2006</v>
      </c>
      <c r="C626">
        <f>+'Ark1'!M3387</f>
        <v>53</v>
      </c>
      <c r="D626">
        <f>+'Ark1'!Q3387</f>
        <v>479</v>
      </c>
      <c r="E626" s="9">
        <f>+'Ark1'!R3387</f>
        <v>1211</v>
      </c>
      <c r="F626" s="9">
        <f>+'Ark1'!S3387</f>
        <v>1211</v>
      </c>
      <c r="G626" s="97">
        <f>+'Ark1'!T3387</f>
        <v>5.6974829451893676</v>
      </c>
      <c r="H626" s="97">
        <f>+'Ark1'!U3387</f>
        <v>6.3416931435643438</v>
      </c>
      <c r="I626" s="97">
        <f>+'Ark1'!Y3387</f>
        <v>148.70322047894305</v>
      </c>
      <c r="J626" s="97">
        <f>+'Ark1'!AA3387</f>
        <v>25.839051757740471</v>
      </c>
      <c r="K626" s="97">
        <f t="shared" si="20"/>
        <v>2.8057211411121332</v>
      </c>
      <c r="L626" s="9">
        <f t="shared" si="21"/>
        <v>2.5281837160751568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+'Ark1'!C3388</f>
        <v>2006</v>
      </c>
      <c r="C627">
        <f>+'Ark1'!M3388</f>
        <v>54</v>
      </c>
      <c r="D627">
        <f>+'Ark1'!Q3388</f>
        <v>565</v>
      </c>
      <c r="E627" s="9">
        <f>+'Ark1'!R3388</f>
        <v>1578</v>
      </c>
      <c r="F627" s="9">
        <f>+'Ark1'!S3388</f>
        <v>1578</v>
      </c>
      <c r="G627" s="97">
        <f>+'Ark1'!T3388</f>
        <v>7.424135497529992</v>
      </c>
      <c r="H627" s="97">
        <f>+'Ark1'!U3388</f>
        <v>7.9246231327435011</v>
      </c>
      <c r="I627" s="97">
        <f>+'Ark1'!Y3388</f>
        <v>142.60373891001259</v>
      </c>
      <c r="J627" s="97">
        <f>+'Ark1'!AA3388</f>
        <v>26.743799820885791</v>
      </c>
      <c r="K627" s="97">
        <f t="shared" si="20"/>
        <v>2.6408099798150482</v>
      </c>
      <c r="L627" s="9">
        <f t="shared" si="21"/>
        <v>2.7929203539823009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+'Ark1'!C3389</f>
        <v>2006</v>
      </c>
      <c r="C628">
        <f>+'Ark1'!M3389</f>
        <v>55</v>
      </c>
      <c r="D628">
        <f>+'Ark1'!Q3389</f>
        <v>764</v>
      </c>
      <c r="E628" s="9">
        <f>+'Ark1'!R3389</f>
        <v>2560</v>
      </c>
      <c r="F628" s="9">
        <f>+'Ark1'!S3389</f>
        <v>2560</v>
      </c>
      <c r="G628" s="97">
        <f>+'Ark1'!T3389</f>
        <v>12.04422488826158</v>
      </c>
      <c r="H628" s="97">
        <f>+'Ark1'!U3389</f>
        <v>11.984597624346049</v>
      </c>
      <c r="I628" s="97">
        <f>+'Ark1'!Y3389</f>
        <v>132.93605468750002</v>
      </c>
      <c r="J628" s="97">
        <f>+'Ark1'!AA3389</f>
        <v>28.610461524645434</v>
      </c>
      <c r="K628" s="97">
        <f t="shared" si="20"/>
        <v>2.417019176136364</v>
      </c>
      <c r="L628" s="9">
        <f t="shared" si="21"/>
        <v>3.3507853403141361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+'Ark1'!C3390</f>
        <v>2006</v>
      </c>
      <c r="C629">
        <f>+'Ark1'!M3390</f>
        <v>56</v>
      </c>
      <c r="D629">
        <f>+'Ark1'!Q3390</f>
        <v>574</v>
      </c>
      <c r="E629" s="9">
        <f>+'Ark1'!R3390</f>
        <v>1912</v>
      </c>
      <c r="F629" s="9">
        <f>+'Ark1'!S3390</f>
        <v>1912</v>
      </c>
      <c r="G629" s="97">
        <f>+'Ark1'!T3390</f>
        <v>8.9955304634203745</v>
      </c>
      <c r="H629" s="97">
        <f>+'Ark1'!U3390</f>
        <v>9.192027831671048</v>
      </c>
      <c r="I629" s="97">
        <f>+'Ark1'!Y3390</f>
        <v>136.51574267782402</v>
      </c>
      <c r="J629" s="97">
        <f>+'Ark1'!AA3390</f>
        <v>24.739864753589703</v>
      </c>
      <c r="K629" s="97">
        <f t="shared" si="20"/>
        <v>2.4377811192468575</v>
      </c>
      <c r="L629" s="9">
        <f t="shared" si="21"/>
        <v>3.3310104529616726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+'Ark1'!C3391</f>
        <v>2006</v>
      </c>
      <c r="C630">
        <f>+'Ark1'!M3391</f>
        <v>57</v>
      </c>
      <c r="D630">
        <f>+'Ark1'!Q3391</f>
        <v>567</v>
      </c>
      <c r="E630" s="9">
        <f>+'Ark1'!R3391</f>
        <v>1872</v>
      </c>
      <c r="F630" s="9">
        <f>+'Ark1'!S3391</f>
        <v>1872</v>
      </c>
      <c r="G630" s="97">
        <f>+'Ark1'!T3391</f>
        <v>8.8073394495412849</v>
      </c>
      <c r="H630" s="97">
        <f>+'Ark1'!U3391</f>
        <v>8.6957138785663712</v>
      </c>
      <c r="I630" s="97">
        <f>+'Ark1'!Y3391</f>
        <v>131.90422008547</v>
      </c>
      <c r="J630" s="97">
        <f>+'Ark1'!AA3391</f>
        <v>25.297673078246248</v>
      </c>
      <c r="K630" s="97">
        <f t="shared" si="20"/>
        <v>2.3141091243064911</v>
      </c>
      <c r="L630" s="9">
        <f t="shared" si="21"/>
        <v>3.3015873015873014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+'Ark1'!C3392</f>
        <v>2006</v>
      </c>
      <c r="C631">
        <f>+'Ark1'!M3392</f>
        <v>58</v>
      </c>
      <c r="D631">
        <f>+'Ark1'!Q3392</f>
        <v>584</v>
      </c>
      <c r="E631" s="9">
        <f>+'Ark1'!R3392</f>
        <v>2055</v>
      </c>
      <c r="F631" s="9">
        <f>+'Ark1'!S3392</f>
        <v>2055</v>
      </c>
      <c r="G631" s="97">
        <f>+'Ark1'!T3392</f>
        <v>9.6683133380381108</v>
      </c>
      <c r="H631" s="97">
        <f>+'Ark1'!U3392</f>
        <v>9.1953099680206485</v>
      </c>
      <c r="I631" s="97">
        <f>+'Ark1'!Y3392</f>
        <v>127.06145985401444</v>
      </c>
      <c r="J631" s="97">
        <f>+'Ark1'!AA3392</f>
        <v>24.48047682952134</v>
      </c>
      <c r="K631" s="97">
        <f t="shared" si="20"/>
        <v>2.1907148250692146</v>
      </c>
      <c r="L631" s="9">
        <f t="shared" si="21"/>
        <v>3.5188356164383561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+'Ark1'!C3393</f>
        <v>2006</v>
      </c>
      <c r="C632">
        <f>+'Ark1'!M3393</f>
        <v>59</v>
      </c>
      <c r="D632">
        <f>+'Ark1'!Q3393</f>
        <v>523</v>
      </c>
      <c r="E632" s="9">
        <f>+'Ark1'!R3393</f>
        <v>1826</v>
      </c>
      <c r="F632" s="9">
        <f>+'Ark1'!S3393</f>
        <v>1826</v>
      </c>
      <c r="G632" s="97">
        <f>+'Ark1'!T3393</f>
        <v>8.5909197835803379</v>
      </c>
      <c r="H632" s="97">
        <f>+'Ark1'!U3393</f>
        <v>7.9331665477479216</v>
      </c>
      <c r="I632" s="97">
        <f>+'Ark1'!Y3393</f>
        <v>123.3687294633078</v>
      </c>
      <c r="J632" s="97">
        <f>+'Ark1'!AA3393</f>
        <v>23.178951725552139</v>
      </c>
      <c r="K632" s="97">
        <f t="shared" si="20"/>
        <v>2.0909954146323355</v>
      </c>
      <c r="L632" s="9">
        <f t="shared" si="21"/>
        <v>3.4913957934990441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+'Ark1'!C3394</f>
        <v>2006</v>
      </c>
      <c r="C633">
        <f>+'Ark1'!M3394</f>
        <v>60</v>
      </c>
      <c r="D633">
        <f>+'Ark1'!Q3394</f>
        <v>446</v>
      </c>
      <c r="E633" s="9">
        <f>+'Ark1'!R3394</f>
        <v>1505</v>
      </c>
      <c r="F633" s="9">
        <f>+'Ark1'!S3394</f>
        <v>1505</v>
      </c>
      <c r="G633" s="97">
        <f>+'Ark1'!T3394</f>
        <v>7.0806868972006551</v>
      </c>
      <c r="H633" s="97">
        <f>+'Ark1'!U3394</f>
        <v>6.3120377034356716</v>
      </c>
      <c r="I633" s="97">
        <f>+'Ark1'!Y3394</f>
        <v>119.09468438538204</v>
      </c>
      <c r="J633" s="97">
        <f>+'Ark1'!AA3394</f>
        <v>24.533936053064554</v>
      </c>
      <c r="K633" s="97">
        <f t="shared" si="20"/>
        <v>1.984911406423034</v>
      </c>
      <c r="L633" s="9">
        <f t="shared" si="21"/>
        <v>3.3744394618834082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+'Ark1'!C3395</f>
        <v>2006</v>
      </c>
      <c r="C634">
        <f>+'Ark1'!M3395</f>
        <v>61</v>
      </c>
      <c r="D634">
        <f>+'Ark1'!Q3395</f>
        <v>321</v>
      </c>
      <c r="E634" s="9">
        <f>+'Ark1'!R3395</f>
        <v>854</v>
      </c>
      <c r="F634" s="9">
        <f>+'Ark1'!S3395</f>
        <v>854</v>
      </c>
      <c r="G634" s="97">
        <f>+'Ark1'!T3395</f>
        <v>4.0178781463185125</v>
      </c>
      <c r="H634" s="97">
        <f>+'Ark1'!U3395</f>
        <v>3.5750282811335752</v>
      </c>
      <c r="I634" s="97">
        <f>+'Ark1'!Y3395</f>
        <v>118.87236533957848</v>
      </c>
      <c r="J634" s="97">
        <f>+'Ark1'!AA3395</f>
        <v>22.829904784838558</v>
      </c>
      <c r="K634" s="97">
        <f t="shared" si="20"/>
        <v>1.9487273006488275</v>
      </c>
      <c r="L634" s="9">
        <f t="shared" si="21"/>
        <v>2.6604361370716512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+'Ark1'!C3396</f>
        <v>2006</v>
      </c>
      <c r="C635">
        <f>+'Ark1'!M3396</f>
        <v>62</v>
      </c>
      <c r="D635">
        <f>+'Ark1'!Q3396</f>
        <v>333</v>
      </c>
      <c r="E635" s="9">
        <f>+'Ark1'!R3396</f>
        <v>940</v>
      </c>
      <c r="F635" s="9">
        <f>+'Ark1'!S3396</f>
        <v>940</v>
      </c>
      <c r="G635" s="97">
        <f>+'Ark1'!T3396</f>
        <v>4.42248882615855</v>
      </c>
      <c r="H635" s="97">
        <f>+'Ark1'!U3396</f>
        <v>3.731644643660891</v>
      </c>
      <c r="I635" s="97">
        <f>+'Ark1'!Y3396</f>
        <v>112.72797872340436</v>
      </c>
      <c r="J635" s="97">
        <f>+'Ark1'!AA3396</f>
        <v>21.639551902770503</v>
      </c>
      <c r="K635" s="97">
        <f t="shared" si="20"/>
        <v>1.8181932052161993</v>
      </c>
      <c r="L635" s="9">
        <f t="shared" si="21"/>
        <v>2.8228228228228227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+'Ark1'!C3397</f>
        <v>2006</v>
      </c>
      <c r="C636">
        <f>+'Ark1'!M3397</f>
        <v>63</v>
      </c>
      <c r="D636">
        <f>+'Ark1'!Q3397</f>
        <v>175</v>
      </c>
      <c r="E636" s="9">
        <f>+'Ark1'!R3397</f>
        <v>362</v>
      </c>
      <c r="F636" s="9">
        <f>+'Ark1'!S3397</f>
        <v>362</v>
      </c>
      <c r="G636" s="97">
        <f>+'Ark1'!T3397</f>
        <v>1.7031286756057402</v>
      </c>
      <c r="H636" s="97">
        <f>+'Ark1'!U3397</f>
        <v>1.4722987516014061</v>
      </c>
      <c r="I636" s="97">
        <f>+'Ark1'!Y3397</f>
        <v>115.49060773480656</v>
      </c>
      <c r="J636" s="97">
        <f>+'Ark1'!AA3397</f>
        <v>21.748417613505652</v>
      </c>
      <c r="K636" s="97">
        <f t="shared" si="20"/>
        <v>1.8331842497588342</v>
      </c>
      <c r="L636" s="9">
        <f t="shared" si="21"/>
        <v>2.0685714285714285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+'Ark1'!C3398</f>
        <v>2006</v>
      </c>
      <c r="C637">
        <f>+'Ark1'!M3398</f>
        <v>64</v>
      </c>
      <c r="D637">
        <f>+'Ark1'!Q3398</f>
        <v>58</v>
      </c>
      <c r="E637" s="9">
        <f>+'Ark1'!R3398</f>
        <v>109</v>
      </c>
      <c r="F637" s="9">
        <f>+'Ark1'!S3398</f>
        <v>109</v>
      </c>
      <c r="G637" s="97">
        <f>+'Ark1'!T3398</f>
        <v>0.51282051282051277</v>
      </c>
      <c r="H637" s="97">
        <f>+'Ark1'!U3398</f>
        <v>0.45750938182124007</v>
      </c>
      <c r="I637" s="97">
        <f>+'Ark1'!Y3398</f>
        <v>119.1880733944954</v>
      </c>
      <c r="J637" s="97">
        <f>+'Ark1'!AA3398</f>
        <v>20.958686862582589</v>
      </c>
      <c r="K637" s="97">
        <f t="shared" si="20"/>
        <v>1.8623136467889907</v>
      </c>
      <c r="L637" s="9">
        <f t="shared" si="21"/>
        <v>1.8793103448275863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+'Ark1'!C3399</f>
        <v>2006</v>
      </c>
      <c r="C638">
        <f>+'Ark1'!M3399</f>
        <v>65</v>
      </c>
      <c r="D638">
        <f>+'Ark1'!Q3399</f>
        <v>29</v>
      </c>
      <c r="E638" s="9">
        <f>+'Ark1'!R3399</f>
        <v>49</v>
      </c>
      <c r="F638" s="9">
        <f>+'Ark1'!S3399</f>
        <v>49</v>
      </c>
      <c r="G638" s="97">
        <f>+'Ark1'!T3399</f>
        <v>0.23053399200188193</v>
      </c>
      <c r="H638" s="97">
        <f>+'Ark1'!U3399</f>
        <v>0.21902625564693848</v>
      </c>
      <c r="I638" s="97">
        <f>+'Ark1'!Y3399</f>
        <v>126.92857142857147</v>
      </c>
      <c r="J638" s="97">
        <f>+'Ark1'!AA3399</f>
        <v>18.985547672062577</v>
      </c>
      <c r="K638" s="97">
        <f t="shared" si="20"/>
        <v>1.9527472527472534</v>
      </c>
      <c r="L638" s="9">
        <f t="shared" si="21"/>
        <v>1.6896551724137931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+'Ark1'!C3400</f>
        <v>2006</v>
      </c>
      <c r="C639">
        <f>+'Ark1'!M3400</f>
        <v>66</v>
      </c>
      <c r="D639">
        <f>+'Ark1'!Q3400</f>
        <v>0</v>
      </c>
      <c r="E639" s="9">
        <f>+'Ark1'!R3400</f>
        <v>0</v>
      </c>
      <c r="F639" s="9">
        <f>+'Ark1'!S3400</f>
        <v>0</v>
      </c>
      <c r="G639" s="97">
        <f>+'Ark1'!T3400</f>
        <v>0</v>
      </c>
      <c r="H639" s="97">
        <f>+'Ark1'!U3400</f>
        <v>0</v>
      </c>
      <c r="I639" s="97">
        <f>+'Ark1'!Y3400</f>
        <v>0</v>
      </c>
      <c r="J639" s="97">
        <f>+'Ark1'!AA3400</f>
        <v>0</v>
      </c>
      <c r="K639" s="97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+'Ark1'!C3401</f>
        <v>2006</v>
      </c>
      <c r="C640">
        <f>+'Ark1'!M3401</f>
        <v>67</v>
      </c>
      <c r="D640">
        <f>+'Ark1'!Q3401</f>
        <v>0</v>
      </c>
      <c r="E640" s="9">
        <f>+'Ark1'!R3401</f>
        <v>0</v>
      </c>
      <c r="F640" s="9">
        <f>+'Ark1'!S3401</f>
        <v>0</v>
      </c>
      <c r="G640" s="97">
        <f>+'Ark1'!T3401</f>
        <v>0</v>
      </c>
      <c r="H640" s="97">
        <f>+'Ark1'!U3401</f>
        <v>0</v>
      </c>
      <c r="I640" s="97">
        <f>+'Ark1'!Y3401</f>
        <v>0</v>
      </c>
      <c r="J640" s="97">
        <f>+'Ark1'!AA3401</f>
        <v>0</v>
      </c>
      <c r="K640" s="97">
        <f t="shared" si="20"/>
        <v>0</v>
      </c>
      <c r="L640" s="9" t="e">
        <f t="shared" si="21"/>
        <v>#DIV/0!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>
        <f>+'Ark1'!C3402</f>
        <v>2006</v>
      </c>
      <c r="C641">
        <f>+'Ark1'!M3402</f>
        <v>68</v>
      </c>
      <c r="D641">
        <f>+'Ark1'!Q3402</f>
        <v>0</v>
      </c>
      <c r="E641" s="9">
        <f>+'Ark1'!R3402</f>
        <v>0</v>
      </c>
      <c r="F641" s="9">
        <f>+'Ark1'!S3402</f>
        <v>0</v>
      </c>
      <c r="G641" s="97">
        <f>+'Ark1'!T3402</f>
        <v>0</v>
      </c>
      <c r="H641" s="97">
        <f>+'Ark1'!U3402</f>
        <v>0</v>
      </c>
      <c r="I641" s="97">
        <f>+'Ark1'!Y3402</f>
        <v>0</v>
      </c>
      <c r="J641" s="97">
        <f>+'Ark1'!AA3402</f>
        <v>0</v>
      </c>
      <c r="K641" s="97">
        <f t="shared" si="20"/>
        <v>0</v>
      </c>
      <c r="L641" s="9" t="e">
        <f t="shared" si="21"/>
        <v>#DIV/0!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+'Ark1'!C3403</f>
        <v>2005</v>
      </c>
      <c r="C642" s="47">
        <f>+'Ark1'!M3403</f>
        <v>0</v>
      </c>
      <c r="D642" s="47">
        <f>+'Ark1'!Q3403</f>
        <v>189</v>
      </c>
      <c r="E642" s="65">
        <f>+'Ark1'!R3403</f>
        <v>354</v>
      </c>
      <c r="F642" s="65">
        <f>+'Ark1'!S3403</f>
        <v>0</v>
      </c>
      <c r="G642" s="102">
        <f>+'Ark1'!T3403</f>
        <v>1.4102461955222696</v>
      </c>
      <c r="H642" s="102">
        <f>+'Ark1'!U3403</f>
        <v>0</v>
      </c>
      <c r="I642" s="102">
        <f>+'Ark1'!Y3403</f>
        <v>0</v>
      </c>
      <c r="J642" s="102">
        <f>+'Ark1'!AA3403</f>
        <v>0</v>
      </c>
      <c r="K642" s="102" t="e">
        <f t="shared" si="20"/>
        <v>#DIV/0!</v>
      </c>
      <c r="L642" s="65">
        <f t="shared" si="21"/>
        <v>1.873015873015873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+'Ark1'!C3404</f>
        <v>2005</v>
      </c>
      <c r="C643" s="47">
        <f>+'Ark1'!M3404</f>
        <v>35</v>
      </c>
      <c r="D643" s="47">
        <f>+'Ark1'!Q3404</f>
        <v>12</v>
      </c>
      <c r="E643" s="65">
        <f>+'Ark1'!R3404</f>
        <v>14</v>
      </c>
      <c r="F643" s="65">
        <f>+'Ark1'!S3404</f>
        <v>14</v>
      </c>
      <c r="G643" s="102">
        <f>+'Ark1'!T3404</f>
        <v>5.5772448410485218E-2</v>
      </c>
      <c r="H643" s="102">
        <f>+'Ark1'!U3404</f>
        <v>8.5625449682524654E-2</v>
      </c>
      <c r="I643" s="102">
        <f>+'Ark1'!Y3404</f>
        <v>205.3571428571428</v>
      </c>
      <c r="J643" s="102">
        <f>+'Ark1'!AA3404</f>
        <v>33.324695139227636</v>
      </c>
      <c r="K643" s="102">
        <f t="shared" si="20"/>
        <v>5.8673469387755084</v>
      </c>
      <c r="L643" s="65">
        <f t="shared" si="21"/>
        <v>1.1666666666666667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+'Ark1'!C3405</f>
        <v>2005</v>
      </c>
      <c r="C644" s="47">
        <f>+'Ark1'!M3405</f>
        <v>36</v>
      </c>
      <c r="D644" s="47">
        <f>+'Ark1'!Q3405</f>
        <v>7</v>
      </c>
      <c r="E644" s="65">
        <f>+'Ark1'!R3405</f>
        <v>7</v>
      </c>
      <c r="F644" s="65">
        <f>+'Ark1'!S3405</f>
        <v>7</v>
      </c>
      <c r="G644" s="102">
        <f>+'Ark1'!T3405</f>
        <v>2.7886224205242609E-2</v>
      </c>
      <c r="H644" s="102">
        <f>+'Ark1'!U3405</f>
        <v>3.9337076153279506E-2</v>
      </c>
      <c r="I644" s="102">
        <f>+'Ark1'!Y3405</f>
        <v>188.68571428571423</v>
      </c>
      <c r="J644" s="102">
        <f>+'Ark1'!AA3405</f>
        <v>44.621853344727498</v>
      </c>
      <c r="K644" s="102">
        <f t="shared" si="20"/>
        <v>5.2412698412698395</v>
      </c>
      <c r="L644" s="65">
        <f t="shared" si="21"/>
        <v>1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+'Ark1'!C3406</f>
        <v>2005</v>
      </c>
      <c r="C645" s="47">
        <f>+'Ark1'!M3406</f>
        <v>37</v>
      </c>
      <c r="D645" s="47">
        <f>+'Ark1'!Q3406</f>
        <v>11</v>
      </c>
      <c r="E645" s="65">
        <f>+'Ark1'!R3406</f>
        <v>11</v>
      </c>
      <c r="F645" s="65">
        <f>+'Ark1'!S3406</f>
        <v>11</v>
      </c>
      <c r="G645" s="102">
        <f>+'Ark1'!T3406</f>
        <v>4.3821209465381247E-2</v>
      </c>
      <c r="H645" s="102">
        <f>+'Ark1'!U3406</f>
        <v>6.8732665313854052E-2</v>
      </c>
      <c r="I645" s="102">
        <f>+'Ark1'!Y3406</f>
        <v>209.8</v>
      </c>
      <c r="J645" s="102">
        <f>+'Ark1'!AA3406</f>
        <v>30.783348509454775</v>
      </c>
      <c r="K645" s="102">
        <f t="shared" si="20"/>
        <v>5.6702702702702705</v>
      </c>
      <c r="L645" s="65">
        <f t="shared" si="21"/>
        <v>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+'Ark1'!C3407</f>
        <v>2005</v>
      </c>
      <c r="C646" s="47">
        <f>+'Ark1'!M3407</f>
        <v>38</v>
      </c>
      <c r="D646" s="47">
        <f>+'Ark1'!Q3407</f>
        <v>19</v>
      </c>
      <c r="E646" s="65">
        <f>+'Ark1'!R3407</f>
        <v>19</v>
      </c>
      <c r="F646" s="65">
        <f>+'Ark1'!S3407</f>
        <v>19</v>
      </c>
      <c r="G646" s="102">
        <f>+'Ark1'!T3407</f>
        <v>7.5691179985658497E-2</v>
      </c>
      <c r="H646" s="102">
        <f>+'Ark1'!U3407</f>
        <v>0.11205765371495623</v>
      </c>
      <c r="I646" s="102">
        <f>+'Ark1'!Y3407</f>
        <v>198.02631578947364</v>
      </c>
      <c r="J646" s="102">
        <f>+'Ark1'!AA3407</f>
        <v>24.603633495145257</v>
      </c>
      <c r="K646" s="102">
        <f t="shared" si="20"/>
        <v>5.211218836565096</v>
      </c>
      <c r="L646" s="65">
        <f t="shared" si="21"/>
        <v>1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+'Ark1'!C3408</f>
        <v>2005</v>
      </c>
      <c r="C647" s="47">
        <f>+'Ark1'!M3408</f>
        <v>39</v>
      </c>
      <c r="D647" s="47">
        <f>+'Ark1'!Q3408</f>
        <v>16</v>
      </c>
      <c r="E647" s="65">
        <f>+'Ark1'!R3408</f>
        <v>16</v>
      </c>
      <c r="F647" s="65">
        <f>+'Ark1'!S3408</f>
        <v>16</v>
      </c>
      <c r="G647" s="102">
        <f>+'Ark1'!T3408</f>
        <v>6.373994104055454E-2</v>
      </c>
      <c r="H647" s="102">
        <f>+'Ark1'!U3408</f>
        <v>9.2374224255762971E-2</v>
      </c>
      <c r="I647" s="102">
        <f>+'Ark1'!Y3408</f>
        <v>193.85000000000005</v>
      </c>
      <c r="J647" s="102">
        <f>+'Ark1'!AA3408</f>
        <v>22.88288115600816</v>
      </c>
      <c r="K647" s="102">
        <f t="shared" si="20"/>
        <v>4.9705128205128215</v>
      </c>
      <c r="L647" s="65">
        <f t="shared" si="21"/>
        <v>1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+'Ark1'!C3409</f>
        <v>2005</v>
      </c>
      <c r="C648" s="47">
        <f>+'Ark1'!M3409</f>
        <v>40</v>
      </c>
      <c r="D648" s="47">
        <f>+'Ark1'!Q3409</f>
        <v>44</v>
      </c>
      <c r="E648" s="65">
        <f>+'Ark1'!R3409</f>
        <v>49</v>
      </c>
      <c r="F648" s="65">
        <f>+'Ark1'!S3409</f>
        <v>49</v>
      </c>
      <c r="G648" s="102">
        <f>+'Ark1'!T3409</f>
        <v>0.19520356943669823</v>
      </c>
      <c r="H648" s="102">
        <f>+'Ark1'!U3409</f>
        <v>0.2657039606252784</v>
      </c>
      <c r="I648" s="102">
        <f>+'Ark1'!Y3409</f>
        <v>182.06938775510204</v>
      </c>
      <c r="J648" s="102">
        <f>+'Ark1'!AA3409</f>
        <v>39.348496349051032</v>
      </c>
      <c r="K648" s="102">
        <f t="shared" si="20"/>
        <v>4.5517346938775507</v>
      </c>
      <c r="L648" s="65">
        <f t="shared" si="21"/>
        <v>1.1136363636363635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+'Ark1'!C3410</f>
        <v>2005</v>
      </c>
      <c r="C649" s="47">
        <f>+'Ark1'!M3410</f>
        <v>41</v>
      </c>
      <c r="D649" s="47">
        <f>+'Ark1'!Q3410</f>
        <v>36</v>
      </c>
      <c r="E649" s="65">
        <f>+'Ark1'!R3410</f>
        <v>38</v>
      </c>
      <c r="F649" s="65">
        <f>+'Ark1'!S3410</f>
        <v>38</v>
      </c>
      <c r="G649" s="102">
        <f>+'Ark1'!T3410</f>
        <v>0.15138235997131699</v>
      </c>
      <c r="H649" s="102">
        <f>+'Ark1'!U3410</f>
        <v>0.21319098918867763</v>
      </c>
      <c r="I649" s="102">
        <f>+'Ark1'!Y3410</f>
        <v>188.37368421052636</v>
      </c>
      <c r="J649" s="102">
        <f>+'Ark1'!AA3410</f>
        <v>24.559526870662346</v>
      </c>
      <c r="K649" s="102">
        <f t="shared" si="20"/>
        <v>4.5944801026957647</v>
      </c>
      <c r="L649" s="65">
        <f t="shared" si="21"/>
        <v>1.0555555555555556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+'Ark1'!C3411</f>
        <v>2005</v>
      </c>
      <c r="C650" s="47">
        <f>+'Ark1'!M3411</f>
        <v>42</v>
      </c>
      <c r="D650" s="47">
        <f>+'Ark1'!Q3411</f>
        <v>32</v>
      </c>
      <c r="E650" s="65">
        <f>+'Ark1'!R3411</f>
        <v>39</v>
      </c>
      <c r="F650" s="65">
        <f>+'Ark1'!S3411</f>
        <v>39</v>
      </c>
      <c r="G650" s="102">
        <f>+'Ark1'!T3411</f>
        <v>0.15536610628635172</v>
      </c>
      <c r="H650" s="102">
        <f>+'Ark1'!U3411</f>
        <v>0.22133061889241112</v>
      </c>
      <c r="I650" s="102">
        <f>+'Ark1'!Y3411</f>
        <v>190.55128205128204</v>
      </c>
      <c r="J650" s="102">
        <f>+'Ark1'!AA3411</f>
        <v>29.23291849948178</v>
      </c>
      <c r="K650" s="102">
        <f t="shared" si="20"/>
        <v>4.5369352869352868</v>
      </c>
      <c r="L650" s="65">
        <f t="shared" si="21"/>
        <v>1.21875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+'Ark1'!C3412</f>
        <v>2005</v>
      </c>
      <c r="C651" s="47">
        <f>+'Ark1'!M3412</f>
        <v>43</v>
      </c>
      <c r="D651" s="47">
        <f>+'Ark1'!Q3412</f>
        <v>103</v>
      </c>
      <c r="E651" s="65">
        <f>+'Ark1'!R3412</f>
        <v>126</v>
      </c>
      <c r="F651" s="65">
        <f>+'Ark1'!S3412</f>
        <v>126</v>
      </c>
      <c r="G651" s="102">
        <f>+'Ark1'!T3412</f>
        <v>0.50195203569436675</v>
      </c>
      <c r="H651" s="102">
        <f>+'Ark1'!U3412</f>
        <v>0.69912658467392019</v>
      </c>
      <c r="I651" s="102">
        <f>+'Ark1'!Y3412</f>
        <v>186.30317460317457</v>
      </c>
      <c r="J651" s="102">
        <f>+'Ark1'!AA3412</f>
        <v>26.466780425892178</v>
      </c>
      <c r="K651" s="102">
        <f t="shared" si="20"/>
        <v>4.3326319675156872</v>
      </c>
      <c r="L651" s="65">
        <f t="shared" si="21"/>
        <v>1.2233009708737863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+'Ark1'!C3413</f>
        <v>2005</v>
      </c>
      <c r="C652" s="47">
        <f>+'Ark1'!M3413</f>
        <v>44</v>
      </c>
      <c r="D652" s="47">
        <f>+'Ark1'!Q3413</f>
        <v>95</v>
      </c>
      <c r="E652" s="65">
        <f>+'Ark1'!R3413</f>
        <v>120</v>
      </c>
      <c r="F652" s="65">
        <f>+'Ark1'!S3413</f>
        <v>120</v>
      </c>
      <c r="G652" s="102">
        <f>+'Ark1'!T3413</f>
        <v>0.47804955780415903</v>
      </c>
      <c r="H652" s="102">
        <f>+'Ark1'!U3413</f>
        <v>0.64075236506426869</v>
      </c>
      <c r="I652" s="102">
        <f>+'Ark1'!Y3413</f>
        <v>179.28499999999997</v>
      </c>
      <c r="J652" s="102">
        <f>+'Ark1'!AA3413</f>
        <v>26.329462742968481</v>
      </c>
      <c r="K652" s="102">
        <f t="shared" si="20"/>
        <v>4.0746590909090905</v>
      </c>
      <c r="L652" s="65">
        <f t="shared" si="21"/>
        <v>1.263157894736842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+'Ark1'!C3414</f>
        <v>2005</v>
      </c>
      <c r="C653" s="47">
        <f>+'Ark1'!M3414</f>
        <v>45</v>
      </c>
      <c r="D653" s="47">
        <f>+'Ark1'!Q3414</f>
        <v>103</v>
      </c>
      <c r="E653" s="65">
        <f>+'Ark1'!R3414</f>
        <v>122</v>
      </c>
      <c r="F653" s="65">
        <f>+'Ark1'!S3414</f>
        <v>122</v>
      </c>
      <c r="G653" s="102">
        <f>+'Ark1'!T3414</f>
        <v>0.48601705043422838</v>
      </c>
      <c r="H653" s="102">
        <f>+'Ark1'!U3414</f>
        <v>0.62639707228271124</v>
      </c>
      <c r="I653" s="102">
        <f>+'Ark1'!Y3414</f>
        <v>172.39508196721312</v>
      </c>
      <c r="J653" s="102">
        <f>+'Ark1'!AA3414</f>
        <v>28.381637600077323</v>
      </c>
      <c r="K653" s="102">
        <f t="shared" si="20"/>
        <v>3.8310018214936248</v>
      </c>
      <c r="L653" s="65">
        <f t="shared" si="21"/>
        <v>1.1844660194174756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+'Ark1'!C3415</f>
        <v>2005</v>
      </c>
      <c r="C654" s="47">
        <f>+'Ark1'!M3415</f>
        <v>46</v>
      </c>
      <c r="D654" s="47">
        <f>+'Ark1'!Q3415</f>
        <v>167</v>
      </c>
      <c r="E654" s="65">
        <f>+'Ark1'!R3415</f>
        <v>225</v>
      </c>
      <c r="F654" s="65">
        <f>+'Ark1'!S3415</f>
        <v>225</v>
      </c>
      <c r="G654" s="102">
        <f>+'Ark1'!T3415</f>
        <v>0.89634292088279854</v>
      </c>
      <c r="H654" s="102">
        <f>+'Ark1'!U3415</f>
        <v>1.1415465820613768</v>
      </c>
      <c r="I654" s="102">
        <f>+'Ark1'!Y3415</f>
        <v>170.35155555555565</v>
      </c>
      <c r="J654" s="102">
        <f>+'Ark1'!AA3415</f>
        <v>29.860271782312072</v>
      </c>
      <c r="K654" s="102">
        <f t="shared" si="20"/>
        <v>3.7032946859903402</v>
      </c>
      <c r="L654" s="65">
        <f t="shared" si="21"/>
        <v>1.347305389221557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+'Ark1'!C3416</f>
        <v>2005</v>
      </c>
      <c r="C655" s="47">
        <f>+'Ark1'!M3416</f>
        <v>47</v>
      </c>
      <c r="D655" s="47">
        <f>+'Ark1'!Q3416</f>
        <v>251</v>
      </c>
      <c r="E655" s="65">
        <f>+'Ark1'!R3416</f>
        <v>365</v>
      </c>
      <c r="F655" s="65">
        <f>+'Ark1'!S3416</f>
        <v>365</v>
      </c>
      <c r="G655" s="102">
        <f>+'Ark1'!T3416</f>
        <v>1.4540674049876503</v>
      </c>
      <c r="H655" s="102">
        <f>+'Ark1'!U3416</f>
        <v>1.8795724362415027</v>
      </c>
      <c r="I655" s="102">
        <f>+'Ark1'!Y3416</f>
        <v>172.90246575342459</v>
      </c>
      <c r="J655" s="102">
        <f>+'Ark1'!AA3416</f>
        <v>26.854606389427406</v>
      </c>
      <c r="K655" s="102">
        <f t="shared" si="20"/>
        <v>3.6787758670941404</v>
      </c>
      <c r="L655" s="65">
        <f t="shared" si="21"/>
        <v>1.454183266932271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+'Ark1'!C3417</f>
        <v>2005</v>
      </c>
      <c r="C656" s="47">
        <f>+'Ark1'!M3417</f>
        <v>48</v>
      </c>
      <c r="D656" s="47">
        <f>+'Ark1'!Q3417</f>
        <v>209</v>
      </c>
      <c r="E656" s="65">
        <f>+'Ark1'!R3417</f>
        <v>281</v>
      </c>
      <c r="F656" s="65">
        <f>+'Ark1'!S3417</f>
        <v>281</v>
      </c>
      <c r="G656" s="102">
        <f>+'Ark1'!T3417</f>
        <v>1.1194327145247391</v>
      </c>
      <c r="H656" s="102">
        <f>+'Ark1'!U3417</f>
        <v>1.3923412904741077</v>
      </c>
      <c r="I656" s="102">
        <f>+'Ark1'!Y3417</f>
        <v>166.36975088967964</v>
      </c>
      <c r="J656" s="102">
        <f>+'Ark1'!AA3417</f>
        <v>28.463685603916819</v>
      </c>
      <c r="K656" s="102">
        <f t="shared" si="20"/>
        <v>3.4660364768683256</v>
      </c>
      <c r="L656" s="65">
        <f t="shared" si="21"/>
        <v>1.3444976076555024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+'Ark1'!C3418</f>
        <v>2005</v>
      </c>
      <c r="C657" s="47">
        <f>+'Ark1'!M3418</f>
        <v>49</v>
      </c>
      <c r="D657" s="47">
        <f>+'Ark1'!Q3418</f>
        <v>372</v>
      </c>
      <c r="E657" s="65">
        <f>+'Ark1'!R3418</f>
        <v>659</v>
      </c>
      <c r="F657" s="65">
        <f>+'Ark1'!S3418</f>
        <v>659</v>
      </c>
      <c r="G657" s="102">
        <f>+'Ark1'!T3418</f>
        <v>2.6252888216078398</v>
      </c>
      <c r="H657" s="102">
        <f>+'Ark1'!U3418</f>
        <v>3.2142394020859744</v>
      </c>
      <c r="I657" s="102">
        <f>+'Ark1'!Y3418</f>
        <v>163.76752655538695</v>
      </c>
      <c r="J657" s="102">
        <f>+'Ark1'!AA3418</f>
        <v>26.214664925567838</v>
      </c>
      <c r="K657" s="102">
        <f t="shared" si="20"/>
        <v>3.3421944194976927</v>
      </c>
      <c r="L657" s="65">
        <f t="shared" si="21"/>
        <v>1.771505376344086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+'Ark1'!C3419</f>
        <v>2005</v>
      </c>
      <c r="C658" s="47">
        <f>+'Ark1'!M3419</f>
        <v>50</v>
      </c>
      <c r="D658" s="47">
        <f>+'Ark1'!Q3419</f>
        <v>404</v>
      </c>
      <c r="E658" s="65">
        <f>+'Ark1'!R3419</f>
        <v>732</v>
      </c>
      <c r="F658" s="65">
        <f>+'Ark1'!S3419</f>
        <v>732</v>
      </c>
      <c r="G658" s="102">
        <f>+'Ark1'!T3419</f>
        <v>2.9161023026053705</v>
      </c>
      <c r="H658" s="102">
        <f>+'Ark1'!U3419</f>
        <v>3.4992634424361375</v>
      </c>
      <c r="I658" s="102">
        <f>+'Ark1'!Y3419</f>
        <v>160.50942622950805</v>
      </c>
      <c r="J658" s="102">
        <f>+'Ark1'!AA3419</f>
        <v>27.254219730409432</v>
      </c>
      <c r="K658" s="102">
        <f t="shared" si="20"/>
        <v>3.2101885245901611</v>
      </c>
      <c r="L658" s="65">
        <f t="shared" si="21"/>
        <v>1.8118811881188119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+'Ark1'!C3420</f>
        <v>2005</v>
      </c>
      <c r="C659" s="47">
        <f>+'Ark1'!M3420</f>
        <v>51</v>
      </c>
      <c r="D659" s="47">
        <f>+'Ark1'!Q3420</f>
        <v>354</v>
      </c>
      <c r="E659" s="65">
        <f>+'Ark1'!R3420</f>
        <v>592</v>
      </c>
      <c r="F659" s="65">
        <f>+'Ark1'!S3420</f>
        <v>592</v>
      </c>
      <c r="G659" s="102">
        <f>+'Ark1'!T3420</f>
        <v>2.3583778185005193</v>
      </c>
      <c r="H659" s="102">
        <f>+'Ark1'!U3420</f>
        <v>2.7564068237556634</v>
      </c>
      <c r="I659" s="102">
        <f>+'Ark1'!Y3420</f>
        <v>156.33513513513515</v>
      </c>
      <c r="J659" s="102">
        <f>+'Ark1'!AA3420</f>
        <v>27.517618716862312</v>
      </c>
      <c r="K659" s="102">
        <f t="shared" si="20"/>
        <v>3.0653948065712773</v>
      </c>
      <c r="L659" s="65">
        <f t="shared" si="21"/>
        <v>1.6723163841807909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+'Ark1'!C3421</f>
        <v>2005</v>
      </c>
      <c r="C660" s="47">
        <f>+'Ark1'!M3421</f>
        <v>52</v>
      </c>
      <c r="D660" s="47">
        <f>+'Ark1'!Q3421</f>
        <v>532</v>
      </c>
      <c r="E660" s="65">
        <f>+'Ark1'!R3421</f>
        <v>1073</v>
      </c>
      <c r="F660" s="65">
        <f>+'Ark1'!S3421</f>
        <v>1073</v>
      </c>
      <c r="G660" s="102">
        <f>+'Ark1'!T3421</f>
        <v>4.2745597960321904</v>
      </c>
      <c r="H660" s="102">
        <f>+'Ark1'!U3421</f>
        <v>4.8406523783652657</v>
      </c>
      <c r="I660" s="102">
        <f>+'Ark1'!Y3421</f>
        <v>151.47437092264724</v>
      </c>
      <c r="J660" s="102">
        <f>+'Ark1'!AA3421</f>
        <v>26.305167391611757</v>
      </c>
      <c r="K660" s="102">
        <f t="shared" si="20"/>
        <v>2.9129686715893701</v>
      </c>
      <c r="L660" s="65">
        <f t="shared" si="21"/>
        <v>2.0169172932330826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+'Ark1'!C3422</f>
        <v>2005</v>
      </c>
      <c r="C661" s="47">
        <f>+'Ark1'!M3422</f>
        <v>53</v>
      </c>
      <c r="D661" s="47">
        <f>+'Ark1'!Q3422</f>
        <v>610</v>
      </c>
      <c r="E661" s="65">
        <f>+'Ark1'!R3422</f>
        <v>1416</v>
      </c>
      <c r="F661" s="65">
        <f>+'Ark1'!S3422</f>
        <v>1416</v>
      </c>
      <c r="G661" s="102">
        <f>+'Ark1'!T3422</f>
        <v>5.6409847820890784</v>
      </c>
      <c r="H661" s="102">
        <f>+'Ark1'!U3422</f>
        <v>6.2948733199020994</v>
      </c>
      <c r="I661" s="102">
        <f>+'Ark1'!Y3422</f>
        <v>149.26525423728805</v>
      </c>
      <c r="J661" s="102">
        <f>+'Ark1'!AA3422</f>
        <v>25.02342476725083</v>
      </c>
      <c r="K661" s="102">
        <f t="shared" si="20"/>
        <v>2.8163255516469441</v>
      </c>
      <c r="L661" s="65">
        <f t="shared" si="21"/>
        <v>2.3213114754098361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+'Ark1'!C3423</f>
        <v>2005</v>
      </c>
      <c r="C662" s="47">
        <f>+'Ark1'!M3423</f>
        <v>54</v>
      </c>
      <c r="D662" s="47">
        <f>+'Ark1'!Q3423</f>
        <v>663</v>
      </c>
      <c r="E662" s="65">
        <f>+'Ark1'!R3423</f>
        <v>1485</v>
      </c>
      <c r="F662" s="65">
        <f>+'Ark1'!S3423</f>
        <v>1485</v>
      </c>
      <c r="G662" s="102">
        <f>+'Ark1'!T3423</f>
        <v>5.9158632778264657</v>
      </c>
      <c r="H662" s="102">
        <f>+'Ark1'!U3423</f>
        <v>6.3661017809319116</v>
      </c>
      <c r="I662" s="102">
        <f>+'Ark1'!Y3423</f>
        <v>143.94020202020187</v>
      </c>
      <c r="J662" s="102">
        <f>+'Ark1'!AA3423</f>
        <v>26.757593842534433</v>
      </c>
      <c r="K662" s="102">
        <f t="shared" si="20"/>
        <v>2.6655592966704051</v>
      </c>
      <c r="L662" s="65">
        <f t="shared" si="21"/>
        <v>2.2398190045248869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+'Ark1'!C3424</f>
        <v>2005</v>
      </c>
      <c r="C663" s="47">
        <f>+'Ark1'!M3424</f>
        <v>55</v>
      </c>
      <c r="D663" s="47">
        <f>+'Ark1'!Q3424</f>
        <v>948</v>
      </c>
      <c r="E663" s="65">
        <f>+'Ark1'!R3424</f>
        <v>2992</v>
      </c>
      <c r="F663" s="65">
        <f>+'Ark1'!S3424</f>
        <v>2992</v>
      </c>
      <c r="G663" s="102">
        <f>+'Ark1'!T3424</f>
        <v>11.919368974583696</v>
      </c>
      <c r="H663" s="102">
        <f>+'Ark1'!U3424</f>
        <v>12.095975198819303</v>
      </c>
      <c r="I663" s="102">
        <f>+'Ark1'!Y3424</f>
        <v>135.74201203208543</v>
      </c>
      <c r="J663" s="102">
        <f>+'Ark1'!AA3424</f>
        <v>27.879165530632985</v>
      </c>
      <c r="K663" s="102">
        <f t="shared" si="20"/>
        <v>2.4680365824015533</v>
      </c>
      <c r="L663" s="65">
        <f t="shared" si="21"/>
        <v>3.1561181434599157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+'Ark1'!C3425</f>
        <v>2005</v>
      </c>
      <c r="C664" s="47">
        <f>+'Ark1'!M3425</f>
        <v>56</v>
      </c>
      <c r="D664" s="47">
        <f>+'Ark1'!Q3425</f>
        <v>787</v>
      </c>
      <c r="E664" s="65">
        <f>+'Ark1'!R3425</f>
        <v>2535</v>
      </c>
      <c r="F664" s="65">
        <f>+'Ark1'!S3425</f>
        <v>2535</v>
      </c>
      <c r="G664" s="102">
        <f>+'Ark1'!T3425</f>
        <v>10.09879690861286</v>
      </c>
      <c r="H664" s="102">
        <f>+'Ark1'!U3425</f>
        <v>10.189413620837875</v>
      </c>
      <c r="I664" s="102">
        <f>+'Ark1'!Y3425</f>
        <v>134.96035502958571</v>
      </c>
      <c r="J664" s="102">
        <f>+'Ark1'!AA3425</f>
        <v>24.378490905075839</v>
      </c>
      <c r="K664" s="102">
        <f t="shared" si="20"/>
        <v>2.4100063398140308</v>
      </c>
      <c r="L664" s="65">
        <f t="shared" si="21"/>
        <v>3.2210927573062262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+'Ark1'!C3426</f>
        <v>2005</v>
      </c>
      <c r="C665" s="47">
        <f>+'Ark1'!M3426</f>
        <v>57</v>
      </c>
      <c r="D665" s="47">
        <f>+'Ark1'!Q3426</f>
        <v>665</v>
      </c>
      <c r="E665" s="65">
        <f>+'Ark1'!R3426</f>
        <v>1895</v>
      </c>
      <c r="F665" s="65">
        <f>+'Ark1'!S3426</f>
        <v>1895</v>
      </c>
      <c r="G665" s="102">
        <f>+'Ark1'!T3426</f>
        <v>7.5491992669906756</v>
      </c>
      <c r="H665" s="102">
        <f>+'Ark1'!U3426</f>
        <v>7.4570861626711986</v>
      </c>
      <c r="I665" s="102">
        <f>+'Ark1'!Y3426</f>
        <v>132.12802110817941</v>
      </c>
      <c r="J665" s="102">
        <f>+'Ark1'!AA3426</f>
        <v>23.661726909893726</v>
      </c>
      <c r="K665" s="102">
        <f t="shared" si="20"/>
        <v>2.3180354580382354</v>
      </c>
      <c r="L665" s="65">
        <f t="shared" si="21"/>
        <v>2.8496240601503757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+'Ark1'!C3427</f>
        <v>2005</v>
      </c>
      <c r="C666" s="47">
        <f>+'Ark1'!M3427</f>
        <v>58</v>
      </c>
      <c r="D666" s="47">
        <f>+'Ark1'!Q3427</f>
        <v>770</v>
      </c>
      <c r="E666" s="65">
        <f>+'Ark1'!R3427</f>
        <v>2888</v>
      </c>
      <c r="F666" s="65">
        <f>+'Ark1'!S3427</f>
        <v>2888</v>
      </c>
      <c r="G666" s="102">
        <f>+'Ark1'!T3427</f>
        <v>11.505059357820096</v>
      </c>
      <c r="H666" s="102">
        <f>+'Ark1'!U3427</f>
        <v>10.851430880188538</v>
      </c>
      <c r="I666" s="102">
        <f>+'Ark1'!Y3427</f>
        <v>126.16090720221624</v>
      </c>
      <c r="J666" s="102">
        <f>+'Ark1'!AA3427</f>
        <v>23.573840468622993</v>
      </c>
      <c r="K666" s="102">
        <f t="shared" si="20"/>
        <v>2.1751880552106249</v>
      </c>
      <c r="L666" s="65">
        <f t="shared" si="21"/>
        <v>3.7506493506493506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+'Ark1'!C3428</f>
        <v>2005</v>
      </c>
      <c r="C667" s="47">
        <f>+'Ark1'!M3428</f>
        <v>59</v>
      </c>
      <c r="D667" s="47">
        <f>+'Ark1'!Q3428</f>
        <v>724</v>
      </c>
      <c r="E667" s="65">
        <f>+'Ark1'!R3428</f>
        <v>2506</v>
      </c>
      <c r="F667" s="65">
        <f>+'Ark1'!S3428</f>
        <v>2506</v>
      </c>
      <c r="G667" s="102">
        <f>+'Ark1'!T3428</f>
        <v>9.9832682654768519</v>
      </c>
      <c r="H667" s="102">
        <f>+'Ark1'!U3428</f>
        <v>9.1656876575396584</v>
      </c>
      <c r="I667" s="102">
        <f>+'Ark1'!Y3428</f>
        <v>122.80582601755782</v>
      </c>
      <c r="J667" s="102">
        <f>+'Ark1'!AA3428</f>
        <v>22.6224868083407</v>
      </c>
      <c r="K667" s="102">
        <f t="shared" si="20"/>
        <v>2.0814546782636918</v>
      </c>
      <c r="L667" s="65">
        <f t="shared" si="21"/>
        <v>3.4613259668508287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+'Ark1'!C3429</f>
        <v>2005</v>
      </c>
      <c r="C668" s="47">
        <f>+'Ark1'!M3429</f>
        <v>60</v>
      </c>
      <c r="D668" s="47">
        <f>+'Ark1'!Q3429</f>
        <v>651</v>
      </c>
      <c r="E668" s="65">
        <f>+'Ark1'!R3429</f>
        <v>2116</v>
      </c>
      <c r="F668" s="65">
        <f>+'Ark1'!S3429</f>
        <v>2116</v>
      </c>
      <c r="G668" s="102">
        <f>+'Ark1'!T3429</f>
        <v>8.4296072026133402</v>
      </c>
      <c r="H668" s="102">
        <f>+'Ark1'!U3429</f>
        <v>7.470658168730445</v>
      </c>
      <c r="I668" s="102">
        <f>+'Ark1'!Y3429</f>
        <v>118.5436200378072</v>
      </c>
      <c r="J668" s="102">
        <f>+'Ark1'!AA3429</f>
        <v>21.932554761150971</v>
      </c>
      <c r="K668" s="102">
        <f t="shared" si="20"/>
        <v>1.97572700063012</v>
      </c>
      <c r="L668" s="65">
        <f t="shared" si="21"/>
        <v>3.2503840245775728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+'Ark1'!C3430</f>
        <v>2005</v>
      </c>
      <c r="C669" s="47">
        <f>+'Ark1'!M3430</f>
        <v>61</v>
      </c>
      <c r="D669" s="47">
        <f>+'Ark1'!Q3430</f>
        <v>482</v>
      </c>
      <c r="E669" s="65">
        <f>+'Ark1'!R3430</f>
        <v>1139</v>
      </c>
      <c r="F669" s="65">
        <f>+'Ark1'!S3430</f>
        <v>1139</v>
      </c>
      <c r="G669" s="102">
        <f>+'Ark1'!T3430</f>
        <v>4.537487052824476</v>
      </c>
      <c r="H669" s="102">
        <f>+'Ark1'!U3430</f>
        <v>3.9297465075687255</v>
      </c>
      <c r="I669" s="102">
        <f>+'Ark1'!Y3430</f>
        <v>115.84460052677797</v>
      </c>
      <c r="J669" s="102">
        <f>+'Ark1'!AA3430</f>
        <v>22.617583389835502</v>
      </c>
      <c r="K669" s="102">
        <f t="shared" si="20"/>
        <v>1.8990918119143929</v>
      </c>
      <c r="L669" s="65">
        <f t="shared" si="21"/>
        <v>2.3630705394190872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+'Ark1'!C3431</f>
        <v>2005</v>
      </c>
      <c r="C670" s="47">
        <f>+'Ark1'!M3431</f>
        <v>62</v>
      </c>
      <c r="D670" s="47">
        <f>+'Ark1'!Q3431</f>
        <v>341</v>
      </c>
      <c r="E670" s="65">
        <f>+'Ark1'!R3431</f>
        <v>868</v>
      </c>
      <c r="F670" s="65">
        <f>+'Ark1'!S3431</f>
        <v>868</v>
      </c>
      <c r="G670" s="102">
        <f>+'Ark1'!T3431</f>
        <v>3.4578918014500823</v>
      </c>
      <c r="H670" s="102">
        <f>+'Ark1'!U3431</f>
        <v>2.887004248749705</v>
      </c>
      <c r="I670" s="102">
        <f>+'Ark1'!Y3431</f>
        <v>111.67672811059906</v>
      </c>
      <c r="J670" s="102">
        <f>+'Ark1'!AA3431</f>
        <v>22.184204481234804</v>
      </c>
      <c r="K670" s="102">
        <f t="shared" si="20"/>
        <v>1.8012375501709526</v>
      </c>
      <c r="L670" s="65">
        <f t="shared" si="21"/>
        <v>2.5454545454545454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+'Ark1'!C3432</f>
        <v>2005</v>
      </c>
      <c r="C671" s="47">
        <f>+'Ark1'!M3432</f>
        <v>63</v>
      </c>
      <c r="D671" s="47">
        <f>+'Ark1'!Q3432</f>
        <v>139</v>
      </c>
      <c r="E671" s="65">
        <f>+'Ark1'!R3432</f>
        <v>280</v>
      </c>
      <c r="F671" s="65">
        <f>+'Ark1'!S3432</f>
        <v>280</v>
      </c>
      <c r="G671" s="102">
        <f>+'Ark1'!T3432</f>
        <v>1.1154489682097044</v>
      </c>
      <c r="H671" s="102">
        <f>+'Ark1'!U3432</f>
        <v>0.97419424664882814</v>
      </c>
      <c r="I671" s="102">
        <f>+'Ark1'!Y3432</f>
        <v>116.8214285714286</v>
      </c>
      <c r="J671" s="102">
        <f>+'Ark1'!AA3432</f>
        <v>24.138001413640303</v>
      </c>
      <c r="K671" s="102">
        <f t="shared" si="20"/>
        <v>1.8543083900226762</v>
      </c>
      <c r="L671" s="65">
        <f t="shared" si="21"/>
        <v>2.014388489208633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+'Ark1'!C3433</f>
        <v>2005</v>
      </c>
      <c r="C672" s="47">
        <f>+'Ark1'!M3433</f>
        <v>64</v>
      </c>
      <c r="D672" s="47">
        <f>+'Ark1'!Q3433</f>
        <v>49</v>
      </c>
      <c r="E672" s="65">
        <f>+'Ark1'!R3433</f>
        <v>91</v>
      </c>
      <c r="F672" s="65">
        <f>+'Ark1'!S3433</f>
        <v>91</v>
      </c>
      <c r="G672" s="102">
        <f>+'Ark1'!T3433</f>
        <v>0.362520914668154</v>
      </c>
      <c r="H672" s="102">
        <f>+'Ark1'!U3433</f>
        <v>0.34053613623303913</v>
      </c>
      <c r="I672" s="102">
        <f>+'Ark1'!Y3433</f>
        <v>125.64835164835171</v>
      </c>
      <c r="J672" s="102">
        <f>+'Ark1'!AA3433</f>
        <v>19.673027011327495</v>
      </c>
      <c r="K672" s="102">
        <f t="shared" si="20"/>
        <v>1.9632554945054954</v>
      </c>
      <c r="L672" s="65">
        <f t="shared" si="21"/>
        <v>1.8571428571428572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+'Ark1'!C3434</f>
        <v>2005</v>
      </c>
      <c r="C673" s="47">
        <f>+'Ark1'!M3434</f>
        <v>65</v>
      </c>
      <c r="D673" s="47">
        <f>+'Ark1'!Q3434</f>
        <v>20</v>
      </c>
      <c r="E673" s="65">
        <f>+'Ark1'!R3434</f>
        <v>49</v>
      </c>
      <c r="F673" s="65">
        <f>+'Ark1'!S3434</f>
        <v>49</v>
      </c>
      <c r="G673" s="102">
        <f>+'Ark1'!T3434</f>
        <v>0.19520356943669823</v>
      </c>
      <c r="H673" s="102">
        <f>+'Ark1'!U3434</f>
        <v>0.18864105591100633</v>
      </c>
      <c r="I673" s="102">
        <f>+'Ark1'!Y3434</f>
        <v>129.26326530612241</v>
      </c>
      <c r="J673" s="102">
        <f>+'Ark1'!AA3434</f>
        <v>17.026674077872709</v>
      </c>
      <c r="K673" s="102">
        <f t="shared" si="20"/>
        <v>1.9886656200941908</v>
      </c>
      <c r="L673" s="65">
        <f t="shared" si="21"/>
        <v>2.4500000000000002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+'Ark1'!C3435</f>
        <v>2005</v>
      </c>
      <c r="C674" s="47">
        <f>+'Ark1'!M3435</f>
        <v>66</v>
      </c>
      <c r="D674" s="47">
        <f>+'Ark1'!Q3435</f>
        <v>0</v>
      </c>
      <c r="E674" s="65">
        <f>+'Ark1'!R3435</f>
        <v>0</v>
      </c>
      <c r="F674" s="65">
        <f>+'Ark1'!S3435</f>
        <v>0</v>
      </c>
      <c r="G674" s="102">
        <f>+'Ark1'!T3435</f>
        <v>0</v>
      </c>
      <c r="H674" s="102">
        <f>+'Ark1'!U3435</f>
        <v>0</v>
      </c>
      <c r="I674" s="102">
        <f>+'Ark1'!Y3435</f>
        <v>0</v>
      </c>
      <c r="J674" s="102">
        <f>+'Ark1'!AA3435</f>
        <v>0</v>
      </c>
      <c r="K674" s="102">
        <f t="shared" si="20"/>
        <v>0</v>
      </c>
      <c r="L674" s="65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+'Ark1'!C3436</f>
        <v>2005</v>
      </c>
      <c r="C675" s="47">
        <f>+'Ark1'!M3436</f>
        <v>67</v>
      </c>
      <c r="D675" s="47">
        <f>+'Ark1'!Q3436</f>
        <v>0</v>
      </c>
      <c r="E675" s="65">
        <f>+'Ark1'!R3436</f>
        <v>0</v>
      </c>
      <c r="F675" s="65">
        <f>+'Ark1'!S3436</f>
        <v>0</v>
      </c>
      <c r="G675" s="102">
        <f>+'Ark1'!T3436</f>
        <v>0</v>
      </c>
      <c r="H675" s="102">
        <f>+'Ark1'!U3436</f>
        <v>0</v>
      </c>
      <c r="I675" s="102">
        <f>+'Ark1'!Y3436</f>
        <v>0</v>
      </c>
      <c r="J675" s="102">
        <f>+'Ark1'!AA3436</f>
        <v>0</v>
      </c>
      <c r="K675" s="102">
        <f t="shared" si="20"/>
        <v>0</v>
      </c>
      <c r="L675" s="65" t="e">
        <f t="shared" si="21"/>
        <v>#DIV/0!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 s="47">
        <f>+'Ark1'!C3437</f>
        <v>2005</v>
      </c>
      <c r="C676" s="47">
        <f>+'Ark1'!M3437</f>
        <v>68</v>
      </c>
      <c r="D676" s="47">
        <f>+'Ark1'!Q3437</f>
        <v>0</v>
      </c>
      <c r="E676" s="65">
        <f>+'Ark1'!R3437</f>
        <v>0</v>
      </c>
      <c r="F676" s="65">
        <f>+'Ark1'!S3437</f>
        <v>0</v>
      </c>
      <c r="G676" s="102">
        <f>+'Ark1'!T3437</f>
        <v>0</v>
      </c>
      <c r="H676" s="102">
        <f>+'Ark1'!U3437</f>
        <v>0</v>
      </c>
      <c r="I676" s="102">
        <f>+'Ark1'!Y3437</f>
        <v>0</v>
      </c>
      <c r="J676" s="102">
        <f>+'Ark1'!AA3437</f>
        <v>0</v>
      </c>
      <c r="K676" s="102">
        <f t="shared" si="20"/>
        <v>0</v>
      </c>
      <c r="L676" s="65" t="e">
        <f t="shared" si="21"/>
        <v>#DIV/0!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+'Ark1'!C3438</f>
        <v>2004</v>
      </c>
      <c r="C677">
        <f>+'Ark1'!M3438</f>
        <v>0</v>
      </c>
      <c r="D677">
        <f>+'Ark1'!Q3438</f>
        <v>206</v>
      </c>
      <c r="E677" s="9">
        <f>+'Ark1'!R3438</f>
        <v>386</v>
      </c>
      <c r="F677" s="9">
        <f>+'Ark1'!S3438</f>
        <v>0</v>
      </c>
      <c r="G677" s="97">
        <f>+'Ark1'!T3438</f>
        <v>1.5776996648410038</v>
      </c>
      <c r="H677" s="97">
        <f>+'Ark1'!U3438</f>
        <v>0</v>
      </c>
      <c r="I677" s="97">
        <f>+'Ark1'!Y3438</f>
        <v>0</v>
      </c>
      <c r="J677" s="97">
        <f>+'Ark1'!AA3438</f>
        <v>0</v>
      </c>
      <c r="K677" s="97" t="e">
        <f t="shared" si="20"/>
        <v>#DIV/0!</v>
      </c>
      <c r="L677" s="9">
        <f t="shared" si="21"/>
        <v>1.8737864077669903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+'Ark1'!C3439</f>
        <v>2004</v>
      </c>
      <c r="C678">
        <f>+'Ark1'!M3439</f>
        <v>35</v>
      </c>
      <c r="D678">
        <f>+'Ark1'!Q3439</f>
        <v>12</v>
      </c>
      <c r="E678" s="9">
        <f>+'Ark1'!R3439</f>
        <v>13</v>
      </c>
      <c r="F678" s="9">
        <f>+'Ark1'!S3439</f>
        <v>13</v>
      </c>
      <c r="G678" s="97">
        <f>+'Ark1'!T3439</f>
        <v>5.3134962805526029E-2</v>
      </c>
      <c r="H678" s="97">
        <f>+'Ark1'!U3439</f>
        <v>6.2984735046193674E-2</v>
      </c>
      <c r="I678" s="97">
        <f>+'Ark1'!Y3439</f>
        <v>157.49230769230772</v>
      </c>
      <c r="J678" s="97">
        <f>+'Ark1'!AA3439</f>
        <v>67.679021423395298</v>
      </c>
      <c r="K678" s="97">
        <f t="shared" si="20"/>
        <v>4.4997802197802201</v>
      </c>
      <c r="L678" s="9">
        <f t="shared" si="21"/>
        <v>1.0833333333333333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+'Ark1'!C3440</f>
        <v>2004</v>
      </c>
      <c r="C679">
        <f>+'Ark1'!M3440</f>
        <v>36</v>
      </c>
      <c r="D679">
        <f>+'Ark1'!Q3440</f>
        <v>3</v>
      </c>
      <c r="E679" s="9">
        <f>+'Ark1'!R3440</f>
        <v>3</v>
      </c>
      <c r="F679" s="9">
        <f>+'Ark1'!S3440</f>
        <v>3</v>
      </c>
      <c r="G679" s="97">
        <f>+'Ark1'!T3440</f>
        <v>1.2261914493582935E-2</v>
      </c>
      <c r="H679" s="97">
        <f>+'Ark1'!U3440</f>
        <v>1.8768675809164189E-2</v>
      </c>
      <c r="I679" s="97">
        <f>+'Ark1'!Y3440</f>
        <v>203.36666666666673</v>
      </c>
      <c r="J679" s="97">
        <f>+'Ark1'!AA3440</f>
        <v>19.687108020789001</v>
      </c>
      <c r="K679" s="97">
        <f t="shared" si="20"/>
        <v>5.6490740740740755</v>
      </c>
      <c r="L679" s="9">
        <f t="shared" si="21"/>
        <v>1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+'Ark1'!C3441</f>
        <v>2004</v>
      </c>
      <c r="C680">
        <f>+'Ark1'!M3441</f>
        <v>37</v>
      </c>
      <c r="D680">
        <f>+'Ark1'!Q3441</f>
        <v>9</v>
      </c>
      <c r="E680" s="9">
        <f>+'Ark1'!R3441</f>
        <v>13</v>
      </c>
      <c r="F680" s="9">
        <f>+'Ark1'!S3441</f>
        <v>13</v>
      </c>
      <c r="G680" s="97">
        <f>+'Ark1'!T3441</f>
        <v>5.3134962805526029E-2</v>
      </c>
      <c r="H680" s="97">
        <f>+'Ark1'!U3441</f>
        <v>8.4199091443504986E-2</v>
      </c>
      <c r="I680" s="97">
        <f>+'Ark1'!Y3441</f>
        <v>210.53846153846152</v>
      </c>
      <c r="J680" s="97">
        <f>+'Ark1'!AA3441</f>
        <v>19.789217672628965</v>
      </c>
      <c r="K680" s="97">
        <f t="shared" si="20"/>
        <v>5.6902286902286896</v>
      </c>
      <c r="L680" s="9">
        <f t="shared" si="21"/>
        <v>1.4444444444444444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+'Ark1'!C3442</f>
        <v>2004</v>
      </c>
      <c r="C681">
        <f>+'Ark1'!M3442</f>
        <v>38</v>
      </c>
      <c r="D681">
        <f>+'Ark1'!Q3442</f>
        <v>15</v>
      </c>
      <c r="E681" s="9">
        <f>+'Ark1'!R3442</f>
        <v>15</v>
      </c>
      <c r="F681" s="9">
        <f>+'Ark1'!S3442</f>
        <v>15</v>
      </c>
      <c r="G681" s="97">
        <f>+'Ark1'!T3442</f>
        <v>6.1309572467914672E-2</v>
      </c>
      <c r="H681" s="97">
        <f>+'Ark1'!U3442</f>
        <v>9.4698598169726478E-2</v>
      </c>
      <c r="I681" s="97">
        <f>+'Ark1'!Y3442</f>
        <v>205.22</v>
      </c>
      <c r="J681" s="97">
        <f>+'Ark1'!AA3442</f>
        <v>15.753695862664795</v>
      </c>
      <c r="K681" s="97">
        <f t="shared" si="20"/>
        <v>5.4005263157894738</v>
      </c>
      <c r="L681" s="9">
        <f t="shared" si="21"/>
        <v>1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+'Ark1'!C3443</f>
        <v>2004</v>
      </c>
      <c r="C682">
        <f>+'Ark1'!M3443</f>
        <v>39</v>
      </c>
      <c r="D682">
        <f>+'Ark1'!Q3443</f>
        <v>14</v>
      </c>
      <c r="E682" s="9">
        <f>+'Ark1'!R3443</f>
        <v>16</v>
      </c>
      <c r="F682" s="9">
        <f>+'Ark1'!S3443</f>
        <v>16</v>
      </c>
      <c r="G682" s="97">
        <f>+'Ark1'!T3443</f>
        <v>6.539687729910898E-2</v>
      </c>
      <c r="H682" s="97">
        <f>+'Ark1'!U3443</f>
        <v>9.718734734684728E-2</v>
      </c>
      <c r="I682" s="97">
        <f>+'Ark1'!Y3443</f>
        <v>197.45000000000005</v>
      </c>
      <c r="J682" s="97">
        <f>+'Ark1'!AA3443</f>
        <v>42.691495054635809</v>
      </c>
      <c r="K682" s="97">
        <f t="shared" si="20"/>
        <v>5.0628205128205144</v>
      </c>
      <c r="L682" s="9">
        <f t="shared" si="21"/>
        <v>1.1428571428571428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+'Ark1'!C3444</f>
        <v>2004</v>
      </c>
      <c r="C683">
        <f>+'Ark1'!M3444</f>
        <v>40</v>
      </c>
      <c r="D683">
        <f>+'Ark1'!Q3444</f>
        <v>46</v>
      </c>
      <c r="E683" s="9">
        <f>+'Ark1'!R3444</f>
        <v>51</v>
      </c>
      <c r="F683" s="9">
        <f>+'Ark1'!S3444</f>
        <v>51</v>
      </c>
      <c r="G683" s="97">
        <f>+'Ark1'!T3444</f>
        <v>0.20845254639090979</v>
      </c>
      <c r="H683" s="97">
        <f>+'Ark1'!U3444</f>
        <v>0.27733710236809861</v>
      </c>
      <c r="I683" s="97">
        <f>+'Ark1'!Y3444</f>
        <v>176.76862745098043</v>
      </c>
      <c r="J683" s="97">
        <f>+'Ark1'!AA3444</f>
        <v>39.556093158440866</v>
      </c>
      <c r="K683" s="97">
        <f t="shared" si="20"/>
        <v>4.4192156862745104</v>
      </c>
      <c r="L683" s="9">
        <f t="shared" si="21"/>
        <v>1.1086956521739131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+'Ark1'!C3445</f>
        <v>2004</v>
      </c>
      <c r="C684">
        <f>+'Ark1'!M3445</f>
        <v>41</v>
      </c>
      <c r="D684">
        <f>+'Ark1'!Q3445</f>
        <v>31</v>
      </c>
      <c r="E684" s="9">
        <f>+'Ark1'!R3445</f>
        <v>34</v>
      </c>
      <c r="F684" s="9">
        <f>+'Ark1'!S3445</f>
        <v>34</v>
      </c>
      <c r="G684" s="97">
        <f>+'Ark1'!T3445</f>
        <v>0.13896836426060655</v>
      </c>
      <c r="H684" s="97">
        <f>+'Ark1'!U3445</f>
        <v>0.19978595526545648</v>
      </c>
      <c r="I684" s="97">
        <f>+'Ark1'!Y3445</f>
        <v>191.00882352941176</v>
      </c>
      <c r="J684" s="97">
        <f>+'Ark1'!AA3445</f>
        <v>34.962529249999882</v>
      </c>
      <c r="K684" s="97">
        <f t="shared" si="20"/>
        <v>4.6587517934002864</v>
      </c>
      <c r="L684" s="9">
        <f t="shared" si="21"/>
        <v>1.096774193548387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+'Ark1'!C3446</f>
        <v>2004</v>
      </c>
      <c r="C685">
        <f>+'Ark1'!M3446</f>
        <v>42</v>
      </c>
      <c r="D685">
        <f>+'Ark1'!Q3446</f>
        <v>21</v>
      </c>
      <c r="E685" s="9">
        <f>+'Ark1'!R3446</f>
        <v>21</v>
      </c>
      <c r="F685" s="9">
        <f>+'Ark1'!S3446</f>
        <v>21</v>
      </c>
      <c r="G685" s="97">
        <f>+'Ark1'!T3446</f>
        <v>8.5833401455080519E-2</v>
      </c>
      <c r="H685" s="97">
        <f>+'Ark1'!U3446</f>
        <v>0.12004446278072529</v>
      </c>
      <c r="I685" s="97">
        <f>+'Ark1'!Y3446</f>
        <v>185.81904761904755</v>
      </c>
      <c r="J685" s="97">
        <f>+'Ark1'!AA3446</f>
        <v>25.447492514655625</v>
      </c>
      <c r="K685" s="97">
        <f t="shared" si="20"/>
        <v>4.4242630385487516</v>
      </c>
      <c r="L685" s="9">
        <f t="shared" si="21"/>
        <v>1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+'Ark1'!C3447</f>
        <v>2004</v>
      </c>
      <c r="C686">
        <f>+'Ark1'!M3447</f>
        <v>43</v>
      </c>
      <c r="D686">
        <f>+'Ark1'!Q3447</f>
        <v>63</v>
      </c>
      <c r="E686" s="9">
        <f>+'Ark1'!R3447</f>
        <v>76</v>
      </c>
      <c r="F686" s="9">
        <f>+'Ark1'!S3447</f>
        <v>76</v>
      </c>
      <c r="G686" s="97">
        <f>+'Ark1'!T3447</f>
        <v>0.31063516717076761</v>
      </c>
      <c r="H686" s="97">
        <f>+'Ark1'!U3447</f>
        <v>0.43926884425349222</v>
      </c>
      <c r="I686" s="97">
        <f>+'Ark1'!Y3447</f>
        <v>187.88157894736841</v>
      </c>
      <c r="J686" s="97">
        <f>+'Ark1'!AA3447</f>
        <v>28.163165148667677</v>
      </c>
      <c r="K686" s="97">
        <f t="shared" si="20"/>
        <v>4.3693390452876377</v>
      </c>
      <c r="L686" s="9">
        <f t="shared" si="21"/>
        <v>1.2063492063492063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+'Ark1'!C3448</f>
        <v>2004</v>
      </c>
      <c r="C687">
        <f>+'Ark1'!M3448</f>
        <v>44</v>
      </c>
      <c r="D687">
        <f>+'Ark1'!Q3448</f>
        <v>80</v>
      </c>
      <c r="E687" s="9">
        <f>+'Ark1'!R3448</f>
        <v>87</v>
      </c>
      <c r="F687" s="9">
        <f>+'Ark1'!S3448</f>
        <v>87</v>
      </c>
      <c r="G687" s="97">
        <f>+'Ark1'!T3448</f>
        <v>0.35559552031390507</v>
      </c>
      <c r="H687" s="97">
        <f>+'Ark1'!U3448</f>
        <v>0.50010937883435436</v>
      </c>
      <c r="I687" s="97">
        <f>+'Ark1'!Y3448</f>
        <v>186.85862068965525</v>
      </c>
      <c r="J687" s="97">
        <f>+'Ark1'!AA3448</f>
        <v>24.595965241142185</v>
      </c>
      <c r="K687" s="97">
        <f t="shared" si="20"/>
        <v>4.2467868338558015</v>
      </c>
      <c r="L687" s="9">
        <f t="shared" si="21"/>
        <v>1.0874999999999999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+'Ark1'!C3449</f>
        <v>2004</v>
      </c>
      <c r="C688">
        <f>+'Ark1'!M3449</f>
        <v>45</v>
      </c>
      <c r="D688">
        <f>+'Ark1'!Q3449</f>
        <v>59</v>
      </c>
      <c r="E688" s="9">
        <f>+'Ark1'!R3449</f>
        <v>66</v>
      </c>
      <c r="F688" s="9">
        <f>+'Ark1'!S3449</f>
        <v>66</v>
      </c>
      <c r="G688" s="97">
        <f>+'Ark1'!T3449</f>
        <v>0.26976211885882456</v>
      </c>
      <c r="H688" s="97">
        <f>+'Ark1'!U3449</f>
        <v>0.35748159379251193</v>
      </c>
      <c r="I688" s="97">
        <f>+'Ark1'!Y3449</f>
        <v>176.06666666666661</v>
      </c>
      <c r="J688" s="97">
        <f>+'Ark1'!AA3449</f>
        <v>32.928289087382517</v>
      </c>
      <c r="K688" s="97">
        <f t="shared" ref="K688:K746" si="22">+I688/C688</f>
        <v>3.9125925925925911</v>
      </c>
      <c r="L688" s="9">
        <f t="shared" ref="L688:L746" si="23">+E688/D688</f>
        <v>1.1186440677966101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+'Ark1'!C3450</f>
        <v>2004</v>
      </c>
      <c r="C689">
        <f>+'Ark1'!M3450</f>
        <v>46</v>
      </c>
      <c r="D689">
        <f>+'Ark1'!Q3450</f>
        <v>177</v>
      </c>
      <c r="E689" s="9">
        <f>+'Ark1'!R3450</f>
        <v>233</v>
      </c>
      <c r="F689" s="9">
        <f>+'Ark1'!S3450</f>
        <v>233</v>
      </c>
      <c r="G689" s="97">
        <f>+'Ark1'!T3450</f>
        <v>0.95234202566827397</v>
      </c>
      <c r="H689" s="97">
        <f>+'Ark1'!U3450</f>
        <v>1.278783314822556</v>
      </c>
      <c r="I689" s="97">
        <f>+'Ark1'!Y3450</f>
        <v>178.40557939914149</v>
      </c>
      <c r="J689" s="97">
        <f>+'Ark1'!AA3450</f>
        <v>25.69248673152839</v>
      </c>
      <c r="K689" s="97">
        <f t="shared" si="22"/>
        <v>3.8783821608509017</v>
      </c>
      <c r="L689" s="9">
        <f t="shared" si="23"/>
        <v>1.3163841807909604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+'Ark1'!C3451</f>
        <v>2004</v>
      </c>
      <c r="C690">
        <f>+'Ark1'!M3451</f>
        <v>47</v>
      </c>
      <c r="D690">
        <f>+'Ark1'!Q3451</f>
        <v>202</v>
      </c>
      <c r="E690" s="9">
        <f>+'Ark1'!R3451</f>
        <v>261</v>
      </c>
      <c r="F690" s="9">
        <f>+'Ark1'!S3451</f>
        <v>261</v>
      </c>
      <c r="G690" s="97">
        <f>+'Ark1'!T3451</f>
        <v>1.0667865609417149</v>
      </c>
      <c r="H690" s="97">
        <f>+'Ark1'!U3451</f>
        <v>1.3955330305467968</v>
      </c>
      <c r="I690" s="97">
        <f>+'Ark1'!Y3451</f>
        <v>173.80689655172409</v>
      </c>
      <c r="J690" s="97">
        <f>+'Ark1'!AA3451</f>
        <v>26.368783615716129</v>
      </c>
      <c r="K690" s="97">
        <f t="shared" si="22"/>
        <v>3.6980190755685975</v>
      </c>
      <c r="L690" s="9">
        <f t="shared" si="23"/>
        <v>1.2920792079207921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+'Ark1'!C3452</f>
        <v>2004</v>
      </c>
      <c r="C691">
        <f>+'Ark1'!M3452</f>
        <v>48</v>
      </c>
      <c r="D691">
        <f>+'Ark1'!Q3452</f>
        <v>168</v>
      </c>
      <c r="E691" s="9">
        <f>+'Ark1'!R3452</f>
        <v>204</v>
      </c>
      <c r="F691" s="9">
        <f>+'Ark1'!S3452</f>
        <v>204</v>
      </c>
      <c r="G691" s="97">
        <f>+'Ark1'!T3452</f>
        <v>0.83381018556363917</v>
      </c>
      <c r="H691" s="97">
        <f>+'Ark1'!U3452</f>
        <v>1.0749366068824409</v>
      </c>
      <c r="I691" s="97">
        <f>+'Ark1'!Y3452</f>
        <v>171.28529411764703</v>
      </c>
      <c r="J691" s="97">
        <f>+'Ark1'!AA3452</f>
        <v>25.410218328493993</v>
      </c>
      <c r="K691" s="97">
        <f t="shared" si="22"/>
        <v>3.5684436274509799</v>
      </c>
      <c r="L691" s="9">
        <f t="shared" si="23"/>
        <v>1.2142857142857142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+'Ark1'!C3453</f>
        <v>2004</v>
      </c>
      <c r="C692">
        <f>+'Ark1'!M3453</f>
        <v>49</v>
      </c>
      <c r="D692">
        <f>+'Ark1'!Q3453</f>
        <v>353</v>
      </c>
      <c r="E692" s="9">
        <f>+'Ark1'!R3453</f>
        <v>547</v>
      </c>
      <c r="F692" s="9">
        <f>+'Ark1'!S3453</f>
        <v>547</v>
      </c>
      <c r="G692" s="97">
        <f>+'Ark1'!T3453</f>
        <v>2.2357557426632879</v>
      </c>
      <c r="H692" s="97">
        <f>+'Ark1'!U3453</f>
        <v>2.8422561554165759</v>
      </c>
      <c r="I692" s="97">
        <f>+'Ark1'!Y3453</f>
        <v>168.90530164533851</v>
      </c>
      <c r="J692" s="97">
        <f>+'Ark1'!AA3453</f>
        <v>24.71140684379532</v>
      </c>
      <c r="K692" s="97">
        <f t="shared" si="22"/>
        <v>3.447046972353847</v>
      </c>
      <c r="L692" s="9">
        <f t="shared" si="23"/>
        <v>1.5495750708215297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+'Ark1'!C3454</f>
        <v>2004</v>
      </c>
      <c r="C693">
        <f>+'Ark1'!M3454</f>
        <v>50</v>
      </c>
      <c r="D693">
        <f>+'Ark1'!Q3454</f>
        <v>403</v>
      </c>
      <c r="E693" s="9">
        <f>+'Ark1'!R3454</f>
        <v>668</v>
      </c>
      <c r="F693" s="9">
        <f>+'Ark1'!S3454</f>
        <v>668</v>
      </c>
      <c r="G693" s="97">
        <f>+'Ark1'!T3454</f>
        <v>2.7303196272378001</v>
      </c>
      <c r="H693" s="97">
        <f>+'Ark1'!U3454</f>
        <v>3.3836560057655318</v>
      </c>
      <c r="I693" s="97">
        <f>+'Ark1'!Y3454</f>
        <v>164.65583832335332</v>
      </c>
      <c r="J693" s="97">
        <f>+'Ark1'!AA3454</f>
        <v>27.39295790090414</v>
      </c>
      <c r="K693" s="97">
        <f t="shared" si="22"/>
        <v>3.2931167664670666</v>
      </c>
      <c r="L693" s="9">
        <f t="shared" si="23"/>
        <v>1.6575682382133996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+'Ark1'!C3455</f>
        <v>2004</v>
      </c>
      <c r="C694">
        <f>+'Ark1'!M3455</f>
        <v>51</v>
      </c>
      <c r="D694">
        <f>+'Ark1'!Q3455</f>
        <v>324</v>
      </c>
      <c r="E694" s="9">
        <f>+'Ark1'!R3455</f>
        <v>470</v>
      </c>
      <c r="F694" s="9">
        <f>+'Ark1'!S3455</f>
        <v>470</v>
      </c>
      <c r="G694" s="97">
        <f>+'Ark1'!T3455</f>
        <v>1.9210332706613256</v>
      </c>
      <c r="H694" s="97">
        <f>+'Ark1'!U3455</f>
        <v>2.3261714064007766</v>
      </c>
      <c r="I694" s="97">
        <f>+'Ark1'!Y3455</f>
        <v>160.88340425531931</v>
      </c>
      <c r="J694" s="97">
        <f>+'Ark1'!AA3455</f>
        <v>26.174204068581957</v>
      </c>
      <c r="K694" s="97">
        <f t="shared" si="22"/>
        <v>3.1545765540258688</v>
      </c>
      <c r="L694" s="9">
        <f t="shared" si="23"/>
        <v>1.4506172839506173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+'Ark1'!C3456</f>
        <v>2004</v>
      </c>
      <c r="C695">
        <f>+'Ark1'!M3456</f>
        <v>52</v>
      </c>
      <c r="D695">
        <f>+'Ark1'!Q3456</f>
        <v>531</v>
      </c>
      <c r="E695" s="9">
        <f>+'Ark1'!R3456</f>
        <v>969</v>
      </c>
      <c r="F695" s="9">
        <f>+'Ark1'!S3456</f>
        <v>969</v>
      </c>
      <c r="G695" s="97">
        <f>+'Ark1'!T3456</f>
        <v>3.9605983814272872</v>
      </c>
      <c r="H695" s="97">
        <f>+'Ark1'!U3456</f>
        <v>4.6202597903439537</v>
      </c>
      <c r="I695" s="97">
        <f>+'Ark1'!Y3456</f>
        <v>154.99226006191947</v>
      </c>
      <c r="J695" s="97">
        <f>+'Ark1'!AA3456</f>
        <v>25.428030979507689</v>
      </c>
      <c r="K695" s="97">
        <f t="shared" si="22"/>
        <v>2.9806203858061435</v>
      </c>
      <c r="L695" s="9">
        <f t="shared" si="23"/>
        <v>1.8248587570621468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+'Ark1'!C3457</f>
        <v>2004</v>
      </c>
      <c r="C696">
        <f>+'Ark1'!M3457</f>
        <v>53</v>
      </c>
      <c r="D696">
        <f>+'Ark1'!Q3457</f>
        <v>617</v>
      </c>
      <c r="E696" s="9">
        <f>+'Ark1'!R3457</f>
        <v>1241</v>
      </c>
      <c r="F696" s="9">
        <f>+'Ark1'!S3457</f>
        <v>1241</v>
      </c>
      <c r="G696" s="97">
        <f>+'Ark1'!T3457</f>
        <v>5.0723452955121404</v>
      </c>
      <c r="H696" s="97">
        <f>+'Ark1'!U3457</f>
        <v>5.8096173328182701</v>
      </c>
      <c r="I696" s="97">
        <f>+'Ark1'!Y3457</f>
        <v>152.17493956486692</v>
      </c>
      <c r="J696" s="97">
        <f>+'Ark1'!AA3457</f>
        <v>23.704465159747457</v>
      </c>
      <c r="K696" s="97">
        <f t="shared" si="22"/>
        <v>2.8712252748088098</v>
      </c>
      <c r="L696" s="9">
        <f t="shared" si="23"/>
        <v>2.0113452188006482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+'Ark1'!C3458</f>
        <v>2004</v>
      </c>
      <c r="C697">
        <f>+'Ark1'!M3458</f>
        <v>54</v>
      </c>
      <c r="D697">
        <f>+'Ark1'!Q3458</f>
        <v>693</v>
      </c>
      <c r="E697" s="9">
        <f>+'Ark1'!R3458</f>
        <v>1466</v>
      </c>
      <c r="F697" s="9">
        <f>+'Ark1'!S3458</f>
        <v>1466</v>
      </c>
      <c r="G697" s="97">
        <f>+'Ark1'!T3458</f>
        <v>5.9919888825308592</v>
      </c>
      <c r="H697" s="97">
        <f>+'Ark1'!U3458</f>
        <v>6.458381022822989</v>
      </c>
      <c r="I697" s="97">
        <f>+'Ark1'!Y3458</f>
        <v>143.20463847203251</v>
      </c>
      <c r="J697" s="97">
        <f>+'Ark1'!AA3458</f>
        <v>26.619907213722058</v>
      </c>
      <c r="K697" s="97">
        <f t="shared" si="22"/>
        <v>2.6519377494820837</v>
      </c>
      <c r="L697" s="9">
        <f t="shared" si="23"/>
        <v>2.1154401154401152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+'Ark1'!C3459</f>
        <v>2004</v>
      </c>
      <c r="C698">
        <f>+'Ark1'!M3459</f>
        <v>55</v>
      </c>
      <c r="D698">
        <f>+'Ark1'!Q3459</f>
        <v>1019</v>
      </c>
      <c r="E698" s="9">
        <f>+'Ark1'!R3459</f>
        <v>2885</v>
      </c>
      <c r="F698" s="9">
        <f>+'Ark1'!S3459</f>
        <v>2885</v>
      </c>
      <c r="G698" s="97">
        <f>+'Ark1'!T3459</f>
        <v>11.791874437995585</v>
      </c>
      <c r="H698" s="97">
        <f>+'Ark1'!U3459</f>
        <v>12.053735201825081</v>
      </c>
      <c r="I698" s="97">
        <f>+'Ark1'!Y3459</f>
        <v>135.81358752166352</v>
      </c>
      <c r="J698" s="97">
        <f>+'Ark1'!AA3459</f>
        <v>27.811332474242111</v>
      </c>
      <c r="K698" s="97">
        <f t="shared" si="22"/>
        <v>2.4693379549393368</v>
      </c>
      <c r="L698" s="9">
        <f t="shared" si="23"/>
        <v>2.831207065750736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+'Ark1'!C3460</f>
        <v>2004</v>
      </c>
      <c r="C699">
        <f>+'Ark1'!M3460</f>
        <v>56</v>
      </c>
      <c r="D699">
        <f>+'Ark1'!Q3460</f>
        <v>819</v>
      </c>
      <c r="E699" s="9">
        <f>+'Ark1'!R3460</f>
        <v>2447</v>
      </c>
      <c r="F699" s="9">
        <f>+'Ark1'!S3460</f>
        <v>2447</v>
      </c>
      <c r="G699" s="97">
        <f>+'Ark1'!T3460</f>
        <v>10.001634921932476</v>
      </c>
      <c r="H699" s="97">
        <f>+'Ark1'!U3460</f>
        <v>10.296306047116001</v>
      </c>
      <c r="I699" s="97">
        <f>+'Ark1'!Y3460</f>
        <v>136.77756436452816</v>
      </c>
      <c r="J699" s="97">
        <f>+'Ark1'!AA3460</f>
        <v>23.41667241321468</v>
      </c>
      <c r="K699" s="97">
        <f t="shared" si="22"/>
        <v>2.4424565065094312</v>
      </c>
      <c r="L699" s="9">
        <f t="shared" si="23"/>
        <v>2.9877899877899878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+'Ark1'!C3461</f>
        <v>2004</v>
      </c>
      <c r="C700">
        <f>+'Ark1'!M3461</f>
        <v>57</v>
      </c>
      <c r="D700">
        <f>+'Ark1'!Q3461</f>
        <v>610</v>
      </c>
      <c r="E700" s="9">
        <f>+'Ark1'!R3461</f>
        <v>1797</v>
      </c>
      <c r="F700" s="9">
        <f>+'Ark1'!S3461</f>
        <v>1797</v>
      </c>
      <c r="G700" s="97">
        <f>+'Ark1'!T3461</f>
        <v>7.3448867816561743</v>
      </c>
      <c r="H700" s="97">
        <f>+'Ark1'!U3461</f>
        <v>7.3355989667107186</v>
      </c>
      <c r="I700" s="97">
        <f>+'Ark1'!Y3461</f>
        <v>132.69510294936001</v>
      </c>
      <c r="J700" s="97">
        <f>+'Ark1'!AA3461</f>
        <v>23.581171064506297</v>
      </c>
      <c r="K700" s="97">
        <f t="shared" si="22"/>
        <v>2.327984262269474</v>
      </c>
      <c r="L700" s="9">
        <f t="shared" si="23"/>
        <v>2.9459016393442621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+'Ark1'!C3462</f>
        <v>2004</v>
      </c>
      <c r="C701">
        <f>+'Ark1'!M3462</f>
        <v>58</v>
      </c>
      <c r="D701">
        <f>+'Ark1'!Q3462</f>
        <v>825</v>
      </c>
      <c r="E701" s="9">
        <f>+'Ark1'!R3462</f>
        <v>2776</v>
      </c>
      <c r="F701" s="9">
        <f>+'Ark1'!S3462</f>
        <v>2776</v>
      </c>
      <c r="G701" s="97">
        <f>+'Ark1'!T3462</f>
        <v>11.346358211395405</v>
      </c>
      <c r="H701" s="97">
        <f>+'Ark1'!U3462</f>
        <v>10.904822140724836</v>
      </c>
      <c r="I701" s="97">
        <f>+'Ark1'!Y3462</f>
        <v>127.69283141210376</v>
      </c>
      <c r="J701" s="97">
        <f>+'Ark1'!AA3462</f>
        <v>22.828058025016023</v>
      </c>
      <c r="K701" s="97">
        <f t="shared" si="22"/>
        <v>2.2016005415879958</v>
      </c>
      <c r="L701" s="9">
        <f t="shared" si="23"/>
        <v>3.3648484848484848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+'Ark1'!C3463</f>
        <v>2004</v>
      </c>
      <c r="C702">
        <f>+'Ark1'!M3463</f>
        <v>59</v>
      </c>
      <c r="D702">
        <f>+'Ark1'!Q3463</f>
        <v>774</v>
      </c>
      <c r="E702" s="9">
        <f>+'Ark1'!R3463</f>
        <v>2711</v>
      </c>
      <c r="F702" s="9">
        <f>+'Ark1'!S3463</f>
        <v>2711</v>
      </c>
      <c r="G702" s="97">
        <f>+'Ark1'!T3463</f>
        <v>11.080683397367778</v>
      </c>
      <c r="H702" s="97">
        <f>+'Ark1'!U3463</f>
        <v>10.140247014969944</v>
      </c>
      <c r="I702" s="97">
        <f>+'Ark1'!Y3463</f>
        <v>121.58679454075998</v>
      </c>
      <c r="J702" s="97">
        <f>+'Ark1'!AA3463</f>
        <v>22.444785707947862</v>
      </c>
      <c r="K702" s="97">
        <f t="shared" si="22"/>
        <v>2.0607931278094913</v>
      </c>
      <c r="L702" s="9">
        <f t="shared" si="23"/>
        <v>3.5025839793281652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+'Ark1'!C3464</f>
        <v>2004</v>
      </c>
      <c r="C703">
        <f>+'Ark1'!M3464</f>
        <v>60</v>
      </c>
      <c r="D703">
        <f>+'Ark1'!Q3464</f>
        <v>724</v>
      </c>
      <c r="E703" s="9">
        <f>+'Ark1'!R3464</f>
        <v>2360</v>
      </c>
      <c r="F703" s="9">
        <f>+'Ark1'!S3464</f>
        <v>2360</v>
      </c>
      <c r="G703" s="97">
        <f>+'Ark1'!T3464</f>
        <v>9.6460394016185766</v>
      </c>
      <c r="H703" s="97">
        <f>+'Ark1'!U3464</f>
        <v>8.6237589286184004</v>
      </c>
      <c r="I703" s="97">
        <f>+'Ark1'!Y3464</f>
        <v>118.78237288135595</v>
      </c>
      <c r="J703" s="97">
        <f>+'Ark1'!AA3464</f>
        <v>21.787448247766381</v>
      </c>
      <c r="K703" s="97">
        <f t="shared" si="22"/>
        <v>1.9797062146892659</v>
      </c>
      <c r="L703" s="9">
        <f t="shared" si="23"/>
        <v>3.2596685082872927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+'Ark1'!C3465</f>
        <v>2004</v>
      </c>
      <c r="C704">
        <f>+'Ark1'!M3465</f>
        <v>61</v>
      </c>
      <c r="D704">
        <f>+'Ark1'!Q3465</f>
        <v>498</v>
      </c>
      <c r="E704" s="9">
        <f>+'Ark1'!R3465</f>
        <v>1257</v>
      </c>
      <c r="F704" s="9">
        <f>+'Ark1'!S3465</f>
        <v>1257</v>
      </c>
      <c r="G704" s="97">
        <f>+'Ark1'!T3465</f>
        <v>5.1377421728112491</v>
      </c>
      <c r="H704" s="97">
        <f>+'Ark1'!U3465</f>
        <v>4.3982689011347871</v>
      </c>
      <c r="I704" s="97">
        <f>+'Ark1'!Y3465</f>
        <v>113.74017501988848</v>
      </c>
      <c r="J704" s="97">
        <f>+'Ark1'!AA3465</f>
        <v>20.438135326534123</v>
      </c>
      <c r="K704" s="97">
        <f t="shared" si="22"/>
        <v>1.8645930331129259</v>
      </c>
      <c r="L704" s="9">
        <f t="shared" si="23"/>
        <v>2.5240963855421685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+'Ark1'!C3466</f>
        <v>2004</v>
      </c>
      <c r="C705">
        <f>+'Ark1'!M3466</f>
        <v>62</v>
      </c>
      <c r="D705">
        <f>+'Ark1'!Q3466</f>
        <v>403</v>
      </c>
      <c r="E705" s="9">
        <f>+'Ark1'!R3466</f>
        <v>995</v>
      </c>
      <c r="F705" s="9">
        <f>+'Ark1'!S3466</f>
        <v>995</v>
      </c>
      <c r="G705" s="97">
        <f>+'Ark1'!T3466</f>
        <v>4.06686830703834</v>
      </c>
      <c r="H705" s="97">
        <f>+'Ark1'!U3466</f>
        <v>3.3865446775545558</v>
      </c>
      <c r="I705" s="97">
        <f>+'Ark1'!Y3466</f>
        <v>110.63718592964842</v>
      </c>
      <c r="J705" s="97">
        <f>+'Ark1'!AA3466</f>
        <v>19.817931683239546</v>
      </c>
      <c r="K705" s="97">
        <f t="shared" si="22"/>
        <v>1.7844707408007809</v>
      </c>
      <c r="L705" s="9">
        <f t="shared" si="23"/>
        <v>2.4689826302729529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+'Ark1'!C3467</f>
        <v>2004</v>
      </c>
      <c r="C706">
        <f>+'Ark1'!M3467</f>
        <v>63</v>
      </c>
      <c r="D706">
        <f>+'Ark1'!Q3467</f>
        <v>137</v>
      </c>
      <c r="E706" s="9">
        <f>+'Ark1'!R3467</f>
        <v>237</v>
      </c>
      <c r="F706" s="9">
        <f>+'Ark1'!S3467</f>
        <v>237</v>
      </c>
      <c r="G706" s="97">
        <f>+'Ark1'!T3467</f>
        <v>0.96869124499305181</v>
      </c>
      <c r="H706" s="97">
        <f>+'Ark1'!U3467</f>
        <v>0.82444354075606818</v>
      </c>
      <c r="I706" s="97">
        <f>+'Ark1'!Y3467</f>
        <v>113.0784810126583</v>
      </c>
      <c r="J706" s="97">
        <f>+'Ark1'!AA3467</f>
        <v>21.020970065693596</v>
      </c>
      <c r="K706" s="97">
        <f t="shared" si="22"/>
        <v>1.7948965240104493</v>
      </c>
      <c r="L706" s="9">
        <f t="shared" si="23"/>
        <v>1.7299270072992701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+'Ark1'!C3468</f>
        <v>2004</v>
      </c>
      <c r="C707">
        <f>+'Ark1'!M3468</f>
        <v>64</v>
      </c>
      <c r="D707">
        <f>+'Ark1'!Q3468</f>
        <v>55</v>
      </c>
      <c r="E707" s="9">
        <f>+'Ark1'!R3468</f>
        <v>113</v>
      </c>
      <c r="F707" s="9">
        <f>+'Ark1'!S3468</f>
        <v>113</v>
      </c>
      <c r="G707" s="97">
        <f>+'Ark1'!T3468</f>
        <v>0.4618654459249571</v>
      </c>
      <c r="H707" s="97">
        <f>+'Ark1'!U3468</f>
        <v>0.4201094748157812</v>
      </c>
      <c r="I707" s="97">
        <f>+'Ark1'!Y3468</f>
        <v>120.8513274336283</v>
      </c>
      <c r="J707" s="97">
        <f>+'Ark1'!AA3468</f>
        <v>20.171460234014344</v>
      </c>
      <c r="K707" s="97">
        <f t="shared" si="22"/>
        <v>1.8883019911504422</v>
      </c>
      <c r="L707" s="9">
        <f t="shared" si="23"/>
        <v>2.0545454545454547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+'Ark1'!C3469</f>
        <v>2004</v>
      </c>
      <c r="C708">
        <f>+'Ark1'!M3469</f>
        <v>65</v>
      </c>
      <c r="D708">
        <f>+'Ark1'!Q3469</f>
        <v>35</v>
      </c>
      <c r="E708" s="9">
        <f>+'Ark1'!R3469</f>
        <v>48</v>
      </c>
      <c r="F708" s="9">
        <f>+'Ark1'!S3469</f>
        <v>48</v>
      </c>
      <c r="G708" s="97">
        <f>+'Ark1'!T3469</f>
        <v>0.19619063189732697</v>
      </c>
      <c r="H708" s="97">
        <f>+'Ark1'!U3469</f>
        <v>0.17470465484386735</v>
      </c>
      <c r="I708" s="97">
        <f>+'Ark1'!Y3469</f>
        <v>118.31250000000001</v>
      </c>
      <c r="J708" s="97">
        <f>+'Ark1'!AA3469</f>
        <v>23.454464971159059</v>
      </c>
      <c r="K708" s="97">
        <f t="shared" si="22"/>
        <v>1.8201923076923079</v>
      </c>
      <c r="L708" s="9">
        <f t="shared" si="23"/>
        <v>1.3714285714285714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+'Ark1'!C3470</f>
        <v>2004</v>
      </c>
      <c r="C709">
        <f>+'Ark1'!M3470</f>
        <v>66</v>
      </c>
      <c r="D709">
        <f>+'Ark1'!Q3470</f>
        <v>0</v>
      </c>
      <c r="E709" s="9">
        <f>+'Ark1'!R3470</f>
        <v>0</v>
      </c>
      <c r="F709" s="9">
        <f>+'Ark1'!S3470</f>
        <v>0</v>
      </c>
      <c r="G709" s="97">
        <f>+'Ark1'!T3470</f>
        <v>0</v>
      </c>
      <c r="H709" s="97">
        <f>+'Ark1'!U3470</f>
        <v>0</v>
      </c>
      <c r="I709" s="97">
        <f>+'Ark1'!Y3470</f>
        <v>0</v>
      </c>
      <c r="J709" s="97">
        <f>+'Ark1'!AA3470</f>
        <v>0</v>
      </c>
      <c r="K709" s="97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+'Ark1'!C3471</f>
        <v>2004</v>
      </c>
      <c r="C710">
        <f>+'Ark1'!M3471</f>
        <v>67</v>
      </c>
      <c r="D710">
        <f>+'Ark1'!Q3471</f>
        <v>0</v>
      </c>
      <c r="E710" s="9">
        <f>+'Ark1'!R3471</f>
        <v>0</v>
      </c>
      <c r="F710" s="9">
        <f>+'Ark1'!S3471</f>
        <v>0</v>
      </c>
      <c r="G710" s="97">
        <f>+'Ark1'!T3471</f>
        <v>0</v>
      </c>
      <c r="H710" s="97">
        <f>+'Ark1'!U3471</f>
        <v>0</v>
      </c>
      <c r="I710" s="97">
        <f>+'Ark1'!Y3471</f>
        <v>0</v>
      </c>
      <c r="J710" s="97">
        <f>+'Ark1'!AA3471</f>
        <v>0</v>
      </c>
      <c r="K710" s="97">
        <f t="shared" si="22"/>
        <v>0</v>
      </c>
      <c r="L710" s="9" t="e">
        <f t="shared" si="23"/>
        <v>#DIV/0!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>
        <f>+'Ark1'!C3472</f>
        <v>2004</v>
      </c>
      <c r="C711">
        <f>+'Ark1'!M3472</f>
        <v>68</v>
      </c>
      <c r="D711">
        <f>+'Ark1'!Q3472</f>
        <v>0</v>
      </c>
      <c r="E711" s="9">
        <f>+'Ark1'!R3472</f>
        <v>0</v>
      </c>
      <c r="F711" s="9">
        <f>+'Ark1'!S3472</f>
        <v>0</v>
      </c>
      <c r="G711" s="97">
        <f>+'Ark1'!T3472</f>
        <v>0</v>
      </c>
      <c r="H711" s="97">
        <f>+'Ark1'!U3472</f>
        <v>0</v>
      </c>
      <c r="I711" s="97">
        <f>+'Ark1'!Y3472</f>
        <v>0</v>
      </c>
      <c r="J711" s="97">
        <f>+'Ark1'!AA3472</f>
        <v>0</v>
      </c>
      <c r="K711" s="97">
        <f t="shared" si="22"/>
        <v>0</v>
      </c>
      <c r="L711" s="9" t="e">
        <f t="shared" si="23"/>
        <v>#DIV/0!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+'Ark1'!C3473</f>
        <v>2003</v>
      </c>
      <c r="C712" s="47">
        <f>+'Ark1'!M3473</f>
        <v>0</v>
      </c>
      <c r="D712" s="47">
        <f>+'Ark1'!Q3473</f>
        <v>170</v>
      </c>
      <c r="E712" s="65">
        <f>+'Ark1'!R3473</f>
        <v>318</v>
      </c>
      <c r="F712" s="65">
        <f>+'Ark1'!S3473</f>
        <v>0</v>
      </c>
      <c r="G712" s="102">
        <f>+'Ark1'!T3473</f>
        <v>1.3480859722752128</v>
      </c>
      <c r="H712" s="102">
        <f>+'Ark1'!U3473</f>
        <v>0</v>
      </c>
      <c r="I712" s="102">
        <f>+'Ark1'!Y3473</f>
        <v>0</v>
      </c>
      <c r="J712" s="102">
        <f>+'Ark1'!AA3473</f>
        <v>0</v>
      </c>
      <c r="K712" s="102" t="e">
        <f t="shared" si="22"/>
        <v>#DIV/0!</v>
      </c>
      <c r="L712" s="65">
        <f t="shared" si="23"/>
        <v>1.8705882352941177</v>
      </c>
      <c r="M712" s="39"/>
      <c r="P712"/>
      <c r="Q712"/>
      <c r="R712"/>
      <c r="S712"/>
      <c r="T712"/>
      <c r="U712"/>
      <c r="V712"/>
      <c r="W712"/>
    </row>
    <row r="713" spans="1:24">
      <c r="A713" s="39"/>
      <c r="B713" s="47">
        <f>+'Ark1'!C3474</f>
        <v>2003</v>
      </c>
      <c r="C713" s="47">
        <f>+'Ark1'!M3474</f>
        <v>35</v>
      </c>
      <c r="D713" s="47">
        <f>+'Ark1'!Q3474</f>
        <v>10</v>
      </c>
      <c r="E713" s="65">
        <f>+'Ark1'!R3474</f>
        <v>10</v>
      </c>
      <c r="F713" s="65">
        <f>+'Ark1'!S3474</f>
        <v>10</v>
      </c>
      <c r="G713" s="102">
        <f>+'Ark1'!T3474</f>
        <v>4.2392640637585313E-2</v>
      </c>
      <c r="H713" s="102">
        <f>+'Ark1'!U3474</f>
        <v>5.9445450511318797E-2</v>
      </c>
      <c r="I713" s="102">
        <f>+'Ark1'!Y3474</f>
        <v>185.95000000000005</v>
      </c>
      <c r="J713" s="102">
        <f>+'Ark1'!AA3474</f>
        <v>57.424372003531722</v>
      </c>
      <c r="K713" s="102">
        <f t="shared" si="22"/>
        <v>5.3128571428571441</v>
      </c>
      <c r="L713" s="65">
        <f t="shared" si="23"/>
        <v>1</v>
      </c>
      <c r="M713" s="39"/>
      <c r="N713" s="97"/>
      <c r="O713" s="97"/>
      <c r="P713" s="97"/>
      <c r="Q713" s="97"/>
      <c r="R713" s="97"/>
      <c r="S713" s="97"/>
      <c r="V713" s="97"/>
      <c r="W713" s="97"/>
      <c r="X713" s="97"/>
    </row>
    <row r="714" spans="1:24">
      <c r="A714" s="39"/>
      <c r="B714" s="47">
        <f>+'Ark1'!C3475</f>
        <v>2003</v>
      </c>
      <c r="C714" s="47">
        <f>+'Ark1'!M3475</f>
        <v>36</v>
      </c>
      <c r="D714" s="47">
        <f>+'Ark1'!Q3475</f>
        <v>4</v>
      </c>
      <c r="E714" s="65">
        <f>+'Ark1'!R3475</f>
        <v>4</v>
      </c>
      <c r="F714" s="65">
        <f>+'Ark1'!S3475</f>
        <v>4</v>
      </c>
      <c r="G714" s="102">
        <f>+'Ark1'!T3475</f>
        <v>1.6957056255034124E-2</v>
      </c>
      <c r="H714" s="102">
        <f>+'Ark1'!U3475</f>
        <v>2.5488495666939743E-2</v>
      </c>
      <c r="I714" s="102">
        <f>+'Ark1'!Y3475</f>
        <v>199.32499999999999</v>
      </c>
      <c r="J714" s="102">
        <f>+'Ark1'!AA3475</f>
        <v>12.11370608030453</v>
      </c>
      <c r="K714" s="102">
        <f t="shared" si="22"/>
        <v>5.5368055555555555</v>
      </c>
      <c r="L714" s="65">
        <f t="shared" si="23"/>
        <v>1</v>
      </c>
      <c r="M714" s="39"/>
    </row>
    <row r="715" spans="1:24">
      <c r="A715" s="39"/>
      <c r="B715" s="47">
        <f>+'Ark1'!C3476</f>
        <v>2003</v>
      </c>
      <c r="C715" s="47">
        <f>+'Ark1'!M3476</f>
        <v>37</v>
      </c>
      <c r="D715" s="47">
        <f>+'Ark1'!Q3476</f>
        <v>11</v>
      </c>
      <c r="E715" s="65">
        <f>+'Ark1'!R3476</f>
        <v>13</v>
      </c>
      <c r="F715" s="65">
        <f>+'Ark1'!S3476</f>
        <v>13</v>
      </c>
      <c r="G715" s="102">
        <f>+'Ark1'!T3476</f>
        <v>5.5110432828860946E-2</v>
      </c>
      <c r="H715" s="102">
        <f>+'Ark1'!U3476</f>
        <v>8.2996654271301859E-2</v>
      </c>
      <c r="I715" s="102">
        <f>+'Ark1'!Y3476</f>
        <v>199.70769230769235</v>
      </c>
      <c r="J715" s="102">
        <f>+'Ark1'!AA3476</f>
        <v>20.702599670961195</v>
      </c>
      <c r="K715" s="102">
        <f t="shared" si="22"/>
        <v>5.3975051975051986</v>
      </c>
      <c r="L715" s="65">
        <f t="shared" si="23"/>
        <v>1.1818181818181819</v>
      </c>
      <c r="M715" s="39"/>
    </row>
    <row r="716" spans="1:24">
      <c r="A716" s="39"/>
      <c r="B716" s="47">
        <f>+'Ark1'!C3477</f>
        <v>2003</v>
      </c>
      <c r="C716" s="47">
        <f>+'Ark1'!M3477</f>
        <v>38</v>
      </c>
      <c r="D716" s="47">
        <f>+'Ark1'!Q3477</f>
        <v>13</v>
      </c>
      <c r="E716" s="65">
        <f>+'Ark1'!R3477</f>
        <v>13</v>
      </c>
      <c r="F716" s="65">
        <f>+'Ark1'!S3477</f>
        <v>13</v>
      </c>
      <c r="G716" s="102">
        <f>+'Ark1'!T3477</f>
        <v>5.5110432828860946E-2</v>
      </c>
      <c r="H716" s="102">
        <f>+'Ark1'!U3477</f>
        <v>8.0714102420531106E-2</v>
      </c>
      <c r="I716" s="102">
        <f>+'Ark1'!Y3477</f>
        <v>194.21538461538464</v>
      </c>
      <c r="J716" s="102">
        <f>+'Ark1'!AA3477</f>
        <v>33.715799678029207</v>
      </c>
      <c r="K716" s="102">
        <f t="shared" si="22"/>
        <v>5.1109311740890693</v>
      </c>
      <c r="L716" s="65">
        <f t="shared" si="23"/>
        <v>1</v>
      </c>
      <c r="M716" s="39"/>
    </row>
    <row r="717" spans="1:24">
      <c r="A717" s="39"/>
      <c r="B717" s="47">
        <f>+'Ark1'!C3478</f>
        <v>2003</v>
      </c>
      <c r="C717" s="47">
        <f>+'Ark1'!M3478</f>
        <v>39</v>
      </c>
      <c r="D717" s="47">
        <f>+'Ark1'!Q3478</f>
        <v>16</v>
      </c>
      <c r="E717" s="65">
        <f>+'Ark1'!R3478</f>
        <v>17</v>
      </c>
      <c r="F717" s="65">
        <f>+'Ark1'!S3478</f>
        <v>17</v>
      </c>
      <c r="G717" s="102">
        <f>+'Ark1'!T3478</f>
        <v>7.2067489083895028E-2</v>
      </c>
      <c r="H717" s="102">
        <f>+'Ark1'!U3478</f>
        <v>0.10999406376676225</v>
      </c>
      <c r="I717" s="102">
        <f>+'Ark1'!Y3478</f>
        <v>202.39411764705881</v>
      </c>
      <c r="J717" s="102">
        <f>+'Ark1'!AA3478</f>
        <v>26.313102765782528</v>
      </c>
      <c r="K717" s="102">
        <f t="shared" si="22"/>
        <v>5.1895927601809948</v>
      </c>
      <c r="L717" s="65">
        <f t="shared" si="23"/>
        <v>1.0625</v>
      </c>
      <c r="M717" s="39"/>
    </row>
    <row r="718" spans="1:24">
      <c r="A718" s="39"/>
      <c r="B718" s="47">
        <f>+'Ark1'!C3479</f>
        <v>2003</v>
      </c>
      <c r="C718" s="47">
        <f>+'Ark1'!M3479</f>
        <v>40</v>
      </c>
      <c r="D718" s="47">
        <f>+'Ark1'!Q3479</f>
        <v>42</v>
      </c>
      <c r="E718" s="65">
        <f>+'Ark1'!R3479</f>
        <v>45</v>
      </c>
      <c r="F718" s="65">
        <f>+'Ark1'!S3479</f>
        <v>45</v>
      </c>
      <c r="G718" s="102">
        <f>+'Ark1'!T3479</f>
        <v>0.19076688286913393</v>
      </c>
      <c r="H718" s="102">
        <f>+'Ark1'!U3479</f>
        <v>0.27247083584459314</v>
      </c>
      <c r="I718" s="102">
        <f>+'Ark1'!Y3479</f>
        <v>189.40222222222224</v>
      </c>
      <c r="J718" s="102">
        <f>+'Ark1'!AA3479</f>
        <v>31.947286366338872</v>
      </c>
      <c r="K718" s="102">
        <f t="shared" si="22"/>
        <v>4.7350555555555562</v>
      </c>
      <c r="L718" s="65">
        <f t="shared" si="23"/>
        <v>1.0714285714285714</v>
      </c>
      <c r="M718" s="39"/>
    </row>
    <row r="719" spans="1:24">
      <c r="A719" s="39"/>
      <c r="B719" s="47">
        <f>+'Ark1'!C3480</f>
        <v>2003</v>
      </c>
      <c r="C719" s="47">
        <f>+'Ark1'!M3480</f>
        <v>41</v>
      </c>
      <c r="D719" s="47">
        <f>+'Ark1'!Q3480</f>
        <v>26</v>
      </c>
      <c r="E719" s="65">
        <f>+'Ark1'!R3480</f>
        <v>28</v>
      </c>
      <c r="F719" s="65">
        <f>+'Ark1'!S3480</f>
        <v>28</v>
      </c>
      <c r="G719" s="102">
        <f>+'Ark1'!T3480</f>
        <v>0.11869939378523887</v>
      </c>
      <c r="H719" s="102">
        <f>+'Ark1'!U3480</f>
        <v>0.17181477481746854</v>
      </c>
      <c r="I719" s="102">
        <f>+'Ark1'!Y3480</f>
        <v>191.94642857142861</v>
      </c>
      <c r="J719" s="102">
        <f>+'Ark1'!AA3480</f>
        <v>17.299039654246151</v>
      </c>
      <c r="K719" s="102">
        <f t="shared" si="22"/>
        <v>4.6816202090592345</v>
      </c>
      <c r="L719" s="65">
        <f t="shared" si="23"/>
        <v>1.0769230769230769</v>
      </c>
      <c r="M719" s="39"/>
    </row>
    <row r="720" spans="1:24">
      <c r="A720" s="39"/>
      <c r="B720" s="47">
        <f>+'Ark1'!C3481</f>
        <v>2003</v>
      </c>
      <c r="C720" s="47">
        <f>+'Ark1'!M3481</f>
        <v>42</v>
      </c>
      <c r="D720" s="47">
        <f>+'Ark1'!Q3481</f>
        <v>26</v>
      </c>
      <c r="E720" s="65">
        <f>+'Ark1'!R3481</f>
        <v>27</v>
      </c>
      <c r="F720" s="65">
        <f>+'Ark1'!S3481</f>
        <v>27</v>
      </c>
      <c r="G720" s="102">
        <f>+'Ark1'!T3481</f>
        <v>0.1144601297214804</v>
      </c>
      <c r="H720" s="102">
        <f>+'Ark1'!U3481</f>
        <v>0.15496097459721189</v>
      </c>
      <c r="I720" s="102">
        <f>+'Ark1'!Y3481</f>
        <v>179.52962962962965</v>
      </c>
      <c r="J720" s="102">
        <f>+'Ark1'!AA3481</f>
        <v>35.335312468835447</v>
      </c>
      <c r="K720" s="102">
        <f t="shared" si="22"/>
        <v>4.2745149911816585</v>
      </c>
      <c r="L720" s="65">
        <f t="shared" si="23"/>
        <v>1.0384615384615385</v>
      </c>
      <c r="M720" s="39"/>
    </row>
    <row r="721" spans="1:13">
      <c r="A721" s="39"/>
      <c r="B721" s="47">
        <f>+'Ark1'!C3482</f>
        <v>2003</v>
      </c>
      <c r="C721" s="47">
        <f>+'Ark1'!M3482</f>
        <v>43</v>
      </c>
      <c r="D721" s="47">
        <f>+'Ark1'!Q3482</f>
        <v>72</v>
      </c>
      <c r="E721" s="65">
        <f>+'Ark1'!R3482</f>
        <v>81</v>
      </c>
      <c r="F721" s="65">
        <f>+'Ark1'!S3482</f>
        <v>81</v>
      </c>
      <c r="G721" s="102">
        <f>+'Ark1'!T3482</f>
        <v>0.34338038916444108</v>
      </c>
      <c r="H721" s="102">
        <f>+'Ark1'!U3482</f>
        <v>0.48770204859667959</v>
      </c>
      <c r="I721" s="102">
        <f>+'Ark1'!Y3482</f>
        <v>188.34197530864188</v>
      </c>
      <c r="J721" s="102">
        <f>+'Ark1'!AA3482</f>
        <v>26.975685733443729</v>
      </c>
      <c r="K721" s="102">
        <f t="shared" si="22"/>
        <v>4.3800459374102765</v>
      </c>
      <c r="L721" s="65">
        <f t="shared" si="23"/>
        <v>1.125</v>
      </c>
      <c r="M721" s="39"/>
    </row>
    <row r="722" spans="1:13">
      <c r="A722" s="39"/>
      <c r="B722" s="47">
        <f>+'Ark1'!C3483</f>
        <v>2003</v>
      </c>
      <c r="C722" s="47">
        <f>+'Ark1'!M3483</f>
        <v>44</v>
      </c>
      <c r="D722" s="47">
        <f>+'Ark1'!Q3483</f>
        <v>74</v>
      </c>
      <c r="E722" s="65">
        <f>+'Ark1'!R3483</f>
        <v>87</v>
      </c>
      <c r="F722" s="65">
        <f>+'Ark1'!S3483</f>
        <v>87</v>
      </c>
      <c r="G722" s="102">
        <f>+'Ark1'!T3483</f>
        <v>0.36881597354699225</v>
      </c>
      <c r="H722" s="102">
        <f>+'Ark1'!U3483</f>
        <v>0.51089520500752195</v>
      </c>
      <c r="I722" s="102">
        <f>+'Ark1'!Y3483</f>
        <v>183.69195402298843</v>
      </c>
      <c r="J722" s="102">
        <f>+'Ark1'!AA3483</f>
        <v>28.014077817267847</v>
      </c>
      <c r="K722" s="102">
        <f t="shared" si="22"/>
        <v>4.1748171368861007</v>
      </c>
      <c r="L722" s="65">
        <f t="shared" si="23"/>
        <v>1.1756756756756757</v>
      </c>
      <c r="M722" s="39"/>
    </row>
    <row r="723" spans="1:13">
      <c r="A723" s="39"/>
      <c r="B723" s="47">
        <f>+'Ark1'!C3484</f>
        <v>2003</v>
      </c>
      <c r="C723" s="47">
        <f>+'Ark1'!M3484</f>
        <v>45</v>
      </c>
      <c r="D723" s="47">
        <f>+'Ark1'!Q3484</f>
        <v>63</v>
      </c>
      <c r="E723" s="65">
        <f>+'Ark1'!R3484</f>
        <v>70</v>
      </c>
      <c r="F723" s="65">
        <f>+'Ark1'!S3484</f>
        <v>70</v>
      </c>
      <c r="G723" s="102">
        <f>+'Ark1'!T3484</f>
        <v>0.29674848446309721</v>
      </c>
      <c r="H723" s="102">
        <f>+'Ark1'!U3484</f>
        <v>0.39152477628514287</v>
      </c>
      <c r="I723" s="102">
        <f>+'Ark1'!Y3484</f>
        <v>174.96</v>
      </c>
      <c r="J723" s="102">
        <f>+'Ark1'!AA3484</f>
        <v>29.562908227323245</v>
      </c>
      <c r="K723" s="102">
        <f t="shared" si="22"/>
        <v>3.8880000000000003</v>
      </c>
      <c r="L723" s="65">
        <f t="shared" si="23"/>
        <v>1.1111111111111112</v>
      </c>
      <c r="M723" s="39"/>
    </row>
    <row r="724" spans="1:13">
      <c r="A724" s="39"/>
      <c r="B724" s="47">
        <f>+'Ark1'!C3485</f>
        <v>2003</v>
      </c>
      <c r="C724" s="47">
        <f>+'Ark1'!M3485</f>
        <v>46</v>
      </c>
      <c r="D724" s="47">
        <f>+'Ark1'!Q3485</f>
        <v>149</v>
      </c>
      <c r="E724" s="65">
        <f>+'Ark1'!R3485</f>
        <v>190</v>
      </c>
      <c r="F724" s="65">
        <f>+'Ark1'!S3485</f>
        <v>190</v>
      </c>
      <c r="G724" s="102">
        <f>+'Ark1'!T3485</f>
        <v>0.80546017211412091</v>
      </c>
      <c r="H724" s="102">
        <f>+'Ark1'!U3485</f>
        <v>1.088147453105307</v>
      </c>
      <c r="I724" s="102">
        <f>+'Ark1'!Y3485</f>
        <v>179.14789473684203</v>
      </c>
      <c r="J724" s="102">
        <f>+'Ark1'!AA3485</f>
        <v>28.649075869903079</v>
      </c>
      <c r="K724" s="102">
        <f t="shared" si="22"/>
        <v>3.8945194508009138</v>
      </c>
      <c r="L724" s="65">
        <f t="shared" si="23"/>
        <v>1.2751677852348993</v>
      </c>
      <c r="M724" s="39"/>
    </row>
    <row r="725" spans="1:13">
      <c r="A725" s="39"/>
      <c r="B725" s="47">
        <f>+'Ark1'!C3486</f>
        <v>2003</v>
      </c>
      <c r="C725" s="47">
        <f>+'Ark1'!M3486</f>
        <v>47</v>
      </c>
      <c r="D725" s="47">
        <f>+'Ark1'!Q3486</f>
        <v>184</v>
      </c>
      <c r="E725" s="65">
        <f>+'Ark1'!R3486</f>
        <v>228</v>
      </c>
      <c r="F725" s="65">
        <f>+'Ark1'!S3486</f>
        <v>228</v>
      </c>
      <c r="G725" s="102">
        <f>+'Ark1'!T3486</f>
        <v>0.96655220653694529</v>
      </c>
      <c r="H725" s="102">
        <f>+'Ark1'!U3486</f>
        <v>1.2969785694915079</v>
      </c>
      <c r="I725" s="102">
        <f>+'Ark1'!Y3486</f>
        <v>177.94078947368428</v>
      </c>
      <c r="J725" s="102">
        <f>+'Ark1'!AA3486</f>
        <v>26.025750630249554</v>
      </c>
      <c r="K725" s="102">
        <f t="shared" si="22"/>
        <v>3.7859742441209421</v>
      </c>
      <c r="L725" s="65">
        <f t="shared" si="23"/>
        <v>1.2391304347826086</v>
      </c>
      <c r="M725" s="39"/>
    </row>
    <row r="726" spans="1:13">
      <c r="A726" s="39"/>
      <c r="B726" s="47">
        <f>+'Ark1'!C3487</f>
        <v>2003</v>
      </c>
      <c r="C726" s="47">
        <f>+'Ark1'!M3487</f>
        <v>48</v>
      </c>
      <c r="D726" s="47">
        <f>+'Ark1'!Q3487</f>
        <v>152</v>
      </c>
      <c r="E726" s="65">
        <f>+'Ark1'!R3487</f>
        <v>199</v>
      </c>
      <c r="F726" s="65">
        <f>+'Ark1'!S3487</f>
        <v>199</v>
      </c>
      <c r="G726" s="102">
        <f>+'Ark1'!T3487</f>
        <v>0.8436135486879478</v>
      </c>
      <c r="H726" s="102">
        <f>+'Ark1'!U3487</f>
        <v>1.1064142616141364</v>
      </c>
      <c r="I726" s="102">
        <f>+'Ark1'!Y3487</f>
        <v>173.91708542713573</v>
      </c>
      <c r="J726" s="102">
        <f>+'Ark1'!AA3487</f>
        <v>25.392532625031095</v>
      </c>
      <c r="K726" s="102">
        <f t="shared" si="22"/>
        <v>3.6232726130653279</v>
      </c>
      <c r="L726" s="65">
        <f t="shared" si="23"/>
        <v>1.3092105263157894</v>
      </c>
      <c r="M726" s="39"/>
    </row>
    <row r="727" spans="1:13">
      <c r="A727" s="39"/>
      <c r="B727" s="47">
        <f>+'Ark1'!C3488</f>
        <v>2003</v>
      </c>
      <c r="C727" s="47">
        <f>+'Ark1'!M3488</f>
        <v>49</v>
      </c>
      <c r="D727" s="47">
        <f>+'Ark1'!Q3488</f>
        <v>305</v>
      </c>
      <c r="E727" s="65">
        <f>+'Ark1'!R3488</f>
        <v>455</v>
      </c>
      <c r="F727" s="65">
        <f>+'Ark1'!S3488</f>
        <v>455</v>
      </c>
      <c r="G727" s="102">
        <f>+'Ark1'!T3488</f>
        <v>1.9288651490101321</v>
      </c>
      <c r="H727" s="102">
        <f>+'Ark1'!U3488</f>
        <v>2.4458693947487657</v>
      </c>
      <c r="I727" s="102">
        <f>+'Ark1'!Y3488</f>
        <v>168.15098901098889</v>
      </c>
      <c r="J727" s="102">
        <f>+'Ark1'!AA3488</f>
        <v>24.309094624018591</v>
      </c>
      <c r="K727" s="102">
        <f t="shared" si="22"/>
        <v>3.431652836958957</v>
      </c>
      <c r="L727" s="65">
        <f t="shared" si="23"/>
        <v>1.4918032786885247</v>
      </c>
      <c r="M727" s="39"/>
    </row>
    <row r="728" spans="1:13">
      <c r="A728" s="39"/>
      <c r="B728" s="47">
        <f>+'Ark1'!C3489</f>
        <v>2003</v>
      </c>
      <c r="C728" s="47">
        <f>+'Ark1'!M3489</f>
        <v>50</v>
      </c>
      <c r="D728" s="47">
        <f>+'Ark1'!Q3489</f>
        <v>351</v>
      </c>
      <c r="E728" s="65">
        <f>+'Ark1'!R3489</f>
        <v>555</v>
      </c>
      <c r="F728" s="65">
        <f>+'Ark1'!S3489</f>
        <v>555</v>
      </c>
      <c r="G728" s="102">
        <f>+'Ark1'!T3489</f>
        <v>2.3527915553859846</v>
      </c>
      <c r="H728" s="102">
        <f>+'Ark1'!U3489</f>
        <v>2.9347255066761608</v>
      </c>
      <c r="I728" s="102">
        <f>+'Ark1'!Y3489</f>
        <v>165.40630630630636</v>
      </c>
      <c r="J728" s="102">
        <f>+'Ark1'!AA3489</f>
        <v>25.364614208069057</v>
      </c>
      <c r="K728" s="102">
        <f t="shared" si="22"/>
        <v>3.3081261261261274</v>
      </c>
      <c r="L728" s="65">
        <f t="shared" si="23"/>
        <v>1.5811965811965811</v>
      </c>
      <c r="M728" s="39"/>
    </row>
    <row r="729" spans="1:13">
      <c r="A729" s="39"/>
      <c r="B729" s="47">
        <f>+'Ark1'!C3490</f>
        <v>2003</v>
      </c>
      <c r="C729" s="47">
        <f>+'Ark1'!M3490</f>
        <v>51</v>
      </c>
      <c r="D729" s="47">
        <f>+'Ark1'!Q3490</f>
        <v>304</v>
      </c>
      <c r="E729" s="65">
        <f>+'Ark1'!R3490</f>
        <v>457</v>
      </c>
      <c r="F729" s="65">
        <f>+'Ark1'!S3490</f>
        <v>457</v>
      </c>
      <c r="G729" s="102">
        <f>+'Ark1'!T3490</f>
        <v>1.9373436771376495</v>
      </c>
      <c r="H729" s="102">
        <f>+'Ark1'!U3490</f>
        <v>2.3378573788076058</v>
      </c>
      <c r="I729" s="102">
        <f>+'Ark1'!Y3490</f>
        <v>160.02188183807439</v>
      </c>
      <c r="J729" s="102">
        <f>+'Ark1'!AA3490</f>
        <v>24.249444992706959</v>
      </c>
      <c r="K729" s="102">
        <f t="shared" si="22"/>
        <v>3.1376839576093016</v>
      </c>
      <c r="L729" s="65">
        <f t="shared" si="23"/>
        <v>1.5032894736842106</v>
      </c>
      <c r="M729" s="39"/>
    </row>
    <row r="730" spans="1:13">
      <c r="A730" s="39"/>
      <c r="B730" s="47">
        <f>+'Ark1'!C3491</f>
        <v>2003</v>
      </c>
      <c r="C730" s="47">
        <f>+'Ark1'!M3491</f>
        <v>52</v>
      </c>
      <c r="D730" s="47">
        <f>+'Ark1'!Q3491</f>
        <v>498</v>
      </c>
      <c r="E730" s="65">
        <f>+'Ark1'!R3491</f>
        <v>879</v>
      </c>
      <c r="F730" s="65">
        <f>+'Ark1'!S3491</f>
        <v>879</v>
      </c>
      <c r="G730" s="102">
        <f>+'Ark1'!T3491</f>
        <v>3.7263131120437505</v>
      </c>
      <c r="H730" s="102">
        <f>+'Ark1'!U3491</f>
        <v>4.4458419657643473</v>
      </c>
      <c r="I730" s="102">
        <f>+'Ark1'!Y3491</f>
        <v>158.2131968145622</v>
      </c>
      <c r="J730" s="102">
        <f>+'Ark1'!AA3491</f>
        <v>25.72091633047442</v>
      </c>
      <c r="K730" s="102">
        <f t="shared" si="22"/>
        <v>3.0425614772031193</v>
      </c>
      <c r="L730" s="65">
        <f t="shared" si="23"/>
        <v>1.7650602409638554</v>
      </c>
      <c r="M730" s="39"/>
    </row>
    <row r="731" spans="1:13">
      <c r="A731" s="39"/>
      <c r="B731" s="47">
        <f>+'Ark1'!C3492</f>
        <v>2003</v>
      </c>
      <c r="C731" s="47">
        <f>+'Ark1'!M3492</f>
        <v>53</v>
      </c>
      <c r="D731" s="47">
        <f>+'Ark1'!Q3492</f>
        <v>607</v>
      </c>
      <c r="E731" s="65">
        <f>+'Ark1'!R3492</f>
        <v>1170</v>
      </c>
      <c r="F731" s="65">
        <f>+'Ark1'!S3492</f>
        <v>1170</v>
      </c>
      <c r="G731" s="102">
        <f>+'Ark1'!T3492</f>
        <v>4.9599389545974812</v>
      </c>
      <c r="H731" s="102">
        <f>+'Ark1'!U3492</f>
        <v>5.7446075751502228</v>
      </c>
      <c r="I731" s="102">
        <f>+'Ark1'!Y3492</f>
        <v>153.58615384615388</v>
      </c>
      <c r="J731" s="102">
        <f>+'Ark1'!AA3492</f>
        <v>23.774206300254662</v>
      </c>
      <c r="K731" s="102">
        <f t="shared" si="22"/>
        <v>2.8978519593613941</v>
      </c>
      <c r="L731" s="65">
        <f t="shared" si="23"/>
        <v>1.9275123558484348</v>
      </c>
      <c r="M731" s="39"/>
    </row>
    <row r="732" spans="1:13">
      <c r="A732" s="39"/>
      <c r="B732" s="47">
        <f>+'Ark1'!C3493</f>
        <v>2003</v>
      </c>
      <c r="C732" s="47">
        <f>+'Ark1'!M3493</f>
        <v>54</v>
      </c>
      <c r="D732" s="47">
        <f>+'Ark1'!Q3493</f>
        <v>668</v>
      </c>
      <c r="E732" s="65">
        <f>+'Ark1'!R3493</f>
        <v>1405</v>
      </c>
      <c r="F732" s="65">
        <f>+'Ark1'!S3493</f>
        <v>1405</v>
      </c>
      <c r="G732" s="102">
        <f>+'Ark1'!T3493</f>
        <v>5.9561660095807376</v>
      </c>
      <c r="H732" s="102">
        <f>+'Ark1'!U3493</f>
        <v>6.5385583907613078</v>
      </c>
      <c r="I732" s="102">
        <f>+'Ark1'!Y3493</f>
        <v>145.5738078291815</v>
      </c>
      <c r="J732" s="102">
        <f>+'Ark1'!AA3493</f>
        <v>25.363732284378727</v>
      </c>
      <c r="K732" s="102">
        <f t="shared" si="22"/>
        <v>2.6958112560959537</v>
      </c>
      <c r="L732" s="65">
        <f t="shared" si="23"/>
        <v>2.1032934131736525</v>
      </c>
      <c r="M732" s="39"/>
    </row>
    <row r="733" spans="1:13">
      <c r="A733" s="39"/>
      <c r="B733" s="47">
        <f>+'Ark1'!C3494</f>
        <v>2003</v>
      </c>
      <c r="C733" s="47">
        <f>+'Ark1'!M3494</f>
        <v>55</v>
      </c>
      <c r="D733" s="47">
        <f>+'Ark1'!Q3494</f>
        <v>1076</v>
      </c>
      <c r="E733" s="65">
        <f>+'Ark1'!R3494</f>
        <v>2919</v>
      </c>
      <c r="F733" s="65">
        <f>+'Ark1'!S3494</f>
        <v>2919</v>
      </c>
      <c r="G733" s="102">
        <f>+'Ark1'!T3494</f>
        <v>12.374411802111153</v>
      </c>
      <c r="H733" s="102">
        <f>+'Ark1'!U3494</f>
        <v>12.667849480347</v>
      </c>
      <c r="I733" s="102">
        <f>+'Ark1'!Y3494</f>
        <v>135.75203836930439</v>
      </c>
      <c r="J733" s="102">
        <f>+'Ark1'!AA3494</f>
        <v>28.027342552996391</v>
      </c>
      <c r="K733" s="102">
        <f t="shared" si="22"/>
        <v>2.4682188794418978</v>
      </c>
      <c r="L733" s="65">
        <f t="shared" si="23"/>
        <v>2.712825278810409</v>
      </c>
      <c r="M733" s="39"/>
    </row>
    <row r="734" spans="1:13">
      <c r="A734" s="39"/>
      <c r="B734" s="47">
        <f>+'Ark1'!C3495</f>
        <v>2003</v>
      </c>
      <c r="C734" s="47">
        <f>+'Ark1'!M3495</f>
        <v>56</v>
      </c>
      <c r="D734" s="47">
        <f>+'Ark1'!Q3495</f>
        <v>833</v>
      </c>
      <c r="E734" s="65">
        <f>+'Ark1'!R3495</f>
        <v>2473</v>
      </c>
      <c r="F734" s="65">
        <f>+'Ark1'!S3495</f>
        <v>2473</v>
      </c>
      <c r="G734" s="102">
        <f>+'Ark1'!T3495</f>
        <v>10.483700029674848</v>
      </c>
      <c r="H734" s="102">
        <f>+'Ark1'!U3495</f>
        <v>10.814558038979785</v>
      </c>
      <c r="I734" s="102">
        <f>+'Ark1'!Y3495</f>
        <v>136.79247877072385</v>
      </c>
      <c r="J734" s="102">
        <f>+'Ark1'!AA3495</f>
        <v>23.632706918036209</v>
      </c>
      <c r="K734" s="102">
        <f t="shared" si="22"/>
        <v>2.4427228351914971</v>
      </c>
      <c r="L734" s="65">
        <f t="shared" si="23"/>
        <v>2.9687875150060026</v>
      </c>
      <c r="M734" s="39"/>
    </row>
    <row r="735" spans="1:13">
      <c r="A735" s="39"/>
      <c r="B735" s="47">
        <f>+'Ark1'!C3496</f>
        <v>2003</v>
      </c>
      <c r="C735" s="47">
        <f>+'Ark1'!M3496</f>
        <v>57</v>
      </c>
      <c r="D735" s="47">
        <f>+'Ark1'!Q3496</f>
        <v>670</v>
      </c>
      <c r="E735" s="65">
        <f>+'Ark1'!R3496</f>
        <v>1863</v>
      </c>
      <c r="F735" s="65">
        <f>+'Ark1'!S3496</f>
        <v>1863</v>
      </c>
      <c r="G735" s="102">
        <f>+'Ark1'!T3496</f>
        <v>7.8977489507821437</v>
      </c>
      <c r="H735" s="102">
        <f>+'Ark1'!U3496</f>
        <v>7.8696473639611231</v>
      </c>
      <c r="I735" s="102">
        <f>+'Ark1'!Y3496</f>
        <v>132.13564143854023</v>
      </c>
      <c r="J735" s="102">
        <f>+'Ark1'!AA3496</f>
        <v>23.14339339338045</v>
      </c>
      <c r="K735" s="102">
        <f t="shared" si="22"/>
        <v>2.3181691480445656</v>
      </c>
      <c r="L735" s="65">
        <f t="shared" si="23"/>
        <v>2.7805970149253731</v>
      </c>
      <c r="M735" s="39"/>
    </row>
    <row r="736" spans="1:13">
      <c r="A736" s="39"/>
      <c r="B736" s="47">
        <f>+'Ark1'!C3497</f>
        <v>2003</v>
      </c>
      <c r="C736" s="47">
        <f>+'Ark1'!M3497</f>
        <v>58</v>
      </c>
      <c r="D736" s="47">
        <f>+'Ark1'!Q3497</f>
        <v>846</v>
      </c>
      <c r="E736" s="65">
        <f>+'Ark1'!R3497</f>
        <v>2711</v>
      </c>
      <c r="F736" s="65">
        <f>+'Ark1'!S3497</f>
        <v>2712</v>
      </c>
      <c r="G736" s="102">
        <f>+'Ark1'!T3497</f>
        <v>11.492644876849383</v>
      </c>
      <c r="H736" s="102">
        <f>+'Ark1'!U3497</f>
        <v>10.903344191012621</v>
      </c>
      <c r="I736" s="102">
        <f>+'Ark1'!Y3497</f>
        <v>125.8078568793802</v>
      </c>
      <c r="J736" s="102">
        <f>+'Ark1'!AA3497</f>
        <v>23.051870483803757</v>
      </c>
      <c r="K736" s="102">
        <f t="shared" si="22"/>
        <v>2.1691009806789689</v>
      </c>
      <c r="L736" s="65">
        <f t="shared" si="23"/>
        <v>3.2044917257683214</v>
      </c>
      <c r="M736" s="39"/>
    </row>
    <row r="737" spans="1:13">
      <c r="A737" s="39"/>
      <c r="B737" s="47">
        <f>+'Ark1'!C3498</f>
        <v>2003</v>
      </c>
      <c r="C737" s="47">
        <f>+'Ark1'!M3498</f>
        <v>59</v>
      </c>
      <c r="D737" s="47">
        <f>+'Ark1'!Q3498</f>
        <v>768</v>
      </c>
      <c r="E737" s="65">
        <f>+'Ark1'!R3498</f>
        <v>2525</v>
      </c>
      <c r="F737" s="65">
        <f>+'Ark1'!S3498</f>
        <v>2525</v>
      </c>
      <c r="G737" s="102">
        <f>+'Ark1'!T3498</f>
        <v>10.704141760990296</v>
      </c>
      <c r="H737" s="102">
        <f>+'Ark1'!U3498</f>
        <v>9.6931825131337117</v>
      </c>
      <c r="I737" s="102">
        <f>+'Ark1'!Y3498</f>
        <v>120.08328712871298</v>
      </c>
      <c r="J737" s="102">
        <f>+'Ark1'!AA3498</f>
        <v>22.746332832208008</v>
      </c>
      <c r="K737" s="102">
        <f t="shared" si="22"/>
        <v>2.0353099513341184</v>
      </c>
      <c r="L737" s="65">
        <f t="shared" si="23"/>
        <v>3.2877604166666665</v>
      </c>
      <c r="M737" s="39"/>
    </row>
    <row r="738" spans="1:13">
      <c r="A738" s="39"/>
      <c r="B738" s="47">
        <f>+'Ark1'!C3499</f>
        <v>2003</v>
      </c>
      <c r="C738" s="47">
        <f>+'Ark1'!M3499</f>
        <v>60</v>
      </c>
      <c r="D738" s="47">
        <f>+'Ark1'!Q3499</f>
        <v>746</v>
      </c>
      <c r="E738" s="65">
        <f>+'Ark1'!R3499</f>
        <v>2341</v>
      </c>
      <c r="F738" s="65">
        <f>+'Ark1'!S3499</f>
        <v>2341</v>
      </c>
      <c r="G738" s="102">
        <f>+'Ark1'!T3499</f>
        <v>9.9241171732587219</v>
      </c>
      <c r="H738" s="102">
        <f>+'Ark1'!U3499</f>
        <v>8.752227685889796</v>
      </c>
      <c r="I738" s="102">
        <f>+'Ark1'!Y3499</f>
        <v>116.94852627082452</v>
      </c>
      <c r="J738" s="102">
        <f>+'Ark1'!AA3499</f>
        <v>21.044953689334619</v>
      </c>
      <c r="K738" s="102">
        <f t="shared" si="22"/>
        <v>1.949142104513742</v>
      </c>
      <c r="L738" s="65">
        <f t="shared" si="23"/>
        <v>3.1380697050938338</v>
      </c>
      <c r="M738" s="39"/>
    </row>
    <row r="739" spans="1:13">
      <c r="A739" s="39"/>
      <c r="B739" s="47">
        <f>+'Ark1'!C3500</f>
        <v>2003</v>
      </c>
      <c r="C739" s="47">
        <f>+'Ark1'!M3500</f>
        <v>61</v>
      </c>
      <c r="D739" s="47">
        <f>+'Ark1'!Q3500</f>
        <v>519</v>
      </c>
      <c r="E739" s="65">
        <f>+'Ark1'!R3500</f>
        <v>1272</v>
      </c>
      <c r="F739" s="65">
        <f>+'Ark1'!S3500</f>
        <v>1272</v>
      </c>
      <c r="G739" s="102">
        <f>+'Ark1'!T3500</f>
        <v>5.3923438891008511</v>
      </c>
      <c r="H739" s="102">
        <f>+'Ark1'!U3500</f>
        <v>4.6317580518055452</v>
      </c>
      <c r="I739" s="102">
        <f>+'Ark1'!Y3500</f>
        <v>113.90330188679236</v>
      </c>
      <c r="J739" s="102">
        <f>+'Ark1'!AA3500</f>
        <v>20.529313413344937</v>
      </c>
      <c r="K739" s="102">
        <f t="shared" si="22"/>
        <v>1.8672672440457765</v>
      </c>
      <c r="L739" s="65">
        <f t="shared" si="23"/>
        <v>2.4508670520231215</v>
      </c>
      <c r="M739" s="39"/>
    </row>
    <row r="740" spans="1:13">
      <c r="A740" s="39"/>
      <c r="B740" s="47">
        <f>+'Ark1'!C3501</f>
        <v>2003</v>
      </c>
      <c r="C740" s="47">
        <f>+'Ark1'!M3501</f>
        <v>62</v>
      </c>
      <c r="D740" s="47">
        <f>+'Ark1'!Q3501</f>
        <v>398</v>
      </c>
      <c r="E740" s="65">
        <f>+'Ark1'!R3501</f>
        <v>910</v>
      </c>
      <c r="F740" s="65">
        <f>+'Ark1'!S3501</f>
        <v>910</v>
      </c>
      <c r="G740" s="102">
        <f>+'Ark1'!T3501</f>
        <v>3.8577302980202641</v>
      </c>
      <c r="H740" s="102">
        <f>+'Ark1'!U3501</f>
        <v>3.2060966256626804</v>
      </c>
      <c r="I740" s="102">
        <f>+'Ark1'!Y3501</f>
        <v>110.20791208791212</v>
      </c>
      <c r="J740" s="102">
        <f>+'Ark1'!AA3501</f>
        <v>18.895468467535821</v>
      </c>
      <c r="K740" s="102">
        <f t="shared" si="22"/>
        <v>1.7775469691598729</v>
      </c>
      <c r="L740" s="65">
        <f t="shared" si="23"/>
        <v>2.2864321608040199</v>
      </c>
      <c r="M740" s="39"/>
    </row>
    <row r="741" spans="1:13">
      <c r="A741" s="39"/>
      <c r="B741" s="47">
        <f>+'Ark1'!C3502</f>
        <v>2003</v>
      </c>
      <c r="C741" s="47">
        <f>+'Ark1'!M3502</f>
        <v>63</v>
      </c>
      <c r="D741" s="47">
        <f>+'Ark1'!Q3502</f>
        <v>143</v>
      </c>
      <c r="E741" s="65">
        <f>+'Ark1'!R3502</f>
        <v>223</v>
      </c>
      <c r="F741" s="65">
        <f>+'Ark1'!S3502</f>
        <v>223</v>
      </c>
      <c r="G741" s="102">
        <f>+'Ark1'!T3502</f>
        <v>0.94535588621815236</v>
      </c>
      <c r="H741" s="102">
        <f>+'Ark1'!U3502</f>
        <v>0.80549144891819979</v>
      </c>
      <c r="I741" s="102">
        <f>+'Ark1'!Y3502</f>
        <v>112.98834080717489</v>
      </c>
      <c r="J741" s="102">
        <f>+'Ark1'!AA3502</f>
        <v>22.150916296234126</v>
      </c>
      <c r="K741" s="102">
        <f t="shared" si="22"/>
        <v>1.7934657270980141</v>
      </c>
      <c r="L741" s="65">
        <f t="shared" si="23"/>
        <v>1.5594405594405594</v>
      </c>
      <c r="M741" s="39"/>
    </row>
    <row r="742" spans="1:13">
      <c r="A742" s="39"/>
      <c r="B742" s="47">
        <f>+'Ark1'!C3503</f>
        <v>2003</v>
      </c>
      <c r="C742" s="47">
        <f>+'Ark1'!M3503</f>
        <v>64</v>
      </c>
      <c r="D742" s="47">
        <f>+'Ark1'!Q3503</f>
        <v>49</v>
      </c>
      <c r="E742" s="65">
        <f>+'Ark1'!R3503</f>
        <v>67</v>
      </c>
      <c r="F742" s="65">
        <f>+'Ark1'!S3503</f>
        <v>67</v>
      </c>
      <c r="G742" s="102">
        <f>+'Ark1'!T3503</f>
        <v>0.28403069227182154</v>
      </c>
      <c r="H742" s="102">
        <f>+'Ark1'!U3503</f>
        <v>0.23884635353870176</v>
      </c>
      <c r="I742" s="102">
        <f>+'Ark1'!Y3503</f>
        <v>111.51194029850748</v>
      </c>
      <c r="J742" s="102">
        <f>+'Ark1'!AA3503</f>
        <v>19.563280578203379</v>
      </c>
      <c r="K742" s="102">
        <f t="shared" si="22"/>
        <v>1.7423740671641794</v>
      </c>
      <c r="L742" s="65">
        <f t="shared" si="23"/>
        <v>1.3673469387755102</v>
      </c>
      <c r="M742" s="39"/>
    </row>
    <row r="743" spans="1:13">
      <c r="A743" s="39"/>
      <c r="B743" s="47">
        <f>+'Ark1'!C3504</f>
        <v>2003</v>
      </c>
      <c r="C743" s="47">
        <f>+'Ark1'!M3504</f>
        <v>65</v>
      </c>
      <c r="D743" s="47">
        <f>+'Ark1'!Q3504</f>
        <v>29</v>
      </c>
      <c r="E743" s="65">
        <f>+'Ark1'!R3504</f>
        <v>34</v>
      </c>
      <c r="F743" s="65">
        <f>+'Ark1'!S3504</f>
        <v>34</v>
      </c>
      <c r="G743" s="102">
        <f>+'Ark1'!T3504</f>
        <v>0.14413497816779003</v>
      </c>
      <c r="H743" s="102">
        <f>+'Ark1'!U3504</f>
        <v>0.12999036884599319</v>
      </c>
      <c r="I743" s="102">
        <f>+'Ark1'!Y3504</f>
        <v>119.59411764705888</v>
      </c>
      <c r="J743" s="102">
        <f>+'Ark1'!AA3504</f>
        <v>17.779878600400412</v>
      </c>
      <c r="K743" s="102">
        <f t="shared" si="22"/>
        <v>1.8399095022624443</v>
      </c>
      <c r="L743" s="65">
        <f t="shared" si="23"/>
        <v>1.1724137931034482</v>
      </c>
      <c r="M743" s="39"/>
    </row>
    <row r="744" spans="1:13">
      <c r="A744" s="39"/>
      <c r="B744" s="47">
        <f>+'Ark1'!C3505</f>
        <v>2003</v>
      </c>
      <c r="C744" s="47">
        <f>+'Ark1'!M3505</f>
        <v>66</v>
      </c>
      <c r="D744" s="47">
        <f>+'Ark1'!Q3505</f>
        <v>0</v>
      </c>
      <c r="E744" s="65">
        <f>+'Ark1'!R3505</f>
        <v>0</v>
      </c>
      <c r="F744" s="65">
        <f>+'Ark1'!S3505</f>
        <v>0</v>
      </c>
      <c r="G744" s="102">
        <f>+'Ark1'!T3505</f>
        <v>0</v>
      </c>
      <c r="H744" s="102">
        <f>+'Ark1'!U3505</f>
        <v>0</v>
      </c>
      <c r="I744" s="102">
        <f>+'Ark1'!Y3505</f>
        <v>0</v>
      </c>
      <c r="J744" s="102">
        <f>+'Ark1'!AA3505</f>
        <v>0</v>
      </c>
      <c r="K744" s="102">
        <f t="shared" si="22"/>
        <v>0</v>
      </c>
      <c r="L744" s="65" t="e">
        <f t="shared" si="23"/>
        <v>#DIV/0!</v>
      </c>
      <c r="M744" s="39"/>
    </row>
    <row r="745" spans="1:13">
      <c r="A745" s="39"/>
      <c r="B745" s="47">
        <f>+'Ark1'!C3506</f>
        <v>2003</v>
      </c>
      <c r="C745" s="47">
        <f>+'Ark1'!M3506</f>
        <v>67</v>
      </c>
      <c r="D745" s="47">
        <f>+'Ark1'!Q3506</f>
        <v>0</v>
      </c>
      <c r="E745" s="65">
        <f>+'Ark1'!R3506</f>
        <v>0</v>
      </c>
      <c r="F745" s="65">
        <f>+'Ark1'!S3506</f>
        <v>0</v>
      </c>
      <c r="G745" s="102">
        <f>+'Ark1'!T3506</f>
        <v>0</v>
      </c>
      <c r="H745" s="102">
        <f>+'Ark1'!U3506</f>
        <v>0</v>
      </c>
      <c r="I745" s="102">
        <f>+'Ark1'!Y3506</f>
        <v>0</v>
      </c>
      <c r="J745" s="102">
        <f>+'Ark1'!AA3506</f>
        <v>0</v>
      </c>
      <c r="K745" s="102">
        <f t="shared" si="22"/>
        <v>0</v>
      </c>
      <c r="L745" s="65" t="e">
        <f t="shared" si="23"/>
        <v>#DIV/0!</v>
      </c>
      <c r="M745" s="39"/>
    </row>
    <row r="746" spans="1:13">
      <c r="A746" s="39"/>
      <c r="B746" s="47">
        <f>+'Ark1'!C3507</f>
        <v>2003</v>
      </c>
      <c r="C746" s="47">
        <f>+'Ark1'!M3507</f>
        <v>68</v>
      </c>
      <c r="D746" s="47">
        <f>+'Ark1'!Q3507</f>
        <v>0</v>
      </c>
      <c r="E746" s="65">
        <f>+'Ark1'!R3507</f>
        <v>0</v>
      </c>
      <c r="F746" s="65">
        <f>+'Ark1'!S3507</f>
        <v>0</v>
      </c>
      <c r="G746" s="102">
        <f>+'Ark1'!T3507</f>
        <v>0</v>
      </c>
      <c r="H746" s="102">
        <f>+'Ark1'!U3507</f>
        <v>0</v>
      </c>
      <c r="I746" s="102">
        <f>+'Ark1'!Y3507</f>
        <v>0</v>
      </c>
      <c r="J746" s="102">
        <f>+'Ark1'!AA3507</f>
        <v>0</v>
      </c>
      <c r="K746" s="102">
        <f t="shared" si="22"/>
        <v>0</v>
      </c>
      <c r="L746" s="65" t="e">
        <f t="shared" si="23"/>
        <v>#DIV/0!</v>
      </c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  <row r="748" spans="1:1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</row>
  </sheetData>
  <mergeCells count="1">
    <mergeCell ref="L5:M5"/>
  </mergeCells>
  <conditionalFormatting sqref="O36:P37 O106:P106">
    <cfRule type="cellIs" dxfId="52" priority="2" stopIfTrue="1" operator="lessThan">
      <formula>0</formula>
    </cfRule>
  </conditionalFormatting>
  <conditionalFormatting sqref="O83:P83">
    <cfRule type="cellIs" dxfId="51" priority="3" stopIfTrue="1" operator="greaterThan">
      <formula>0</formula>
    </cfRule>
  </conditionalFormatting>
  <conditionalFormatting sqref="O60:P60">
    <cfRule type="cellIs" dxfId="50" priority="4" stopIfTrue="1" operator="greaterThan">
      <formula>0</formula>
    </cfRule>
    <cfRule type="cellIs" dxfId="49" priority="5" stopIfTrue="1" operator="lessThan">
      <formula>0</formula>
    </cfRule>
  </conditionalFormatting>
  <conditionalFormatting sqref="O83:P83">
    <cfRule type="cellIs" dxfId="48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8066-7538-42F4-A1FC-8617B0B32184}">
  <dimension ref="A1"/>
  <sheetViews>
    <sheetView workbookViewId="0">
      <selection activeCell="A6" sqref="A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38"/>
  <sheetViews>
    <sheetView zoomScale="94" zoomScaleNormal="94"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N22" sqref="N22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7" customWidth="1"/>
    <col min="11" max="11" width="4.36328125" customWidth="1"/>
    <col min="12" max="12" width="5.81640625" style="97" customWidth="1"/>
    <col min="13" max="13" width="7.81640625" customWidth="1"/>
    <col min="14" max="14" width="5.90625" style="97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7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7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1"/>
      <c r="K1" s="39"/>
      <c r="L1" s="101"/>
      <c r="M1" s="39"/>
      <c r="N1" s="101"/>
      <c r="O1" s="39"/>
      <c r="P1" s="64"/>
      <c r="Q1" s="39"/>
      <c r="R1" s="39"/>
      <c r="S1" s="64"/>
      <c r="T1" s="101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3" customFormat="1" ht="31.8">
      <c r="A2" s="141"/>
      <c r="B2" s="142" t="s">
        <v>380</v>
      </c>
      <c r="C2" s="141"/>
      <c r="D2" s="141"/>
      <c r="E2" s="141"/>
      <c r="F2" s="141"/>
      <c r="G2" s="141"/>
      <c r="H2" s="141"/>
      <c r="I2" s="142" t="s">
        <v>418</v>
      </c>
      <c r="J2" s="144"/>
      <c r="K2" s="141"/>
      <c r="L2" s="141"/>
      <c r="M2" s="144" t="str">
        <f>+År!B2</f>
        <v>Flådd purke</v>
      </c>
      <c r="N2" s="144"/>
      <c r="O2" s="141"/>
      <c r="P2" s="148"/>
      <c r="Q2" s="142"/>
      <c r="R2" s="141"/>
      <c r="S2" s="148"/>
      <c r="T2" s="141"/>
      <c r="U2" s="147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1"/>
      <c r="K3" s="39"/>
      <c r="L3" s="101"/>
      <c r="M3" s="39"/>
      <c r="N3" s="101"/>
      <c r="O3" s="39"/>
      <c r="P3" s="64"/>
      <c r="Q3" s="39"/>
      <c r="R3" s="39"/>
      <c r="S3" s="64"/>
      <c r="T3" s="101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101"/>
      <c r="K4" s="39"/>
      <c r="L4" s="101"/>
      <c r="M4" s="39"/>
      <c r="N4" s="101"/>
      <c r="O4" s="39"/>
      <c r="P4" s="64"/>
      <c r="Q4" s="39"/>
      <c r="R4" s="39"/>
      <c r="S4" s="64"/>
      <c r="T4" s="101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4" customFormat="1" ht="19.8">
      <c r="A5" s="155"/>
      <c r="B5" s="155"/>
      <c r="C5" s="155"/>
      <c r="D5" s="155"/>
      <c r="E5" s="139" t="s">
        <v>8</v>
      </c>
      <c r="F5" s="139"/>
      <c r="G5" s="133">
        <f>+År!Q2</f>
        <v>52</v>
      </c>
      <c r="H5" s="139"/>
      <c r="I5" s="155"/>
      <c r="J5" s="164" t="s">
        <v>372</v>
      </c>
      <c r="K5" s="139"/>
      <c r="L5" s="156"/>
      <c r="M5" s="155"/>
      <c r="N5" s="164"/>
      <c r="O5" s="295">
        <f>SUM(G12:G29)</f>
        <v>18002</v>
      </c>
      <c r="P5" s="294"/>
      <c r="Q5" s="139"/>
      <c r="R5" s="39"/>
      <c r="S5" s="157"/>
      <c r="T5" s="155"/>
      <c r="U5" s="156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1"/>
      <c r="K6" s="39"/>
      <c r="L6" s="101"/>
      <c r="M6" s="39"/>
      <c r="N6" s="101"/>
      <c r="O6" s="45"/>
      <c r="P6" s="64"/>
      <c r="Q6" s="39"/>
      <c r="R6" s="39"/>
      <c r="S6" s="64"/>
      <c r="T6" s="101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101"/>
      <c r="K7" s="39"/>
      <c r="L7" s="101"/>
      <c r="M7" s="39"/>
      <c r="N7" s="101"/>
      <c r="O7" s="45"/>
      <c r="P7" s="64"/>
      <c r="Q7" s="39"/>
      <c r="R7" s="39"/>
      <c r="S7" s="64"/>
      <c r="T7" s="101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101"/>
      <c r="K8" s="39"/>
      <c r="L8" s="101"/>
      <c r="M8" s="39"/>
      <c r="N8" s="101"/>
      <c r="O8" s="45"/>
      <c r="P8" s="64"/>
      <c r="Q8" s="39"/>
      <c r="R8" s="39"/>
      <c r="S8" s="83" t="s">
        <v>462</v>
      </c>
      <c r="T8" s="145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2" t="s">
        <v>3</v>
      </c>
      <c r="J9" s="101"/>
      <c r="K9" s="39"/>
      <c r="L9" s="101"/>
      <c r="M9" s="39"/>
      <c r="N9" s="101"/>
      <c r="O9" s="45"/>
      <c r="P9" s="72" t="s">
        <v>18</v>
      </c>
      <c r="Q9" s="39"/>
      <c r="R9" s="78" t="s">
        <v>395</v>
      </c>
      <c r="S9" s="72" t="s">
        <v>463</v>
      </c>
      <c r="T9" s="96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442</v>
      </c>
      <c r="F10" s="34"/>
      <c r="G10" s="72" t="s">
        <v>3</v>
      </c>
      <c r="H10" s="34"/>
      <c r="I10" s="72" t="s">
        <v>401</v>
      </c>
      <c r="J10" s="96" t="s">
        <v>3</v>
      </c>
      <c r="K10" s="39"/>
      <c r="L10" s="96" t="s">
        <v>1</v>
      </c>
      <c r="M10" s="78" t="s">
        <v>18</v>
      </c>
      <c r="N10" s="101"/>
      <c r="O10" s="78" t="s">
        <v>395</v>
      </c>
      <c r="P10" s="72" t="s">
        <v>399</v>
      </c>
      <c r="Q10" s="39"/>
      <c r="R10" s="78" t="s">
        <v>399</v>
      </c>
      <c r="S10" s="72" t="s">
        <v>467</v>
      </c>
      <c r="T10" s="96" t="s">
        <v>449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381</v>
      </c>
      <c r="D11" s="42"/>
      <c r="E11" s="34" t="s">
        <v>421</v>
      </c>
      <c r="F11" s="116" t="s">
        <v>448</v>
      </c>
      <c r="G11" s="72" t="s">
        <v>11</v>
      </c>
      <c r="H11" s="116" t="s">
        <v>448</v>
      </c>
      <c r="I11" s="72" t="s">
        <v>394</v>
      </c>
      <c r="J11" s="96" t="s">
        <v>363</v>
      </c>
      <c r="K11" s="116" t="s">
        <v>448</v>
      </c>
      <c r="L11" s="96" t="s">
        <v>363</v>
      </c>
      <c r="M11" s="78" t="s">
        <v>394</v>
      </c>
      <c r="N11" s="127" t="s">
        <v>448</v>
      </c>
      <c r="O11" s="78" t="s">
        <v>397</v>
      </c>
      <c r="P11" s="72" t="s">
        <v>396</v>
      </c>
      <c r="Q11" s="116" t="s">
        <v>448</v>
      </c>
      <c r="R11" s="78" t="s">
        <v>396</v>
      </c>
      <c r="S11" s="72" t="s">
        <v>394</v>
      </c>
      <c r="T11" s="96" t="s">
        <v>456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213">
        <f>+'Ark1'!C3753</f>
        <v>2023</v>
      </c>
      <c r="C12" s="47">
        <f>+'Ark1'!N3753</f>
        <v>60</v>
      </c>
      <c r="D12" s="48" t="s">
        <v>425</v>
      </c>
      <c r="E12" s="47">
        <f>+'Ark1'!Q3753</f>
        <v>29</v>
      </c>
      <c r="F12" s="60">
        <f t="shared" ref="F12:F29" si="0">+E12-E31</f>
        <v>9</v>
      </c>
      <c r="G12" s="195">
        <f>+'Ark1'!R3753</f>
        <v>38</v>
      </c>
      <c r="H12" s="60">
        <f t="shared" ref="H12:H29" si="1">+G12-G31</f>
        <v>16</v>
      </c>
      <c r="I12" s="65">
        <f>+'Ark1'!S3753</f>
        <v>38</v>
      </c>
      <c r="J12" s="102">
        <f>+'Ark1'!T3753</f>
        <v>0.21108765692700812</v>
      </c>
      <c r="K12" s="99">
        <f t="shared" ref="K12:K29" si="2">+J12-J31</f>
        <v>8.9318685874813522E-2</v>
      </c>
      <c r="L12" s="102">
        <f>+'Ark1'!U3753</f>
        <v>9.4240069523212899E-2</v>
      </c>
      <c r="M12" s="197">
        <f>+'Ark1'!W3753</f>
        <v>62.684210526315802</v>
      </c>
      <c r="N12" s="99">
        <f t="shared" ref="N12:N29" si="3">+M12-M31</f>
        <v>0.95693779904308229</v>
      </c>
      <c r="O12" s="49">
        <f>+'Ark1'!AB3753</f>
        <v>2.7155038609505326</v>
      </c>
      <c r="P12" s="195">
        <f>+'Ark1'!Y3753</f>
        <v>61.526315789473678</v>
      </c>
      <c r="Q12" s="99">
        <f t="shared" ref="Q12:Q29" si="4">+P12-P31</f>
        <v>-1.2509569377990388</v>
      </c>
      <c r="R12" s="49">
        <f>+'Ark1'!AA3753</f>
        <v>6.6285143294758191</v>
      </c>
      <c r="S12" s="65">
        <f>+'Ark1'!AC3753</f>
        <v>-11.796096947599873</v>
      </c>
      <c r="T12" s="102">
        <f>+G12/E12</f>
        <v>1.3103448275862069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213">
        <f>+'Ark1'!C3754</f>
        <v>2023</v>
      </c>
      <c r="C13" s="47">
        <f>+'Ark1'!N3754</f>
        <v>70</v>
      </c>
      <c r="D13" s="48" t="s">
        <v>426</v>
      </c>
      <c r="E13" s="47">
        <f>+'Ark1'!Q3754</f>
        <v>43</v>
      </c>
      <c r="F13" s="60">
        <f t="shared" si="0"/>
        <v>-1</v>
      </c>
      <c r="G13" s="195">
        <f>+'Ark1'!R3754</f>
        <v>117</v>
      </c>
      <c r="H13" s="60">
        <f t="shared" si="1"/>
        <v>19</v>
      </c>
      <c r="I13" s="65">
        <f>+'Ark1'!S3754</f>
        <v>116</v>
      </c>
      <c r="J13" s="102">
        <f>+'Ark1'!T3754</f>
        <v>0.64992778580157762</v>
      </c>
      <c r="K13" s="99">
        <f t="shared" si="2"/>
        <v>0.10750236929634704</v>
      </c>
      <c r="L13" s="102">
        <f>+'Ark1'!U3754</f>
        <v>0.35650800637511082</v>
      </c>
      <c r="M13" s="197">
        <f>+'Ark1'!W3754</f>
        <v>63.620689655172413</v>
      </c>
      <c r="N13" s="99">
        <f t="shared" si="3"/>
        <v>0.70232230823364006</v>
      </c>
      <c r="O13" s="49">
        <f>+'Ark1'!AB3754</f>
        <v>2.0242289822674899</v>
      </c>
      <c r="P13" s="195">
        <f>+'Ark1'!Y3754</f>
        <v>75.594871794871807</v>
      </c>
      <c r="Q13" s="99">
        <f t="shared" si="4"/>
        <v>-1.2674751439037095</v>
      </c>
      <c r="R13" s="49">
        <f>+'Ark1'!AA3754</f>
        <v>2.7147880794436254</v>
      </c>
      <c r="S13" s="65">
        <f>+'Ark1'!AC3754</f>
        <v>-3.3181209478321119</v>
      </c>
      <c r="T13" s="102">
        <f t="shared" ref="T13:T31" si="5">+G13/E13</f>
        <v>2.7209302325581395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213">
        <f>+'Ark1'!C3755</f>
        <v>2023</v>
      </c>
      <c r="C14" s="47">
        <f>+'Ark1'!N3755</f>
        <v>80</v>
      </c>
      <c r="D14" s="48" t="s">
        <v>427</v>
      </c>
      <c r="E14" s="47">
        <f>+'Ark1'!Q3755</f>
        <v>79</v>
      </c>
      <c r="F14" s="60">
        <f t="shared" si="0"/>
        <v>2</v>
      </c>
      <c r="G14" s="195">
        <f>+'Ark1'!R3755</f>
        <v>391</v>
      </c>
      <c r="H14" s="60">
        <f t="shared" si="1"/>
        <v>10</v>
      </c>
      <c r="I14" s="65">
        <f>+'Ark1'!S3755</f>
        <v>390</v>
      </c>
      <c r="J14" s="102">
        <f>+'Ark1'!T3755</f>
        <v>2.1719808910121094</v>
      </c>
      <c r="K14" s="99">
        <f t="shared" si="2"/>
        <v>6.3163710517284866E-2</v>
      </c>
      <c r="L14" s="102">
        <f>+'Ark1'!U3755</f>
        <v>1.3512002508769001</v>
      </c>
      <c r="M14" s="197">
        <f>+'Ark1'!W3755</f>
        <v>63.133333333333354</v>
      </c>
      <c r="N14" s="99">
        <f t="shared" si="3"/>
        <v>8.0839895013120611E-2</v>
      </c>
      <c r="O14" s="49">
        <f>+'Ark1'!AB3755</f>
        <v>2.2662895613906744</v>
      </c>
      <c r="P14" s="195">
        <f>+'Ark1'!Y3755</f>
        <v>85.733759590792801</v>
      </c>
      <c r="Q14" s="99">
        <f t="shared" si="4"/>
        <v>-0.25448187902345865</v>
      </c>
      <c r="R14" s="49">
        <f>+'Ark1'!AA3755</f>
        <v>2.637913887497418</v>
      </c>
      <c r="S14" s="65">
        <f>+'Ark1'!AC3755</f>
        <v>-5.8582471066737298</v>
      </c>
      <c r="T14" s="102">
        <f t="shared" si="5"/>
        <v>4.9493670886075947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213">
        <f>+'Ark1'!C3756</f>
        <v>2023</v>
      </c>
      <c r="C15" s="47">
        <f>+'Ark1'!N3756</f>
        <v>90</v>
      </c>
      <c r="D15" s="48" t="s">
        <v>405</v>
      </c>
      <c r="E15" s="47">
        <f>+'Ark1'!Q3756</f>
        <v>132</v>
      </c>
      <c r="F15" s="60">
        <f t="shared" si="0"/>
        <v>15</v>
      </c>
      <c r="G15" s="195">
        <f>+'Ark1'!R3756</f>
        <v>1039</v>
      </c>
      <c r="H15" s="60">
        <f t="shared" si="1"/>
        <v>89</v>
      </c>
      <c r="I15" s="65">
        <f>+'Ark1'!S3756</f>
        <v>1038</v>
      </c>
      <c r="J15" s="102">
        <f>+'Ark1'!T3756</f>
        <v>5.7715809354516159</v>
      </c>
      <c r="K15" s="99">
        <f t="shared" si="2"/>
        <v>0.51337536728866695</v>
      </c>
      <c r="L15" s="102">
        <f>+'Ark1'!U3756</f>
        <v>4.0066298574145378</v>
      </c>
      <c r="M15" s="197">
        <f>+'Ark1'!W3756</f>
        <v>62.772639691714843</v>
      </c>
      <c r="N15" s="99">
        <f t="shared" si="3"/>
        <v>0.14000811276746816</v>
      </c>
      <c r="O15" s="49">
        <f>+'Ark1'!AB3756</f>
        <v>2.3186316988594808</v>
      </c>
      <c r="P15" s="195">
        <f>+'Ark1'!Y3756</f>
        <v>95.669297401347521</v>
      </c>
      <c r="Q15" s="99">
        <f t="shared" si="4"/>
        <v>-7.9702598652417578E-2</v>
      </c>
      <c r="R15" s="49">
        <f>+'Ark1'!AA3756</f>
        <v>2.7641488486632442</v>
      </c>
      <c r="S15" s="65">
        <f>+'Ark1'!AC3756</f>
        <v>-6.8619084187528356</v>
      </c>
      <c r="T15" s="102">
        <f t="shared" si="5"/>
        <v>7.8712121212121211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213">
        <f>+'Ark1'!C3757</f>
        <v>2023</v>
      </c>
      <c r="C16" s="47">
        <f>+'Ark1'!N3757</f>
        <v>100</v>
      </c>
      <c r="D16" s="48" t="s">
        <v>428</v>
      </c>
      <c r="E16" s="47">
        <f>+'Ark1'!Q3757</f>
        <v>172</v>
      </c>
      <c r="F16" s="60">
        <f t="shared" si="0"/>
        <v>15</v>
      </c>
      <c r="G16" s="195">
        <f>+'Ark1'!R3757</f>
        <v>1726</v>
      </c>
      <c r="H16" s="60">
        <f t="shared" si="1"/>
        <v>22</v>
      </c>
      <c r="I16" s="65">
        <f>+'Ark1'!S3757</f>
        <v>1722</v>
      </c>
      <c r="J16" s="102">
        <f>+'Ark1'!T3757</f>
        <v>9.5878235751583123</v>
      </c>
      <c r="K16" s="99">
        <f t="shared" si="2"/>
        <v>0.15626327184287447</v>
      </c>
      <c r="L16" s="102">
        <f>+'Ark1'!U3757</f>
        <v>7.3125013603944975</v>
      </c>
      <c r="M16" s="197">
        <f>+'Ark1'!W3757</f>
        <v>62.153310104529616</v>
      </c>
      <c r="N16" s="99">
        <f t="shared" si="3"/>
        <v>0.14568099654840694</v>
      </c>
      <c r="O16" s="49">
        <f>+'Ark1'!AB3757</f>
        <v>2.5520739365666119</v>
      </c>
      <c r="P16" s="195">
        <f>+'Ark1'!Y3757</f>
        <v>105.10758980301269</v>
      </c>
      <c r="Q16" s="99">
        <f t="shared" si="4"/>
        <v>-0.20148883548483809</v>
      </c>
      <c r="R16" s="49">
        <f>+'Ark1'!AA3757</f>
        <v>2.8387991046040177</v>
      </c>
      <c r="S16" s="65">
        <f>+'Ark1'!AC3757</f>
        <v>-5.5849862482800781</v>
      </c>
      <c r="T16" s="102">
        <f t="shared" si="5"/>
        <v>10.034883720930232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213">
        <f>+'Ark1'!C3758</f>
        <v>2023</v>
      </c>
      <c r="C17" s="47">
        <f>+'Ark1'!N3758</f>
        <v>110</v>
      </c>
      <c r="D17" s="48" t="s">
        <v>429</v>
      </c>
      <c r="E17" s="47">
        <f>+'Ark1'!Q3758</f>
        <v>192</v>
      </c>
      <c r="F17" s="60">
        <f t="shared" si="0"/>
        <v>-9</v>
      </c>
      <c r="G17" s="195">
        <f>+'Ark1'!R3758</f>
        <v>2192</v>
      </c>
      <c r="H17" s="60">
        <f t="shared" si="1"/>
        <v>-48</v>
      </c>
      <c r="I17" s="65">
        <f>+'Ark1'!S3758</f>
        <v>2191</v>
      </c>
      <c r="J17" s="102">
        <f>+'Ark1'!T3758</f>
        <v>12.176424841684256</v>
      </c>
      <c r="K17" s="99">
        <f t="shared" si="2"/>
        <v>-0.22187039272101394</v>
      </c>
      <c r="L17" s="102">
        <f>+'Ark1'!U3758</f>
        <v>10.170498746824732</v>
      </c>
      <c r="M17" s="197">
        <f>+'Ark1'!W3758</f>
        <v>61.682336832496574</v>
      </c>
      <c r="N17" s="99">
        <f t="shared" si="3"/>
        <v>0.23858683249657275</v>
      </c>
      <c r="O17" s="49">
        <f>+'Ark1'!AB3758</f>
        <v>2.7881953052892872</v>
      </c>
      <c r="P17" s="195">
        <f>+'Ark1'!Y3758</f>
        <v>115.10935218978098</v>
      </c>
      <c r="Q17" s="99">
        <f t="shared" si="4"/>
        <v>-7.9696917362142017E-2</v>
      </c>
      <c r="R17" s="49">
        <f>+'Ark1'!AA3758</f>
        <v>2.906961990353278</v>
      </c>
      <c r="S17" s="65">
        <f>+'Ark1'!AC3758</f>
        <v>-6.9354321785311717</v>
      </c>
      <c r="T17" s="102">
        <f t="shared" si="5"/>
        <v>11.416666666666666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213">
        <f>+'Ark1'!C3759</f>
        <v>2023</v>
      </c>
      <c r="C18" s="47">
        <f>+'Ark1'!N3759</f>
        <v>120</v>
      </c>
      <c r="D18" s="48" t="s">
        <v>430</v>
      </c>
      <c r="E18" s="47">
        <f>+'Ark1'!Q3759</f>
        <v>219</v>
      </c>
      <c r="F18" s="60">
        <f t="shared" si="0"/>
        <v>0</v>
      </c>
      <c r="G18" s="195">
        <f>+'Ark1'!R3759</f>
        <v>2311</v>
      </c>
      <c r="H18" s="60">
        <f t="shared" si="1"/>
        <v>-44</v>
      </c>
      <c r="I18" s="65">
        <f>+'Ark1'!S3759</f>
        <v>2306</v>
      </c>
      <c r="J18" s="102">
        <f>+'Ark1'!T3759</f>
        <v>12.837462504166204</v>
      </c>
      <c r="K18" s="99">
        <f t="shared" si="2"/>
        <v>-0.19735235164826648</v>
      </c>
      <c r="L18" s="102">
        <f>+'Ark1'!U3759</f>
        <v>11.624331189754653</v>
      </c>
      <c r="M18" s="197">
        <f>+'Ark1'!W3759</f>
        <v>61.02905464006939</v>
      </c>
      <c r="N18" s="99">
        <f t="shared" si="3"/>
        <v>2.6931497818843297E-2</v>
      </c>
      <c r="O18" s="49">
        <f>+'Ark1'!AB3759</f>
        <v>3.1120344797671242</v>
      </c>
      <c r="P18" s="195">
        <f>+'Ark1'!Y3759</f>
        <v>124.78918217221963</v>
      </c>
      <c r="Q18" s="99">
        <f t="shared" si="4"/>
        <v>-0.33401103372509056</v>
      </c>
      <c r="R18" s="49">
        <f>+'Ark1'!AA3759</f>
        <v>2.863104219086182</v>
      </c>
      <c r="S18" s="65">
        <f>+'Ark1'!AC3759</f>
        <v>-5.782471475510607</v>
      </c>
      <c r="T18" s="102">
        <f t="shared" si="5"/>
        <v>10.552511415525114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213">
        <f>+'Ark1'!C3760</f>
        <v>2023</v>
      </c>
      <c r="C19" s="47">
        <f>+'Ark1'!N3760</f>
        <v>130</v>
      </c>
      <c r="D19" s="48" t="s">
        <v>431</v>
      </c>
      <c r="E19" s="47">
        <f>+'Ark1'!Q3760</f>
        <v>226</v>
      </c>
      <c r="F19" s="60">
        <f t="shared" si="0"/>
        <v>-12</v>
      </c>
      <c r="G19" s="195">
        <f>+'Ark1'!R3760</f>
        <v>2291</v>
      </c>
      <c r="H19" s="60">
        <f t="shared" si="1"/>
        <v>47</v>
      </c>
      <c r="I19" s="65">
        <f>+'Ark1'!S3760</f>
        <v>2291</v>
      </c>
      <c r="J19" s="102">
        <f>+'Ark1'!T3760</f>
        <v>12.726363737362519</v>
      </c>
      <c r="K19" s="99">
        <f t="shared" si="2"/>
        <v>0.30592869003866596</v>
      </c>
      <c r="L19" s="102">
        <f>+'Ark1'!U3760</f>
        <v>12.467130853424861</v>
      </c>
      <c r="M19" s="197">
        <f>+'Ark1'!W3760</f>
        <v>60.534264513312976</v>
      </c>
      <c r="N19" s="99">
        <f t="shared" si="3"/>
        <v>0.16483492329516736</v>
      </c>
      <c r="O19" s="49">
        <f>+'Ark1'!AB3760</f>
        <v>3.2992770814916756</v>
      </c>
      <c r="P19" s="195">
        <f>+'Ark1'!Y3760</f>
        <v>135.00515058926248</v>
      </c>
      <c r="Q19" s="99">
        <f t="shared" si="4"/>
        <v>0.1189250990662174</v>
      </c>
      <c r="R19" s="49">
        <f>+'Ark1'!AA3760</f>
        <v>2.852610987661484</v>
      </c>
      <c r="S19" s="65">
        <f>+'Ark1'!AC3760</f>
        <v>-5.2180274886349389</v>
      </c>
      <c r="T19" s="102">
        <f t="shared" si="5"/>
        <v>10.13716814159292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213">
        <f>+'Ark1'!C3761</f>
        <v>2023</v>
      </c>
      <c r="C20" s="47">
        <f>+'Ark1'!N3761</f>
        <v>140</v>
      </c>
      <c r="D20" s="48" t="s">
        <v>432</v>
      </c>
      <c r="E20" s="47">
        <f>+'Ark1'!Q3761</f>
        <v>241</v>
      </c>
      <c r="F20" s="60">
        <f t="shared" si="0"/>
        <v>-5</v>
      </c>
      <c r="G20" s="195">
        <f>+'Ark1'!R3761</f>
        <v>2077</v>
      </c>
      <c r="H20" s="60">
        <f t="shared" si="1"/>
        <v>-72</v>
      </c>
      <c r="I20" s="65">
        <f>+'Ark1'!S3761</f>
        <v>2076</v>
      </c>
      <c r="J20" s="102">
        <f>+'Ark1'!T3761</f>
        <v>11.537606932563049</v>
      </c>
      <c r="K20" s="99">
        <f t="shared" si="2"/>
        <v>-0.357007557944506</v>
      </c>
      <c r="L20" s="102">
        <f>+'Ark1'!U3761</f>
        <v>12.130321359443222</v>
      </c>
      <c r="M20" s="197">
        <f>+'Ark1'!W3761</f>
        <v>60.009633911368013</v>
      </c>
      <c r="N20" s="99">
        <f t="shared" si="3"/>
        <v>0.37771208726379513</v>
      </c>
      <c r="O20" s="49">
        <f>+'Ark1'!AB3761</f>
        <v>3.5572531213901741</v>
      </c>
      <c r="P20" s="195">
        <f>+'Ark1'!Y3761</f>
        <v>144.89210399614817</v>
      </c>
      <c r="Q20" s="99">
        <f t="shared" si="4"/>
        <v>1.3127728116671733E-2</v>
      </c>
      <c r="R20" s="49">
        <f>+'Ark1'!AA3761</f>
        <v>2.8631937887003245</v>
      </c>
      <c r="S20" s="65">
        <f>+'Ark1'!AC3761</f>
        <v>-8.2913114935889904</v>
      </c>
      <c r="T20" s="102">
        <f t="shared" si="5"/>
        <v>8.618257261410788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213">
        <f>+'Ark1'!C3762</f>
        <v>2023</v>
      </c>
      <c r="C21" s="47">
        <f>+'Ark1'!N3762</f>
        <v>150</v>
      </c>
      <c r="D21" s="48" t="s">
        <v>433</v>
      </c>
      <c r="E21" s="47">
        <f>+'Ark1'!Q3762</f>
        <v>234</v>
      </c>
      <c r="F21" s="60">
        <f t="shared" si="0"/>
        <v>-3</v>
      </c>
      <c r="G21" s="195">
        <f>+'Ark1'!R3762</f>
        <v>1716</v>
      </c>
      <c r="H21" s="60">
        <f t="shared" si="1"/>
        <v>-107</v>
      </c>
      <c r="I21" s="65">
        <f>+'Ark1'!S3762</f>
        <v>1712</v>
      </c>
      <c r="J21" s="102">
        <f>+'Ark1'!T3762</f>
        <v>9.5322741917564677</v>
      </c>
      <c r="K21" s="99">
        <f t="shared" si="2"/>
        <v>-0.55794554588675105</v>
      </c>
      <c r="L21" s="102">
        <f>+'Ark1'!U3762</f>
        <v>10.691072345578101</v>
      </c>
      <c r="M21" s="197">
        <f>+'Ark1'!W3762</f>
        <v>59.268107476635507</v>
      </c>
      <c r="N21" s="99">
        <f t="shared" si="3"/>
        <v>0.6158858639092486</v>
      </c>
      <c r="O21" s="49">
        <f>+'Ark1'!AB3762</f>
        <v>3.567599741238189</v>
      </c>
      <c r="P21" s="195">
        <f>+'Ark1'!Y3762</f>
        <v>154.56561771561789</v>
      </c>
      <c r="Q21" s="99">
        <f t="shared" si="4"/>
        <v>-0.43098678246238364</v>
      </c>
      <c r="R21" s="49">
        <f>+'Ark1'!AA3762</f>
        <v>2.8700246204141324</v>
      </c>
      <c r="S21" s="65">
        <f>+'Ark1'!AC3762</f>
        <v>-2.5390538501870226</v>
      </c>
      <c r="T21" s="102">
        <f t="shared" si="5"/>
        <v>7.333333333333333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213">
        <f>+'Ark1'!C3763</f>
        <v>2023</v>
      </c>
      <c r="C22" s="47">
        <f>+'Ark1'!N3763</f>
        <v>160</v>
      </c>
      <c r="D22" s="48" t="s">
        <v>434</v>
      </c>
      <c r="E22" s="47">
        <f>+'Ark1'!Q3763</f>
        <v>227</v>
      </c>
      <c r="F22" s="60">
        <f t="shared" si="0"/>
        <v>-6</v>
      </c>
      <c r="G22" s="195">
        <f>+'Ark1'!R3763</f>
        <v>1393</v>
      </c>
      <c r="H22" s="60">
        <f t="shared" si="1"/>
        <v>-32</v>
      </c>
      <c r="I22" s="65">
        <f>+'Ark1'!S3763</f>
        <v>1392</v>
      </c>
      <c r="J22" s="102">
        <f>+'Ark1'!T3763</f>
        <v>7.7380291078769021</v>
      </c>
      <c r="K22" s="99">
        <f t="shared" si="2"/>
        <v>-0.14927924436752171</v>
      </c>
      <c r="L22" s="102">
        <f>+'Ark1'!U3763</f>
        <v>9.2457892263204879</v>
      </c>
      <c r="M22" s="197">
        <f>+'Ark1'!W3763</f>
        <v>58.164511494252878</v>
      </c>
      <c r="N22" s="99">
        <f t="shared" si="3"/>
        <v>0.21223079249848809</v>
      </c>
      <c r="O22" s="49">
        <f>+'Ark1'!AB3763</f>
        <v>3.7076465398971128</v>
      </c>
      <c r="P22" s="195">
        <f>+'Ark1'!Y3763</f>
        <v>164.66518305814822</v>
      </c>
      <c r="Q22" s="99">
        <f t="shared" si="4"/>
        <v>-0.15623448571150789</v>
      </c>
      <c r="R22" s="49">
        <f>+'Ark1'!AA3763</f>
        <v>2.9385272685448203</v>
      </c>
      <c r="S22" s="65">
        <f>+'Ark1'!AC3763</f>
        <v>-10.540881571039476</v>
      </c>
      <c r="T22" s="102">
        <f t="shared" si="5"/>
        <v>6.1365638766519828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213">
        <f>+'Ark1'!C3764</f>
        <v>2023</v>
      </c>
      <c r="C23" s="47">
        <f>+'Ark1'!N3764</f>
        <v>170</v>
      </c>
      <c r="D23" s="48" t="s">
        <v>435</v>
      </c>
      <c r="E23" s="47">
        <f>+'Ark1'!Q3764</f>
        <v>210</v>
      </c>
      <c r="F23" s="60">
        <f t="shared" si="0"/>
        <v>-7</v>
      </c>
      <c r="G23" s="195">
        <f>+'Ark1'!R3764</f>
        <v>1032</v>
      </c>
      <c r="H23" s="60">
        <f t="shared" si="1"/>
        <v>-17</v>
      </c>
      <c r="I23" s="65">
        <f>+'Ark1'!S3764</f>
        <v>1030</v>
      </c>
      <c r="J23" s="102">
        <f>+'Ark1'!T3764</f>
        <v>5.7326963670703268</v>
      </c>
      <c r="K23" s="99">
        <f t="shared" si="2"/>
        <v>-7.3469570827497499E-2</v>
      </c>
      <c r="L23" s="102">
        <f>+'Ark1'!U3764</f>
        <v>7.2568360327591117</v>
      </c>
      <c r="M23" s="197">
        <f>+'Ark1'!W3764</f>
        <v>57.346601941747586</v>
      </c>
      <c r="N23" s="99">
        <f t="shared" si="3"/>
        <v>0.48101566910698068</v>
      </c>
      <c r="O23" s="49">
        <f>+'Ark1'!AB3764</f>
        <v>3.6777028376335448</v>
      </c>
      <c r="P23" s="195">
        <f>+'Ark1'!Y3764</f>
        <v>174.45222868217076</v>
      </c>
      <c r="Q23" s="99">
        <f t="shared" si="4"/>
        <v>-0.33556922059369754</v>
      </c>
      <c r="R23" s="49">
        <f>+'Ark1'!AA3764</f>
        <v>2.8727555238891402</v>
      </c>
      <c r="S23" s="65">
        <f>+'Ark1'!AC3764</f>
        <v>-4.7084369712459448</v>
      </c>
      <c r="T23" s="102">
        <f t="shared" si="5"/>
        <v>4.9142857142857146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213">
        <f>+'Ark1'!C3765</f>
        <v>2023</v>
      </c>
      <c r="C24" s="47">
        <f>+'Ark1'!N3765</f>
        <v>180</v>
      </c>
      <c r="D24" s="48" t="s">
        <v>436</v>
      </c>
      <c r="E24" s="47">
        <f>+'Ark1'!Q3765</f>
        <v>185</v>
      </c>
      <c r="F24" s="60">
        <f t="shared" si="0"/>
        <v>-11</v>
      </c>
      <c r="G24" s="195">
        <f>+'Ark1'!R3765</f>
        <v>707</v>
      </c>
      <c r="H24" s="60">
        <f t="shared" si="1"/>
        <v>10</v>
      </c>
      <c r="I24" s="65">
        <f>+'Ark1'!S3765</f>
        <v>706</v>
      </c>
      <c r="J24" s="102">
        <f>+'Ark1'!T3765</f>
        <v>3.9273414065103873</v>
      </c>
      <c r="K24" s="99">
        <f t="shared" si="2"/>
        <v>6.9479005447676823E-2</v>
      </c>
      <c r="L24" s="102">
        <f>+'Ark1'!U3765</f>
        <v>5.2529164842730385</v>
      </c>
      <c r="M24" s="197">
        <f>+'Ark1'!W3765</f>
        <v>56.109065155807357</v>
      </c>
      <c r="N24" s="99">
        <f t="shared" si="3"/>
        <v>0.43808814431310594</v>
      </c>
      <c r="O24" s="49">
        <f>+'Ark1'!AB3765</f>
        <v>4.0511254658013378</v>
      </c>
      <c r="P24" s="195">
        <f>+'Ark1'!Y3765</f>
        <v>184.32743988684595</v>
      </c>
      <c r="Q24" s="99">
        <f t="shared" si="4"/>
        <v>-0.13171362821876187</v>
      </c>
      <c r="R24" s="49">
        <f>+'Ark1'!AA3765</f>
        <v>2.8875274100530741</v>
      </c>
      <c r="S24" s="65">
        <f>+'Ark1'!AC3765</f>
        <v>-6.4165412602255509</v>
      </c>
      <c r="T24" s="102">
        <f t="shared" si="5"/>
        <v>3.8216216216216217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213">
        <f>+'Ark1'!C3766</f>
        <v>2023</v>
      </c>
      <c r="C25" s="47">
        <f>+'Ark1'!N3766</f>
        <v>190</v>
      </c>
      <c r="D25" s="48" t="s">
        <v>437</v>
      </c>
      <c r="E25" s="47">
        <f>+'Ark1'!Q3766</f>
        <v>161</v>
      </c>
      <c r="F25" s="60">
        <f t="shared" si="0"/>
        <v>2</v>
      </c>
      <c r="G25" s="195">
        <f>+'Ark1'!R3766</f>
        <v>436</v>
      </c>
      <c r="H25" s="60">
        <f t="shared" si="1"/>
        <v>24</v>
      </c>
      <c r="I25" s="65">
        <f>+'Ark1'!S3766</f>
        <v>436</v>
      </c>
      <c r="J25" s="102">
        <f>+'Ark1'!T3766</f>
        <v>2.4219531163204087</v>
      </c>
      <c r="K25" s="99">
        <f t="shared" si="2"/>
        <v>0.14155238570658257</v>
      </c>
      <c r="L25" s="102">
        <f>+'Ark1'!U3766</f>
        <v>3.4207170145648882</v>
      </c>
      <c r="M25" s="197">
        <f>+'Ark1'!W3766</f>
        <v>54.928899082568819</v>
      </c>
      <c r="N25" s="99">
        <f t="shared" si="3"/>
        <v>0.2322971408212382</v>
      </c>
      <c r="O25" s="49">
        <f>+'Ark1'!AB3766</f>
        <v>4.1449637484608362</v>
      </c>
      <c r="P25" s="195">
        <f>+'Ark1'!Y3766</f>
        <v>194.64334862385329</v>
      </c>
      <c r="Q25" s="99">
        <f t="shared" si="4"/>
        <v>0.22448940055247135</v>
      </c>
      <c r="R25" s="49">
        <f>+'Ark1'!AA3766</f>
        <v>2.9729710184549898</v>
      </c>
      <c r="S25" s="65">
        <f>+'Ark1'!AC3766</f>
        <v>-13.197229006894371</v>
      </c>
      <c r="T25" s="102">
        <f t="shared" si="5"/>
        <v>2.7080745341614905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213">
        <f>+'Ark1'!C3767</f>
        <v>2023</v>
      </c>
      <c r="C26" s="47">
        <f>+'Ark1'!N3767</f>
        <v>200</v>
      </c>
      <c r="D26" s="48" t="s">
        <v>438</v>
      </c>
      <c r="E26" s="47">
        <f>+'Ark1'!Q3767</f>
        <v>113</v>
      </c>
      <c r="F26" s="60">
        <f t="shared" si="0"/>
        <v>-8</v>
      </c>
      <c r="G26" s="195">
        <f>+'Ark1'!R3767</f>
        <v>237</v>
      </c>
      <c r="H26" s="60">
        <f t="shared" si="1"/>
        <v>-13</v>
      </c>
      <c r="I26" s="65">
        <f>+'Ark1'!S3767</f>
        <v>237</v>
      </c>
      <c r="J26" s="102">
        <f>+'Ark1'!T3767</f>
        <v>1.3165203866237081</v>
      </c>
      <c r="K26" s="99">
        <f t="shared" si="2"/>
        <v>-6.7217920787594254E-2</v>
      </c>
      <c r="L26" s="102">
        <f>+'Ark1'!U3767</f>
        <v>1.9523253273613013</v>
      </c>
      <c r="M26" s="197">
        <f>+'Ark1'!W3767</f>
        <v>53.337552742616019</v>
      </c>
      <c r="N26" s="99">
        <f t="shared" si="3"/>
        <v>0.92555274261601994</v>
      </c>
      <c r="O26" s="49">
        <f>+'Ark1'!AB3767</f>
        <v>4.4070311009630085</v>
      </c>
      <c r="P26" s="195">
        <f>+'Ark1'!Y3767</f>
        <v>204.36793248945136</v>
      </c>
      <c r="Q26" s="99">
        <f t="shared" si="4"/>
        <v>-0.35538751054860995</v>
      </c>
      <c r="R26" s="49">
        <f>+'Ark1'!AA3767</f>
        <v>2.9479995984800693</v>
      </c>
      <c r="S26" s="65">
        <f>+'Ark1'!AC3767</f>
        <v>-2.3459750323232038</v>
      </c>
      <c r="T26" s="102">
        <f t="shared" si="5"/>
        <v>2.0973451327433628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213">
        <f>+'Ark1'!C3768</f>
        <v>2023</v>
      </c>
      <c r="C27" s="47">
        <f>+'Ark1'!N3768</f>
        <v>210</v>
      </c>
      <c r="D27" s="48" t="s">
        <v>439</v>
      </c>
      <c r="E27" s="47">
        <f>+'Ark1'!Q3768</f>
        <v>73</v>
      </c>
      <c r="F27" s="60">
        <f t="shared" si="0"/>
        <v>9</v>
      </c>
      <c r="G27" s="195">
        <f>+'Ark1'!R3768</f>
        <v>129</v>
      </c>
      <c r="H27" s="60">
        <f t="shared" si="1"/>
        <v>4</v>
      </c>
      <c r="I27" s="65">
        <f>+'Ark1'!S3768</f>
        <v>128</v>
      </c>
      <c r="J27" s="102">
        <f>+'Ark1'!T3768</f>
        <v>0.71658704588379085</v>
      </c>
      <c r="K27" s="99">
        <f t="shared" si="2"/>
        <v>2.4717892178139689E-2</v>
      </c>
      <c r="L27" s="102">
        <f>+'Ark1'!U3768</f>
        <v>1.1050232617382889</v>
      </c>
      <c r="M27" s="197">
        <f>+'Ark1'!W3768</f>
        <v>53.03125</v>
      </c>
      <c r="N27" s="99">
        <f t="shared" si="3"/>
        <v>1.2409274193548399</v>
      </c>
      <c r="O27" s="49">
        <f>+'Ark1'!AB3768</f>
        <v>4.5516780902761553</v>
      </c>
      <c r="P27" s="195">
        <f>+'Ark1'!Y3768</f>
        <v>212.51550387596888</v>
      </c>
      <c r="Q27" s="99">
        <f t="shared" si="4"/>
        <v>-0.66145612403107634</v>
      </c>
      <c r="R27" s="49">
        <f>+'Ark1'!AA3768</f>
        <v>2.6071939565750393</v>
      </c>
      <c r="S27" s="65">
        <f>+'Ark1'!AC3768</f>
        <v>-10.066106277894432</v>
      </c>
      <c r="T27" s="102">
        <f t="shared" si="5"/>
        <v>1.7671232876712328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213">
        <f>+'Ark1'!C3769</f>
        <v>2023</v>
      </c>
      <c r="C28" s="47">
        <f>+'Ark1'!N3769</f>
        <v>220</v>
      </c>
      <c r="D28" s="48" t="s">
        <v>440</v>
      </c>
      <c r="E28" s="47">
        <f>+'Ark1'!Q3769</f>
        <v>50</v>
      </c>
      <c r="F28" s="60">
        <f t="shared" si="0"/>
        <v>2</v>
      </c>
      <c r="G28" s="195">
        <f>+'Ark1'!R3769</f>
        <v>84</v>
      </c>
      <c r="H28" s="60">
        <f t="shared" si="1"/>
        <v>14</v>
      </c>
      <c r="I28" s="65">
        <f>+'Ark1'!S3769</f>
        <v>83</v>
      </c>
      <c r="J28" s="102">
        <f>+'Ark1'!T3769</f>
        <v>0.46661482057549136</v>
      </c>
      <c r="K28" s="99">
        <f t="shared" si="2"/>
        <v>7.9168094500326636E-2</v>
      </c>
      <c r="L28" s="102">
        <f>+'Ark1'!U3769</f>
        <v>0.75047422344651005</v>
      </c>
      <c r="M28" s="197">
        <f>+'Ark1'!W3769</f>
        <v>50.831325301204814</v>
      </c>
      <c r="N28" s="99">
        <f t="shared" si="3"/>
        <v>0.48349921424829034</v>
      </c>
      <c r="O28" s="49">
        <f>+'Ark1'!AB3769</f>
        <v>4.8191867461407849</v>
      </c>
      <c r="P28" s="195">
        <f>+'Ark1'!Y3769</f>
        <v>221.64880952380963</v>
      </c>
      <c r="Q28" s="99">
        <f t="shared" si="4"/>
        <v>0.72166666666674928</v>
      </c>
      <c r="R28" s="49">
        <f>+'Ark1'!AA3769</f>
        <v>2.7501788695936447</v>
      </c>
      <c r="S28" s="65">
        <f>+'Ark1'!AC3769</f>
        <v>-9.4113934616738497</v>
      </c>
      <c r="T28" s="102">
        <f t="shared" si="5"/>
        <v>1.68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213">
        <f>+'Ark1'!C3770</f>
        <v>2023</v>
      </c>
      <c r="C29" s="47">
        <f>+'Ark1'!N3770</f>
        <v>230</v>
      </c>
      <c r="D29" s="48" t="s">
        <v>441</v>
      </c>
      <c r="E29" s="47">
        <f>+'Ark1'!Q3770</f>
        <v>39</v>
      </c>
      <c r="F29" s="60">
        <f t="shared" si="0"/>
        <v>3</v>
      </c>
      <c r="G29" s="195">
        <f>+'Ark1'!R3770</f>
        <v>86</v>
      </c>
      <c r="H29" s="60">
        <f t="shared" si="1"/>
        <v>13</v>
      </c>
      <c r="I29" s="65">
        <f>+'Ark1'!S3770</f>
        <v>83</v>
      </c>
      <c r="J29" s="102">
        <f>+'Ark1'!T3770</f>
        <v>0.47772469725586064</v>
      </c>
      <c r="K29" s="99">
        <f t="shared" si="2"/>
        <v>7.3673111491760312E-2</v>
      </c>
      <c r="L29" s="102">
        <f>+'Ark1'!U3770</f>
        <v>0.81148438992655059</v>
      </c>
      <c r="M29" s="197">
        <f>+'Ark1'!W3770</f>
        <v>49.650602409638559</v>
      </c>
      <c r="N29" s="99">
        <f t="shared" si="3"/>
        <v>1.5942643814695501</v>
      </c>
      <c r="O29" s="49">
        <f>+'Ark1'!AB3770</f>
        <v>5.7170928136171186</v>
      </c>
      <c r="P29" s="195">
        <f>+'Ark1'!Y3770</f>
        <v>234.09418604651168</v>
      </c>
      <c r="Q29" s="99">
        <f t="shared" si="4"/>
        <v>-3.1322523096527277</v>
      </c>
      <c r="R29" s="49">
        <f>+'Ark1'!AA3770</f>
        <v>12.165775152580759</v>
      </c>
      <c r="S29" s="65">
        <f>+'Ark1'!AC3770</f>
        <v>-20.149235542689528</v>
      </c>
      <c r="T29" s="102">
        <f t="shared" si="5"/>
        <v>2.2051282051282053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+'Ark1'!C3771</f>
        <v>2022</v>
      </c>
      <c r="C31">
        <f>+'Ark1'!N3771</f>
        <v>60</v>
      </c>
      <c r="D31" s="3" t="s">
        <v>425</v>
      </c>
      <c r="E31">
        <f>+'Ark1'!Q3771</f>
        <v>20</v>
      </c>
      <c r="G31" s="9">
        <f>+'Ark1'!R3771</f>
        <v>22</v>
      </c>
      <c r="I31" s="9">
        <f>+'Ark1'!S3771</f>
        <v>22</v>
      </c>
      <c r="J31" s="97">
        <f>+'Ark1'!T3771</f>
        <v>0.1217689710521946</v>
      </c>
      <c r="L31" s="97">
        <f>+'Ark1'!U3771</f>
        <v>5.5269152770349182E-2</v>
      </c>
      <c r="M31" s="1">
        <f>+'Ark1'!W3771</f>
        <v>61.72727272727272</v>
      </c>
      <c r="O31" s="1">
        <f>+'Ark1'!AB3771</f>
        <v>3.0027535572570137</v>
      </c>
      <c r="P31" s="9">
        <f>+'Ark1'!Y3771</f>
        <v>62.777272727272717</v>
      </c>
      <c r="R31" s="1">
        <f>+'Ark1'!AA3771</f>
        <v>6.3655987234067188</v>
      </c>
      <c r="S31" s="9">
        <f>+'Ark1'!AC3771</f>
        <v>-14.371983062145137</v>
      </c>
      <c r="T31" s="97">
        <f t="shared" si="5"/>
        <v>1.1000000000000001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+'Ark1'!C3772</f>
        <v>2022</v>
      </c>
      <c r="C32">
        <f>+'Ark1'!N3772</f>
        <v>70</v>
      </c>
      <c r="D32" s="3" t="s">
        <v>426</v>
      </c>
      <c r="E32">
        <f>+'Ark1'!Q3772</f>
        <v>44</v>
      </c>
      <c r="G32" s="9">
        <f>+'Ark1'!R3772</f>
        <v>98</v>
      </c>
      <c r="I32" s="9">
        <f>+'Ark1'!S3772</f>
        <v>98</v>
      </c>
      <c r="J32" s="97">
        <f>+'Ark1'!T3772</f>
        <v>0.54242541650523057</v>
      </c>
      <c r="L32" s="97">
        <f>+'Ark1'!U3772</f>
        <v>0.30143758303829049</v>
      </c>
      <c r="M32" s="1">
        <f>+'Ark1'!W3772</f>
        <v>62.918367346938773</v>
      </c>
      <c r="O32" s="1">
        <f>+'Ark1'!AB3772</f>
        <v>2.5341482866095539</v>
      </c>
      <c r="P32" s="9">
        <f>+'Ark1'!Y3772</f>
        <v>76.862346938775516</v>
      </c>
      <c r="R32" s="1">
        <f>+'Ark1'!AA3772</f>
        <v>2.6198519201876578</v>
      </c>
      <c r="S32" s="9">
        <f>+'Ark1'!AC3772</f>
        <v>4.1865158119400592</v>
      </c>
      <c r="T32" s="97">
        <f t="shared" ref="T32:T49" si="6">+G32/E32</f>
        <v>2.2272727272727271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+'Ark1'!C3773</f>
        <v>2022</v>
      </c>
      <c r="C33">
        <f>+'Ark1'!N3773</f>
        <v>80</v>
      </c>
      <c r="D33" s="3" t="s">
        <v>427</v>
      </c>
      <c r="E33">
        <f>+'Ark1'!Q3773</f>
        <v>77</v>
      </c>
      <c r="G33" s="9">
        <f>+'Ark1'!R3773</f>
        <v>381</v>
      </c>
      <c r="I33" s="9">
        <f>+'Ark1'!S3773</f>
        <v>381</v>
      </c>
      <c r="J33" s="97">
        <f>+'Ark1'!T3773</f>
        <v>2.1088171804948246</v>
      </c>
      <c r="L33" s="97">
        <f>+'Ark1'!U3773</f>
        <v>1.3110574570044529</v>
      </c>
      <c r="M33" s="1">
        <f>+'Ark1'!W3773</f>
        <v>63.052493438320234</v>
      </c>
      <c r="O33" s="1">
        <f>+'Ark1'!AB3773</f>
        <v>2.3471377169980112</v>
      </c>
      <c r="P33" s="9">
        <f>+'Ark1'!Y3773</f>
        <v>85.988241469816259</v>
      </c>
      <c r="R33" s="1">
        <f>+'Ark1'!AA3773</f>
        <v>2.759065954099285</v>
      </c>
      <c r="S33" s="9">
        <f>+'Ark1'!AC3773</f>
        <v>4.1301953194300873</v>
      </c>
      <c r="T33" s="97">
        <f t="shared" si="6"/>
        <v>4.9480519480519485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+'Ark1'!C3774</f>
        <v>2022</v>
      </c>
      <c r="C34">
        <f>+'Ark1'!N3774</f>
        <v>90</v>
      </c>
      <c r="D34" s="3" t="s">
        <v>405</v>
      </c>
      <c r="E34">
        <f>+'Ark1'!Q3774</f>
        <v>117</v>
      </c>
      <c r="G34" s="9">
        <f>+'Ark1'!R3774</f>
        <v>950</v>
      </c>
      <c r="I34" s="9">
        <f>+'Ark1'!S3774</f>
        <v>950</v>
      </c>
      <c r="J34" s="97">
        <f>+'Ark1'!T3774</f>
        <v>5.2582055681629489</v>
      </c>
      <c r="L34" s="97">
        <f>+'Ark1'!U3774</f>
        <v>3.640118603415937</v>
      </c>
      <c r="M34" s="1">
        <f>+'Ark1'!W3774</f>
        <v>62.632631578947375</v>
      </c>
      <c r="O34" s="1">
        <f>+'Ark1'!AB3774</f>
        <v>2.4655069770211502</v>
      </c>
      <c r="P34" s="9">
        <f>+'Ark1'!Y3774</f>
        <v>95.748999999999938</v>
      </c>
      <c r="R34" s="1">
        <f>+'Ark1'!AA3774</f>
        <v>2.809742514894936</v>
      </c>
      <c r="S34" s="9">
        <f>+'Ark1'!AC3774</f>
        <v>-8.7327622012284625</v>
      </c>
      <c r="T34" s="97">
        <f t="shared" si="6"/>
        <v>8.1196581196581192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+'Ark1'!C3775</f>
        <v>2022</v>
      </c>
      <c r="C35">
        <f>+'Ark1'!N3775</f>
        <v>100</v>
      </c>
      <c r="D35" s="3" t="s">
        <v>428</v>
      </c>
      <c r="E35">
        <f>+'Ark1'!Q3775</f>
        <v>157</v>
      </c>
      <c r="G35" s="9">
        <f>+'Ark1'!R3775</f>
        <v>1704</v>
      </c>
      <c r="I35" s="9">
        <f>+'Ark1'!S3775</f>
        <v>1704</v>
      </c>
      <c r="J35" s="97">
        <f>+'Ark1'!T3775</f>
        <v>9.4315603033154378</v>
      </c>
      <c r="L35" s="97">
        <f>+'Ark1'!U3775</f>
        <v>7.1811349057710636</v>
      </c>
      <c r="M35" s="1">
        <f>+'Ark1'!W3775</f>
        <v>62.007629107981209</v>
      </c>
      <c r="O35" s="1">
        <f>+'Ark1'!AB3775</f>
        <v>2.701818725565972</v>
      </c>
      <c r="P35" s="9">
        <f>+'Ark1'!Y3775</f>
        <v>105.30907863849752</v>
      </c>
      <c r="R35" s="1">
        <f>+'Ark1'!AA3775</f>
        <v>2.8374753885655366</v>
      </c>
      <c r="S35" s="9">
        <f>+'Ark1'!AC3775</f>
        <v>-2.5610999524932621</v>
      </c>
      <c r="T35" s="97">
        <f t="shared" si="6"/>
        <v>10.853503184713375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+'Ark1'!C3776</f>
        <v>2022</v>
      </c>
      <c r="C36">
        <f>+'Ark1'!N3776</f>
        <v>110</v>
      </c>
      <c r="D36" s="3" t="s">
        <v>429</v>
      </c>
      <c r="E36">
        <f>+'Ark1'!Q3776</f>
        <v>201</v>
      </c>
      <c r="G36" s="9">
        <f>+'Ark1'!R3776</f>
        <v>2240</v>
      </c>
      <c r="I36" s="9">
        <f>+'Ark1'!S3776</f>
        <v>2240</v>
      </c>
      <c r="J36" s="97">
        <f>+'Ark1'!T3776</f>
        <v>12.398295234405269</v>
      </c>
      <c r="L36" s="97">
        <f>+'Ark1'!U3776</f>
        <v>10.325637956531487</v>
      </c>
      <c r="M36" s="1">
        <f>+'Ark1'!W3776</f>
        <v>61.443750000000001</v>
      </c>
      <c r="O36" s="1">
        <f>+'Ark1'!AB3776</f>
        <v>2.9467682434078495</v>
      </c>
      <c r="P36" s="9">
        <f>+'Ark1'!Y3776</f>
        <v>115.18904910714312</v>
      </c>
      <c r="R36" s="1">
        <f>+'Ark1'!AA3776</f>
        <v>2.8791841349962697</v>
      </c>
      <c r="S36" s="9">
        <f>+'Ark1'!AC3776</f>
        <v>-3.327762534313774</v>
      </c>
      <c r="T36" s="97">
        <f t="shared" si="6"/>
        <v>11.144278606965175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+'Ark1'!C3777</f>
        <v>2022</v>
      </c>
      <c r="C37">
        <f>+'Ark1'!N3777</f>
        <v>120</v>
      </c>
      <c r="D37" s="3" t="s">
        <v>430</v>
      </c>
      <c r="E37">
        <f>+'Ark1'!Q3777</f>
        <v>219</v>
      </c>
      <c r="G37" s="9">
        <f>+'Ark1'!R3777</f>
        <v>2355</v>
      </c>
      <c r="I37" s="9">
        <f>+'Ark1'!S3777</f>
        <v>2355</v>
      </c>
      <c r="J37" s="97">
        <f>+'Ark1'!T3777</f>
        <v>13.034814855814471</v>
      </c>
      <c r="L37" s="97">
        <f>+'Ark1'!U3777</f>
        <v>11.791971278961162</v>
      </c>
      <c r="M37" s="1">
        <f>+'Ark1'!W3777</f>
        <v>61.002123142250547</v>
      </c>
      <c r="O37" s="1">
        <f>+'Ark1'!AB3777</f>
        <v>3.214153240730651</v>
      </c>
      <c r="P37" s="9">
        <f>+'Ark1'!Y3777</f>
        <v>125.12319320594472</v>
      </c>
      <c r="R37" s="1">
        <f>+'Ark1'!AA3777</f>
        <v>2.8880060479403342</v>
      </c>
      <c r="S37" s="9">
        <f>+'Ark1'!AC3777</f>
        <v>-7.7507537882124451</v>
      </c>
      <c r="T37" s="97">
        <f t="shared" si="6"/>
        <v>10.753424657534246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+'Ark1'!C3778</f>
        <v>2022</v>
      </c>
      <c r="C38">
        <f>+'Ark1'!N3778</f>
        <v>130</v>
      </c>
      <c r="D38" s="3" t="s">
        <v>431</v>
      </c>
      <c r="E38">
        <f>+'Ark1'!Q3778</f>
        <v>238</v>
      </c>
      <c r="G38" s="9">
        <f>+'Ark1'!R3778</f>
        <v>2244</v>
      </c>
      <c r="I38" s="9">
        <f>+'Ark1'!S3778</f>
        <v>2244</v>
      </c>
      <c r="J38" s="97">
        <f>+'Ark1'!T3778</f>
        <v>12.420435047323853</v>
      </c>
      <c r="L38" s="97">
        <f>+'Ark1'!U3778</f>
        <v>12.112900132398671</v>
      </c>
      <c r="M38" s="1">
        <f>+'Ark1'!W3778</f>
        <v>60.369429590017809</v>
      </c>
      <c r="O38" s="1">
        <f>+'Ark1'!AB3778</f>
        <v>3.4647925443188794</v>
      </c>
      <c r="P38" s="9">
        <f>+'Ark1'!Y3778</f>
        <v>134.88622549019627</v>
      </c>
      <c r="R38" s="1">
        <f>+'Ark1'!AA3778</f>
        <v>2.888045596285902</v>
      </c>
      <c r="S38" s="9">
        <f>+'Ark1'!AC3778</f>
        <v>-3.7317664308063994</v>
      </c>
      <c r="T38" s="97">
        <f t="shared" si="6"/>
        <v>9.4285714285714288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+'Ark1'!C3779</f>
        <v>2022</v>
      </c>
      <c r="C39">
        <f>+'Ark1'!N3779</f>
        <v>140</v>
      </c>
      <c r="D39" s="3" t="s">
        <v>432</v>
      </c>
      <c r="E39">
        <f>+'Ark1'!Q3779</f>
        <v>246</v>
      </c>
      <c r="G39" s="9">
        <f>+'Ark1'!R3779</f>
        <v>2149</v>
      </c>
      <c r="I39" s="9">
        <f>+'Ark1'!S3779</f>
        <v>2149</v>
      </c>
      <c r="J39" s="97">
        <f>+'Ark1'!T3779</f>
        <v>11.894614490507555</v>
      </c>
      <c r="L39" s="97">
        <f>+'Ark1'!U3779</f>
        <v>12.459467053618223</v>
      </c>
      <c r="M39" s="1">
        <f>+'Ark1'!W3779</f>
        <v>59.631921824104218</v>
      </c>
      <c r="O39" s="1">
        <f>+'Ark1'!AB3779</f>
        <v>3.7689092148195424</v>
      </c>
      <c r="P39" s="9">
        <f>+'Ark1'!Y3779</f>
        <v>144.87897626803149</v>
      </c>
      <c r="R39" s="1">
        <f>+'Ark1'!AA3779</f>
        <v>2.8736110487852855</v>
      </c>
      <c r="S39" s="9">
        <f>+'Ark1'!AC3779</f>
        <v>-7.9313023955527395</v>
      </c>
      <c r="T39" s="97">
        <f t="shared" si="6"/>
        <v>8.7357723577235777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+'Ark1'!C3780</f>
        <v>2022</v>
      </c>
      <c r="C40">
        <f>+'Ark1'!N3780</f>
        <v>150</v>
      </c>
      <c r="D40" s="3" t="s">
        <v>433</v>
      </c>
      <c r="E40">
        <f>+'Ark1'!Q3780</f>
        <v>237</v>
      </c>
      <c r="G40" s="9">
        <f>+'Ark1'!R3780</f>
        <v>1823</v>
      </c>
      <c r="I40" s="9">
        <f>+'Ark1'!S3780</f>
        <v>1823</v>
      </c>
      <c r="J40" s="97">
        <f>+'Ark1'!T3780</f>
        <v>10.090219737643219</v>
      </c>
      <c r="L40" s="97">
        <f>+'Ark1'!U3780</f>
        <v>11.307498397290622</v>
      </c>
      <c r="M40" s="1">
        <f>+'Ark1'!W3780</f>
        <v>58.652221612726258</v>
      </c>
      <c r="O40" s="1">
        <f>+'Ark1'!AB3780</f>
        <v>3.7711196105530593</v>
      </c>
      <c r="P40" s="9">
        <f>+'Ark1'!Y3780</f>
        <v>154.99660449808027</v>
      </c>
      <c r="R40" s="1">
        <f>+'Ark1'!AA3780</f>
        <v>2.9171676464005238</v>
      </c>
      <c r="S40" s="9">
        <f>+'Ark1'!AC3780</f>
        <v>-7.2310501791536348</v>
      </c>
      <c r="T40" s="97">
        <f t="shared" si="6"/>
        <v>7.6919831223628696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+'Ark1'!C3781</f>
        <v>2022</v>
      </c>
      <c r="C41">
        <f>+'Ark1'!N3781</f>
        <v>160</v>
      </c>
      <c r="D41" s="3" t="s">
        <v>434</v>
      </c>
      <c r="E41">
        <f>+'Ark1'!Q3781</f>
        <v>233</v>
      </c>
      <c r="G41" s="9">
        <f>+'Ark1'!R3781</f>
        <v>1425</v>
      </c>
      <c r="I41" s="9">
        <f>+'Ark1'!S3781</f>
        <v>1425</v>
      </c>
      <c r="J41" s="97">
        <f>+'Ark1'!T3781</f>
        <v>7.8873083522444238</v>
      </c>
      <c r="L41" s="97">
        <f>+'Ark1'!U3781</f>
        <v>9.399098292036312</v>
      </c>
      <c r="M41" s="1">
        <f>+'Ark1'!W3781</f>
        <v>57.95228070175439</v>
      </c>
      <c r="O41" s="1">
        <f>+'Ark1'!AB3781</f>
        <v>3.6311281015172447</v>
      </c>
      <c r="P41" s="9">
        <f>+'Ark1'!Y3781</f>
        <v>164.82141754385972</v>
      </c>
      <c r="R41" s="1">
        <f>+'Ark1'!AA3781</f>
        <v>2.8565085959913792</v>
      </c>
      <c r="S41" s="9">
        <f>+'Ark1'!AC3781</f>
        <v>-8.6886451471587645</v>
      </c>
      <c r="T41" s="97">
        <f t="shared" si="6"/>
        <v>6.1158798283261806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+'Ark1'!C3782</f>
        <v>2022</v>
      </c>
      <c r="C42">
        <f>+'Ark1'!N3782</f>
        <v>170</v>
      </c>
      <c r="D42" s="3" t="s">
        <v>435</v>
      </c>
      <c r="E42">
        <f>+'Ark1'!Q3782</f>
        <v>217</v>
      </c>
      <c r="G42" s="9">
        <f>+'Ark1'!R3782</f>
        <v>1049</v>
      </c>
      <c r="I42" s="9">
        <f>+'Ark1'!S3782</f>
        <v>1049</v>
      </c>
      <c r="J42" s="97">
        <f>+'Ark1'!T3782</f>
        <v>5.8061659378978243</v>
      </c>
      <c r="L42" s="97">
        <f>+'Ark1'!U3782</f>
        <v>7.3374352374268064</v>
      </c>
      <c r="M42" s="1">
        <f>+'Ark1'!W3782</f>
        <v>56.865586272640606</v>
      </c>
      <c r="O42" s="1">
        <f>+'Ark1'!AB3782</f>
        <v>3.8851539266529151</v>
      </c>
      <c r="P42" s="9">
        <f>+'Ark1'!Y3782</f>
        <v>174.78779790276445</v>
      </c>
      <c r="R42" s="1">
        <f>+'Ark1'!AA3782</f>
        <v>2.8567892830637498</v>
      </c>
      <c r="S42" s="9">
        <f>+'Ark1'!AC3782</f>
        <v>-14.183816839133357</v>
      </c>
      <c r="T42" s="97">
        <f t="shared" si="6"/>
        <v>4.8341013824884795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+'Ark1'!C3783</f>
        <v>2022</v>
      </c>
      <c r="C43">
        <f>+'Ark1'!N3783</f>
        <v>180</v>
      </c>
      <c r="D43" s="3" t="s">
        <v>436</v>
      </c>
      <c r="E43">
        <f>+'Ark1'!Q3783</f>
        <v>196</v>
      </c>
      <c r="G43" s="9">
        <f>+'Ark1'!R3783</f>
        <v>697</v>
      </c>
      <c r="I43" s="9">
        <f>+'Ark1'!S3783</f>
        <v>696</v>
      </c>
      <c r="J43" s="97">
        <f>+'Ark1'!T3783</f>
        <v>3.8578624010627105</v>
      </c>
      <c r="L43" s="97">
        <f>+'Ark1'!U3783</f>
        <v>5.1450626974533629</v>
      </c>
      <c r="M43" s="1">
        <f>+'Ark1'!W3783</f>
        <v>55.670977011494251</v>
      </c>
      <c r="O43" s="1">
        <f>+'Ark1'!AB3783</f>
        <v>3.9995785941154511</v>
      </c>
      <c r="P43" s="9">
        <f>+'Ark1'!Y3783</f>
        <v>184.45915351506471</v>
      </c>
      <c r="R43" s="1">
        <f>+'Ark1'!AA3783</f>
        <v>2.9019740440367277</v>
      </c>
      <c r="S43" s="9">
        <f>+'Ark1'!AC3783</f>
        <v>-10.28741496290869</v>
      </c>
      <c r="T43" s="97">
        <f t="shared" si="6"/>
        <v>3.556122448979592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+'Ark1'!C3784</f>
        <v>2022</v>
      </c>
      <c r="C44">
        <f>+'Ark1'!N3784</f>
        <v>190</v>
      </c>
      <c r="D44" s="3" t="s">
        <v>437</v>
      </c>
      <c r="E44">
        <f>+'Ark1'!Q3784</f>
        <v>159</v>
      </c>
      <c r="G44" s="9">
        <f>+'Ark1'!R3784</f>
        <v>412</v>
      </c>
      <c r="I44" s="9">
        <f>+'Ark1'!S3784</f>
        <v>412</v>
      </c>
      <c r="J44" s="97">
        <f>+'Ark1'!T3784</f>
        <v>2.2804007306138261</v>
      </c>
      <c r="L44" s="97">
        <f>+'Ark1'!U3784</f>
        <v>3.2054816018550758</v>
      </c>
      <c r="M44" s="1">
        <f>+'Ark1'!W3784</f>
        <v>54.696601941747581</v>
      </c>
      <c r="O44" s="1">
        <f>+'Ark1'!AB3784</f>
        <v>4.3228550556132337</v>
      </c>
      <c r="P44" s="9">
        <f>+'Ark1'!Y3784</f>
        <v>194.41885922330081</v>
      </c>
      <c r="R44" s="1">
        <f>+'Ark1'!AA3784</f>
        <v>2.8599799560791461</v>
      </c>
      <c r="S44" s="9">
        <f>+'Ark1'!AC3784</f>
        <v>-1.014250790813072</v>
      </c>
      <c r="T44" s="97">
        <f t="shared" si="6"/>
        <v>2.591194968553459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+'Ark1'!C3785</f>
        <v>2022</v>
      </c>
      <c r="C45">
        <f>+'Ark1'!N3785</f>
        <v>200</v>
      </c>
      <c r="D45" s="3" t="s">
        <v>438</v>
      </c>
      <c r="E45">
        <f>+'Ark1'!Q3785</f>
        <v>121</v>
      </c>
      <c r="G45" s="9">
        <f>+'Ark1'!R3785</f>
        <v>250</v>
      </c>
      <c r="I45" s="9">
        <f>+'Ark1'!S3785</f>
        <v>250</v>
      </c>
      <c r="J45" s="97">
        <f>+'Ark1'!T3785</f>
        <v>1.3837383074113023</v>
      </c>
      <c r="L45" s="97">
        <f>+'Ark1'!U3785</f>
        <v>2.0481653118407563</v>
      </c>
      <c r="M45" s="1">
        <f>+'Ark1'!W3785</f>
        <v>52.411999999999999</v>
      </c>
      <c r="O45" s="1">
        <f>+'Ark1'!AB3785</f>
        <v>4.8631528867597877</v>
      </c>
      <c r="P45" s="9">
        <f>+'Ark1'!Y3785</f>
        <v>204.72331999999997</v>
      </c>
      <c r="R45" s="1">
        <f>+'Ark1'!AA3785</f>
        <v>3.0101955713242847</v>
      </c>
      <c r="S45" s="9">
        <f>+'Ark1'!AC3785</f>
        <v>-4.4517111976430748</v>
      </c>
      <c r="T45" s="97">
        <f t="shared" si="6"/>
        <v>2.0661157024793386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+'Ark1'!C3786</f>
        <v>2022</v>
      </c>
      <c r="C46">
        <f>+'Ark1'!N3786</f>
        <v>210</v>
      </c>
      <c r="D46" s="3" t="s">
        <v>439</v>
      </c>
      <c r="E46">
        <f>+'Ark1'!Q3786</f>
        <v>64</v>
      </c>
      <c r="G46" s="9">
        <f>+'Ark1'!R3786</f>
        <v>125</v>
      </c>
      <c r="I46" s="9">
        <f>+'Ark1'!S3786</f>
        <v>124</v>
      </c>
      <c r="J46" s="97">
        <f>+'Ark1'!T3786</f>
        <v>0.69186915370565116</v>
      </c>
      <c r="L46" s="97">
        <f>+'Ark1'!U3786</f>
        <v>1.0663701007673783</v>
      </c>
      <c r="M46" s="1">
        <f>+'Ark1'!W3786</f>
        <v>51.79032258064516</v>
      </c>
      <c r="O46" s="1">
        <f>+'Ark1'!AB3786</f>
        <v>4.316648553525237</v>
      </c>
      <c r="P46" s="9">
        <f>+'Ark1'!Y3786</f>
        <v>213.17695999999995</v>
      </c>
      <c r="R46" s="1">
        <f>+'Ark1'!AA3786</f>
        <v>2.6652152094005004</v>
      </c>
      <c r="S46" s="9">
        <f>+'Ark1'!AC3786</f>
        <v>-16.050852921481251</v>
      </c>
      <c r="T46" s="97">
        <f t="shared" si="6"/>
        <v>1.953125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+'Ark1'!C3787</f>
        <v>2022</v>
      </c>
      <c r="C47">
        <f>+'Ark1'!N3787</f>
        <v>220</v>
      </c>
      <c r="D47" s="3" t="s">
        <v>440</v>
      </c>
      <c r="E47">
        <f>+'Ark1'!Q3787</f>
        <v>48</v>
      </c>
      <c r="G47" s="9">
        <f>+'Ark1'!R3787</f>
        <v>70</v>
      </c>
      <c r="I47" s="9">
        <f>+'Ark1'!S3787</f>
        <v>69</v>
      </c>
      <c r="J47" s="97">
        <f>+'Ark1'!T3787</f>
        <v>0.38744672607516473</v>
      </c>
      <c r="L47" s="97">
        <f>+'Ark1'!U3787</f>
        <v>0.61887764874243201</v>
      </c>
      <c r="M47" s="1">
        <f>+'Ark1'!W3787</f>
        <v>50.347826086956523</v>
      </c>
      <c r="O47" s="1">
        <f>+'Ark1'!AB3787</f>
        <v>4.7390639537950738</v>
      </c>
      <c r="P47" s="9">
        <f>+'Ark1'!Y3787</f>
        <v>220.92714285714288</v>
      </c>
      <c r="R47" s="1">
        <f>+'Ark1'!AA3787</f>
        <v>2.540232869005786</v>
      </c>
      <c r="S47" s="9">
        <f>+'Ark1'!AC3787</f>
        <v>-23.944738479359003</v>
      </c>
      <c r="T47" s="97">
        <f t="shared" si="6"/>
        <v>1.4583333333333333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+'Ark1'!C3788</f>
        <v>2022</v>
      </c>
      <c r="C48">
        <f>+'Ark1'!N3788</f>
        <v>230</v>
      </c>
      <c r="D48" s="3" t="s">
        <v>441</v>
      </c>
      <c r="E48">
        <f>+'Ark1'!Q3788</f>
        <v>36</v>
      </c>
      <c r="G48" s="9">
        <f>+'Ark1'!R3788</f>
        <v>73</v>
      </c>
      <c r="I48" s="9">
        <f>+'Ark1'!S3788</f>
        <v>71</v>
      </c>
      <c r="J48" s="97">
        <f>+'Ark1'!T3788</f>
        <v>0.40405158576410033</v>
      </c>
      <c r="L48" s="97">
        <f>+'Ark1'!U3788</f>
        <v>0.69301658907762254</v>
      </c>
      <c r="M48" s="1">
        <f>+'Ark1'!W3788</f>
        <v>48.056338028169009</v>
      </c>
      <c r="O48" s="1">
        <f>+'Ark1'!AB3788</f>
        <v>5.8835826106583475</v>
      </c>
      <c r="P48" s="9">
        <f>+'Ark1'!Y3788</f>
        <v>237.22643835616441</v>
      </c>
      <c r="R48" s="1">
        <f>+'Ark1'!AA3788</f>
        <v>11.433226172093056</v>
      </c>
      <c r="S48" s="9">
        <f>+'Ark1'!AC3788</f>
        <v>-24.37841170855144</v>
      </c>
      <c r="T48" s="97">
        <f t="shared" si="6"/>
        <v>2.0277777777777777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+'Ark1'!C3789</f>
        <v>2021</v>
      </c>
      <c r="C49" s="47">
        <f>+'Ark1'!N3789</f>
        <v>60</v>
      </c>
      <c r="D49" s="48" t="s">
        <v>425</v>
      </c>
      <c r="E49" s="47">
        <f>+'Ark1'!Q3789</f>
        <v>28</v>
      </c>
      <c r="F49" s="47"/>
      <c r="G49" s="65">
        <f>+'Ark1'!R3789</f>
        <v>38</v>
      </c>
      <c r="H49" s="47"/>
      <c r="I49" s="65">
        <f>+'Ark1'!S3789</f>
        <v>38</v>
      </c>
      <c r="J49" s="102">
        <f>+'Ark1'!T3789</f>
        <v>0.19351816015155524</v>
      </c>
      <c r="K49" s="47"/>
      <c r="L49" s="102">
        <f>+'Ark1'!U3789</f>
        <v>8.9784685131014855E-2</v>
      </c>
      <c r="M49" s="49">
        <f>+'Ark1'!W3789</f>
        <v>62.105263157894761</v>
      </c>
      <c r="N49" s="102"/>
      <c r="O49" s="49">
        <f>+'Ark1'!AB3789</f>
        <v>2.826467701494114</v>
      </c>
      <c r="P49" s="65">
        <f>+'Ark1'!Y3789</f>
        <v>63.553947368421042</v>
      </c>
      <c r="Q49" s="47"/>
      <c r="R49" s="49">
        <f>+'Ark1'!AA3789</f>
        <v>6.3934512298763755</v>
      </c>
      <c r="S49" s="65">
        <f>+'Ark1'!AC3789</f>
        <v>11.671029715531944</v>
      </c>
      <c r="T49" s="102">
        <f t="shared" si="6"/>
        <v>1.3571428571428572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+'Ark1'!C3790</f>
        <v>2021</v>
      </c>
      <c r="C50" s="47">
        <f>+'Ark1'!N3790</f>
        <v>70</v>
      </c>
      <c r="D50" s="48" t="s">
        <v>426</v>
      </c>
      <c r="E50" s="47">
        <f>+'Ark1'!Q3790</f>
        <v>50</v>
      </c>
      <c r="F50" s="47"/>
      <c r="G50" s="65">
        <f>+'Ark1'!R3790</f>
        <v>143</v>
      </c>
      <c r="H50" s="47"/>
      <c r="I50" s="65">
        <f>+'Ark1'!S3790</f>
        <v>141</v>
      </c>
      <c r="J50" s="102">
        <f>+'Ark1'!T3790</f>
        <v>0.7282393921492738</v>
      </c>
      <c r="K50" s="47"/>
      <c r="L50" s="102">
        <f>+'Ark1'!U3790</f>
        <v>0.40105858376257514</v>
      </c>
      <c r="M50" s="49">
        <f>+'Ark1'!W3790</f>
        <v>62.418439716312065</v>
      </c>
      <c r="N50" s="102"/>
      <c r="O50" s="49">
        <f>+'Ark1'!AB3790</f>
        <v>2.2975658669628261</v>
      </c>
      <c r="P50" s="65">
        <f>+'Ark1'!Y3790</f>
        <v>75.438951048951012</v>
      </c>
      <c r="Q50" s="47"/>
      <c r="R50" s="49">
        <f>+'Ark1'!AA3790</f>
        <v>2.554461069299836</v>
      </c>
      <c r="S50" s="65">
        <f>+'Ark1'!AC3790</f>
        <v>-4.8785149127809486</v>
      </c>
      <c r="T50" s="102">
        <f t="shared" ref="T50:T84" si="7">+G50/E50</f>
        <v>2.86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+'Ark1'!C3791</f>
        <v>2021</v>
      </c>
      <c r="C51" s="47">
        <f>+'Ark1'!N3791</f>
        <v>80</v>
      </c>
      <c r="D51" s="48" t="s">
        <v>427</v>
      </c>
      <c r="E51" s="47">
        <f>+'Ark1'!Q3791</f>
        <v>88</v>
      </c>
      <c r="F51" s="47"/>
      <c r="G51" s="65">
        <f>+'Ark1'!R3791</f>
        <v>445</v>
      </c>
      <c r="H51" s="47"/>
      <c r="I51" s="65">
        <f>+'Ark1'!S3791</f>
        <v>443</v>
      </c>
      <c r="J51" s="102">
        <f>+'Ark1'!T3791</f>
        <v>2.2661995070379501</v>
      </c>
      <c r="K51" s="47"/>
      <c r="L51" s="102">
        <f>+'Ark1'!U3791</f>
        <v>1.4154755159277173</v>
      </c>
      <c r="M51" s="49">
        <f>+'Ark1'!W3791</f>
        <v>62.297968397291186</v>
      </c>
      <c r="N51" s="102"/>
      <c r="O51" s="49">
        <f>+'Ark1'!AB3791</f>
        <v>2.4818383976316798</v>
      </c>
      <c r="P51" s="65">
        <f>+'Ark1'!Y3791</f>
        <v>85.559101123595511</v>
      </c>
      <c r="Q51" s="47"/>
      <c r="R51" s="49">
        <f>+'Ark1'!AA3791</f>
        <v>2.75737771424531</v>
      </c>
      <c r="S51" s="65">
        <f>+'Ark1'!AC3791</f>
        <v>-3.8398449336454878</v>
      </c>
      <c r="T51" s="102">
        <f t="shared" si="7"/>
        <v>5.0568181818181817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+'Ark1'!C3792</f>
        <v>2021</v>
      </c>
      <c r="C52" s="47">
        <f>+'Ark1'!N3792</f>
        <v>90</v>
      </c>
      <c r="D52" s="48" t="s">
        <v>405</v>
      </c>
      <c r="E52" s="47">
        <f>+'Ark1'!Q3792</f>
        <v>129</v>
      </c>
      <c r="F52" s="47"/>
      <c r="G52" s="65">
        <f>+'Ark1'!R3792</f>
        <v>1086</v>
      </c>
      <c r="H52" s="47"/>
      <c r="I52" s="65">
        <f>+'Ark1'!S3792</f>
        <v>1083</v>
      </c>
      <c r="J52" s="102">
        <f>+'Ark1'!T3792</f>
        <v>5.5305453138049723</v>
      </c>
      <c r="K52" s="47"/>
      <c r="L52" s="102">
        <f>+'Ark1'!U3792</f>
        <v>3.8446318563765951</v>
      </c>
      <c r="M52" s="49">
        <f>+'Ark1'!W3792</f>
        <v>61.917820867959357</v>
      </c>
      <c r="N52" s="102"/>
      <c r="O52" s="49">
        <f>+'Ark1'!AB3792</f>
        <v>2.3560468278225155</v>
      </c>
      <c r="P52" s="65">
        <f>+'Ark1'!Y3792</f>
        <v>95.224521178637218</v>
      </c>
      <c r="Q52" s="47"/>
      <c r="R52" s="49">
        <f>+'Ark1'!AA3792</f>
        <v>2.8475771356938342</v>
      </c>
      <c r="S52" s="65">
        <f>+'Ark1'!AC3792</f>
        <v>-3.5504497320486599</v>
      </c>
      <c r="T52" s="102">
        <f t="shared" si="7"/>
        <v>8.4186046511627914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+'Ark1'!C3793</f>
        <v>2021</v>
      </c>
      <c r="C53" s="47">
        <f>+'Ark1'!N3793</f>
        <v>100</v>
      </c>
      <c r="D53" s="48" t="s">
        <v>428</v>
      </c>
      <c r="E53" s="47">
        <f>+'Ark1'!Q3793</f>
        <v>185</v>
      </c>
      <c r="F53" s="47"/>
      <c r="G53" s="65">
        <f>+'Ark1'!R3793</f>
        <v>1890</v>
      </c>
      <c r="H53" s="47"/>
      <c r="I53" s="65">
        <f>+'Ark1'!S3793</f>
        <v>1888</v>
      </c>
      <c r="J53" s="102">
        <f>+'Ark1'!T3793</f>
        <v>9.6249821759589356</v>
      </c>
      <c r="K53" s="47"/>
      <c r="L53" s="102">
        <f>+'Ark1'!U3793</f>
        <v>7.3993551526023804</v>
      </c>
      <c r="M53" s="49">
        <f>+'Ark1'!W3793</f>
        <v>61.145656779661032</v>
      </c>
      <c r="N53" s="102"/>
      <c r="O53" s="49">
        <f>+'Ark1'!AB3793</f>
        <v>2.7371564858375912</v>
      </c>
      <c r="P53" s="65">
        <f>+'Ark1'!Y3793</f>
        <v>105.3066825396825</v>
      </c>
      <c r="Q53" s="47"/>
      <c r="R53" s="49">
        <f>+'Ark1'!AA3793</f>
        <v>2.8793012617049754</v>
      </c>
      <c r="S53" s="65">
        <f>+'Ark1'!AC3793</f>
        <v>-9.3461724113948943</v>
      </c>
      <c r="T53" s="102">
        <f t="shared" si="7"/>
        <v>10.216216216216216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+'Ark1'!C3794</f>
        <v>2021</v>
      </c>
      <c r="C54" s="47">
        <f>+'Ark1'!N3794</f>
        <v>110</v>
      </c>
      <c r="D54" s="48" t="s">
        <v>429</v>
      </c>
      <c r="E54" s="47">
        <f>+'Ark1'!Q3794</f>
        <v>221</v>
      </c>
      <c r="F54" s="47"/>
      <c r="G54" s="65">
        <f>+'Ark1'!R3794</f>
        <v>2484</v>
      </c>
      <c r="H54" s="47"/>
      <c r="I54" s="65">
        <f>+'Ark1'!S3794</f>
        <v>2483</v>
      </c>
      <c r="J54" s="102">
        <f>+'Ark1'!T3794</f>
        <v>12.649976574117453</v>
      </c>
      <c r="K54" s="47"/>
      <c r="L54" s="102">
        <f>+'Ark1'!U3794</f>
        <v>10.630344255350344</v>
      </c>
      <c r="M54" s="49">
        <f>+'Ark1'!W3794</f>
        <v>60.515102698348763</v>
      </c>
      <c r="N54" s="102"/>
      <c r="O54" s="49">
        <f>+'Ark1'!AB3794</f>
        <v>3.1884168916556979</v>
      </c>
      <c r="P54" s="65">
        <f>+'Ark1'!Y3794</f>
        <v>115.11173510467007</v>
      </c>
      <c r="Q54" s="47"/>
      <c r="R54" s="49">
        <f>+'Ark1'!AA3794</f>
        <v>2.875025341918386</v>
      </c>
      <c r="S54" s="65">
        <f>+'Ark1'!AC3794</f>
        <v>-9.1489970174494388</v>
      </c>
      <c r="T54" s="102">
        <f t="shared" si="7"/>
        <v>11.239819004524886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+'Ark1'!C3795</f>
        <v>2021</v>
      </c>
      <c r="C55" s="47">
        <f>+'Ark1'!N3795</f>
        <v>120</v>
      </c>
      <c r="D55" s="48" t="s">
        <v>430</v>
      </c>
      <c r="E55" s="47">
        <f>+'Ark1'!Q3795</f>
        <v>228</v>
      </c>
      <c r="F55" s="47"/>
      <c r="G55" s="65">
        <f>+'Ark1'!R3795</f>
        <v>2726</v>
      </c>
      <c r="H55" s="47"/>
      <c r="I55" s="65">
        <f>+'Ark1'!S3795</f>
        <v>2726</v>
      </c>
      <c r="J55" s="102">
        <f>+'Ark1'!T3795</f>
        <v>13.882381699293152</v>
      </c>
      <c r="K55" s="47"/>
      <c r="L55" s="102">
        <f>+'Ark1'!U3795</f>
        <v>12.673477196550705</v>
      </c>
      <c r="M55" s="49">
        <f>+'Ark1'!W3795</f>
        <v>59.912692589875306</v>
      </c>
      <c r="N55" s="102"/>
      <c r="O55" s="49">
        <f>+'Ark1'!AB3795</f>
        <v>3.222673982821727</v>
      </c>
      <c r="P55" s="65">
        <f>+'Ark1'!Y3795</f>
        <v>125.05290902421144</v>
      </c>
      <c r="Q55" s="47"/>
      <c r="R55" s="49">
        <f>+'Ark1'!AA3795</f>
        <v>2.9111693116833126</v>
      </c>
      <c r="S55" s="65">
        <f>+'Ark1'!AC3795</f>
        <v>-6.0794485482413911</v>
      </c>
      <c r="T55" s="102">
        <f t="shared" si="7"/>
        <v>11.956140350877194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+'Ark1'!C3796</f>
        <v>2021</v>
      </c>
      <c r="C56" s="47">
        <f>+'Ark1'!N3796</f>
        <v>130</v>
      </c>
      <c r="D56" s="48" t="s">
        <v>431</v>
      </c>
      <c r="E56" s="47">
        <f>+'Ark1'!Q3796</f>
        <v>250</v>
      </c>
      <c r="F56" s="47"/>
      <c r="G56" s="65">
        <f>+'Ark1'!R3796</f>
        <v>2436</v>
      </c>
      <c r="H56" s="47"/>
      <c r="I56" s="65">
        <f>+'Ark1'!S3796</f>
        <v>2436</v>
      </c>
      <c r="J56" s="102">
        <f>+'Ark1'!T3796</f>
        <v>12.405532582347069</v>
      </c>
      <c r="K56" s="47"/>
      <c r="L56" s="102">
        <f>+'Ark1'!U3796</f>
        <v>12.232498528649103</v>
      </c>
      <c r="M56" s="49">
        <f>+'Ark1'!W3796</f>
        <v>59.424466338259442</v>
      </c>
      <c r="N56" s="102"/>
      <c r="O56" s="49">
        <f>+'Ark1'!AB3796</f>
        <v>3.5975213715809939</v>
      </c>
      <c r="P56" s="65">
        <f>+'Ark1'!Y3796</f>
        <v>135.07088669950761</v>
      </c>
      <c r="Q56" s="47"/>
      <c r="R56" s="49">
        <f>+'Ark1'!AA3796</f>
        <v>2.9122594254088776</v>
      </c>
      <c r="S56" s="65">
        <f>+'Ark1'!AC3796</f>
        <v>-6.6309158747248444</v>
      </c>
      <c r="T56" s="102">
        <f t="shared" si="7"/>
        <v>9.7439999999999998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+'Ark1'!C3797</f>
        <v>2021</v>
      </c>
      <c r="C57" s="47">
        <f>+'Ark1'!N3797</f>
        <v>140</v>
      </c>
      <c r="D57" s="48" t="s">
        <v>432</v>
      </c>
      <c r="E57" s="47">
        <f>+'Ark1'!Q3797</f>
        <v>248</v>
      </c>
      <c r="F57" s="47"/>
      <c r="G57" s="65">
        <f>+'Ark1'!R3797</f>
        <v>2256.5299999999997</v>
      </c>
      <c r="H57" s="47"/>
      <c r="I57" s="65">
        <f>+'Ark1'!S3797</f>
        <v>2256.5299999999997</v>
      </c>
      <c r="J57" s="102">
        <f>+'Ark1'!T3797</f>
        <v>11.491566682283922</v>
      </c>
      <c r="K57" s="47"/>
      <c r="L57" s="102">
        <f>+'Ark1'!U3797</f>
        <v>12.15836616878414</v>
      </c>
      <c r="M57" s="49">
        <f>+'Ark1'!W3797</f>
        <v>58.649958121540621</v>
      </c>
      <c r="N57" s="102"/>
      <c r="O57" s="49">
        <f>+'Ark1'!AB3797</f>
        <v>3.6299537047419839</v>
      </c>
      <c r="P57" s="65">
        <f>+'Ark1'!Y3797</f>
        <v>144.9298923568486</v>
      </c>
      <c r="Q57" s="47"/>
      <c r="R57" s="49">
        <f>+'Ark1'!AA3797</f>
        <v>2.182275883251747</v>
      </c>
      <c r="S57" s="65">
        <f>+'Ark1'!AC3797</f>
        <v>-31.122448895603181</v>
      </c>
      <c r="T57" s="102">
        <f t="shared" si="7"/>
        <v>9.0989112903225795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+'Ark1'!C3798</f>
        <v>2021</v>
      </c>
      <c r="C58" s="47">
        <f>+'Ark1'!N3798</f>
        <v>150</v>
      </c>
      <c r="D58" s="48" t="s">
        <v>433</v>
      </c>
      <c r="E58" s="47">
        <f>+'Ark1'!Q3798</f>
        <v>245</v>
      </c>
      <c r="F58" s="47"/>
      <c r="G58" s="65">
        <f>+'Ark1'!R3798</f>
        <v>1978</v>
      </c>
      <c r="H58" s="47"/>
      <c r="I58" s="65">
        <f>+'Ark1'!S3798</f>
        <v>1978</v>
      </c>
      <c r="J58" s="102">
        <f>+'Ark1'!T3798</f>
        <v>10.07312949420464</v>
      </c>
      <c r="K58" s="47"/>
      <c r="L58" s="102">
        <f>+'Ark1'!U3798</f>
        <v>11.385249040031033</v>
      </c>
      <c r="M58" s="49">
        <f>+'Ark1'!W3798</f>
        <v>57.848837209302339</v>
      </c>
      <c r="N58" s="102"/>
      <c r="O58" s="49">
        <f>+'Ark1'!AB3798</f>
        <v>3.6727759636081858</v>
      </c>
      <c r="P58" s="65">
        <f>+'Ark1'!Y3798</f>
        <v>154.82465116279039</v>
      </c>
      <c r="Q58" s="47"/>
      <c r="R58" s="49">
        <f>+'Ark1'!AA3798</f>
        <v>2.8592509828190096</v>
      </c>
      <c r="S58" s="65">
        <f>+'Ark1'!AC3798</f>
        <v>-5.4852841977126312</v>
      </c>
      <c r="T58" s="102">
        <f t="shared" si="7"/>
        <v>8.073469387755102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+'Ark1'!C3799</f>
        <v>2021</v>
      </c>
      <c r="C59" s="47">
        <f>+'Ark1'!N3799</f>
        <v>160</v>
      </c>
      <c r="D59" s="48" t="s">
        <v>434</v>
      </c>
      <c r="E59" s="47">
        <f>+'Ark1'!Q3799</f>
        <v>237</v>
      </c>
      <c r="F59" s="47"/>
      <c r="G59" s="65">
        <f>+'Ark1'!R3799</f>
        <v>1426.87</v>
      </c>
      <c r="H59" s="47"/>
      <c r="I59" s="65">
        <f>+'Ark1'!S3799</f>
        <v>1426.87</v>
      </c>
      <c r="J59" s="102">
        <f>+'Ark1'!T3799</f>
        <v>7.2664541361960451</v>
      </c>
      <c r="K59" s="47"/>
      <c r="L59" s="102">
        <f>+'Ark1'!U3799</f>
        <v>8.7437256442939368</v>
      </c>
      <c r="M59" s="49">
        <f>+'Ark1'!W3799</f>
        <v>56.696692761078438</v>
      </c>
      <c r="N59" s="102"/>
      <c r="O59" s="49">
        <f>+'Ark1'!AB3799</f>
        <v>3.8655183829403006</v>
      </c>
      <c r="P59" s="65">
        <f>+'Ark1'!Y3799</f>
        <v>164.8298934030434</v>
      </c>
      <c r="Q59" s="47"/>
      <c r="R59" s="49">
        <f>+'Ark1'!AA3799</f>
        <v>2.1251105612835444</v>
      </c>
      <c r="S59" s="65">
        <f>+'Ark1'!AC3799</f>
        <v>-23.550514394608655</v>
      </c>
      <c r="T59" s="102">
        <f t="shared" si="7"/>
        <v>6.0205485232067506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+'Ark1'!C3800</f>
        <v>2021</v>
      </c>
      <c r="C60" s="47">
        <f>+'Ark1'!N3800</f>
        <v>170</v>
      </c>
      <c r="D60" s="48" t="s">
        <v>435</v>
      </c>
      <c r="E60" s="47">
        <f>+'Ark1'!Q3800</f>
        <v>226</v>
      </c>
      <c r="F60" s="47"/>
      <c r="G60" s="65">
        <f>+'Ark1'!R3800</f>
        <v>1047</v>
      </c>
      <c r="H60" s="47"/>
      <c r="I60" s="65">
        <f>+'Ark1'!S3800</f>
        <v>1046</v>
      </c>
      <c r="J60" s="102">
        <f>+'Ark1'!T3800</f>
        <v>5.331934570491538</v>
      </c>
      <c r="K60" s="47"/>
      <c r="L60" s="102">
        <f>+'Ark1'!U3800</f>
        <v>6.7974548029813677</v>
      </c>
      <c r="M60" s="49">
        <f>+'Ark1'!W3800</f>
        <v>55.765774378585071</v>
      </c>
      <c r="N60" s="102"/>
      <c r="O60" s="49">
        <f>+'Ark1'!AB3800</f>
        <v>4.1109859255267436</v>
      </c>
      <c r="P60" s="65">
        <f>+'Ark1'!Y3800</f>
        <v>174.63187201528186</v>
      </c>
      <c r="Q60" s="47"/>
      <c r="R60" s="49">
        <f>+'Ark1'!AA3800</f>
        <v>2.8772775090040925</v>
      </c>
      <c r="S60" s="65">
        <f>+'Ark1'!AC3800</f>
        <v>-11.259501322110795</v>
      </c>
      <c r="T60" s="102">
        <f t="shared" si="7"/>
        <v>4.6327433628318584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+'Ark1'!C3801</f>
        <v>2021</v>
      </c>
      <c r="C61" s="47">
        <f>+'Ark1'!N3801</f>
        <v>180</v>
      </c>
      <c r="D61" s="48" t="s">
        <v>436</v>
      </c>
      <c r="E61" s="47">
        <f>+'Ark1'!Q3801</f>
        <v>197</v>
      </c>
      <c r="F61" s="47"/>
      <c r="G61" s="65">
        <f>+'Ark1'!R3801</f>
        <v>712</v>
      </c>
      <c r="H61" s="47"/>
      <c r="I61" s="65">
        <f>+'Ark1'!S3801</f>
        <v>712</v>
      </c>
      <c r="J61" s="102">
        <f>+'Ark1'!T3801</f>
        <v>3.6259192112607201</v>
      </c>
      <c r="K61" s="47"/>
      <c r="L61" s="102">
        <f>+'Ark1'!U3801</f>
        <v>4.8852129540267848</v>
      </c>
      <c r="M61" s="49">
        <f>+'Ark1'!W3801</f>
        <v>54.580056179775283</v>
      </c>
      <c r="N61" s="102"/>
      <c r="O61" s="49">
        <f>+'Ark1'!AB3801</f>
        <v>4.2332679220921277</v>
      </c>
      <c r="P61" s="65">
        <f>+'Ark1'!Y3801</f>
        <v>184.55566011235976</v>
      </c>
      <c r="Q61" s="47"/>
      <c r="R61" s="49">
        <f>+'Ark1'!AA3801</f>
        <v>2.8173983660405622</v>
      </c>
      <c r="S61" s="65">
        <f>+'Ark1'!AC3801</f>
        <v>1.1556020292455251</v>
      </c>
      <c r="T61" s="102">
        <f t="shared" si="7"/>
        <v>3.6142131979695433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+'Ark1'!C3802</f>
        <v>2021</v>
      </c>
      <c r="C62" s="47">
        <f>+'Ark1'!N3802</f>
        <v>190</v>
      </c>
      <c r="D62" s="48" t="s">
        <v>437</v>
      </c>
      <c r="E62" s="47">
        <f>+'Ark1'!Q3802</f>
        <v>161</v>
      </c>
      <c r="F62" s="47"/>
      <c r="G62" s="65">
        <f>+'Ark1'!R3802</f>
        <v>450</v>
      </c>
      <c r="H62" s="47"/>
      <c r="I62" s="65">
        <f>+'Ark1'!S3802</f>
        <v>446</v>
      </c>
      <c r="J62" s="102">
        <f>+'Ark1'!T3802</f>
        <v>2.2916624228473648</v>
      </c>
      <c r="K62" s="47"/>
      <c r="L62" s="102">
        <f>+'Ark1'!U3802</f>
        <v>3.2262382342719778</v>
      </c>
      <c r="M62" s="49">
        <f>+'Ark1'!W3802</f>
        <v>53.293721973094179</v>
      </c>
      <c r="N62" s="102"/>
      <c r="O62" s="49">
        <f>+'Ark1'!AB3802</f>
        <v>4.4657446618211809</v>
      </c>
      <c r="P62" s="65">
        <f>+'Ark1'!Y3802</f>
        <v>192.84473333333344</v>
      </c>
      <c r="Q62" s="47"/>
      <c r="R62" s="49">
        <f>+'Ark1'!AA3802</f>
        <v>2.795780741755836</v>
      </c>
      <c r="S62" s="65">
        <f>+'Ark1'!AC3802</f>
        <v>-12.856631179272812</v>
      </c>
      <c r="T62" s="102">
        <f t="shared" si="7"/>
        <v>2.7950310559006213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+'Ark1'!C3803</f>
        <v>2021</v>
      </c>
      <c r="C63" s="47">
        <f>+'Ark1'!N3803</f>
        <v>200</v>
      </c>
      <c r="D63" s="48" t="s">
        <v>438</v>
      </c>
      <c r="E63" s="47">
        <f>+'Ark1'!Q3803</f>
        <v>109</v>
      </c>
      <c r="F63" s="47"/>
      <c r="G63" s="65">
        <f>+'Ark1'!R3803</f>
        <v>229</v>
      </c>
      <c r="H63" s="47"/>
      <c r="I63" s="65">
        <f>+'Ark1'!S3803</f>
        <v>228</v>
      </c>
      <c r="J63" s="102">
        <f>+'Ark1'!T3803</f>
        <v>1.1662015440712148</v>
      </c>
      <c r="K63" s="47"/>
      <c r="L63" s="102">
        <f>+'Ark1'!U3803</f>
        <v>1.7341666285012203</v>
      </c>
      <c r="M63" s="49">
        <f>+'Ark1'!W3803</f>
        <v>51.377192982456123</v>
      </c>
      <c r="N63" s="102"/>
      <c r="O63" s="49">
        <f>+'Ark1'!AB3803</f>
        <v>4.5919272238815374</v>
      </c>
      <c r="P63" s="65">
        <f>+'Ark1'!Y3803</f>
        <v>203.69445414847164</v>
      </c>
      <c r="Q63" s="47"/>
      <c r="R63" s="49">
        <f>+'Ark1'!AA3803</f>
        <v>2.7734600966311609</v>
      </c>
      <c r="S63" s="65">
        <f>+'Ark1'!AC3803</f>
        <v>-18.640877145339612</v>
      </c>
      <c r="T63" s="102">
        <f t="shared" si="7"/>
        <v>2.1009174311926606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+'Ark1'!C3804</f>
        <v>2021</v>
      </c>
      <c r="C64" s="47">
        <f>+'Ark1'!N3804</f>
        <v>210</v>
      </c>
      <c r="D64" s="48" t="s">
        <v>439</v>
      </c>
      <c r="E64" s="47">
        <f>+'Ark1'!Q3804</f>
        <v>67</v>
      </c>
      <c r="F64" s="47"/>
      <c r="G64" s="65">
        <f>+'Ark1'!R3804</f>
        <v>140</v>
      </c>
      <c r="H64" s="47"/>
      <c r="I64" s="65">
        <f>+'Ark1'!S3804</f>
        <v>140</v>
      </c>
      <c r="J64" s="102">
        <f>+'Ark1'!T3804</f>
        <v>0.71296164266362483</v>
      </c>
      <c r="K64" s="47"/>
      <c r="L64" s="102">
        <f>+'Ark1'!U3804</f>
        <v>1.1146101050277275</v>
      </c>
      <c r="M64" s="49">
        <f>+'Ark1'!W3804</f>
        <v>50.964285714285722</v>
      </c>
      <c r="N64" s="102"/>
      <c r="O64" s="49">
        <f>+'Ark1'!AB3804</f>
        <v>5.565725102658889</v>
      </c>
      <c r="P64" s="65">
        <f>+'Ark1'!Y3804</f>
        <v>214.15035714285713</v>
      </c>
      <c r="Q64" s="47"/>
      <c r="R64" s="49">
        <f>+'Ark1'!AA3804</f>
        <v>2.7228486686636715</v>
      </c>
      <c r="S64" s="65">
        <f>+'Ark1'!AC3804</f>
        <v>-10.600167174169524</v>
      </c>
      <c r="T64" s="102">
        <f t="shared" si="7"/>
        <v>2.08955223880597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+'Ark1'!C3805</f>
        <v>2021</v>
      </c>
      <c r="C65" s="47">
        <f>+'Ark1'!N3805</f>
        <v>220</v>
      </c>
      <c r="D65" s="48" t="s">
        <v>440</v>
      </c>
      <c r="E65" s="47">
        <f>+'Ark1'!Q3805</f>
        <v>43</v>
      </c>
      <c r="F65" s="47"/>
      <c r="G65" s="65">
        <f>+'Ark1'!R3805</f>
        <v>71</v>
      </c>
      <c r="H65" s="47"/>
      <c r="I65" s="65">
        <f>+'Ark1'!S3805</f>
        <v>70</v>
      </c>
      <c r="J65" s="102">
        <f>+'Ark1'!T3805</f>
        <v>0.36157340449369535</v>
      </c>
      <c r="K65" s="47"/>
      <c r="L65" s="102">
        <f>+'Ark1'!U3805</f>
        <v>0.58370547881090151</v>
      </c>
      <c r="M65" s="49">
        <f>+'Ark1'!W3805</f>
        <v>49.185714285714283</v>
      </c>
      <c r="N65" s="102"/>
      <c r="O65" s="49">
        <f>+'Ark1'!AB3805</f>
        <v>4.9346959875757408</v>
      </c>
      <c r="P65" s="65">
        <f>+'Ark1'!Y3805</f>
        <v>221.13591549295776</v>
      </c>
      <c r="Q65" s="47"/>
      <c r="R65" s="49">
        <f>+'Ark1'!AA3805</f>
        <v>2.6249123794906177</v>
      </c>
      <c r="S65" s="65">
        <f>+'Ark1'!AC3805</f>
        <v>-7.6809809753991329</v>
      </c>
      <c r="T65" s="102">
        <f t="shared" si="7"/>
        <v>1.6511627906976745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+'Ark1'!C3806</f>
        <v>2021</v>
      </c>
      <c r="C66" s="47">
        <f>+'Ark1'!N3806</f>
        <v>230</v>
      </c>
      <c r="D66" s="48" t="s">
        <v>441</v>
      </c>
      <c r="E66" s="47">
        <f>+'Ark1'!Q3806</f>
        <v>40</v>
      </c>
      <c r="F66" s="47"/>
      <c r="G66" s="65">
        <f>+'Ark1'!R3806</f>
        <v>78</v>
      </c>
      <c r="H66" s="47"/>
      <c r="I66" s="65">
        <f>+'Ark1'!S3806</f>
        <v>76</v>
      </c>
      <c r="J66" s="102">
        <f>+'Ark1'!T3806</f>
        <v>0.39722148662687656</v>
      </c>
      <c r="K66" s="47"/>
      <c r="L66" s="102">
        <f>+'Ark1'!U3806</f>
        <v>0.68464516892051352</v>
      </c>
      <c r="M66" s="49">
        <f>+'Ark1'!W3806</f>
        <v>46.723684210526315</v>
      </c>
      <c r="N66" s="102"/>
      <c r="O66" s="49">
        <f>+'Ark1'!AB3806</f>
        <v>5.0721081577027434</v>
      </c>
      <c r="P66" s="65">
        <f>+'Ark1'!Y3806</f>
        <v>236.09935897435901</v>
      </c>
      <c r="Q66" s="47"/>
      <c r="R66" s="49">
        <f>+'Ark1'!AA3806</f>
        <v>11.779752826129805</v>
      </c>
      <c r="S66" s="65">
        <f>+'Ark1'!AC3806</f>
        <v>-3.9571233709455687</v>
      </c>
      <c r="T66" s="102">
        <f t="shared" si="7"/>
        <v>1.95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+'Ark1'!C3807</f>
        <v>2020</v>
      </c>
      <c r="C67">
        <f>+'Ark1'!N3807</f>
        <v>60</v>
      </c>
      <c r="D67" s="3" t="s">
        <v>425</v>
      </c>
      <c r="E67">
        <f>+'Ark1'!Q3807</f>
        <v>31</v>
      </c>
      <c r="G67" s="9">
        <f>+'Ark1'!R3807</f>
        <v>37</v>
      </c>
      <c r="I67" s="9">
        <f>+'Ark1'!S3807</f>
        <v>37</v>
      </c>
      <c r="J67" s="97">
        <f>+'Ark1'!T3807</f>
        <v>0.18486135398451156</v>
      </c>
      <c r="L67" s="97">
        <f>+'Ark1'!U3807</f>
        <v>8.6347694049712806E-2</v>
      </c>
      <c r="M67" s="1">
        <f>+'Ark1'!W3807</f>
        <v>60.378378378378351</v>
      </c>
      <c r="O67" s="1">
        <f>+'Ark1'!AB3807</f>
        <v>2.8697052429045486</v>
      </c>
      <c r="P67" s="9">
        <f>+'Ark1'!Y3807</f>
        <v>62.620000000000019</v>
      </c>
      <c r="R67" s="1">
        <f>+'Ark1'!AA3807</f>
        <v>6.4336480341268851</v>
      </c>
      <c r="S67" s="9">
        <f>+'Ark1'!AC3807</f>
        <v>8.7246888230333752</v>
      </c>
      <c r="T67" s="97">
        <f t="shared" si="7"/>
        <v>1.1935483870967742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+'Ark1'!C3808</f>
        <v>2020</v>
      </c>
      <c r="C68">
        <f>+'Ark1'!N3808</f>
        <v>70</v>
      </c>
      <c r="D68" s="3" t="s">
        <v>426</v>
      </c>
      <c r="E68">
        <f>+'Ark1'!Q3808</f>
        <v>52</v>
      </c>
      <c r="G68" s="9">
        <f>+'Ark1'!R3808</f>
        <v>129</v>
      </c>
      <c r="I68" s="9">
        <f>+'Ark1'!S3808</f>
        <v>129</v>
      </c>
      <c r="J68" s="97">
        <f>+'Ark1'!T3808</f>
        <v>0.64451661254059445</v>
      </c>
      <c r="L68" s="97">
        <f>+'Ark1'!U3808</f>
        <v>0.3660841996789771</v>
      </c>
      <c r="M68" s="1">
        <f>+'Ark1'!W3808</f>
        <v>61.682170542635667</v>
      </c>
      <c r="O68" s="1">
        <f>+'Ark1'!AB3808</f>
        <v>1.6517995642245964</v>
      </c>
      <c r="P68" s="9">
        <f>+'Ark1'!Y3808</f>
        <v>76.147441860465094</v>
      </c>
      <c r="R68" s="1">
        <f>+'Ark1'!AA3808</f>
        <v>2.9031432521926797</v>
      </c>
      <c r="S68" s="9">
        <f>+'Ark1'!AC3808</f>
        <v>2.0926202914909622</v>
      </c>
      <c r="T68" s="97">
        <f t="shared" si="7"/>
        <v>2.4807692307692308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+'Ark1'!C3809</f>
        <v>2020</v>
      </c>
      <c r="C69">
        <f>+'Ark1'!N3809</f>
        <v>80</v>
      </c>
      <c r="D69" s="3" t="s">
        <v>427</v>
      </c>
      <c r="E69">
        <f>+'Ark1'!Q3809</f>
        <v>110</v>
      </c>
      <c r="G69" s="9">
        <f>+'Ark1'!R3809</f>
        <v>503</v>
      </c>
      <c r="I69" s="9">
        <f>+'Ark1'!S3809</f>
        <v>503</v>
      </c>
      <c r="J69" s="97">
        <f>+'Ark1'!T3809</f>
        <v>2.5131151636272806</v>
      </c>
      <c r="L69" s="97">
        <f>+'Ark1'!U3809</f>
        <v>1.6123585421277082</v>
      </c>
      <c r="M69" s="1">
        <f>+'Ark1'!W3809</f>
        <v>61.353876739562608</v>
      </c>
      <c r="O69" s="1">
        <f>+'Ark1'!AB3809</f>
        <v>2.0153535622393335</v>
      </c>
      <c r="P69" s="9">
        <f>+'Ark1'!Y3809</f>
        <v>86.011729622266415</v>
      </c>
      <c r="R69" s="1">
        <f>+'Ark1'!AA3809</f>
        <v>2.8076336566484219</v>
      </c>
      <c r="S69" s="9">
        <f>+'Ark1'!AC3809</f>
        <v>1.7926639669990423</v>
      </c>
      <c r="T69" s="97">
        <f t="shared" si="7"/>
        <v>4.5727272727272723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+'Ark1'!C3810</f>
        <v>2020</v>
      </c>
      <c r="C70">
        <f>+'Ark1'!N3810</f>
        <v>90</v>
      </c>
      <c r="D70" s="3" t="s">
        <v>405</v>
      </c>
      <c r="E70">
        <f>+'Ark1'!Q3810</f>
        <v>152</v>
      </c>
      <c r="G70" s="9">
        <f>+'Ark1'!R3810</f>
        <v>1265</v>
      </c>
      <c r="I70" s="9">
        <f>+'Ark1'!S3810</f>
        <v>1261</v>
      </c>
      <c r="J70" s="97">
        <f>+'Ark1'!T3810</f>
        <v>6.3202598051461401</v>
      </c>
      <c r="L70" s="97">
        <f>+'Ark1'!U3810</f>
        <v>4.4904441988359753</v>
      </c>
      <c r="M70" s="1">
        <f>+'Ark1'!W3810</f>
        <v>60.666137985725605</v>
      </c>
      <c r="O70" s="1">
        <f>+'Ark1'!AB3810</f>
        <v>2.1908258162911958</v>
      </c>
      <c r="P70" s="9">
        <f>+'Ark1'!Y3810</f>
        <v>95.249525691699603</v>
      </c>
      <c r="R70" s="1">
        <f>+'Ark1'!AA3810</f>
        <v>2.851268468885463</v>
      </c>
      <c r="S70" s="9">
        <f>+'Ark1'!AC3810</f>
        <v>-5.1202069540085198</v>
      </c>
      <c r="T70" s="97">
        <f t="shared" si="7"/>
        <v>8.3223684210526319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+'Ark1'!C3811</f>
        <v>2020</v>
      </c>
      <c r="C71">
        <f>+'Ark1'!N3811</f>
        <v>100</v>
      </c>
      <c r="D71" s="3" t="s">
        <v>428</v>
      </c>
      <c r="E71">
        <f>+'Ark1'!Q3811</f>
        <v>192</v>
      </c>
      <c r="G71" s="9">
        <f>+'Ark1'!R3811</f>
        <v>2128</v>
      </c>
      <c r="I71" s="9">
        <f>+'Ark1'!S3811</f>
        <v>2125</v>
      </c>
      <c r="J71" s="97">
        <f>+'Ark1'!T3811</f>
        <v>10.632025980514612</v>
      </c>
      <c r="L71" s="97">
        <f>+'Ark1'!U3811</f>
        <v>8.3420215264002948</v>
      </c>
      <c r="M71" s="1">
        <f>+'Ark1'!W3811</f>
        <v>59.940235294117649</v>
      </c>
      <c r="O71" s="1">
        <f>+'Ark1'!AB3811</f>
        <v>2.5769484810621113</v>
      </c>
      <c r="P71" s="9">
        <f>+'Ark1'!Y3811</f>
        <v>105.1874013157894</v>
      </c>
      <c r="R71" s="1">
        <f>+'Ark1'!AA3811</f>
        <v>2.866009613651781</v>
      </c>
      <c r="S71" s="9">
        <f>+'Ark1'!AC3811</f>
        <v>-9.8601992812571755</v>
      </c>
      <c r="T71" s="97">
        <f t="shared" si="7"/>
        <v>11.083333333333334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+'Ark1'!C3812</f>
        <v>2020</v>
      </c>
      <c r="C72">
        <f>+'Ark1'!N3812</f>
        <v>110</v>
      </c>
      <c r="D72" s="3" t="s">
        <v>429</v>
      </c>
      <c r="E72">
        <f>+'Ark1'!Q3812</f>
        <v>221</v>
      </c>
      <c r="G72" s="9">
        <f>+'Ark1'!R3812</f>
        <v>2748</v>
      </c>
      <c r="I72" s="9">
        <f>+'Ark1'!S3812</f>
        <v>2745</v>
      </c>
      <c r="J72" s="97">
        <f>+'Ark1'!T3812</f>
        <v>13.729702722957782</v>
      </c>
      <c r="L72" s="97">
        <f>+'Ark1'!U3812</f>
        <v>11.776939384678304</v>
      </c>
      <c r="M72" s="1">
        <f>+'Ark1'!W3812</f>
        <v>59.23752276867031</v>
      </c>
      <c r="O72" s="1">
        <f>+'Ark1'!AB3812</f>
        <v>2.8589892844385179</v>
      </c>
      <c r="P72" s="9">
        <f>+'Ark1'!Y3812</f>
        <v>114.99521106259103</v>
      </c>
      <c r="R72" s="1">
        <f>+'Ark1'!AA3812</f>
        <v>2.9338209003108302</v>
      </c>
      <c r="S72" s="9">
        <f>+'Ark1'!AC3812</f>
        <v>-4.6961014175263873</v>
      </c>
      <c r="T72" s="97">
        <f t="shared" si="7"/>
        <v>12.434389140271493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+'Ark1'!C3813</f>
        <v>2020</v>
      </c>
      <c r="C73">
        <f>+'Ark1'!N3813</f>
        <v>120</v>
      </c>
      <c r="D73" s="3" t="s">
        <v>430</v>
      </c>
      <c r="E73">
        <f>+'Ark1'!Q3813</f>
        <v>245</v>
      </c>
      <c r="G73" s="9">
        <f>+'Ark1'!R3813</f>
        <v>2877</v>
      </c>
      <c r="I73" s="9">
        <f>+'Ark1'!S3813</f>
        <v>2876</v>
      </c>
      <c r="J73" s="97">
        <f>+'Ark1'!T3813</f>
        <v>14.374219335498378</v>
      </c>
      <c r="L73" s="97">
        <f>+'Ark1'!U3813</f>
        <v>13.403865238281549</v>
      </c>
      <c r="M73" s="1">
        <f>+'Ark1'!W3813</f>
        <v>58.61265646731573</v>
      </c>
      <c r="O73" s="1">
        <f>+'Ark1'!AB3813</f>
        <v>3.1759100250151873</v>
      </c>
      <c r="P73" s="9">
        <f>+'Ark1'!Y3813</f>
        <v>125.01272853667008</v>
      </c>
      <c r="R73" s="1">
        <f>+'Ark1'!AA3813</f>
        <v>2.8708773904079381</v>
      </c>
      <c r="S73" s="9">
        <f>+'Ark1'!AC3813</f>
        <v>-5.535801254400722</v>
      </c>
      <c r="T73" s="97">
        <f t="shared" si="7"/>
        <v>11.742857142857142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+'Ark1'!C3814</f>
        <v>2020</v>
      </c>
      <c r="C74">
        <f>+'Ark1'!N3814</f>
        <v>130</v>
      </c>
      <c r="D74" s="3" t="s">
        <v>431</v>
      </c>
      <c r="E74">
        <f>+'Ark1'!Q3814</f>
        <v>244</v>
      </c>
      <c r="G74" s="9">
        <f>+'Ark1'!R3814</f>
        <v>2623</v>
      </c>
      <c r="I74" s="9">
        <f>+'Ark1'!S3814</f>
        <v>2621</v>
      </c>
      <c r="J74" s="97">
        <f>+'Ark1'!T3814</f>
        <v>13.105171121658753</v>
      </c>
      <c r="L74" s="97">
        <f>+'Ark1'!U3814</f>
        <v>13.183755651387738</v>
      </c>
      <c r="M74" s="1">
        <f>+'Ark1'!W3814</f>
        <v>58.070965280427309</v>
      </c>
      <c r="O74" s="1">
        <f>+'Ark1'!AB3814</f>
        <v>3.2365001786301075</v>
      </c>
      <c r="P74" s="9">
        <f>+'Ark1'!Y3814</f>
        <v>134.86675181090379</v>
      </c>
      <c r="R74" s="1">
        <f>+'Ark1'!AA3814</f>
        <v>2.8847008659450393</v>
      </c>
      <c r="S74" s="9">
        <f>+'Ark1'!AC3814</f>
        <v>-3.6580221828523913</v>
      </c>
      <c r="T74" s="97">
        <f t="shared" si="7"/>
        <v>10.75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+'Ark1'!C3815</f>
        <v>2020</v>
      </c>
      <c r="C75">
        <f>+'Ark1'!N3815</f>
        <v>140</v>
      </c>
      <c r="D75" s="3" t="s">
        <v>432</v>
      </c>
      <c r="E75">
        <f>+'Ark1'!Q3815</f>
        <v>252</v>
      </c>
      <c r="G75" s="9">
        <f>+'Ark1'!R3815</f>
        <v>2286</v>
      </c>
      <c r="I75" s="9">
        <f>+'Ark1'!S3815</f>
        <v>2286</v>
      </c>
      <c r="J75" s="97">
        <f>+'Ark1'!T3815</f>
        <v>11.421433924556579</v>
      </c>
      <c r="L75" s="97">
        <f>+'Ark1'!U3815</f>
        <v>12.341874019700498</v>
      </c>
      <c r="M75" s="1">
        <f>+'Ark1'!W3815</f>
        <v>57.425196850393689</v>
      </c>
      <c r="O75" s="1">
        <f>+'Ark1'!AB3815</f>
        <v>3.5270922857037301</v>
      </c>
      <c r="P75" s="9">
        <f>+'Ark1'!Y3815</f>
        <v>144.86681977252843</v>
      </c>
      <c r="R75" s="1">
        <f>+'Ark1'!AA3815</f>
        <v>2.898482329798644</v>
      </c>
      <c r="S75" s="9">
        <f>+'Ark1'!AC3815</f>
        <v>-8.7530821443822209</v>
      </c>
      <c r="T75" s="97">
        <f t="shared" si="7"/>
        <v>9.0714285714285712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+'Ark1'!C3816</f>
        <v>2020</v>
      </c>
      <c r="C76">
        <f>+'Ark1'!N3816</f>
        <v>150</v>
      </c>
      <c r="D76" s="3" t="s">
        <v>433</v>
      </c>
      <c r="E76">
        <f>+'Ark1'!Q3816</f>
        <v>260</v>
      </c>
      <c r="G76" s="9">
        <f>+'Ark1'!R3816</f>
        <v>1833</v>
      </c>
      <c r="I76" s="9">
        <f>+'Ark1'!S3816</f>
        <v>1831</v>
      </c>
      <c r="J76" s="97">
        <f>+'Ark1'!T3816</f>
        <v>9.1581314014489159</v>
      </c>
      <c r="L76" s="97">
        <f>+'Ark1'!U3816</f>
        <v>10.562060341383338</v>
      </c>
      <c r="M76" s="1">
        <f>+'Ark1'!W3816</f>
        <v>56.749317312943745</v>
      </c>
      <c r="O76" s="1">
        <f>+'Ark1'!AB3816</f>
        <v>3.6039556402709847</v>
      </c>
      <c r="P76" s="9">
        <f>+'Ark1'!Y3816</f>
        <v>154.61450081833044</v>
      </c>
      <c r="R76" s="1">
        <f>+'Ark1'!AA3816</f>
        <v>2.8357881020124256</v>
      </c>
      <c r="S76" s="9">
        <f>+'Ark1'!AC3816</f>
        <v>-8.4880701746496623</v>
      </c>
      <c r="T76" s="97">
        <f t="shared" si="7"/>
        <v>7.05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+'Ark1'!C3817</f>
        <v>2020</v>
      </c>
      <c r="C77">
        <f>+'Ark1'!N3817</f>
        <v>160</v>
      </c>
      <c r="D77" s="3" t="s">
        <v>434</v>
      </c>
      <c r="E77">
        <f>+'Ark1'!Q3817</f>
        <v>239</v>
      </c>
      <c r="G77" s="9">
        <f>+'Ark1'!R3817</f>
        <v>1396</v>
      </c>
      <c r="I77" s="9">
        <f>+'Ark1'!S3817</f>
        <v>1395</v>
      </c>
      <c r="J77" s="97">
        <f>+'Ark1'!T3817</f>
        <v>6.9747689233075203</v>
      </c>
      <c r="L77" s="97">
        <f>+'Ark1'!U3817</f>
        <v>8.5638066820721246</v>
      </c>
      <c r="M77" s="1">
        <f>+'Ark1'!W3817</f>
        <v>55.858064516129026</v>
      </c>
      <c r="O77" s="1">
        <f>+'Ark1'!AB3817</f>
        <v>3.7886736289637311</v>
      </c>
      <c r="P77" s="9">
        <f>+'Ark1'!Y3817</f>
        <v>164.60593123209139</v>
      </c>
      <c r="R77" s="1">
        <f>+'Ark1'!AA3817</f>
        <v>2.8289958289101276</v>
      </c>
      <c r="S77" s="9">
        <f>+'Ark1'!AC3817</f>
        <v>-7.7164059224124317</v>
      </c>
      <c r="T77" s="97">
        <f t="shared" si="7"/>
        <v>5.8410041841004183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+'Ark1'!C3818</f>
        <v>2020</v>
      </c>
      <c r="C78">
        <f>+'Ark1'!N3818</f>
        <v>170</v>
      </c>
      <c r="D78" s="3" t="s">
        <v>435</v>
      </c>
      <c r="E78">
        <f>+'Ark1'!Q3818</f>
        <v>210</v>
      </c>
      <c r="G78" s="9">
        <f>+'Ark1'!R3818</f>
        <v>899</v>
      </c>
      <c r="I78" s="9">
        <f>+'Ark1'!S3818</f>
        <v>899</v>
      </c>
      <c r="J78" s="97">
        <f>+'Ark1'!T3818</f>
        <v>4.4916312765425932</v>
      </c>
      <c r="L78" s="97">
        <f>+'Ark1'!U3818</f>
        <v>5.8544261298988012</v>
      </c>
      <c r="M78" s="1">
        <f>+'Ark1'!W3818</f>
        <v>54.66852057842047</v>
      </c>
      <c r="O78" s="1">
        <f>+'Ark1'!AB3818</f>
        <v>3.7738075019255346</v>
      </c>
      <c r="P78" s="9">
        <f>+'Ark1'!Y3818</f>
        <v>174.73853170189071</v>
      </c>
      <c r="R78" s="1">
        <f>+'Ark1'!AA3818</f>
        <v>2.8318731860425501</v>
      </c>
      <c r="S78" s="9">
        <f>+'Ark1'!AC3818</f>
        <v>-5.9870287467930137</v>
      </c>
      <c r="T78" s="97">
        <f t="shared" si="7"/>
        <v>4.2809523809523808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+'Ark1'!C3819</f>
        <v>2020</v>
      </c>
      <c r="C79">
        <f>+'Ark1'!N3819</f>
        <v>180</v>
      </c>
      <c r="D79" s="3" t="s">
        <v>436</v>
      </c>
      <c r="E79">
        <f>+'Ark1'!Q3819</f>
        <v>175</v>
      </c>
      <c r="G79" s="9">
        <f>+'Ark1'!R3819</f>
        <v>553</v>
      </c>
      <c r="I79" s="9">
        <f>+'Ark1'!S3819</f>
        <v>553</v>
      </c>
      <c r="J79" s="97">
        <f>+'Ark1'!T3819</f>
        <v>2.7629278041468899</v>
      </c>
      <c r="L79" s="97">
        <f>+'Ark1'!U3819</f>
        <v>3.8030626050596239</v>
      </c>
      <c r="M79" s="1">
        <f>+'Ark1'!W3819</f>
        <v>53.59312839059676</v>
      </c>
      <c r="O79" s="1">
        <f>+'Ark1'!AB3819</f>
        <v>3.9134981987589375</v>
      </c>
      <c r="P79" s="9">
        <f>+'Ark1'!Y3819</f>
        <v>184.53229656419512</v>
      </c>
      <c r="R79" s="1">
        <f>+'Ark1'!AA3819</f>
        <v>2.8501818042304472</v>
      </c>
      <c r="S79" s="9">
        <f>+'Ark1'!AC3819</f>
        <v>-9.2310159044344395</v>
      </c>
      <c r="T79" s="97">
        <f t="shared" si="7"/>
        <v>3.16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+'Ark1'!C3820</f>
        <v>2020</v>
      </c>
      <c r="C80">
        <f>+'Ark1'!N3820</f>
        <v>190</v>
      </c>
      <c r="D80" s="3" t="s">
        <v>437</v>
      </c>
      <c r="E80">
        <f>+'Ark1'!Q3820</f>
        <v>148</v>
      </c>
      <c r="G80" s="9">
        <f>+'Ark1'!R3820</f>
        <v>344</v>
      </c>
      <c r="I80" s="9">
        <f>+'Ark1'!S3820</f>
        <v>343</v>
      </c>
      <c r="J80" s="97">
        <f>+'Ark1'!T3820</f>
        <v>1.718710966774919</v>
      </c>
      <c r="L80" s="97">
        <f>+'Ark1'!U3820</f>
        <v>2.4864385981280761</v>
      </c>
      <c r="M80" s="1">
        <f>+'Ark1'!W3820</f>
        <v>52.373177842565617</v>
      </c>
      <c r="O80" s="1">
        <f>+'Ark1'!AB3820</f>
        <v>4.4617693270875032</v>
      </c>
      <c r="P80" s="9">
        <f>+'Ark1'!Y3820</f>
        <v>193.94712209302313</v>
      </c>
      <c r="R80" s="1">
        <f>+'Ark1'!AA3820</f>
        <v>2.800646084498442</v>
      </c>
      <c r="S80" s="9">
        <f>+'Ark1'!AC3820</f>
        <v>-3.8839383865848784</v>
      </c>
      <c r="T80" s="97">
        <f t="shared" si="7"/>
        <v>2.3243243243243241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+'Ark1'!C3821</f>
        <v>2020</v>
      </c>
      <c r="C81">
        <f>+'Ark1'!N3821</f>
        <v>200</v>
      </c>
      <c r="D81" s="3" t="s">
        <v>438</v>
      </c>
      <c r="E81">
        <f>+'Ark1'!Q3821</f>
        <v>102</v>
      </c>
      <c r="G81" s="9">
        <f>+'Ark1'!R3821</f>
        <v>182</v>
      </c>
      <c r="I81" s="9">
        <f>+'Ark1'!S3821</f>
        <v>181</v>
      </c>
      <c r="J81" s="97">
        <f>+'Ark1'!T3821</f>
        <v>0.90931801149138158</v>
      </c>
      <c r="L81" s="97">
        <f>+'Ark1'!U3821</f>
        <v>1.3816007454641273</v>
      </c>
      <c r="M81" s="1">
        <f>+'Ark1'!W3821</f>
        <v>50.906077348066319</v>
      </c>
      <c r="O81" s="1">
        <f>+'Ark1'!AB3821</f>
        <v>5.4078944314642925</v>
      </c>
      <c r="P81" s="9">
        <f>+'Ark1'!Y3821</f>
        <v>203.69258241758237</v>
      </c>
      <c r="R81" s="1">
        <f>+'Ark1'!AA3821</f>
        <v>2.8377379362393276</v>
      </c>
      <c r="S81" s="9">
        <f>+'Ark1'!AC3821</f>
        <v>-14.49510626743113</v>
      </c>
      <c r="T81" s="97">
        <f t="shared" si="7"/>
        <v>1.7843137254901962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+'Ark1'!C3822</f>
        <v>2020</v>
      </c>
      <c r="C82">
        <f>+'Ark1'!N3822</f>
        <v>210</v>
      </c>
      <c r="D82" s="3" t="s">
        <v>439</v>
      </c>
      <c r="E82">
        <f>+'Ark1'!Q3822</f>
        <v>65</v>
      </c>
      <c r="G82" s="9">
        <f>+'Ark1'!R3822</f>
        <v>107</v>
      </c>
      <c r="I82" s="9">
        <f>+'Ark1'!S3822</f>
        <v>105</v>
      </c>
      <c r="J82" s="97">
        <f>+'Ark1'!T3822</f>
        <v>0.53459905071196601</v>
      </c>
      <c r="L82" s="97">
        <f>+'Ark1'!U3822</f>
        <v>0.83945138613532788</v>
      </c>
      <c r="M82" s="1">
        <f>+'Ark1'!W3822</f>
        <v>50.80952380952381</v>
      </c>
      <c r="O82" s="1">
        <f>+'Ark1'!AB3822</f>
        <v>4.7350672305685917</v>
      </c>
      <c r="P82" s="9">
        <f>+'Ark1'!Y3822</f>
        <v>210.51149532710272</v>
      </c>
      <c r="R82" s="1">
        <f>+'Ark1'!AA3822</f>
        <v>2.8610573121417286</v>
      </c>
      <c r="S82" s="9">
        <f>+'Ark1'!AC3822</f>
        <v>-13.849553339743929</v>
      </c>
      <c r="T82" s="97">
        <f t="shared" si="7"/>
        <v>1.6461538461538461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+'Ark1'!C3823</f>
        <v>2020</v>
      </c>
      <c r="C83">
        <f>+'Ark1'!N3823</f>
        <v>220</v>
      </c>
      <c r="D83" s="3" t="s">
        <v>440</v>
      </c>
      <c r="E83">
        <f>+'Ark1'!Q3823</f>
        <v>39</v>
      </c>
      <c r="G83" s="9">
        <f>+'Ark1'!R3823</f>
        <v>51</v>
      </c>
      <c r="I83" s="9">
        <f>+'Ark1'!S3823</f>
        <v>51</v>
      </c>
      <c r="J83" s="97">
        <f>+'Ark1'!T3823</f>
        <v>0.25480889333000251</v>
      </c>
      <c r="L83" s="97">
        <f>+'Ark1'!U3823</f>
        <v>0.42662492950061126</v>
      </c>
      <c r="M83" s="1">
        <f>+'Ark1'!W3823</f>
        <v>49.058823529411761</v>
      </c>
      <c r="O83" s="1">
        <f>+'Ark1'!AB3823</f>
        <v>5.1044454470391756</v>
      </c>
      <c r="P83" s="9">
        <f>+'Ark1'!Y3823</f>
        <v>224.46058823529404</v>
      </c>
      <c r="R83" s="1">
        <f>+'Ark1'!AA3823</f>
        <v>2.8645106427851679</v>
      </c>
      <c r="S83" s="9">
        <f>+'Ark1'!AC3823</f>
        <v>11.598126810097449</v>
      </c>
      <c r="T83" s="97">
        <f t="shared" si="7"/>
        <v>1.3076923076923077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+'Ark1'!C3824</f>
        <v>2020</v>
      </c>
      <c r="C84">
        <f>+'Ark1'!N3824</f>
        <v>230</v>
      </c>
      <c r="D84" s="3" t="s">
        <v>441</v>
      </c>
      <c r="E84">
        <f>+'Ark1'!Q3824</f>
        <v>28</v>
      </c>
      <c r="G84" s="9">
        <f>+'Ark1'!R3824</f>
        <v>54</v>
      </c>
      <c r="I84" s="9">
        <f>+'Ark1'!S3824</f>
        <v>52</v>
      </c>
      <c r="J84" s="97">
        <f>+'Ark1'!T3824</f>
        <v>0.26979765176117904</v>
      </c>
      <c r="L84" s="97">
        <f>+'Ark1'!U3824</f>
        <v>0.47883812721722419</v>
      </c>
      <c r="M84" s="1">
        <f>+'Ark1'!W3824</f>
        <v>44.40384615384616</v>
      </c>
      <c r="O84" s="1">
        <f>+'Ark1'!AB3824</f>
        <v>6.1182564616218542</v>
      </c>
      <c r="P84" s="9">
        <f>+'Ark1'!Y3824</f>
        <v>237.93537037037041</v>
      </c>
      <c r="R84" s="1">
        <f>+'Ark1'!AA3824</f>
        <v>13.840728738200291</v>
      </c>
      <c r="S84" s="9">
        <f>+'Ark1'!AC3824</f>
        <v>-2.2877985034137569</v>
      </c>
      <c r="T84" s="97">
        <f t="shared" si="7"/>
        <v>1.9285714285714286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>
      <c r="T87" s="52"/>
      <c r="X87" s="1"/>
    </row>
    <row r="88" spans="1:31">
      <c r="T88" s="52"/>
      <c r="X88" s="1"/>
    </row>
    <row r="89" spans="1:31">
      <c r="T89" s="52"/>
      <c r="X89" s="1"/>
    </row>
    <row r="90" spans="1:31">
      <c r="T90" s="52"/>
      <c r="X90" s="1"/>
    </row>
    <row r="91" spans="1:31">
      <c r="T91" s="52"/>
      <c r="X91" s="1"/>
    </row>
    <row r="92" spans="1:31">
      <c r="T92" s="52"/>
      <c r="X92" s="1"/>
    </row>
    <row r="93" spans="1:31">
      <c r="T93" s="52"/>
      <c r="X93" s="1"/>
    </row>
    <row r="94" spans="1:31">
      <c r="T94" s="52"/>
      <c r="X94" s="1"/>
    </row>
    <row r="95" spans="1:31">
      <c r="T95" s="52"/>
      <c r="X95" s="1"/>
    </row>
    <row r="96" spans="1:31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  <row r="120" spans="20:24">
      <c r="T120" s="52"/>
      <c r="X120" s="1"/>
    </row>
    <row r="121" spans="20:24">
      <c r="T121" s="52"/>
      <c r="X121" s="1"/>
    </row>
    <row r="122" spans="20:24">
      <c r="T122" s="52"/>
      <c r="X122" s="1"/>
    </row>
    <row r="123" spans="20:24">
      <c r="T123" s="52"/>
      <c r="X123" s="1"/>
    </row>
    <row r="124" spans="20:24">
      <c r="T124" s="52"/>
      <c r="X124" s="1"/>
    </row>
    <row r="125" spans="20:24">
      <c r="T125" s="52"/>
      <c r="X125" s="1"/>
    </row>
    <row r="126" spans="20:24">
      <c r="T126" s="52"/>
      <c r="X126" s="1"/>
    </row>
    <row r="127" spans="20:24">
      <c r="T127" s="52"/>
      <c r="X127" s="1"/>
    </row>
    <row r="128" spans="20:24">
      <c r="T128" s="52"/>
      <c r="X128" s="1"/>
    </row>
    <row r="129" spans="20:24">
      <c r="T129" s="52"/>
      <c r="X129" s="1"/>
    </row>
    <row r="130" spans="20:24">
      <c r="T130" s="52"/>
      <c r="X130" s="1"/>
    </row>
    <row r="131" spans="20:24">
      <c r="T131" s="52"/>
      <c r="X131" s="1"/>
    </row>
    <row r="132" spans="20:24">
      <c r="T132" s="52"/>
      <c r="X132" s="1"/>
    </row>
    <row r="133" spans="20:24">
      <c r="T133" s="52"/>
      <c r="X133" s="1"/>
    </row>
    <row r="134" spans="20:24">
      <c r="T134" s="52"/>
      <c r="X134" s="1"/>
    </row>
    <row r="135" spans="20:24">
      <c r="T135" s="52"/>
      <c r="X135" s="1"/>
    </row>
    <row r="136" spans="20:24">
      <c r="T136" s="52"/>
      <c r="X136" s="1"/>
    </row>
    <row r="137" spans="20:24">
      <c r="T137" s="52"/>
      <c r="X137" s="1"/>
    </row>
    <row r="138" spans="20:24">
      <c r="T138" s="52"/>
      <c r="X138" s="1"/>
    </row>
  </sheetData>
  <mergeCells count="1">
    <mergeCell ref="O5:P5"/>
  </mergeCells>
  <conditionalFormatting sqref="W40:W41">
    <cfRule type="cellIs" dxfId="47" priority="12" stopIfTrue="1" operator="lessThan">
      <formula>0</formula>
    </cfRule>
  </conditionalFormatting>
  <conditionalFormatting sqref="W64">
    <cfRule type="cellIs" dxfId="46" priority="14" stopIfTrue="1" operator="greaterThan">
      <formula>0</formula>
    </cfRule>
    <cfRule type="cellIs" dxfId="45" priority="15" stopIfTrue="1" operator="lessThan">
      <formula>0</formula>
    </cfRule>
  </conditionalFormatting>
  <conditionalFormatting sqref="F12:F29">
    <cfRule type="cellIs" dxfId="44" priority="9" operator="lessThan">
      <formula>0</formula>
    </cfRule>
    <cfRule type="cellIs" dxfId="43" priority="10" operator="greaterThan">
      <formula>0</formula>
    </cfRule>
  </conditionalFormatting>
  <conditionalFormatting sqref="H12:H29">
    <cfRule type="cellIs" dxfId="42" priority="7" operator="lessThan">
      <formula>0</formula>
    </cfRule>
    <cfRule type="cellIs" dxfId="41" priority="8" operator="greaterThan">
      <formula>0</formula>
    </cfRule>
  </conditionalFormatting>
  <conditionalFormatting sqref="K12:K29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N12:N29">
    <cfRule type="cellIs" dxfId="38" priority="3" operator="lessThan">
      <formula>0</formula>
    </cfRule>
    <cfRule type="cellIs" dxfId="37" priority="4" operator="greaterThan">
      <formula>0</formula>
    </cfRule>
  </conditionalFormatting>
  <conditionalFormatting sqref="Q12:Q29">
    <cfRule type="cellIs" dxfId="36" priority="1" operator="lessThan">
      <formula>0</formula>
    </cfRule>
    <cfRule type="cellIs" dxfId="3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B1:AW443"/>
  <sheetViews>
    <sheetView zoomScale="94" zoomScaleNormal="94" workbookViewId="0">
      <selection activeCell="A171" sqref="A171"/>
    </sheetView>
  </sheetViews>
  <sheetFormatPr baseColWidth="10" defaultRowHeight="15"/>
  <cols>
    <col min="28" max="28" width="2.90625" customWidth="1"/>
    <col min="29" max="29" width="6.08984375" customWidth="1"/>
    <col min="30" max="30" width="4.453125" customWidth="1"/>
    <col min="31" max="31" width="9.1796875" customWidth="1"/>
    <col min="32" max="33" width="7.36328125" customWidth="1"/>
    <col min="34" max="34" width="7.81640625" customWidth="1"/>
    <col min="35" max="35" width="7.08984375" style="9" customWidth="1"/>
    <col min="36" max="36" width="6.6328125" style="97" customWidth="1"/>
    <col min="37" max="37" width="9.453125" style="9" customWidth="1"/>
    <col min="38" max="38" width="8" style="9" customWidth="1"/>
    <col min="39" max="39" width="7.1796875" style="1" customWidth="1"/>
    <col min="40" max="41" width="8.90625" style="1" customWidth="1"/>
    <col min="42" max="42" width="8.1796875" style="97" customWidth="1"/>
    <col min="43" max="43" width="8.08984375" style="1" customWidth="1"/>
    <col min="44" max="45" width="10.90625" style="1"/>
    <col min="47" max="47" width="14" customWidth="1"/>
    <col min="48" max="48" width="12.54296875" customWidth="1"/>
    <col min="49" max="49" width="10.90625" customWidth="1"/>
  </cols>
  <sheetData>
    <row r="1" spans="28:49">
      <c r="AI1"/>
      <c r="AJ1"/>
      <c r="AK1"/>
      <c r="AL1" s="4"/>
      <c r="AM1" s="4"/>
      <c r="AN1" s="4"/>
      <c r="AO1"/>
      <c r="AP1"/>
      <c r="AQ1"/>
      <c r="AR1"/>
      <c r="AS1"/>
    </row>
    <row r="2" spans="28:49" s="123" customFormat="1" ht="15" customHeight="1">
      <c r="AL2" s="4"/>
      <c r="AM2" s="4"/>
      <c r="AN2" s="4"/>
      <c r="AO2" s="4"/>
      <c r="AP2"/>
      <c r="AQ2"/>
      <c r="AR2"/>
      <c r="AS2"/>
      <c r="AT2"/>
      <c r="AU2"/>
      <c r="AV2"/>
      <c r="AW2"/>
    </row>
    <row r="3" spans="28:49" ht="15" customHeight="1"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4"/>
      <c r="AM3" s="4"/>
      <c r="AN3" s="4"/>
      <c r="AO3"/>
      <c r="AP3"/>
      <c r="AQ3"/>
      <c r="AR3"/>
      <c r="AS3"/>
    </row>
    <row r="4" spans="28:49" ht="15" customHeight="1"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4"/>
      <c r="AM4" s="4"/>
      <c r="AN4" s="4"/>
      <c r="AO4"/>
      <c r="AP4"/>
      <c r="AQ4"/>
      <c r="AR4"/>
      <c r="AS4"/>
    </row>
    <row r="5" spans="28:49" s="134" customFormat="1" ht="15" customHeight="1"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/>
      <c r="AP5"/>
      <c r="AQ5"/>
      <c r="AR5"/>
      <c r="AS5"/>
      <c r="AT5"/>
      <c r="AU5"/>
      <c r="AV5"/>
    </row>
    <row r="6" spans="28:49" ht="15.6">
      <c r="AI6"/>
      <c r="AJ6"/>
      <c r="AK6"/>
      <c r="AL6"/>
      <c r="AM6"/>
      <c r="AN6"/>
      <c r="AO6"/>
      <c r="AP6"/>
      <c r="AQ6"/>
      <c r="AR6"/>
      <c r="AS6"/>
      <c r="AW6" s="5"/>
    </row>
    <row r="7" spans="28:49" ht="15.6">
      <c r="AI7"/>
      <c r="AJ7"/>
      <c r="AK7"/>
      <c r="AL7"/>
      <c r="AM7"/>
      <c r="AN7"/>
      <c r="AO7"/>
      <c r="AP7"/>
      <c r="AQ7"/>
      <c r="AR7"/>
      <c r="AS7"/>
      <c r="AW7" s="5"/>
    </row>
    <row r="8" spans="28:49" ht="15.6">
      <c r="AB8" s="45"/>
      <c r="AC8" s="45"/>
      <c r="AD8" s="39"/>
      <c r="AE8" s="39"/>
      <c r="AF8" s="39"/>
      <c r="AG8" s="39"/>
      <c r="AH8" s="39"/>
      <c r="AI8" s="64"/>
      <c r="AJ8" s="145" t="s">
        <v>3</v>
      </c>
      <c r="AK8" s="4"/>
      <c r="AL8" s="4"/>
      <c r="AM8" s="4"/>
      <c r="AN8" s="4"/>
      <c r="AO8"/>
      <c r="AP8"/>
      <c r="AQ8"/>
      <c r="AR8"/>
      <c r="AS8"/>
      <c r="AW8" s="5"/>
    </row>
    <row r="9" spans="28:49" ht="15.6">
      <c r="AB9" s="39"/>
      <c r="AC9" s="39"/>
      <c r="AD9" s="39"/>
      <c r="AE9" s="39"/>
      <c r="AF9" s="34" t="s">
        <v>3</v>
      </c>
      <c r="AG9" s="39"/>
      <c r="AH9" s="39"/>
      <c r="AI9" s="72" t="s">
        <v>18</v>
      </c>
      <c r="AJ9" s="96" t="s">
        <v>11</v>
      </c>
      <c r="AK9" s="4"/>
      <c r="AL9" s="4"/>
      <c r="AM9" s="4"/>
      <c r="AN9" s="4"/>
      <c r="AO9"/>
      <c r="AP9"/>
      <c r="AQ9"/>
      <c r="AR9"/>
      <c r="AS9"/>
    </row>
    <row r="10" spans="28:49" ht="15.6">
      <c r="AB10" s="39"/>
      <c r="AC10" s="39"/>
      <c r="AD10" s="39"/>
      <c r="AE10" s="39"/>
      <c r="AF10" s="34" t="s">
        <v>442</v>
      </c>
      <c r="AG10" s="72" t="s">
        <v>3</v>
      </c>
      <c r="AH10" s="78" t="s">
        <v>18</v>
      </c>
      <c r="AI10" s="72" t="s">
        <v>399</v>
      </c>
      <c r="AJ10" s="96" t="s">
        <v>449</v>
      </c>
      <c r="AK10" s="4"/>
      <c r="AL10" s="52"/>
      <c r="AN10" s="5"/>
      <c r="AO10"/>
      <c r="AP10"/>
      <c r="AQ10"/>
      <c r="AR10"/>
      <c r="AS10"/>
    </row>
    <row r="11" spans="28:49" ht="15.6">
      <c r="AB11" s="39"/>
      <c r="AC11" s="45" t="s">
        <v>63</v>
      </c>
      <c r="AD11" s="45" t="s">
        <v>381</v>
      </c>
      <c r="AE11" s="42"/>
      <c r="AF11" s="34" t="s">
        <v>421</v>
      </c>
      <c r="AG11" s="72" t="s">
        <v>11</v>
      </c>
      <c r="AH11" s="78" t="s">
        <v>394</v>
      </c>
      <c r="AI11" s="72" t="s">
        <v>396</v>
      </c>
      <c r="AJ11" s="96" t="s">
        <v>456</v>
      </c>
      <c r="AK11" s="4"/>
      <c r="AL11" s="52"/>
      <c r="AN11" s="5"/>
      <c r="AO11"/>
      <c r="AP11"/>
      <c r="AQ11"/>
      <c r="AR11"/>
      <c r="AS11"/>
    </row>
    <row r="12" spans="28:49" ht="15.6">
      <c r="AB12" s="39"/>
      <c r="AC12" s="47">
        <f>+'Ark1'!C3753</f>
        <v>2023</v>
      </c>
      <c r="AD12" s="47">
        <f>+'Ark1'!N3753</f>
        <v>60</v>
      </c>
      <c r="AE12" s="48" t="s">
        <v>425</v>
      </c>
      <c r="AF12" s="47">
        <f>+'Ark1'!Q3753</f>
        <v>29</v>
      </c>
      <c r="AG12" s="195">
        <f>+'Ark1'!R3753</f>
        <v>38</v>
      </c>
      <c r="AH12" s="197">
        <f>+'Ark1'!W3753</f>
        <v>62.684210526315802</v>
      </c>
      <c r="AI12" s="195">
        <f>+'Ark1'!Y3753</f>
        <v>61.526315789473678</v>
      </c>
      <c r="AJ12" s="102">
        <f t="shared" ref="AJ12:AJ75" si="0">+AG12/AF12</f>
        <v>1.3103448275862069</v>
      </c>
      <c r="AK12" s="4"/>
      <c r="AL12" s="52"/>
      <c r="AN12" s="5"/>
      <c r="AO12"/>
      <c r="AP12"/>
      <c r="AQ12"/>
      <c r="AR12"/>
      <c r="AS12"/>
    </row>
    <row r="13" spans="28:49" ht="15.6">
      <c r="AB13" s="39"/>
      <c r="AC13" s="47">
        <f>+'Ark1'!C3754</f>
        <v>2023</v>
      </c>
      <c r="AD13" s="47">
        <f>+'Ark1'!N3754</f>
        <v>70</v>
      </c>
      <c r="AE13" s="48" t="s">
        <v>426</v>
      </c>
      <c r="AF13" s="47">
        <f>+'Ark1'!Q3754</f>
        <v>43</v>
      </c>
      <c r="AG13" s="195">
        <f>+'Ark1'!R3754</f>
        <v>117</v>
      </c>
      <c r="AH13" s="197">
        <f>+'Ark1'!W3754</f>
        <v>63.620689655172413</v>
      </c>
      <c r="AI13" s="195">
        <f>+'Ark1'!Y3754</f>
        <v>75.594871794871807</v>
      </c>
      <c r="AJ13" s="102">
        <f t="shared" si="0"/>
        <v>2.7209302325581395</v>
      </c>
      <c r="AK13" s="4"/>
      <c r="AL13" s="52"/>
      <c r="AN13" s="5"/>
      <c r="AO13"/>
      <c r="AP13"/>
      <c r="AQ13"/>
      <c r="AR13"/>
      <c r="AS13"/>
    </row>
    <row r="14" spans="28:49" ht="15.6">
      <c r="AB14" s="39"/>
      <c r="AC14" s="47">
        <f>+'Ark1'!C3755</f>
        <v>2023</v>
      </c>
      <c r="AD14" s="47">
        <f>+'Ark1'!N3755</f>
        <v>80</v>
      </c>
      <c r="AE14" s="48" t="s">
        <v>427</v>
      </c>
      <c r="AF14" s="47">
        <f>+'Ark1'!Q3755</f>
        <v>79</v>
      </c>
      <c r="AG14" s="195">
        <f>+'Ark1'!R3755</f>
        <v>391</v>
      </c>
      <c r="AH14" s="197">
        <f>+'Ark1'!W3755</f>
        <v>63.133333333333354</v>
      </c>
      <c r="AI14" s="195">
        <f>+'Ark1'!Y3755</f>
        <v>85.733759590792801</v>
      </c>
      <c r="AJ14" s="102">
        <f t="shared" si="0"/>
        <v>4.9493670886075947</v>
      </c>
      <c r="AK14" s="4"/>
      <c r="AL14" s="52"/>
      <c r="AN14" s="5"/>
      <c r="AO14"/>
      <c r="AP14"/>
      <c r="AQ14"/>
      <c r="AR14"/>
      <c r="AS14"/>
    </row>
    <row r="15" spans="28:49" ht="15.6">
      <c r="AB15" s="39"/>
      <c r="AC15" s="47">
        <f>+'Ark1'!C3756</f>
        <v>2023</v>
      </c>
      <c r="AD15" s="47">
        <f>+'Ark1'!N3756</f>
        <v>90</v>
      </c>
      <c r="AE15" s="48" t="s">
        <v>405</v>
      </c>
      <c r="AF15" s="47">
        <f>+'Ark1'!Q3756</f>
        <v>132</v>
      </c>
      <c r="AG15" s="195">
        <f>+'Ark1'!R3756</f>
        <v>1039</v>
      </c>
      <c r="AH15" s="197">
        <f>+'Ark1'!W3756</f>
        <v>62.772639691714843</v>
      </c>
      <c r="AI15" s="195">
        <f>+'Ark1'!Y3756</f>
        <v>95.669297401347521</v>
      </c>
      <c r="AJ15" s="102">
        <f t="shared" si="0"/>
        <v>7.8712121212121211</v>
      </c>
      <c r="AK15" s="4"/>
      <c r="AL15" s="52"/>
      <c r="AN15" s="5"/>
      <c r="AO15"/>
      <c r="AP15" s="2"/>
      <c r="AQ15" s="2"/>
      <c r="AR15" s="2"/>
      <c r="AS15"/>
    </row>
    <row r="16" spans="28:49" ht="15.6">
      <c r="AB16" s="39"/>
      <c r="AC16" s="47">
        <f>+'Ark1'!C3757</f>
        <v>2023</v>
      </c>
      <c r="AD16" s="47">
        <f>+'Ark1'!N3757</f>
        <v>100</v>
      </c>
      <c r="AE16" s="48" t="s">
        <v>428</v>
      </c>
      <c r="AF16" s="47">
        <f>+'Ark1'!Q3757</f>
        <v>172</v>
      </c>
      <c r="AG16" s="195">
        <f>+'Ark1'!R3757</f>
        <v>1726</v>
      </c>
      <c r="AH16" s="197">
        <f>+'Ark1'!W3757</f>
        <v>62.153310104529616</v>
      </c>
      <c r="AI16" s="195">
        <f>+'Ark1'!Y3757</f>
        <v>105.10758980301269</v>
      </c>
      <c r="AJ16" s="102">
        <f t="shared" si="0"/>
        <v>10.034883720930232</v>
      </c>
      <c r="AK16" s="4"/>
      <c r="AL16" s="52"/>
      <c r="AM16" s="11"/>
      <c r="AN16" s="5"/>
      <c r="AO16"/>
      <c r="AP16" s="2"/>
      <c r="AQ16" s="2"/>
      <c r="AR16" s="4"/>
      <c r="AS16" s="4"/>
      <c r="AT16" s="4"/>
    </row>
    <row r="17" spans="28:46" ht="15.6">
      <c r="AB17" s="39"/>
      <c r="AC17" s="47">
        <f>+'Ark1'!C3758</f>
        <v>2023</v>
      </c>
      <c r="AD17" s="47">
        <f>+'Ark1'!N3758</f>
        <v>110</v>
      </c>
      <c r="AE17" s="48" t="s">
        <v>429</v>
      </c>
      <c r="AF17" s="47">
        <f>+'Ark1'!Q3758</f>
        <v>192</v>
      </c>
      <c r="AG17" s="195">
        <f>+'Ark1'!R3758</f>
        <v>2192</v>
      </c>
      <c r="AH17" s="197">
        <f>+'Ark1'!W3758</f>
        <v>61.682336832496574</v>
      </c>
      <c r="AI17" s="195">
        <f>+'Ark1'!Y3758</f>
        <v>115.10935218978098</v>
      </c>
      <c r="AJ17" s="102">
        <f t="shared" si="0"/>
        <v>11.416666666666666</v>
      </c>
      <c r="AK17" s="4"/>
      <c r="AL17" s="52"/>
      <c r="AN17" s="5"/>
      <c r="AO17"/>
      <c r="AP17"/>
      <c r="AQ17"/>
      <c r="AR17"/>
      <c r="AS17"/>
    </row>
    <row r="18" spans="28:46" ht="15.6">
      <c r="AB18" s="39"/>
      <c r="AC18" s="47">
        <f>+'Ark1'!C3759</f>
        <v>2023</v>
      </c>
      <c r="AD18" s="47">
        <f>+'Ark1'!N3759</f>
        <v>120</v>
      </c>
      <c r="AE18" s="48" t="s">
        <v>430</v>
      </c>
      <c r="AF18" s="47">
        <f>+'Ark1'!Q3759</f>
        <v>219</v>
      </c>
      <c r="AG18" s="195">
        <f>+'Ark1'!R3759</f>
        <v>2311</v>
      </c>
      <c r="AH18" s="197">
        <f>+'Ark1'!W3759</f>
        <v>61.02905464006939</v>
      </c>
      <c r="AI18" s="195">
        <f>+'Ark1'!Y3759</f>
        <v>124.78918217221963</v>
      </c>
      <c r="AJ18" s="102">
        <f t="shared" si="0"/>
        <v>10.552511415525114</v>
      </c>
      <c r="AK18" s="4"/>
      <c r="AL18" s="52"/>
      <c r="AN18" s="5"/>
      <c r="AO18"/>
      <c r="AP18"/>
      <c r="AQ18"/>
      <c r="AR18"/>
      <c r="AS18"/>
    </row>
    <row r="19" spans="28:46" ht="15.6">
      <c r="AB19" s="39"/>
      <c r="AC19" s="47">
        <f>+'Ark1'!C3760</f>
        <v>2023</v>
      </c>
      <c r="AD19" s="47">
        <f>+'Ark1'!N3760</f>
        <v>130</v>
      </c>
      <c r="AE19" s="48" t="s">
        <v>431</v>
      </c>
      <c r="AF19" s="47">
        <f>+'Ark1'!Q3760</f>
        <v>226</v>
      </c>
      <c r="AG19" s="195">
        <f>+'Ark1'!R3760</f>
        <v>2291</v>
      </c>
      <c r="AH19" s="197">
        <f>+'Ark1'!W3760</f>
        <v>60.534264513312976</v>
      </c>
      <c r="AI19" s="195">
        <f>+'Ark1'!Y3760</f>
        <v>135.00515058926248</v>
      </c>
      <c r="AJ19" s="102">
        <f t="shared" si="0"/>
        <v>10.13716814159292</v>
      </c>
      <c r="AK19" s="4"/>
      <c r="AL19" s="52"/>
      <c r="AN19" s="5"/>
      <c r="AO19"/>
      <c r="AP19" s="2"/>
      <c r="AQ19" s="2"/>
      <c r="AR19" s="2"/>
      <c r="AS19"/>
    </row>
    <row r="20" spans="28:46" ht="15.6">
      <c r="AB20" s="39"/>
      <c r="AC20" s="47">
        <f>+'Ark1'!C3761</f>
        <v>2023</v>
      </c>
      <c r="AD20" s="47">
        <f>+'Ark1'!N3761</f>
        <v>140</v>
      </c>
      <c r="AE20" s="48" t="s">
        <v>432</v>
      </c>
      <c r="AF20" s="47">
        <f>+'Ark1'!Q3761</f>
        <v>241</v>
      </c>
      <c r="AG20" s="195">
        <f>+'Ark1'!R3761</f>
        <v>2077</v>
      </c>
      <c r="AH20" s="197">
        <f>+'Ark1'!W3761</f>
        <v>60.009633911368013</v>
      </c>
      <c r="AI20" s="195">
        <f>+'Ark1'!Y3761</f>
        <v>144.89210399614817</v>
      </c>
      <c r="AJ20" s="102">
        <f t="shared" si="0"/>
        <v>8.618257261410788</v>
      </c>
      <c r="AK20" s="4"/>
      <c r="AL20" s="52"/>
      <c r="AN20" s="5"/>
      <c r="AO20"/>
      <c r="AP20" s="2"/>
      <c r="AQ20" s="2"/>
      <c r="AR20" s="2"/>
      <c r="AS20"/>
    </row>
    <row r="21" spans="28:46" ht="15.6">
      <c r="AB21" s="39"/>
      <c r="AC21" s="47">
        <f>+'Ark1'!C3762</f>
        <v>2023</v>
      </c>
      <c r="AD21" s="47">
        <f>+'Ark1'!N3762</f>
        <v>150</v>
      </c>
      <c r="AE21" s="48" t="s">
        <v>433</v>
      </c>
      <c r="AF21" s="47">
        <f>+'Ark1'!Q3762</f>
        <v>234</v>
      </c>
      <c r="AG21" s="195">
        <f>+'Ark1'!R3762</f>
        <v>1716</v>
      </c>
      <c r="AH21" s="197">
        <f>+'Ark1'!W3762</f>
        <v>59.268107476635507</v>
      </c>
      <c r="AI21" s="195">
        <f>+'Ark1'!Y3762</f>
        <v>154.56561771561789</v>
      </c>
      <c r="AJ21" s="102">
        <f t="shared" si="0"/>
        <v>7.333333333333333</v>
      </c>
      <c r="AK21" s="4"/>
      <c r="AL21" s="52"/>
      <c r="AN21" s="5"/>
      <c r="AO21"/>
      <c r="AP21" s="2"/>
      <c r="AQ21" s="2"/>
      <c r="AR21" s="2"/>
      <c r="AS21"/>
    </row>
    <row r="22" spans="28:46" ht="15.6">
      <c r="AB22" s="39"/>
      <c r="AC22" s="47">
        <f>+'Ark1'!C3763</f>
        <v>2023</v>
      </c>
      <c r="AD22" s="47">
        <f>+'Ark1'!N3763</f>
        <v>160</v>
      </c>
      <c r="AE22" s="48" t="s">
        <v>434</v>
      </c>
      <c r="AF22" s="47">
        <f>+'Ark1'!Q3763</f>
        <v>227</v>
      </c>
      <c r="AG22" s="195">
        <f>+'Ark1'!R3763</f>
        <v>1393</v>
      </c>
      <c r="AH22" s="197">
        <f>+'Ark1'!W3763</f>
        <v>58.164511494252878</v>
      </c>
      <c r="AI22" s="195">
        <f>+'Ark1'!Y3763</f>
        <v>164.66518305814822</v>
      </c>
      <c r="AJ22" s="102">
        <f t="shared" si="0"/>
        <v>6.1365638766519828</v>
      </c>
      <c r="AK22" s="4"/>
      <c r="AL22" s="52"/>
      <c r="AN22" s="5"/>
      <c r="AO22"/>
      <c r="AP22" s="2"/>
      <c r="AQ22" s="2"/>
      <c r="AR22" s="2"/>
      <c r="AS22"/>
    </row>
    <row r="23" spans="28:46" ht="15.6">
      <c r="AB23" s="39"/>
      <c r="AC23" s="47">
        <f>+'Ark1'!C3764</f>
        <v>2023</v>
      </c>
      <c r="AD23" s="47">
        <f>+'Ark1'!N3764</f>
        <v>170</v>
      </c>
      <c r="AE23" s="48" t="s">
        <v>435</v>
      </c>
      <c r="AF23" s="47">
        <f>+'Ark1'!Q3764</f>
        <v>210</v>
      </c>
      <c r="AG23" s="195">
        <f>+'Ark1'!R3764</f>
        <v>1032</v>
      </c>
      <c r="AH23" s="197">
        <f>+'Ark1'!W3764</f>
        <v>57.346601941747586</v>
      </c>
      <c r="AI23" s="195">
        <f>+'Ark1'!Y3764</f>
        <v>174.45222868217076</v>
      </c>
      <c r="AJ23" s="102">
        <f t="shared" si="0"/>
        <v>4.9142857142857146</v>
      </c>
      <c r="AK23" s="4"/>
      <c r="AL23" s="52"/>
      <c r="AN23" s="5"/>
      <c r="AO23"/>
      <c r="AP23" s="2"/>
      <c r="AQ23" s="2"/>
      <c r="AR23" s="2"/>
      <c r="AS23"/>
    </row>
    <row r="24" spans="28:46" ht="15.6">
      <c r="AB24" s="39"/>
      <c r="AC24" s="47">
        <f>+'Ark1'!C3765</f>
        <v>2023</v>
      </c>
      <c r="AD24" s="47">
        <f>+'Ark1'!N3765</f>
        <v>180</v>
      </c>
      <c r="AE24" s="48" t="s">
        <v>436</v>
      </c>
      <c r="AF24" s="47">
        <f>+'Ark1'!Q3765</f>
        <v>185</v>
      </c>
      <c r="AG24" s="195">
        <f>+'Ark1'!R3765</f>
        <v>707</v>
      </c>
      <c r="AH24" s="197">
        <f>+'Ark1'!W3765</f>
        <v>56.109065155807357</v>
      </c>
      <c r="AI24" s="195">
        <f>+'Ark1'!Y3765</f>
        <v>184.32743988684595</v>
      </c>
      <c r="AJ24" s="102">
        <f t="shared" si="0"/>
        <v>3.8216216216216217</v>
      </c>
      <c r="AK24" s="4"/>
      <c r="AL24" s="52"/>
      <c r="AM24" s="11"/>
      <c r="AN24" s="5"/>
      <c r="AO24"/>
      <c r="AP24" s="2"/>
      <c r="AQ24" s="2"/>
      <c r="AR24" s="4"/>
      <c r="AS24" s="4"/>
      <c r="AT24" s="4"/>
    </row>
    <row r="25" spans="28:46" ht="15.6">
      <c r="AB25" s="39"/>
      <c r="AC25" s="47">
        <f>+'Ark1'!C3766</f>
        <v>2023</v>
      </c>
      <c r="AD25" s="47">
        <f>+'Ark1'!N3766</f>
        <v>190</v>
      </c>
      <c r="AE25" s="48" t="s">
        <v>437</v>
      </c>
      <c r="AF25" s="47">
        <f>+'Ark1'!Q3766</f>
        <v>161</v>
      </c>
      <c r="AG25" s="195">
        <f>+'Ark1'!R3766</f>
        <v>436</v>
      </c>
      <c r="AH25" s="197">
        <f>+'Ark1'!W3766</f>
        <v>54.928899082568819</v>
      </c>
      <c r="AI25" s="195">
        <f>+'Ark1'!Y3766</f>
        <v>194.64334862385329</v>
      </c>
      <c r="AJ25" s="102">
        <f t="shared" si="0"/>
        <v>2.7080745341614905</v>
      </c>
      <c r="AK25" s="4"/>
      <c r="AL25" s="52"/>
      <c r="AM25" s="11"/>
      <c r="AN25" s="5"/>
      <c r="AO25"/>
      <c r="AP25" s="1"/>
      <c r="AR25" s="9"/>
      <c r="AS25" s="9"/>
      <c r="AT25" s="9"/>
    </row>
    <row r="26" spans="28:46" ht="15.6">
      <c r="AB26" s="39"/>
      <c r="AC26" s="47">
        <f>+'Ark1'!C3767</f>
        <v>2023</v>
      </c>
      <c r="AD26" s="47">
        <f>+'Ark1'!N3767</f>
        <v>200</v>
      </c>
      <c r="AE26" s="48" t="s">
        <v>438</v>
      </c>
      <c r="AF26" s="47">
        <f>+'Ark1'!Q3767</f>
        <v>113</v>
      </c>
      <c r="AG26" s="195">
        <f>+'Ark1'!R3767</f>
        <v>237</v>
      </c>
      <c r="AH26" s="197">
        <f>+'Ark1'!W3767</f>
        <v>53.337552742616019</v>
      </c>
      <c r="AI26" s="195">
        <f>+'Ark1'!Y3767</f>
        <v>204.36793248945136</v>
      </c>
      <c r="AJ26" s="102">
        <f t="shared" si="0"/>
        <v>2.0973451327433628</v>
      </c>
      <c r="AK26" s="4"/>
      <c r="AL26" s="52"/>
      <c r="AM26" s="11"/>
      <c r="AN26" s="5"/>
      <c r="AO26"/>
      <c r="AP26" s="1"/>
      <c r="AR26" s="9"/>
      <c r="AS26" s="9"/>
      <c r="AT26" s="9"/>
    </row>
    <row r="27" spans="28:46" ht="15.6">
      <c r="AB27" s="39"/>
      <c r="AC27" s="47">
        <f>+'Ark1'!C3768</f>
        <v>2023</v>
      </c>
      <c r="AD27" s="47">
        <f>+'Ark1'!N3768</f>
        <v>210</v>
      </c>
      <c r="AE27" s="48" t="s">
        <v>439</v>
      </c>
      <c r="AF27" s="47">
        <f>+'Ark1'!Q3768</f>
        <v>73</v>
      </c>
      <c r="AG27" s="195">
        <f>+'Ark1'!R3768</f>
        <v>129</v>
      </c>
      <c r="AH27" s="197">
        <f>+'Ark1'!W3768</f>
        <v>53.03125</v>
      </c>
      <c r="AI27" s="195">
        <f>+'Ark1'!Y3768</f>
        <v>212.51550387596888</v>
      </c>
      <c r="AJ27" s="102">
        <f t="shared" si="0"/>
        <v>1.7671232876712328</v>
      </c>
      <c r="AK27" s="4"/>
      <c r="AL27" s="52"/>
      <c r="AM27" s="11"/>
      <c r="AN27" s="5"/>
      <c r="AO27"/>
      <c r="AP27" s="1"/>
      <c r="AR27" s="9"/>
      <c r="AS27" s="9"/>
      <c r="AT27" s="9"/>
    </row>
    <row r="28" spans="28:46" ht="15.6">
      <c r="AB28" s="39"/>
      <c r="AC28" s="47">
        <f>+'Ark1'!C3769</f>
        <v>2023</v>
      </c>
      <c r="AD28" s="47">
        <f>+'Ark1'!N3769</f>
        <v>220</v>
      </c>
      <c r="AE28" s="48" t="s">
        <v>440</v>
      </c>
      <c r="AF28" s="47">
        <f>+'Ark1'!Q3769</f>
        <v>50</v>
      </c>
      <c r="AG28" s="195">
        <f>+'Ark1'!R3769</f>
        <v>84</v>
      </c>
      <c r="AH28" s="197">
        <f>+'Ark1'!W3769</f>
        <v>50.831325301204814</v>
      </c>
      <c r="AI28" s="195">
        <f>+'Ark1'!Y3769</f>
        <v>221.64880952380963</v>
      </c>
      <c r="AJ28" s="102">
        <f t="shared" si="0"/>
        <v>1.68</v>
      </c>
      <c r="AK28" s="4"/>
      <c r="AL28" s="52"/>
      <c r="AM28" s="5"/>
      <c r="AN28" s="5"/>
      <c r="AO28"/>
      <c r="AP28" s="1"/>
      <c r="AR28" s="9"/>
      <c r="AS28" s="9"/>
      <c r="AT28" s="9"/>
    </row>
    <row r="29" spans="28:46" ht="15.6">
      <c r="AB29" s="39"/>
      <c r="AC29" s="47">
        <f>+'Ark1'!C3770</f>
        <v>2023</v>
      </c>
      <c r="AD29" s="47">
        <f>+'Ark1'!N3770</f>
        <v>230</v>
      </c>
      <c r="AE29" s="48" t="s">
        <v>441</v>
      </c>
      <c r="AF29" s="47">
        <f>+'Ark1'!Q3770</f>
        <v>39</v>
      </c>
      <c r="AG29" s="195">
        <f>+'Ark1'!R3770</f>
        <v>86</v>
      </c>
      <c r="AH29" s="197">
        <f>+'Ark1'!W3770</f>
        <v>49.650602409638559</v>
      </c>
      <c r="AI29" s="195">
        <f>+'Ark1'!Y3770</f>
        <v>234.09418604651168</v>
      </c>
      <c r="AJ29" s="102">
        <f t="shared" si="0"/>
        <v>2.2051282051282053</v>
      </c>
      <c r="AK29" s="4"/>
      <c r="AL29" s="52"/>
      <c r="AM29" s="5"/>
      <c r="AN29" s="5"/>
      <c r="AO29"/>
      <c r="AP29" s="1"/>
      <c r="AR29" s="9"/>
      <c r="AS29" s="9"/>
      <c r="AT29" s="9"/>
    </row>
    <row r="30" spans="28:46" ht="15.6">
      <c r="AB30" s="39"/>
      <c r="AC30">
        <f>+'Ark1'!C3771</f>
        <v>2022</v>
      </c>
      <c r="AD30">
        <f>+'Ark1'!N3771</f>
        <v>60</v>
      </c>
      <c r="AE30" s="3" t="s">
        <v>425</v>
      </c>
      <c r="AF30">
        <f>+'Ark1'!Q3771</f>
        <v>20</v>
      </c>
      <c r="AG30" s="9">
        <f>+'Ark1'!R3771</f>
        <v>22</v>
      </c>
      <c r="AH30" s="1">
        <f>+'Ark1'!W3771</f>
        <v>61.72727272727272</v>
      </c>
      <c r="AI30" s="9">
        <f>+'Ark1'!Y3771</f>
        <v>62.777272727272717</v>
      </c>
      <c r="AJ30" s="97">
        <f t="shared" si="0"/>
        <v>1.1000000000000001</v>
      </c>
      <c r="AK30" s="4"/>
      <c r="AL30" s="52"/>
      <c r="AM30" s="5"/>
      <c r="AN30" s="5"/>
      <c r="AO30"/>
      <c r="AP30" s="1"/>
      <c r="AR30" s="9"/>
      <c r="AS30" s="9"/>
      <c r="AT30" s="9"/>
    </row>
    <row r="31" spans="28:46" ht="15.6">
      <c r="AB31" s="39"/>
      <c r="AC31">
        <f>+'Ark1'!C3772</f>
        <v>2022</v>
      </c>
      <c r="AD31">
        <f>+'Ark1'!N3772</f>
        <v>70</v>
      </c>
      <c r="AE31" s="3" t="s">
        <v>426</v>
      </c>
      <c r="AF31">
        <f>+'Ark1'!Q3772</f>
        <v>44</v>
      </c>
      <c r="AG31" s="9">
        <f>+'Ark1'!R3772</f>
        <v>98</v>
      </c>
      <c r="AH31" s="1">
        <f>+'Ark1'!W3772</f>
        <v>62.918367346938773</v>
      </c>
      <c r="AI31" s="9">
        <f>+'Ark1'!Y3772</f>
        <v>76.862346938775516</v>
      </c>
      <c r="AJ31" s="97">
        <f t="shared" si="0"/>
        <v>2.2272727272727271</v>
      </c>
      <c r="AK31" s="4"/>
      <c r="AL31" s="52"/>
      <c r="AM31" s="5"/>
      <c r="AN31" s="5"/>
      <c r="AO31"/>
      <c r="AP31" s="1"/>
      <c r="AR31" s="9"/>
      <c r="AS31" s="9"/>
      <c r="AT31" s="9"/>
    </row>
    <row r="32" spans="28:46" ht="15.6">
      <c r="AB32" s="39"/>
      <c r="AC32">
        <f>+'Ark1'!C3773</f>
        <v>2022</v>
      </c>
      <c r="AD32">
        <f>+'Ark1'!N3773</f>
        <v>80</v>
      </c>
      <c r="AE32" s="3" t="s">
        <v>427</v>
      </c>
      <c r="AF32">
        <f>+'Ark1'!Q3773</f>
        <v>77</v>
      </c>
      <c r="AG32" s="9">
        <f>+'Ark1'!R3773</f>
        <v>381</v>
      </c>
      <c r="AH32" s="1">
        <f>+'Ark1'!W3773</f>
        <v>63.052493438320234</v>
      </c>
      <c r="AI32" s="9">
        <f>+'Ark1'!Y3773</f>
        <v>85.988241469816259</v>
      </c>
      <c r="AJ32" s="97">
        <f t="shared" si="0"/>
        <v>4.9480519480519485</v>
      </c>
      <c r="AK32" s="4"/>
      <c r="AL32" s="52"/>
      <c r="AM32" s="5"/>
      <c r="AN32" s="5"/>
      <c r="AO32"/>
      <c r="AP32" s="1"/>
      <c r="AR32" s="9"/>
      <c r="AS32" s="9"/>
      <c r="AT32" s="9"/>
    </row>
    <row r="33" spans="28:46" ht="15.6">
      <c r="AB33" s="39"/>
      <c r="AC33">
        <f>+'Ark1'!C3774</f>
        <v>2022</v>
      </c>
      <c r="AD33">
        <f>+'Ark1'!N3774</f>
        <v>90</v>
      </c>
      <c r="AE33" s="3" t="s">
        <v>405</v>
      </c>
      <c r="AF33">
        <f>+'Ark1'!Q3774</f>
        <v>117</v>
      </c>
      <c r="AG33" s="9">
        <f>+'Ark1'!R3774</f>
        <v>950</v>
      </c>
      <c r="AH33" s="1">
        <f>+'Ark1'!W3774</f>
        <v>62.632631578947375</v>
      </c>
      <c r="AI33" s="9">
        <f>+'Ark1'!Y3774</f>
        <v>95.748999999999938</v>
      </c>
      <c r="AJ33" s="97">
        <f t="shared" si="0"/>
        <v>8.1196581196581192</v>
      </c>
      <c r="AK33" s="4"/>
      <c r="AL33" s="52"/>
      <c r="AM33" s="5"/>
      <c r="AN33" s="5"/>
      <c r="AO33"/>
      <c r="AP33" s="1"/>
      <c r="AR33" s="9"/>
      <c r="AS33" s="9"/>
      <c r="AT33" s="9"/>
    </row>
    <row r="34" spans="28:46" ht="15.6">
      <c r="AB34" s="39"/>
      <c r="AC34">
        <f>+'Ark1'!C3775</f>
        <v>2022</v>
      </c>
      <c r="AD34">
        <f>+'Ark1'!N3775</f>
        <v>100</v>
      </c>
      <c r="AE34" s="3" t="s">
        <v>428</v>
      </c>
      <c r="AF34">
        <f>+'Ark1'!Q3775</f>
        <v>157</v>
      </c>
      <c r="AG34" s="9">
        <f>+'Ark1'!R3775</f>
        <v>1704</v>
      </c>
      <c r="AH34" s="1">
        <f>+'Ark1'!W3775</f>
        <v>62.007629107981209</v>
      </c>
      <c r="AI34" s="9">
        <f>+'Ark1'!Y3775</f>
        <v>105.30907863849752</v>
      </c>
      <c r="AJ34" s="97">
        <f t="shared" si="0"/>
        <v>10.853503184713375</v>
      </c>
      <c r="AK34" s="4"/>
      <c r="AL34" s="52"/>
      <c r="AM34" s="5"/>
      <c r="AN34" s="5"/>
      <c r="AO34"/>
      <c r="AP34" s="1"/>
      <c r="AR34" s="9"/>
      <c r="AS34" s="9"/>
      <c r="AT34" s="9"/>
    </row>
    <row r="35" spans="28:46" ht="15.6">
      <c r="AB35" s="39"/>
      <c r="AC35">
        <f>+'Ark1'!C3776</f>
        <v>2022</v>
      </c>
      <c r="AD35">
        <f>+'Ark1'!N3776</f>
        <v>110</v>
      </c>
      <c r="AE35" s="3" t="s">
        <v>429</v>
      </c>
      <c r="AF35">
        <f>+'Ark1'!Q3776</f>
        <v>201</v>
      </c>
      <c r="AG35" s="9">
        <f>+'Ark1'!R3776</f>
        <v>2240</v>
      </c>
      <c r="AH35" s="1">
        <f>+'Ark1'!W3776</f>
        <v>61.443750000000001</v>
      </c>
      <c r="AI35" s="9">
        <f>+'Ark1'!Y3776</f>
        <v>115.18904910714312</v>
      </c>
      <c r="AJ35" s="97">
        <f t="shared" si="0"/>
        <v>11.144278606965175</v>
      </c>
      <c r="AK35" s="4"/>
      <c r="AL35" s="52"/>
      <c r="AM35" s="5"/>
      <c r="AN35" s="5"/>
      <c r="AO35"/>
      <c r="AP35" s="11"/>
      <c r="AQ35" s="11"/>
      <c r="AR35" s="9"/>
      <c r="AS35" s="9"/>
      <c r="AT35" s="9"/>
    </row>
    <row r="36" spans="28:46" ht="16.5" customHeight="1">
      <c r="AB36" s="39"/>
      <c r="AC36">
        <f>+'Ark1'!C3777</f>
        <v>2022</v>
      </c>
      <c r="AD36">
        <f>+'Ark1'!N3777</f>
        <v>120</v>
      </c>
      <c r="AE36" s="3" t="s">
        <v>430</v>
      </c>
      <c r="AF36">
        <f>+'Ark1'!Q3777</f>
        <v>219</v>
      </c>
      <c r="AG36" s="9">
        <f>+'Ark1'!R3777</f>
        <v>2355</v>
      </c>
      <c r="AH36" s="1">
        <f>+'Ark1'!W3777</f>
        <v>61.002123142250547</v>
      </c>
      <c r="AI36" s="9">
        <f>+'Ark1'!Y3777</f>
        <v>125.12319320594472</v>
      </c>
      <c r="AJ36" s="97">
        <f t="shared" si="0"/>
        <v>10.753424657534246</v>
      </c>
      <c r="AK36" s="4"/>
      <c r="AL36" s="52"/>
      <c r="AM36" s="5"/>
      <c r="AN36" s="5"/>
      <c r="AO36"/>
      <c r="AP36" s="11"/>
      <c r="AQ36" s="11"/>
      <c r="AR36" s="9"/>
      <c r="AS36" s="9"/>
      <c r="AT36" s="9"/>
    </row>
    <row r="37" spans="28:46" ht="16.5" customHeight="1">
      <c r="AB37" s="39"/>
      <c r="AC37">
        <f>+'Ark1'!C3778</f>
        <v>2022</v>
      </c>
      <c r="AD37">
        <f>+'Ark1'!N3778</f>
        <v>130</v>
      </c>
      <c r="AE37" s="3" t="s">
        <v>431</v>
      </c>
      <c r="AF37">
        <f>+'Ark1'!Q3778</f>
        <v>238</v>
      </c>
      <c r="AG37" s="9">
        <f>+'Ark1'!R3778</f>
        <v>2244</v>
      </c>
      <c r="AH37" s="1">
        <f>+'Ark1'!W3778</f>
        <v>60.369429590017809</v>
      </c>
      <c r="AI37" s="9">
        <f>+'Ark1'!Y3778</f>
        <v>134.88622549019627</v>
      </c>
      <c r="AJ37" s="97">
        <f t="shared" si="0"/>
        <v>9.4285714285714288</v>
      </c>
      <c r="AK37" s="4"/>
      <c r="AL37" s="51"/>
      <c r="AM37" s="5"/>
      <c r="AN37" s="5"/>
      <c r="AO37"/>
      <c r="AP37" s="11"/>
      <c r="AQ37" s="11"/>
      <c r="AR37" s="9"/>
      <c r="AS37" s="9"/>
      <c r="AT37" s="9"/>
    </row>
    <row r="38" spans="28:46">
      <c r="AB38" s="39"/>
      <c r="AC38">
        <f>+'Ark1'!C3779</f>
        <v>2022</v>
      </c>
      <c r="AD38">
        <f>+'Ark1'!N3779</f>
        <v>140</v>
      </c>
      <c r="AE38" s="3" t="s">
        <v>432</v>
      </c>
      <c r="AF38">
        <f>+'Ark1'!Q3779</f>
        <v>246</v>
      </c>
      <c r="AG38" s="9">
        <f>+'Ark1'!R3779</f>
        <v>2149</v>
      </c>
      <c r="AH38" s="1">
        <f>+'Ark1'!W3779</f>
        <v>59.631921824104218</v>
      </c>
      <c r="AI38" s="9">
        <f>+'Ark1'!Y3779</f>
        <v>144.87897626803149</v>
      </c>
      <c r="AJ38" s="97">
        <f t="shared" si="0"/>
        <v>8.7357723577235777</v>
      </c>
      <c r="AK38"/>
      <c r="AL38"/>
      <c r="AM38"/>
      <c r="AN38"/>
      <c r="AO38"/>
      <c r="AP38" s="11"/>
      <c r="AQ38" s="11"/>
      <c r="AR38" s="9"/>
      <c r="AS38" s="9"/>
      <c r="AT38" s="9"/>
    </row>
    <row r="39" spans="28:46" ht="17.25" customHeight="1">
      <c r="AB39" s="39"/>
      <c r="AC39">
        <f>+'Ark1'!C3780</f>
        <v>2022</v>
      </c>
      <c r="AD39">
        <f>+'Ark1'!N3780</f>
        <v>150</v>
      </c>
      <c r="AE39" s="3" t="s">
        <v>433</v>
      </c>
      <c r="AF39">
        <f>+'Ark1'!Q3780</f>
        <v>237</v>
      </c>
      <c r="AG39" s="9">
        <f>+'Ark1'!R3780</f>
        <v>1823</v>
      </c>
      <c r="AH39" s="1">
        <f>+'Ark1'!W3780</f>
        <v>58.652221612726258</v>
      </c>
      <c r="AI39" s="9">
        <f>+'Ark1'!Y3780</f>
        <v>154.99660449808027</v>
      </c>
      <c r="AJ39" s="97">
        <f t="shared" si="0"/>
        <v>7.6919831223628696</v>
      </c>
      <c r="AK39" s="2"/>
      <c r="AL39" s="51"/>
      <c r="AM39"/>
      <c r="AN39" s="5"/>
      <c r="AO39"/>
      <c r="AP39" s="11"/>
      <c r="AQ39" s="11"/>
      <c r="AR39" s="9"/>
      <c r="AS39" s="9"/>
      <c r="AT39" s="9"/>
    </row>
    <row r="40" spans="28:46" ht="15.6">
      <c r="AB40" s="39"/>
      <c r="AC40">
        <f>+'Ark1'!C3781</f>
        <v>2022</v>
      </c>
      <c r="AD40">
        <f>+'Ark1'!N3781</f>
        <v>160</v>
      </c>
      <c r="AE40" s="3" t="s">
        <v>434</v>
      </c>
      <c r="AF40">
        <f>+'Ark1'!Q3781</f>
        <v>233</v>
      </c>
      <c r="AG40" s="9">
        <f>+'Ark1'!R3781</f>
        <v>1425</v>
      </c>
      <c r="AH40" s="1">
        <f>+'Ark1'!W3781</f>
        <v>57.95228070175439</v>
      </c>
      <c r="AI40" s="9">
        <f>+'Ark1'!Y3781</f>
        <v>164.82141754385972</v>
      </c>
      <c r="AJ40" s="97">
        <f t="shared" si="0"/>
        <v>6.1158798283261806</v>
      </c>
      <c r="AK40" s="2"/>
      <c r="AL40" s="51"/>
      <c r="AM40"/>
      <c r="AN40"/>
      <c r="AO40"/>
      <c r="AP40" s="11"/>
      <c r="AQ40" s="11"/>
      <c r="AR40" s="9"/>
      <c r="AS40" s="9"/>
      <c r="AT40" s="9"/>
    </row>
    <row r="41" spans="28:46">
      <c r="AB41" s="39"/>
      <c r="AC41">
        <f>+'Ark1'!C3782</f>
        <v>2022</v>
      </c>
      <c r="AD41">
        <f>+'Ark1'!N3782</f>
        <v>170</v>
      </c>
      <c r="AE41" s="3" t="s">
        <v>435</v>
      </c>
      <c r="AF41">
        <f>+'Ark1'!Q3782</f>
        <v>217</v>
      </c>
      <c r="AG41" s="9">
        <f>+'Ark1'!R3782</f>
        <v>1049</v>
      </c>
      <c r="AH41" s="1">
        <f>+'Ark1'!W3782</f>
        <v>56.865586272640606</v>
      </c>
      <c r="AI41" s="9">
        <f>+'Ark1'!Y3782</f>
        <v>174.78779790276445</v>
      </c>
      <c r="AJ41" s="97">
        <f t="shared" si="0"/>
        <v>4.8341013824884795</v>
      </c>
      <c r="AK41" s="12"/>
      <c r="AL41" s="11"/>
      <c r="AM41"/>
      <c r="AN41"/>
      <c r="AO41"/>
      <c r="AP41" s="11"/>
      <c r="AQ41" s="11"/>
      <c r="AR41" s="9"/>
      <c r="AS41" s="9"/>
      <c r="AT41" s="9"/>
    </row>
    <row r="42" spans="28:46" ht="21">
      <c r="AB42" s="39"/>
      <c r="AC42">
        <f>+'Ark1'!C3783</f>
        <v>2022</v>
      </c>
      <c r="AD42">
        <f>+'Ark1'!N3783</f>
        <v>180</v>
      </c>
      <c r="AE42" s="3" t="s">
        <v>436</v>
      </c>
      <c r="AF42">
        <f>+'Ark1'!Q3783</f>
        <v>196</v>
      </c>
      <c r="AG42" s="9">
        <f>+'Ark1'!R3783</f>
        <v>697</v>
      </c>
      <c r="AH42" s="1">
        <f>+'Ark1'!W3783</f>
        <v>55.670977011494251</v>
      </c>
      <c r="AI42" s="9">
        <f>+'Ark1'!Y3783</f>
        <v>184.45915351506471</v>
      </c>
      <c r="AJ42" s="97">
        <f t="shared" si="0"/>
        <v>3.556122448979592</v>
      </c>
      <c r="AK42" s="2"/>
      <c r="AL42" s="5"/>
      <c r="AM42"/>
      <c r="AN42"/>
      <c r="AO42"/>
      <c r="AP42" s="50"/>
      <c r="AQ42" s="50"/>
      <c r="AR42" s="9"/>
      <c r="AS42" s="9"/>
      <c r="AT42" s="9"/>
    </row>
    <row r="43" spans="28:46">
      <c r="AB43" s="39"/>
      <c r="AC43">
        <f>+'Ark1'!C3784</f>
        <v>2022</v>
      </c>
      <c r="AD43">
        <f>+'Ark1'!N3784</f>
        <v>190</v>
      </c>
      <c r="AE43" s="3" t="s">
        <v>437</v>
      </c>
      <c r="AF43">
        <f>+'Ark1'!Q3784</f>
        <v>159</v>
      </c>
      <c r="AG43" s="9">
        <f>+'Ark1'!R3784</f>
        <v>412</v>
      </c>
      <c r="AH43" s="1">
        <f>+'Ark1'!W3784</f>
        <v>54.696601941747581</v>
      </c>
      <c r="AI43" s="9">
        <f>+'Ark1'!Y3784</f>
        <v>194.41885922330081</v>
      </c>
      <c r="AJ43" s="97">
        <f t="shared" si="0"/>
        <v>2.591194968553459</v>
      </c>
      <c r="AK43" s="4"/>
      <c r="AL43" s="4"/>
      <c r="AM43" s="4"/>
      <c r="AN43" s="4"/>
      <c r="AO43"/>
      <c r="AP43"/>
      <c r="AQ43"/>
      <c r="AR43"/>
      <c r="AS43"/>
    </row>
    <row r="44" spans="28:46" ht="15.6">
      <c r="AB44" s="39"/>
      <c r="AC44">
        <f>+'Ark1'!C3785</f>
        <v>2022</v>
      </c>
      <c r="AD44">
        <f>+'Ark1'!N3785</f>
        <v>200</v>
      </c>
      <c r="AE44" s="3" t="s">
        <v>438</v>
      </c>
      <c r="AF44">
        <f>+'Ark1'!Q3785</f>
        <v>121</v>
      </c>
      <c r="AG44" s="9">
        <f>+'Ark1'!R3785</f>
        <v>250</v>
      </c>
      <c r="AH44" s="1">
        <f>+'Ark1'!W3785</f>
        <v>52.411999999999999</v>
      </c>
      <c r="AI44" s="9">
        <f>+'Ark1'!Y3785</f>
        <v>204.72331999999997</v>
      </c>
      <c r="AJ44" s="97">
        <f t="shared" si="0"/>
        <v>2.0661157024793386</v>
      </c>
      <c r="AK44" s="4"/>
      <c r="AL44" s="14"/>
      <c r="AN44" s="18"/>
      <c r="AO44"/>
      <c r="AP44" s="1"/>
      <c r="AQ44" s="5"/>
      <c r="AR44"/>
      <c r="AS44"/>
    </row>
    <row r="45" spans="28:46" ht="15.6">
      <c r="AB45" s="39"/>
      <c r="AC45">
        <f>+'Ark1'!C3786</f>
        <v>2022</v>
      </c>
      <c r="AD45">
        <f>+'Ark1'!N3786</f>
        <v>210</v>
      </c>
      <c r="AE45" s="3" t="s">
        <v>439</v>
      </c>
      <c r="AF45">
        <f>+'Ark1'!Q3786</f>
        <v>64</v>
      </c>
      <c r="AG45" s="9">
        <f>+'Ark1'!R3786</f>
        <v>125</v>
      </c>
      <c r="AH45" s="1">
        <f>+'Ark1'!W3786</f>
        <v>51.79032258064516</v>
      </c>
      <c r="AI45" s="9">
        <f>+'Ark1'!Y3786</f>
        <v>213.17695999999995</v>
      </c>
      <c r="AJ45" s="97">
        <f t="shared" si="0"/>
        <v>1.953125</v>
      </c>
      <c r="AK45" s="4"/>
      <c r="AL45" s="14"/>
      <c r="AN45" s="18"/>
      <c r="AO45"/>
      <c r="AP45"/>
      <c r="AQ45"/>
      <c r="AR45"/>
      <c r="AS45"/>
    </row>
    <row r="46" spans="28:46" ht="15.6">
      <c r="AB46" s="39"/>
      <c r="AC46">
        <f>+'Ark1'!C3787</f>
        <v>2022</v>
      </c>
      <c r="AD46">
        <f>+'Ark1'!N3787</f>
        <v>220</v>
      </c>
      <c r="AE46" s="3" t="s">
        <v>440</v>
      </c>
      <c r="AF46">
        <f>+'Ark1'!Q3787</f>
        <v>48</v>
      </c>
      <c r="AG46" s="9">
        <f>+'Ark1'!R3787</f>
        <v>70</v>
      </c>
      <c r="AH46" s="1">
        <f>+'Ark1'!W3787</f>
        <v>50.347826086956523</v>
      </c>
      <c r="AI46" s="9">
        <f>+'Ark1'!Y3787</f>
        <v>220.92714285714288</v>
      </c>
      <c r="AJ46" s="97">
        <f t="shared" si="0"/>
        <v>1.4583333333333333</v>
      </c>
      <c r="AK46" s="4"/>
      <c r="AL46" s="14"/>
      <c r="AN46" s="18"/>
      <c r="AO46"/>
      <c r="AP46"/>
      <c r="AQ46"/>
      <c r="AR46"/>
      <c r="AS46"/>
    </row>
    <row r="47" spans="28:46" ht="15.6">
      <c r="AB47" s="39"/>
      <c r="AC47">
        <f>+'Ark1'!C3788</f>
        <v>2022</v>
      </c>
      <c r="AD47">
        <f>+'Ark1'!N3788</f>
        <v>230</v>
      </c>
      <c r="AE47" s="3" t="s">
        <v>441</v>
      </c>
      <c r="AF47">
        <f>+'Ark1'!Q3788</f>
        <v>36</v>
      </c>
      <c r="AG47" s="9">
        <f>+'Ark1'!R3788</f>
        <v>73</v>
      </c>
      <c r="AH47" s="1">
        <f>+'Ark1'!W3788</f>
        <v>48.056338028169009</v>
      </c>
      <c r="AI47" s="9">
        <f>+'Ark1'!Y3788</f>
        <v>237.22643835616441</v>
      </c>
      <c r="AJ47" s="97">
        <f t="shared" si="0"/>
        <v>2.0277777777777777</v>
      </c>
      <c r="AK47" s="4"/>
      <c r="AL47" s="14"/>
      <c r="AN47" s="18"/>
      <c r="AO47"/>
      <c r="AP47"/>
      <c r="AQ47"/>
      <c r="AR47"/>
      <c r="AS47"/>
    </row>
    <row r="48" spans="28:46" ht="15.6">
      <c r="AB48" s="39"/>
      <c r="AC48" s="47">
        <f>+'Ark1'!C3789</f>
        <v>2021</v>
      </c>
      <c r="AD48" s="47">
        <f>+'Ark1'!N3789</f>
        <v>60</v>
      </c>
      <c r="AE48" s="48" t="s">
        <v>425</v>
      </c>
      <c r="AF48" s="47">
        <f>+'Ark1'!Q3789</f>
        <v>28</v>
      </c>
      <c r="AG48" s="65">
        <f>+'Ark1'!R3789</f>
        <v>38</v>
      </c>
      <c r="AH48" s="49">
        <f>+'Ark1'!W3789</f>
        <v>62.105263157894761</v>
      </c>
      <c r="AI48" s="65">
        <f>+'Ark1'!Y3789</f>
        <v>63.553947368421042</v>
      </c>
      <c r="AJ48" s="102">
        <f t="shared" si="0"/>
        <v>1.3571428571428572</v>
      </c>
      <c r="AK48" s="4"/>
      <c r="AL48" s="14"/>
      <c r="AM48" s="11"/>
      <c r="AN48" s="18"/>
      <c r="AO48"/>
      <c r="AP48"/>
      <c r="AQ48"/>
      <c r="AR48"/>
      <c r="AS48"/>
    </row>
    <row r="49" spans="28:45" ht="15.6">
      <c r="AB49" s="39"/>
      <c r="AC49" s="47">
        <f>+'Ark1'!C3790</f>
        <v>2021</v>
      </c>
      <c r="AD49" s="47">
        <f>+'Ark1'!N3790</f>
        <v>70</v>
      </c>
      <c r="AE49" s="48" t="s">
        <v>426</v>
      </c>
      <c r="AF49" s="47">
        <f>+'Ark1'!Q3790</f>
        <v>50</v>
      </c>
      <c r="AG49" s="65">
        <f>+'Ark1'!R3790</f>
        <v>143</v>
      </c>
      <c r="AH49" s="49">
        <f>+'Ark1'!W3790</f>
        <v>62.418439716312065</v>
      </c>
      <c r="AI49" s="65">
        <f>+'Ark1'!Y3790</f>
        <v>75.438951048951012</v>
      </c>
      <c r="AJ49" s="102">
        <f t="shared" si="0"/>
        <v>2.86</v>
      </c>
      <c r="AK49" s="4"/>
      <c r="AL49" s="14"/>
      <c r="AM49" s="11"/>
      <c r="AN49" s="18"/>
      <c r="AO49"/>
      <c r="AP49"/>
      <c r="AQ49"/>
      <c r="AR49"/>
      <c r="AS49"/>
    </row>
    <row r="50" spans="28:45" ht="15.6">
      <c r="AB50" s="39"/>
      <c r="AC50" s="47">
        <f>+'Ark1'!C3791</f>
        <v>2021</v>
      </c>
      <c r="AD50" s="47">
        <f>+'Ark1'!N3791</f>
        <v>80</v>
      </c>
      <c r="AE50" s="48" t="s">
        <v>427</v>
      </c>
      <c r="AF50" s="47">
        <f>+'Ark1'!Q3791</f>
        <v>88</v>
      </c>
      <c r="AG50" s="65">
        <f>+'Ark1'!R3791</f>
        <v>445</v>
      </c>
      <c r="AH50" s="49">
        <f>+'Ark1'!W3791</f>
        <v>62.297968397291186</v>
      </c>
      <c r="AI50" s="65">
        <f>+'Ark1'!Y3791</f>
        <v>85.559101123595511</v>
      </c>
      <c r="AJ50" s="102">
        <f t="shared" si="0"/>
        <v>5.0568181818181817</v>
      </c>
      <c r="AK50" s="4"/>
      <c r="AL50" s="14"/>
      <c r="AM50" s="11"/>
      <c r="AN50" s="18"/>
      <c r="AO50"/>
      <c r="AP50"/>
      <c r="AQ50"/>
      <c r="AR50"/>
      <c r="AS50"/>
    </row>
    <row r="51" spans="28:45" ht="15.6">
      <c r="AB51" s="39"/>
      <c r="AC51" s="47">
        <f>+'Ark1'!C3792</f>
        <v>2021</v>
      </c>
      <c r="AD51" s="47">
        <f>+'Ark1'!N3792</f>
        <v>90</v>
      </c>
      <c r="AE51" s="48" t="s">
        <v>405</v>
      </c>
      <c r="AF51" s="47">
        <f>+'Ark1'!Q3792</f>
        <v>129</v>
      </c>
      <c r="AG51" s="65">
        <f>+'Ark1'!R3792</f>
        <v>1086</v>
      </c>
      <c r="AH51" s="49">
        <f>+'Ark1'!W3792</f>
        <v>61.917820867959357</v>
      </c>
      <c r="AI51" s="65">
        <f>+'Ark1'!Y3792</f>
        <v>95.224521178637218</v>
      </c>
      <c r="AJ51" s="102">
        <f t="shared" si="0"/>
        <v>8.4186046511627914</v>
      </c>
      <c r="AK51" s="4"/>
      <c r="AL51" s="14"/>
      <c r="AM51" s="11"/>
      <c r="AN51" s="18"/>
      <c r="AO51"/>
      <c r="AP51"/>
      <c r="AQ51"/>
      <c r="AR51"/>
      <c r="AS51"/>
    </row>
    <row r="52" spans="28:45" ht="15.6">
      <c r="AB52" s="39"/>
      <c r="AC52" s="47">
        <f>+'Ark1'!C3793</f>
        <v>2021</v>
      </c>
      <c r="AD52" s="47">
        <f>+'Ark1'!N3793</f>
        <v>100</v>
      </c>
      <c r="AE52" s="48" t="s">
        <v>428</v>
      </c>
      <c r="AF52" s="47">
        <f>+'Ark1'!Q3793</f>
        <v>185</v>
      </c>
      <c r="AG52" s="65">
        <f>+'Ark1'!R3793</f>
        <v>1890</v>
      </c>
      <c r="AH52" s="49">
        <f>+'Ark1'!W3793</f>
        <v>61.145656779661032</v>
      </c>
      <c r="AI52" s="65">
        <f>+'Ark1'!Y3793</f>
        <v>105.3066825396825</v>
      </c>
      <c r="AJ52" s="102">
        <f t="shared" si="0"/>
        <v>10.216216216216216</v>
      </c>
      <c r="AK52" s="4"/>
      <c r="AL52" s="14"/>
      <c r="AM52" s="11"/>
      <c r="AN52" s="18"/>
      <c r="AO52"/>
      <c r="AP52"/>
      <c r="AQ52"/>
      <c r="AR52"/>
      <c r="AS52"/>
    </row>
    <row r="53" spans="28:45" ht="15.6">
      <c r="AB53" s="39"/>
      <c r="AC53" s="47">
        <f>+'Ark1'!C3794</f>
        <v>2021</v>
      </c>
      <c r="AD53" s="47">
        <f>+'Ark1'!N3794</f>
        <v>110</v>
      </c>
      <c r="AE53" s="48" t="s">
        <v>429</v>
      </c>
      <c r="AF53" s="47">
        <f>+'Ark1'!Q3794</f>
        <v>221</v>
      </c>
      <c r="AG53" s="65">
        <f>+'Ark1'!R3794</f>
        <v>2484</v>
      </c>
      <c r="AH53" s="49">
        <f>+'Ark1'!W3794</f>
        <v>60.515102698348763</v>
      </c>
      <c r="AI53" s="65">
        <f>+'Ark1'!Y3794</f>
        <v>115.11173510467007</v>
      </c>
      <c r="AJ53" s="102">
        <f t="shared" si="0"/>
        <v>11.239819004524886</v>
      </c>
      <c r="AK53" s="4"/>
      <c r="AL53" s="14"/>
      <c r="AM53" s="5"/>
      <c r="AN53" s="18"/>
      <c r="AO53"/>
      <c r="AP53"/>
      <c r="AQ53"/>
      <c r="AR53"/>
      <c r="AS53"/>
    </row>
    <row r="54" spans="28:45" ht="15.6">
      <c r="AB54" s="39"/>
      <c r="AC54" s="47">
        <f>+'Ark1'!C3795</f>
        <v>2021</v>
      </c>
      <c r="AD54" s="47">
        <f>+'Ark1'!N3795</f>
        <v>120</v>
      </c>
      <c r="AE54" s="48" t="s">
        <v>430</v>
      </c>
      <c r="AF54" s="47">
        <f>+'Ark1'!Q3795</f>
        <v>228</v>
      </c>
      <c r="AG54" s="65">
        <f>+'Ark1'!R3795</f>
        <v>2726</v>
      </c>
      <c r="AH54" s="49">
        <f>+'Ark1'!W3795</f>
        <v>59.912692589875306</v>
      </c>
      <c r="AI54" s="65">
        <f>+'Ark1'!Y3795</f>
        <v>125.05290902421144</v>
      </c>
      <c r="AJ54" s="102">
        <f t="shared" si="0"/>
        <v>11.956140350877194</v>
      </c>
      <c r="AK54" s="4"/>
      <c r="AL54" s="14"/>
      <c r="AM54" s="5"/>
      <c r="AN54" s="18"/>
      <c r="AO54"/>
      <c r="AP54"/>
      <c r="AQ54"/>
      <c r="AR54"/>
      <c r="AS54"/>
    </row>
    <row r="55" spans="28:45" ht="15.6">
      <c r="AB55" s="39"/>
      <c r="AC55" s="47">
        <f>+'Ark1'!C3796</f>
        <v>2021</v>
      </c>
      <c r="AD55" s="47">
        <f>+'Ark1'!N3796</f>
        <v>130</v>
      </c>
      <c r="AE55" s="48" t="s">
        <v>431</v>
      </c>
      <c r="AF55" s="47">
        <f>+'Ark1'!Q3796</f>
        <v>250</v>
      </c>
      <c r="AG55" s="65">
        <f>+'Ark1'!R3796</f>
        <v>2436</v>
      </c>
      <c r="AH55" s="49">
        <f>+'Ark1'!W3796</f>
        <v>59.424466338259442</v>
      </c>
      <c r="AI55" s="65">
        <f>+'Ark1'!Y3796</f>
        <v>135.07088669950761</v>
      </c>
      <c r="AJ55" s="102">
        <f t="shared" si="0"/>
        <v>9.7439999999999998</v>
      </c>
      <c r="AK55" s="4"/>
      <c r="AL55" s="14"/>
      <c r="AM55" s="5"/>
      <c r="AN55" s="18"/>
      <c r="AO55"/>
      <c r="AP55"/>
      <c r="AQ55"/>
      <c r="AR55"/>
      <c r="AS55"/>
    </row>
    <row r="56" spans="28:45" ht="15.6">
      <c r="AB56" s="39"/>
      <c r="AC56" s="47">
        <f>+'Ark1'!C3797</f>
        <v>2021</v>
      </c>
      <c r="AD56" s="47">
        <f>+'Ark1'!N3797</f>
        <v>140</v>
      </c>
      <c r="AE56" s="48" t="s">
        <v>432</v>
      </c>
      <c r="AF56" s="47">
        <f>+'Ark1'!Q3797</f>
        <v>248</v>
      </c>
      <c r="AG56" s="65">
        <f>+'Ark1'!R3797</f>
        <v>2256.5299999999997</v>
      </c>
      <c r="AH56" s="49">
        <f>+'Ark1'!W3797</f>
        <v>58.649958121540621</v>
      </c>
      <c r="AI56" s="65">
        <f>+'Ark1'!Y3797</f>
        <v>144.9298923568486</v>
      </c>
      <c r="AJ56" s="102">
        <f t="shared" si="0"/>
        <v>9.0989112903225795</v>
      </c>
      <c r="AK56" s="4"/>
      <c r="AL56" s="14"/>
      <c r="AM56" s="5"/>
      <c r="AN56" s="18"/>
      <c r="AO56"/>
      <c r="AP56"/>
      <c r="AQ56"/>
      <c r="AR56"/>
      <c r="AS56"/>
    </row>
    <row r="57" spans="28:45" ht="15.6">
      <c r="AB57" s="39"/>
      <c r="AC57" s="47">
        <f>+'Ark1'!C3798</f>
        <v>2021</v>
      </c>
      <c r="AD57" s="47">
        <f>+'Ark1'!N3798</f>
        <v>150</v>
      </c>
      <c r="AE57" s="48" t="s">
        <v>433</v>
      </c>
      <c r="AF57" s="47">
        <f>+'Ark1'!Q3798</f>
        <v>245</v>
      </c>
      <c r="AG57" s="65">
        <f>+'Ark1'!R3798</f>
        <v>1978</v>
      </c>
      <c r="AH57" s="49">
        <f>+'Ark1'!W3798</f>
        <v>57.848837209302339</v>
      </c>
      <c r="AI57" s="65">
        <f>+'Ark1'!Y3798</f>
        <v>154.82465116279039</v>
      </c>
      <c r="AJ57" s="102">
        <f t="shared" si="0"/>
        <v>8.073469387755102</v>
      </c>
      <c r="AK57" s="4"/>
      <c r="AL57" s="14"/>
      <c r="AM57" s="5"/>
      <c r="AN57" s="18"/>
      <c r="AO57"/>
      <c r="AP57"/>
      <c r="AQ57"/>
      <c r="AR57"/>
      <c r="AS57"/>
    </row>
    <row r="58" spans="28:45" ht="15.6">
      <c r="AB58" s="39"/>
      <c r="AC58" s="47">
        <f>+'Ark1'!C3799</f>
        <v>2021</v>
      </c>
      <c r="AD58" s="47">
        <f>+'Ark1'!N3799</f>
        <v>160</v>
      </c>
      <c r="AE58" s="48" t="s">
        <v>434</v>
      </c>
      <c r="AF58" s="47">
        <f>+'Ark1'!Q3799</f>
        <v>237</v>
      </c>
      <c r="AG58" s="65">
        <f>+'Ark1'!R3799</f>
        <v>1426.87</v>
      </c>
      <c r="AH58" s="49">
        <f>+'Ark1'!W3799</f>
        <v>56.696692761078438</v>
      </c>
      <c r="AI58" s="65">
        <f>+'Ark1'!Y3799</f>
        <v>164.8298934030434</v>
      </c>
      <c r="AJ58" s="102">
        <f t="shared" si="0"/>
        <v>6.0205485232067506</v>
      </c>
      <c r="AK58" s="4"/>
      <c r="AL58" s="14"/>
      <c r="AM58" s="5"/>
      <c r="AN58" s="18"/>
      <c r="AO58"/>
      <c r="AP58"/>
      <c r="AQ58"/>
      <c r="AR58"/>
      <c r="AS58"/>
    </row>
    <row r="59" spans="28:45" ht="15.6">
      <c r="AB59" s="39"/>
      <c r="AC59" s="47">
        <f>+'Ark1'!C3800</f>
        <v>2021</v>
      </c>
      <c r="AD59" s="47">
        <f>+'Ark1'!N3800</f>
        <v>170</v>
      </c>
      <c r="AE59" s="48" t="s">
        <v>435</v>
      </c>
      <c r="AF59" s="47">
        <f>+'Ark1'!Q3800</f>
        <v>226</v>
      </c>
      <c r="AG59" s="65">
        <f>+'Ark1'!R3800</f>
        <v>1047</v>
      </c>
      <c r="AH59" s="49">
        <f>+'Ark1'!W3800</f>
        <v>55.765774378585071</v>
      </c>
      <c r="AI59" s="65">
        <f>+'Ark1'!Y3800</f>
        <v>174.63187201528186</v>
      </c>
      <c r="AJ59" s="102">
        <f t="shared" si="0"/>
        <v>4.6327433628318584</v>
      </c>
      <c r="AK59" s="4"/>
      <c r="AL59" s="14"/>
      <c r="AM59" s="5"/>
      <c r="AN59" s="18"/>
      <c r="AO59"/>
      <c r="AP59"/>
      <c r="AQ59"/>
      <c r="AR59"/>
      <c r="AS59"/>
    </row>
    <row r="60" spans="28:45" ht="15.6">
      <c r="AB60" s="39"/>
      <c r="AC60" s="47">
        <f>+'Ark1'!C3801</f>
        <v>2021</v>
      </c>
      <c r="AD60" s="47">
        <f>+'Ark1'!N3801</f>
        <v>180</v>
      </c>
      <c r="AE60" s="48" t="s">
        <v>436</v>
      </c>
      <c r="AF60" s="47">
        <f>+'Ark1'!Q3801</f>
        <v>197</v>
      </c>
      <c r="AG60" s="65">
        <f>+'Ark1'!R3801</f>
        <v>712</v>
      </c>
      <c r="AH60" s="49">
        <f>+'Ark1'!W3801</f>
        <v>54.580056179775283</v>
      </c>
      <c r="AI60" s="65">
        <f>+'Ark1'!Y3801</f>
        <v>184.55566011235976</v>
      </c>
      <c r="AJ60" s="102">
        <f t="shared" si="0"/>
        <v>3.6142131979695433</v>
      </c>
      <c r="AK60" s="4"/>
      <c r="AL60" s="14"/>
      <c r="AM60" s="5"/>
      <c r="AN60" s="18"/>
      <c r="AO60"/>
      <c r="AP60"/>
      <c r="AQ60"/>
      <c r="AR60"/>
      <c r="AS60"/>
    </row>
    <row r="61" spans="28:45" ht="15.6">
      <c r="AB61" s="39"/>
      <c r="AC61" s="47">
        <f>+'Ark1'!C3802</f>
        <v>2021</v>
      </c>
      <c r="AD61" s="47">
        <f>+'Ark1'!N3802</f>
        <v>190</v>
      </c>
      <c r="AE61" s="48" t="s">
        <v>437</v>
      </c>
      <c r="AF61" s="47">
        <f>+'Ark1'!Q3802</f>
        <v>161</v>
      </c>
      <c r="AG61" s="65">
        <f>+'Ark1'!R3802</f>
        <v>450</v>
      </c>
      <c r="AH61" s="49">
        <f>+'Ark1'!W3802</f>
        <v>53.293721973094179</v>
      </c>
      <c r="AI61" s="65">
        <f>+'Ark1'!Y3802</f>
        <v>192.84473333333344</v>
      </c>
      <c r="AJ61" s="102">
        <f t="shared" si="0"/>
        <v>2.7950310559006213</v>
      </c>
      <c r="AK61" s="4"/>
      <c r="AL61" s="18"/>
      <c r="AM61" s="5"/>
      <c r="AN61" s="18"/>
      <c r="AO61"/>
      <c r="AP61"/>
      <c r="AQ61"/>
      <c r="AR61"/>
      <c r="AS61"/>
    </row>
    <row r="62" spans="28:45">
      <c r="AB62" s="39"/>
      <c r="AC62" s="47">
        <f>+'Ark1'!C3803</f>
        <v>2021</v>
      </c>
      <c r="AD62" s="47">
        <f>+'Ark1'!N3803</f>
        <v>200</v>
      </c>
      <c r="AE62" s="48" t="s">
        <v>438</v>
      </c>
      <c r="AF62" s="47">
        <f>+'Ark1'!Q3803</f>
        <v>109</v>
      </c>
      <c r="AG62" s="65">
        <f>+'Ark1'!R3803</f>
        <v>229</v>
      </c>
      <c r="AH62" s="49">
        <f>+'Ark1'!W3803</f>
        <v>51.377192982456123</v>
      </c>
      <c r="AI62" s="65">
        <f>+'Ark1'!Y3803</f>
        <v>203.69445414847164</v>
      </c>
      <c r="AJ62" s="102">
        <f t="shared" si="0"/>
        <v>2.1009174311926606</v>
      </c>
      <c r="AK62" s="11"/>
      <c r="AL62" s="11"/>
      <c r="AM62"/>
      <c r="AN62"/>
      <c r="AO62"/>
      <c r="AP62"/>
      <c r="AQ62"/>
      <c r="AR62"/>
      <c r="AS62"/>
    </row>
    <row r="63" spans="28:45" ht="15.6">
      <c r="AB63" s="39"/>
      <c r="AC63" s="47">
        <f>+'Ark1'!C3804</f>
        <v>2021</v>
      </c>
      <c r="AD63" s="47">
        <f>+'Ark1'!N3804</f>
        <v>210</v>
      </c>
      <c r="AE63" s="48" t="s">
        <v>439</v>
      </c>
      <c r="AF63" s="47">
        <f>+'Ark1'!Q3804</f>
        <v>67</v>
      </c>
      <c r="AG63" s="65">
        <f>+'Ark1'!R3804</f>
        <v>140</v>
      </c>
      <c r="AH63" s="49">
        <f>+'Ark1'!W3804</f>
        <v>50.964285714285722</v>
      </c>
      <c r="AI63" s="65">
        <f>+'Ark1'!Y3804</f>
        <v>214.15035714285713</v>
      </c>
      <c r="AJ63" s="102">
        <f t="shared" si="0"/>
        <v>2.08955223880597</v>
      </c>
      <c r="AK63" s="5"/>
      <c r="AL63" s="18"/>
      <c r="AM63"/>
      <c r="AN63" s="18"/>
      <c r="AO63"/>
      <c r="AP63"/>
      <c r="AQ63"/>
      <c r="AR63"/>
      <c r="AS63"/>
    </row>
    <row r="64" spans="28:45">
      <c r="AB64" s="39"/>
      <c r="AC64" s="47">
        <f>+'Ark1'!C3805</f>
        <v>2021</v>
      </c>
      <c r="AD64" s="47">
        <f>+'Ark1'!N3805</f>
        <v>220</v>
      </c>
      <c r="AE64" s="48" t="s">
        <v>440</v>
      </c>
      <c r="AF64" s="47">
        <f>+'Ark1'!Q3805</f>
        <v>43</v>
      </c>
      <c r="AG64" s="65">
        <f>+'Ark1'!R3805</f>
        <v>71</v>
      </c>
      <c r="AH64" s="49">
        <f>+'Ark1'!W3805</f>
        <v>49.185714285714283</v>
      </c>
      <c r="AI64" s="65">
        <f>+'Ark1'!Y3805</f>
        <v>221.13591549295776</v>
      </c>
      <c r="AJ64" s="102">
        <f t="shared" si="0"/>
        <v>1.6511627906976745</v>
      </c>
      <c r="AK64" s="11"/>
      <c r="AL64" s="11"/>
      <c r="AM64"/>
      <c r="AN64"/>
      <c r="AO64"/>
      <c r="AP64"/>
      <c r="AQ64"/>
      <c r="AR64"/>
      <c r="AS64"/>
    </row>
    <row r="65" spans="28:45">
      <c r="AB65" s="39"/>
      <c r="AC65" s="47">
        <f>+'Ark1'!C3806</f>
        <v>2021</v>
      </c>
      <c r="AD65" s="47">
        <f>+'Ark1'!N3806</f>
        <v>230</v>
      </c>
      <c r="AE65" s="48" t="s">
        <v>441</v>
      </c>
      <c r="AF65" s="47">
        <f>+'Ark1'!Q3806</f>
        <v>40</v>
      </c>
      <c r="AG65" s="65">
        <f>+'Ark1'!R3806</f>
        <v>78</v>
      </c>
      <c r="AH65" s="49">
        <f>+'Ark1'!W3806</f>
        <v>46.723684210526315</v>
      </c>
      <c r="AI65" s="65">
        <f>+'Ark1'!Y3806</f>
        <v>236.09935897435901</v>
      </c>
      <c r="AJ65" s="102">
        <f t="shared" si="0"/>
        <v>1.95</v>
      </c>
      <c r="AK65" s="11"/>
      <c r="AL65" s="11"/>
      <c r="AM65"/>
      <c r="AN65"/>
      <c r="AO65"/>
      <c r="AP65"/>
      <c r="AQ65"/>
      <c r="AR65"/>
      <c r="AS65"/>
    </row>
    <row r="66" spans="28:45">
      <c r="AB66" s="39"/>
      <c r="AC66">
        <f>+'Ark1'!C3807</f>
        <v>2020</v>
      </c>
      <c r="AD66">
        <f>+'Ark1'!N3807</f>
        <v>60</v>
      </c>
      <c r="AE66" s="3" t="s">
        <v>425</v>
      </c>
      <c r="AF66">
        <f>+'Ark1'!Q3807</f>
        <v>31</v>
      </c>
      <c r="AG66" s="9">
        <f>+'Ark1'!R3807</f>
        <v>37</v>
      </c>
      <c r="AH66" s="1">
        <f>+'Ark1'!W3807</f>
        <v>60.378378378378351</v>
      </c>
      <c r="AI66" s="9">
        <f>+'Ark1'!Y3807</f>
        <v>62.620000000000019</v>
      </c>
      <c r="AJ66" s="97">
        <f t="shared" si="0"/>
        <v>1.1935483870967742</v>
      </c>
      <c r="AK66" s="11"/>
      <c r="AL66" s="11"/>
      <c r="AM66"/>
      <c r="AN66"/>
      <c r="AO66"/>
      <c r="AP66"/>
      <c r="AQ66"/>
      <c r="AR66"/>
      <c r="AS66"/>
    </row>
    <row r="67" spans="28:45" ht="15.6">
      <c r="AB67" s="39"/>
      <c r="AC67">
        <f>+'Ark1'!C3808</f>
        <v>2020</v>
      </c>
      <c r="AD67">
        <f>+'Ark1'!N3808</f>
        <v>70</v>
      </c>
      <c r="AE67" s="3" t="s">
        <v>426</v>
      </c>
      <c r="AF67">
        <f>+'Ark1'!Q3808</f>
        <v>52</v>
      </c>
      <c r="AG67" s="9">
        <f>+'Ark1'!R3808</f>
        <v>129</v>
      </c>
      <c r="AH67" s="1">
        <f>+'Ark1'!W3808</f>
        <v>61.682170542635667</v>
      </c>
      <c r="AI67" s="9">
        <f>+'Ark1'!Y3808</f>
        <v>76.147441860465094</v>
      </c>
      <c r="AJ67" s="97">
        <f t="shared" si="0"/>
        <v>2.4807692307692308</v>
      </c>
      <c r="AK67" s="2"/>
      <c r="AL67" s="5"/>
      <c r="AM67"/>
      <c r="AN67"/>
      <c r="AO67"/>
      <c r="AP67"/>
      <c r="AQ67"/>
      <c r="AR67"/>
      <c r="AS67"/>
    </row>
    <row r="68" spans="28:45">
      <c r="AB68" s="39"/>
      <c r="AC68">
        <f>+'Ark1'!C3809</f>
        <v>2020</v>
      </c>
      <c r="AD68">
        <f>+'Ark1'!N3809</f>
        <v>80</v>
      </c>
      <c r="AE68" s="3" t="s">
        <v>427</v>
      </c>
      <c r="AF68">
        <f>+'Ark1'!Q3809</f>
        <v>110</v>
      </c>
      <c r="AG68" s="9">
        <f>+'Ark1'!R3809</f>
        <v>503</v>
      </c>
      <c r="AH68" s="1">
        <f>+'Ark1'!W3809</f>
        <v>61.353876739562608</v>
      </c>
      <c r="AI68" s="9">
        <f>+'Ark1'!Y3809</f>
        <v>86.011729622266415</v>
      </c>
      <c r="AJ68" s="97">
        <f t="shared" si="0"/>
        <v>4.5727272727272723</v>
      </c>
      <c r="AK68" s="4"/>
      <c r="AL68" s="4"/>
      <c r="AM68" s="4"/>
      <c r="AN68" s="4"/>
      <c r="AO68"/>
      <c r="AP68"/>
      <c r="AQ68"/>
      <c r="AR68"/>
      <c r="AS68"/>
    </row>
    <row r="69" spans="28:45" ht="15.6">
      <c r="AB69" s="39"/>
      <c r="AC69">
        <f>+'Ark1'!C3810</f>
        <v>2020</v>
      </c>
      <c r="AD69">
        <f>+'Ark1'!N3810</f>
        <v>90</v>
      </c>
      <c r="AE69" s="3" t="s">
        <v>405</v>
      </c>
      <c r="AF69">
        <f>+'Ark1'!Q3810</f>
        <v>152</v>
      </c>
      <c r="AG69" s="9">
        <f>+'Ark1'!R3810</f>
        <v>1265</v>
      </c>
      <c r="AH69" s="1">
        <f>+'Ark1'!W3810</f>
        <v>60.666137985725605</v>
      </c>
      <c r="AI69" s="9">
        <f>+'Ark1'!Y3810</f>
        <v>95.249525691699603</v>
      </c>
      <c r="AJ69" s="97">
        <f t="shared" si="0"/>
        <v>8.3223684210526319</v>
      </c>
      <c r="AK69" s="4"/>
      <c r="AL69" s="11"/>
      <c r="AN69" s="5"/>
      <c r="AO69"/>
      <c r="AP69"/>
      <c r="AQ69"/>
      <c r="AR69"/>
      <c r="AS69"/>
    </row>
    <row r="70" spans="28:45" ht="15.6">
      <c r="AB70" s="39"/>
      <c r="AC70">
        <f>+'Ark1'!C3811</f>
        <v>2020</v>
      </c>
      <c r="AD70">
        <f>+'Ark1'!N3811</f>
        <v>100</v>
      </c>
      <c r="AE70" s="3" t="s">
        <v>428</v>
      </c>
      <c r="AF70">
        <f>+'Ark1'!Q3811</f>
        <v>192</v>
      </c>
      <c r="AG70" s="9">
        <f>+'Ark1'!R3811</f>
        <v>2128</v>
      </c>
      <c r="AH70" s="1">
        <f>+'Ark1'!W3811</f>
        <v>59.940235294117649</v>
      </c>
      <c r="AI70" s="9">
        <f>+'Ark1'!Y3811</f>
        <v>105.1874013157894</v>
      </c>
      <c r="AJ70" s="97">
        <f t="shared" si="0"/>
        <v>11.083333333333334</v>
      </c>
      <c r="AK70" s="4"/>
      <c r="AL70" s="11"/>
      <c r="AN70" s="5"/>
      <c r="AO70"/>
      <c r="AP70"/>
      <c r="AQ70"/>
      <c r="AR70"/>
      <c r="AS70"/>
    </row>
    <row r="71" spans="28:45" ht="15.6">
      <c r="AB71" s="39"/>
      <c r="AC71">
        <f>+'Ark1'!C3812</f>
        <v>2020</v>
      </c>
      <c r="AD71">
        <f>+'Ark1'!N3812</f>
        <v>110</v>
      </c>
      <c r="AE71" s="3" t="s">
        <v>429</v>
      </c>
      <c r="AF71">
        <f>+'Ark1'!Q3812</f>
        <v>221</v>
      </c>
      <c r="AG71" s="9">
        <f>+'Ark1'!R3812</f>
        <v>2748</v>
      </c>
      <c r="AH71" s="1">
        <f>+'Ark1'!W3812</f>
        <v>59.23752276867031</v>
      </c>
      <c r="AI71" s="9">
        <f>+'Ark1'!Y3812</f>
        <v>114.99521106259103</v>
      </c>
      <c r="AJ71" s="97">
        <f t="shared" si="0"/>
        <v>12.434389140271493</v>
      </c>
      <c r="AK71" s="4"/>
      <c r="AL71" s="11"/>
      <c r="AN71" s="5"/>
      <c r="AO71"/>
      <c r="AP71"/>
      <c r="AQ71"/>
      <c r="AR71"/>
      <c r="AS71"/>
    </row>
    <row r="72" spans="28:45" ht="15.6">
      <c r="AB72" s="39"/>
      <c r="AC72">
        <f>+'Ark1'!C3813</f>
        <v>2020</v>
      </c>
      <c r="AD72">
        <f>+'Ark1'!N3813</f>
        <v>120</v>
      </c>
      <c r="AE72" s="3" t="s">
        <v>430</v>
      </c>
      <c r="AF72">
        <f>+'Ark1'!Q3813</f>
        <v>245</v>
      </c>
      <c r="AG72" s="9">
        <f>+'Ark1'!R3813</f>
        <v>2877</v>
      </c>
      <c r="AH72" s="1">
        <f>+'Ark1'!W3813</f>
        <v>58.61265646731573</v>
      </c>
      <c r="AI72" s="9">
        <f>+'Ark1'!Y3813</f>
        <v>125.01272853667008</v>
      </c>
      <c r="AJ72" s="97">
        <f t="shared" si="0"/>
        <v>11.742857142857142</v>
      </c>
      <c r="AK72" s="4"/>
      <c r="AL72" s="11"/>
      <c r="AN72" s="5"/>
      <c r="AO72"/>
      <c r="AP72"/>
      <c r="AQ72"/>
      <c r="AR72"/>
      <c r="AS72"/>
    </row>
    <row r="73" spans="28:45" ht="15.6">
      <c r="AB73" s="39"/>
      <c r="AC73">
        <f>+'Ark1'!C3814</f>
        <v>2020</v>
      </c>
      <c r="AD73">
        <f>+'Ark1'!N3814</f>
        <v>130</v>
      </c>
      <c r="AE73" s="3" t="s">
        <v>431</v>
      </c>
      <c r="AF73">
        <f>+'Ark1'!Q3814</f>
        <v>244</v>
      </c>
      <c r="AG73" s="9">
        <f>+'Ark1'!R3814</f>
        <v>2623</v>
      </c>
      <c r="AH73" s="1">
        <f>+'Ark1'!W3814</f>
        <v>58.070965280427309</v>
      </c>
      <c r="AI73" s="9">
        <f>+'Ark1'!Y3814</f>
        <v>134.86675181090379</v>
      </c>
      <c r="AJ73" s="97">
        <f t="shared" si="0"/>
        <v>10.75</v>
      </c>
      <c r="AK73" s="4"/>
      <c r="AL73" s="11"/>
      <c r="AM73" s="11"/>
      <c r="AN73" s="5"/>
      <c r="AO73"/>
      <c r="AP73"/>
      <c r="AQ73"/>
      <c r="AR73"/>
      <c r="AS73"/>
    </row>
    <row r="74" spans="28:45" ht="15.6">
      <c r="AB74" s="39"/>
      <c r="AC74">
        <f>+'Ark1'!C3815</f>
        <v>2020</v>
      </c>
      <c r="AD74">
        <f>+'Ark1'!N3815</f>
        <v>140</v>
      </c>
      <c r="AE74" s="3" t="s">
        <v>432</v>
      </c>
      <c r="AF74">
        <f>+'Ark1'!Q3815</f>
        <v>252</v>
      </c>
      <c r="AG74" s="9">
        <f>+'Ark1'!R3815</f>
        <v>2286</v>
      </c>
      <c r="AH74" s="1">
        <f>+'Ark1'!W3815</f>
        <v>57.425196850393689</v>
      </c>
      <c r="AI74" s="9">
        <f>+'Ark1'!Y3815</f>
        <v>144.86681977252843</v>
      </c>
      <c r="AJ74" s="97">
        <f t="shared" si="0"/>
        <v>9.0714285714285712</v>
      </c>
      <c r="AK74" s="4"/>
      <c r="AL74" s="11"/>
      <c r="AM74" s="11"/>
      <c r="AN74" s="5"/>
      <c r="AO74"/>
      <c r="AP74"/>
      <c r="AQ74"/>
      <c r="AR74"/>
      <c r="AS74"/>
    </row>
    <row r="75" spans="28:45" ht="15.6">
      <c r="AB75" s="39"/>
      <c r="AC75">
        <f>+'Ark1'!C3816</f>
        <v>2020</v>
      </c>
      <c r="AD75">
        <f>+'Ark1'!N3816</f>
        <v>150</v>
      </c>
      <c r="AE75" s="3" t="s">
        <v>433</v>
      </c>
      <c r="AF75">
        <f>+'Ark1'!Q3816</f>
        <v>260</v>
      </c>
      <c r="AG75" s="9">
        <f>+'Ark1'!R3816</f>
        <v>1833</v>
      </c>
      <c r="AH75" s="1">
        <f>+'Ark1'!W3816</f>
        <v>56.749317312943745</v>
      </c>
      <c r="AI75" s="9">
        <f>+'Ark1'!Y3816</f>
        <v>154.61450081833044</v>
      </c>
      <c r="AJ75" s="97">
        <f t="shared" si="0"/>
        <v>7.05</v>
      </c>
      <c r="AK75" s="4"/>
      <c r="AL75" s="11"/>
      <c r="AM75" s="11"/>
      <c r="AN75" s="5"/>
      <c r="AO75"/>
      <c r="AP75"/>
      <c r="AQ75"/>
      <c r="AR75"/>
      <c r="AS75"/>
    </row>
    <row r="76" spans="28:45" ht="15.6">
      <c r="AB76" s="39"/>
      <c r="AC76">
        <f>+'Ark1'!C3817</f>
        <v>2020</v>
      </c>
      <c r="AD76">
        <f>+'Ark1'!N3817</f>
        <v>160</v>
      </c>
      <c r="AE76" s="3" t="s">
        <v>434</v>
      </c>
      <c r="AF76">
        <f>+'Ark1'!Q3817</f>
        <v>239</v>
      </c>
      <c r="AG76" s="9">
        <f>+'Ark1'!R3817</f>
        <v>1396</v>
      </c>
      <c r="AH76" s="1">
        <f>+'Ark1'!W3817</f>
        <v>55.858064516129026</v>
      </c>
      <c r="AI76" s="9">
        <f>+'Ark1'!Y3817</f>
        <v>164.60593123209139</v>
      </c>
      <c r="AJ76" s="97">
        <f t="shared" ref="AJ76:AJ139" si="1">+AG76/AF76</f>
        <v>5.8410041841004183</v>
      </c>
      <c r="AK76" s="4"/>
      <c r="AL76" s="11"/>
      <c r="AM76" s="11"/>
      <c r="AN76" s="5"/>
      <c r="AO76"/>
      <c r="AP76"/>
      <c r="AQ76"/>
      <c r="AR76"/>
      <c r="AS76"/>
    </row>
    <row r="77" spans="28:45" ht="15.6">
      <c r="AB77" s="39"/>
      <c r="AC77">
        <f>+'Ark1'!C3818</f>
        <v>2020</v>
      </c>
      <c r="AD77">
        <f>+'Ark1'!N3818</f>
        <v>170</v>
      </c>
      <c r="AE77" s="3" t="s">
        <v>435</v>
      </c>
      <c r="AF77">
        <f>+'Ark1'!Q3818</f>
        <v>210</v>
      </c>
      <c r="AG77" s="9">
        <f>+'Ark1'!R3818</f>
        <v>899</v>
      </c>
      <c r="AH77" s="1">
        <f>+'Ark1'!W3818</f>
        <v>54.66852057842047</v>
      </c>
      <c r="AI77" s="9">
        <f>+'Ark1'!Y3818</f>
        <v>174.73853170189071</v>
      </c>
      <c r="AJ77" s="97">
        <f t="shared" si="1"/>
        <v>4.2809523809523808</v>
      </c>
      <c r="AK77" s="4"/>
      <c r="AL77" s="11"/>
      <c r="AM77" s="5"/>
      <c r="AN77" s="5"/>
      <c r="AO77"/>
      <c r="AP77"/>
      <c r="AQ77"/>
      <c r="AR77"/>
      <c r="AS77"/>
    </row>
    <row r="78" spans="28:45" ht="15.6">
      <c r="AB78" s="39"/>
      <c r="AC78">
        <f>+'Ark1'!C3819</f>
        <v>2020</v>
      </c>
      <c r="AD78">
        <f>+'Ark1'!N3819</f>
        <v>180</v>
      </c>
      <c r="AE78" s="3" t="s">
        <v>436</v>
      </c>
      <c r="AF78">
        <f>+'Ark1'!Q3819</f>
        <v>175</v>
      </c>
      <c r="AG78" s="9">
        <f>+'Ark1'!R3819</f>
        <v>553</v>
      </c>
      <c r="AH78" s="1">
        <f>+'Ark1'!W3819</f>
        <v>53.59312839059676</v>
      </c>
      <c r="AI78" s="9">
        <f>+'Ark1'!Y3819</f>
        <v>184.53229656419512</v>
      </c>
      <c r="AJ78" s="97">
        <f t="shared" si="1"/>
        <v>3.16</v>
      </c>
      <c r="AK78" s="4"/>
      <c r="AL78" s="11"/>
      <c r="AM78" s="5"/>
      <c r="AN78" s="5"/>
      <c r="AO78"/>
      <c r="AP78"/>
      <c r="AQ78"/>
      <c r="AR78"/>
      <c r="AS78"/>
    </row>
    <row r="79" spans="28:45" ht="15.6">
      <c r="AB79" s="39"/>
      <c r="AC79">
        <f>+'Ark1'!C3820</f>
        <v>2020</v>
      </c>
      <c r="AD79">
        <f>+'Ark1'!N3820</f>
        <v>190</v>
      </c>
      <c r="AE79" s="3" t="s">
        <v>437</v>
      </c>
      <c r="AF79">
        <f>+'Ark1'!Q3820</f>
        <v>148</v>
      </c>
      <c r="AG79" s="9">
        <f>+'Ark1'!R3820</f>
        <v>344</v>
      </c>
      <c r="AH79" s="1">
        <f>+'Ark1'!W3820</f>
        <v>52.373177842565617</v>
      </c>
      <c r="AI79" s="9">
        <f>+'Ark1'!Y3820</f>
        <v>193.94712209302313</v>
      </c>
      <c r="AJ79" s="97">
        <f t="shared" si="1"/>
        <v>2.3243243243243241</v>
      </c>
      <c r="AK79" s="4"/>
      <c r="AL79" s="11"/>
      <c r="AM79" s="5"/>
      <c r="AN79" s="5"/>
      <c r="AO79"/>
      <c r="AP79"/>
      <c r="AQ79"/>
      <c r="AR79"/>
      <c r="AS79"/>
    </row>
    <row r="80" spans="28:45" ht="15.6">
      <c r="AB80" s="39"/>
      <c r="AC80">
        <f>+'Ark1'!C3821</f>
        <v>2020</v>
      </c>
      <c r="AD80">
        <f>+'Ark1'!N3821</f>
        <v>200</v>
      </c>
      <c r="AE80" s="3" t="s">
        <v>438</v>
      </c>
      <c r="AF80">
        <f>+'Ark1'!Q3821</f>
        <v>102</v>
      </c>
      <c r="AG80" s="9">
        <f>+'Ark1'!R3821</f>
        <v>182</v>
      </c>
      <c r="AH80" s="1">
        <f>+'Ark1'!W3821</f>
        <v>50.906077348066319</v>
      </c>
      <c r="AI80" s="9">
        <f>+'Ark1'!Y3821</f>
        <v>203.69258241758237</v>
      </c>
      <c r="AJ80" s="97">
        <f t="shared" si="1"/>
        <v>1.7843137254901962</v>
      </c>
      <c r="AK80" s="4"/>
      <c r="AL80" s="11"/>
      <c r="AM80" s="5"/>
      <c r="AN80" s="5"/>
      <c r="AO80"/>
      <c r="AP80"/>
      <c r="AQ80"/>
      <c r="AR80"/>
      <c r="AS80"/>
    </row>
    <row r="81" spans="28:45" ht="15.6">
      <c r="AB81" s="39"/>
      <c r="AC81">
        <f>+'Ark1'!C3822</f>
        <v>2020</v>
      </c>
      <c r="AD81">
        <f>+'Ark1'!N3822</f>
        <v>210</v>
      </c>
      <c r="AE81" s="3" t="s">
        <v>439</v>
      </c>
      <c r="AF81">
        <f>+'Ark1'!Q3822</f>
        <v>65</v>
      </c>
      <c r="AG81" s="9">
        <f>+'Ark1'!R3822</f>
        <v>107</v>
      </c>
      <c r="AH81" s="1">
        <f>+'Ark1'!W3822</f>
        <v>50.80952380952381</v>
      </c>
      <c r="AI81" s="9">
        <f>+'Ark1'!Y3822</f>
        <v>210.51149532710272</v>
      </c>
      <c r="AJ81" s="97">
        <f t="shared" si="1"/>
        <v>1.6461538461538461</v>
      </c>
      <c r="AK81" s="4"/>
      <c r="AL81" s="11"/>
      <c r="AM81" s="5"/>
      <c r="AN81" s="5"/>
      <c r="AO81"/>
      <c r="AP81"/>
      <c r="AQ81"/>
      <c r="AR81"/>
      <c r="AS81"/>
    </row>
    <row r="82" spans="28:45" ht="15.6">
      <c r="AB82" s="39"/>
      <c r="AC82">
        <f>+'Ark1'!C3823</f>
        <v>2020</v>
      </c>
      <c r="AD82">
        <f>+'Ark1'!N3823</f>
        <v>220</v>
      </c>
      <c r="AE82" s="3" t="s">
        <v>440</v>
      </c>
      <c r="AF82">
        <f>+'Ark1'!Q3823</f>
        <v>39</v>
      </c>
      <c r="AG82" s="9">
        <f>+'Ark1'!R3823</f>
        <v>51</v>
      </c>
      <c r="AH82" s="1">
        <f>+'Ark1'!W3823</f>
        <v>49.058823529411761</v>
      </c>
      <c r="AI82" s="9">
        <f>+'Ark1'!Y3823</f>
        <v>224.46058823529404</v>
      </c>
      <c r="AJ82" s="97">
        <f t="shared" si="1"/>
        <v>1.3076923076923077</v>
      </c>
      <c r="AK82" s="4"/>
      <c r="AL82" s="11"/>
      <c r="AM82" s="5"/>
      <c r="AN82" s="5"/>
      <c r="AO82"/>
      <c r="AP82"/>
      <c r="AQ82"/>
      <c r="AR82"/>
      <c r="AS82"/>
    </row>
    <row r="83" spans="28:45" ht="15.6">
      <c r="AB83" s="39"/>
      <c r="AC83">
        <f>+'Ark1'!C3824</f>
        <v>2020</v>
      </c>
      <c r="AD83">
        <f>+'Ark1'!N3824</f>
        <v>230</v>
      </c>
      <c r="AE83" s="3" t="s">
        <v>441</v>
      </c>
      <c r="AF83">
        <f>+'Ark1'!Q3824</f>
        <v>28</v>
      </c>
      <c r="AG83" s="9">
        <f>+'Ark1'!R3824</f>
        <v>54</v>
      </c>
      <c r="AH83" s="1">
        <f>+'Ark1'!W3824</f>
        <v>44.40384615384616</v>
      </c>
      <c r="AI83" s="9">
        <f>+'Ark1'!Y3824</f>
        <v>237.93537037037041</v>
      </c>
      <c r="AJ83" s="97">
        <f t="shared" si="1"/>
        <v>1.9285714285714286</v>
      </c>
      <c r="AK83" s="4"/>
      <c r="AL83" s="11"/>
      <c r="AM83" s="5"/>
      <c r="AN83" s="5"/>
      <c r="AO83"/>
      <c r="AP83"/>
      <c r="AQ83"/>
      <c r="AR83"/>
      <c r="AS83"/>
    </row>
    <row r="84" spans="28:45" ht="15.6">
      <c r="AB84" s="39"/>
      <c r="AC84" s="47" t="e">
        <f>+'Ark1'!#REF!</f>
        <v>#REF!</v>
      </c>
      <c r="AD84" s="47" t="e">
        <f>+'Ark1'!#REF!</f>
        <v>#REF!</v>
      </c>
      <c r="AE84" s="48" t="s">
        <v>425</v>
      </c>
      <c r="AF84" s="47" t="e">
        <f>+'Ark1'!#REF!</f>
        <v>#REF!</v>
      </c>
      <c r="AG84" s="65" t="e">
        <f>+'Ark1'!#REF!</f>
        <v>#REF!</v>
      </c>
      <c r="AH84" s="49" t="e">
        <f>+'Ark1'!#REF!</f>
        <v>#REF!</v>
      </c>
      <c r="AI84" s="65" t="e">
        <f>+'Ark1'!#REF!</f>
        <v>#REF!</v>
      </c>
      <c r="AJ84" s="102" t="e">
        <f t="shared" si="1"/>
        <v>#REF!</v>
      </c>
      <c r="AK84" s="4"/>
      <c r="AL84" s="11"/>
      <c r="AM84" s="5"/>
      <c r="AN84" s="5"/>
      <c r="AO84"/>
      <c r="AP84"/>
      <c r="AQ84"/>
      <c r="AR84"/>
      <c r="AS84"/>
    </row>
    <row r="85" spans="28:45" ht="15.6">
      <c r="AB85" s="39"/>
      <c r="AC85" s="47" t="e">
        <f>+'Ark1'!#REF!</f>
        <v>#REF!</v>
      </c>
      <c r="AD85" s="47" t="e">
        <f>+'Ark1'!#REF!</f>
        <v>#REF!</v>
      </c>
      <c r="AE85" s="48" t="s">
        <v>426</v>
      </c>
      <c r="AF85" s="47" t="e">
        <f>+'Ark1'!#REF!</f>
        <v>#REF!</v>
      </c>
      <c r="AG85" s="65" t="e">
        <f>+'Ark1'!#REF!</f>
        <v>#REF!</v>
      </c>
      <c r="AH85" s="49" t="e">
        <f>+'Ark1'!#REF!</f>
        <v>#REF!</v>
      </c>
      <c r="AI85" s="65" t="e">
        <f>+'Ark1'!#REF!</f>
        <v>#REF!</v>
      </c>
      <c r="AJ85" s="102" t="e">
        <f t="shared" si="1"/>
        <v>#REF!</v>
      </c>
      <c r="AK85" s="4"/>
      <c r="AL85" s="11"/>
      <c r="AM85" s="5"/>
      <c r="AN85" s="5"/>
      <c r="AO85"/>
      <c r="AP85"/>
      <c r="AQ85"/>
      <c r="AR85"/>
      <c r="AS85"/>
    </row>
    <row r="86" spans="28:45" ht="15.6">
      <c r="AB86" s="39"/>
      <c r="AC86" s="47" t="e">
        <f>+'Ark1'!#REF!</f>
        <v>#REF!</v>
      </c>
      <c r="AD86" s="47" t="e">
        <f>+'Ark1'!#REF!</f>
        <v>#REF!</v>
      </c>
      <c r="AE86" s="48" t="s">
        <v>427</v>
      </c>
      <c r="AF86" s="47" t="e">
        <f>+'Ark1'!#REF!</f>
        <v>#REF!</v>
      </c>
      <c r="AG86" s="65" t="e">
        <f>+'Ark1'!#REF!</f>
        <v>#REF!</v>
      </c>
      <c r="AH86" s="49" t="e">
        <f>+'Ark1'!#REF!</f>
        <v>#REF!</v>
      </c>
      <c r="AI86" s="65" t="e">
        <f>+'Ark1'!#REF!</f>
        <v>#REF!</v>
      </c>
      <c r="AJ86" s="102" t="e">
        <f t="shared" si="1"/>
        <v>#REF!</v>
      </c>
      <c r="AK86" s="4"/>
      <c r="AL86" s="5"/>
      <c r="AM86" s="5"/>
      <c r="AN86" s="5"/>
      <c r="AO86"/>
      <c r="AP86"/>
      <c r="AQ86"/>
      <c r="AR86"/>
      <c r="AS86"/>
    </row>
    <row r="87" spans="28:45">
      <c r="AB87" s="39"/>
      <c r="AC87" s="47" t="e">
        <f>+'Ark1'!#REF!</f>
        <v>#REF!</v>
      </c>
      <c r="AD87" s="47" t="e">
        <f>+'Ark1'!#REF!</f>
        <v>#REF!</v>
      </c>
      <c r="AE87" s="48" t="s">
        <v>405</v>
      </c>
      <c r="AF87" s="47" t="e">
        <f>+'Ark1'!#REF!</f>
        <v>#REF!</v>
      </c>
      <c r="AG87" s="65" t="e">
        <f>+'Ark1'!#REF!</f>
        <v>#REF!</v>
      </c>
      <c r="AH87" s="49" t="e">
        <f>+'Ark1'!#REF!</f>
        <v>#REF!</v>
      </c>
      <c r="AI87" s="65" t="e">
        <f>+'Ark1'!#REF!</f>
        <v>#REF!</v>
      </c>
      <c r="AJ87" s="102" t="e">
        <f t="shared" si="1"/>
        <v>#REF!</v>
      </c>
      <c r="AK87" s="11"/>
      <c r="AL87" s="11"/>
      <c r="AM87"/>
      <c r="AN87"/>
      <c r="AO87"/>
      <c r="AP87"/>
      <c r="AQ87"/>
      <c r="AR87"/>
      <c r="AS87"/>
    </row>
    <row r="88" spans="28:45" ht="15.6">
      <c r="AB88" s="39"/>
      <c r="AC88" s="47" t="e">
        <f>+'Ark1'!#REF!</f>
        <v>#REF!</v>
      </c>
      <c r="AD88" s="47" t="e">
        <f>+'Ark1'!#REF!</f>
        <v>#REF!</v>
      </c>
      <c r="AE88" s="48" t="s">
        <v>428</v>
      </c>
      <c r="AF88" s="47" t="e">
        <f>+'Ark1'!#REF!</f>
        <v>#REF!</v>
      </c>
      <c r="AG88" s="65" t="e">
        <f>+'Ark1'!#REF!</f>
        <v>#REF!</v>
      </c>
      <c r="AH88" s="49" t="e">
        <f>+'Ark1'!#REF!</f>
        <v>#REF!</v>
      </c>
      <c r="AI88" s="65" t="e">
        <f>+'Ark1'!#REF!</f>
        <v>#REF!</v>
      </c>
      <c r="AJ88" s="102" t="e">
        <f t="shared" si="1"/>
        <v>#REF!</v>
      </c>
      <c r="AK88" s="5"/>
      <c r="AL88" s="5"/>
      <c r="AM88"/>
      <c r="AN88" s="5"/>
      <c r="AO88"/>
      <c r="AP88"/>
      <c r="AQ88"/>
      <c r="AR88"/>
      <c r="AS88"/>
    </row>
    <row r="89" spans="28:45">
      <c r="AB89" s="39"/>
      <c r="AC89" s="47" t="e">
        <f>+'Ark1'!#REF!</f>
        <v>#REF!</v>
      </c>
      <c r="AD89" s="47" t="e">
        <f>+'Ark1'!#REF!</f>
        <v>#REF!</v>
      </c>
      <c r="AE89" s="48" t="s">
        <v>429</v>
      </c>
      <c r="AF89" s="47" t="e">
        <f>+'Ark1'!#REF!</f>
        <v>#REF!</v>
      </c>
      <c r="AG89" s="65" t="e">
        <f>+'Ark1'!#REF!</f>
        <v>#REF!</v>
      </c>
      <c r="AH89" s="49" t="e">
        <f>+'Ark1'!#REF!</f>
        <v>#REF!</v>
      </c>
      <c r="AI89" s="65" t="e">
        <f>+'Ark1'!#REF!</f>
        <v>#REF!</v>
      </c>
      <c r="AJ89" s="102" t="e">
        <f t="shared" si="1"/>
        <v>#REF!</v>
      </c>
      <c r="AK89" s="11"/>
      <c r="AL89" s="11"/>
      <c r="AM89"/>
      <c r="AN89"/>
      <c r="AO89"/>
      <c r="AP89"/>
      <c r="AQ89"/>
      <c r="AR89"/>
      <c r="AS89"/>
    </row>
    <row r="90" spans="28:45">
      <c r="AB90" s="39"/>
      <c r="AC90" s="47" t="e">
        <f>+'Ark1'!#REF!</f>
        <v>#REF!</v>
      </c>
      <c r="AD90" s="47" t="e">
        <f>+'Ark1'!#REF!</f>
        <v>#REF!</v>
      </c>
      <c r="AE90" s="48" t="s">
        <v>430</v>
      </c>
      <c r="AF90" s="47" t="e">
        <f>+'Ark1'!#REF!</f>
        <v>#REF!</v>
      </c>
      <c r="AG90" s="65" t="e">
        <f>+'Ark1'!#REF!</f>
        <v>#REF!</v>
      </c>
      <c r="AH90" s="49" t="e">
        <f>+'Ark1'!#REF!</f>
        <v>#REF!</v>
      </c>
      <c r="AI90" s="65" t="e">
        <f>+'Ark1'!#REF!</f>
        <v>#REF!</v>
      </c>
      <c r="AJ90" s="102" t="e">
        <f t="shared" si="1"/>
        <v>#REF!</v>
      </c>
      <c r="AK90" s="11"/>
      <c r="AL90" s="11"/>
      <c r="AM90"/>
      <c r="AN90"/>
      <c r="AO90"/>
      <c r="AP90"/>
      <c r="AQ90"/>
      <c r="AR90"/>
      <c r="AS90"/>
    </row>
    <row r="91" spans="28:45" ht="15.6">
      <c r="AB91" s="39"/>
      <c r="AC91" s="47" t="e">
        <f>+'Ark1'!#REF!</f>
        <v>#REF!</v>
      </c>
      <c r="AD91" s="47" t="e">
        <f>+'Ark1'!#REF!</f>
        <v>#REF!</v>
      </c>
      <c r="AE91" s="48" t="s">
        <v>431</v>
      </c>
      <c r="AF91" s="47" t="e">
        <f>+'Ark1'!#REF!</f>
        <v>#REF!</v>
      </c>
      <c r="AG91" s="65" t="e">
        <f>+'Ark1'!#REF!</f>
        <v>#REF!</v>
      </c>
      <c r="AH91" s="49" t="e">
        <f>+'Ark1'!#REF!</f>
        <v>#REF!</v>
      </c>
      <c r="AI91" s="65" t="e">
        <f>+'Ark1'!#REF!</f>
        <v>#REF!</v>
      </c>
      <c r="AJ91" s="102" t="e">
        <f t="shared" si="1"/>
        <v>#REF!</v>
      </c>
      <c r="AK91" s="2"/>
      <c r="AL91" s="5"/>
      <c r="AM91"/>
      <c r="AN91" s="2"/>
      <c r="AO91"/>
      <c r="AP91"/>
      <c r="AQ91"/>
      <c r="AR91"/>
      <c r="AS91"/>
    </row>
    <row r="92" spans="28:45">
      <c r="AB92" s="39"/>
      <c r="AC92" s="47" t="e">
        <f>+'Ark1'!#REF!</f>
        <v>#REF!</v>
      </c>
      <c r="AD92" s="47" t="e">
        <f>+'Ark1'!#REF!</f>
        <v>#REF!</v>
      </c>
      <c r="AE92" s="48" t="s">
        <v>432</v>
      </c>
      <c r="AF92" s="47" t="e">
        <f>+'Ark1'!#REF!</f>
        <v>#REF!</v>
      </c>
      <c r="AG92" s="65" t="e">
        <f>+'Ark1'!#REF!</f>
        <v>#REF!</v>
      </c>
      <c r="AH92" s="49" t="e">
        <f>+'Ark1'!#REF!</f>
        <v>#REF!</v>
      </c>
      <c r="AI92" s="65" t="e">
        <f>+'Ark1'!#REF!</f>
        <v>#REF!</v>
      </c>
      <c r="AJ92" s="102" t="e">
        <f t="shared" si="1"/>
        <v>#REF!</v>
      </c>
      <c r="AK92" s="4"/>
      <c r="AL92" s="4"/>
      <c r="AM92" s="4"/>
      <c r="AN92" s="4"/>
      <c r="AO92"/>
      <c r="AP92"/>
      <c r="AQ92"/>
      <c r="AR92"/>
      <c r="AS92"/>
    </row>
    <row r="93" spans="28:45" ht="15.6">
      <c r="AB93" s="39"/>
      <c r="AC93" s="47" t="e">
        <f>+'Ark1'!#REF!</f>
        <v>#REF!</v>
      </c>
      <c r="AD93" s="47" t="e">
        <f>+'Ark1'!#REF!</f>
        <v>#REF!</v>
      </c>
      <c r="AE93" s="48" t="s">
        <v>433</v>
      </c>
      <c r="AF93" s="47" t="e">
        <f>+'Ark1'!#REF!</f>
        <v>#REF!</v>
      </c>
      <c r="AG93" s="65" t="e">
        <f>+'Ark1'!#REF!</f>
        <v>#REF!</v>
      </c>
      <c r="AH93" s="49" t="e">
        <f>+'Ark1'!#REF!</f>
        <v>#REF!</v>
      </c>
      <c r="AI93" s="65" t="e">
        <f>+'Ark1'!#REF!</f>
        <v>#REF!</v>
      </c>
      <c r="AJ93" s="102" t="e">
        <f t="shared" si="1"/>
        <v>#REF!</v>
      </c>
      <c r="AK93" s="4"/>
      <c r="AL93" s="11"/>
      <c r="AN93" s="5"/>
      <c r="AO93"/>
      <c r="AP93"/>
      <c r="AQ93"/>
      <c r="AR93"/>
      <c r="AS93"/>
    </row>
    <row r="94" spans="28:45" ht="15.6">
      <c r="AB94" s="39"/>
      <c r="AC94" s="47" t="e">
        <f>+'Ark1'!#REF!</f>
        <v>#REF!</v>
      </c>
      <c r="AD94" s="47" t="e">
        <f>+'Ark1'!#REF!</f>
        <v>#REF!</v>
      </c>
      <c r="AE94" s="48" t="s">
        <v>434</v>
      </c>
      <c r="AF94" s="47" t="e">
        <f>+'Ark1'!#REF!</f>
        <v>#REF!</v>
      </c>
      <c r="AG94" s="65" t="e">
        <f>+'Ark1'!#REF!</f>
        <v>#REF!</v>
      </c>
      <c r="AH94" s="49" t="e">
        <f>+'Ark1'!#REF!</f>
        <v>#REF!</v>
      </c>
      <c r="AI94" s="65" t="e">
        <f>+'Ark1'!#REF!</f>
        <v>#REF!</v>
      </c>
      <c r="AJ94" s="102" t="e">
        <f t="shared" si="1"/>
        <v>#REF!</v>
      </c>
      <c r="AK94" s="4"/>
      <c r="AL94" s="11"/>
      <c r="AN94" s="5"/>
      <c r="AO94"/>
      <c r="AP94"/>
      <c r="AQ94"/>
      <c r="AR94"/>
      <c r="AS94"/>
    </row>
    <row r="95" spans="28:45" ht="15.6">
      <c r="AB95" s="39"/>
      <c r="AC95" s="47" t="e">
        <f>+'Ark1'!#REF!</f>
        <v>#REF!</v>
      </c>
      <c r="AD95" s="47" t="e">
        <f>+'Ark1'!#REF!</f>
        <v>#REF!</v>
      </c>
      <c r="AE95" s="48" t="s">
        <v>435</v>
      </c>
      <c r="AF95" s="47" t="e">
        <f>+'Ark1'!#REF!</f>
        <v>#REF!</v>
      </c>
      <c r="AG95" s="65" t="e">
        <f>+'Ark1'!#REF!</f>
        <v>#REF!</v>
      </c>
      <c r="AH95" s="49" t="e">
        <f>+'Ark1'!#REF!</f>
        <v>#REF!</v>
      </c>
      <c r="AI95" s="65" t="e">
        <f>+'Ark1'!#REF!</f>
        <v>#REF!</v>
      </c>
      <c r="AJ95" s="102" t="e">
        <f t="shared" si="1"/>
        <v>#REF!</v>
      </c>
      <c r="AK95" s="4"/>
      <c r="AL95" s="11"/>
      <c r="AN95" s="5"/>
      <c r="AO95"/>
      <c r="AP95"/>
      <c r="AQ95"/>
      <c r="AR95"/>
      <c r="AS95"/>
    </row>
    <row r="96" spans="28:45" ht="15.6">
      <c r="AB96" s="39"/>
      <c r="AC96" s="47" t="e">
        <f>+'Ark1'!#REF!</f>
        <v>#REF!</v>
      </c>
      <c r="AD96" s="47" t="e">
        <f>+'Ark1'!#REF!</f>
        <v>#REF!</v>
      </c>
      <c r="AE96" s="48" t="s">
        <v>436</v>
      </c>
      <c r="AF96" s="47" t="e">
        <f>+'Ark1'!#REF!</f>
        <v>#REF!</v>
      </c>
      <c r="AG96" s="65" t="e">
        <f>+'Ark1'!#REF!</f>
        <v>#REF!</v>
      </c>
      <c r="AH96" s="49" t="e">
        <f>+'Ark1'!#REF!</f>
        <v>#REF!</v>
      </c>
      <c r="AI96" s="65" t="e">
        <f>+'Ark1'!#REF!</f>
        <v>#REF!</v>
      </c>
      <c r="AJ96" s="102" t="e">
        <f t="shared" si="1"/>
        <v>#REF!</v>
      </c>
      <c r="AK96" s="4"/>
      <c r="AL96" s="11"/>
      <c r="AN96" s="5"/>
      <c r="AO96"/>
      <c r="AP96"/>
      <c r="AQ96"/>
      <c r="AR96"/>
      <c r="AS96"/>
    </row>
    <row r="97" spans="28:45" ht="15.6">
      <c r="AB97" s="39"/>
      <c r="AC97" s="47" t="e">
        <f>+'Ark1'!#REF!</f>
        <v>#REF!</v>
      </c>
      <c r="AD97" s="47" t="e">
        <f>+'Ark1'!#REF!</f>
        <v>#REF!</v>
      </c>
      <c r="AE97" s="48" t="s">
        <v>437</v>
      </c>
      <c r="AF97" s="47" t="e">
        <f>+'Ark1'!#REF!</f>
        <v>#REF!</v>
      </c>
      <c r="AG97" s="65" t="e">
        <f>+'Ark1'!#REF!</f>
        <v>#REF!</v>
      </c>
      <c r="AH97" s="49" t="e">
        <f>+'Ark1'!#REF!</f>
        <v>#REF!</v>
      </c>
      <c r="AI97" s="65" t="e">
        <f>+'Ark1'!#REF!</f>
        <v>#REF!</v>
      </c>
      <c r="AJ97" s="102" t="e">
        <f t="shared" si="1"/>
        <v>#REF!</v>
      </c>
      <c r="AK97" s="4"/>
      <c r="AL97" s="11"/>
      <c r="AN97" s="5"/>
      <c r="AO97"/>
      <c r="AP97"/>
      <c r="AQ97"/>
      <c r="AR97"/>
      <c r="AS97"/>
    </row>
    <row r="98" spans="28:45" ht="15.6">
      <c r="AB98" s="39"/>
      <c r="AC98" s="47" t="e">
        <f>+'Ark1'!#REF!</f>
        <v>#REF!</v>
      </c>
      <c r="AD98" s="47" t="e">
        <f>+'Ark1'!#REF!</f>
        <v>#REF!</v>
      </c>
      <c r="AE98" s="48" t="s">
        <v>438</v>
      </c>
      <c r="AF98" s="47" t="e">
        <f>+'Ark1'!#REF!</f>
        <v>#REF!</v>
      </c>
      <c r="AG98" s="65" t="e">
        <f>+'Ark1'!#REF!</f>
        <v>#REF!</v>
      </c>
      <c r="AH98" s="49" t="e">
        <f>+'Ark1'!#REF!</f>
        <v>#REF!</v>
      </c>
      <c r="AI98" s="65" t="e">
        <f>+'Ark1'!#REF!</f>
        <v>#REF!</v>
      </c>
      <c r="AJ98" s="102" t="e">
        <f t="shared" si="1"/>
        <v>#REF!</v>
      </c>
      <c r="AK98" s="4"/>
      <c r="AL98" s="11"/>
      <c r="AM98" s="11"/>
      <c r="AN98" s="5"/>
      <c r="AO98"/>
      <c r="AP98"/>
      <c r="AQ98"/>
      <c r="AR98"/>
      <c r="AS98"/>
    </row>
    <row r="99" spans="28:45" ht="15.6">
      <c r="AB99" s="39"/>
      <c r="AC99" s="47" t="e">
        <f>+'Ark1'!#REF!</f>
        <v>#REF!</v>
      </c>
      <c r="AD99" s="47" t="e">
        <f>+'Ark1'!#REF!</f>
        <v>#REF!</v>
      </c>
      <c r="AE99" s="48" t="s">
        <v>439</v>
      </c>
      <c r="AF99" s="47" t="e">
        <f>+'Ark1'!#REF!</f>
        <v>#REF!</v>
      </c>
      <c r="AG99" s="65" t="e">
        <f>+'Ark1'!#REF!</f>
        <v>#REF!</v>
      </c>
      <c r="AH99" s="49" t="e">
        <f>+'Ark1'!#REF!</f>
        <v>#REF!</v>
      </c>
      <c r="AI99" s="65" t="e">
        <f>+'Ark1'!#REF!</f>
        <v>#REF!</v>
      </c>
      <c r="AJ99" s="102" t="e">
        <f t="shared" si="1"/>
        <v>#REF!</v>
      </c>
      <c r="AK99" s="4"/>
      <c r="AL99" s="11"/>
      <c r="AM99" s="11"/>
      <c r="AN99" s="5"/>
      <c r="AO99"/>
      <c r="AP99"/>
      <c r="AQ99"/>
      <c r="AR99"/>
      <c r="AS99"/>
    </row>
    <row r="100" spans="28:45" ht="15.6">
      <c r="AB100" s="39"/>
      <c r="AC100" s="47" t="e">
        <f>+'Ark1'!#REF!</f>
        <v>#REF!</v>
      </c>
      <c r="AD100" s="47" t="e">
        <f>+'Ark1'!#REF!</f>
        <v>#REF!</v>
      </c>
      <c r="AE100" s="48" t="s">
        <v>440</v>
      </c>
      <c r="AF100" s="47" t="e">
        <f>+'Ark1'!#REF!</f>
        <v>#REF!</v>
      </c>
      <c r="AG100" s="65" t="e">
        <f>+'Ark1'!#REF!</f>
        <v>#REF!</v>
      </c>
      <c r="AH100" s="49" t="e">
        <f>+'Ark1'!#REF!</f>
        <v>#REF!</v>
      </c>
      <c r="AI100" s="65" t="e">
        <f>+'Ark1'!#REF!</f>
        <v>#REF!</v>
      </c>
      <c r="AJ100" s="102" t="e">
        <f t="shared" si="1"/>
        <v>#REF!</v>
      </c>
      <c r="AK100" s="4"/>
      <c r="AL100" s="11"/>
      <c r="AM100" s="11"/>
      <c r="AN100" s="5"/>
      <c r="AO100"/>
      <c r="AP100"/>
      <c r="AQ100"/>
      <c r="AR100"/>
      <c r="AS100"/>
    </row>
    <row r="101" spans="28:45" ht="15.6">
      <c r="AB101" s="39"/>
      <c r="AC101" s="47" t="e">
        <f>+'Ark1'!#REF!</f>
        <v>#REF!</v>
      </c>
      <c r="AD101" s="47" t="e">
        <f>+'Ark1'!#REF!</f>
        <v>#REF!</v>
      </c>
      <c r="AE101" s="48" t="s">
        <v>441</v>
      </c>
      <c r="AF101" s="47" t="e">
        <f>+'Ark1'!#REF!</f>
        <v>#REF!</v>
      </c>
      <c r="AG101" s="65" t="e">
        <f>+'Ark1'!#REF!</f>
        <v>#REF!</v>
      </c>
      <c r="AH101" s="49" t="e">
        <f>+'Ark1'!#REF!</f>
        <v>#REF!</v>
      </c>
      <c r="AI101" s="65" t="e">
        <f>+'Ark1'!#REF!</f>
        <v>#REF!</v>
      </c>
      <c r="AJ101" s="102" t="e">
        <f t="shared" si="1"/>
        <v>#REF!</v>
      </c>
      <c r="AK101" s="4"/>
      <c r="AL101" s="11"/>
      <c r="AM101" s="11"/>
      <c r="AN101" s="5"/>
      <c r="AO101"/>
      <c r="AP101"/>
      <c r="AQ101"/>
      <c r="AR101"/>
      <c r="AS101"/>
    </row>
    <row r="102" spans="28:45" ht="15.6">
      <c r="AB102" s="39"/>
      <c r="AC102" t="e">
        <f>+'Ark1'!#REF!</f>
        <v>#REF!</v>
      </c>
      <c r="AD102" t="e">
        <f>+'Ark1'!#REF!</f>
        <v>#REF!</v>
      </c>
      <c r="AE102" s="3" t="s">
        <v>425</v>
      </c>
      <c r="AF102" t="e">
        <f>+'Ark1'!#REF!</f>
        <v>#REF!</v>
      </c>
      <c r="AG102" s="9" t="e">
        <f>+'Ark1'!#REF!</f>
        <v>#REF!</v>
      </c>
      <c r="AH102" s="1" t="e">
        <f>+'Ark1'!#REF!</f>
        <v>#REF!</v>
      </c>
      <c r="AI102" s="9" t="e">
        <f>+'Ark1'!#REF!</f>
        <v>#REF!</v>
      </c>
      <c r="AJ102" s="97" t="e">
        <f t="shared" si="1"/>
        <v>#REF!</v>
      </c>
      <c r="AK102" s="4"/>
      <c r="AL102" s="11"/>
      <c r="AM102" s="5"/>
      <c r="AN102" s="5"/>
      <c r="AO102"/>
      <c r="AP102"/>
      <c r="AQ102"/>
      <c r="AR102"/>
      <c r="AS102"/>
    </row>
    <row r="103" spans="28:45" ht="15.6">
      <c r="AB103" s="39"/>
      <c r="AC103" t="e">
        <f>+'Ark1'!#REF!</f>
        <v>#REF!</v>
      </c>
      <c r="AD103" t="e">
        <f>+'Ark1'!#REF!</f>
        <v>#REF!</v>
      </c>
      <c r="AE103" s="3" t="s">
        <v>426</v>
      </c>
      <c r="AF103" t="e">
        <f>+'Ark1'!#REF!</f>
        <v>#REF!</v>
      </c>
      <c r="AG103" s="9" t="e">
        <f>+'Ark1'!#REF!</f>
        <v>#REF!</v>
      </c>
      <c r="AH103" s="1" t="e">
        <f>+'Ark1'!#REF!</f>
        <v>#REF!</v>
      </c>
      <c r="AI103" s="9" t="e">
        <f>+'Ark1'!#REF!</f>
        <v>#REF!</v>
      </c>
      <c r="AJ103" s="97" t="e">
        <f t="shared" si="1"/>
        <v>#REF!</v>
      </c>
      <c r="AK103" s="4"/>
      <c r="AL103" s="11"/>
      <c r="AM103" s="5"/>
      <c r="AN103" s="5"/>
      <c r="AO103"/>
      <c r="AP103"/>
      <c r="AQ103"/>
      <c r="AR103"/>
      <c r="AS103"/>
    </row>
    <row r="104" spans="28:45" ht="15.6">
      <c r="AB104" s="39"/>
      <c r="AC104" t="e">
        <f>+'Ark1'!#REF!</f>
        <v>#REF!</v>
      </c>
      <c r="AD104" t="e">
        <f>+'Ark1'!#REF!</f>
        <v>#REF!</v>
      </c>
      <c r="AE104" s="3" t="s">
        <v>427</v>
      </c>
      <c r="AF104" t="e">
        <f>+'Ark1'!#REF!</f>
        <v>#REF!</v>
      </c>
      <c r="AG104" s="9" t="e">
        <f>+'Ark1'!#REF!</f>
        <v>#REF!</v>
      </c>
      <c r="AH104" s="1" t="e">
        <f>+'Ark1'!#REF!</f>
        <v>#REF!</v>
      </c>
      <c r="AI104" s="9" t="e">
        <f>+'Ark1'!#REF!</f>
        <v>#REF!</v>
      </c>
      <c r="AJ104" s="97" t="e">
        <f t="shared" si="1"/>
        <v>#REF!</v>
      </c>
      <c r="AK104" s="4"/>
      <c r="AL104" s="11"/>
      <c r="AM104" s="5"/>
      <c r="AN104" s="5"/>
      <c r="AO104"/>
      <c r="AP104"/>
      <c r="AQ104"/>
      <c r="AR104"/>
      <c r="AS104"/>
    </row>
    <row r="105" spans="28:45" ht="15.6">
      <c r="AB105" s="39"/>
      <c r="AC105" t="e">
        <f>+'Ark1'!#REF!</f>
        <v>#REF!</v>
      </c>
      <c r="AD105" t="e">
        <f>+'Ark1'!#REF!</f>
        <v>#REF!</v>
      </c>
      <c r="AE105" s="3" t="s">
        <v>405</v>
      </c>
      <c r="AF105" t="e">
        <f>+'Ark1'!#REF!</f>
        <v>#REF!</v>
      </c>
      <c r="AG105" s="9" t="e">
        <f>+'Ark1'!#REF!</f>
        <v>#REF!</v>
      </c>
      <c r="AH105" s="1" t="e">
        <f>+'Ark1'!#REF!</f>
        <v>#REF!</v>
      </c>
      <c r="AI105" s="9" t="e">
        <f>+'Ark1'!#REF!</f>
        <v>#REF!</v>
      </c>
      <c r="AJ105" s="97" t="e">
        <f t="shared" si="1"/>
        <v>#REF!</v>
      </c>
      <c r="AK105" s="4"/>
      <c r="AL105" s="11"/>
      <c r="AM105" s="5"/>
      <c r="AN105" s="5"/>
      <c r="AO105"/>
      <c r="AP105"/>
      <c r="AQ105"/>
      <c r="AR105"/>
      <c r="AS105"/>
    </row>
    <row r="106" spans="28:45" ht="15.6">
      <c r="AB106" s="39"/>
      <c r="AC106" t="e">
        <f>+'Ark1'!#REF!</f>
        <v>#REF!</v>
      </c>
      <c r="AD106" t="e">
        <f>+'Ark1'!#REF!</f>
        <v>#REF!</v>
      </c>
      <c r="AE106" s="3" t="s">
        <v>428</v>
      </c>
      <c r="AF106" t="e">
        <f>+'Ark1'!#REF!</f>
        <v>#REF!</v>
      </c>
      <c r="AG106" s="9" t="e">
        <f>+'Ark1'!#REF!</f>
        <v>#REF!</v>
      </c>
      <c r="AH106" s="1" t="e">
        <f>+'Ark1'!#REF!</f>
        <v>#REF!</v>
      </c>
      <c r="AI106" s="9" t="e">
        <f>+'Ark1'!#REF!</f>
        <v>#REF!</v>
      </c>
      <c r="AJ106" s="97" t="e">
        <f t="shared" si="1"/>
        <v>#REF!</v>
      </c>
      <c r="AK106" s="4"/>
      <c r="AL106" s="11"/>
      <c r="AM106" s="5"/>
      <c r="AN106" s="5"/>
      <c r="AO106"/>
      <c r="AP106"/>
      <c r="AQ106"/>
      <c r="AR106"/>
      <c r="AS106"/>
    </row>
    <row r="107" spans="28:45" ht="15.6">
      <c r="AB107" s="39"/>
      <c r="AC107" t="e">
        <f>+'Ark1'!#REF!</f>
        <v>#REF!</v>
      </c>
      <c r="AD107" t="e">
        <f>+'Ark1'!#REF!</f>
        <v>#REF!</v>
      </c>
      <c r="AE107" s="3" t="s">
        <v>429</v>
      </c>
      <c r="AF107" t="e">
        <f>+'Ark1'!#REF!</f>
        <v>#REF!</v>
      </c>
      <c r="AG107" s="9" t="e">
        <f>+'Ark1'!#REF!</f>
        <v>#REF!</v>
      </c>
      <c r="AH107" s="1" t="e">
        <f>+'Ark1'!#REF!</f>
        <v>#REF!</v>
      </c>
      <c r="AI107" s="9" t="e">
        <f>+'Ark1'!#REF!</f>
        <v>#REF!</v>
      </c>
      <c r="AJ107" s="97" t="e">
        <f t="shared" si="1"/>
        <v>#REF!</v>
      </c>
      <c r="AK107" s="4"/>
      <c r="AL107" s="11"/>
      <c r="AM107" s="5"/>
      <c r="AN107" s="5"/>
      <c r="AO107"/>
      <c r="AP107"/>
      <c r="AQ107"/>
      <c r="AR107"/>
      <c r="AS107"/>
    </row>
    <row r="108" spans="28:45" ht="15.6">
      <c r="AB108" s="39"/>
      <c r="AC108" t="e">
        <f>+'Ark1'!#REF!</f>
        <v>#REF!</v>
      </c>
      <c r="AD108" t="e">
        <f>+'Ark1'!#REF!</f>
        <v>#REF!</v>
      </c>
      <c r="AE108" s="3" t="s">
        <v>430</v>
      </c>
      <c r="AF108" t="e">
        <f>+'Ark1'!#REF!</f>
        <v>#REF!</v>
      </c>
      <c r="AG108" s="9" t="e">
        <f>+'Ark1'!#REF!</f>
        <v>#REF!</v>
      </c>
      <c r="AH108" s="1" t="e">
        <f>+'Ark1'!#REF!</f>
        <v>#REF!</v>
      </c>
      <c r="AI108" s="9" t="e">
        <f>+'Ark1'!#REF!</f>
        <v>#REF!</v>
      </c>
      <c r="AJ108" s="97" t="e">
        <f t="shared" si="1"/>
        <v>#REF!</v>
      </c>
      <c r="AK108" s="4"/>
      <c r="AL108" s="11"/>
      <c r="AM108" s="5"/>
      <c r="AN108" s="5"/>
      <c r="AO108"/>
      <c r="AP108"/>
      <c r="AQ108"/>
      <c r="AR108"/>
      <c r="AS108"/>
    </row>
    <row r="109" spans="28:45" ht="15.6">
      <c r="AB109" s="39"/>
      <c r="AC109" t="e">
        <f>+'Ark1'!#REF!</f>
        <v>#REF!</v>
      </c>
      <c r="AD109" t="e">
        <f>+'Ark1'!#REF!</f>
        <v>#REF!</v>
      </c>
      <c r="AE109" s="3" t="s">
        <v>431</v>
      </c>
      <c r="AF109" t="e">
        <f>+'Ark1'!#REF!</f>
        <v>#REF!</v>
      </c>
      <c r="AG109" s="9" t="e">
        <f>+'Ark1'!#REF!</f>
        <v>#REF!</v>
      </c>
      <c r="AH109" s="1" t="e">
        <f>+'Ark1'!#REF!</f>
        <v>#REF!</v>
      </c>
      <c r="AI109" s="9" t="e">
        <f>+'Ark1'!#REF!</f>
        <v>#REF!</v>
      </c>
      <c r="AJ109" s="97" t="e">
        <f t="shared" si="1"/>
        <v>#REF!</v>
      </c>
      <c r="AK109" s="4"/>
      <c r="AL109" s="11"/>
      <c r="AM109" s="5"/>
      <c r="AN109" s="5"/>
      <c r="AO109"/>
      <c r="AP109"/>
      <c r="AQ109"/>
      <c r="AR109"/>
      <c r="AS109"/>
    </row>
    <row r="110" spans="28:45" ht="15.6">
      <c r="AB110" s="39"/>
      <c r="AC110" t="e">
        <f>+'Ark1'!#REF!</f>
        <v>#REF!</v>
      </c>
      <c r="AD110" t="e">
        <f>+'Ark1'!#REF!</f>
        <v>#REF!</v>
      </c>
      <c r="AE110" s="3" t="s">
        <v>432</v>
      </c>
      <c r="AF110" t="e">
        <f>+'Ark1'!#REF!</f>
        <v>#REF!</v>
      </c>
      <c r="AG110" s="9" t="e">
        <f>+'Ark1'!#REF!</f>
        <v>#REF!</v>
      </c>
      <c r="AH110" s="1" t="e">
        <f>+'Ark1'!#REF!</f>
        <v>#REF!</v>
      </c>
      <c r="AI110" s="9" t="e">
        <f>+'Ark1'!#REF!</f>
        <v>#REF!</v>
      </c>
      <c r="AJ110" s="97" t="e">
        <f t="shared" si="1"/>
        <v>#REF!</v>
      </c>
      <c r="AK110" s="4"/>
      <c r="AL110" s="5"/>
      <c r="AM110" s="5"/>
      <c r="AN110" s="5"/>
      <c r="AO110"/>
      <c r="AP110"/>
      <c r="AQ110"/>
      <c r="AR110"/>
      <c r="AS110"/>
    </row>
    <row r="111" spans="28:45">
      <c r="AB111" s="39"/>
      <c r="AC111" t="e">
        <f>+'Ark1'!#REF!</f>
        <v>#REF!</v>
      </c>
      <c r="AD111" t="e">
        <f>+'Ark1'!#REF!</f>
        <v>#REF!</v>
      </c>
      <c r="AE111" s="3" t="s">
        <v>433</v>
      </c>
      <c r="AF111" t="e">
        <f>+'Ark1'!#REF!</f>
        <v>#REF!</v>
      </c>
      <c r="AG111" s="9" t="e">
        <f>+'Ark1'!#REF!</f>
        <v>#REF!</v>
      </c>
      <c r="AH111" s="1" t="e">
        <f>+'Ark1'!#REF!</f>
        <v>#REF!</v>
      </c>
      <c r="AI111" s="9" t="e">
        <f>+'Ark1'!#REF!</f>
        <v>#REF!</v>
      </c>
      <c r="AJ111" s="97" t="e">
        <f t="shared" si="1"/>
        <v>#REF!</v>
      </c>
      <c r="AK111" s="11"/>
      <c r="AL111" s="11"/>
      <c r="AM111"/>
      <c r="AN111"/>
      <c r="AO111"/>
      <c r="AP111"/>
      <c r="AQ111"/>
      <c r="AR111"/>
      <c r="AS111"/>
    </row>
    <row r="112" spans="28:45" ht="15.6">
      <c r="AB112" s="39"/>
      <c r="AC112" t="e">
        <f>+'Ark1'!#REF!</f>
        <v>#REF!</v>
      </c>
      <c r="AD112" t="e">
        <f>+'Ark1'!#REF!</f>
        <v>#REF!</v>
      </c>
      <c r="AE112" s="3" t="s">
        <v>434</v>
      </c>
      <c r="AF112" t="e">
        <f>+'Ark1'!#REF!</f>
        <v>#REF!</v>
      </c>
      <c r="AG112" s="9" t="e">
        <f>+'Ark1'!#REF!</f>
        <v>#REF!</v>
      </c>
      <c r="AH112" s="1" t="e">
        <f>+'Ark1'!#REF!</f>
        <v>#REF!</v>
      </c>
      <c r="AI112" s="9" t="e">
        <f>+'Ark1'!#REF!</f>
        <v>#REF!</v>
      </c>
      <c r="AJ112" s="97" t="e">
        <f t="shared" si="1"/>
        <v>#REF!</v>
      </c>
      <c r="AK112" s="5"/>
      <c r="AL112" s="5"/>
      <c r="AM112"/>
      <c r="AN112" s="5"/>
      <c r="AO112"/>
      <c r="AP112"/>
      <c r="AQ112"/>
      <c r="AR112"/>
      <c r="AS112"/>
    </row>
    <row r="113" spans="28:45" ht="15.6">
      <c r="AB113" s="39"/>
      <c r="AC113" t="e">
        <f>+'Ark1'!#REF!</f>
        <v>#REF!</v>
      </c>
      <c r="AD113" t="e">
        <f>+'Ark1'!#REF!</f>
        <v>#REF!</v>
      </c>
      <c r="AE113" s="3" t="s">
        <v>435</v>
      </c>
      <c r="AF113" t="e">
        <f>+'Ark1'!#REF!</f>
        <v>#REF!</v>
      </c>
      <c r="AG113" s="9" t="e">
        <f>+'Ark1'!#REF!</f>
        <v>#REF!</v>
      </c>
      <c r="AH113" s="1" t="e">
        <f>+'Ark1'!#REF!</f>
        <v>#REF!</v>
      </c>
      <c r="AI113" s="9" t="e">
        <f>+'Ark1'!#REF!</f>
        <v>#REF!</v>
      </c>
      <c r="AJ113" s="97" t="e">
        <f t="shared" si="1"/>
        <v>#REF!</v>
      </c>
      <c r="AK113" s="5"/>
      <c r="AL113" s="5"/>
      <c r="AM113"/>
      <c r="AN113" s="5"/>
      <c r="AO113"/>
      <c r="AP113"/>
      <c r="AQ113"/>
      <c r="AR113"/>
      <c r="AS113"/>
    </row>
    <row r="114" spans="28:45">
      <c r="AB114" s="39"/>
      <c r="AC114" t="e">
        <f>+'Ark1'!#REF!</f>
        <v>#REF!</v>
      </c>
      <c r="AD114" t="e">
        <f>+'Ark1'!#REF!</f>
        <v>#REF!</v>
      </c>
      <c r="AE114" s="3" t="s">
        <v>436</v>
      </c>
      <c r="AF114" t="e">
        <f>+'Ark1'!#REF!</f>
        <v>#REF!</v>
      </c>
      <c r="AG114" s="9" t="e">
        <f>+'Ark1'!#REF!</f>
        <v>#REF!</v>
      </c>
      <c r="AH114" s="1" t="e">
        <f>+'Ark1'!#REF!</f>
        <v>#REF!</v>
      </c>
      <c r="AI114" s="9" t="e">
        <f>+'Ark1'!#REF!</f>
        <v>#REF!</v>
      </c>
      <c r="AJ114" s="97" t="e">
        <f t="shared" si="1"/>
        <v>#REF!</v>
      </c>
      <c r="AK114" s="11"/>
      <c r="AL114" s="11"/>
      <c r="AM114"/>
      <c r="AN114"/>
      <c r="AO114"/>
      <c r="AP114"/>
      <c r="AQ114"/>
      <c r="AR114"/>
      <c r="AS114"/>
    </row>
    <row r="115" spans="28:45">
      <c r="AB115" s="39"/>
      <c r="AC115" t="e">
        <f>+'Ark1'!#REF!</f>
        <v>#REF!</v>
      </c>
      <c r="AD115" t="e">
        <f>+'Ark1'!#REF!</f>
        <v>#REF!</v>
      </c>
      <c r="AE115" s="3" t="s">
        <v>437</v>
      </c>
      <c r="AF115" t="e">
        <f>+'Ark1'!#REF!</f>
        <v>#REF!</v>
      </c>
      <c r="AG115" s="9" t="e">
        <f>+'Ark1'!#REF!</f>
        <v>#REF!</v>
      </c>
      <c r="AH115" s="1" t="e">
        <f>+'Ark1'!#REF!</f>
        <v>#REF!</v>
      </c>
      <c r="AI115" s="9" t="e">
        <f>+'Ark1'!#REF!</f>
        <v>#REF!</v>
      </c>
      <c r="AJ115" s="97" t="e">
        <f t="shared" si="1"/>
        <v>#REF!</v>
      </c>
      <c r="AK115" s="11"/>
      <c r="AL115" s="11"/>
      <c r="AM115"/>
      <c r="AN115"/>
      <c r="AO115"/>
      <c r="AP115"/>
      <c r="AQ115"/>
      <c r="AR115"/>
      <c r="AS115"/>
    </row>
    <row r="116" spans="28:45">
      <c r="AB116" s="39"/>
      <c r="AC116" t="e">
        <f>+'Ark1'!#REF!</f>
        <v>#REF!</v>
      </c>
      <c r="AD116" t="e">
        <f>+'Ark1'!#REF!</f>
        <v>#REF!</v>
      </c>
      <c r="AE116" s="3" t="s">
        <v>438</v>
      </c>
      <c r="AF116" t="e">
        <f>+'Ark1'!#REF!</f>
        <v>#REF!</v>
      </c>
      <c r="AG116" s="9" t="e">
        <f>+'Ark1'!#REF!</f>
        <v>#REF!</v>
      </c>
      <c r="AH116" s="1" t="e">
        <f>+'Ark1'!#REF!</f>
        <v>#REF!</v>
      </c>
      <c r="AI116" s="9" t="e">
        <f>+'Ark1'!#REF!</f>
        <v>#REF!</v>
      </c>
      <c r="AJ116" s="97" t="e">
        <f t="shared" si="1"/>
        <v>#REF!</v>
      </c>
      <c r="AK116" s="11"/>
      <c r="AL116" s="11"/>
      <c r="AM116"/>
      <c r="AN116"/>
      <c r="AO116"/>
      <c r="AP116"/>
      <c r="AQ116"/>
      <c r="AR116"/>
      <c r="AS116"/>
    </row>
    <row r="117" spans="28:45">
      <c r="AB117" s="39"/>
      <c r="AC117" t="e">
        <f>+'Ark1'!#REF!</f>
        <v>#REF!</v>
      </c>
      <c r="AD117" t="e">
        <f>+'Ark1'!#REF!</f>
        <v>#REF!</v>
      </c>
      <c r="AE117" s="3" t="s">
        <v>439</v>
      </c>
      <c r="AF117" t="e">
        <f>+'Ark1'!#REF!</f>
        <v>#REF!</v>
      </c>
      <c r="AG117" s="9" t="e">
        <f>+'Ark1'!#REF!</f>
        <v>#REF!</v>
      </c>
      <c r="AH117" s="1" t="e">
        <f>+'Ark1'!#REF!</f>
        <v>#REF!</v>
      </c>
      <c r="AI117" s="9" t="e">
        <f>+'Ark1'!#REF!</f>
        <v>#REF!</v>
      </c>
      <c r="AJ117" s="97" t="e">
        <f t="shared" si="1"/>
        <v>#REF!</v>
      </c>
      <c r="AK117" s="11"/>
      <c r="AL117" s="11"/>
      <c r="AM117"/>
      <c r="AN117"/>
      <c r="AO117"/>
      <c r="AP117"/>
      <c r="AQ117"/>
      <c r="AR117"/>
      <c r="AS117"/>
    </row>
    <row r="118" spans="28:45">
      <c r="AB118" s="39"/>
      <c r="AC118" t="e">
        <f>+'Ark1'!#REF!</f>
        <v>#REF!</v>
      </c>
      <c r="AD118" t="e">
        <f>+'Ark1'!#REF!</f>
        <v>#REF!</v>
      </c>
      <c r="AE118" s="3" t="s">
        <v>440</v>
      </c>
      <c r="AF118" t="e">
        <f>+'Ark1'!#REF!</f>
        <v>#REF!</v>
      </c>
      <c r="AG118" s="9" t="e">
        <f>+'Ark1'!#REF!</f>
        <v>#REF!</v>
      </c>
      <c r="AH118" s="1" t="e">
        <f>+'Ark1'!#REF!</f>
        <v>#REF!</v>
      </c>
      <c r="AI118" s="9" t="e">
        <f>+'Ark1'!#REF!</f>
        <v>#REF!</v>
      </c>
      <c r="AJ118" s="97" t="e">
        <f t="shared" si="1"/>
        <v>#REF!</v>
      </c>
      <c r="AK118" s="11"/>
      <c r="AL118" s="11"/>
      <c r="AM118"/>
      <c r="AN118"/>
      <c r="AO118"/>
      <c r="AP118"/>
      <c r="AQ118"/>
      <c r="AR118"/>
      <c r="AS118"/>
    </row>
    <row r="119" spans="28:45">
      <c r="AB119" s="39"/>
      <c r="AC119" t="e">
        <f>+'Ark1'!#REF!</f>
        <v>#REF!</v>
      </c>
      <c r="AD119" t="e">
        <f>+'Ark1'!#REF!</f>
        <v>#REF!</v>
      </c>
      <c r="AE119" s="3" t="s">
        <v>441</v>
      </c>
      <c r="AF119" t="e">
        <f>+'Ark1'!#REF!</f>
        <v>#REF!</v>
      </c>
      <c r="AG119" s="9" t="e">
        <f>+'Ark1'!#REF!</f>
        <v>#REF!</v>
      </c>
      <c r="AH119" s="1" t="e">
        <f>+'Ark1'!#REF!</f>
        <v>#REF!</v>
      </c>
      <c r="AI119" s="9" t="e">
        <f>+'Ark1'!#REF!</f>
        <v>#REF!</v>
      </c>
      <c r="AJ119" s="97" t="e">
        <f t="shared" si="1"/>
        <v>#REF!</v>
      </c>
      <c r="AK119" s="11"/>
      <c r="AL119" s="11"/>
      <c r="AM119"/>
      <c r="AN119"/>
      <c r="AO119"/>
      <c r="AP119"/>
      <c r="AQ119"/>
      <c r="AR119"/>
      <c r="AS119"/>
    </row>
    <row r="120" spans="28:45">
      <c r="AB120" s="39"/>
      <c r="AC120" s="47" t="e">
        <f>+'Ark1'!#REF!</f>
        <v>#REF!</v>
      </c>
      <c r="AD120" s="47" t="e">
        <f>+'Ark1'!#REF!</f>
        <v>#REF!</v>
      </c>
      <c r="AE120" s="48" t="s">
        <v>425</v>
      </c>
      <c r="AF120" s="47" t="e">
        <f>+'Ark1'!#REF!</f>
        <v>#REF!</v>
      </c>
      <c r="AG120" s="65" t="e">
        <f>+'Ark1'!#REF!</f>
        <v>#REF!</v>
      </c>
      <c r="AH120" s="49" t="e">
        <f>+'Ark1'!#REF!</f>
        <v>#REF!</v>
      </c>
      <c r="AI120" s="65" t="e">
        <f>+'Ark1'!#REF!</f>
        <v>#REF!</v>
      </c>
      <c r="AJ120" s="102" t="e">
        <f t="shared" si="1"/>
        <v>#REF!</v>
      </c>
      <c r="AK120" s="11"/>
      <c r="AL120" s="11"/>
      <c r="AM120"/>
      <c r="AN120"/>
      <c r="AO120"/>
      <c r="AP120"/>
      <c r="AQ120"/>
      <c r="AR120"/>
      <c r="AS120"/>
    </row>
    <row r="121" spans="28:45">
      <c r="AB121" s="39"/>
      <c r="AC121" s="47" t="e">
        <f>+'Ark1'!#REF!</f>
        <v>#REF!</v>
      </c>
      <c r="AD121" s="47" t="e">
        <f>+'Ark1'!#REF!</f>
        <v>#REF!</v>
      </c>
      <c r="AE121" s="48" t="s">
        <v>426</v>
      </c>
      <c r="AF121" s="47" t="e">
        <f>+'Ark1'!#REF!</f>
        <v>#REF!</v>
      </c>
      <c r="AG121" s="65" t="e">
        <f>+'Ark1'!#REF!</f>
        <v>#REF!</v>
      </c>
      <c r="AH121" s="49" t="e">
        <f>+'Ark1'!#REF!</f>
        <v>#REF!</v>
      </c>
      <c r="AI121" s="65" t="e">
        <f>+'Ark1'!#REF!</f>
        <v>#REF!</v>
      </c>
      <c r="AJ121" s="102" t="e">
        <f t="shared" si="1"/>
        <v>#REF!</v>
      </c>
      <c r="AK121" s="11"/>
      <c r="AL121" s="11"/>
      <c r="AM121"/>
      <c r="AN121"/>
      <c r="AO121"/>
      <c r="AP121"/>
      <c r="AQ121"/>
      <c r="AR121"/>
      <c r="AS121"/>
    </row>
    <row r="122" spans="28:45">
      <c r="AB122" s="39"/>
      <c r="AC122" s="47" t="e">
        <f>+'Ark1'!#REF!</f>
        <v>#REF!</v>
      </c>
      <c r="AD122" s="47" t="e">
        <f>+'Ark1'!#REF!</f>
        <v>#REF!</v>
      </c>
      <c r="AE122" s="48" t="s">
        <v>427</v>
      </c>
      <c r="AF122" s="47" t="e">
        <f>+'Ark1'!#REF!</f>
        <v>#REF!</v>
      </c>
      <c r="AG122" s="65" t="e">
        <f>+'Ark1'!#REF!</f>
        <v>#REF!</v>
      </c>
      <c r="AH122" s="49" t="e">
        <f>+'Ark1'!#REF!</f>
        <v>#REF!</v>
      </c>
      <c r="AI122" s="65" t="e">
        <f>+'Ark1'!#REF!</f>
        <v>#REF!</v>
      </c>
      <c r="AJ122" s="102" t="e">
        <f t="shared" si="1"/>
        <v>#REF!</v>
      </c>
      <c r="AK122" s="11"/>
      <c r="AL122" s="11"/>
      <c r="AM122"/>
      <c r="AN122"/>
      <c r="AO122"/>
      <c r="AP122"/>
      <c r="AQ122"/>
      <c r="AR122"/>
      <c r="AS122"/>
    </row>
    <row r="123" spans="28:45">
      <c r="AB123" s="39"/>
      <c r="AC123" s="47" t="e">
        <f>+'Ark1'!#REF!</f>
        <v>#REF!</v>
      </c>
      <c r="AD123" s="47" t="e">
        <f>+'Ark1'!#REF!</f>
        <v>#REF!</v>
      </c>
      <c r="AE123" s="48" t="s">
        <v>405</v>
      </c>
      <c r="AF123" s="47" t="e">
        <f>+'Ark1'!#REF!</f>
        <v>#REF!</v>
      </c>
      <c r="AG123" s="65" t="e">
        <f>+'Ark1'!#REF!</f>
        <v>#REF!</v>
      </c>
      <c r="AH123" s="49" t="e">
        <f>+'Ark1'!#REF!</f>
        <v>#REF!</v>
      </c>
      <c r="AI123" s="65" t="e">
        <f>+'Ark1'!#REF!</f>
        <v>#REF!</v>
      </c>
      <c r="AJ123" s="102" t="e">
        <f t="shared" si="1"/>
        <v>#REF!</v>
      </c>
      <c r="AK123" s="11"/>
      <c r="AL123" s="11"/>
      <c r="AM123"/>
      <c r="AN123"/>
      <c r="AO123"/>
      <c r="AP123"/>
      <c r="AQ123"/>
      <c r="AR123"/>
      <c r="AS123"/>
    </row>
    <row r="124" spans="28:45">
      <c r="AB124" s="39"/>
      <c r="AC124" s="47" t="e">
        <f>+'Ark1'!#REF!</f>
        <v>#REF!</v>
      </c>
      <c r="AD124" s="47" t="e">
        <f>+'Ark1'!#REF!</f>
        <v>#REF!</v>
      </c>
      <c r="AE124" s="48" t="s">
        <v>428</v>
      </c>
      <c r="AF124" s="47" t="e">
        <f>+'Ark1'!#REF!</f>
        <v>#REF!</v>
      </c>
      <c r="AG124" s="65" t="e">
        <f>+'Ark1'!#REF!</f>
        <v>#REF!</v>
      </c>
      <c r="AH124" s="49" t="e">
        <f>+'Ark1'!#REF!</f>
        <v>#REF!</v>
      </c>
      <c r="AI124" s="65" t="e">
        <f>+'Ark1'!#REF!</f>
        <v>#REF!</v>
      </c>
      <c r="AJ124" s="102" t="e">
        <f t="shared" si="1"/>
        <v>#REF!</v>
      </c>
      <c r="AK124" s="11"/>
      <c r="AL124" s="11"/>
      <c r="AM124"/>
      <c r="AN124"/>
      <c r="AO124"/>
      <c r="AP124"/>
      <c r="AQ124"/>
      <c r="AR124"/>
      <c r="AS124"/>
    </row>
    <row r="125" spans="28:45">
      <c r="AB125" s="39"/>
      <c r="AC125" s="47" t="e">
        <f>+'Ark1'!#REF!</f>
        <v>#REF!</v>
      </c>
      <c r="AD125" s="47" t="e">
        <f>+'Ark1'!#REF!</f>
        <v>#REF!</v>
      </c>
      <c r="AE125" s="48" t="s">
        <v>429</v>
      </c>
      <c r="AF125" s="47" t="e">
        <f>+'Ark1'!#REF!</f>
        <v>#REF!</v>
      </c>
      <c r="AG125" s="65" t="e">
        <f>+'Ark1'!#REF!</f>
        <v>#REF!</v>
      </c>
      <c r="AH125" s="49" t="e">
        <f>+'Ark1'!#REF!</f>
        <v>#REF!</v>
      </c>
      <c r="AI125" s="65" t="e">
        <f>+'Ark1'!#REF!</f>
        <v>#REF!</v>
      </c>
      <c r="AJ125" s="102" t="e">
        <f t="shared" si="1"/>
        <v>#REF!</v>
      </c>
      <c r="AK125" s="11"/>
      <c r="AL125" s="11"/>
      <c r="AM125"/>
      <c r="AN125"/>
      <c r="AO125"/>
      <c r="AP125"/>
      <c r="AQ125"/>
      <c r="AR125"/>
      <c r="AS125"/>
    </row>
    <row r="126" spans="28:45">
      <c r="AB126" s="39"/>
      <c r="AC126" s="47" t="e">
        <f>+'Ark1'!#REF!</f>
        <v>#REF!</v>
      </c>
      <c r="AD126" s="47" t="e">
        <f>+'Ark1'!#REF!</f>
        <v>#REF!</v>
      </c>
      <c r="AE126" s="48" t="s">
        <v>430</v>
      </c>
      <c r="AF126" s="47" t="e">
        <f>+'Ark1'!#REF!</f>
        <v>#REF!</v>
      </c>
      <c r="AG126" s="65" t="e">
        <f>+'Ark1'!#REF!</f>
        <v>#REF!</v>
      </c>
      <c r="AH126" s="49" t="e">
        <f>+'Ark1'!#REF!</f>
        <v>#REF!</v>
      </c>
      <c r="AI126" s="65" t="e">
        <f>+'Ark1'!#REF!</f>
        <v>#REF!</v>
      </c>
      <c r="AJ126" s="102" t="e">
        <f t="shared" si="1"/>
        <v>#REF!</v>
      </c>
      <c r="AK126" s="11"/>
      <c r="AL126" s="11"/>
      <c r="AM126"/>
      <c r="AN126"/>
      <c r="AO126"/>
      <c r="AP126"/>
      <c r="AQ126"/>
      <c r="AR126"/>
      <c r="AS126"/>
    </row>
    <row r="127" spans="28:45">
      <c r="AB127" s="39"/>
      <c r="AC127" s="47" t="e">
        <f>+'Ark1'!#REF!</f>
        <v>#REF!</v>
      </c>
      <c r="AD127" s="47" t="e">
        <f>+'Ark1'!#REF!</f>
        <v>#REF!</v>
      </c>
      <c r="AE127" s="48" t="s">
        <v>431</v>
      </c>
      <c r="AF127" s="47" t="e">
        <f>+'Ark1'!#REF!</f>
        <v>#REF!</v>
      </c>
      <c r="AG127" s="65" t="e">
        <f>+'Ark1'!#REF!</f>
        <v>#REF!</v>
      </c>
      <c r="AH127" s="49" t="e">
        <f>+'Ark1'!#REF!</f>
        <v>#REF!</v>
      </c>
      <c r="AI127" s="65" t="e">
        <f>+'Ark1'!#REF!</f>
        <v>#REF!</v>
      </c>
      <c r="AJ127" s="102" t="e">
        <f t="shared" si="1"/>
        <v>#REF!</v>
      </c>
      <c r="AK127" s="11"/>
      <c r="AL127" s="11"/>
      <c r="AM127"/>
      <c r="AN127"/>
      <c r="AO127"/>
      <c r="AP127"/>
      <c r="AQ127"/>
      <c r="AR127"/>
      <c r="AS127"/>
    </row>
    <row r="128" spans="28:45">
      <c r="AB128" s="39"/>
      <c r="AC128" s="47" t="e">
        <f>+'Ark1'!#REF!</f>
        <v>#REF!</v>
      </c>
      <c r="AD128" s="47" t="e">
        <f>+'Ark1'!#REF!</f>
        <v>#REF!</v>
      </c>
      <c r="AE128" s="48" t="s">
        <v>432</v>
      </c>
      <c r="AF128" s="47" t="e">
        <f>+'Ark1'!#REF!</f>
        <v>#REF!</v>
      </c>
      <c r="AG128" s="65" t="e">
        <f>+'Ark1'!#REF!</f>
        <v>#REF!</v>
      </c>
      <c r="AH128" s="49" t="e">
        <f>+'Ark1'!#REF!</f>
        <v>#REF!</v>
      </c>
      <c r="AI128" s="65" t="e">
        <f>+'Ark1'!#REF!</f>
        <v>#REF!</v>
      </c>
      <c r="AJ128" s="102" t="e">
        <f t="shared" si="1"/>
        <v>#REF!</v>
      </c>
      <c r="AK128" s="11"/>
      <c r="AL128" s="11"/>
      <c r="AM128"/>
      <c r="AN128"/>
      <c r="AO128"/>
      <c r="AP128"/>
      <c r="AQ128"/>
      <c r="AR128"/>
      <c r="AS128"/>
    </row>
    <row r="129" spans="28:45">
      <c r="AB129" s="39"/>
      <c r="AC129" s="47" t="e">
        <f>+'Ark1'!#REF!</f>
        <v>#REF!</v>
      </c>
      <c r="AD129" s="47" t="e">
        <f>+'Ark1'!#REF!</f>
        <v>#REF!</v>
      </c>
      <c r="AE129" s="48" t="s">
        <v>433</v>
      </c>
      <c r="AF129" s="47" t="e">
        <f>+'Ark1'!#REF!</f>
        <v>#REF!</v>
      </c>
      <c r="AG129" s="65" t="e">
        <f>+'Ark1'!#REF!</f>
        <v>#REF!</v>
      </c>
      <c r="AH129" s="49" t="e">
        <f>+'Ark1'!#REF!</f>
        <v>#REF!</v>
      </c>
      <c r="AI129" s="65" t="e">
        <f>+'Ark1'!#REF!</f>
        <v>#REF!</v>
      </c>
      <c r="AJ129" s="102" t="e">
        <f t="shared" si="1"/>
        <v>#REF!</v>
      </c>
      <c r="AK129" s="11"/>
      <c r="AL129" s="11"/>
      <c r="AM129"/>
      <c r="AN129"/>
      <c r="AO129"/>
      <c r="AP129"/>
      <c r="AQ129"/>
      <c r="AR129"/>
      <c r="AS129"/>
    </row>
    <row r="130" spans="28:45">
      <c r="AB130" s="39"/>
      <c r="AC130" s="47" t="e">
        <f>+'Ark1'!#REF!</f>
        <v>#REF!</v>
      </c>
      <c r="AD130" s="47" t="e">
        <f>+'Ark1'!#REF!</f>
        <v>#REF!</v>
      </c>
      <c r="AE130" s="48" t="s">
        <v>434</v>
      </c>
      <c r="AF130" s="47" t="e">
        <f>+'Ark1'!#REF!</f>
        <v>#REF!</v>
      </c>
      <c r="AG130" s="65" t="e">
        <f>+'Ark1'!#REF!</f>
        <v>#REF!</v>
      </c>
      <c r="AH130" s="49" t="e">
        <f>+'Ark1'!#REF!</f>
        <v>#REF!</v>
      </c>
      <c r="AI130" s="65" t="e">
        <f>+'Ark1'!#REF!</f>
        <v>#REF!</v>
      </c>
      <c r="AJ130" s="102" t="e">
        <f t="shared" si="1"/>
        <v>#REF!</v>
      </c>
      <c r="AK130" s="11"/>
      <c r="AL130" s="11"/>
      <c r="AM130"/>
      <c r="AN130"/>
      <c r="AO130"/>
      <c r="AP130"/>
      <c r="AQ130"/>
      <c r="AR130"/>
      <c r="AS130"/>
    </row>
    <row r="131" spans="28:45">
      <c r="AB131" s="39"/>
      <c r="AC131" s="47" t="e">
        <f>+'Ark1'!#REF!</f>
        <v>#REF!</v>
      </c>
      <c r="AD131" s="47" t="e">
        <f>+'Ark1'!#REF!</f>
        <v>#REF!</v>
      </c>
      <c r="AE131" s="48" t="s">
        <v>435</v>
      </c>
      <c r="AF131" s="47" t="e">
        <f>+'Ark1'!#REF!</f>
        <v>#REF!</v>
      </c>
      <c r="AG131" s="65" t="e">
        <f>+'Ark1'!#REF!</f>
        <v>#REF!</v>
      </c>
      <c r="AH131" s="49" t="e">
        <f>+'Ark1'!#REF!</f>
        <v>#REF!</v>
      </c>
      <c r="AI131" s="65" t="e">
        <f>+'Ark1'!#REF!</f>
        <v>#REF!</v>
      </c>
      <c r="AJ131" s="102" t="e">
        <f t="shared" si="1"/>
        <v>#REF!</v>
      </c>
      <c r="AK131" s="11"/>
      <c r="AL131" s="11"/>
      <c r="AM131"/>
      <c r="AN131"/>
      <c r="AO131"/>
      <c r="AP131"/>
      <c r="AQ131"/>
      <c r="AR131"/>
      <c r="AS131"/>
    </row>
    <row r="132" spans="28:45">
      <c r="AB132" s="39"/>
      <c r="AC132" s="47" t="e">
        <f>+'Ark1'!#REF!</f>
        <v>#REF!</v>
      </c>
      <c r="AD132" s="47" t="e">
        <f>+'Ark1'!#REF!</f>
        <v>#REF!</v>
      </c>
      <c r="AE132" s="48" t="s">
        <v>436</v>
      </c>
      <c r="AF132" s="47" t="e">
        <f>+'Ark1'!#REF!</f>
        <v>#REF!</v>
      </c>
      <c r="AG132" s="65" t="e">
        <f>+'Ark1'!#REF!</f>
        <v>#REF!</v>
      </c>
      <c r="AH132" s="49" t="e">
        <f>+'Ark1'!#REF!</f>
        <v>#REF!</v>
      </c>
      <c r="AI132" s="65" t="e">
        <f>+'Ark1'!#REF!</f>
        <v>#REF!</v>
      </c>
      <c r="AJ132" s="102" t="e">
        <f t="shared" si="1"/>
        <v>#REF!</v>
      </c>
      <c r="AK132" s="11"/>
      <c r="AL132" s="11"/>
      <c r="AM132"/>
      <c r="AN132"/>
      <c r="AO132"/>
      <c r="AP132"/>
      <c r="AQ132"/>
      <c r="AR132"/>
      <c r="AS132"/>
    </row>
    <row r="133" spans="28:45">
      <c r="AB133" s="39"/>
      <c r="AC133" s="47" t="e">
        <f>+'Ark1'!#REF!</f>
        <v>#REF!</v>
      </c>
      <c r="AD133" s="47" t="e">
        <f>+'Ark1'!#REF!</f>
        <v>#REF!</v>
      </c>
      <c r="AE133" s="48" t="s">
        <v>437</v>
      </c>
      <c r="AF133" s="47" t="e">
        <f>+'Ark1'!#REF!</f>
        <v>#REF!</v>
      </c>
      <c r="AG133" s="65" t="e">
        <f>+'Ark1'!#REF!</f>
        <v>#REF!</v>
      </c>
      <c r="AH133" s="49" t="e">
        <f>+'Ark1'!#REF!</f>
        <v>#REF!</v>
      </c>
      <c r="AI133" s="65" t="e">
        <f>+'Ark1'!#REF!</f>
        <v>#REF!</v>
      </c>
      <c r="AJ133" s="102" t="e">
        <f t="shared" si="1"/>
        <v>#REF!</v>
      </c>
      <c r="AK133" s="11"/>
      <c r="AL133" s="11"/>
      <c r="AM133"/>
      <c r="AN133"/>
      <c r="AO133"/>
      <c r="AP133"/>
      <c r="AQ133"/>
      <c r="AR133"/>
      <c r="AS133"/>
    </row>
    <row r="134" spans="28:45">
      <c r="AB134" s="39"/>
      <c r="AC134" s="47" t="e">
        <f>+'Ark1'!#REF!</f>
        <v>#REF!</v>
      </c>
      <c r="AD134" s="47" t="e">
        <f>+'Ark1'!#REF!</f>
        <v>#REF!</v>
      </c>
      <c r="AE134" s="48" t="s">
        <v>438</v>
      </c>
      <c r="AF134" s="47" t="e">
        <f>+'Ark1'!#REF!</f>
        <v>#REF!</v>
      </c>
      <c r="AG134" s="65" t="e">
        <f>+'Ark1'!#REF!</f>
        <v>#REF!</v>
      </c>
      <c r="AH134" s="49" t="e">
        <f>+'Ark1'!#REF!</f>
        <v>#REF!</v>
      </c>
      <c r="AI134" s="65" t="e">
        <f>+'Ark1'!#REF!</f>
        <v>#REF!</v>
      </c>
      <c r="AJ134" s="102" t="e">
        <f t="shared" si="1"/>
        <v>#REF!</v>
      </c>
      <c r="AK134" s="11"/>
      <c r="AL134" s="11"/>
      <c r="AM134"/>
      <c r="AN134"/>
      <c r="AO134"/>
      <c r="AP134"/>
      <c r="AQ134"/>
      <c r="AR134"/>
      <c r="AS134"/>
    </row>
    <row r="135" spans="28:45">
      <c r="AB135" s="39"/>
      <c r="AC135" s="47" t="e">
        <f>+'Ark1'!#REF!</f>
        <v>#REF!</v>
      </c>
      <c r="AD135" s="47" t="e">
        <f>+'Ark1'!#REF!</f>
        <v>#REF!</v>
      </c>
      <c r="AE135" s="48" t="s">
        <v>439</v>
      </c>
      <c r="AF135" s="47" t="e">
        <f>+'Ark1'!#REF!</f>
        <v>#REF!</v>
      </c>
      <c r="AG135" s="65" t="e">
        <f>+'Ark1'!#REF!</f>
        <v>#REF!</v>
      </c>
      <c r="AH135" s="49" t="e">
        <f>+'Ark1'!#REF!</f>
        <v>#REF!</v>
      </c>
      <c r="AI135" s="65" t="e">
        <f>+'Ark1'!#REF!</f>
        <v>#REF!</v>
      </c>
      <c r="AJ135" s="102" t="e">
        <f t="shared" si="1"/>
        <v>#REF!</v>
      </c>
      <c r="AK135" s="11"/>
      <c r="AL135" s="11"/>
      <c r="AM135"/>
      <c r="AN135"/>
      <c r="AO135"/>
      <c r="AP135"/>
      <c r="AQ135"/>
      <c r="AR135"/>
      <c r="AS135"/>
    </row>
    <row r="136" spans="28:45">
      <c r="AB136" s="39"/>
      <c r="AC136" s="47" t="e">
        <f>+'Ark1'!#REF!</f>
        <v>#REF!</v>
      </c>
      <c r="AD136" s="47" t="e">
        <f>+'Ark1'!#REF!</f>
        <v>#REF!</v>
      </c>
      <c r="AE136" s="48" t="s">
        <v>440</v>
      </c>
      <c r="AF136" s="47" t="e">
        <f>+'Ark1'!#REF!</f>
        <v>#REF!</v>
      </c>
      <c r="AG136" s="65" t="e">
        <f>+'Ark1'!#REF!</f>
        <v>#REF!</v>
      </c>
      <c r="AH136" s="49" t="e">
        <f>+'Ark1'!#REF!</f>
        <v>#REF!</v>
      </c>
      <c r="AI136" s="65" t="e">
        <f>+'Ark1'!#REF!</f>
        <v>#REF!</v>
      </c>
      <c r="AJ136" s="102" t="e">
        <f t="shared" si="1"/>
        <v>#REF!</v>
      </c>
      <c r="AK136" s="11"/>
      <c r="AL136" s="11"/>
      <c r="AM136"/>
      <c r="AN136"/>
      <c r="AO136"/>
      <c r="AP136"/>
      <c r="AQ136"/>
      <c r="AR136"/>
      <c r="AS136"/>
    </row>
    <row r="137" spans="28:45">
      <c r="AB137" s="39"/>
      <c r="AC137" s="47" t="e">
        <f>+'Ark1'!#REF!</f>
        <v>#REF!</v>
      </c>
      <c r="AD137" s="47" t="e">
        <f>+'Ark1'!#REF!</f>
        <v>#REF!</v>
      </c>
      <c r="AE137" s="48" t="s">
        <v>441</v>
      </c>
      <c r="AF137" s="47" t="e">
        <f>+'Ark1'!#REF!</f>
        <v>#REF!</v>
      </c>
      <c r="AG137" s="65" t="e">
        <f>+'Ark1'!#REF!</f>
        <v>#REF!</v>
      </c>
      <c r="AH137" s="49" t="e">
        <f>+'Ark1'!#REF!</f>
        <v>#REF!</v>
      </c>
      <c r="AI137" s="65" t="e">
        <f>+'Ark1'!#REF!</f>
        <v>#REF!</v>
      </c>
      <c r="AJ137" s="102" t="e">
        <f t="shared" si="1"/>
        <v>#REF!</v>
      </c>
      <c r="AK137" s="11"/>
      <c r="AL137" s="11"/>
      <c r="AM137"/>
      <c r="AN137"/>
      <c r="AO137"/>
      <c r="AP137"/>
      <c r="AQ137"/>
      <c r="AR137"/>
      <c r="AS137"/>
    </row>
    <row r="138" spans="28:45">
      <c r="AB138" s="39"/>
      <c r="AC138" t="e">
        <f>+'Ark1'!#REF!</f>
        <v>#REF!</v>
      </c>
      <c r="AD138" t="e">
        <f>+'Ark1'!#REF!</f>
        <v>#REF!</v>
      </c>
      <c r="AE138" s="3" t="s">
        <v>425</v>
      </c>
      <c r="AF138" t="e">
        <f>+'Ark1'!#REF!</f>
        <v>#REF!</v>
      </c>
      <c r="AG138" s="9" t="e">
        <f>+'Ark1'!#REF!</f>
        <v>#REF!</v>
      </c>
      <c r="AH138" s="1" t="e">
        <f>+'Ark1'!#REF!</f>
        <v>#REF!</v>
      </c>
      <c r="AI138" s="9" t="e">
        <f>+'Ark1'!#REF!</f>
        <v>#REF!</v>
      </c>
      <c r="AJ138" s="97" t="e">
        <f t="shared" si="1"/>
        <v>#REF!</v>
      </c>
      <c r="AK138" s="11"/>
      <c r="AL138" s="11"/>
      <c r="AM138"/>
      <c r="AN138"/>
      <c r="AO138"/>
      <c r="AP138"/>
      <c r="AQ138"/>
      <c r="AR138"/>
      <c r="AS138"/>
    </row>
    <row r="139" spans="28:45">
      <c r="AB139" s="39"/>
      <c r="AC139" t="e">
        <f>+'Ark1'!#REF!</f>
        <v>#REF!</v>
      </c>
      <c r="AD139" t="e">
        <f>+'Ark1'!#REF!</f>
        <v>#REF!</v>
      </c>
      <c r="AE139" s="3" t="s">
        <v>426</v>
      </c>
      <c r="AF139" t="e">
        <f>+'Ark1'!#REF!</f>
        <v>#REF!</v>
      </c>
      <c r="AG139" s="9" t="e">
        <f>+'Ark1'!#REF!</f>
        <v>#REF!</v>
      </c>
      <c r="AH139" s="1" t="e">
        <f>+'Ark1'!#REF!</f>
        <v>#REF!</v>
      </c>
      <c r="AI139" s="9" t="e">
        <f>+'Ark1'!#REF!</f>
        <v>#REF!</v>
      </c>
      <c r="AJ139" s="97" t="e">
        <f t="shared" si="1"/>
        <v>#REF!</v>
      </c>
      <c r="AK139" s="11"/>
      <c r="AL139" s="11"/>
      <c r="AM139"/>
      <c r="AN139"/>
      <c r="AO139"/>
      <c r="AP139"/>
      <c r="AQ139"/>
      <c r="AR139"/>
      <c r="AS139"/>
    </row>
    <row r="140" spans="28:45">
      <c r="AB140" s="39"/>
      <c r="AC140" t="e">
        <f>+'Ark1'!#REF!</f>
        <v>#REF!</v>
      </c>
      <c r="AD140" t="e">
        <f>+'Ark1'!#REF!</f>
        <v>#REF!</v>
      </c>
      <c r="AE140" s="3" t="s">
        <v>427</v>
      </c>
      <c r="AF140" t="e">
        <f>+'Ark1'!#REF!</f>
        <v>#REF!</v>
      </c>
      <c r="AG140" s="9" t="e">
        <f>+'Ark1'!#REF!</f>
        <v>#REF!</v>
      </c>
      <c r="AH140" s="1" t="e">
        <f>+'Ark1'!#REF!</f>
        <v>#REF!</v>
      </c>
      <c r="AI140" s="9" t="e">
        <f>+'Ark1'!#REF!</f>
        <v>#REF!</v>
      </c>
      <c r="AJ140" s="97" t="e">
        <f t="shared" ref="AJ140:AJ203" si="2">+AG140/AF140</f>
        <v>#REF!</v>
      </c>
      <c r="AK140" s="11"/>
      <c r="AL140" s="11"/>
      <c r="AM140"/>
      <c r="AN140"/>
      <c r="AO140"/>
      <c r="AP140"/>
      <c r="AQ140"/>
      <c r="AR140"/>
      <c r="AS140"/>
    </row>
    <row r="141" spans="28:45">
      <c r="AB141" s="39"/>
      <c r="AC141" t="e">
        <f>+'Ark1'!#REF!</f>
        <v>#REF!</v>
      </c>
      <c r="AD141" t="e">
        <f>+'Ark1'!#REF!</f>
        <v>#REF!</v>
      </c>
      <c r="AE141" s="3" t="s">
        <v>405</v>
      </c>
      <c r="AF141" t="e">
        <f>+'Ark1'!#REF!</f>
        <v>#REF!</v>
      </c>
      <c r="AG141" s="9" t="e">
        <f>+'Ark1'!#REF!</f>
        <v>#REF!</v>
      </c>
      <c r="AH141" s="1" t="e">
        <f>+'Ark1'!#REF!</f>
        <v>#REF!</v>
      </c>
      <c r="AI141" s="9" t="e">
        <f>+'Ark1'!#REF!</f>
        <v>#REF!</v>
      </c>
      <c r="AJ141" s="97" t="e">
        <f t="shared" si="2"/>
        <v>#REF!</v>
      </c>
      <c r="AK141" s="11"/>
      <c r="AL141" s="11"/>
      <c r="AM141"/>
      <c r="AN141"/>
      <c r="AO141"/>
      <c r="AP141"/>
      <c r="AQ141"/>
      <c r="AR141"/>
      <c r="AS141"/>
    </row>
    <row r="142" spans="28:45">
      <c r="AB142" s="39"/>
      <c r="AC142" t="e">
        <f>+'Ark1'!#REF!</f>
        <v>#REF!</v>
      </c>
      <c r="AD142" t="e">
        <f>+'Ark1'!#REF!</f>
        <v>#REF!</v>
      </c>
      <c r="AE142" s="3" t="s">
        <v>428</v>
      </c>
      <c r="AF142" t="e">
        <f>+'Ark1'!#REF!</f>
        <v>#REF!</v>
      </c>
      <c r="AG142" s="9" t="e">
        <f>+'Ark1'!#REF!</f>
        <v>#REF!</v>
      </c>
      <c r="AH142" s="1" t="e">
        <f>+'Ark1'!#REF!</f>
        <v>#REF!</v>
      </c>
      <c r="AI142" s="9" t="e">
        <f>+'Ark1'!#REF!</f>
        <v>#REF!</v>
      </c>
      <c r="AJ142" s="97" t="e">
        <f t="shared" si="2"/>
        <v>#REF!</v>
      </c>
      <c r="AK142" s="11"/>
      <c r="AL142" s="11"/>
      <c r="AM142"/>
      <c r="AN142"/>
      <c r="AO142"/>
      <c r="AP142"/>
      <c r="AQ142"/>
      <c r="AR142"/>
      <c r="AS142"/>
    </row>
    <row r="143" spans="28:45">
      <c r="AB143" s="39"/>
      <c r="AC143" t="e">
        <f>+'Ark1'!#REF!</f>
        <v>#REF!</v>
      </c>
      <c r="AD143" t="e">
        <f>+'Ark1'!#REF!</f>
        <v>#REF!</v>
      </c>
      <c r="AE143" s="3" t="s">
        <v>429</v>
      </c>
      <c r="AF143" t="e">
        <f>+'Ark1'!#REF!</f>
        <v>#REF!</v>
      </c>
      <c r="AG143" s="9" t="e">
        <f>+'Ark1'!#REF!</f>
        <v>#REF!</v>
      </c>
      <c r="AH143" s="1" t="e">
        <f>+'Ark1'!#REF!</f>
        <v>#REF!</v>
      </c>
      <c r="AI143" s="9" t="e">
        <f>+'Ark1'!#REF!</f>
        <v>#REF!</v>
      </c>
      <c r="AJ143" s="97" t="e">
        <f t="shared" si="2"/>
        <v>#REF!</v>
      </c>
      <c r="AK143" s="11"/>
      <c r="AL143" s="11"/>
      <c r="AM143"/>
      <c r="AN143"/>
      <c r="AO143"/>
      <c r="AP143"/>
      <c r="AQ143"/>
      <c r="AR143"/>
      <c r="AS143"/>
    </row>
    <row r="144" spans="28:45">
      <c r="AB144" s="39"/>
      <c r="AC144" t="e">
        <f>+'Ark1'!#REF!</f>
        <v>#REF!</v>
      </c>
      <c r="AD144" t="e">
        <f>+'Ark1'!#REF!</f>
        <v>#REF!</v>
      </c>
      <c r="AE144" s="3" t="s">
        <v>430</v>
      </c>
      <c r="AF144" t="e">
        <f>+'Ark1'!#REF!</f>
        <v>#REF!</v>
      </c>
      <c r="AG144" s="9" t="e">
        <f>+'Ark1'!#REF!</f>
        <v>#REF!</v>
      </c>
      <c r="AH144" s="1" t="e">
        <f>+'Ark1'!#REF!</f>
        <v>#REF!</v>
      </c>
      <c r="AI144" s="9" t="e">
        <f>+'Ark1'!#REF!</f>
        <v>#REF!</v>
      </c>
      <c r="AJ144" s="97" t="e">
        <f t="shared" si="2"/>
        <v>#REF!</v>
      </c>
      <c r="AK144" s="11"/>
      <c r="AL144" s="11"/>
      <c r="AM144"/>
      <c r="AN144"/>
      <c r="AO144"/>
      <c r="AP144"/>
      <c r="AQ144"/>
      <c r="AR144"/>
      <c r="AS144"/>
    </row>
    <row r="145" spans="28:45">
      <c r="AB145" s="39"/>
      <c r="AC145" t="e">
        <f>+'Ark1'!#REF!</f>
        <v>#REF!</v>
      </c>
      <c r="AD145" t="e">
        <f>+'Ark1'!#REF!</f>
        <v>#REF!</v>
      </c>
      <c r="AE145" s="3" t="s">
        <v>431</v>
      </c>
      <c r="AF145" t="e">
        <f>+'Ark1'!#REF!</f>
        <v>#REF!</v>
      </c>
      <c r="AG145" s="9" t="e">
        <f>+'Ark1'!#REF!</f>
        <v>#REF!</v>
      </c>
      <c r="AH145" s="1" t="e">
        <f>+'Ark1'!#REF!</f>
        <v>#REF!</v>
      </c>
      <c r="AI145" s="9" t="e">
        <f>+'Ark1'!#REF!</f>
        <v>#REF!</v>
      </c>
      <c r="AJ145" s="97" t="e">
        <f t="shared" si="2"/>
        <v>#REF!</v>
      </c>
      <c r="AK145" s="11"/>
      <c r="AL145" s="11"/>
      <c r="AM145"/>
      <c r="AN145"/>
      <c r="AO145"/>
      <c r="AP145"/>
      <c r="AQ145"/>
      <c r="AR145"/>
      <c r="AS145"/>
    </row>
    <row r="146" spans="28:45">
      <c r="AB146" s="39"/>
      <c r="AC146" t="e">
        <f>+'Ark1'!#REF!</f>
        <v>#REF!</v>
      </c>
      <c r="AD146" t="e">
        <f>+'Ark1'!#REF!</f>
        <v>#REF!</v>
      </c>
      <c r="AE146" s="3" t="s">
        <v>432</v>
      </c>
      <c r="AF146" t="e">
        <f>+'Ark1'!#REF!</f>
        <v>#REF!</v>
      </c>
      <c r="AG146" s="9" t="e">
        <f>+'Ark1'!#REF!</f>
        <v>#REF!</v>
      </c>
      <c r="AH146" s="1" t="e">
        <f>+'Ark1'!#REF!</f>
        <v>#REF!</v>
      </c>
      <c r="AI146" s="9" t="e">
        <f>+'Ark1'!#REF!</f>
        <v>#REF!</v>
      </c>
      <c r="AJ146" s="97" t="e">
        <f t="shared" si="2"/>
        <v>#REF!</v>
      </c>
      <c r="AK146" s="11"/>
      <c r="AL146" s="11"/>
      <c r="AM146"/>
      <c r="AN146"/>
      <c r="AO146"/>
      <c r="AP146"/>
      <c r="AQ146"/>
      <c r="AR146"/>
      <c r="AS146"/>
    </row>
    <row r="147" spans="28:45">
      <c r="AB147" s="39"/>
      <c r="AC147" t="e">
        <f>+'Ark1'!#REF!</f>
        <v>#REF!</v>
      </c>
      <c r="AD147" t="e">
        <f>+'Ark1'!#REF!</f>
        <v>#REF!</v>
      </c>
      <c r="AE147" s="3" t="s">
        <v>433</v>
      </c>
      <c r="AF147" t="e">
        <f>+'Ark1'!#REF!</f>
        <v>#REF!</v>
      </c>
      <c r="AG147" s="9" t="e">
        <f>+'Ark1'!#REF!</f>
        <v>#REF!</v>
      </c>
      <c r="AH147" s="1" t="e">
        <f>+'Ark1'!#REF!</f>
        <v>#REF!</v>
      </c>
      <c r="AI147" s="9" t="e">
        <f>+'Ark1'!#REF!</f>
        <v>#REF!</v>
      </c>
      <c r="AJ147" s="97" t="e">
        <f t="shared" si="2"/>
        <v>#REF!</v>
      </c>
      <c r="AK147" s="11"/>
      <c r="AL147" s="11"/>
      <c r="AM147"/>
      <c r="AN147"/>
      <c r="AO147"/>
      <c r="AP147"/>
      <c r="AQ147"/>
      <c r="AR147"/>
      <c r="AS147"/>
    </row>
    <row r="148" spans="28:45">
      <c r="AB148" s="39"/>
      <c r="AC148" t="e">
        <f>+'Ark1'!#REF!</f>
        <v>#REF!</v>
      </c>
      <c r="AD148" t="e">
        <f>+'Ark1'!#REF!</f>
        <v>#REF!</v>
      </c>
      <c r="AE148" s="3" t="s">
        <v>434</v>
      </c>
      <c r="AF148" t="e">
        <f>+'Ark1'!#REF!</f>
        <v>#REF!</v>
      </c>
      <c r="AG148" s="9" t="e">
        <f>+'Ark1'!#REF!</f>
        <v>#REF!</v>
      </c>
      <c r="AH148" s="1" t="e">
        <f>+'Ark1'!#REF!</f>
        <v>#REF!</v>
      </c>
      <c r="AI148" s="9" t="e">
        <f>+'Ark1'!#REF!</f>
        <v>#REF!</v>
      </c>
      <c r="AJ148" s="97" t="e">
        <f t="shared" si="2"/>
        <v>#REF!</v>
      </c>
      <c r="AK148" s="11"/>
      <c r="AL148" s="11"/>
      <c r="AM148"/>
      <c r="AN148"/>
      <c r="AO148"/>
      <c r="AP148"/>
      <c r="AQ148"/>
      <c r="AR148"/>
      <c r="AS148"/>
    </row>
    <row r="149" spans="28:45">
      <c r="AB149" s="39"/>
      <c r="AC149" t="e">
        <f>+'Ark1'!#REF!</f>
        <v>#REF!</v>
      </c>
      <c r="AD149" t="e">
        <f>+'Ark1'!#REF!</f>
        <v>#REF!</v>
      </c>
      <c r="AE149" s="3" t="s">
        <v>435</v>
      </c>
      <c r="AF149" t="e">
        <f>+'Ark1'!#REF!</f>
        <v>#REF!</v>
      </c>
      <c r="AG149" s="9" t="e">
        <f>+'Ark1'!#REF!</f>
        <v>#REF!</v>
      </c>
      <c r="AH149" s="1" t="e">
        <f>+'Ark1'!#REF!</f>
        <v>#REF!</v>
      </c>
      <c r="AI149" s="9" t="e">
        <f>+'Ark1'!#REF!</f>
        <v>#REF!</v>
      </c>
      <c r="AJ149" s="97" t="e">
        <f t="shared" si="2"/>
        <v>#REF!</v>
      </c>
      <c r="AK149" s="11"/>
      <c r="AL149" s="11"/>
      <c r="AM149"/>
      <c r="AN149"/>
      <c r="AO149"/>
      <c r="AP149"/>
      <c r="AQ149"/>
      <c r="AR149"/>
      <c r="AS149"/>
    </row>
    <row r="150" spans="28:45">
      <c r="AB150" s="39"/>
      <c r="AC150" t="e">
        <f>+'Ark1'!#REF!</f>
        <v>#REF!</v>
      </c>
      <c r="AD150" t="e">
        <f>+'Ark1'!#REF!</f>
        <v>#REF!</v>
      </c>
      <c r="AE150" s="3" t="s">
        <v>436</v>
      </c>
      <c r="AF150" t="e">
        <f>+'Ark1'!#REF!</f>
        <v>#REF!</v>
      </c>
      <c r="AG150" s="9" t="e">
        <f>+'Ark1'!#REF!</f>
        <v>#REF!</v>
      </c>
      <c r="AH150" s="1" t="e">
        <f>+'Ark1'!#REF!</f>
        <v>#REF!</v>
      </c>
      <c r="AI150" s="9" t="e">
        <f>+'Ark1'!#REF!</f>
        <v>#REF!</v>
      </c>
      <c r="AJ150" s="97" t="e">
        <f t="shared" si="2"/>
        <v>#REF!</v>
      </c>
      <c r="AK150" s="11"/>
      <c r="AL150" s="11"/>
      <c r="AM150"/>
      <c r="AN150"/>
      <c r="AO150"/>
      <c r="AP150"/>
      <c r="AQ150"/>
      <c r="AR150"/>
      <c r="AS150"/>
    </row>
    <row r="151" spans="28:45">
      <c r="AB151" s="39"/>
      <c r="AC151" t="e">
        <f>+'Ark1'!#REF!</f>
        <v>#REF!</v>
      </c>
      <c r="AD151" t="e">
        <f>+'Ark1'!#REF!</f>
        <v>#REF!</v>
      </c>
      <c r="AE151" s="3" t="s">
        <v>437</v>
      </c>
      <c r="AF151" t="e">
        <f>+'Ark1'!#REF!</f>
        <v>#REF!</v>
      </c>
      <c r="AG151" s="9" t="e">
        <f>+'Ark1'!#REF!</f>
        <v>#REF!</v>
      </c>
      <c r="AH151" s="1" t="e">
        <f>+'Ark1'!#REF!</f>
        <v>#REF!</v>
      </c>
      <c r="AI151" s="9" t="e">
        <f>+'Ark1'!#REF!</f>
        <v>#REF!</v>
      </c>
      <c r="AJ151" s="97" t="e">
        <f t="shared" si="2"/>
        <v>#REF!</v>
      </c>
      <c r="AK151" s="11"/>
      <c r="AL151" s="11"/>
      <c r="AM151"/>
      <c r="AN151"/>
      <c r="AO151"/>
      <c r="AP151"/>
      <c r="AQ151"/>
      <c r="AR151"/>
      <c r="AS151"/>
    </row>
    <row r="152" spans="28:45">
      <c r="AB152" s="39"/>
      <c r="AC152" t="e">
        <f>+'Ark1'!#REF!</f>
        <v>#REF!</v>
      </c>
      <c r="AD152" t="e">
        <f>+'Ark1'!#REF!</f>
        <v>#REF!</v>
      </c>
      <c r="AE152" s="3" t="s">
        <v>438</v>
      </c>
      <c r="AF152" t="e">
        <f>+'Ark1'!#REF!</f>
        <v>#REF!</v>
      </c>
      <c r="AG152" s="9" t="e">
        <f>+'Ark1'!#REF!</f>
        <v>#REF!</v>
      </c>
      <c r="AH152" s="1" t="e">
        <f>+'Ark1'!#REF!</f>
        <v>#REF!</v>
      </c>
      <c r="AI152" s="9" t="e">
        <f>+'Ark1'!#REF!</f>
        <v>#REF!</v>
      </c>
      <c r="AJ152" s="97" t="e">
        <f t="shared" si="2"/>
        <v>#REF!</v>
      </c>
      <c r="AK152" s="11"/>
      <c r="AL152" s="11"/>
      <c r="AM152"/>
      <c r="AN152"/>
      <c r="AO152"/>
      <c r="AP152"/>
      <c r="AQ152"/>
      <c r="AR152"/>
      <c r="AS152"/>
    </row>
    <row r="153" spans="28:45">
      <c r="AB153" s="39"/>
      <c r="AC153" t="e">
        <f>+'Ark1'!#REF!</f>
        <v>#REF!</v>
      </c>
      <c r="AD153" t="e">
        <f>+'Ark1'!#REF!</f>
        <v>#REF!</v>
      </c>
      <c r="AE153" s="3" t="s">
        <v>439</v>
      </c>
      <c r="AF153" t="e">
        <f>+'Ark1'!#REF!</f>
        <v>#REF!</v>
      </c>
      <c r="AG153" s="9" t="e">
        <f>+'Ark1'!#REF!</f>
        <v>#REF!</v>
      </c>
      <c r="AH153" s="1" t="e">
        <f>+'Ark1'!#REF!</f>
        <v>#REF!</v>
      </c>
      <c r="AI153" s="9" t="e">
        <f>+'Ark1'!#REF!</f>
        <v>#REF!</v>
      </c>
      <c r="AJ153" s="97" t="e">
        <f t="shared" si="2"/>
        <v>#REF!</v>
      </c>
      <c r="AK153" s="11"/>
      <c r="AL153" s="11"/>
      <c r="AM153"/>
      <c r="AN153"/>
      <c r="AO153"/>
      <c r="AP153"/>
      <c r="AQ153"/>
      <c r="AR153"/>
      <c r="AS153"/>
    </row>
    <row r="154" spans="28:45">
      <c r="AB154" s="39"/>
      <c r="AC154" t="e">
        <f>+'Ark1'!#REF!</f>
        <v>#REF!</v>
      </c>
      <c r="AD154" t="e">
        <f>+'Ark1'!#REF!</f>
        <v>#REF!</v>
      </c>
      <c r="AE154" s="3" t="s">
        <v>440</v>
      </c>
      <c r="AF154" t="e">
        <f>+'Ark1'!#REF!</f>
        <v>#REF!</v>
      </c>
      <c r="AG154" s="9" t="e">
        <f>+'Ark1'!#REF!</f>
        <v>#REF!</v>
      </c>
      <c r="AH154" s="1" t="e">
        <f>+'Ark1'!#REF!</f>
        <v>#REF!</v>
      </c>
      <c r="AI154" s="9" t="e">
        <f>+'Ark1'!#REF!</f>
        <v>#REF!</v>
      </c>
      <c r="AJ154" s="97" t="e">
        <f t="shared" si="2"/>
        <v>#REF!</v>
      </c>
      <c r="AK154" s="11"/>
      <c r="AL154" s="11"/>
      <c r="AM154"/>
      <c r="AN154"/>
      <c r="AO154"/>
      <c r="AP154"/>
      <c r="AQ154"/>
      <c r="AR154"/>
      <c r="AS154"/>
    </row>
    <row r="155" spans="28:45">
      <c r="AB155" s="39"/>
      <c r="AC155" t="e">
        <f>+'Ark1'!#REF!</f>
        <v>#REF!</v>
      </c>
      <c r="AD155" t="e">
        <f>+'Ark1'!#REF!</f>
        <v>#REF!</v>
      </c>
      <c r="AE155" s="3" t="s">
        <v>441</v>
      </c>
      <c r="AF155" t="e">
        <f>+'Ark1'!#REF!</f>
        <v>#REF!</v>
      </c>
      <c r="AG155" s="9" t="e">
        <f>+'Ark1'!#REF!</f>
        <v>#REF!</v>
      </c>
      <c r="AH155" s="1" t="e">
        <f>+'Ark1'!#REF!</f>
        <v>#REF!</v>
      </c>
      <c r="AI155" s="9" t="e">
        <f>+'Ark1'!#REF!</f>
        <v>#REF!</v>
      </c>
      <c r="AJ155" s="97" t="e">
        <f t="shared" si="2"/>
        <v>#REF!</v>
      </c>
      <c r="AK155" s="11"/>
      <c r="AL155" s="11"/>
      <c r="AM155"/>
      <c r="AN155"/>
      <c r="AO155"/>
      <c r="AP155"/>
      <c r="AQ155"/>
      <c r="AR155"/>
      <c r="AS155"/>
    </row>
    <row r="156" spans="28:45">
      <c r="AB156" s="39"/>
      <c r="AC156" s="47" t="e">
        <f>+'Ark1'!#REF!</f>
        <v>#REF!</v>
      </c>
      <c r="AD156" s="47" t="e">
        <f>+'Ark1'!#REF!</f>
        <v>#REF!</v>
      </c>
      <c r="AE156" s="48" t="s">
        <v>425</v>
      </c>
      <c r="AF156" s="47" t="e">
        <f>+'Ark1'!#REF!</f>
        <v>#REF!</v>
      </c>
      <c r="AG156" s="65" t="e">
        <f>+'Ark1'!#REF!</f>
        <v>#REF!</v>
      </c>
      <c r="AH156" s="49" t="e">
        <f>+'Ark1'!#REF!</f>
        <v>#REF!</v>
      </c>
      <c r="AI156" s="65" t="e">
        <f>+'Ark1'!#REF!</f>
        <v>#REF!</v>
      </c>
      <c r="AJ156" s="102" t="e">
        <f t="shared" si="2"/>
        <v>#REF!</v>
      </c>
      <c r="AK156" s="11"/>
      <c r="AL156" s="11"/>
      <c r="AM156"/>
      <c r="AN156"/>
      <c r="AO156"/>
      <c r="AP156"/>
      <c r="AQ156"/>
      <c r="AR156"/>
      <c r="AS156"/>
    </row>
    <row r="157" spans="28:45">
      <c r="AB157" s="39"/>
      <c r="AC157" s="47" t="e">
        <f>+'Ark1'!#REF!</f>
        <v>#REF!</v>
      </c>
      <c r="AD157" s="47" t="e">
        <f>+'Ark1'!#REF!</f>
        <v>#REF!</v>
      </c>
      <c r="AE157" s="48" t="s">
        <v>426</v>
      </c>
      <c r="AF157" s="47" t="e">
        <f>+'Ark1'!#REF!</f>
        <v>#REF!</v>
      </c>
      <c r="AG157" s="65" t="e">
        <f>+'Ark1'!#REF!</f>
        <v>#REF!</v>
      </c>
      <c r="AH157" s="49" t="e">
        <f>+'Ark1'!#REF!</f>
        <v>#REF!</v>
      </c>
      <c r="AI157" s="65" t="e">
        <f>+'Ark1'!#REF!</f>
        <v>#REF!</v>
      </c>
      <c r="AJ157" s="102" t="e">
        <f t="shared" si="2"/>
        <v>#REF!</v>
      </c>
      <c r="AK157" s="11"/>
      <c r="AL157" s="11"/>
      <c r="AM157"/>
      <c r="AN157"/>
      <c r="AO157"/>
      <c r="AP157"/>
      <c r="AQ157"/>
      <c r="AR157"/>
      <c r="AS157"/>
    </row>
    <row r="158" spans="28:45">
      <c r="AB158" s="39"/>
      <c r="AC158" s="47" t="e">
        <f>+'Ark1'!#REF!</f>
        <v>#REF!</v>
      </c>
      <c r="AD158" s="47" t="e">
        <f>+'Ark1'!#REF!</f>
        <v>#REF!</v>
      </c>
      <c r="AE158" s="48" t="s">
        <v>427</v>
      </c>
      <c r="AF158" s="47" t="e">
        <f>+'Ark1'!#REF!</f>
        <v>#REF!</v>
      </c>
      <c r="AG158" s="65" t="e">
        <f>+'Ark1'!#REF!</f>
        <v>#REF!</v>
      </c>
      <c r="AH158" s="49" t="e">
        <f>+'Ark1'!#REF!</f>
        <v>#REF!</v>
      </c>
      <c r="AI158" s="65" t="e">
        <f>+'Ark1'!#REF!</f>
        <v>#REF!</v>
      </c>
      <c r="AJ158" s="102" t="e">
        <f t="shared" si="2"/>
        <v>#REF!</v>
      </c>
      <c r="AK158" s="11"/>
      <c r="AL158" s="11"/>
      <c r="AM158"/>
      <c r="AN158"/>
      <c r="AO158"/>
      <c r="AP158"/>
      <c r="AQ158"/>
      <c r="AR158"/>
      <c r="AS158"/>
    </row>
    <row r="159" spans="28:45">
      <c r="AB159" s="39"/>
      <c r="AC159" s="47" t="e">
        <f>+'Ark1'!#REF!</f>
        <v>#REF!</v>
      </c>
      <c r="AD159" s="47" t="e">
        <f>+'Ark1'!#REF!</f>
        <v>#REF!</v>
      </c>
      <c r="AE159" s="48" t="s">
        <v>405</v>
      </c>
      <c r="AF159" s="47" t="e">
        <f>+'Ark1'!#REF!</f>
        <v>#REF!</v>
      </c>
      <c r="AG159" s="65" t="e">
        <f>+'Ark1'!#REF!</f>
        <v>#REF!</v>
      </c>
      <c r="AH159" s="49" t="e">
        <f>+'Ark1'!#REF!</f>
        <v>#REF!</v>
      </c>
      <c r="AI159" s="65" t="e">
        <f>+'Ark1'!#REF!</f>
        <v>#REF!</v>
      </c>
      <c r="AJ159" s="102" t="e">
        <f t="shared" si="2"/>
        <v>#REF!</v>
      </c>
      <c r="AK159" s="11"/>
      <c r="AL159" s="11"/>
      <c r="AM159"/>
      <c r="AN159"/>
      <c r="AO159"/>
      <c r="AP159"/>
      <c r="AQ159"/>
      <c r="AR159"/>
      <c r="AS159"/>
    </row>
    <row r="160" spans="28:45">
      <c r="AB160" s="39"/>
      <c r="AC160" s="47" t="e">
        <f>+'Ark1'!#REF!</f>
        <v>#REF!</v>
      </c>
      <c r="AD160" s="47" t="e">
        <f>+'Ark1'!#REF!</f>
        <v>#REF!</v>
      </c>
      <c r="AE160" s="48" t="s">
        <v>428</v>
      </c>
      <c r="AF160" s="47" t="e">
        <f>+'Ark1'!#REF!</f>
        <v>#REF!</v>
      </c>
      <c r="AG160" s="65" t="e">
        <f>+'Ark1'!#REF!</f>
        <v>#REF!</v>
      </c>
      <c r="AH160" s="49" t="e">
        <f>+'Ark1'!#REF!</f>
        <v>#REF!</v>
      </c>
      <c r="AI160" s="65" t="e">
        <f>+'Ark1'!#REF!</f>
        <v>#REF!</v>
      </c>
      <c r="AJ160" s="102" t="e">
        <f t="shared" si="2"/>
        <v>#REF!</v>
      </c>
      <c r="AK160" s="11"/>
      <c r="AL160" s="11"/>
      <c r="AM160"/>
      <c r="AN160"/>
      <c r="AO160"/>
      <c r="AP160"/>
      <c r="AQ160"/>
      <c r="AR160"/>
      <c r="AS160"/>
    </row>
    <row r="161" spans="28:45">
      <c r="AB161" s="39"/>
      <c r="AC161" s="47" t="e">
        <f>+'Ark1'!#REF!</f>
        <v>#REF!</v>
      </c>
      <c r="AD161" s="47" t="e">
        <f>+'Ark1'!#REF!</f>
        <v>#REF!</v>
      </c>
      <c r="AE161" s="48" t="s">
        <v>429</v>
      </c>
      <c r="AF161" s="47" t="e">
        <f>+'Ark1'!#REF!</f>
        <v>#REF!</v>
      </c>
      <c r="AG161" s="65" t="e">
        <f>+'Ark1'!#REF!</f>
        <v>#REF!</v>
      </c>
      <c r="AH161" s="49" t="e">
        <f>+'Ark1'!#REF!</f>
        <v>#REF!</v>
      </c>
      <c r="AI161" s="65" t="e">
        <f>+'Ark1'!#REF!</f>
        <v>#REF!</v>
      </c>
      <c r="AJ161" s="102" t="e">
        <f t="shared" si="2"/>
        <v>#REF!</v>
      </c>
      <c r="AK161" s="11"/>
      <c r="AL161" s="11"/>
      <c r="AM161"/>
      <c r="AN161"/>
      <c r="AO161"/>
      <c r="AP161"/>
      <c r="AQ161"/>
      <c r="AR161"/>
      <c r="AS161"/>
    </row>
    <row r="162" spans="28:45">
      <c r="AB162" s="39"/>
      <c r="AC162" s="47" t="e">
        <f>+'Ark1'!#REF!</f>
        <v>#REF!</v>
      </c>
      <c r="AD162" s="47" t="e">
        <f>+'Ark1'!#REF!</f>
        <v>#REF!</v>
      </c>
      <c r="AE162" s="48" t="s">
        <v>430</v>
      </c>
      <c r="AF162" s="47" t="e">
        <f>+'Ark1'!#REF!</f>
        <v>#REF!</v>
      </c>
      <c r="AG162" s="65" t="e">
        <f>+'Ark1'!#REF!</f>
        <v>#REF!</v>
      </c>
      <c r="AH162" s="49" t="e">
        <f>+'Ark1'!#REF!</f>
        <v>#REF!</v>
      </c>
      <c r="AI162" s="65" t="e">
        <f>+'Ark1'!#REF!</f>
        <v>#REF!</v>
      </c>
      <c r="AJ162" s="102" t="e">
        <f t="shared" si="2"/>
        <v>#REF!</v>
      </c>
      <c r="AK162" s="11"/>
      <c r="AL162" s="11"/>
      <c r="AM162"/>
      <c r="AN162"/>
      <c r="AO162"/>
      <c r="AP162"/>
      <c r="AQ162"/>
      <c r="AR162"/>
      <c r="AS162"/>
    </row>
    <row r="163" spans="28:45">
      <c r="AB163" s="39"/>
      <c r="AC163" s="47" t="e">
        <f>+'Ark1'!#REF!</f>
        <v>#REF!</v>
      </c>
      <c r="AD163" s="47" t="e">
        <f>+'Ark1'!#REF!</f>
        <v>#REF!</v>
      </c>
      <c r="AE163" s="48" t="s">
        <v>431</v>
      </c>
      <c r="AF163" s="47" t="e">
        <f>+'Ark1'!#REF!</f>
        <v>#REF!</v>
      </c>
      <c r="AG163" s="65" t="e">
        <f>+'Ark1'!#REF!</f>
        <v>#REF!</v>
      </c>
      <c r="AH163" s="49" t="e">
        <f>+'Ark1'!#REF!</f>
        <v>#REF!</v>
      </c>
      <c r="AI163" s="65" t="e">
        <f>+'Ark1'!#REF!</f>
        <v>#REF!</v>
      </c>
      <c r="AJ163" s="102" t="e">
        <f t="shared" si="2"/>
        <v>#REF!</v>
      </c>
      <c r="AK163" s="11"/>
      <c r="AL163" s="11"/>
      <c r="AM163"/>
      <c r="AN163"/>
      <c r="AO163"/>
      <c r="AP163"/>
      <c r="AQ163"/>
      <c r="AR163"/>
      <c r="AS163"/>
    </row>
    <row r="164" spans="28:45">
      <c r="AB164" s="39"/>
      <c r="AC164" s="47" t="e">
        <f>+'Ark1'!#REF!</f>
        <v>#REF!</v>
      </c>
      <c r="AD164" s="47" t="e">
        <f>+'Ark1'!#REF!</f>
        <v>#REF!</v>
      </c>
      <c r="AE164" s="48" t="s">
        <v>432</v>
      </c>
      <c r="AF164" s="47" t="e">
        <f>+'Ark1'!#REF!</f>
        <v>#REF!</v>
      </c>
      <c r="AG164" s="65" t="e">
        <f>+'Ark1'!#REF!</f>
        <v>#REF!</v>
      </c>
      <c r="AH164" s="49" t="e">
        <f>+'Ark1'!#REF!</f>
        <v>#REF!</v>
      </c>
      <c r="AI164" s="65" t="e">
        <f>+'Ark1'!#REF!</f>
        <v>#REF!</v>
      </c>
      <c r="AJ164" s="102" t="e">
        <f t="shared" si="2"/>
        <v>#REF!</v>
      </c>
      <c r="AK164" s="11"/>
      <c r="AL164" s="11"/>
      <c r="AM164"/>
      <c r="AN164"/>
      <c r="AO164"/>
      <c r="AP164"/>
      <c r="AQ164"/>
      <c r="AR164"/>
      <c r="AS164"/>
    </row>
    <row r="165" spans="28:45">
      <c r="AB165" s="39"/>
      <c r="AC165" s="47" t="e">
        <f>+'Ark1'!#REF!</f>
        <v>#REF!</v>
      </c>
      <c r="AD165" s="47" t="e">
        <f>+'Ark1'!#REF!</f>
        <v>#REF!</v>
      </c>
      <c r="AE165" s="48" t="s">
        <v>433</v>
      </c>
      <c r="AF165" s="47" t="e">
        <f>+'Ark1'!#REF!</f>
        <v>#REF!</v>
      </c>
      <c r="AG165" s="65" t="e">
        <f>+'Ark1'!#REF!</f>
        <v>#REF!</v>
      </c>
      <c r="AH165" s="49" t="e">
        <f>+'Ark1'!#REF!</f>
        <v>#REF!</v>
      </c>
      <c r="AI165" s="65" t="e">
        <f>+'Ark1'!#REF!</f>
        <v>#REF!</v>
      </c>
      <c r="AJ165" s="102" t="e">
        <f t="shared" si="2"/>
        <v>#REF!</v>
      </c>
      <c r="AK165" s="11"/>
      <c r="AL165" s="11"/>
      <c r="AM165"/>
      <c r="AN165"/>
      <c r="AO165"/>
      <c r="AP165"/>
      <c r="AQ165"/>
      <c r="AR165"/>
      <c r="AS165"/>
    </row>
    <row r="166" spans="28:45">
      <c r="AB166" s="39"/>
      <c r="AC166" s="47" t="e">
        <f>+'Ark1'!#REF!</f>
        <v>#REF!</v>
      </c>
      <c r="AD166" s="47" t="e">
        <f>+'Ark1'!#REF!</f>
        <v>#REF!</v>
      </c>
      <c r="AE166" s="48" t="s">
        <v>434</v>
      </c>
      <c r="AF166" s="47" t="e">
        <f>+'Ark1'!#REF!</f>
        <v>#REF!</v>
      </c>
      <c r="AG166" s="65" t="e">
        <f>+'Ark1'!#REF!</f>
        <v>#REF!</v>
      </c>
      <c r="AH166" s="49" t="e">
        <f>+'Ark1'!#REF!</f>
        <v>#REF!</v>
      </c>
      <c r="AI166" s="65" t="e">
        <f>+'Ark1'!#REF!</f>
        <v>#REF!</v>
      </c>
      <c r="AJ166" s="102" t="e">
        <f t="shared" si="2"/>
        <v>#REF!</v>
      </c>
      <c r="AK166" s="11"/>
      <c r="AL166" s="11"/>
      <c r="AM166"/>
      <c r="AN166"/>
      <c r="AO166"/>
      <c r="AP166"/>
      <c r="AQ166"/>
      <c r="AR166"/>
      <c r="AS166"/>
    </row>
    <row r="167" spans="28:45">
      <c r="AB167" s="39"/>
      <c r="AC167" s="47" t="e">
        <f>+'Ark1'!#REF!</f>
        <v>#REF!</v>
      </c>
      <c r="AD167" s="47" t="e">
        <f>+'Ark1'!#REF!</f>
        <v>#REF!</v>
      </c>
      <c r="AE167" s="48" t="s">
        <v>435</v>
      </c>
      <c r="AF167" s="47" t="e">
        <f>+'Ark1'!#REF!</f>
        <v>#REF!</v>
      </c>
      <c r="AG167" s="65" t="e">
        <f>+'Ark1'!#REF!</f>
        <v>#REF!</v>
      </c>
      <c r="AH167" s="49" t="e">
        <f>+'Ark1'!#REF!</f>
        <v>#REF!</v>
      </c>
      <c r="AI167" s="65" t="e">
        <f>+'Ark1'!#REF!</f>
        <v>#REF!</v>
      </c>
      <c r="AJ167" s="102" t="e">
        <f t="shared" si="2"/>
        <v>#REF!</v>
      </c>
      <c r="AK167" s="11"/>
      <c r="AL167" s="11"/>
      <c r="AM167"/>
      <c r="AN167"/>
      <c r="AO167"/>
      <c r="AP167"/>
      <c r="AQ167"/>
      <c r="AR167"/>
      <c r="AS167"/>
    </row>
    <row r="168" spans="28:45">
      <c r="AB168" s="39"/>
      <c r="AC168" s="47" t="e">
        <f>+'Ark1'!#REF!</f>
        <v>#REF!</v>
      </c>
      <c r="AD168" s="47" t="e">
        <f>+'Ark1'!#REF!</f>
        <v>#REF!</v>
      </c>
      <c r="AE168" s="48" t="s">
        <v>436</v>
      </c>
      <c r="AF168" s="47" t="e">
        <f>+'Ark1'!#REF!</f>
        <v>#REF!</v>
      </c>
      <c r="AG168" s="65" t="e">
        <f>+'Ark1'!#REF!</f>
        <v>#REF!</v>
      </c>
      <c r="AH168" s="49" t="e">
        <f>+'Ark1'!#REF!</f>
        <v>#REF!</v>
      </c>
      <c r="AI168" s="65" t="e">
        <f>+'Ark1'!#REF!</f>
        <v>#REF!</v>
      </c>
      <c r="AJ168" s="102" t="e">
        <f t="shared" si="2"/>
        <v>#REF!</v>
      </c>
      <c r="AK168" s="11"/>
      <c r="AL168" s="11"/>
      <c r="AM168"/>
      <c r="AN168"/>
      <c r="AO168"/>
      <c r="AP168"/>
      <c r="AQ168"/>
      <c r="AR168"/>
      <c r="AS168"/>
    </row>
    <row r="169" spans="28:45">
      <c r="AB169" s="39"/>
      <c r="AC169" s="47" t="e">
        <f>+'Ark1'!#REF!</f>
        <v>#REF!</v>
      </c>
      <c r="AD169" s="47" t="e">
        <f>+'Ark1'!#REF!</f>
        <v>#REF!</v>
      </c>
      <c r="AE169" s="48" t="s">
        <v>437</v>
      </c>
      <c r="AF169" s="47" t="e">
        <f>+'Ark1'!#REF!</f>
        <v>#REF!</v>
      </c>
      <c r="AG169" s="65" t="e">
        <f>+'Ark1'!#REF!</f>
        <v>#REF!</v>
      </c>
      <c r="AH169" s="49" t="e">
        <f>+'Ark1'!#REF!</f>
        <v>#REF!</v>
      </c>
      <c r="AI169" s="65" t="e">
        <f>+'Ark1'!#REF!</f>
        <v>#REF!</v>
      </c>
      <c r="AJ169" s="102" t="e">
        <f t="shared" si="2"/>
        <v>#REF!</v>
      </c>
      <c r="AK169" s="11"/>
      <c r="AL169" s="11"/>
      <c r="AM169"/>
      <c r="AN169"/>
      <c r="AO169"/>
      <c r="AP169"/>
      <c r="AQ169"/>
      <c r="AR169"/>
      <c r="AS169"/>
    </row>
    <row r="170" spans="28:45">
      <c r="AB170" s="39"/>
      <c r="AC170" s="47" t="e">
        <f>+'Ark1'!#REF!</f>
        <v>#REF!</v>
      </c>
      <c r="AD170" s="47" t="e">
        <f>+'Ark1'!#REF!</f>
        <v>#REF!</v>
      </c>
      <c r="AE170" s="48" t="s">
        <v>438</v>
      </c>
      <c r="AF170" s="47" t="e">
        <f>+'Ark1'!#REF!</f>
        <v>#REF!</v>
      </c>
      <c r="AG170" s="65" t="e">
        <f>+'Ark1'!#REF!</f>
        <v>#REF!</v>
      </c>
      <c r="AH170" s="49" t="e">
        <f>+'Ark1'!#REF!</f>
        <v>#REF!</v>
      </c>
      <c r="AI170" s="65" t="e">
        <f>+'Ark1'!#REF!</f>
        <v>#REF!</v>
      </c>
      <c r="AJ170" s="102" t="e">
        <f t="shared" si="2"/>
        <v>#REF!</v>
      </c>
      <c r="AK170" s="11"/>
      <c r="AL170" s="11"/>
      <c r="AM170"/>
      <c r="AN170"/>
      <c r="AO170"/>
      <c r="AP170"/>
      <c r="AQ170"/>
      <c r="AR170"/>
      <c r="AS170"/>
    </row>
    <row r="171" spans="28:45">
      <c r="AB171" s="39"/>
      <c r="AC171" s="47" t="e">
        <f>+'Ark1'!#REF!</f>
        <v>#REF!</v>
      </c>
      <c r="AD171" s="47" t="e">
        <f>+'Ark1'!#REF!</f>
        <v>#REF!</v>
      </c>
      <c r="AE171" s="48" t="s">
        <v>439</v>
      </c>
      <c r="AF171" s="47" t="e">
        <f>+'Ark1'!#REF!</f>
        <v>#REF!</v>
      </c>
      <c r="AG171" s="65" t="e">
        <f>+'Ark1'!#REF!</f>
        <v>#REF!</v>
      </c>
      <c r="AH171" s="49" t="e">
        <f>+'Ark1'!#REF!</f>
        <v>#REF!</v>
      </c>
      <c r="AI171" s="65" t="e">
        <f>+'Ark1'!#REF!</f>
        <v>#REF!</v>
      </c>
      <c r="AJ171" s="102" t="e">
        <f t="shared" si="2"/>
        <v>#REF!</v>
      </c>
      <c r="AK171" s="11"/>
      <c r="AL171" s="11"/>
      <c r="AM171"/>
      <c r="AN171"/>
      <c r="AO171"/>
      <c r="AP171"/>
      <c r="AQ171"/>
      <c r="AR171"/>
      <c r="AS171"/>
    </row>
    <row r="172" spans="28:45">
      <c r="AB172" s="39"/>
      <c r="AC172" s="47" t="e">
        <f>+'Ark1'!#REF!</f>
        <v>#REF!</v>
      </c>
      <c r="AD172" s="47" t="e">
        <f>+'Ark1'!#REF!</f>
        <v>#REF!</v>
      </c>
      <c r="AE172" s="48" t="s">
        <v>440</v>
      </c>
      <c r="AF172" s="47" t="e">
        <f>+'Ark1'!#REF!</f>
        <v>#REF!</v>
      </c>
      <c r="AG172" s="65" t="e">
        <f>+'Ark1'!#REF!</f>
        <v>#REF!</v>
      </c>
      <c r="AH172" s="49" t="e">
        <f>+'Ark1'!#REF!</f>
        <v>#REF!</v>
      </c>
      <c r="AI172" s="65" t="e">
        <f>+'Ark1'!#REF!</f>
        <v>#REF!</v>
      </c>
      <c r="AJ172" s="102" t="e">
        <f t="shared" si="2"/>
        <v>#REF!</v>
      </c>
      <c r="AK172"/>
      <c r="AL172"/>
      <c r="AM172"/>
      <c r="AN172"/>
      <c r="AO172"/>
      <c r="AP172"/>
      <c r="AQ172"/>
      <c r="AR172"/>
      <c r="AS172"/>
    </row>
    <row r="173" spans="28:45">
      <c r="AB173" s="39"/>
      <c r="AC173" s="47" t="e">
        <f>+'Ark1'!#REF!</f>
        <v>#REF!</v>
      </c>
      <c r="AD173" s="47" t="e">
        <f>+'Ark1'!#REF!</f>
        <v>#REF!</v>
      </c>
      <c r="AE173" s="48" t="s">
        <v>441</v>
      </c>
      <c r="AF173" s="47" t="e">
        <f>+'Ark1'!#REF!</f>
        <v>#REF!</v>
      </c>
      <c r="AG173" s="65" t="e">
        <f>+'Ark1'!#REF!</f>
        <v>#REF!</v>
      </c>
      <c r="AH173" s="49" t="e">
        <f>+'Ark1'!#REF!</f>
        <v>#REF!</v>
      </c>
      <c r="AI173" s="65" t="e">
        <f>+'Ark1'!#REF!</f>
        <v>#REF!</v>
      </c>
      <c r="AJ173" s="102" t="e">
        <f t="shared" si="2"/>
        <v>#REF!</v>
      </c>
      <c r="AK173"/>
      <c r="AL173"/>
      <c r="AM173"/>
      <c r="AN173"/>
      <c r="AO173"/>
      <c r="AP173"/>
      <c r="AQ173"/>
      <c r="AR173"/>
      <c r="AS173"/>
    </row>
    <row r="174" spans="28:45">
      <c r="AB174" s="39"/>
      <c r="AC174" t="e">
        <f>+'Ark1'!#REF!</f>
        <v>#REF!</v>
      </c>
      <c r="AD174" t="e">
        <f>+'Ark1'!#REF!</f>
        <v>#REF!</v>
      </c>
      <c r="AE174" s="3" t="s">
        <v>425</v>
      </c>
      <c r="AF174" t="e">
        <f>+'Ark1'!#REF!</f>
        <v>#REF!</v>
      </c>
      <c r="AG174" s="9" t="e">
        <f>+'Ark1'!#REF!</f>
        <v>#REF!</v>
      </c>
      <c r="AH174" s="1" t="e">
        <f>+'Ark1'!#REF!</f>
        <v>#REF!</v>
      </c>
      <c r="AI174" s="9" t="e">
        <f>+'Ark1'!#REF!</f>
        <v>#REF!</v>
      </c>
      <c r="AJ174" s="97" t="e">
        <f t="shared" si="2"/>
        <v>#REF!</v>
      </c>
      <c r="AK174"/>
      <c r="AL174"/>
      <c r="AM174"/>
      <c r="AN174"/>
      <c r="AO174"/>
      <c r="AP174"/>
      <c r="AQ174"/>
      <c r="AR174"/>
      <c r="AS174"/>
    </row>
    <row r="175" spans="28:45">
      <c r="AB175" s="39"/>
      <c r="AC175" t="e">
        <f>+'Ark1'!#REF!</f>
        <v>#REF!</v>
      </c>
      <c r="AD175" t="e">
        <f>+'Ark1'!#REF!</f>
        <v>#REF!</v>
      </c>
      <c r="AE175" s="3" t="s">
        <v>426</v>
      </c>
      <c r="AF175" t="e">
        <f>+'Ark1'!#REF!</f>
        <v>#REF!</v>
      </c>
      <c r="AG175" s="9" t="e">
        <f>+'Ark1'!#REF!</f>
        <v>#REF!</v>
      </c>
      <c r="AH175" s="1" t="e">
        <f>+'Ark1'!#REF!</f>
        <v>#REF!</v>
      </c>
      <c r="AI175" s="9" t="e">
        <f>+'Ark1'!#REF!</f>
        <v>#REF!</v>
      </c>
      <c r="AJ175" s="97" t="e">
        <f t="shared" si="2"/>
        <v>#REF!</v>
      </c>
      <c r="AK175"/>
      <c r="AL175"/>
      <c r="AM175"/>
      <c r="AN175"/>
      <c r="AO175"/>
      <c r="AP175"/>
      <c r="AQ175"/>
      <c r="AR175"/>
      <c r="AS175"/>
    </row>
    <row r="176" spans="28:45">
      <c r="AB176" s="39"/>
      <c r="AC176" t="e">
        <f>+'Ark1'!#REF!</f>
        <v>#REF!</v>
      </c>
      <c r="AD176" t="e">
        <f>+'Ark1'!#REF!</f>
        <v>#REF!</v>
      </c>
      <c r="AE176" s="3" t="s">
        <v>427</v>
      </c>
      <c r="AF176" t="e">
        <f>+'Ark1'!#REF!</f>
        <v>#REF!</v>
      </c>
      <c r="AG176" s="9" t="e">
        <f>+'Ark1'!#REF!</f>
        <v>#REF!</v>
      </c>
      <c r="AH176" s="1" t="e">
        <f>+'Ark1'!#REF!</f>
        <v>#REF!</v>
      </c>
      <c r="AI176" s="9" t="e">
        <f>+'Ark1'!#REF!</f>
        <v>#REF!</v>
      </c>
      <c r="AJ176" s="97" t="e">
        <f t="shared" si="2"/>
        <v>#REF!</v>
      </c>
      <c r="AK176"/>
      <c r="AL176"/>
      <c r="AM176"/>
      <c r="AN176"/>
      <c r="AO176"/>
      <c r="AP176"/>
      <c r="AQ176"/>
      <c r="AR176"/>
      <c r="AS176"/>
    </row>
    <row r="177" spans="28:45">
      <c r="AB177" s="39"/>
      <c r="AC177" t="e">
        <f>+'Ark1'!#REF!</f>
        <v>#REF!</v>
      </c>
      <c r="AD177" t="e">
        <f>+'Ark1'!#REF!</f>
        <v>#REF!</v>
      </c>
      <c r="AE177" s="3" t="s">
        <v>405</v>
      </c>
      <c r="AF177" t="e">
        <f>+'Ark1'!#REF!</f>
        <v>#REF!</v>
      </c>
      <c r="AG177" s="9" t="e">
        <f>+'Ark1'!#REF!</f>
        <v>#REF!</v>
      </c>
      <c r="AH177" s="1" t="e">
        <f>+'Ark1'!#REF!</f>
        <v>#REF!</v>
      </c>
      <c r="AI177" s="9" t="e">
        <f>+'Ark1'!#REF!</f>
        <v>#REF!</v>
      </c>
      <c r="AJ177" s="97" t="e">
        <f t="shared" si="2"/>
        <v>#REF!</v>
      </c>
      <c r="AK177"/>
      <c r="AL177"/>
      <c r="AM177"/>
      <c r="AN177"/>
      <c r="AO177"/>
      <c r="AP177"/>
      <c r="AQ177"/>
      <c r="AR177"/>
      <c r="AS177"/>
    </row>
    <row r="178" spans="28:45">
      <c r="AB178" s="39"/>
      <c r="AC178" t="e">
        <f>+'Ark1'!#REF!</f>
        <v>#REF!</v>
      </c>
      <c r="AD178" t="e">
        <f>+'Ark1'!#REF!</f>
        <v>#REF!</v>
      </c>
      <c r="AE178" s="3" t="s">
        <v>428</v>
      </c>
      <c r="AF178" t="e">
        <f>+'Ark1'!#REF!</f>
        <v>#REF!</v>
      </c>
      <c r="AG178" s="9" t="e">
        <f>+'Ark1'!#REF!</f>
        <v>#REF!</v>
      </c>
      <c r="AH178" s="1" t="e">
        <f>+'Ark1'!#REF!</f>
        <v>#REF!</v>
      </c>
      <c r="AI178" s="9" t="e">
        <f>+'Ark1'!#REF!</f>
        <v>#REF!</v>
      </c>
      <c r="AJ178" s="97" t="e">
        <f t="shared" si="2"/>
        <v>#REF!</v>
      </c>
      <c r="AK178"/>
      <c r="AL178"/>
      <c r="AM178"/>
      <c r="AN178"/>
      <c r="AO178"/>
      <c r="AP178"/>
      <c r="AQ178"/>
      <c r="AR178"/>
      <c r="AS178"/>
    </row>
    <row r="179" spans="28:45">
      <c r="AB179" s="39"/>
      <c r="AC179" t="e">
        <f>+'Ark1'!#REF!</f>
        <v>#REF!</v>
      </c>
      <c r="AD179" t="e">
        <f>+'Ark1'!#REF!</f>
        <v>#REF!</v>
      </c>
      <c r="AE179" s="3" t="s">
        <v>429</v>
      </c>
      <c r="AF179" t="e">
        <f>+'Ark1'!#REF!</f>
        <v>#REF!</v>
      </c>
      <c r="AG179" s="9" t="e">
        <f>+'Ark1'!#REF!</f>
        <v>#REF!</v>
      </c>
      <c r="AH179" s="1" t="e">
        <f>+'Ark1'!#REF!</f>
        <v>#REF!</v>
      </c>
      <c r="AI179" s="9" t="e">
        <f>+'Ark1'!#REF!</f>
        <v>#REF!</v>
      </c>
      <c r="AJ179" s="97" t="e">
        <f t="shared" si="2"/>
        <v>#REF!</v>
      </c>
      <c r="AK179"/>
      <c r="AL179"/>
      <c r="AM179"/>
      <c r="AN179"/>
      <c r="AO179"/>
      <c r="AP179"/>
      <c r="AQ179"/>
      <c r="AR179"/>
      <c r="AS179"/>
    </row>
    <row r="180" spans="28:45">
      <c r="AB180" s="39"/>
      <c r="AC180" t="e">
        <f>+'Ark1'!#REF!</f>
        <v>#REF!</v>
      </c>
      <c r="AD180" t="e">
        <f>+'Ark1'!#REF!</f>
        <v>#REF!</v>
      </c>
      <c r="AE180" s="3" t="s">
        <v>430</v>
      </c>
      <c r="AF180" t="e">
        <f>+'Ark1'!#REF!</f>
        <v>#REF!</v>
      </c>
      <c r="AG180" s="9" t="e">
        <f>+'Ark1'!#REF!</f>
        <v>#REF!</v>
      </c>
      <c r="AH180" s="1" t="e">
        <f>+'Ark1'!#REF!</f>
        <v>#REF!</v>
      </c>
      <c r="AI180" s="9" t="e">
        <f>+'Ark1'!#REF!</f>
        <v>#REF!</v>
      </c>
      <c r="AJ180" s="97" t="e">
        <f t="shared" si="2"/>
        <v>#REF!</v>
      </c>
      <c r="AK180"/>
      <c r="AL180"/>
      <c r="AM180"/>
      <c r="AN180"/>
      <c r="AO180"/>
      <c r="AP180"/>
      <c r="AQ180"/>
      <c r="AR180"/>
      <c r="AS180"/>
    </row>
    <row r="181" spans="28:45">
      <c r="AB181" s="39"/>
      <c r="AC181" t="e">
        <f>+'Ark1'!#REF!</f>
        <v>#REF!</v>
      </c>
      <c r="AD181" t="e">
        <f>+'Ark1'!#REF!</f>
        <v>#REF!</v>
      </c>
      <c r="AE181" s="3" t="s">
        <v>431</v>
      </c>
      <c r="AF181" t="e">
        <f>+'Ark1'!#REF!</f>
        <v>#REF!</v>
      </c>
      <c r="AG181" s="9" t="e">
        <f>+'Ark1'!#REF!</f>
        <v>#REF!</v>
      </c>
      <c r="AH181" s="1" t="e">
        <f>+'Ark1'!#REF!</f>
        <v>#REF!</v>
      </c>
      <c r="AI181" s="9" t="e">
        <f>+'Ark1'!#REF!</f>
        <v>#REF!</v>
      </c>
      <c r="AJ181" s="97" t="e">
        <f t="shared" si="2"/>
        <v>#REF!</v>
      </c>
      <c r="AK181"/>
      <c r="AL181"/>
      <c r="AM181"/>
      <c r="AN181"/>
      <c r="AO181"/>
      <c r="AP181"/>
      <c r="AQ181"/>
      <c r="AR181"/>
      <c r="AS181"/>
    </row>
    <row r="182" spans="28:45">
      <c r="AB182" s="39"/>
      <c r="AC182" t="e">
        <f>+'Ark1'!#REF!</f>
        <v>#REF!</v>
      </c>
      <c r="AD182" t="e">
        <f>+'Ark1'!#REF!</f>
        <v>#REF!</v>
      </c>
      <c r="AE182" s="3" t="s">
        <v>432</v>
      </c>
      <c r="AF182" t="e">
        <f>+'Ark1'!#REF!</f>
        <v>#REF!</v>
      </c>
      <c r="AG182" s="9" t="e">
        <f>+'Ark1'!#REF!</f>
        <v>#REF!</v>
      </c>
      <c r="AH182" s="1" t="e">
        <f>+'Ark1'!#REF!</f>
        <v>#REF!</v>
      </c>
      <c r="AI182" s="9" t="e">
        <f>+'Ark1'!#REF!</f>
        <v>#REF!</v>
      </c>
      <c r="AJ182" s="97" t="e">
        <f t="shared" si="2"/>
        <v>#REF!</v>
      </c>
      <c r="AK182"/>
      <c r="AL182"/>
      <c r="AM182"/>
      <c r="AN182"/>
      <c r="AO182"/>
      <c r="AP182"/>
      <c r="AQ182"/>
      <c r="AR182"/>
      <c r="AS182"/>
    </row>
    <row r="183" spans="28:45">
      <c r="AB183" s="39"/>
      <c r="AC183" t="e">
        <f>+'Ark1'!#REF!</f>
        <v>#REF!</v>
      </c>
      <c r="AD183" t="e">
        <f>+'Ark1'!#REF!</f>
        <v>#REF!</v>
      </c>
      <c r="AE183" s="3" t="s">
        <v>433</v>
      </c>
      <c r="AF183" t="e">
        <f>+'Ark1'!#REF!</f>
        <v>#REF!</v>
      </c>
      <c r="AG183" s="9" t="e">
        <f>+'Ark1'!#REF!</f>
        <v>#REF!</v>
      </c>
      <c r="AH183" s="1" t="e">
        <f>+'Ark1'!#REF!</f>
        <v>#REF!</v>
      </c>
      <c r="AI183" s="9" t="e">
        <f>+'Ark1'!#REF!</f>
        <v>#REF!</v>
      </c>
      <c r="AJ183" s="97" t="e">
        <f t="shared" si="2"/>
        <v>#REF!</v>
      </c>
      <c r="AK183"/>
      <c r="AL183"/>
      <c r="AM183"/>
      <c r="AN183"/>
      <c r="AO183"/>
      <c r="AP183"/>
      <c r="AQ183"/>
      <c r="AR183"/>
      <c r="AS183"/>
    </row>
    <row r="184" spans="28:45">
      <c r="AB184" s="39"/>
      <c r="AC184" t="e">
        <f>+'Ark1'!#REF!</f>
        <v>#REF!</v>
      </c>
      <c r="AD184" t="e">
        <f>+'Ark1'!#REF!</f>
        <v>#REF!</v>
      </c>
      <c r="AE184" s="3" t="s">
        <v>434</v>
      </c>
      <c r="AF184" t="e">
        <f>+'Ark1'!#REF!</f>
        <v>#REF!</v>
      </c>
      <c r="AG184" s="9" t="e">
        <f>+'Ark1'!#REF!</f>
        <v>#REF!</v>
      </c>
      <c r="AH184" s="1" t="e">
        <f>+'Ark1'!#REF!</f>
        <v>#REF!</v>
      </c>
      <c r="AI184" s="9" t="e">
        <f>+'Ark1'!#REF!</f>
        <v>#REF!</v>
      </c>
      <c r="AJ184" s="97" t="e">
        <f t="shared" si="2"/>
        <v>#REF!</v>
      </c>
      <c r="AK184"/>
      <c r="AL184"/>
      <c r="AM184"/>
      <c r="AN184"/>
      <c r="AO184"/>
      <c r="AP184"/>
      <c r="AQ184"/>
      <c r="AR184"/>
      <c r="AS184"/>
    </row>
    <row r="185" spans="28:45">
      <c r="AB185" s="39"/>
      <c r="AC185" t="e">
        <f>+'Ark1'!#REF!</f>
        <v>#REF!</v>
      </c>
      <c r="AD185" t="e">
        <f>+'Ark1'!#REF!</f>
        <v>#REF!</v>
      </c>
      <c r="AE185" s="3" t="s">
        <v>435</v>
      </c>
      <c r="AF185" t="e">
        <f>+'Ark1'!#REF!</f>
        <v>#REF!</v>
      </c>
      <c r="AG185" s="9" t="e">
        <f>+'Ark1'!#REF!</f>
        <v>#REF!</v>
      </c>
      <c r="AH185" s="1" t="e">
        <f>+'Ark1'!#REF!</f>
        <v>#REF!</v>
      </c>
      <c r="AI185" s="9" t="e">
        <f>+'Ark1'!#REF!</f>
        <v>#REF!</v>
      </c>
      <c r="AJ185" s="97" t="e">
        <f t="shared" si="2"/>
        <v>#REF!</v>
      </c>
      <c r="AK185"/>
      <c r="AL185"/>
      <c r="AM185"/>
      <c r="AN185"/>
      <c r="AO185"/>
      <c r="AP185"/>
      <c r="AQ185"/>
      <c r="AR185"/>
      <c r="AS185"/>
    </row>
    <row r="186" spans="28:45">
      <c r="AB186" s="39"/>
      <c r="AC186" t="e">
        <f>+'Ark1'!#REF!</f>
        <v>#REF!</v>
      </c>
      <c r="AD186" t="e">
        <f>+'Ark1'!#REF!</f>
        <v>#REF!</v>
      </c>
      <c r="AE186" s="3" t="s">
        <v>436</v>
      </c>
      <c r="AF186" t="e">
        <f>+'Ark1'!#REF!</f>
        <v>#REF!</v>
      </c>
      <c r="AG186" s="9" t="e">
        <f>+'Ark1'!#REF!</f>
        <v>#REF!</v>
      </c>
      <c r="AH186" s="1" t="e">
        <f>+'Ark1'!#REF!</f>
        <v>#REF!</v>
      </c>
      <c r="AI186" s="9" t="e">
        <f>+'Ark1'!#REF!</f>
        <v>#REF!</v>
      </c>
      <c r="AJ186" s="97" t="e">
        <f t="shared" si="2"/>
        <v>#REF!</v>
      </c>
      <c r="AK186"/>
      <c r="AL186"/>
      <c r="AM186"/>
      <c r="AN186"/>
      <c r="AO186"/>
      <c r="AP186"/>
      <c r="AQ186"/>
      <c r="AR186"/>
      <c r="AS186"/>
    </row>
    <row r="187" spans="28:45">
      <c r="AB187" s="39"/>
      <c r="AC187" t="e">
        <f>+'Ark1'!#REF!</f>
        <v>#REF!</v>
      </c>
      <c r="AD187" t="e">
        <f>+'Ark1'!#REF!</f>
        <v>#REF!</v>
      </c>
      <c r="AE187" s="3" t="s">
        <v>437</v>
      </c>
      <c r="AF187" t="e">
        <f>+'Ark1'!#REF!</f>
        <v>#REF!</v>
      </c>
      <c r="AG187" s="9" t="e">
        <f>+'Ark1'!#REF!</f>
        <v>#REF!</v>
      </c>
      <c r="AH187" s="1" t="e">
        <f>+'Ark1'!#REF!</f>
        <v>#REF!</v>
      </c>
      <c r="AI187" s="9" t="e">
        <f>+'Ark1'!#REF!</f>
        <v>#REF!</v>
      </c>
      <c r="AJ187" s="97" t="e">
        <f t="shared" si="2"/>
        <v>#REF!</v>
      </c>
      <c r="AK187"/>
      <c r="AL187"/>
      <c r="AM187"/>
      <c r="AN187"/>
      <c r="AO187"/>
      <c r="AP187"/>
      <c r="AQ187"/>
      <c r="AR187"/>
      <c r="AS187"/>
    </row>
    <row r="188" spans="28:45">
      <c r="AB188" s="39"/>
      <c r="AC188" t="e">
        <f>+'Ark1'!#REF!</f>
        <v>#REF!</v>
      </c>
      <c r="AD188" t="e">
        <f>+'Ark1'!#REF!</f>
        <v>#REF!</v>
      </c>
      <c r="AE188" s="3" t="s">
        <v>438</v>
      </c>
      <c r="AF188" t="e">
        <f>+'Ark1'!#REF!</f>
        <v>#REF!</v>
      </c>
      <c r="AG188" s="9" t="e">
        <f>+'Ark1'!#REF!</f>
        <v>#REF!</v>
      </c>
      <c r="AH188" s="1" t="e">
        <f>+'Ark1'!#REF!</f>
        <v>#REF!</v>
      </c>
      <c r="AI188" s="9" t="e">
        <f>+'Ark1'!#REF!</f>
        <v>#REF!</v>
      </c>
      <c r="AJ188" s="97" t="e">
        <f t="shared" si="2"/>
        <v>#REF!</v>
      </c>
      <c r="AK188"/>
      <c r="AL188"/>
      <c r="AM188"/>
      <c r="AN188"/>
      <c r="AO188"/>
      <c r="AP188"/>
      <c r="AQ188"/>
      <c r="AR188"/>
      <c r="AS188"/>
    </row>
    <row r="189" spans="28:45">
      <c r="AB189" s="39"/>
      <c r="AC189" t="e">
        <f>+'Ark1'!#REF!</f>
        <v>#REF!</v>
      </c>
      <c r="AD189" t="e">
        <f>+'Ark1'!#REF!</f>
        <v>#REF!</v>
      </c>
      <c r="AE189" s="3" t="s">
        <v>439</v>
      </c>
      <c r="AF189" t="e">
        <f>+'Ark1'!#REF!</f>
        <v>#REF!</v>
      </c>
      <c r="AG189" s="9" t="e">
        <f>+'Ark1'!#REF!</f>
        <v>#REF!</v>
      </c>
      <c r="AH189" s="1" t="e">
        <f>+'Ark1'!#REF!</f>
        <v>#REF!</v>
      </c>
      <c r="AI189" s="9" t="e">
        <f>+'Ark1'!#REF!</f>
        <v>#REF!</v>
      </c>
      <c r="AJ189" s="97" t="e">
        <f t="shared" si="2"/>
        <v>#REF!</v>
      </c>
      <c r="AK189"/>
      <c r="AL189"/>
      <c r="AM189"/>
      <c r="AN189"/>
      <c r="AO189"/>
      <c r="AP189"/>
      <c r="AQ189"/>
      <c r="AR189"/>
      <c r="AS189"/>
    </row>
    <row r="190" spans="28:45">
      <c r="AB190" s="39"/>
      <c r="AC190" t="e">
        <f>+'Ark1'!#REF!</f>
        <v>#REF!</v>
      </c>
      <c r="AD190" t="e">
        <f>+'Ark1'!#REF!</f>
        <v>#REF!</v>
      </c>
      <c r="AE190" s="3" t="s">
        <v>440</v>
      </c>
      <c r="AF190" t="e">
        <f>+'Ark1'!#REF!</f>
        <v>#REF!</v>
      </c>
      <c r="AG190" s="9" t="e">
        <f>+'Ark1'!#REF!</f>
        <v>#REF!</v>
      </c>
      <c r="AH190" s="1" t="e">
        <f>+'Ark1'!#REF!</f>
        <v>#REF!</v>
      </c>
      <c r="AI190" s="9" t="e">
        <f>+'Ark1'!#REF!</f>
        <v>#REF!</v>
      </c>
      <c r="AJ190" s="97" t="e">
        <f t="shared" si="2"/>
        <v>#REF!</v>
      </c>
      <c r="AK190"/>
      <c r="AL190"/>
      <c r="AM190"/>
      <c r="AN190"/>
      <c r="AO190"/>
      <c r="AP190"/>
      <c r="AQ190"/>
      <c r="AR190"/>
      <c r="AS190"/>
    </row>
    <row r="191" spans="28:45">
      <c r="AB191" s="39"/>
      <c r="AC191" t="e">
        <f>+'Ark1'!#REF!</f>
        <v>#REF!</v>
      </c>
      <c r="AD191" t="e">
        <f>+'Ark1'!#REF!</f>
        <v>#REF!</v>
      </c>
      <c r="AE191" s="3" t="s">
        <v>441</v>
      </c>
      <c r="AF191" t="e">
        <f>+'Ark1'!#REF!</f>
        <v>#REF!</v>
      </c>
      <c r="AG191" s="9" t="e">
        <f>+'Ark1'!#REF!</f>
        <v>#REF!</v>
      </c>
      <c r="AH191" s="1" t="e">
        <f>+'Ark1'!#REF!</f>
        <v>#REF!</v>
      </c>
      <c r="AI191" s="9" t="e">
        <f>+'Ark1'!#REF!</f>
        <v>#REF!</v>
      </c>
      <c r="AJ191" s="97" t="e">
        <f t="shared" si="2"/>
        <v>#REF!</v>
      </c>
      <c r="AK191"/>
      <c r="AL191"/>
      <c r="AM191"/>
      <c r="AN191"/>
      <c r="AO191"/>
      <c r="AP191"/>
      <c r="AQ191"/>
      <c r="AR191"/>
      <c r="AS191"/>
    </row>
    <row r="192" spans="28:45">
      <c r="AB192" s="39"/>
      <c r="AC192" s="47" t="e">
        <f>+'Ark1'!#REF!</f>
        <v>#REF!</v>
      </c>
      <c r="AD192" s="47" t="e">
        <f>+'Ark1'!#REF!</f>
        <v>#REF!</v>
      </c>
      <c r="AE192" s="48" t="s">
        <v>425</v>
      </c>
      <c r="AF192" s="47" t="e">
        <f>+'Ark1'!#REF!</f>
        <v>#REF!</v>
      </c>
      <c r="AG192" s="65" t="e">
        <f>+'Ark1'!#REF!</f>
        <v>#REF!</v>
      </c>
      <c r="AH192" s="49" t="e">
        <f>+'Ark1'!#REF!</f>
        <v>#REF!</v>
      </c>
      <c r="AI192" s="65" t="e">
        <f>+'Ark1'!#REF!</f>
        <v>#REF!</v>
      </c>
      <c r="AJ192" s="102" t="e">
        <f t="shared" si="2"/>
        <v>#REF!</v>
      </c>
      <c r="AK192"/>
      <c r="AL192"/>
      <c r="AM192"/>
      <c r="AN192"/>
      <c r="AO192"/>
      <c r="AP192"/>
      <c r="AQ192"/>
      <c r="AR192"/>
      <c r="AS192"/>
    </row>
    <row r="193" spans="28:45">
      <c r="AB193" s="39"/>
      <c r="AC193" s="47" t="e">
        <f>+'Ark1'!#REF!</f>
        <v>#REF!</v>
      </c>
      <c r="AD193" s="47" t="e">
        <f>+'Ark1'!#REF!</f>
        <v>#REF!</v>
      </c>
      <c r="AE193" s="48" t="s">
        <v>426</v>
      </c>
      <c r="AF193" s="47" t="e">
        <f>+'Ark1'!#REF!</f>
        <v>#REF!</v>
      </c>
      <c r="AG193" s="65" t="e">
        <f>+'Ark1'!#REF!</f>
        <v>#REF!</v>
      </c>
      <c r="AH193" s="49" t="e">
        <f>+'Ark1'!#REF!</f>
        <v>#REF!</v>
      </c>
      <c r="AI193" s="65" t="e">
        <f>+'Ark1'!#REF!</f>
        <v>#REF!</v>
      </c>
      <c r="AJ193" s="102" t="e">
        <f t="shared" si="2"/>
        <v>#REF!</v>
      </c>
      <c r="AK193"/>
      <c r="AL193"/>
      <c r="AM193"/>
      <c r="AN193"/>
      <c r="AO193"/>
      <c r="AP193"/>
      <c r="AQ193"/>
      <c r="AR193"/>
      <c r="AS193"/>
    </row>
    <row r="194" spans="28:45">
      <c r="AB194" s="39"/>
      <c r="AC194" s="47" t="e">
        <f>+'Ark1'!#REF!</f>
        <v>#REF!</v>
      </c>
      <c r="AD194" s="47" t="e">
        <f>+'Ark1'!#REF!</f>
        <v>#REF!</v>
      </c>
      <c r="AE194" s="48" t="s">
        <v>427</v>
      </c>
      <c r="AF194" s="47" t="e">
        <f>+'Ark1'!#REF!</f>
        <v>#REF!</v>
      </c>
      <c r="AG194" s="65" t="e">
        <f>+'Ark1'!#REF!</f>
        <v>#REF!</v>
      </c>
      <c r="AH194" s="49" t="e">
        <f>+'Ark1'!#REF!</f>
        <v>#REF!</v>
      </c>
      <c r="AI194" s="65" t="e">
        <f>+'Ark1'!#REF!</f>
        <v>#REF!</v>
      </c>
      <c r="AJ194" s="102" t="e">
        <f t="shared" si="2"/>
        <v>#REF!</v>
      </c>
      <c r="AK194"/>
      <c r="AL194"/>
      <c r="AM194"/>
      <c r="AN194"/>
      <c r="AO194"/>
      <c r="AP194"/>
      <c r="AQ194"/>
      <c r="AR194"/>
      <c r="AS194"/>
    </row>
    <row r="195" spans="28:45">
      <c r="AB195" s="39"/>
      <c r="AC195" s="47" t="e">
        <f>+'Ark1'!#REF!</f>
        <v>#REF!</v>
      </c>
      <c r="AD195" s="47" t="e">
        <f>+'Ark1'!#REF!</f>
        <v>#REF!</v>
      </c>
      <c r="AE195" s="48" t="s">
        <v>405</v>
      </c>
      <c r="AF195" s="47" t="e">
        <f>+'Ark1'!#REF!</f>
        <v>#REF!</v>
      </c>
      <c r="AG195" s="65" t="e">
        <f>+'Ark1'!#REF!</f>
        <v>#REF!</v>
      </c>
      <c r="AH195" s="49" t="e">
        <f>+'Ark1'!#REF!</f>
        <v>#REF!</v>
      </c>
      <c r="AI195" s="65" t="e">
        <f>+'Ark1'!#REF!</f>
        <v>#REF!</v>
      </c>
      <c r="AJ195" s="102" t="e">
        <f t="shared" si="2"/>
        <v>#REF!</v>
      </c>
      <c r="AK195"/>
      <c r="AL195"/>
      <c r="AM195"/>
      <c r="AN195"/>
      <c r="AO195"/>
      <c r="AP195"/>
      <c r="AQ195"/>
      <c r="AR195"/>
      <c r="AS195"/>
    </row>
    <row r="196" spans="28:45">
      <c r="AB196" s="39"/>
      <c r="AC196" s="47" t="e">
        <f>+'Ark1'!#REF!</f>
        <v>#REF!</v>
      </c>
      <c r="AD196" s="47" t="e">
        <f>+'Ark1'!#REF!</f>
        <v>#REF!</v>
      </c>
      <c r="AE196" s="48" t="s">
        <v>428</v>
      </c>
      <c r="AF196" s="47" t="e">
        <f>+'Ark1'!#REF!</f>
        <v>#REF!</v>
      </c>
      <c r="AG196" s="65" t="e">
        <f>+'Ark1'!#REF!</f>
        <v>#REF!</v>
      </c>
      <c r="AH196" s="49" t="e">
        <f>+'Ark1'!#REF!</f>
        <v>#REF!</v>
      </c>
      <c r="AI196" s="65" t="e">
        <f>+'Ark1'!#REF!</f>
        <v>#REF!</v>
      </c>
      <c r="AJ196" s="102" t="e">
        <f t="shared" si="2"/>
        <v>#REF!</v>
      </c>
      <c r="AK196"/>
      <c r="AL196"/>
      <c r="AM196"/>
      <c r="AN196"/>
      <c r="AO196"/>
      <c r="AP196"/>
      <c r="AQ196"/>
      <c r="AR196"/>
      <c r="AS196"/>
    </row>
    <row r="197" spans="28:45">
      <c r="AB197" s="39"/>
      <c r="AC197" s="47" t="e">
        <f>+'Ark1'!#REF!</f>
        <v>#REF!</v>
      </c>
      <c r="AD197" s="47" t="e">
        <f>+'Ark1'!#REF!</f>
        <v>#REF!</v>
      </c>
      <c r="AE197" s="48" t="s">
        <v>429</v>
      </c>
      <c r="AF197" s="47" t="e">
        <f>+'Ark1'!#REF!</f>
        <v>#REF!</v>
      </c>
      <c r="AG197" s="65" t="e">
        <f>+'Ark1'!#REF!</f>
        <v>#REF!</v>
      </c>
      <c r="AH197" s="49" t="e">
        <f>+'Ark1'!#REF!</f>
        <v>#REF!</v>
      </c>
      <c r="AI197" s="65" t="e">
        <f>+'Ark1'!#REF!</f>
        <v>#REF!</v>
      </c>
      <c r="AJ197" s="102" t="e">
        <f t="shared" si="2"/>
        <v>#REF!</v>
      </c>
      <c r="AK197"/>
      <c r="AL197"/>
      <c r="AM197"/>
      <c r="AN197"/>
      <c r="AO197"/>
      <c r="AP197"/>
      <c r="AQ197"/>
      <c r="AR197"/>
      <c r="AS197"/>
    </row>
    <row r="198" spans="28:45">
      <c r="AB198" s="39"/>
      <c r="AC198" s="47" t="e">
        <f>+'Ark1'!#REF!</f>
        <v>#REF!</v>
      </c>
      <c r="AD198" s="47" t="e">
        <f>+'Ark1'!#REF!</f>
        <v>#REF!</v>
      </c>
      <c r="AE198" s="48" t="s">
        <v>430</v>
      </c>
      <c r="AF198" s="47" t="e">
        <f>+'Ark1'!#REF!</f>
        <v>#REF!</v>
      </c>
      <c r="AG198" s="65" t="e">
        <f>+'Ark1'!#REF!</f>
        <v>#REF!</v>
      </c>
      <c r="AH198" s="49" t="e">
        <f>+'Ark1'!#REF!</f>
        <v>#REF!</v>
      </c>
      <c r="AI198" s="65" t="e">
        <f>+'Ark1'!#REF!</f>
        <v>#REF!</v>
      </c>
      <c r="AJ198" s="102" t="e">
        <f t="shared" si="2"/>
        <v>#REF!</v>
      </c>
      <c r="AK198"/>
      <c r="AL198"/>
      <c r="AM198"/>
      <c r="AN198"/>
      <c r="AO198"/>
      <c r="AP198"/>
      <c r="AQ198"/>
      <c r="AR198"/>
      <c r="AS198"/>
    </row>
    <row r="199" spans="28:45">
      <c r="AB199" s="39"/>
      <c r="AC199" s="47" t="e">
        <f>+'Ark1'!#REF!</f>
        <v>#REF!</v>
      </c>
      <c r="AD199" s="47" t="e">
        <f>+'Ark1'!#REF!</f>
        <v>#REF!</v>
      </c>
      <c r="AE199" s="48" t="s">
        <v>431</v>
      </c>
      <c r="AF199" s="47" t="e">
        <f>+'Ark1'!#REF!</f>
        <v>#REF!</v>
      </c>
      <c r="AG199" s="65" t="e">
        <f>+'Ark1'!#REF!</f>
        <v>#REF!</v>
      </c>
      <c r="AH199" s="49" t="e">
        <f>+'Ark1'!#REF!</f>
        <v>#REF!</v>
      </c>
      <c r="AI199" s="65" t="e">
        <f>+'Ark1'!#REF!</f>
        <v>#REF!</v>
      </c>
      <c r="AJ199" s="102" t="e">
        <f t="shared" si="2"/>
        <v>#REF!</v>
      </c>
      <c r="AK199"/>
      <c r="AL199"/>
      <c r="AM199"/>
      <c r="AN199"/>
      <c r="AO199"/>
      <c r="AP199"/>
      <c r="AQ199"/>
      <c r="AR199"/>
      <c r="AS199"/>
    </row>
    <row r="200" spans="28:45">
      <c r="AB200" s="39"/>
      <c r="AC200" s="47" t="e">
        <f>+'Ark1'!#REF!</f>
        <v>#REF!</v>
      </c>
      <c r="AD200" s="47" t="e">
        <f>+'Ark1'!#REF!</f>
        <v>#REF!</v>
      </c>
      <c r="AE200" s="48" t="s">
        <v>432</v>
      </c>
      <c r="AF200" s="47" t="e">
        <f>+'Ark1'!#REF!</f>
        <v>#REF!</v>
      </c>
      <c r="AG200" s="65" t="e">
        <f>+'Ark1'!#REF!</f>
        <v>#REF!</v>
      </c>
      <c r="AH200" s="49" t="e">
        <f>+'Ark1'!#REF!</f>
        <v>#REF!</v>
      </c>
      <c r="AI200" s="65" t="e">
        <f>+'Ark1'!#REF!</f>
        <v>#REF!</v>
      </c>
      <c r="AJ200" s="102" t="e">
        <f t="shared" si="2"/>
        <v>#REF!</v>
      </c>
      <c r="AK200"/>
      <c r="AL200"/>
      <c r="AM200"/>
      <c r="AN200"/>
      <c r="AO200"/>
      <c r="AP200"/>
      <c r="AQ200"/>
      <c r="AR200"/>
      <c r="AS200"/>
    </row>
    <row r="201" spans="28:45">
      <c r="AB201" s="39"/>
      <c r="AC201" s="47" t="e">
        <f>+'Ark1'!#REF!</f>
        <v>#REF!</v>
      </c>
      <c r="AD201" s="47" t="e">
        <f>+'Ark1'!#REF!</f>
        <v>#REF!</v>
      </c>
      <c r="AE201" s="48" t="s">
        <v>433</v>
      </c>
      <c r="AF201" s="47" t="e">
        <f>+'Ark1'!#REF!</f>
        <v>#REF!</v>
      </c>
      <c r="AG201" s="65" t="e">
        <f>+'Ark1'!#REF!</f>
        <v>#REF!</v>
      </c>
      <c r="AH201" s="49" t="e">
        <f>+'Ark1'!#REF!</f>
        <v>#REF!</v>
      </c>
      <c r="AI201" s="65" t="e">
        <f>+'Ark1'!#REF!</f>
        <v>#REF!</v>
      </c>
      <c r="AJ201" s="102" t="e">
        <f t="shared" si="2"/>
        <v>#REF!</v>
      </c>
      <c r="AK201"/>
      <c r="AL201"/>
      <c r="AM201"/>
      <c r="AN201"/>
      <c r="AO201"/>
      <c r="AP201"/>
      <c r="AQ201"/>
      <c r="AR201"/>
      <c r="AS201"/>
    </row>
    <row r="202" spans="28:45">
      <c r="AB202" s="39"/>
      <c r="AC202" s="47" t="e">
        <f>+'Ark1'!#REF!</f>
        <v>#REF!</v>
      </c>
      <c r="AD202" s="47" t="e">
        <f>+'Ark1'!#REF!</f>
        <v>#REF!</v>
      </c>
      <c r="AE202" s="48" t="s">
        <v>434</v>
      </c>
      <c r="AF202" s="47" t="e">
        <f>+'Ark1'!#REF!</f>
        <v>#REF!</v>
      </c>
      <c r="AG202" s="65" t="e">
        <f>+'Ark1'!#REF!</f>
        <v>#REF!</v>
      </c>
      <c r="AH202" s="49" t="e">
        <f>+'Ark1'!#REF!</f>
        <v>#REF!</v>
      </c>
      <c r="AI202" s="65" t="e">
        <f>+'Ark1'!#REF!</f>
        <v>#REF!</v>
      </c>
      <c r="AJ202" s="102" t="e">
        <f t="shared" si="2"/>
        <v>#REF!</v>
      </c>
      <c r="AK202"/>
      <c r="AL202"/>
      <c r="AM202"/>
      <c r="AN202"/>
      <c r="AO202"/>
      <c r="AP202"/>
      <c r="AQ202"/>
      <c r="AR202"/>
      <c r="AS202"/>
    </row>
    <row r="203" spans="28:45">
      <c r="AB203" s="39"/>
      <c r="AC203" s="47" t="e">
        <f>+'Ark1'!#REF!</f>
        <v>#REF!</v>
      </c>
      <c r="AD203" s="47" t="e">
        <f>+'Ark1'!#REF!</f>
        <v>#REF!</v>
      </c>
      <c r="AE203" s="48" t="s">
        <v>435</v>
      </c>
      <c r="AF203" s="47" t="e">
        <f>+'Ark1'!#REF!</f>
        <v>#REF!</v>
      </c>
      <c r="AG203" s="65" t="e">
        <f>+'Ark1'!#REF!</f>
        <v>#REF!</v>
      </c>
      <c r="AH203" s="49" t="e">
        <f>+'Ark1'!#REF!</f>
        <v>#REF!</v>
      </c>
      <c r="AI203" s="65" t="e">
        <f>+'Ark1'!#REF!</f>
        <v>#REF!</v>
      </c>
      <c r="AJ203" s="102" t="e">
        <f t="shared" si="2"/>
        <v>#REF!</v>
      </c>
      <c r="AK203"/>
      <c r="AL203"/>
      <c r="AM203"/>
      <c r="AN203"/>
      <c r="AO203"/>
      <c r="AP203"/>
      <c r="AQ203"/>
      <c r="AR203"/>
      <c r="AS203"/>
    </row>
    <row r="204" spans="28:45">
      <c r="AB204" s="39"/>
      <c r="AC204" s="47" t="e">
        <f>+'Ark1'!#REF!</f>
        <v>#REF!</v>
      </c>
      <c r="AD204" s="47" t="e">
        <f>+'Ark1'!#REF!</f>
        <v>#REF!</v>
      </c>
      <c r="AE204" s="48" t="s">
        <v>436</v>
      </c>
      <c r="AF204" s="47" t="e">
        <f>+'Ark1'!#REF!</f>
        <v>#REF!</v>
      </c>
      <c r="AG204" s="65" t="e">
        <f>+'Ark1'!#REF!</f>
        <v>#REF!</v>
      </c>
      <c r="AH204" s="49" t="e">
        <f>+'Ark1'!#REF!</f>
        <v>#REF!</v>
      </c>
      <c r="AI204" s="65" t="e">
        <f>+'Ark1'!#REF!</f>
        <v>#REF!</v>
      </c>
      <c r="AJ204" s="102" t="e">
        <f t="shared" ref="AJ204:AJ267" si="3">+AG204/AF204</f>
        <v>#REF!</v>
      </c>
      <c r="AK204"/>
      <c r="AL204"/>
      <c r="AM204"/>
      <c r="AN204"/>
      <c r="AO204"/>
      <c r="AP204"/>
      <c r="AQ204"/>
      <c r="AR204"/>
      <c r="AS204"/>
    </row>
    <row r="205" spans="28:45">
      <c r="AB205" s="39"/>
      <c r="AC205" s="47" t="e">
        <f>+'Ark1'!#REF!</f>
        <v>#REF!</v>
      </c>
      <c r="AD205" s="47" t="e">
        <f>+'Ark1'!#REF!</f>
        <v>#REF!</v>
      </c>
      <c r="AE205" s="48" t="s">
        <v>437</v>
      </c>
      <c r="AF205" s="47" t="e">
        <f>+'Ark1'!#REF!</f>
        <v>#REF!</v>
      </c>
      <c r="AG205" s="65" t="e">
        <f>+'Ark1'!#REF!</f>
        <v>#REF!</v>
      </c>
      <c r="AH205" s="49" t="e">
        <f>+'Ark1'!#REF!</f>
        <v>#REF!</v>
      </c>
      <c r="AI205" s="65" t="e">
        <f>+'Ark1'!#REF!</f>
        <v>#REF!</v>
      </c>
      <c r="AJ205" s="102" t="e">
        <f t="shared" si="3"/>
        <v>#REF!</v>
      </c>
      <c r="AK205"/>
      <c r="AL205"/>
      <c r="AM205"/>
      <c r="AN205"/>
      <c r="AO205"/>
      <c r="AP205"/>
      <c r="AQ205"/>
      <c r="AR205"/>
      <c r="AS205"/>
    </row>
    <row r="206" spans="28:45">
      <c r="AB206" s="39"/>
      <c r="AC206" s="47" t="e">
        <f>+'Ark1'!#REF!</f>
        <v>#REF!</v>
      </c>
      <c r="AD206" s="47" t="e">
        <f>+'Ark1'!#REF!</f>
        <v>#REF!</v>
      </c>
      <c r="AE206" s="48" t="s">
        <v>438</v>
      </c>
      <c r="AF206" s="47" t="e">
        <f>+'Ark1'!#REF!</f>
        <v>#REF!</v>
      </c>
      <c r="AG206" s="65" t="e">
        <f>+'Ark1'!#REF!</f>
        <v>#REF!</v>
      </c>
      <c r="AH206" s="49" t="e">
        <f>+'Ark1'!#REF!</f>
        <v>#REF!</v>
      </c>
      <c r="AI206" s="65" t="e">
        <f>+'Ark1'!#REF!</f>
        <v>#REF!</v>
      </c>
      <c r="AJ206" s="102" t="e">
        <f t="shared" si="3"/>
        <v>#REF!</v>
      </c>
      <c r="AK206"/>
      <c r="AL206"/>
      <c r="AM206"/>
      <c r="AN206"/>
      <c r="AO206"/>
      <c r="AP206"/>
      <c r="AQ206"/>
      <c r="AR206"/>
      <c r="AS206"/>
    </row>
    <row r="207" spans="28:45">
      <c r="AB207" s="39"/>
      <c r="AC207" s="47" t="e">
        <f>+'Ark1'!#REF!</f>
        <v>#REF!</v>
      </c>
      <c r="AD207" s="47" t="e">
        <f>+'Ark1'!#REF!</f>
        <v>#REF!</v>
      </c>
      <c r="AE207" s="48" t="s">
        <v>439</v>
      </c>
      <c r="AF207" s="47" t="e">
        <f>+'Ark1'!#REF!</f>
        <v>#REF!</v>
      </c>
      <c r="AG207" s="65" t="e">
        <f>+'Ark1'!#REF!</f>
        <v>#REF!</v>
      </c>
      <c r="AH207" s="49" t="e">
        <f>+'Ark1'!#REF!</f>
        <v>#REF!</v>
      </c>
      <c r="AI207" s="65" t="e">
        <f>+'Ark1'!#REF!</f>
        <v>#REF!</v>
      </c>
      <c r="AJ207" s="102" t="e">
        <f t="shared" si="3"/>
        <v>#REF!</v>
      </c>
      <c r="AK207"/>
      <c r="AL207"/>
      <c r="AM207"/>
      <c r="AN207"/>
      <c r="AO207"/>
      <c r="AP207"/>
      <c r="AQ207"/>
      <c r="AR207"/>
      <c r="AS207"/>
    </row>
    <row r="208" spans="28:45">
      <c r="AB208" s="39"/>
      <c r="AC208" s="47" t="e">
        <f>+'Ark1'!#REF!</f>
        <v>#REF!</v>
      </c>
      <c r="AD208" s="47" t="e">
        <f>+'Ark1'!#REF!</f>
        <v>#REF!</v>
      </c>
      <c r="AE208" s="48" t="s">
        <v>440</v>
      </c>
      <c r="AF208" s="47" t="e">
        <f>+'Ark1'!#REF!</f>
        <v>#REF!</v>
      </c>
      <c r="AG208" s="65" t="e">
        <f>+'Ark1'!#REF!</f>
        <v>#REF!</v>
      </c>
      <c r="AH208" s="49" t="e">
        <f>+'Ark1'!#REF!</f>
        <v>#REF!</v>
      </c>
      <c r="AI208" s="65" t="e">
        <f>+'Ark1'!#REF!</f>
        <v>#REF!</v>
      </c>
      <c r="AJ208" s="102" t="e">
        <f t="shared" si="3"/>
        <v>#REF!</v>
      </c>
      <c r="AK208"/>
      <c r="AL208"/>
      <c r="AM208"/>
      <c r="AN208"/>
      <c r="AO208"/>
      <c r="AP208"/>
      <c r="AQ208"/>
      <c r="AR208"/>
      <c r="AS208"/>
    </row>
    <row r="209" spans="28:45">
      <c r="AB209" s="39"/>
      <c r="AC209" s="47" t="e">
        <f>+'Ark1'!#REF!</f>
        <v>#REF!</v>
      </c>
      <c r="AD209" s="47" t="e">
        <f>+'Ark1'!#REF!</f>
        <v>#REF!</v>
      </c>
      <c r="AE209" s="48" t="s">
        <v>441</v>
      </c>
      <c r="AF209" s="47" t="e">
        <f>+'Ark1'!#REF!</f>
        <v>#REF!</v>
      </c>
      <c r="AG209" s="65" t="e">
        <f>+'Ark1'!#REF!</f>
        <v>#REF!</v>
      </c>
      <c r="AH209" s="49" t="e">
        <f>+'Ark1'!#REF!</f>
        <v>#REF!</v>
      </c>
      <c r="AI209" s="65" t="e">
        <f>+'Ark1'!#REF!</f>
        <v>#REF!</v>
      </c>
      <c r="AJ209" s="102" t="e">
        <f t="shared" si="3"/>
        <v>#REF!</v>
      </c>
      <c r="AK209"/>
      <c r="AL209"/>
      <c r="AM209"/>
      <c r="AN209"/>
      <c r="AO209"/>
      <c r="AP209"/>
      <c r="AQ209"/>
      <c r="AR209"/>
      <c r="AS209"/>
    </row>
    <row r="210" spans="28:45">
      <c r="AB210" s="39"/>
      <c r="AC210" t="e">
        <f>+'Ark1'!#REF!</f>
        <v>#REF!</v>
      </c>
      <c r="AD210" t="e">
        <f>+'Ark1'!#REF!</f>
        <v>#REF!</v>
      </c>
      <c r="AE210" s="3" t="s">
        <v>425</v>
      </c>
      <c r="AF210" t="e">
        <f>+'Ark1'!#REF!</f>
        <v>#REF!</v>
      </c>
      <c r="AG210" s="9" t="e">
        <f>+'Ark1'!#REF!</f>
        <v>#REF!</v>
      </c>
      <c r="AH210" s="1" t="e">
        <f>+'Ark1'!#REF!</f>
        <v>#REF!</v>
      </c>
      <c r="AI210" s="9" t="e">
        <f>+'Ark1'!#REF!</f>
        <v>#REF!</v>
      </c>
      <c r="AJ210" s="97" t="e">
        <f t="shared" si="3"/>
        <v>#REF!</v>
      </c>
      <c r="AK210"/>
      <c r="AL210"/>
      <c r="AM210"/>
      <c r="AN210"/>
      <c r="AO210"/>
      <c r="AP210"/>
      <c r="AQ210"/>
      <c r="AR210"/>
      <c r="AS210"/>
    </row>
    <row r="211" spans="28:45">
      <c r="AB211" s="39"/>
      <c r="AC211" t="e">
        <f>+'Ark1'!#REF!</f>
        <v>#REF!</v>
      </c>
      <c r="AD211" t="e">
        <f>+'Ark1'!#REF!</f>
        <v>#REF!</v>
      </c>
      <c r="AE211" s="3" t="s">
        <v>426</v>
      </c>
      <c r="AF211" t="e">
        <f>+'Ark1'!#REF!</f>
        <v>#REF!</v>
      </c>
      <c r="AG211" s="9" t="e">
        <f>+'Ark1'!#REF!</f>
        <v>#REF!</v>
      </c>
      <c r="AH211" s="1" t="e">
        <f>+'Ark1'!#REF!</f>
        <v>#REF!</v>
      </c>
      <c r="AI211" s="9" t="e">
        <f>+'Ark1'!#REF!</f>
        <v>#REF!</v>
      </c>
      <c r="AJ211" s="97" t="e">
        <f t="shared" si="3"/>
        <v>#REF!</v>
      </c>
      <c r="AK211"/>
      <c r="AL211"/>
      <c r="AM211"/>
      <c r="AN211"/>
      <c r="AO211"/>
      <c r="AP211"/>
      <c r="AQ211"/>
      <c r="AR211"/>
      <c r="AS211"/>
    </row>
    <row r="212" spans="28:45">
      <c r="AB212" s="39"/>
      <c r="AC212" t="e">
        <f>+'Ark1'!#REF!</f>
        <v>#REF!</v>
      </c>
      <c r="AD212" t="e">
        <f>+'Ark1'!#REF!</f>
        <v>#REF!</v>
      </c>
      <c r="AE212" s="3" t="s">
        <v>427</v>
      </c>
      <c r="AF212" t="e">
        <f>+'Ark1'!#REF!</f>
        <v>#REF!</v>
      </c>
      <c r="AG212" s="9" t="e">
        <f>+'Ark1'!#REF!</f>
        <v>#REF!</v>
      </c>
      <c r="AH212" s="1" t="e">
        <f>+'Ark1'!#REF!</f>
        <v>#REF!</v>
      </c>
      <c r="AI212" s="9" t="e">
        <f>+'Ark1'!#REF!</f>
        <v>#REF!</v>
      </c>
      <c r="AJ212" s="97" t="e">
        <f t="shared" si="3"/>
        <v>#REF!</v>
      </c>
      <c r="AK212"/>
      <c r="AL212"/>
      <c r="AM212"/>
      <c r="AN212"/>
      <c r="AO212"/>
      <c r="AP212"/>
      <c r="AQ212"/>
      <c r="AR212"/>
      <c r="AS212"/>
    </row>
    <row r="213" spans="28:45">
      <c r="AB213" s="39"/>
      <c r="AC213" t="e">
        <f>+'Ark1'!#REF!</f>
        <v>#REF!</v>
      </c>
      <c r="AD213" t="e">
        <f>+'Ark1'!#REF!</f>
        <v>#REF!</v>
      </c>
      <c r="AE213" s="3" t="s">
        <v>405</v>
      </c>
      <c r="AF213" t="e">
        <f>+'Ark1'!#REF!</f>
        <v>#REF!</v>
      </c>
      <c r="AG213" s="9" t="e">
        <f>+'Ark1'!#REF!</f>
        <v>#REF!</v>
      </c>
      <c r="AH213" s="1" t="e">
        <f>+'Ark1'!#REF!</f>
        <v>#REF!</v>
      </c>
      <c r="AI213" s="9" t="e">
        <f>+'Ark1'!#REF!</f>
        <v>#REF!</v>
      </c>
      <c r="AJ213" s="97" t="e">
        <f t="shared" si="3"/>
        <v>#REF!</v>
      </c>
      <c r="AK213"/>
      <c r="AL213"/>
      <c r="AM213"/>
      <c r="AN213"/>
      <c r="AO213"/>
      <c r="AP213"/>
      <c r="AQ213"/>
      <c r="AR213"/>
      <c r="AS213"/>
    </row>
    <row r="214" spans="28:45">
      <c r="AB214" s="39"/>
      <c r="AC214" t="e">
        <f>+'Ark1'!#REF!</f>
        <v>#REF!</v>
      </c>
      <c r="AD214" t="e">
        <f>+'Ark1'!#REF!</f>
        <v>#REF!</v>
      </c>
      <c r="AE214" s="3" t="s">
        <v>428</v>
      </c>
      <c r="AF214" t="e">
        <f>+'Ark1'!#REF!</f>
        <v>#REF!</v>
      </c>
      <c r="AG214" s="9" t="e">
        <f>+'Ark1'!#REF!</f>
        <v>#REF!</v>
      </c>
      <c r="AH214" s="1" t="e">
        <f>+'Ark1'!#REF!</f>
        <v>#REF!</v>
      </c>
      <c r="AI214" s="9" t="e">
        <f>+'Ark1'!#REF!</f>
        <v>#REF!</v>
      </c>
      <c r="AJ214" s="97" t="e">
        <f t="shared" si="3"/>
        <v>#REF!</v>
      </c>
      <c r="AK214"/>
      <c r="AL214"/>
      <c r="AM214"/>
      <c r="AN214"/>
      <c r="AO214"/>
      <c r="AP214"/>
      <c r="AQ214"/>
      <c r="AR214"/>
      <c r="AS214"/>
    </row>
    <row r="215" spans="28:45">
      <c r="AB215" s="39"/>
      <c r="AC215" t="e">
        <f>+'Ark1'!#REF!</f>
        <v>#REF!</v>
      </c>
      <c r="AD215" t="e">
        <f>+'Ark1'!#REF!</f>
        <v>#REF!</v>
      </c>
      <c r="AE215" s="3" t="s">
        <v>429</v>
      </c>
      <c r="AF215" t="e">
        <f>+'Ark1'!#REF!</f>
        <v>#REF!</v>
      </c>
      <c r="AG215" s="9" t="e">
        <f>+'Ark1'!#REF!</f>
        <v>#REF!</v>
      </c>
      <c r="AH215" s="1" t="e">
        <f>+'Ark1'!#REF!</f>
        <v>#REF!</v>
      </c>
      <c r="AI215" s="9" t="e">
        <f>+'Ark1'!#REF!</f>
        <v>#REF!</v>
      </c>
      <c r="AJ215" s="97" t="e">
        <f t="shared" si="3"/>
        <v>#REF!</v>
      </c>
      <c r="AK215"/>
      <c r="AL215"/>
      <c r="AM215"/>
      <c r="AN215"/>
      <c r="AO215"/>
      <c r="AP215"/>
      <c r="AQ215"/>
      <c r="AR215"/>
      <c r="AS215"/>
    </row>
    <row r="216" spans="28:45">
      <c r="AB216" s="39"/>
      <c r="AC216" t="e">
        <f>+'Ark1'!#REF!</f>
        <v>#REF!</v>
      </c>
      <c r="AD216" t="e">
        <f>+'Ark1'!#REF!</f>
        <v>#REF!</v>
      </c>
      <c r="AE216" s="3" t="s">
        <v>430</v>
      </c>
      <c r="AF216" t="e">
        <f>+'Ark1'!#REF!</f>
        <v>#REF!</v>
      </c>
      <c r="AG216" s="9" t="e">
        <f>+'Ark1'!#REF!</f>
        <v>#REF!</v>
      </c>
      <c r="AH216" s="1" t="e">
        <f>+'Ark1'!#REF!</f>
        <v>#REF!</v>
      </c>
      <c r="AI216" s="9" t="e">
        <f>+'Ark1'!#REF!</f>
        <v>#REF!</v>
      </c>
      <c r="AJ216" s="97" t="e">
        <f t="shared" si="3"/>
        <v>#REF!</v>
      </c>
      <c r="AK216"/>
      <c r="AL216"/>
      <c r="AM216"/>
      <c r="AN216"/>
      <c r="AO216"/>
      <c r="AP216"/>
      <c r="AQ216"/>
      <c r="AR216"/>
      <c r="AS216"/>
    </row>
    <row r="217" spans="28:45">
      <c r="AB217" s="39"/>
      <c r="AC217" t="e">
        <f>+'Ark1'!#REF!</f>
        <v>#REF!</v>
      </c>
      <c r="AD217" t="e">
        <f>+'Ark1'!#REF!</f>
        <v>#REF!</v>
      </c>
      <c r="AE217" s="3" t="s">
        <v>431</v>
      </c>
      <c r="AF217" t="e">
        <f>+'Ark1'!#REF!</f>
        <v>#REF!</v>
      </c>
      <c r="AG217" s="9" t="e">
        <f>+'Ark1'!#REF!</f>
        <v>#REF!</v>
      </c>
      <c r="AH217" s="1" t="e">
        <f>+'Ark1'!#REF!</f>
        <v>#REF!</v>
      </c>
      <c r="AI217" s="9" t="e">
        <f>+'Ark1'!#REF!</f>
        <v>#REF!</v>
      </c>
      <c r="AJ217" s="97" t="e">
        <f t="shared" si="3"/>
        <v>#REF!</v>
      </c>
      <c r="AK217"/>
      <c r="AL217"/>
      <c r="AM217"/>
      <c r="AN217"/>
      <c r="AO217"/>
      <c r="AP217"/>
      <c r="AQ217"/>
      <c r="AR217"/>
      <c r="AS217"/>
    </row>
    <row r="218" spans="28:45">
      <c r="AB218" s="39"/>
      <c r="AC218" t="e">
        <f>+'Ark1'!#REF!</f>
        <v>#REF!</v>
      </c>
      <c r="AD218" t="e">
        <f>+'Ark1'!#REF!</f>
        <v>#REF!</v>
      </c>
      <c r="AE218" s="3" t="s">
        <v>432</v>
      </c>
      <c r="AF218" t="e">
        <f>+'Ark1'!#REF!</f>
        <v>#REF!</v>
      </c>
      <c r="AG218" s="9" t="e">
        <f>+'Ark1'!#REF!</f>
        <v>#REF!</v>
      </c>
      <c r="AH218" s="1" t="e">
        <f>+'Ark1'!#REF!</f>
        <v>#REF!</v>
      </c>
      <c r="AI218" s="9" t="e">
        <f>+'Ark1'!#REF!</f>
        <v>#REF!</v>
      </c>
      <c r="AJ218" s="97" t="e">
        <f t="shared" si="3"/>
        <v>#REF!</v>
      </c>
      <c r="AK218"/>
      <c r="AL218"/>
      <c r="AM218"/>
      <c r="AN218"/>
      <c r="AO218"/>
      <c r="AP218"/>
      <c r="AQ218"/>
      <c r="AR218"/>
      <c r="AS218"/>
    </row>
    <row r="219" spans="28:45">
      <c r="AB219" s="39"/>
      <c r="AC219" t="e">
        <f>+'Ark1'!#REF!</f>
        <v>#REF!</v>
      </c>
      <c r="AD219" t="e">
        <f>+'Ark1'!#REF!</f>
        <v>#REF!</v>
      </c>
      <c r="AE219" s="3" t="s">
        <v>433</v>
      </c>
      <c r="AF219" t="e">
        <f>+'Ark1'!#REF!</f>
        <v>#REF!</v>
      </c>
      <c r="AG219" s="9" t="e">
        <f>+'Ark1'!#REF!</f>
        <v>#REF!</v>
      </c>
      <c r="AH219" s="1" t="e">
        <f>+'Ark1'!#REF!</f>
        <v>#REF!</v>
      </c>
      <c r="AI219" s="9" t="e">
        <f>+'Ark1'!#REF!</f>
        <v>#REF!</v>
      </c>
      <c r="AJ219" s="97" t="e">
        <f t="shared" si="3"/>
        <v>#REF!</v>
      </c>
      <c r="AK219"/>
      <c r="AL219"/>
      <c r="AM219"/>
      <c r="AN219"/>
      <c r="AO219"/>
      <c r="AP219"/>
      <c r="AQ219"/>
      <c r="AR219"/>
      <c r="AS219"/>
    </row>
    <row r="220" spans="28:45">
      <c r="AB220" s="39"/>
      <c r="AC220" t="e">
        <f>+'Ark1'!#REF!</f>
        <v>#REF!</v>
      </c>
      <c r="AD220" t="e">
        <f>+'Ark1'!#REF!</f>
        <v>#REF!</v>
      </c>
      <c r="AE220" s="3" t="s">
        <v>434</v>
      </c>
      <c r="AF220" t="e">
        <f>+'Ark1'!#REF!</f>
        <v>#REF!</v>
      </c>
      <c r="AG220" s="9" t="e">
        <f>+'Ark1'!#REF!</f>
        <v>#REF!</v>
      </c>
      <c r="AH220" s="1" t="e">
        <f>+'Ark1'!#REF!</f>
        <v>#REF!</v>
      </c>
      <c r="AI220" s="9" t="e">
        <f>+'Ark1'!#REF!</f>
        <v>#REF!</v>
      </c>
      <c r="AJ220" s="97" t="e">
        <f t="shared" si="3"/>
        <v>#REF!</v>
      </c>
      <c r="AK220"/>
      <c r="AL220"/>
      <c r="AM220"/>
      <c r="AN220"/>
      <c r="AO220"/>
      <c r="AP220"/>
      <c r="AQ220"/>
      <c r="AR220"/>
      <c r="AS220"/>
    </row>
    <row r="221" spans="28:45">
      <c r="AB221" s="39"/>
      <c r="AC221" t="e">
        <f>+'Ark1'!#REF!</f>
        <v>#REF!</v>
      </c>
      <c r="AD221" t="e">
        <f>+'Ark1'!#REF!</f>
        <v>#REF!</v>
      </c>
      <c r="AE221" s="3" t="s">
        <v>435</v>
      </c>
      <c r="AF221" t="e">
        <f>+'Ark1'!#REF!</f>
        <v>#REF!</v>
      </c>
      <c r="AG221" s="9" t="e">
        <f>+'Ark1'!#REF!</f>
        <v>#REF!</v>
      </c>
      <c r="AH221" s="1" t="e">
        <f>+'Ark1'!#REF!</f>
        <v>#REF!</v>
      </c>
      <c r="AI221" s="9" t="e">
        <f>+'Ark1'!#REF!</f>
        <v>#REF!</v>
      </c>
      <c r="AJ221" s="97" t="e">
        <f t="shared" si="3"/>
        <v>#REF!</v>
      </c>
      <c r="AK221"/>
      <c r="AL221"/>
      <c r="AM221"/>
      <c r="AN221"/>
      <c r="AO221"/>
      <c r="AP221"/>
      <c r="AQ221"/>
      <c r="AR221"/>
      <c r="AS221"/>
    </row>
    <row r="222" spans="28:45">
      <c r="AB222" s="39"/>
      <c r="AC222" t="e">
        <f>+'Ark1'!#REF!</f>
        <v>#REF!</v>
      </c>
      <c r="AD222" t="e">
        <f>+'Ark1'!#REF!</f>
        <v>#REF!</v>
      </c>
      <c r="AE222" s="3" t="s">
        <v>436</v>
      </c>
      <c r="AF222" t="e">
        <f>+'Ark1'!#REF!</f>
        <v>#REF!</v>
      </c>
      <c r="AG222" s="9" t="e">
        <f>+'Ark1'!#REF!</f>
        <v>#REF!</v>
      </c>
      <c r="AH222" s="1" t="e">
        <f>+'Ark1'!#REF!</f>
        <v>#REF!</v>
      </c>
      <c r="AI222" s="9" t="e">
        <f>+'Ark1'!#REF!</f>
        <v>#REF!</v>
      </c>
      <c r="AJ222" s="97" t="e">
        <f t="shared" si="3"/>
        <v>#REF!</v>
      </c>
      <c r="AK222"/>
      <c r="AL222"/>
      <c r="AM222"/>
      <c r="AN222"/>
      <c r="AO222"/>
      <c r="AP222"/>
      <c r="AQ222"/>
      <c r="AR222"/>
      <c r="AS222"/>
    </row>
    <row r="223" spans="28:45">
      <c r="AB223" s="39"/>
      <c r="AC223" t="e">
        <f>+'Ark1'!#REF!</f>
        <v>#REF!</v>
      </c>
      <c r="AD223" t="e">
        <f>+'Ark1'!#REF!</f>
        <v>#REF!</v>
      </c>
      <c r="AE223" s="3" t="s">
        <v>437</v>
      </c>
      <c r="AF223" t="e">
        <f>+'Ark1'!#REF!</f>
        <v>#REF!</v>
      </c>
      <c r="AG223" s="9" t="e">
        <f>+'Ark1'!#REF!</f>
        <v>#REF!</v>
      </c>
      <c r="AH223" s="1" t="e">
        <f>+'Ark1'!#REF!</f>
        <v>#REF!</v>
      </c>
      <c r="AI223" s="9" t="e">
        <f>+'Ark1'!#REF!</f>
        <v>#REF!</v>
      </c>
      <c r="AJ223" s="97" t="e">
        <f t="shared" si="3"/>
        <v>#REF!</v>
      </c>
      <c r="AK223"/>
      <c r="AL223"/>
      <c r="AM223"/>
      <c r="AN223"/>
      <c r="AO223"/>
      <c r="AP223"/>
      <c r="AQ223"/>
      <c r="AR223"/>
      <c r="AS223"/>
    </row>
    <row r="224" spans="28:45">
      <c r="AB224" s="39"/>
      <c r="AC224" t="e">
        <f>+'Ark1'!#REF!</f>
        <v>#REF!</v>
      </c>
      <c r="AD224" t="e">
        <f>+'Ark1'!#REF!</f>
        <v>#REF!</v>
      </c>
      <c r="AE224" s="3" t="s">
        <v>438</v>
      </c>
      <c r="AF224" t="e">
        <f>+'Ark1'!#REF!</f>
        <v>#REF!</v>
      </c>
      <c r="AG224" s="9" t="e">
        <f>+'Ark1'!#REF!</f>
        <v>#REF!</v>
      </c>
      <c r="AH224" s="1" t="e">
        <f>+'Ark1'!#REF!</f>
        <v>#REF!</v>
      </c>
      <c r="AI224" s="9" t="e">
        <f>+'Ark1'!#REF!</f>
        <v>#REF!</v>
      </c>
      <c r="AJ224" s="97" t="e">
        <f t="shared" si="3"/>
        <v>#REF!</v>
      </c>
      <c r="AK224"/>
      <c r="AL224"/>
      <c r="AM224"/>
      <c r="AN224"/>
      <c r="AO224"/>
      <c r="AP224"/>
      <c r="AQ224"/>
      <c r="AR224"/>
      <c r="AS224"/>
    </row>
    <row r="225" spans="28:45">
      <c r="AB225" s="39"/>
      <c r="AC225" t="e">
        <f>+'Ark1'!#REF!</f>
        <v>#REF!</v>
      </c>
      <c r="AD225" t="e">
        <f>+'Ark1'!#REF!</f>
        <v>#REF!</v>
      </c>
      <c r="AE225" s="3" t="s">
        <v>439</v>
      </c>
      <c r="AF225" t="e">
        <f>+'Ark1'!#REF!</f>
        <v>#REF!</v>
      </c>
      <c r="AG225" s="9" t="e">
        <f>+'Ark1'!#REF!</f>
        <v>#REF!</v>
      </c>
      <c r="AH225" s="1" t="e">
        <f>+'Ark1'!#REF!</f>
        <v>#REF!</v>
      </c>
      <c r="AI225" s="9" t="e">
        <f>+'Ark1'!#REF!</f>
        <v>#REF!</v>
      </c>
      <c r="AJ225" s="97" t="e">
        <f t="shared" si="3"/>
        <v>#REF!</v>
      </c>
      <c r="AK225"/>
      <c r="AL225"/>
      <c r="AM225"/>
      <c r="AN225"/>
      <c r="AO225"/>
      <c r="AP225"/>
      <c r="AQ225"/>
      <c r="AR225"/>
      <c r="AS225"/>
    </row>
    <row r="226" spans="28:45">
      <c r="AB226" s="39"/>
      <c r="AC226" t="e">
        <f>+'Ark1'!#REF!</f>
        <v>#REF!</v>
      </c>
      <c r="AD226" t="e">
        <f>+'Ark1'!#REF!</f>
        <v>#REF!</v>
      </c>
      <c r="AE226" s="3" t="s">
        <v>440</v>
      </c>
      <c r="AF226" t="e">
        <f>+'Ark1'!#REF!</f>
        <v>#REF!</v>
      </c>
      <c r="AG226" s="9" t="e">
        <f>+'Ark1'!#REF!</f>
        <v>#REF!</v>
      </c>
      <c r="AH226" s="1" t="e">
        <f>+'Ark1'!#REF!</f>
        <v>#REF!</v>
      </c>
      <c r="AI226" s="9" t="e">
        <f>+'Ark1'!#REF!</f>
        <v>#REF!</v>
      </c>
      <c r="AJ226" s="97" t="e">
        <f t="shared" si="3"/>
        <v>#REF!</v>
      </c>
      <c r="AK226"/>
      <c r="AL226"/>
      <c r="AM226"/>
      <c r="AN226"/>
      <c r="AO226"/>
      <c r="AP226"/>
      <c r="AQ226"/>
      <c r="AR226"/>
      <c r="AS226"/>
    </row>
    <row r="227" spans="28:45">
      <c r="AB227" s="39"/>
      <c r="AC227" t="e">
        <f>+'Ark1'!#REF!</f>
        <v>#REF!</v>
      </c>
      <c r="AD227" t="e">
        <f>+'Ark1'!#REF!</f>
        <v>#REF!</v>
      </c>
      <c r="AE227" s="3" t="s">
        <v>441</v>
      </c>
      <c r="AF227" t="e">
        <f>+'Ark1'!#REF!</f>
        <v>#REF!</v>
      </c>
      <c r="AG227" s="9" t="e">
        <f>+'Ark1'!#REF!</f>
        <v>#REF!</v>
      </c>
      <c r="AH227" s="1" t="e">
        <f>+'Ark1'!#REF!</f>
        <v>#REF!</v>
      </c>
      <c r="AI227" s="9" t="e">
        <f>+'Ark1'!#REF!</f>
        <v>#REF!</v>
      </c>
      <c r="AJ227" s="97" t="e">
        <f t="shared" si="3"/>
        <v>#REF!</v>
      </c>
      <c r="AK227"/>
      <c r="AL227"/>
      <c r="AM227"/>
      <c r="AN227"/>
      <c r="AO227"/>
      <c r="AP227"/>
      <c r="AQ227"/>
      <c r="AR227"/>
      <c r="AS227"/>
    </row>
    <row r="228" spans="28:45">
      <c r="AB228" s="39"/>
      <c r="AC228" s="47" t="e">
        <f>+'Ark1'!#REF!</f>
        <v>#REF!</v>
      </c>
      <c r="AD228" s="47" t="e">
        <f>+'Ark1'!#REF!</f>
        <v>#REF!</v>
      </c>
      <c r="AE228" s="48" t="s">
        <v>425</v>
      </c>
      <c r="AF228" s="47" t="e">
        <f>+'Ark1'!#REF!</f>
        <v>#REF!</v>
      </c>
      <c r="AG228" s="65" t="e">
        <f>+'Ark1'!#REF!</f>
        <v>#REF!</v>
      </c>
      <c r="AH228" s="49" t="e">
        <f>+'Ark1'!#REF!</f>
        <v>#REF!</v>
      </c>
      <c r="AI228" s="65" t="e">
        <f>+'Ark1'!#REF!</f>
        <v>#REF!</v>
      </c>
      <c r="AJ228" s="102" t="e">
        <f t="shared" si="3"/>
        <v>#REF!</v>
      </c>
      <c r="AK228"/>
      <c r="AL228"/>
      <c r="AM228"/>
      <c r="AN228"/>
      <c r="AO228"/>
      <c r="AP228"/>
      <c r="AQ228"/>
      <c r="AR228"/>
      <c r="AS228"/>
    </row>
    <row r="229" spans="28:45">
      <c r="AB229" s="39"/>
      <c r="AC229" s="47" t="e">
        <f>+'Ark1'!#REF!</f>
        <v>#REF!</v>
      </c>
      <c r="AD229" s="47" t="e">
        <f>+'Ark1'!#REF!</f>
        <v>#REF!</v>
      </c>
      <c r="AE229" s="48" t="s">
        <v>426</v>
      </c>
      <c r="AF229" s="47" t="e">
        <f>+'Ark1'!#REF!</f>
        <v>#REF!</v>
      </c>
      <c r="AG229" s="65" t="e">
        <f>+'Ark1'!#REF!</f>
        <v>#REF!</v>
      </c>
      <c r="AH229" s="49" t="e">
        <f>+'Ark1'!#REF!</f>
        <v>#REF!</v>
      </c>
      <c r="AI229" s="65" t="e">
        <f>+'Ark1'!#REF!</f>
        <v>#REF!</v>
      </c>
      <c r="AJ229" s="102" t="e">
        <f t="shared" si="3"/>
        <v>#REF!</v>
      </c>
      <c r="AK229"/>
      <c r="AL229"/>
      <c r="AM229"/>
      <c r="AN229"/>
      <c r="AO229"/>
      <c r="AP229"/>
      <c r="AQ229"/>
      <c r="AR229"/>
      <c r="AS229"/>
    </row>
    <row r="230" spans="28:45">
      <c r="AB230" s="39"/>
      <c r="AC230" s="47" t="e">
        <f>+'Ark1'!#REF!</f>
        <v>#REF!</v>
      </c>
      <c r="AD230" s="47" t="e">
        <f>+'Ark1'!#REF!</f>
        <v>#REF!</v>
      </c>
      <c r="AE230" s="48" t="s">
        <v>427</v>
      </c>
      <c r="AF230" s="47" t="e">
        <f>+'Ark1'!#REF!</f>
        <v>#REF!</v>
      </c>
      <c r="AG230" s="65" t="e">
        <f>+'Ark1'!#REF!</f>
        <v>#REF!</v>
      </c>
      <c r="AH230" s="49" t="e">
        <f>+'Ark1'!#REF!</f>
        <v>#REF!</v>
      </c>
      <c r="AI230" s="65" t="e">
        <f>+'Ark1'!#REF!</f>
        <v>#REF!</v>
      </c>
      <c r="AJ230" s="102" t="e">
        <f t="shared" si="3"/>
        <v>#REF!</v>
      </c>
      <c r="AK230"/>
      <c r="AL230"/>
      <c r="AM230"/>
      <c r="AN230"/>
      <c r="AO230"/>
      <c r="AP230"/>
      <c r="AQ230"/>
      <c r="AR230"/>
      <c r="AS230"/>
    </row>
    <row r="231" spans="28:45">
      <c r="AB231" s="39"/>
      <c r="AC231" s="47" t="e">
        <f>+'Ark1'!#REF!</f>
        <v>#REF!</v>
      </c>
      <c r="AD231" s="47" t="e">
        <f>+'Ark1'!#REF!</f>
        <v>#REF!</v>
      </c>
      <c r="AE231" s="48" t="s">
        <v>405</v>
      </c>
      <c r="AF231" s="47" t="e">
        <f>+'Ark1'!#REF!</f>
        <v>#REF!</v>
      </c>
      <c r="AG231" s="65" t="e">
        <f>+'Ark1'!#REF!</f>
        <v>#REF!</v>
      </c>
      <c r="AH231" s="49" t="e">
        <f>+'Ark1'!#REF!</f>
        <v>#REF!</v>
      </c>
      <c r="AI231" s="65" t="e">
        <f>+'Ark1'!#REF!</f>
        <v>#REF!</v>
      </c>
      <c r="AJ231" s="102" t="e">
        <f t="shared" si="3"/>
        <v>#REF!</v>
      </c>
      <c r="AK231"/>
      <c r="AL231"/>
      <c r="AM231"/>
      <c r="AN231"/>
      <c r="AO231"/>
      <c r="AP231"/>
      <c r="AQ231"/>
      <c r="AR231"/>
      <c r="AS231"/>
    </row>
    <row r="232" spans="28:45">
      <c r="AB232" s="39"/>
      <c r="AC232" s="47" t="e">
        <f>+'Ark1'!#REF!</f>
        <v>#REF!</v>
      </c>
      <c r="AD232" s="47" t="e">
        <f>+'Ark1'!#REF!</f>
        <v>#REF!</v>
      </c>
      <c r="AE232" s="48" t="s">
        <v>428</v>
      </c>
      <c r="AF232" s="47" t="e">
        <f>+'Ark1'!#REF!</f>
        <v>#REF!</v>
      </c>
      <c r="AG232" s="65" t="e">
        <f>+'Ark1'!#REF!</f>
        <v>#REF!</v>
      </c>
      <c r="AH232" s="49" t="e">
        <f>+'Ark1'!#REF!</f>
        <v>#REF!</v>
      </c>
      <c r="AI232" s="65" t="e">
        <f>+'Ark1'!#REF!</f>
        <v>#REF!</v>
      </c>
      <c r="AJ232" s="102" t="e">
        <f t="shared" si="3"/>
        <v>#REF!</v>
      </c>
      <c r="AK232"/>
      <c r="AL232"/>
      <c r="AM232"/>
      <c r="AN232"/>
      <c r="AO232"/>
      <c r="AP232"/>
      <c r="AQ232"/>
      <c r="AR232"/>
      <c r="AS232"/>
    </row>
    <row r="233" spans="28:45">
      <c r="AB233" s="39"/>
      <c r="AC233" s="47" t="e">
        <f>+'Ark1'!#REF!</f>
        <v>#REF!</v>
      </c>
      <c r="AD233" s="47" t="e">
        <f>+'Ark1'!#REF!</f>
        <v>#REF!</v>
      </c>
      <c r="AE233" s="48" t="s">
        <v>429</v>
      </c>
      <c r="AF233" s="47" t="e">
        <f>+'Ark1'!#REF!</f>
        <v>#REF!</v>
      </c>
      <c r="AG233" s="65" t="e">
        <f>+'Ark1'!#REF!</f>
        <v>#REF!</v>
      </c>
      <c r="AH233" s="49" t="e">
        <f>+'Ark1'!#REF!</f>
        <v>#REF!</v>
      </c>
      <c r="AI233" s="65" t="e">
        <f>+'Ark1'!#REF!</f>
        <v>#REF!</v>
      </c>
      <c r="AJ233" s="102" t="e">
        <f t="shared" si="3"/>
        <v>#REF!</v>
      </c>
      <c r="AK233"/>
      <c r="AL233"/>
      <c r="AM233"/>
      <c r="AN233"/>
      <c r="AO233"/>
      <c r="AP233"/>
      <c r="AQ233"/>
      <c r="AR233"/>
      <c r="AS233"/>
    </row>
    <row r="234" spans="28:45">
      <c r="AB234" s="39"/>
      <c r="AC234" s="47" t="e">
        <f>+'Ark1'!#REF!</f>
        <v>#REF!</v>
      </c>
      <c r="AD234" s="47" t="e">
        <f>+'Ark1'!#REF!</f>
        <v>#REF!</v>
      </c>
      <c r="AE234" s="48" t="s">
        <v>430</v>
      </c>
      <c r="AF234" s="47" t="e">
        <f>+'Ark1'!#REF!</f>
        <v>#REF!</v>
      </c>
      <c r="AG234" s="65" t="e">
        <f>+'Ark1'!#REF!</f>
        <v>#REF!</v>
      </c>
      <c r="AH234" s="49" t="e">
        <f>+'Ark1'!#REF!</f>
        <v>#REF!</v>
      </c>
      <c r="AI234" s="65" t="e">
        <f>+'Ark1'!#REF!</f>
        <v>#REF!</v>
      </c>
      <c r="AJ234" s="102" t="e">
        <f t="shared" si="3"/>
        <v>#REF!</v>
      </c>
      <c r="AK234"/>
      <c r="AL234"/>
      <c r="AM234"/>
      <c r="AN234"/>
      <c r="AO234"/>
      <c r="AP234"/>
      <c r="AQ234"/>
      <c r="AR234"/>
      <c r="AS234"/>
    </row>
    <row r="235" spans="28:45">
      <c r="AB235" s="39"/>
      <c r="AC235" s="47" t="e">
        <f>+'Ark1'!#REF!</f>
        <v>#REF!</v>
      </c>
      <c r="AD235" s="47" t="e">
        <f>+'Ark1'!#REF!</f>
        <v>#REF!</v>
      </c>
      <c r="AE235" s="48" t="s">
        <v>431</v>
      </c>
      <c r="AF235" s="47" t="e">
        <f>+'Ark1'!#REF!</f>
        <v>#REF!</v>
      </c>
      <c r="AG235" s="65" t="e">
        <f>+'Ark1'!#REF!</f>
        <v>#REF!</v>
      </c>
      <c r="AH235" s="49" t="e">
        <f>+'Ark1'!#REF!</f>
        <v>#REF!</v>
      </c>
      <c r="AI235" s="65" t="e">
        <f>+'Ark1'!#REF!</f>
        <v>#REF!</v>
      </c>
      <c r="AJ235" s="102" t="e">
        <f t="shared" si="3"/>
        <v>#REF!</v>
      </c>
      <c r="AK235"/>
      <c r="AL235"/>
      <c r="AM235"/>
      <c r="AN235"/>
      <c r="AO235"/>
      <c r="AP235"/>
      <c r="AQ235"/>
      <c r="AR235"/>
      <c r="AS235"/>
    </row>
    <row r="236" spans="28:45">
      <c r="AB236" s="39"/>
      <c r="AC236" s="47" t="e">
        <f>+'Ark1'!#REF!</f>
        <v>#REF!</v>
      </c>
      <c r="AD236" s="47" t="e">
        <f>+'Ark1'!#REF!</f>
        <v>#REF!</v>
      </c>
      <c r="AE236" s="48" t="s">
        <v>432</v>
      </c>
      <c r="AF236" s="47" t="e">
        <f>+'Ark1'!#REF!</f>
        <v>#REF!</v>
      </c>
      <c r="AG236" s="65" t="e">
        <f>+'Ark1'!#REF!</f>
        <v>#REF!</v>
      </c>
      <c r="AH236" s="49" t="e">
        <f>+'Ark1'!#REF!</f>
        <v>#REF!</v>
      </c>
      <c r="AI236" s="65" t="e">
        <f>+'Ark1'!#REF!</f>
        <v>#REF!</v>
      </c>
      <c r="AJ236" s="102" t="e">
        <f t="shared" si="3"/>
        <v>#REF!</v>
      </c>
      <c r="AK236"/>
      <c r="AL236"/>
      <c r="AM236"/>
      <c r="AN236"/>
      <c r="AO236"/>
      <c r="AP236"/>
      <c r="AQ236"/>
      <c r="AR236"/>
      <c r="AS236"/>
    </row>
    <row r="237" spans="28:45">
      <c r="AB237" s="39"/>
      <c r="AC237" s="47" t="e">
        <f>+'Ark1'!#REF!</f>
        <v>#REF!</v>
      </c>
      <c r="AD237" s="47" t="e">
        <f>+'Ark1'!#REF!</f>
        <v>#REF!</v>
      </c>
      <c r="AE237" s="48" t="s">
        <v>433</v>
      </c>
      <c r="AF237" s="47" t="e">
        <f>+'Ark1'!#REF!</f>
        <v>#REF!</v>
      </c>
      <c r="AG237" s="65" t="e">
        <f>+'Ark1'!#REF!</f>
        <v>#REF!</v>
      </c>
      <c r="AH237" s="49" t="e">
        <f>+'Ark1'!#REF!</f>
        <v>#REF!</v>
      </c>
      <c r="AI237" s="65" t="e">
        <f>+'Ark1'!#REF!</f>
        <v>#REF!</v>
      </c>
      <c r="AJ237" s="102" t="e">
        <f t="shared" si="3"/>
        <v>#REF!</v>
      </c>
      <c r="AK237"/>
      <c r="AL237"/>
      <c r="AM237"/>
      <c r="AN237"/>
      <c r="AO237"/>
      <c r="AP237"/>
      <c r="AQ237"/>
      <c r="AR237"/>
      <c r="AS237"/>
    </row>
    <row r="238" spans="28:45">
      <c r="AB238" s="39"/>
      <c r="AC238" s="47" t="e">
        <f>+'Ark1'!#REF!</f>
        <v>#REF!</v>
      </c>
      <c r="AD238" s="47" t="e">
        <f>+'Ark1'!#REF!</f>
        <v>#REF!</v>
      </c>
      <c r="AE238" s="48" t="s">
        <v>434</v>
      </c>
      <c r="AF238" s="47" t="e">
        <f>+'Ark1'!#REF!</f>
        <v>#REF!</v>
      </c>
      <c r="AG238" s="65" t="e">
        <f>+'Ark1'!#REF!</f>
        <v>#REF!</v>
      </c>
      <c r="AH238" s="49" t="e">
        <f>+'Ark1'!#REF!</f>
        <v>#REF!</v>
      </c>
      <c r="AI238" s="65" t="e">
        <f>+'Ark1'!#REF!</f>
        <v>#REF!</v>
      </c>
      <c r="AJ238" s="102" t="e">
        <f t="shared" si="3"/>
        <v>#REF!</v>
      </c>
      <c r="AK238"/>
      <c r="AL238"/>
      <c r="AM238"/>
      <c r="AN238"/>
      <c r="AO238"/>
      <c r="AP238"/>
      <c r="AQ238"/>
      <c r="AR238"/>
      <c r="AS238"/>
    </row>
    <row r="239" spans="28:45">
      <c r="AB239" s="39"/>
      <c r="AC239" s="47" t="e">
        <f>+'Ark1'!#REF!</f>
        <v>#REF!</v>
      </c>
      <c r="AD239" s="47" t="e">
        <f>+'Ark1'!#REF!</f>
        <v>#REF!</v>
      </c>
      <c r="AE239" s="48" t="s">
        <v>435</v>
      </c>
      <c r="AF239" s="47" t="e">
        <f>+'Ark1'!#REF!</f>
        <v>#REF!</v>
      </c>
      <c r="AG239" s="65" t="e">
        <f>+'Ark1'!#REF!</f>
        <v>#REF!</v>
      </c>
      <c r="AH239" s="49" t="e">
        <f>+'Ark1'!#REF!</f>
        <v>#REF!</v>
      </c>
      <c r="AI239" s="65" t="e">
        <f>+'Ark1'!#REF!</f>
        <v>#REF!</v>
      </c>
      <c r="AJ239" s="102" t="e">
        <f t="shared" si="3"/>
        <v>#REF!</v>
      </c>
      <c r="AK239"/>
      <c r="AL239"/>
      <c r="AM239"/>
      <c r="AN239"/>
      <c r="AO239"/>
      <c r="AP239"/>
      <c r="AQ239"/>
      <c r="AR239"/>
      <c r="AS239"/>
    </row>
    <row r="240" spans="28:45">
      <c r="AB240" s="39"/>
      <c r="AC240" s="47" t="e">
        <f>+'Ark1'!#REF!</f>
        <v>#REF!</v>
      </c>
      <c r="AD240" s="47" t="e">
        <f>+'Ark1'!#REF!</f>
        <v>#REF!</v>
      </c>
      <c r="AE240" s="48" t="s">
        <v>436</v>
      </c>
      <c r="AF240" s="47" t="e">
        <f>+'Ark1'!#REF!</f>
        <v>#REF!</v>
      </c>
      <c r="AG240" s="65" t="e">
        <f>+'Ark1'!#REF!</f>
        <v>#REF!</v>
      </c>
      <c r="AH240" s="49" t="e">
        <f>+'Ark1'!#REF!</f>
        <v>#REF!</v>
      </c>
      <c r="AI240" s="65" t="e">
        <f>+'Ark1'!#REF!</f>
        <v>#REF!</v>
      </c>
      <c r="AJ240" s="102" t="e">
        <f t="shared" si="3"/>
        <v>#REF!</v>
      </c>
      <c r="AK240"/>
      <c r="AL240"/>
      <c r="AM240"/>
      <c r="AN240"/>
      <c r="AO240"/>
      <c r="AP240"/>
      <c r="AQ240"/>
      <c r="AR240"/>
      <c r="AS240"/>
    </row>
    <row r="241" spans="28:45">
      <c r="AB241" s="39"/>
      <c r="AC241" s="47" t="e">
        <f>+'Ark1'!#REF!</f>
        <v>#REF!</v>
      </c>
      <c r="AD241" s="47" t="e">
        <f>+'Ark1'!#REF!</f>
        <v>#REF!</v>
      </c>
      <c r="AE241" s="48" t="s">
        <v>437</v>
      </c>
      <c r="AF241" s="47" t="e">
        <f>+'Ark1'!#REF!</f>
        <v>#REF!</v>
      </c>
      <c r="AG241" s="65" t="e">
        <f>+'Ark1'!#REF!</f>
        <v>#REF!</v>
      </c>
      <c r="AH241" s="49" t="e">
        <f>+'Ark1'!#REF!</f>
        <v>#REF!</v>
      </c>
      <c r="AI241" s="65" t="e">
        <f>+'Ark1'!#REF!</f>
        <v>#REF!</v>
      </c>
      <c r="AJ241" s="102" t="e">
        <f t="shared" si="3"/>
        <v>#REF!</v>
      </c>
      <c r="AK241"/>
      <c r="AL241"/>
      <c r="AM241"/>
      <c r="AN241"/>
      <c r="AO241"/>
      <c r="AP241"/>
      <c r="AQ241"/>
      <c r="AR241"/>
      <c r="AS241"/>
    </row>
    <row r="242" spans="28:45">
      <c r="AB242" s="39"/>
      <c r="AC242" s="47" t="e">
        <f>+'Ark1'!#REF!</f>
        <v>#REF!</v>
      </c>
      <c r="AD242" s="47" t="e">
        <f>+'Ark1'!#REF!</f>
        <v>#REF!</v>
      </c>
      <c r="AE242" s="48" t="s">
        <v>438</v>
      </c>
      <c r="AF242" s="47" t="e">
        <f>+'Ark1'!#REF!</f>
        <v>#REF!</v>
      </c>
      <c r="AG242" s="65" t="e">
        <f>+'Ark1'!#REF!</f>
        <v>#REF!</v>
      </c>
      <c r="AH242" s="49" t="e">
        <f>+'Ark1'!#REF!</f>
        <v>#REF!</v>
      </c>
      <c r="AI242" s="65" t="e">
        <f>+'Ark1'!#REF!</f>
        <v>#REF!</v>
      </c>
      <c r="AJ242" s="102" t="e">
        <f t="shared" si="3"/>
        <v>#REF!</v>
      </c>
      <c r="AK242"/>
      <c r="AL242"/>
      <c r="AM242"/>
      <c r="AN242"/>
      <c r="AO242"/>
      <c r="AP242"/>
      <c r="AQ242"/>
      <c r="AR242"/>
      <c r="AS242"/>
    </row>
    <row r="243" spans="28:45">
      <c r="AB243" s="39"/>
      <c r="AC243" s="47" t="e">
        <f>+'Ark1'!#REF!</f>
        <v>#REF!</v>
      </c>
      <c r="AD243" s="47" t="e">
        <f>+'Ark1'!#REF!</f>
        <v>#REF!</v>
      </c>
      <c r="AE243" s="48" t="s">
        <v>439</v>
      </c>
      <c r="AF243" s="47" t="e">
        <f>+'Ark1'!#REF!</f>
        <v>#REF!</v>
      </c>
      <c r="AG243" s="65" t="e">
        <f>+'Ark1'!#REF!</f>
        <v>#REF!</v>
      </c>
      <c r="AH243" s="49" t="e">
        <f>+'Ark1'!#REF!</f>
        <v>#REF!</v>
      </c>
      <c r="AI243" s="65" t="e">
        <f>+'Ark1'!#REF!</f>
        <v>#REF!</v>
      </c>
      <c r="AJ243" s="102" t="e">
        <f t="shared" si="3"/>
        <v>#REF!</v>
      </c>
      <c r="AK243"/>
      <c r="AL243"/>
      <c r="AM243"/>
      <c r="AN243"/>
      <c r="AO243"/>
      <c r="AP243"/>
      <c r="AQ243"/>
      <c r="AR243"/>
      <c r="AS243"/>
    </row>
    <row r="244" spans="28:45">
      <c r="AB244" s="39"/>
      <c r="AC244" s="47" t="e">
        <f>+'Ark1'!#REF!</f>
        <v>#REF!</v>
      </c>
      <c r="AD244" s="47" t="e">
        <f>+'Ark1'!#REF!</f>
        <v>#REF!</v>
      </c>
      <c r="AE244" s="48" t="s">
        <v>440</v>
      </c>
      <c r="AF244" s="47" t="e">
        <f>+'Ark1'!#REF!</f>
        <v>#REF!</v>
      </c>
      <c r="AG244" s="65" t="e">
        <f>+'Ark1'!#REF!</f>
        <v>#REF!</v>
      </c>
      <c r="AH244" s="49" t="e">
        <f>+'Ark1'!#REF!</f>
        <v>#REF!</v>
      </c>
      <c r="AI244" s="65" t="e">
        <f>+'Ark1'!#REF!</f>
        <v>#REF!</v>
      </c>
      <c r="AJ244" s="102" t="e">
        <f t="shared" si="3"/>
        <v>#REF!</v>
      </c>
      <c r="AK244"/>
      <c r="AL244"/>
      <c r="AM244"/>
      <c r="AN244"/>
      <c r="AO244"/>
      <c r="AP244"/>
      <c r="AQ244"/>
      <c r="AR244"/>
      <c r="AS244"/>
    </row>
    <row r="245" spans="28:45">
      <c r="AB245" s="39"/>
      <c r="AC245" s="47" t="e">
        <f>+'Ark1'!#REF!</f>
        <v>#REF!</v>
      </c>
      <c r="AD245" s="47" t="e">
        <f>+'Ark1'!#REF!</f>
        <v>#REF!</v>
      </c>
      <c r="AE245" s="48" t="s">
        <v>441</v>
      </c>
      <c r="AF245" s="47" t="e">
        <f>+'Ark1'!#REF!</f>
        <v>#REF!</v>
      </c>
      <c r="AG245" s="65" t="e">
        <f>+'Ark1'!#REF!</f>
        <v>#REF!</v>
      </c>
      <c r="AH245" s="49" t="e">
        <f>+'Ark1'!#REF!</f>
        <v>#REF!</v>
      </c>
      <c r="AI245" s="65" t="e">
        <f>+'Ark1'!#REF!</f>
        <v>#REF!</v>
      </c>
      <c r="AJ245" s="102" t="e">
        <f t="shared" si="3"/>
        <v>#REF!</v>
      </c>
      <c r="AK245"/>
      <c r="AL245"/>
      <c r="AM245"/>
      <c r="AN245"/>
      <c r="AO245"/>
      <c r="AP245"/>
      <c r="AQ245"/>
      <c r="AR245"/>
      <c r="AS245"/>
    </row>
    <row r="246" spans="28:45">
      <c r="AB246" s="39"/>
      <c r="AC246" t="e">
        <f>+'Ark1'!#REF!</f>
        <v>#REF!</v>
      </c>
      <c r="AD246" t="e">
        <f>+'Ark1'!#REF!</f>
        <v>#REF!</v>
      </c>
      <c r="AE246" s="3" t="s">
        <v>425</v>
      </c>
      <c r="AF246" t="e">
        <f>+'Ark1'!#REF!</f>
        <v>#REF!</v>
      </c>
      <c r="AG246" s="9" t="e">
        <f>+'Ark1'!#REF!</f>
        <v>#REF!</v>
      </c>
      <c r="AH246" s="1" t="e">
        <f>+'Ark1'!#REF!</f>
        <v>#REF!</v>
      </c>
      <c r="AI246" s="9" t="e">
        <f>+'Ark1'!#REF!</f>
        <v>#REF!</v>
      </c>
      <c r="AJ246" s="97" t="e">
        <f t="shared" si="3"/>
        <v>#REF!</v>
      </c>
      <c r="AK246"/>
      <c r="AL246"/>
      <c r="AM246"/>
      <c r="AN246"/>
      <c r="AO246"/>
      <c r="AP246"/>
      <c r="AQ246"/>
      <c r="AR246"/>
      <c r="AS246"/>
    </row>
    <row r="247" spans="28:45">
      <c r="AB247" s="39"/>
      <c r="AC247" t="e">
        <f>+'Ark1'!#REF!</f>
        <v>#REF!</v>
      </c>
      <c r="AD247" t="e">
        <f>+'Ark1'!#REF!</f>
        <v>#REF!</v>
      </c>
      <c r="AE247" s="3" t="s">
        <v>426</v>
      </c>
      <c r="AF247" t="e">
        <f>+'Ark1'!#REF!</f>
        <v>#REF!</v>
      </c>
      <c r="AG247" s="9" t="e">
        <f>+'Ark1'!#REF!</f>
        <v>#REF!</v>
      </c>
      <c r="AH247" s="1" t="e">
        <f>+'Ark1'!#REF!</f>
        <v>#REF!</v>
      </c>
      <c r="AI247" s="9" t="e">
        <f>+'Ark1'!#REF!</f>
        <v>#REF!</v>
      </c>
      <c r="AJ247" s="97" t="e">
        <f t="shared" si="3"/>
        <v>#REF!</v>
      </c>
      <c r="AK247"/>
      <c r="AL247"/>
      <c r="AM247"/>
      <c r="AN247"/>
      <c r="AO247"/>
      <c r="AP247"/>
      <c r="AQ247"/>
      <c r="AR247"/>
      <c r="AS247"/>
    </row>
    <row r="248" spans="28:45">
      <c r="AB248" s="39"/>
      <c r="AC248" t="e">
        <f>+'Ark1'!#REF!</f>
        <v>#REF!</v>
      </c>
      <c r="AD248" t="e">
        <f>+'Ark1'!#REF!</f>
        <v>#REF!</v>
      </c>
      <c r="AE248" s="3" t="s">
        <v>427</v>
      </c>
      <c r="AF248" t="e">
        <f>+'Ark1'!#REF!</f>
        <v>#REF!</v>
      </c>
      <c r="AG248" s="9" t="e">
        <f>+'Ark1'!#REF!</f>
        <v>#REF!</v>
      </c>
      <c r="AH248" s="1" t="e">
        <f>+'Ark1'!#REF!</f>
        <v>#REF!</v>
      </c>
      <c r="AI248" s="9" t="e">
        <f>+'Ark1'!#REF!</f>
        <v>#REF!</v>
      </c>
      <c r="AJ248" s="97" t="e">
        <f t="shared" si="3"/>
        <v>#REF!</v>
      </c>
      <c r="AK248"/>
      <c r="AL248"/>
      <c r="AM248"/>
      <c r="AN248"/>
      <c r="AO248"/>
      <c r="AP248"/>
      <c r="AQ248"/>
      <c r="AR248"/>
      <c r="AS248"/>
    </row>
    <row r="249" spans="28:45">
      <c r="AB249" s="39"/>
      <c r="AC249" t="e">
        <f>+'Ark1'!#REF!</f>
        <v>#REF!</v>
      </c>
      <c r="AD249" t="e">
        <f>+'Ark1'!#REF!</f>
        <v>#REF!</v>
      </c>
      <c r="AE249" s="3" t="s">
        <v>405</v>
      </c>
      <c r="AF249" t="e">
        <f>+'Ark1'!#REF!</f>
        <v>#REF!</v>
      </c>
      <c r="AG249" s="9" t="e">
        <f>+'Ark1'!#REF!</f>
        <v>#REF!</v>
      </c>
      <c r="AH249" s="1" t="e">
        <f>+'Ark1'!#REF!</f>
        <v>#REF!</v>
      </c>
      <c r="AI249" s="9" t="e">
        <f>+'Ark1'!#REF!</f>
        <v>#REF!</v>
      </c>
      <c r="AJ249" s="97" t="e">
        <f t="shared" si="3"/>
        <v>#REF!</v>
      </c>
      <c r="AK249"/>
      <c r="AL249"/>
      <c r="AM249"/>
      <c r="AN249"/>
      <c r="AO249"/>
      <c r="AP249"/>
      <c r="AQ249"/>
      <c r="AR249"/>
      <c r="AS249"/>
    </row>
    <row r="250" spans="28:45">
      <c r="AB250" s="39"/>
      <c r="AC250" t="e">
        <f>+'Ark1'!#REF!</f>
        <v>#REF!</v>
      </c>
      <c r="AD250" t="e">
        <f>+'Ark1'!#REF!</f>
        <v>#REF!</v>
      </c>
      <c r="AE250" s="3" t="s">
        <v>428</v>
      </c>
      <c r="AF250" t="e">
        <f>+'Ark1'!#REF!</f>
        <v>#REF!</v>
      </c>
      <c r="AG250" s="9" t="e">
        <f>+'Ark1'!#REF!</f>
        <v>#REF!</v>
      </c>
      <c r="AH250" s="1" t="e">
        <f>+'Ark1'!#REF!</f>
        <v>#REF!</v>
      </c>
      <c r="AI250" s="9" t="e">
        <f>+'Ark1'!#REF!</f>
        <v>#REF!</v>
      </c>
      <c r="AJ250" s="97" t="e">
        <f t="shared" si="3"/>
        <v>#REF!</v>
      </c>
      <c r="AK250"/>
      <c r="AL250"/>
      <c r="AM250"/>
      <c r="AN250"/>
      <c r="AO250"/>
      <c r="AP250"/>
      <c r="AQ250"/>
      <c r="AR250"/>
      <c r="AS250"/>
    </row>
    <row r="251" spans="28:45">
      <c r="AB251" s="39"/>
      <c r="AC251" t="e">
        <f>+'Ark1'!#REF!</f>
        <v>#REF!</v>
      </c>
      <c r="AD251" t="e">
        <f>+'Ark1'!#REF!</f>
        <v>#REF!</v>
      </c>
      <c r="AE251" s="3" t="s">
        <v>429</v>
      </c>
      <c r="AF251" t="e">
        <f>+'Ark1'!#REF!</f>
        <v>#REF!</v>
      </c>
      <c r="AG251" s="9" t="e">
        <f>+'Ark1'!#REF!</f>
        <v>#REF!</v>
      </c>
      <c r="AH251" s="1" t="e">
        <f>+'Ark1'!#REF!</f>
        <v>#REF!</v>
      </c>
      <c r="AI251" s="9" t="e">
        <f>+'Ark1'!#REF!</f>
        <v>#REF!</v>
      </c>
      <c r="AJ251" s="97" t="e">
        <f t="shared" si="3"/>
        <v>#REF!</v>
      </c>
      <c r="AK251"/>
      <c r="AL251"/>
      <c r="AM251"/>
      <c r="AN251"/>
      <c r="AO251"/>
      <c r="AP251"/>
      <c r="AQ251"/>
      <c r="AR251"/>
      <c r="AS251"/>
    </row>
    <row r="252" spans="28:45">
      <c r="AB252" s="39"/>
      <c r="AC252" t="e">
        <f>+'Ark1'!#REF!</f>
        <v>#REF!</v>
      </c>
      <c r="AD252" t="e">
        <f>+'Ark1'!#REF!</f>
        <v>#REF!</v>
      </c>
      <c r="AE252" s="3" t="s">
        <v>430</v>
      </c>
      <c r="AF252" t="e">
        <f>+'Ark1'!#REF!</f>
        <v>#REF!</v>
      </c>
      <c r="AG252" s="9" t="e">
        <f>+'Ark1'!#REF!</f>
        <v>#REF!</v>
      </c>
      <c r="AH252" s="1" t="e">
        <f>+'Ark1'!#REF!</f>
        <v>#REF!</v>
      </c>
      <c r="AI252" s="9" t="e">
        <f>+'Ark1'!#REF!</f>
        <v>#REF!</v>
      </c>
      <c r="AJ252" s="97" t="e">
        <f t="shared" si="3"/>
        <v>#REF!</v>
      </c>
      <c r="AK252"/>
      <c r="AL252"/>
      <c r="AM252"/>
      <c r="AN252"/>
      <c r="AO252"/>
      <c r="AP252"/>
      <c r="AQ252"/>
      <c r="AR252"/>
      <c r="AS252"/>
    </row>
    <row r="253" spans="28:45">
      <c r="AB253" s="39"/>
      <c r="AC253" t="e">
        <f>+'Ark1'!#REF!</f>
        <v>#REF!</v>
      </c>
      <c r="AD253" t="e">
        <f>+'Ark1'!#REF!</f>
        <v>#REF!</v>
      </c>
      <c r="AE253" s="3" t="s">
        <v>431</v>
      </c>
      <c r="AF253" t="e">
        <f>+'Ark1'!#REF!</f>
        <v>#REF!</v>
      </c>
      <c r="AG253" s="9" t="e">
        <f>+'Ark1'!#REF!</f>
        <v>#REF!</v>
      </c>
      <c r="AH253" s="1" t="e">
        <f>+'Ark1'!#REF!</f>
        <v>#REF!</v>
      </c>
      <c r="AI253" s="9" t="e">
        <f>+'Ark1'!#REF!</f>
        <v>#REF!</v>
      </c>
      <c r="AJ253" s="97" t="e">
        <f t="shared" si="3"/>
        <v>#REF!</v>
      </c>
      <c r="AK253"/>
      <c r="AL253"/>
      <c r="AM253"/>
      <c r="AN253"/>
      <c r="AO253"/>
      <c r="AP253"/>
      <c r="AQ253"/>
      <c r="AR253"/>
      <c r="AS253"/>
    </row>
    <row r="254" spans="28:45">
      <c r="AB254" s="39"/>
      <c r="AC254" t="e">
        <f>+'Ark1'!#REF!</f>
        <v>#REF!</v>
      </c>
      <c r="AD254" t="e">
        <f>+'Ark1'!#REF!</f>
        <v>#REF!</v>
      </c>
      <c r="AE254" s="3" t="s">
        <v>432</v>
      </c>
      <c r="AF254" t="e">
        <f>+'Ark1'!#REF!</f>
        <v>#REF!</v>
      </c>
      <c r="AG254" s="9" t="e">
        <f>+'Ark1'!#REF!</f>
        <v>#REF!</v>
      </c>
      <c r="AH254" s="1" t="e">
        <f>+'Ark1'!#REF!</f>
        <v>#REF!</v>
      </c>
      <c r="AI254" s="9" t="e">
        <f>+'Ark1'!#REF!</f>
        <v>#REF!</v>
      </c>
      <c r="AJ254" s="97" t="e">
        <f t="shared" si="3"/>
        <v>#REF!</v>
      </c>
      <c r="AK254"/>
      <c r="AL254"/>
      <c r="AM254"/>
      <c r="AN254"/>
      <c r="AO254"/>
      <c r="AP254"/>
      <c r="AQ254"/>
      <c r="AR254"/>
      <c r="AS254"/>
    </row>
    <row r="255" spans="28:45">
      <c r="AB255" s="39"/>
      <c r="AC255" t="e">
        <f>+'Ark1'!#REF!</f>
        <v>#REF!</v>
      </c>
      <c r="AD255" t="e">
        <f>+'Ark1'!#REF!</f>
        <v>#REF!</v>
      </c>
      <c r="AE255" s="3" t="s">
        <v>433</v>
      </c>
      <c r="AF255" t="e">
        <f>+'Ark1'!#REF!</f>
        <v>#REF!</v>
      </c>
      <c r="AG255" s="9" t="e">
        <f>+'Ark1'!#REF!</f>
        <v>#REF!</v>
      </c>
      <c r="AH255" s="1" t="e">
        <f>+'Ark1'!#REF!</f>
        <v>#REF!</v>
      </c>
      <c r="AI255" s="9" t="e">
        <f>+'Ark1'!#REF!</f>
        <v>#REF!</v>
      </c>
      <c r="AJ255" s="97" t="e">
        <f t="shared" si="3"/>
        <v>#REF!</v>
      </c>
      <c r="AK255"/>
      <c r="AL255"/>
      <c r="AM255"/>
      <c r="AN255"/>
      <c r="AO255"/>
      <c r="AP255"/>
      <c r="AQ255"/>
      <c r="AR255"/>
      <c r="AS255"/>
    </row>
    <row r="256" spans="28:45">
      <c r="AB256" s="39"/>
      <c r="AC256" t="e">
        <f>+'Ark1'!#REF!</f>
        <v>#REF!</v>
      </c>
      <c r="AD256" t="e">
        <f>+'Ark1'!#REF!</f>
        <v>#REF!</v>
      </c>
      <c r="AE256" s="3" t="s">
        <v>434</v>
      </c>
      <c r="AF256" t="e">
        <f>+'Ark1'!#REF!</f>
        <v>#REF!</v>
      </c>
      <c r="AG256" s="9" t="e">
        <f>+'Ark1'!#REF!</f>
        <v>#REF!</v>
      </c>
      <c r="AH256" s="1" t="e">
        <f>+'Ark1'!#REF!</f>
        <v>#REF!</v>
      </c>
      <c r="AI256" s="9" t="e">
        <f>+'Ark1'!#REF!</f>
        <v>#REF!</v>
      </c>
      <c r="AJ256" s="97" t="e">
        <f t="shared" si="3"/>
        <v>#REF!</v>
      </c>
      <c r="AK256"/>
      <c r="AL256"/>
      <c r="AM256"/>
      <c r="AN256"/>
      <c r="AO256"/>
      <c r="AP256"/>
      <c r="AQ256"/>
      <c r="AR256"/>
      <c r="AS256"/>
    </row>
    <row r="257" spans="28:45">
      <c r="AB257" s="39"/>
      <c r="AC257" t="e">
        <f>+'Ark1'!#REF!</f>
        <v>#REF!</v>
      </c>
      <c r="AD257" t="e">
        <f>+'Ark1'!#REF!</f>
        <v>#REF!</v>
      </c>
      <c r="AE257" s="3" t="s">
        <v>435</v>
      </c>
      <c r="AF257" t="e">
        <f>+'Ark1'!#REF!</f>
        <v>#REF!</v>
      </c>
      <c r="AG257" s="9" t="e">
        <f>+'Ark1'!#REF!</f>
        <v>#REF!</v>
      </c>
      <c r="AH257" s="1" t="e">
        <f>+'Ark1'!#REF!</f>
        <v>#REF!</v>
      </c>
      <c r="AI257" s="9" t="e">
        <f>+'Ark1'!#REF!</f>
        <v>#REF!</v>
      </c>
      <c r="AJ257" s="97" t="e">
        <f t="shared" si="3"/>
        <v>#REF!</v>
      </c>
      <c r="AK257"/>
      <c r="AL257"/>
      <c r="AM257"/>
      <c r="AN257"/>
      <c r="AO257"/>
      <c r="AP257"/>
      <c r="AQ257"/>
      <c r="AR257"/>
      <c r="AS257"/>
    </row>
    <row r="258" spans="28:45">
      <c r="AB258" s="39"/>
      <c r="AC258" t="e">
        <f>+'Ark1'!#REF!</f>
        <v>#REF!</v>
      </c>
      <c r="AD258" t="e">
        <f>+'Ark1'!#REF!</f>
        <v>#REF!</v>
      </c>
      <c r="AE258" s="3" t="s">
        <v>436</v>
      </c>
      <c r="AF258" t="e">
        <f>+'Ark1'!#REF!</f>
        <v>#REF!</v>
      </c>
      <c r="AG258" s="9" t="e">
        <f>+'Ark1'!#REF!</f>
        <v>#REF!</v>
      </c>
      <c r="AH258" s="1" t="e">
        <f>+'Ark1'!#REF!</f>
        <v>#REF!</v>
      </c>
      <c r="AI258" s="9" t="e">
        <f>+'Ark1'!#REF!</f>
        <v>#REF!</v>
      </c>
      <c r="AJ258" s="97" t="e">
        <f t="shared" si="3"/>
        <v>#REF!</v>
      </c>
      <c r="AK258"/>
      <c r="AL258"/>
      <c r="AM258"/>
      <c r="AN258"/>
      <c r="AO258"/>
      <c r="AP258"/>
      <c r="AQ258"/>
      <c r="AR258"/>
      <c r="AS258"/>
    </row>
    <row r="259" spans="28:45">
      <c r="AB259" s="39"/>
      <c r="AC259" t="e">
        <f>+'Ark1'!#REF!</f>
        <v>#REF!</v>
      </c>
      <c r="AD259" t="e">
        <f>+'Ark1'!#REF!</f>
        <v>#REF!</v>
      </c>
      <c r="AE259" s="3" t="s">
        <v>437</v>
      </c>
      <c r="AF259" t="e">
        <f>+'Ark1'!#REF!</f>
        <v>#REF!</v>
      </c>
      <c r="AG259" s="9" t="e">
        <f>+'Ark1'!#REF!</f>
        <v>#REF!</v>
      </c>
      <c r="AH259" s="1" t="e">
        <f>+'Ark1'!#REF!</f>
        <v>#REF!</v>
      </c>
      <c r="AI259" s="9" t="e">
        <f>+'Ark1'!#REF!</f>
        <v>#REF!</v>
      </c>
      <c r="AJ259" s="97" t="e">
        <f t="shared" si="3"/>
        <v>#REF!</v>
      </c>
      <c r="AK259"/>
      <c r="AL259"/>
      <c r="AM259"/>
      <c r="AN259"/>
      <c r="AO259"/>
      <c r="AP259"/>
      <c r="AQ259"/>
      <c r="AR259"/>
      <c r="AS259"/>
    </row>
    <row r="260" spans="28:45">
      <c r="AB260" s="39"/>
      <c r="AC260" t="e">
        <f>+'Ark1'!#REF!</f>
        <v>#REF!</v>
      </c>
      <c r="AD260" t="e">
        <f>+'Ark1'!#REF!</f>
        <v>#REF!</v>
      </c>
      <c r="AE260" s="3" t="s">
        <v>438</v>
      </c>
      <c r="AF260" t="e">
        <f>+'Ark1'!#REF!</f>
        <v>#REF!</v>
      </c>
      <c r="AG260" s="9" t="e">
        <f>+'Ark1'!#REF!</f>
        <v>#REF!</v>
      </c>
      <c r="AH260" s="1" t="e">
        <f>+'Ark1'!#REF!</f>
        <v>#REF!</v>
      </c>
      <c r="AI260" s="9" t="e">
        <f>+'Ark1'!#REF!</f>
        <v>#REF!</v>
      </c>
      <c r="AJ260" s="97" t="e">
        <f t="shared" si="3"/>
        <v>#REF!</v>
      </c>
      <c r="AK260"/>
      <c r="AL260"/>
      <c r="AM260"/>
      <c r="AN260"/>
      <c r="AO260"/>
      <c r="AP260"/>
      <c r="AQ260"/>
      <c r="AR260"/>
      <c r="AS260"/>
    </row>
    <row r="261" spans="28:45">
      <c r="AB261" s="39"/>
      <c r="AC261" t="e">
        <f>+'Ark1'!#REF!</f>
        <v>#REF!</v>
      </c>
      <c r="AD261" t="e">
        <f>+'Ark1'!#REF!</f>
        <v>#REF!</v>
      </c>
      <c r="AE261" s="3" t="s">
        <v>439</v>
      </c>
      <c r="AF261" t="e">
        <f>+'Ark1'!#REF!</f>
        <v>#REF!</v>
      </c>
      <c r="AG261" s="9" t="e">
        <f>+'Ark1'!#REF!</f>
        <v>#REF!</v>
      </c>
      <c r="AH261" s="1" t="e">
        <f>+'Ark1'!#REF!</f>
        <v>#REF!</v>
      </c>
      <c r="AI261" s="9" t="e">
        <f>+'Ark1'!#REF!</f>
        <v>#REF!</v>
      </c>
      <c r="AJ261" s="97" t="e">
        <f t="shared" si="3"/>
        <v>#REF!</v>
      </c>
      <c r="AK261"/>
      <c r="AL261"/>
      <c r="AM261"/>
      <c r="AN261"/>
      <c r="AO261"/>
      <c r="AP261"/>
      <c r="AQ261"/>
      <c r="AR261"/>
      <c r="AS261"/>
    </row>
    <row r="262" spans="28:45">
      <c r="AB262" s="39"/>
      <c r="AC262" t="e">
        <f>+'Ark1'!#REF!</f>
        <v>#REF!</v>
      </c>
      <c r="AD262" t="e">
        <f>+'Ark1'!#REF!</f>
        <v>#REF!</v>
      </c>
      <c r="AE262" s="3" t="s">
        <v>440</v>
      </c>
      <c r="AF262" t="e">
        <f>+'Ark1'!#REF!</f>
        <v>#REF!</v>
      </c>
      <c r="AG262" s="9" t="e">
        <f>+'Ark1'!#REF!</f>
        <v>#REF!</v>
      </c>
      <c r="AH262" s="1" t="e">
        <f>+'Ark1'!#REF!</f>
        <v>#REF!</v>
      </c>
      <c r="AI262" s="9" t="e">
        <f>+'Ark1'!#REF!</f>
        <v>#REF!</v>
      </c>
      <c r="AJ262" s="97" t="e">
        <f t="shared" si="3"/>
        <v>#REF!</v>
      </c>
      <c r="AK262"/>
      <c r="AL262"/>
      <c r="AM262"/>
      <c r="AN262"/>
      <c r="AO262"/>
      <c r="AP262"/>
      <c r="AQ262"/>
      <c r="AR262"/>
      <c r="AS262"/>
    </row>
    <row r="263" spans="28:45">
      <c r="AB263" s="39"/>
      <c r="AC263" t="e">
        <f>+'Ark1'!#REF!</f>
        <v>#REF!</v>
      </c>
      <c r="AD263" t="e">
        <f>+'Ark1'!#REF!</f>
        <v>#REF!</v>
      </c>
      <c r="AE263" s="3" t="s">
        <v>441</v>
      </c>
      <c r="AF263" t="e">
        <f>+'Ark1'!#REF!</f>
        <v>#REF!</v>
      </c>
      <c r="AG263" s="9" t="e">
        <f>+'Ark1'!#REF!</f>
        <v>#REF!</v>
      </c>
      <c r="AH263" s="1" t="e">
        <f>+'Ark1'!#REF!</f>
        <v>#REF!</v>
      </c>
      <c r="AI263" s="9" t="e">
        <f>+'Ark1'!#REF!</f>
        <v>#REF!</v>
      </c>
      <c r="AJ263" s="97" t="e">
        <f t="shared" si="3"/>
        <v>#REF!</v>
      </c>
      <c r="AK263"/>
      <c r="AL263"/>
      <c r="AM263"/>
      <c r="AN263"/>
      <c r="AO263"/>
      <c r="AP263"/>
      <c r="AQ263"/>
      <c r="AR263"/>
      <c r="AS263"/>
    </row>
    <row r="264" spans="28:45">
      <c r="AB264" s="39"/>
      <c r="AC264" s="47" t="e">
        <f>+'Ark1'!#REF!</f>
        <v>#REF!</v>
      </c>
      <c r="AD264" s="47" t="e">
        <f>+'Ark1'!#REF!</f>
        <v>#REF!</v>
      </c>
      <c r="AE264" s="48" t="s">
        <v>425</v>
      </c>
      <c r="AF264" s="47" t="e">
        <f>+'Ark1'!#REF!</f>
        <v>#REF!</v>
      </c>
      <c r="AG264" s="65" t="e">
        <f>+'Ark1'!#REF!</f>
        <v>#REF!</v>
      </c>
      <c r="AH264" s="49" t="e">
        <f>+'Ark1'!#REF!</f>
        <v>#REF!</v>
      </c>
      <c r="AI264" s="65" t="e">
        <f>+'Ark1'!#REF!</f>
        <v>#REF!</v>
      </c>
      <c r="AJ264" s="102" t="e">
        <f t="shared" si="3"/>
        <v>#REF!</v>
      </c>
      <c r="AK264"/>
      <c r="AL264"/>
      <c r="AM264"/>
      <c r="AN264"/>
      <c r="AO264"/>
      <c r="AP264"/>
      <c r="AQ264"/>
      <c r="AR264"/>
      <c r="AS264"/>
    </row>
    <row r="265" spans="28:45">
      <c r="AB265" s="39"/>
      <c r="AC265" s="47" t="e">
        <f>+'Ark1'!#REF!</f>
        <v>#REF!</v>
      </c>
      <c r="AD265" s="47" t="e">
        <f>+'Ark1'!#REF!</f>
        <v>#REF!</v>
      </c>
      <c r="AE265" s="48" t="s">
        <v>426</v>
      </c>
      <c r="AF265" s="47" t="e">
        <f>+'Ark1'!#REF!</f>
        <v>#REF!</v>
      </c>
      <c r="AG265" s="65" t="e">
        <f>+'Ark1'!#REF!</f>
        <v>#REF!</v>
      </c>
      <c r="AH265" s="49" t="e">
        <f>+'Ark1'!#REF!</f>
        <v>#REF!</v>
      </c>
      <c r="AI265" s="65" t="e">
        <f>+'Ark1'!#REF!</f>
        <v>#REF!</v>
      </c>
      <c r="AJ265" s="102" t="e">
        <f t="shared" si="3"/>
        <v>#REF!</v>
      </c>
      <c r="AK265"/>
      <c r="AL265"/>
      <c r="AM265"/>
      <c r="AN265"/>
      <c r="AO265"/>
      <c r="AP265"/>
      <c r="AQ265"/>
      <c r="AR265"/>
      <c r="AS265"/>
    </row>
    <row r="266" spans="28:45">
      <c r="AB266" s="39"/>
      <c r="AC266" s="47" t="e">
        <f>+'Ark1'!#REF!</f>
        <v>#REF!</v>
      </c>
      <c r="AD266" s="47" t="e">
        <f>+'Ark1'!#REF!</f>
        <v>#REF!</v>
      </c>
      <c r="AE266" s="48" t="s">
        <v>427</v>
      </c>
      <c r="AF266" s="47" t="e">
        <f>+'Ark1'!#REF!</f>
        <v>#REF!</v>
      </c>
      <c r="AG266" s="65" t="e">
        <f>+'Ark1'!#REF!</f>
        <v>#REF!</v>
      </c>
      <c r="AH266" s="49" t="e">
        <f>+'Ark1'!#REF!</f>
        <v>#REF!</v>
      </c>
      <c r="AI266" s="65" t="e">
        <f>+'Ark1'!#REF!</f>
        <v>#REF!</v>
      </c>
      <c r="AJ266" s="102" t="e">
        <f t="shared" si="3"/>
        <v>#REF!</v>
      </c>
      <c r="AK266"/>
      <c r="AL266"/>
      <c r="AM266"/>
      <c r="AN266"/>
      <c r="AO266"/>
      <c r="AP266"/>
      <c r="AQ266"/>
      <c r="AR266"/>
      <c r="AS266"/>
    </row>
    <row r="267" spans="28:45">
      <c r="AB267" s="39"/>
      <c r="AC267" s="47" t="e">
        <f>+'Ark1'!#REF!</f>
        <v>#REF!</v>
      </c>
      <c r="AD267" s="47" t="e">
        <f>+'Ark1'!#REF!</f>
        <v>#REF!</v>
      </c>
      <c r="AE267" s="48" t="s">
        <v>405</v>
      </c>
      <c r="AF267" s="47" t="e">
        <f>+'Ark1'!#REF!</f>
        <v>#REF!</v>
      </c>
      <c r="AG267" s="65" t="e">
        <f>+'Ark1'!#REF!</f>
        <v>#REF!</v>
      </c>
      <c r="AH267" s="49" t="e">
        <f>+'Ark1'!#REF!</f>
        <v>#REF!</v>
      </c>
      <c r="AI267" s="65" t="e">
        <f>+'Ark1'!#REF!</f>
        <v>#REF!</v>
      </c>
      <c r="AJ267" s="102" t="e">
        <f t="shared" si="3"/>
        <v>#REF!</v>
      </c>
      <c r="AK267"/>
      <c r="AL267"/>
      <c r="AM267"/>
      <c r="AN267"/>
      <c r="AO267"/>
      <c r="AP267"/>
      <c r="AQ267"/>
      <c r="AR267"/>
      <c r="AS267"/>
    </row>
    <row r="268" spans="28:45">
      <c r="AB268" s="39"/>
      <c r="AC268" s="47" t="e">
        <f>+'Ark1'!#REF!</f>
        <v>#REF!</v>
      </c>
      <c r="AD268" s="47" t="e">
        <f>+'Ark1'!#REF!</f>
        <v>#REF!</v>
      </c>
      <c r="AE268" s="48" t="s">
        <v>428</v>
      </c>
      <c r="AF268" s="47" t="e">
        <f>+'Ark1'!#REF!</f>
        <v>#REF!</v>
      </c>
      <c r="AG268" s="65" t="e">
        <f>+'Ark1'!#REF!</f>
        <v>#REF!</v>
      </c>
      <c r="AH268" s="49" t="e">
        <f>+'Ark1'!#REF!</f>
        <v>#REF!</v>
      </c>
      <c r="AI268" s="65" t="e">
        <f>+'Ark1'!#REF!</f>
        <v>#REF!</v>
      </c>
      <c r="AJ268" s="102" t="e">
        <f t="shared" ref="AJ268:AJ331" si="4">+AG268/AF268</f>
        <v>#REF!</v>
      </c>
      <c r="AK268"/>
      <c r="AL268"/>
      <c r="AM268"/>
      <c r="AN268"/>
      <c r="AO268"/>
      <c r="AP268"/>
      <c r="AQ268"/>
      <c r="AR268"/>
      <c r="AS268"/>
    </row>
    <row r="269" spans="28:45">
      <c r="AB269" s="39"/>
      <c r="AC269" s="47" t="e">
        <f>+'Ark1'!#REF!</f>
        <v>#REF!</v>
      </c>
      <c r="AD269" s="47" t="e">
        <f>+'Ark1'!#REF!</f>
        <v>#REF!</v>
      </c>
      <c r="AE269" s="48" t="s">
        <v>429</v>
      </c>
      <c r="AF269" s="47" t="e">
        <f>+'Ark1'!#REF!</f>
        <v>#REF!</v>
      </c>
      <c r="AG269" s="65" t="e">
        <f>+'Ark1'!#REF!</f>
        <v>#REF!</v>
      </c>
      <c r="AH269" s="49" t="e">
        <f>+'Ark1'!#REF!</f>
        <v>#REF!</v>
      </c>
      <c r="AI269" s="65" t="e">
        <f>+'Ark1'!#REF!</f>
        <v>#REF!</v>
      </c>
      <c r="AJ269" s="102" t="e">
        <f t="shared" si="4"/>
        <v>#REF!</v>
      </c>
      <c r="AK269"/>
      <c r="AL269"/>
      <c r="AM269"/>
      <c r="AN269"/>
      <c r="AO269"/>
      <c r="AP269"/>
      <c r="AQ269"/>
      <c r="AR269"/>
      <c r="AS269"/>
    </row>
    <row r="270" spans="28:45">
      <c r="AB270" s="39"/>
      <c r="AC270" s="47" t="e">
        <f>+'Ark1'!#REF!</f>
        <v>#REF!</v>
      </c>
      <c r="AD270" s="47" t="e">
        <f>+'Ark1'!#REF!</f>
        <v>#REF!</v>
      </c>
      <c r="AE270" s="48" t="s">
        <v>430</v>
      </c>
      <c r="AF270" s="47" t="e">
        <f>+'Ark1'!#REF!</f>
        <v>#REF!</v>
      </c>
      <c r="AG270" s="65" t="e">
        <f>+'Ark1'!#REF!</f>
        <v>#REF!</v>
      </c>
      <c r="AH270" s="49" t="e">
        <f>+'Ark1'!#REF!</f>
        <v>#REF!</v>
      </c>
      <c r="AI270" s="65" t="e">
        <f>+'Ark1'!#REF!</f>
        <v>#REF!</v>
      </c>
      <c r="AJ270" s="102" t="e">
        <f t="shared" si="4"/>
        <v>#REF!</v>
      </c>
      <c r="AK270"/>
      <c r="AL270"/>
      <c r="AM270"/>
      <c r="AN270"/>
      <c r="AO270"/>
      <c r="AP270"/>
      <c r="AQ270"/>
      <c r="AR270"/>
      <c r="AS270"/>
    </row>
    <row r="271" spans="28:45">
      <c r="AB271" s="39"/>
      <c r="AC271" s="47" t="e">
        <f>+'Ark1'!#REF!</f>
        <v>#REF!</v>
      </c>
      <c r="AD271" s="47" t="e">
        <f>+'Ark1'!#REF!</f>
        <v>#REF!</v>
      </c>
      <c r="AE271" s="48" t="s">
        <v>431</v>
      </c>
      <c r="AF271" s="47" t="e">
        <f>+'Ark1'!#REF!</f>
        <v>#REF!</v>
      </c>
      <c r="AG271" s="65" t="e">
        <f>+'Ark1'!#REF!</f>
        <v>#REF!</v>
      </c>
      <c r="AH271" s="49" t="e">
        <f>+'Ark1'!#REF!</f>
        <v>#REF!</v>
      </c>
      <c r="AI271" s="65" t="e">
        <f>+'Ark1'!#REF!</f>
        <v>#REF!</v>
      </c>
      <c r="AJ271" s="102" t="e">
        <f t="shared" si="4"/>
        <v>#REF!</v>
      </c>
      <c r="AK271"/>
      <c r="AL271"/>
      <c r="AM271"/>
      <c r="AN271"/>
      <c r="AO271"/>
      <c r="AP271"/>
      <c r="AQ271"/>
      <c r="AR271"/>
      <c r="AS271"/>
    </row>
    <row r="272" spans="28:45">
      <c r="AB272" s="39"/>
      <c r="AC272" s="47" t="e">
        <f>+'Ark1'!#REF!</f>
        <v>#REF!</v>
      </c>
      <c r="AD272" s="47" t="e">
        <f>+'Ark1'!#REF!</f>
        <v>#REF!</v>
      </c>
      <c r="AE272" s="48" t="s">
        <v>432</v>
      </c>
      <c r="AF272" s="47" t="e">
        <f>+'Ark1'!#REF!</f>
        <v>#REF!</v>
      </c>
      <c r="AG272" s="65" t="e">
        <f>+'Ark1'!#REF!</f>
        <v>#REF!</v>
      </c>
      <c r="AH272" s="49" t="e">
        <f>+'Ark1'!#REF!</f>
        <v>#REF!</v>
      </c>
      <c r="AI272" s="65" t="e">
        <f>+'Ark1'!#REF!</f>
        <v>#REF!</v>
      </c>
      <c r="AJ272" s="102" t="e">
        <f t="shared" si="4"/>
        <v>#REF!</v>
      </c>
      <c r="AK272"/>
      <c r="AL272"/>
      <c r="AM272"/>
      <c r="AN272"/>
      <c r="AO272"/>
      <c r="AP272"/>
      <c r="AQ272"/>
      <c r="AR272"/>
      <c r="AS272"/>
    </row>
    <row r="273" spans="28:45">
      <c r="AB273" s="39"/>
      <c r="AC273" s="47" t="e">
        <f>+'Ark1'!#REF!</f>
        <v>#REF!</v>
      </c>
      <c r="AD273" s="47" t="e">
        <f>+'Ark1'!#REF!</f>
        <v>#REF!</v>
      </c>
      <c r="AE273" s="48" t="s">
        <v>433</v>
      </c>
      <c r="AF273" s="47" t="e">
        <f>+'Ark1'!#REF!</f>
        <v>#REF!</v>
      </c>
      <c r="AG273" s="65" t="e">
        <f>+'Ark1'!#REF!</f>
        <v>#REF!</v>
      </c>
      <c r="AH273" s="49" t="e">
        <f>+'Ark1'!#REF!</f>
        <v>#REF!</v>
      </c>
      <c r="AI273" s="65" t="e">
        <f>+'Ark1'!#REF!</f>
        <v>#REF!</v>
      </c>
      <c r="AJ273" s="102" t="e">
        <f t="shared" si="4"/>
        <v>#REF!</v>
      </c>
      <c r="AK273"/>
      <c r="AL273"/>
      <c r="AM273"/>
      <c r="AN273"/>
      <c r="AO273"/>
      <c r="AP273"/>
      <c r="AQ273"/>
      <c r="AR273"/>
      <c r="AS273"/>
    </row>
    <row r="274" spans="28:45">
      <c r="AB274" s="39"/>
      <c r="AC274" s="47" t="e">
        <f>+'Ark1'!#REF!</f>
        <v>#REF!</v>
      </c>
      <c r="AD274" s="47" t="e">
        <f>+'Ark1'!#REF!</f>
        <v>#REF!</v>
      </c>
      <c r="AE274" s="48" t="s">
        <v>434</v>
      </c>
      <c r="AF274" s="47" t="e">
        <f>+'Ark1'!#REF!</f>
        <v>#REF!</v>
      </c>
      <c r="AG274" s="65" t="e">
        <f>+'Ark1'!#REF!</f>
        <v>#REF!</v>
      </c>
      <c r="AH274" s="49" t="e">
        <f>+'Ark1'!#REF!</f>
        <v>#REF!</v>
      </c>
      <c r="AI274" s="65" t="e">
        <f>+'Ark1'!#REF!</f>
        <v>#REF!</v>
      </c>
      <c r="AJ274" s="102" t="e">
        <f t="shared" si="4"/>
        <v>#REF!</v>
      </c>
      <c r="AK274"/>
      <c r="AL274"/>
      <c r="AM274"/>
      <c r="AN274"/>
      <c r="AO274"/>
      <c r="AP274"/>
      <c r="AQ274"/>
      <c r="AR274"/>
      <c r="AS274"/>
    </row>
    <row r="275" spans="28:45">
      <c r="AB275" s="39"/>
      <c r="AC275" s="47" t="e">
        <f>+'Ark1'!#REF!</f>
        <v>#REF!</v>
      </c>
      <c r="AD275" s="47" t="e">
        <f>+'Ark1'!#REF!</f>
        <v>#REF!</v>
      </c>
      <c r="AE275" s="48" t="s">
        <v>435</v>
      </c>
      <c r="AF275" s="47" t="e">
        <f>+'Ark1'!#REF!</f>
        <v>#REF!</v>
      </c>
      <c r="AG275" s="65" t="e">
        <f>+'Ark1'!#REF!</f>
        <v>#REF!</v>
      </c>
      <c r="AH275" s="49" t="e">
        <f>+'Ark1'!#REF!</f>
        <v>#REF!</v>
      </c>
      <c r="AI275" s="65" t="e">
        <f>+'Ark1'!#REF!</f>
        <v>#REF!</v>
      </c>
      <c r="AJ275" s="102" t="e">
        <f t="shared" si="4"/>
        <v>#REF!</v>
      </c>
      <c r="AK275"/>
      <c r="AL275"/>
      <c r="AM275"/>
      <c r="AN275"/>
      <c r="AO275"/>
      <c r="AP275"/>
      <c r="AQ275"/>
      <c r="AR275"/>
      <c r="AS275"/>
    </row>
    <row r="276" spans="28:45">
      <c r="AB276" s="39"/>
      <c r="AC276" s="47" t="e">
        <f>+'Ark1'!#REF!</f>
        <v>#REF!</v>
      </c>
      <c r="AD276" s="47" t="e">
        <f>+'Ark1'!#REF!</f>
        <v>#REF!</v>
      </c>
      <c r="AE276" s="48" t="s">
        <v>436</v>
      </c>
      <c r="AF276" s="47" t="e">
        <f>+'Ark1'!#REF!</f>
        <v>#REF!</v>
      </c>
      <c r="AG276" s="65" t="e">
        <f>+'Ark1'!#REF!</f>
        <v>#REF!</v>
      </c>
      <c r="AH276" s="49" t="e">
        <f>+'Ark1'!#REF!</f>
        <v>#REF!</v>
      </c>
      <c r="AI276" s="65" t="e">
        <f>+'Ark1'!#REF!</f>
        <v>#REF!</v>
      </c>
      <c r="AJ276" s="102" t="e">
        <f t="shared" si="4"/>
        <v>#REF!</v>
      </c>
      <c r="AK276"/>
      <c r="AL276"/>
      <c r="AM276"/>
      <c r="AN276"/>
      <c r="AO276"/>
      <c r="AP276"/>
      <c r="AQ276"/>
      <c r="AR276"/>
      <c r="AS276"/>
    </row>
    <row r="277" spans="28:45">
      <c r="AB277" s="39"/>
      <c r="AC277" s="47" t="e">
        <f>+'Ark1'!#REF!</f>
        <v>#REF!</v>
      </c>
      <c r="AD277" s="47" t="e">
        <f>+'Ark1'!#REF!</f>
        <v>#REF!</v>
      </c>
      <c r="AE277" s="48" t="s">
        <v>437</v>
      </c>
      <c r="AF277" s="47" t="e">
        <f>+'Ark1'!#REF!</f>
        <v>#REF!</v>
      </c>
      <c r="AG277" s="65" t="e">
        <f>+'Ark1'!#REF!</f>
        <v>#REF!</v>
      </c>
      <c r="AH277" s="49" t="e">
        <f>+'Ark1'!#REF!</f>
        <v>#REF!</v>
      </c>
      <c r="AI277" s="65" t="e">
        <f>+'Ark1'!#REF!</f>
        <v>#REF!</v>
      </c>
      <c r="AJ277" s="102" t="e">
        <f t="shared" si="4"/>
        <v>#REF!</v>
      </c>
      <c r="AK277"/>
      <c r="AL277"/>
      <c r="AM277"/>
      <c r="AN277"/>
      <c r="AO277"/>
      <c r="AP277"/>
      <c r="AQ277"/>
      <c r="AR277"/>
      <c r="AS277"/>
    </row>
    <row r="278" spans="28:45">
      <c r="AB278" s="39"/>
      <c r="AC278" s="47" t="e">
        <f>+'Ark1'!#REF!</f>
        <v>#REF!</v>
      </c>
      <c r="AD278" s="47" t="e">
        <f>+'Ark1'!#REF!</f>
        <v>#REF!</v>
      </c>
      <c r="AE278" s="48" t="s">
        <v>438</v>
      </c>
      <c r="AF278" s="47" t="e">
        <f>+'Ark1'!#REF!</f>
        <v>#REF!</v>
      </c>
      <c r="AG278" s="65" t="e">
        <f>+'Ark1'!#REF!</f>
        <v>#REF!</v>
      </c>
      <c r="AH278" s="49" t="e">
        <f>+'Ark1'!#REF!</f>
        <v>#REF!</v>
      </c>
      <c r="AI278" s="65" t="e">
        <f>+'Ark1'!#REF!</f>
        <v>#REF!</v>
      </c>
      <c r="AJ278" s="102" t="e">
        <f t="shared" si="4"/>
        <v>#REF!</v>
      </c>
      <c r="AK278"/>
      <c r="AL278"/>
      <c r="AM278"/>
      <c r="AN278"/>
      <c r="AO278"/>
      <c r="AP278"/>
      <c r="AQ278"/>
      <c r="AR278"/>
      <c r="AS278"/>
    </row>
    <row r="279" spans="28:45">
      <c r="AB279" s="39"/>
      <c r="AC279" s="47" t="e">
        <f>+'Ark1'!#REF!</f>
        <v>#REF!</v>
      </c>
      <c r="AD279" s="47" t="e">
        <f>+'Ark1'!#REF!</f>
        <v>#REF!</v>
      </c>
      <c r="AE279" s="48" t="s">
        <v>439</v>
      </c>
      <c r="AF279" s="47" t="e">
        <f>+'Ark1'!#REF!</f>
        <v>#REF!</v>
      </c>
      <c r="AG279" s="65" t="e">
        <f>+'Ark1'!#REF!</f>
        <v>#REF!</v>
      </c>
      <c r="AH279" s="49" t="e">
        <f>+'Ark1'!#REF!</f>
        <v>#REF!</v>
      </c>
      <c r="AI279" s="65" t="e">
        <f>+'Ark1'!#REF!</f>
        <v>#REF!</v>
      </c>
      <c r="AJ279" s="102" t="e">
        <f t="shared" si="4"/>
        <v>#REF!</v>
      </c>
      <c r="AK279"/>
      <c r="AL279"/>
      <c r="AM279"/>
      <c r="AN279"/>
      <c r="AO279"/>
      <c r="AP279"/>
      <c r="AQ279"/>
      <c r="AR279"/>
      <c r="AS279"/>
    </row>
    <row r="280" spans="28:45">
      <c r="AB280" s="39"/>
      <c r="AC280" s="47" t="e">
        <f>+'Ark1'!#REF!</f>
        <v>#REF!</v>
      </c>
      <c r="AD280" s="47" t="e">
        <f>+'Ark1'!#REF!</f>
        <v>#REF!</v>
      </c>
      <c r="AE280" s="48" t="s">
        <v>440</v>
      </c>
      <c r="AF280" s="47" t="e">
        <f>+'Ark1'!#REF!</f>
        <v>#REF!</v>
      </c>
      <c r="AG280" s="65" t="e">
        <f>+'Ark1'!#REF!</f>
        <v>#REF!</v>
      </c>
      <c r="AH280" s="49" t="e">
        <f>+'Ark1'!#REF!</f>
        <v>#REF!</v>
      </c>
      <c r="AI280" s="65" t="e">
        <f>+'Ark1'!#REF!</f>
        <v>#REF!</v>
      </c>
      <c r="AJ280" s="102" t="e">
        <f t="shared" si="4"/>
        <v>#REF!</v>
      </c>
      <c r="AK280"/>
      <c r="AL280"/>
      <c r="AM280"/>
      <c r="AN280"/>
      <c r="AO280"/>
      <c r="AP280"/>
      <c r="AQ280"/>
      <c r="AR280"/>
      <c r="AS280"/>
    </row>
    <row r="281" spans="28:45">
      <c r="AB281" s="39"/>
      <c r="AC281" s="47" t="e">
        <f>+'Ark1'!#REF!</f>
        <v>#REF!</v>
      </c>
      <c r="AD281" s="47" t="e">
        <f>+'Ark1'!#REF!</f>
        <v>#REF!</v>
      </c>
      <c r="AE281" s="48" t="s">
        <v>441</v>
      </c>
      <c r="AF281" s="47" t="e">
        <f>+'Ark1'!#REF!</f>
        <v>#REF!</v>
      </c>
      <c r="AG281" s="65" t="e">
        <f>+'Ark1'!#REF!</f>
        <v>#REF!</v>
      </c>
      <c r="AH281" s="49" t="e">
        <f>+'Ark1'!#REF!</f>
        <v>#REF!</v>
      </c>
      <c r="AI281" s="65" t="e">
        <f>+'Ark1'!#REF!</f>
        <v>#REF!</v>
      </c>
      <c r="AJ281" s="102" t="e">
        <f t="shared" si="4"/>
        <v>#REF!</v>
      </c>
      <c r="AK281"/>
      <c r="AL281"/>
      <c r="AM281"/>
      <c r="AN281"/>
      <c r="AO281"/>
      <c r="AP281"/>
      <c r="AQ281"/>
      <c r="AR281"/>
      <c r="AS281"/>
    </row>
    <row r="282" spans="28:45">
      <c r="AB282" s="39"/>
      <c r="AC282" t="e">
        <f>+'Ark1'!#REF!</f>
        <v>#REF!</v>
      </c>
      <c r="AD282" t="e">
        <f>+'Ark1'!#REF!</f>
        <v>#REF!</v>
      </c>
      <c r="AE282" s="3" t="s">
        <v>425</v>
      </c>
      <c r="AF282" t="e">
        <f>+'Ark1'!#REF!</f>
        <v>#REF!</v>
      </c>
      <c r="AG282" s="9" t="e">
        <f>+'Ark1'!#REF!</f>
        <v>#REF!</v>
      </c>
      <c r="AH282" s="1" t="e">
        <f>+'Ark1'!#REF!</f>
        <v>#REF!</v>
      </c>
      <c r="AI282" s="9" t="e">
        <f>+'Ark1'!#REF!</f>
        <v>#REF!</v>
      </c>
      <c r="AJ282" s="97" t="e">
        <f t="shared" si="4"/>
        <v>#REF!</v>
      </c>
      <c r="AK282"/>
      <c r="AL282"/>
      <c r="AM282"/>
      <c r="AN282"/>
      <c r="AO282"/>
      <c r="AP282"/>
      <c r="AQ282"/>
      <c r="AR282"/>
      <c r="AS282"/>
    </row>
    <row r="283" spans="28:45">
      <c r="AB283" s="39"/>
      <c r="AC283" t="e">
        <f>+'Ark1'!#REF!</f>
        <v>#REF!</v>
      </c>
      <c r="AD283" t="e">
        <f>+'Ark1'!#REF!</f>
        <v>#REF!</v>
      </c>
      <c r="AE283" s="3" t="s">
        <v>426</v>
      </c>
      <c r="AF283" t="e">
        <f>+'Ark1'!#REF!</f>
        <v>#REF!</v>
      </c>
      <c r="AG283" s="9" t="e">
        <f>+'Ark1'!#REF!</f>
        <v>#REF!</v>
      </c>
      <c r="AH283" s="1" t="e">
        <f>+'Ark1'!#REF!</f>
        <v>#REF!</v>
      </c>
      <c r="AI283" s="9" t="e">
        <f>+'Ark1'!#REF!</f>
        <v>#REF!</v>
      </c>
      <c r="AJ283" s="97" t="e">
        <f t="shared" si="4"/>
        <v>#REF!</v>
      </c>
      <c r="AK283"/>
      <c r="AL283"/>
      <c r="AM283"/>
      <c r="AN283"/>
      <c r="AO283"/>
      <c r="AP283"/>
      <c r="AQ283"/>
      <c r="AR283"/>
      <c r="AS283"/>
    </row>
    <row r="284" spans="28:45">
      <c r="AB284" s="39"/>
      <c r="AC284" t="e">
        <f>+'Ark1'!#REF!</f>
        <v>#REF!</v>
      </c>
      <c r="AD284" t="e">
        <f>+'Ark1'!#REF!</f>
        <v>#REF!</v>
      </c>
      <c r="AE284" s="3" t="s">
        <v>427</v>
      </c>
      <c r="AF284" t="e">
        <f>+'Ark1'!#REF!</f>
        <v>#REF!</v>
      </c>
      <c r="AG284" s="9" t="e">
        <f>+'Ark1'!#REF!</f>
        <v>#REF!</v>
      </c>
      <c r="AH284" s="1" t="e">
        <f>+'Ark1'!#REF!</f>
        <v>#REF!</v>
      </c>
      <c r="AI284" s="9" t="e">
        <f>+'Ark1'!#REF!</f>
        <v>#REF!</v>
      </c>
      <c r="AJ284" s="97" t="e">
        <f t="shared" si="4"/>
        <v>#REF!</v>
      </c>
      <c r="AK284"/>
      <c r="AL284"/>
      <c r="AM284"/>
      <c r="AN284"/>
      <c r="AO284"/>
      <c r="AP284"/>
      <c r="AQ284"/>
      <c r="AR284"/>
      <c r="AS284"/>
    </row>
    <row r="285" spans="28:45">
      <c r="AB285" s="39"/>
      <c r="AC285" t="e">
        <f>+'Ark1'!#REF!</f>
        <v>#REF!</v>
      </c>
      <c r="AD285" t="e">
        <f>+'Ark1'!#REF!</f>
        <v>#REF!</v>
      </c>
      <c r="AE285" s="3" t="s">
        <v>405</v>
      </c>
      <c r="AF285" t="e">
        <f>+'Ark1'!#REF!</f>
        <v>#REF!</v>
      </c>
      <c r="AG285" s="9" t="e">
        <f>+'Ark1'!#REF!</f>
        <v>#REF!</v>
      </c>
      <c r="AH285" s="1" t="e">
        <f>+'Ark1'!#REF!</f>
        <v>#REF!</v>
      </c>
      <c r="AI285" s="9" t="e">
        <f>+'Ark1'!#REF!</f>
        <v>#REF!</v>
      </c>
      <c r="AJ285" s="97" t="e">
        <f t="shared" si="4"/>
        <v>#REF!</v>
      </c>
      <c r="AK285"/>
      <c r="AL285"/>
      <c r="AM285"/>
      <c r="AN285"/>
      <c r="AO285"/>
      <c r="AP285"/>
      <c r="AQ285"/>
      <c r="AR285"/>
      <c r="AS285"/>
    </row>
    <row r="286" spans="28:45">
      <c r="AB286" s="39"/>
      <c r="AC286" t="e">
        <f>+'Ark1'!#REF!</f>
        <v>#REF!</v>
      </c>
      <c r="AD286" t="e">
        <f>+'Ark1'!#REF!</f>
        <v>#REF!</v>
      </c>
      <c r="AE286" s="3" t="s">
        <v>428</v>
      </c>
      <c r="AF286" t="e">
        <f>+'Ark1'!#REF!</f>
        <v>#REF!</v>
      </c>
      <c r="AG286" s="9" t="e">
        <f>+'Ark1'!#REF!</f>
        <v>#REF!</v>
      </c>
      <c r="AH286" s="1" t="e">
        <f>+'Ark1'!#REF!</f>
        <v>#REF!</v>
      </c>
      <c r="AI286" s="9" t="e">
        <f>+'Ark1'!#REF!</f>
        <v>#REF!</v>
      </c>
      <c r="AJ286" s="97" t="e">
        <f t="shared" si="4"/>
        <v>#REF!</v>
      </c>
      <c r="AK286"/>
      <c r="AL286"/>
      <c r="AM286"/>
      <c r="AN286"/>
      <c r="AO286"/>
      <c r="AP286"/>
      <c r="AQ286"/>
      <c r="AR286"/>
      <c r="AS286"/>
    </row>
    <row r="287" spans="28:45">
      <c r="AB287" s="39"/>
      <c r="AC287" t="e">
        <f>+'Ark1'!#REF!</f>
        <v>#REF!</v>
      </c>
      <c r="AD287" t="e">
        <f>+'Ark1'!#REF!</f>
        <v>#REF!</v>
      </c>
      <c r="AE287" s="3" t="s">
        <v>429</v>
      </c>
      <c r="AF287" t="e">
        <f>+'Ark1'!#REF!</f>
        <v>#REF!</v>
      </c>
      <c r="AG287" s="9" t="e">
        <f>+'Ark1'!#REF!</f>
        <v>#REF!</v>
      </c>
      <c r="AH287" s="1" t="e">
        <f>+'Ark1'!#REF!</f>
        <v>#REF!</v>
      </c>
      <c r="AI287" s="9" t="e">
        <f>+'Ark1'!#REF!</f>
        <v>#REF!</v>
      </c>
      <c r="AJ287" s="97" t="e">
        <f t="shared" si="4"/>
        <v>#REF!</v>
      </c>
      <c r="AK287"/>
      <c r="AL287"/>
      <c r="AM287"/>
      <c r="AN287"/>
      <c r="AO287"/>
      <c r="AP287"/>
      <c r="AQ287"/>
      <c r="AR287"/>
      <c r="AS287"/>
    </row>
    <row r="288" spans="28:45">
      <c r="AB288" s="39"/>
      <c r="AC288" t="e">
        <f>+'Ark1'!#REF!</f>
        <v>#REF!</v>
      </c>
      <c r="AD288" t="e">
        <f>+'Ark1'!#REF!</f>
        <v>#REF!</v>
      </c>
      <c r="AE288" s="3" t="s">
        <v>430</v>
      </c>
      <c r="AF288" t="e">
        <f>+'Ark1'!#REF!</f>
        <v>#REF!</v>
      </c>
      <c r="AG288" s="9" t="e">
        <f>+'Ark1'!#REF!</f>
        <v>#REF!</v>
      </c>
      <c r="AH288" s="1" t="e">
        <f>+'Ark1'!#REF!</f>
        <v>#REF!</v>
      </c>
      <c r="AI288" s="9" t="e">
        <f>+'Ark1'!#REF!</f>
        <v>#REF!</v>
      </c>
      <c r="AJ288" s="97" t="e">
        <f t="shared" si="4"/>
        <v>#REF!</v>
      </c>
      <c r="AK288"/>
      <c r="AL288"/>
      <c r="AM288"/>
      <c r="AN288"/>
      <c r="AO288"/>
      <c r="AP288"/>
      <c r="AQ288"/>
      <c r="AR288"/>
      <c r="AS288"/>
    </row>
    <row r="289" spans="28:45">
      <c r="AB289" s="39"/>
      <c r="AC289" t="e">
        <f>+'Ark1'!#REF!</f>
        <v>#REF!</v>
      </c>
      <c r="AD289" t="e">
        <f>+'Ark1'!#REF!</f>
        <v>#REF!</v>
      </c>
      <c r="AE289" s="3" t="s">
        <v>431</v>
      </c>
      <c r="AF289" t="e">
        <f>+'Ark1'!#REF!</f>
        <v>#REF!</v>
      </c>
      <c r="AG289" s="9" t="e">
        <f>+'Ark1'!#REF!</f>
        <v>#REF!</v>
      </c>
      <c r="AH289" s="1" t="e">
        <f>+'Ark1'!#REF!</f>
        <v>#REF!</v>
      </c>
      <c r="AI289" s="9" t="e">
        <f>+'Ark1'!#REF!</f>
        <v>#REF!</v>
      </c>
      <c r="AJ289" s="97" t="e">
        <f t="shared" si="4"/>
        <v>#REF!</v>
      </c>
      <c r="AK289"/>
      <c r="AL289"/>
      <c r="AM289"/>
      <c r="AN289"/>
      <c r="AO289"/>
      <c r="AP289"/>
      <c r="AQ289"/>
      <c r="AR289"/>
      <c r="AS289"/>
    </row>
    <row r="290" spans="28:45">
      <c r="AB290" s="39"/>
      <c r="AC290" t="e">
        <f>+'Ark1'!#REF!</f>
        <v>#REF!</v>
      </c>
      <c r="AD290" t="e">
        <f>+'Ark1'!#REF!</f>
        <v>#REF!</v>
      </c>
      <c r="AE290" s="3" t="s">
        <v>432</v>
      </c>
      <c r="AF290" t="e">
        <f>+'Ark1'!#REF!</f>
        <v>#REF!</v>
      </c>
      <c r="AG290" s="9" t="e">
        <f>+'Ark1'!#REF!</f>
        <v>#REF!</v>
      </c>
      <c r="AH290" s="1" t="e">
        <f>+'Ark1'!#REF!</f>
        <v>#REF!</v>
      </c>
      <c r="AI290" s="9" t="e">
        <f>+'Ark1'!#REF!</f>
        <v>#REF!</v>
      </c>
      <c r="AJ290" s="97" t="e">
        <f t="shared" si="4"/>
        <v>#REF!</v>
      </c>
      <c r="AK290"/>
      <c r="AL290"/>
      <c r="AM290"/>
      <c r="AN290"/>
      <c r="AO290"/>
      <c r="AP290"/>
      <c r="AQ290"/>
      <c r="AR290"/>
      <c r="AS290"/>
    </row>
    <row r="291" spans="28:45">
      <c r="AB291" s="39"/>
      <c r="AC291" t="e">
        <f>+'Ark1'!#REF!</f>
        <v>#REF!</v>
      </c>
      <c r="AD291" t="e">
        <f>+'Ark1'!#REF!</f>
        <v>#REF!</v>
      </c>
      <c r="AE291" s="3" t="s">
        <v>433</v>
      </c>
      <c r="AF291" t="e">
        <f>+'Ark1'!#REF!</f>
        <v>#REF!</v>
      </c>
      <c r="AG291" s="9" t="e">
        <f>+'Ark1'!#REF!</f>
        <v>#REF!</v>
      </c>
      <c r="AH291" s="1" t="e">
        <f>+'Ark1'!#REF!</f>
        <v>#REF!</v>
      </c>
      <c r="AI291" s="9" t="e">
        <f>+'Ark1'!#REF!</f>
        <v>#REF!</v>
      </c>
      <c r="AJ291" s="97" t="e">
        <f t="shared" si="4"/>
        <v>#REF!</v>
      </c>
      <c r="AK291"/>
      <c r="AL291"/>
      <c r="AM291"/>
      <c r="AN291"/>
      <c r="AO291"/>
      <c r="AP291"/>
      <c r="AQ291"/>
      <c r="AR291"/>
      <c r="AS291"/>
    </row>
    <row r="292" spans="28:45">
      <c r="AB292" s="39"/>
      <c r="AC292" t="e">
        <f>+'Ark1'!#REF!</f>
        <v>#REF!</v>
      </c>
      <c r="AD292" t="e">
        <f>+'Ark1'!#REF!</f>
        <v>#REF!</v>
      </c>
      <c r="AE292" s="3" t="s">
        <v>434</v>
      </c>
      <c r="AF292" t="e">
        <f>+'Ark1'!#REF!</f>
        <v>#REF!</v>
      </c>
      <c r="AG292" s="9" t="e">
        <f>+'Ark1'!#REF!</f>
        <v>#REF!</v>
      </c>
      <c r="AH292" s="1" t="e">
        <f>+'Ark1'!#REF!</f>
        <v>#REF!</v>
      </c>
      <c r="AI292" s="9" t="e">
        <f>+'Ark1'!#REF!</f>
        <v>#REF!</v>
      </c>
      <c r="AJ292" s="97" t="e">
        <f t="shared" si="4"/>
        <v>#REF!</v>
      </c>
      <c r="AK292"/>
      <c r="AL292"/>
      <c r="AM292"/>
      <c r="AN292"/>
      <c r="AO292"/>
      <c r="AP292"/>
      <c r="AQ292"/>
      <c r="AR292"/>
      <c r="AS292"/>
    </row>
    <row r="293" spans="28:45">
      <c r="AB293" s="39"/>
      <c r="AC293" t="e">
        <f>+'Ark1'!#REF!</f>
        <v>#REF!</v>
      </c>
      <c r="AD293" t="e">
        <f>+'Ark1'!#REF!</f>
        <v>#REF!</v>
      </c>
      <c r="AE293" s="3" t="s">
        <v>435</v>
      </c>
      <c r="AF293" t="e">
        <f>+'Ark1'!#REF!</f>
        <v>#REF!</v>
      </c>
      <c r="AG293" s="9" t="e">
        <f>+'Ark1'!#REF!</f>
        <v>#REF!</v>
      </c>
      <c r="AH293" s="1" t="e">
        <f>+'Ark1'!#REF!</f>
        <v>#REF!</v>
      </c>
      <c r="AI293" s="9" t="e">
        <f>+'Ark1'!#REF!</f>
        <v>#REF!</v>
      </c>
      <c r="AJ293" s="97" t="e">
        <f t="shared" si="4"/>
        <v>#REF!</v>
      </c>
      <c r="AK293"/>
      <c r="AL293"/>
      <c r="AM293"/>
      <c r="AN293"/>
      <c r="AO293"/>
      <c r="AP293"/>
      <c r="AQ293"/>
      <c r="AR293"/>
      <c r="AS293"/>
    </row>
    <row r="294" spans="28:45">
      <c r="AB294" s="39"/>
      <c r="AC294" t="e">
        <f>+'Ark1'!#REF!</f>
        <v>#REF!</v>
      </c>
      <c r="AD294" t="e">
        <f>+'Ark1'!#REF!</f>
        <v>#REF!</v>
      </c>
      <c r="AE294" s="3" t="s">
        <v>436</v>
      </c>
      <c r="AF294" t="e">
        <f>+'Ark1'!#REF!</f>
        <v>#REF!</v>
      </c>
      <c r="AG294" s="9" t="e">
        <f>+'Ark1'!#REF!</f>
        <v>#REF!</v>
      </c>
      <c r="AH294" s="1" t="e">
        <f>+'Ark1'!#REF!</f>
        <v>#REF!</v>
      </c>
      <c r="AI294" s="9" t="e">
        <f>+'Ark1'!#REF!</f>
        <v>#REF!</v>
      </c>
      <c r="AJ294" s="97" t="e">
        <f t="shared" si="4"/>
        <v>#REF!</v>
      </c>
      <c r="AK294"/>
      <c r="AL294"/>
      <c r="AM294"/>
      <c r="AN294"/>
      <c r="AO294"/>
      <c r="AP294"/>
      <c r="AQ294"/>
      <c r="AR294"/>
      <c r="AS294"/>
    </row>
    <row r="295" spans="28:45">
      <c r="AB295" s="39"/>
      <c r="AC295" t="e">
        <f>+'Ark1'!#REF!</f>
        <v>#REF!</v>
      </c>
      <c r="AD295" t="e">
        <f>+'Ark1'!#REF!</f>
        <v>#REF!</v>
      </c>
      <c r="AE295" s="3" t="s">
        <v>437</v>
      </c>
      <c r="AF295" t="e">
        <f>+'Ark1'!#REF!</f>
        <v>#REF!</v>
      </c>
      <c r="AG295" s="9" t="e">
        <f>+'Ark1'!#REF!</f>
        <v>#REF!</v>
      </c>
      <c r="AH295" s="1" t="e">
        <f>+'Ark1'!#REF!</f>
        <v>#REF!</v>
      </c>
      <c r="AI295" s="9" t="e">
        <f>+'Ark1'!#REF!</f>
        <v>#REF!</v>
      </c>
      <c r="AJ295" s="97" t="e">
        <f t="shared" si="4"/>
        <v>#REF!</v>
      </c>
      <c r="AK295"/>
      <c r="AL295"/>
      <c r="AM295"/>
      <c r="AN295"/>
      <c r="AO295"/>
      <c r="AP295"/>
      <c r="AQ295"/>
      <c r="AR295"/>
      <c r="AS295"/>
    </row>
    <row r="296" spans="28:45">
      <c r="AB296" s="39"/>
      <c r="AC296" t="e">
        <f>+'Ark1'!#REF!</f>
        <v>#REF!</v>
      </c>
      <c r="AD296" t="e">
        <f>+'Ark1'!#REF!</f>
        <v>#REF!</v>
      </c>
      <c r="AE296" s="3" t="s">
        <v>438</v>
      </c>
      <c r="AF296" t="e">
        <f>+'Ark1'!#REF!</f>
        <v>#REF!</v>
      </c>
      <c r="AG296" s="9" t="e">
        <f>+'Ark1'!#REF!</f>
        <v>#REF!</v>
      </c>
      <c r="AH296" s="1" t="e">
        <f>+'Ark1'!#REF!</f>
        <v>#REF!</v>
      </c>
      <c r="AI296" s="9" t="e">
        <f>+'Ark1'!#REF!</f>
        <v>#REF!</v>
      </c>
      <c r="AJ296" s="97" t="e">
        <f t="shared" si="4"/>
        <v>#REF!</v>
      </c>
      <c r="AK296"/>
      <c r="AL296"/>
      <c r="AM296"/>
      <c r="AN296"/>
      <c r="AO296"/>
      <c r="AP296"/>
      <c r="AQ296"/>
      <c r="AR296"/>
      <c r="AS296"/>
    </row>
    <row r="297" spans="28:45">
      <c r="AB297" s="39"/>
      <c r="AC297" t="e">
        <f>+'Ark1'!#REF!</f>
        <v>#REF!</v>
      </c>
      <c r="AD297" t="e">
        <f>+'Ark1'!#REF!</f>
        <v>#REF!</v>
      </c>
      <c r="AE297" s="3" t="s">
        <v>439</v>
      </c>
      <c r="AF297" t="e">
        <f>+'Ark1'!#REF!</f>
        <v>#REF!</v>
      </c>
      <c r="AG297" s="9" t="e">
        <f>+'Ark1'!#REF!</f>
        <v>#REF!</v>
      </c>
      <c r="AH297" s="1" t="e">
        <f>+'Ark1'!#REF!</f>
        <v>#REF!</v>
      </c>
      <c r="AI297" s="9" t="e">
        <f>+'Ark1'!#REF!</f>
        <v>#REF!</v>
      </c>
      <c r="AJ297" s="97" t="e">
        <f t="shared" si="4"/>
        <v>#REF!</v>
      </c>
      <c r="AK297"/>
      <c r="AL297"/>
      <c r="AM297"/>
      <c r="AN297"/>
      <c r="AO297"/>
      <c r="AP297"/>
      <c r="AQ297"/>
      <c r="AR297"/>
      <c r="AS297"/>
    </row>
    <row r="298" spans="28:45">
      <c r="AB298" s="39"/>
      <c r="AC298" t="e">
        <f>+'Ark1'!#REF!</f>
        <v>#REF!</v>
      </c>
      <c r="AD298" t="e">
        <f>+'Ark1'!#REF!</f>
        <v>#REF!</v>
      </c>
      <c r="AE298" s="3" t="s">
        <v>440</v>
      </c>
      <c r="AF298" t="e">
        <f>+'Ark1'!#REF!</f>
        <v>#REF!</v>
      </c>
      <c r="AG298" s="9" t="e">
        <f>+'Ark1'!#REF!</f>
        <v>#REF!</v>
      </c>
      <c r="AH298" s="1" t="e">
        <f>+'Ark1'!#REF!</f>
        <v>#REF!</v>
      </c>
      <c r="AI298" s="9" t="e">
        <f>+'Ark1'!#REF!</f>
        <v>#REF!</v>
      </c>
      <c r="AJ298" s="97" t="e">
        <f t="shared" si="4"/>
        <v>#REF!</v>
      </c>
      <c r="AK298"/>
      <c r="AL298"/>
      <c r="AM298"/>
      <c r="AN298"/>
      <c r="AO298"/>
      <c r="AP298"/>
      <c r="AQ298"/>
      <c r="AR298"/>
      <c r="AS298"/>
    </row>
    <row r="299" spans="28:45">
      <c r="AB299" s="39"/>
      <c r="AC299" t="e">
        <f>+'Ark1'!#REF!</f>
        <v>#REF!</v>
      </c>
      <c r="AD299" t="e">
        <f>+'Ark1'!#REF!</f>
        <v>#REF!</v>
      </c>
      <c r="AE299" s="3" t="s">
        <v>441</v>
      </c>
      <c r="AF299" t="e">
        <f>+'Ark1'!#REF!</f>
        <v>#REF!</v>
      </c>
      <c r="AG299" s="9" t="e">
        <f>+'Ark1'!#REF!</f>
        <v>#REF!</v>
      </c>
      <c r="AH299" s="1" t="e">
        <f>+'Ark1'!#REF!</f>
        <v>#REF!</v>
      </c>
      <c r="AI299" s="9" t="e">
        <f>+'Ark1'!#REF!</f>
        <v>#REF!</v>
      </c>
      <c r="AJ299" s="97" t="e">
        <f t="shared" si="4"/>
        <v>#REF!</v>
      </c>
      <c r="AK299"/>
      <c r="AL299"/>
      <c r="AM299"/>
      <c r="AN299"/>
      <c r="AO299"/>
      <c r="AP299"/>
      <c r="AQ299"/>
      <c r="AR299"/>
      <c r="AS299"/>
    </row>
    <row r="300" spans="28:45">
      <c r="AB300" s="39"/>
      <c r="AC300" s="47" t="e">
        <f>+'Ark1'!#REF!</f>
        <v>#REF!</v>
      </c>
      <c r="AD300" s="47" t="e">
        <f>+'Ark1'!#REF!</f>
        <v>#REF!</v>
      </c>
      <c r="AE300" s="48" t="s">
        <v>425</v>
      </c>
      <c r="AF300" s="47" t="e">
        <f>+'Ark1'!#REF!</f>
        <v>#REF!</v>
      </c>
      <c r="AG300" s="65" t="e">
        <f>+'Ark1'!#REF!</f>
        <v>#REF!</v>
      </c>
      <c r="AH300" s="49" t="e">
        <f>+'Ark1'!#REF!</f>
        <v>#REF!</v>
      </c>
      <c r="AI300" s="65" t="e">
        <f>+'Ark1'!#REF!</f>
        <v>#REF!</v>
      </c>
      <c r="AJ300" s="102" t="e">
        <f t="shared" si="4"/>
        <v>#REF!</v>
      </c>
      <c r="AK300"/>
      <c r="AL300"/>
      <c r="AM300"/>
      <c r="AN300"/>
      <c r="AO300"/>
      <c r="AP300"/>
      <c r="AQ300"/>
      <c r="AR300"/>
      <c r="AS300"/>
    </row>
    <row r="301" spans="28:45">
      <c r="AB301" s="39"/>
      <c r="AC301" s="47" t="e">
        <f>+'Ark1'!#REF!</f>
        <v>#REF!</v>
      </c>
      <c r="AD301" s="47" t="e">
        <f>+'Ark1'!#REF!</f>
        <v>#REF!</v>
      </c>
      <c r="AE301" s="48" t="s">
        <v>426</v>
      </c>
      <c r="AF301" s="47" t="e">
        <f>+'Ark1'!#REF!</f>
        <v>#REF!</v>
      </c>
      <c r="AG301" s="65" t="e">
        <f>+'Ark1'!#REF!</f>
        <v>#REF!</v>
      </c>
      <c r="AH301" s="49" t="e">
        <f>+'Ark1'!#REF!</f>
        <v>#REF!</v>
      </c>
      <c r="AI301" s="65" t="e">
        <f>+'Ark1'!#REF!</f>
        <v>#REF!</v>
      </c>
      <c r="AJ301" s="102" t="e">
        <f t="shared" si="4"/>
        <v>#REF!</v>
      </c>
      <c r="AK301"/>
      <c r="AL301"/>
      <c r="AM301"/>
      <c r="AN301"/>
      <c r="AO301"/>
      <c r="AP301"/>
      <c r="AQ301"/>
      <c r="AR301"/>
      <c r="AS301"/>
    </row>
    <row r="302" spans="28:45">
      <c r="AB302" s="39"/>
      <c r="AC302" s="47" t="e">
        <f>+'Ark1'!#REF!</f>
        <v>#REF!</v>
      </c>
      <c r="AD302" s="47" t="e">
        <f>+'Ark1'!#REF!</f>
        <v>#REF!</v>
      </c>
      <c r="AE302" s="48" t="s">
        <v>427</v>
      </c>
      <c r="AF302" s="47" t="e">
        <f>+'Ark1'!#REF!</f>
        <v>#REF!</v>
      </c>
      <c r="AG302" s="65" t="e">
        <f>+'Ark1'!#REF!</f>
        <v>#REF!</v>
      </c>
      <c r="AH302" s="49" t="e">
        <f>+'Ark1'!#REF!</f>
        <v>#REF!</v>
      </c>
      <c r="AI302" s="65" t="e">
        <f>+'Ark1'!#REF!</f>
        <v>#REF!</v>
      </c>
      <c r="AJ302" s="102" t="e">
        <f t="shared" si="4"/>
        <v>#REF!</v>
      </c>
      <c r="AK302"/>
      <c r="AL302"/>
      <c r="AM302"/>
      <c r="AN302"/>
      <c r="AO302"/>
      <c r="AP302"/>
      <c r="AQ302"/>
      <c r="AR302"/>
      <c r="AS302"/>
    </row>
    <row r="303" spans="28:45">
      <c r="AB303" s="39"/>
      <c r="AC303" s="47" t="e">
        <f>+'Ark1'!#REF!</f>
        <v>#REF!</v>
      </c>
      <c r="AD303" s="47" t="e">
        <f>+'Ark1'!#REF!</f>
        <v>#REF!</v>
      </c>
      <c r="AE303" s="48" t="s">
        <v>405</v>
      </c>
      <c r="AF303" s="47" t="e">
        <f>+'Ark1'!#REF!</f>
        <v>#REF!</v>
      </c>
      <c r="AG303" s="65" t="e">
        <f>+'Ark1'!#REF!</f>
        <v>#REF!</v>
      </c>
      <c r="AH303" s="49" t="e">
        <f>+'Ark1'!#REF!</f>
        <v>#REF!</v>
      </c>
      <c r="AI303" s="65" t="e">
        <f>+'Ark1'!#REF!</f>
        <v>#REF!</v>
      </c>
      <c r="AJ303" s="102" t="e">
        <f t="shared" si="4"/>
        <v>#REF!</v>
      </c>
      <c r="AK303"/>
      <c r="AL303"/>
      <c r="AM303"/>
      <c r="AN303"/>
      <c r="AO303"/>
      <c r="AP303"/>
      <c r="AQ303"/>
      <c r="AR303"/>
      <c r="AS303"/>
    </row>
    <row r="304" spans="28:45">
      <c r="AB304" s="39"/>
      <c r="AC304" s="47" t="e">
        <f>+'Ark1'!#REF!</f>
        <v>#REF!</v>
      </c>
      <c r="AD304" s="47" t="e">
        <f>+'Ark1'!#REF!</f>
        <v>#REF!</v>
      </c>
      <c r="AE304" s="48" t="s">
        <v>428</v>
      </c>
      <c r="AF304" s="47" t="e">
        <f>+'Ark1'!#REF!</f>
        <v>#REF!</v>
      </c>
      <c r="AG304" s="65" t="e">
        <f>+'Ark1'!#REF!</f>
        <v>#REF!</v>
      </c>
      <c r="AH304" s="49" t="e">
        <f>+'Ark1'!#REF!</f>
        <v>#REF!</v>
      </c>
      <c r="AI304" s="65" t="e">
        <f>+'Ark1'!#REF!</f>
        <v>#REF!</v>
      </c>
      <c r="AJ304" s="102" t="e">
        <f t="shared" si="4"/>
        <v>#REF!</v>
      </c>
      <c r="AK304"/>
      <c r="AL304"/>
      <c r="AM304"/>
      <c r="AN304"/>
      <c r="AO304"/>
      <c r="AP304"/>
      <c r="AQ304"/>
      <c r="AR304"/>
      <c r="AS304"/>
    </row>
    <row r="305" spans="28:45">
      <c r="AB305" s="39"/>
      <c r="AC305" s="47" t="e">
        <f>+'Ark1'!#REF!</f>
        <v>#REF!</v>
      </c>
      <c r="AD305" s="47" t="e">
        <f>+'Ark1'!#REF!</f>
        <v>#REF!</v>
      </c>
      <c r="AE305" s="48" t="s">
        <v>429</v>
      </c>
      <c r="AF305" s="47" t="e">
        <f>+'Ark1'!#REF!</f>
        <v>#REF!</v>
      </c>
      <c r="AG305" s="65" t="e">
        <f>+'Ark1'!#REF!</f>
        <v>#REF!</v>
      </c>
      <c r="AH305" s="49" t="e">
        <f>+'Ark1'!#REF!</f>
        <v>#REF!</v>
      </c>
      <c r="AI305" s="65" t="e">
        <f>+'Ark1'!#REF!</f>
        <v>#REF!</v>
      </c>
      <c r="AJ305" s="102" t="e">
        <f t="shared" si="4"/>
        <v>#REF!</v>
      </c>
      <c r="AK305"/>
      <c r="AL305"/>
      <c r="AM305"/>
      <c r="AN305"/>
      <c r="AO305"/>
      <c r="AP305"/>
      <c r="AQ305"/>
      <c r="AR305"/>
      <c r="AS305"/>
    </row>
    <row r="306" spans="28:45">
      <c r="AB306" s="39"/>
      <c r="AC306" s="47" t="e">
        <f>+'Ark1'!#REF!</f>
        <v>#REF!</v>
      </c>
      <c r="AD306" s="47" t="e">
        <f>+'Ark1'!#REF!</f>
        <v>#REF!</v>
      </c>
      <c r="AE306" s="48" t="s">
        <v>430</v>
      </c>
      <c r="AF306" s="47" t="e">
        <f>+'Ark1'!#REF!</f>
        <v>#REF!</v>
      </c>
      <c r="AG306" s="65" t="e">
        <f>+'Ark1'!#REF!</f>
        <v>#REF!</v>
      </c>
      <c r="AH306" s="49" t="e">
        <f>+'Ark1'!#REF!</f>
        <v>#REF!</v>
      </c>
      <c r="AI306" s="65" t="e">
        <f>+'Ark1'!#REF!</f>
        <v>#REF!</v>
      </c>
      <c r="AJ306" s="102" t="e">
        <f t="shared" si="4"/>
        <v>#REF!</v>
      </c>
      <c r="AK306"/>
      <c r="AL306"/>
      <c r="AM306"/>
      <c r="AN306"/>
      <c r="AO306"/>
      <c r="AP306"/>
      <c r="AQ306"/>
      <c r="AR306"/>
      <c r="AS306"/>
    </row>
    <row r="307" spans="28:45">
      <c r="AB307" s="39"/>
      <c r="AC307" s="47" t="e">
        <f>+'Ark1'!#REF!</f>
        <v>#REF!</v>
      </c>
      <c r="AD307" s="47" t="e">
        <f>+'Ark1'!#REF!</f>
        <v>#REF!</v>
      </c>
      <c r="AE307" s="48" t="s">
        <v>431</v>
      </c>
      <c r="AF307" s="47" t="e">
        <f>+'Ark1'!#REF!</f>
        <v>#REF!</v>
      </c>
      <c r="AG307" s="65" t="e">
        <f>+'Ark1'!#REF!</f>
        <v>#REF!</v>
      </c>
      <c r="AH307" s="49" t="e">
        <f>+'Ark1'!#REF!</f>
        <v>#REF!</v>
      </c>
      <c r="AI307" s="65" t="e">
        <f>+'Ark1'!#REF!</f>
        <v>#REF!</v>
      </c>
      <c r="AJ307" s="102" t="e">
        <f t="shared" si="4"/>
        <v>#REF!</v>
      </c>
      <c r="AK307"/>
      <c r="AL307"/>
      <c r="AM307"/>
      <c r="AN307"/>
      <c r="AO307"/>
      <c r="AP307"/>
      <c r="AQ307"/>
      <c r="AR307"/>
      <c r="AS307"/>
    </row>
    <row r="308" spans="28:45">
      <c r="AB308" s="39"/>
      <c r="AC308" s="47" t="e">
        <f>+'Ark1'!#REF!</f>
        <v>#REF!</v>
      </c>
      <c r="AD308" s="47" t="e">
        <f>+'Ark1'!#REF!</f>
        <v>#REF!</v>
      </c>
      <c r="AE308" s="48" t="s">
        <v>432</v>
      </c>
      <c r="AF308" s="47" t="e">
        <f>+'Ark1'!#REF!</f>
        <v>#REF!</v>
      </c>
      <c r="AG308" s="65" t="e">
        <f>+'Ark1'!#REF!</f>
        <v>#REF!</v>
      </c>
      <c r="AH308" s="49" t="e">
        <f>+'Ark1'!#REF!</f>
        <v>#REF!</v>
      </c>
      <c r="AI308" s="65" t="e">
        <f>+'Ark1'!#REF!</f>
        <v>#REF!</v>
      </c>
      <c r="AJ308" s="102" t="e">
        <f t="shared" si="4"/>
        <v>#REF!</v>
      </c>
      <c r="AK308"/>
      <c r="AL308"/>
      <c r="AM308"/>
      <c r="AN308"/>
      <c r="AO308"/>
      <c r="AP308"/>
      <c r="AQ308"/>
      <c r="AR308"/>
      <c r="AS308"/>
    </row>
    <row r="309" spans="28:45">
      <c r="AB309" s="39"/>
      <c r="AC309" s="47" t="e">
        <f>+'Ark1'!#REF!</f>
        <v>#REF!</v>
      </c>
      <c r="AD309" s="47" t="e">
        <f>+'Ark1'!#REF!</f>
        <v>#REF!</v>
      </c>
      <c r="AE309" s="48" t="s">
        <v>433</v>
      </c>
      <c r="AF309" s="47" t="e">
        <f>+'Ark1'!#REF!</f>
        <v>#REF!</v>
      </c>
      <c r="AG309" s="65" t="e">
        <f>+'Ark1'!#REF!</f>
        <v>#REF!</v>
      </c>
      <c r="AH309" s="49" t="e">
        <f>+'Ark1'!#REF!</f>
        <v>#REF!</v>
      </c>
      <c r="AI309" s="65" t="e">
        <f>+'Ark1'!#REF!</f>
        <v>#REF!</v>
      </c>
      <c r="AJ309" s="102" t="e">
        <f t="shared" si="4"/>
        <v>#REF!</v>
      </c>
      <c r="AK309"/>
      <c r="AL309"/>
      <c r="AM309"/>
      <c r="AN309"/>
      <c r="AO309"/>
      <c r="AP309"/>
      <c r="AQ309"/>
      <c r="AR309"/>
      <c r="AS309"/>
    </row>
    <row r="310" spans="28:45">
      <c r="AB310" s="39"/>
      <c r="AC310" s="47" t="e">
        <f>+'Ark1'!#REF!</f>
        <v>#REF!</v>
      </c>
      <c r="AD310" s="47" t="e">
        <f>+'Ark1'!#REF!</f>
        <v>#REF!</v>
      </c>
      <c r="AE310" s="48" t="s">
        <v>434</v>
      </c>
      <c r="AF310" s="47" t="e">
        <f>+'Ark1'!#REF!</f>
        <v>#REF!</v>
      </c>
      <c r="AG310" s="65" t="e">
        <f>+'Ark1'!#REF!</f>
        <v>#REF!</v>
      </c>
      <c r="AH310" s="49" t="e">
        <f>+'Ark1'!#REF!</f>
        <v>#REF!</v>
      </c>
      <c r="AI310" s="65" t="e">
        <f>+'Ark1'!#REF!</f>
        <v>#REF!</v>
      </c>
      <c r="AJ310" s="102" t="e">
        <f t="shared" si="4"/>
        <v>#REF!</v>
      </c>
      <c r="AK310"/>
      <c r="AL310"/>
      <c r="AM310"/>
      <c r="AN310"/>
      <c r="AO310"/>
      <c r="AP310"/>
      <c r="AQ310"/>
      <c r="AR310"/>
      <c r="AS310"/>
    </row>
    <row r="311" spans="28:45">
      <c r="AB311" s="39"/>
      <c r="AC311" s="47" t="e">
        <f>+'Ark1'!#REF!</f>
        <v>#REF!</v>
      </c>
      <c r="AD311" s="47" t="e">
        <f>+'Ark1'!#REF!</f>
        <v>#REF!</v>
      </c>
      <c r="AE311" s="48" t="s">
        <v>435</v>
      </c>
      <c r="AF311" s="47" t="e">
        <f>+'Ark1'!#REF!</f>
        <v>#REF!</v>
      </c>
      <c r="AG311" s="65" t="e">
        <f>+'Ark1'!#REF!</f>
        <v>#REF!</v>
      </c>
      <c r="AH311" s="49" t="e">
        <f>+'Ark1'!#REF!</f>
        <v>#REF!</v>
      </c>
      <c r="AI311" s="65" t="e">
        <f>+'Ark1'!#REF!</f>
        <v>#REF!</v>
      </c>
      <c r="AJ311" s="102" t="e">
        <f t="shared" si="4"/>
        <v>#REF!</v>
      </c>
      <c r="AK311"/>
      <c r="AL311"/>
      <c r="AM311"/>
      <c r="AN311"/>
      <c r="AO311"/>
      <c r="AP311"/>
      <c r="AQ311"/>
      <c r="AR311"/>
      <c r="AS311"/>
    </row>
    <row r="312" spans="28:45">
      <c r="AB312" s="39"/>
      <c r="AC312" s="47" t="e">
        <f>+'Ark1'!#REF!</f>
        <v>#REF!</v>
      </c>
      <c r="AD312" s="47" t="e">
        <f>+'Ark1'!#REF!</f>
        <v>#REF!</v>
      </c>
      <c r="AE312" s="48" t="s">
        <v>436</v>
      </c>
      <c r="AF312" s="47" t="e">
        <f>+'Ark1'!#REF!</f>
        <v>#REF!</v>
      </c>
      <c r="AG312" s="65" t="e">
        <f>+'Ark1'!#REF!</f>
        <v>#REF!</v>
      </c>
      <c r="AH312" s="49" t="e">
        <f>+'Ark1'!#REF!</f>
        <v>#REF!</v>
      </c>
      <c r="AI312" s="65" t="e">
        <f>+'Ark1'!#REF!</f>
        <v>#REF!</v>
      </c>
      <c r="AJ312" s="102" t="e">
        <f t="shared" si="4"/>
        <v>#REF!</v>
      </c>
      <c r="AK312"/>
      <c r="AL312"/>
      <c r="AM312"/>
      <c r="AN312"/>
      <c r="AO312"/>
      <c r="AP312"/>
      <c r="AQ312"/>
      <c r="AR312"/>
      <c r="AS312"/>
    </row>
    <row r="313" spans="28:45">
      <c r="AB313" s="39"/>
      <c r="AC313" s="47" t="e">
        <f>+'Ark1'!#REF!</f>
        <v>#REF!</v>
      </c>
      <c r="AD313" s="47" t="e">
        <f>+'Ark1'!#REF!</f>
        <v>#REF!</v>
      </c>
      <c r="AE313" s="48" t="s">
        <v>437</v>
      </c>
      <c r="AF313" s="47" t="e">
        <f>+'Ark1'!#REF!</f>
        <v>#REF!</v>
      </c>
      <c r="AG313" s="65" t="e">
        <f>+'Ark1'!#REF!</f>
        <v>#REF!</v>
      </c>
      <c r="AH313" s="49" t="e">
        <f>+'Ark1'!#REF!</f>
        <v>#REF!</v>
      </c>
      <c r="AI313" s="65" t="e">
        <f>+'Ark1'!#REF!</f>
        <v>#REF!</v>
      </c>
      <c r="AJ313" s="102" t="e">
        <f t="shared" si="4"/>
        <v>#REF!</v>
      </c>
      <c r="AK313"/>
      <c r="AL313"/>
      <c r="AM313"/>
      <c r="AN313"/>
      <c r="AO313"/>
      <c r="AP313"/>
      <c r="AQ313"/>
      <c r="AR313"/>
      <c r="AS313"/>
    </row>
    <row r="314" spans="28:45">
      <c r="AB314" s="39"/>
      <c r="AC314" s="47" t="e">
        <f>+'Ark1'!#REF!</f>
        <v>#REF!</v>
      </c>
      <c r="AD314" s="47" t="e">
        <f>+'Ark1'!#REF!</f>
        <v>#REF!</v>
      </c>
      <c r="AE314" s="48" t="s">
        <v>438</v>
      </c>
      <c r="AF314" s="47" t="e">
        <f>+'Ark1'!#REF!</f>
        <v>#REF!</v>
      </c>
      <c r="AG314" s="65" t="e">
        <f>+'Ark1'!#REF!</f>
        <v>#REF!</v>
      </c>
      <c r="AH314" s="49" t="e">
        <f>+'Ark1'!#REF!</f>
        <v>#REF!</v>
      </c>
      <c r="AI314" s="65" t="e">
        <f>+'Ark1'!#REF!</f>
        <v>#REF!</v>
      </c>
      <c r="AJ314" s="102" t="e">
        <f t="shared" si="4"/>
        <v>#REF!</v>
      </c>
      <c r="AK314"/>
      <c r="AL314"/>
      <c r="AM314"/>
      <c r="AN314"/>
      <c r="AO314"/>
      <c r="AP314"/>
      <c r="AQ314"/>
      <c r="AR314"/>
      <c r="AS314"/>
    </row>
    <row r="315" spans="28:45">
      <c r="AB315" s="39"/>
      <c r="AC315" s="47" t="e">
        <f>+'Ark1'!#REF!</f>
        <v>#REF!</v>
      </c>
      <c r="AD315" s="47" t="e">
        <f>+'Ark1'!#REF!</f>
        <v>#REF!</v>
      </c>
      <c r="AE315" s="48" t="s">
        <v>439</v>
      </c>
      <c r="AF315" s="47" t="e">
        <f>+'Ark1'!#REF!</f>
        <v>#REF!</v>
      </c>
      <c r="AG315" s="65" t="e">
        <f>+'Ark1'!#REF!</f>
        <v>#REF!</v>
      </c>
      <c r="AH315" s="49" t="e">
        <f>+'Ark1'!#REF!</f>
        <v>#REF!</v>
      </c>
      <c r="AI315" s="65" t="e">
        <f>+'Ark1'!#REF!</f>
        <v>#REF!</v>
      </c>
      <c r="AJ315" s="102" t="e">
        <f t="shared" si="4"/>
        <v>#REF!</v>
      </c>
      <c r="AK315"/>
      <c r="AL315"/>
      <c r="AM315"/>
      <c r="AN315"/>
      <c r="AO315"/>
      <c r="AP315"/>
      <c r="AQ315"/>
      <c r="AR315"/>
      <c r="AS315"/>
    </row>
    <row r="316" spans="28:45">
      <c r="AB316" s="39"/>
      <c r="AC316" s="47" t="e">
        <f>+'Ark1'!#REF!</f>
        <v>#REF!</v>
      </c>
      <c r="AD316" s="47" t="e">
        <f>+'Ark1'!#REF!</f>
        <v>#REF!</v>
      </c>
      <c r="AE316" s="48" t="s">
        <v>440</v>
      </c>
      <c r="AF316" s="47" t="e">
        <f>+'Ark1'!#REF!</f>
        <v>#REF!</v>
      </c>
      <c r="AG316" s="65" t="e">
        <f>+'Ark1'!#REF!</f>
        <v>#REF!</v>
      </c>
      <c r="AH316" s="49" t="e">
        <f>+'Ark1'!#REF!</f>
        <v>#REF!</v>
      </c>
      <c r="AI316" s="65" t="e">
        <f>+'Ark1'!#REF!</f>
        <v>#REF!</v>
      </c>
      <c r="AJ316" s="102" t="e">
        <f t="shared" si="4"/>
        <v>#REF!</v>
      </c>
      <c r="AK316"/>
      <c r="AL316"/>
      <c r="AM316"/>
      <c r="AN316"/>
      <c r="AO316"/>
      <c r="AP316"/>
      <c r="AQ316"/>
      <c r="AR316"/>
      <c r="AS316"/>
    </row>
    <row r="317" spans="28:45">
      <c r="AB317" s="39"/>
      <c r="AC317" s="47" t="e">
        <f>+'Ark1'!#REF!</f>
        <v>#REF!</v>
      </c>
      <c r="AD317" s="47" t="e">
        <f>+'Ark1'!#REF!</f>
        <v>#REF!</v>
      </c>
      <c r="AE317" s="48" t="s">
        <v>441</v>
      </c>
      <c r="AF317" s="47" t="e">
        <f>+'Ark1'!#REF!</f>
        <v>#REF!</v>
      </c>
      <c r="AG317" s="65" t="e">
        <f>+'Ark1'!#REF!</f>
        <v>#REF!</v>
      </c>
      <c r="AH317" s="49" t="e">
        <f>+'Ark1'!#REF!</f>
        <v>#REF!</v>
      </c>
      <c r="AI317" s="65" t="e">
        <f>+'Ark1'!#REF!</f>
        <v>#REF!</v>
      </c>
      <c r="AJ317" s="102" t="e">
        <f t="shared" si="4"/>
        <v>#REF!</v>
      </c>
      <c r="AK317"/>
      <c r="AL317"/>
      <c r="AM317"/>
      <c r="AN317"/>
      <c r="AO317"/>
      <c r="AP317"/>
      <c r="AQ317"/>
      <c r="AR317"/>
      <c r="AS317"/>
    </row>
    <row r="318" spans="28:45">
      <c r="AB318" s="39"/>
      <c r="AC318" t="e">
        <f>+'Ark1'!#REF!</f>
        <v>#REF!</v>
      </c>
      <c r="AD318" t="e">
        <f>+'Ark1'!#REF!</f>
        <v>#REF!</v>
      </c>
      <c r="AE318" s="3" t="s">
        <v>425</v>
      </c>
      <c r="AF318" t="e">
        <f>+'Ark1'!#REF!</f>
        <v>#REF!</v>
      </c>
      <c r="AG318" s="9" t="e">
        <f>+'Ark1'!#REF!</f>
        <v>#REF!</v>
      </c>
      <c r="AH318" s="1" t="e">
        <f>+'Ark1'!#REF!</f>
        <v>#REF!</v>
      </c>
      <c r="AI318" s="9" t="e">
        <f>+'Ark1'!#REF!</f>
        <v>#REF!</v>
      </c>
      <c r="AJ318" s="97" t="e">
        <f t="shared" si="4"/>
        <v>#REF!</v>
      </c>
      <c r="AK318"/>
      <c r="AL318"/>
      <c r="AM318"/>
      <c r="AN318"/>
      <c r="AO318"/>
      <c r="AP318"/>
      <c r="AQ318"/>
      <c r="AR318"/>
      <c r="AS318"/>
    </row>
    <row r="319" spans="28:45">
      <c r="AB319" s="39"/>
      <c r="AC319" t="e">
        <f>+'Ark1'!#REF!</f>
        <v>#REF!</v>
      </c>
      <c r="AD319" t="e">
        <f>+'Ark1'!#REF!</f>
        <v>#REF!</v>
      </c>
      <c r="AE319" s="3" t="s">
        <v>426</v>
      </c>
      <c r="AF319" t="e">
        <f>+'Ark1'!#REF!</f>
        <v>#REF!</v>
      </c>
      <c r="AG319" s="9" t="e">
        <f>+'Ark1'!#REF!</f>
        <v>#REF!</v>
      </c>
      <c r="AH319" s="1" t="e">
        <f>+'Ark1'!#REF!</f>
        <v>#REF!</v>
      </c>
      <c r="AI319" s="9" t="e">
        <f>+'Ark1'!#REF!</f>
        <v>#REF!</v>
      </c>
      <c r="AJ319" s="97" t="e">
        <f t="shared" si="4"/>
        <v>#REF!</v>
      </c>
      <c r="AK319"/>
      <c r="AL319"/>
      <c r="AM319"/>
      <c r="AN319"/>
      <c r="AO319"/>
      <c r="AP319"/>
      <c r="AQ319"/>
      <c r="AR319"/>
      <c r="AS319"/>
    </row>
    <row r="320" spans="28:45">
      <c r="AB320" s="39"/>
      <c r="AC320" t="e">
        <f>+'Ark1'!#REF!</f>
        <v>#REF!</v>
      </c>
      <c r="AD320" t="e">
        <f>+'Ark1'!#REF!</f>
        <v>#REF!</v>
      </c>
      <c r="AE320" s="3" t="s">
        <v>427</v>
      </c>
      <c r="AF320" t="e">
        <f>+'Ark1'!#REF!</f>
        <v>#REF!</v>
      </c>
      <c r="AG320" s="9" t="e">
        <f>+'Ark1'!#REF!</f>
        <v>#REF!</v>
      </c>
      <c r="AH320" s="1" t="e">
        <f>+'Ark1'!#REF!</f>
        <v>#REF!</v>
      </c>
      <c r="AI320" s="9" t="e">
        <f>+'Ark1'!#REF!</f>
        <v>#REF!</v>
      </c>
      <c r="AJ320" s="97" t="e">
        <f t="shared" si="4"/>
        <v>#REF!</v>
      </c>
      <c r="AK320"/>
      <c r="AL320"/>
      <c r="AM320"/>
      <c r="AN320"/>
      <c r="AO320"/>
      <c r="AP320"/>
      <c r="AQ320"/>
      <c r="AR320"/>
      <c r="AS320"/>
    </row>
    <row r="321" spans="28:45">
      <c r="AB321" s="39"/>
      <c r="AC321" t="e">
        <f>+'Ark1'!#REF!</f>
        <v>#REF!</v>
      </c>
      <c r="AD321" t="e">
        <f>+'Ark1'!#REF!</f>
        <v>#REF!</v>
      </c>
      <c r="AE321" s="3" t="s">
        <v>405</v>
      </c>
      <c r="AF321" t="e">
        <f>+'Ark1'!#REF!</f>
        <v>#REF!</v>
      </c>
      <c r="AG321" s="9" t="e">
        <f>+'Ark1'!#REF!</f>
        <v>#REF!</v>
      </c>
      <c r="AH321" s="1" t="e">
        <f>+'Ark1'!#REF!</f>
        <v>#REF!</v>
      </c>
      <c r="AI321" s="9" t="e">
        <f>+'Ark1'!#REF!</f>
        <v>#REF!</v>
      </c>
      <c r="AJ321" s="97" t="e">
        <f t="shared" si="4"/>
        <v>#REF!</v>
      </c>
      <c r="AK321"/>
      <c r="AL321"/>
      <c r="AM321"/>
      <c r="AN321"/>
      <c r="AO321"/>
      <c r="AP321"/>
      <c r="AQ321"/>
      <c r="AR321"/>
      <c r="AS321"/>
    </row>
    <row r="322" spans="28:45">
      <c r="AB322" s="39"/>
      <c r="AC322" t="e">
        <f>+'Ark1'!#REF!</f>
        <v>#REF!</v>
      </c>
      <c r="AD322" t="e">
        <f>+'Ark1'!#REF!</f>
        <v>#REF!</v>
      </c>
      <c r="AE322" s="3" t="s">
        <v>428</v>
      </c>
      <c r="AF322" t="e">
        <f>+'Ark1'!#REF!</f>
        <v>#REF!</v>
      </c>
      <c r="AG322" s="9" t="e">
        <f>+'Ark1'!#REF!</f>
        <v>#REF!</v>
      </c>
      <c r="AH322" s="1" t="e">
        <f>+'Ark1'!#REF!</f>
        <v>#REF!</v>
      </c>
      <c r="AI322" s="9" t="e">
        <f>+'Ark1'!#REF!</f>
        <v>#REF!</v>
      </c>
      <c r="AJ322" s="97" t="e">
        <f t="shared" si="4"/>
        <v>#REF!</v>
      </c>
      <c r="AK322"/>
      <c r="AL322"/>
      <c r="AM322"/>
      <c r="AN322"/>
      <c r="AO322"/>
      <c r="AP322"/>
      <c r="AQ322"/>
      <c r="AR322"/>
      <c r="AS322"/>
    </row>
    <row r="323" spans="28:45">
      <c r="AB323" s="39"/>
      <c r="AC323" t="e">
        <f>+'Ark1'!#REF!</f>
        <v>#REF!</v>
      </c>
      <c r="AD323" t="e">
        <f>+'Ark1'!#REF!</f>
        <v>#REF!</v>
      </c>
      <c r="AE323" s="3" t="s">
        <v>429</v>
      </c>
      <c r="AF323" t="e">
        <f>+'Ark1'!#REF!</f>
        <v>#REF!</v>
      </c>
      <c r="AG323" s="9" t="e">
        <f>+'Ark1'!#REF!</f>
        <v>#REF!</v>
      </c>
      <c r="AH323" s="1" t="e">
        <f>+'Ark1'!#REF!</f>
        <v>#REF!</v>
      </c>
      <c r="AI323" s="9" t="e">
        <f>+'Ark1'!#REF!</f>
        <v>#REF!</v>
      </c>
      <c r="AJ323" s="97" t="e">
        <f t="shared" si="4"/>
        <v>#REF!</v>
      </c>
      <c r="AK323"/>
      <c r="AL323"/>
      <c r="AM323"/>
      <c r="AN323"/>
      <c r="AO323"/>
      <c r="AP323"/>
      <c r="AQ323"/>
      <c r="AR323"/>
      <c r="AS323"/>
    </row>
    <row r="324" spans="28:45">
      <c r="AB324" s="39"/>
      <c r="AC324" t="e">
        <f>+'Ark1'!#REF!</f>
        <v>#REF!</v>
      </c>
      <c r="AD324" t="e">
        <f>+'Ark1'!#REF!</f>
        <v>#REF!</v>
      </c>
      <c r="AE324" s="3" t="s">
        <v>430</v>
      </c>
      <c r="AF324" t="e">
        <f>+'Ark1'!#REF!</f>
        <v>#REF!</v>
      </c>
      <c r="AG324" s="9" t="e">
        <f>+'Ark1'!#REF!</f>
        <v>#REF!</v>
      </c>
      <c r="AH324" s="1" t="e">
        <f>+'Ark1'!#REF!</f>
        <v>#REF!</v>
      </c>
      <c r="AI324" s="9" t="e">
        <f>+'Ark1'!#REF!</f>
        <v>#REF!</v>
      </c>
      <c r="AJ324" s="97" t="e">
        <f t="shared" si="4"/>
        <v>#REF!</v>
      </c>
      <c r="AK324"/>
      <c r="AL324"/>
      <c r="AM324"/>
      <c r="AN324"/>
      <c r="AO324"/>
      <c r="AP324"/>
      <c r="AQ324"/>
      <c r="AR324"/>
      <c r="AS324"/>
    </row>
    <row r="325" spans="28:45">
      <c r="AB325" s="39"/>
      <c r="AC325" t="e">
        <f>+'Ark1'!#REF!</f>
        <v>#REF!</v>
      </c>
      <c r="AD325" t="e">
        <f>+'Ark1'!#REF!</f>
        <v>#REF!</v>
      </c>
      <c r="AE325" s="3" t="s">
        <v>431</v>
      </c>
      <c r="AF325" t="e">
        <f>+'Ark1'!#REF!</f>
        <v>#REF!</v>
      </c>
      <c r="AG325" s="9" t="e">
        <f>+'Ark1'!#REF!</f>
        <v>#REF!</v>
      </c>
      <c r="AH325" s="1" t="e">
        <f>+'Ark1'!#REF!</f>
        <v>#REF!</v>
      </c>
      <c r="AI325" s="9" t="e">
        <f>+'Ark1'!#REF!</f>
        <v>#REF!</v>
      </c>
      <c r="AJ325" s="97" t="e">
        <f t="shared" si="4"/>
        <v>#REF!</v>
      </c>
      <c r="AK325"/>
      <c r="AL325"/>
      <c r="AM325"/>
      <c r="AN325"/>
      <c r="AO325"/>
      <c r="AP325"/>
      <c r="AQ325"/>
      <c r="AR325"/>
      <c r="AS325"/>
    </row>
    <row r="326" spans="28:45">
      <c r="AB326" s="39"/>
      <c r="AC326" t="e">
        <f>+'Ark1'!#REF!</f>
        <v>#REF!</v>
      </c>
      <c r="AD326" t="e">
        <f>+'Ark1'!#REF!</f>
        <v>#REF!</v>
      </c>
      <c r="AE326" s="3" t="s">
        <v>432</v>
      </c>
      <c r="AF326" t="e">
        <f>+'Ark1'!#REF!</f>
        <v>#REF!</v>
      </c>
      <c r="AG326" s="9" t="e">
        <f>+'Ark1'!#REF!</f>
        <v>#REF!</v>
      </c>
      <c r="AH326" s="1" t="e">
        <f>+'Ark1'!#REF!</f>
        <v>#REF!</v>
      </c>
      <c r="AI326" s="9" t="e">
        <f>+'Ark1'!#REF!</f>
        <v>#REF!</v>
      </c>
      <c r="AJ326" s="97" t="e">
        <f t="shared" si="4"/>
        <v>#REF!</v>
      </c>
      <c r="AK326"/>
      <c r="AL326"/>
      <c r="AM326"/>
      <c r="AN326"/>
      <c r="AO326"/>
      <c r="AP326"/>
      <c r="AQ326"/>
      <c r="AR326"/>
      <c r="AS326"/>
    </row>
    <row r="327" spans="28:45">
      <c r="AB327" s="39"/>
      <c r="AC327" t="e">
        <f>+'Ark1'!#REF!</f>
        <v>#REF!</v>
      </c>
      <c r="AD327" t="e">
        <f>+'Ark1'!#REF!</f>
        <v>#REF!</v>
      </c>
      <c r="AE327" s="3" t="s">
        <v>433</v>
      </c>
      <c r="AF327" t="e">
        <f>+'Ark1'!#REF!</f>
        <v>#REF!</v>
      </c>
      <c r="AG327" s="9" t="e">
        <f>+'Ark1'!#REF!</f>
        <v>#REF!</v>
      </c>
      <c r="AH327" s="1" t="e">
        <f>+'Ark1'!#REF!</f>
        <v>#REF!</v>
      </c>
      <c r="AI327" s="9" t="e">
        <f>+'Ark1'!#REF!</f>
        <v>#REF!</v>
      </c>
      <c r="AJ327" s="97" t="e">
        <f t="shared" si="4"/>
        <v>#REF!</v>
      </c>
      <c r="AK327"/>
      <c r="AL327"/>
      <c r="AM327"/>
      <c r="AN327"/>
      <c r="AO327"/>
      <c r="AP327"/>
      <c r="AQ327"/>
      <c r="AR327"/>
      <c r="AS327"/>
    </row>
    <row r="328" spans="28:45">
      <c r="AB328" s="39"/>
      <c r="AC328" t="e">
        <f>+'Ark1'!#REF!</f>
        <v>#REF!</v>
      </c>
      <c r="AD328" t="e">
        <f>+'Ark1'!#REF!</f>
        <v>#REF!</v>
      </c>
      <c r="AE328" s="3" t="s">
        <v>434</v>
      </c>
      <c r="AF328" t="e">
        <f>+'Ark1'!#REF!</f>
        <v>#REF!</v>
      </c>
      <c r="AG328" s="9" t="e">
        <f>+'Ark1'!#REF!</f>
        <v>#REF!</v>
      </c>
      <c r="AH328" s="1" t="e">
        <f>+'Ark1'!#REF!</f>
        <v>#REF!</v>
      </c>
      <c r="AI328" s="9" t="e">
        <f>+'Ark1'!#REF!</f>
        <v>#REF!</v>
      </c>
      <c r="AJ328" s="97" t="e">
        <f t="shared" si="4"/>
        <v>#REF!</v>
      </c>
      <c r="AK328"/>
      <c r="AL328"/>
      <c r="AM328"/>
      <c r="AN328"/>
      <c r="AO328"/>
      <c r="AP328"/>
      <c r="AQ328"/>
      <c r="AR328"/>
      <c r="AS328"/>
    </row>
    <row r="329" spans="28:45">
      <c r="AB329" s="39"/>
      <c r="AC329" t="e">
        <f>+'Ark1'!#REF!</f>
        <v>#REF!</v>
      </c>
      <c r="AD329" t="e">
        <f>+'Ark1'!#REF!</f>
        <v>#REF!</v>
      </c>
      <c r="AE329" s="3" t="s">
        <v>435</v>
      </c>
      <c r="AF329" t="e">
        <f>+'Ark1'!#REF!</f>
        <v>#REF!</v>
      </c>
      <c r="AG329" s="9" t="e">
        <f>+'Ark1'!#REF!</f>
        <v>#REF!</v>
      </c>
      <c r="AH329" s="1" t="e">
        <f>+'Ark1'!#REF!</f>
        <v>#REF!</v>
      </c>
      <c r="AI329" s="9" t="e">
        <f>+'Ark1'!#REF!</f>
        <v>#REF!</v>
      </c>
      <c r="AJ329" s="97" t="e">
        <f t="shared" si="4"/>
        <v>#REF!</v>
      </c>
      <c r="AK329"/>
      <c r="AL329"/>
      <c r="AM329"/>
      <c r="AN329"/>
      <c r="AO329"/>
      <c r="AP329"/>
      <c r="AQ329"/>
      <c r="AR329"/>
      <c r="AS329"/>
    </row>
    <row r="330" spans="28:45">
      <c r="AB330" s="39"/>
      <c r="AC330" t="e">
        <f>+'Ark1'!#REF!</f>
        <v>#REF!</v>
      </c>
      <c r="AD330" t="e">
        <f>+'Ark1'!#REF!</f>
        <v>#REF!</v>
      </c>
      <c r="AE330" s="3" t="s">
        <v>436</v>
      </c>
      <c r="AF330" t="e">
        <f>+'Ark1'!#REF!</f>
        <v>#REF!</v>
      </c>
      <c r="AG330" s="9" t="e">
        <f>+'Ark1'!#REF!</f>
        <v>#REF!</v>
      </c>
      <c r="AH330" s="1" t="e">
        <f>+'Ark1'!#REF!</f>
        <v>#REF!</v>
      </c>
      <c r="AI330" s="9" t="e">
        <f>+'Ark1'!#REF!</f>
        <v>#REF!</v>
      </c>
      <c r="AJ330" s="97" t="e">
        <f t="shared" si="4"/>
        <v>#REF!</v>
      </c>
      <c r="AK330"/>
      <c r="AL330"/>
      <c r="AM330"/>
      <c r="AN330"/>
      <c r="AO330"/>
      <c r="AP330"/>
      <c r="AQ330"/>
      <c r="AR330"/>
      <c r="AS330"/>
    </row>
    <row r="331" spans="28:45">
      <c r="AB331" s="39"/>
      <c r="AC331" t="e">
        <f>+'Ark1'!#REF!</f>
        <v>#REF!</v>
      </c>
      <c r="AD331" t="e">
        <f>+'Ark1'!#REF!</f>
        <v>#REF!</v>
      </c>
      <c r="AE331" s="3" t="s">
        <v>437</v>
      </c>
      <c r="AF331" t="e">
        <f>+'Ark1'!#REF!</f>
        <v>#REF!</v>
      </c>
      <c r="AG331" s="9" t="e">
        <f>+'Ark1'!#REF!</f>
        <v>#REF!</v>
      </c>
      <c r="AH331" s="1" t="e">
        <f>+'Ark1'!#REF!</f>
        <v>#REF!</v>
      </c>
      <c r="AI331" s="9" t="e">
        <f>+'Ark1'!#REF!</f>
        <v>#REF!</v>
      </c>
      <c r="AJ331" s="97" t="e">
        <f t="shared" si="4"/>
        <v>#REF!</v>
      </c>
      <c r="AK331"/>
      <c r="AL331"/>
      <c r="AM331"/>
      <c r="AN331"/>
      <c r="AO331"/>
      <c r="AP331"/>
      <c r="AQ331"/>
      <c r="AR331"/>
      <c r="AS331"/>
    </row>
    <row r="332" spans="28:45">
      <c r="AB332" s="39"/>
      <c r="AC332" t="e">
        <f>+'Ark1'!#REF!</f>
        <v>#REF!</v>
      </c>
      <c r="AD332" t="e">
        <f>+'Ark1'!#REF!</f>
        <v>#REF!</v>
      </c>
      <c r="AE332" s="3" t="s">
        <v>438</v>
      </c>
      <c r="AF332" t="e">
        <f>+'Ark1'!#REF!</f>
        <v>#REF!</v>
      </c>
      <c r="AG332" s="9" t="e">
        <f>+'Ark1'!#REF!</f>
        <v>#REF!</v>
      </c>
      <c r="AH332" s="1" t="e">
        <f>+'Ark1'!#REF!</f>
        <v>#REF!</v>
      </c>
      <c r="AI332" s="9" t="e">
        <f>+'Ark1'!#REF!</f>
        <v>#REF!</v>
      </c>
      <c r="AJ332" s="97" t="e">
        <f t="shared" ref="AJ332:AJ389" si="5">+AG332/AF332</f>
        <v>#REF!</v>
      </c>
      <c r="AK332"/>
      <c r="AL332"/>
      <c r="AM332"/>
      <c r="AN332"/>
      <c r="AO332"/>
      <c r="AP332"/>
      <c r="AQ332"/>
      <c r="AR332"/>
      <c r="AS332"/>
    </row>
    <row r="333" spans="28:45">
      <c r="AB333" s="39"/>
      <c r="AC333" t="e">
        <f>+'Ark1'!#REF!</f>
        <v>#REF!</v>
      </c>
      <c r="AD333" t="e">
        <f>+'Ark1'!#REF!</f>
        <v>#REF!</v>
      </c>
      <c r="AE333" s="3" t="s">
        <v>439</v>
      </c>
      <c r="AF333" t="e">
        <f>+'Ark1'!#REF!</f>
        <v>#REF!</v>
      </c>
      <c r="AG333" s="9" t="e">
        <f>+'Ark1'!#REF!</f>
        <v>#REF!</v>
      </c>
      <c r="AH333" s="1" t="e">
        <f>+'Ark1'!#REF!</f>
        <v>#REF!</v>
      </c>
      <c r="AI333" s="9" t="e">
        <f>+'Ark1'!#REF!</f>
        <v>#REF!</v>
      </c>
      <c r="AJ333" s="97" t="e">
        <f t="shared" si="5"/>
        <v>#REF!</v>
      </c>
      <c r="AK333"/>
      <c r="AL333"/>
      <c r="AM333"/>
      <c r="AN333"/>
      <c r="AO333"/>
      <c r="AP333"/>
      <c r="AQ333"/>
      <c r="AR333"/>
      <c r="AS333"/>
    </row>
    <row r="334" spans="28:45">
      <c r="AB334" s="39"/>
      <c r="AC334" t="e">
        <f>+'Ark1'!#REF!</f>
        <v>#REF!</v>
      </c>
      <c r="AD334" t="e">
        <f>+'Ark1'!#REF!</f>
        <v>#REF!</v>
      </c>
      <c r="AE334" s="3" t="s">
        <v>440</v>
      </c>
      <c r="AF334" t="e">
        <f>+'Ark1'!#REF!</f>
        <v>#REF!</v>
      </c>
      <c r="AG334" s="9" t="e">
        <f>+'Ark1'!#REF!</f>
        <v>#REF!</v>
      </c>
      <c r="AH334" s="1" t="e">
        <f>+'Ark1'!#REF!</f>
        <v>#REF!</v>
      </c>
      <c r="AI334" s="9" t="e">
        <f>+'Ark1'!#REF!</f>
        <v>#REF!</v>
      </c>
      <c r="AJ334" s="97" t="e">
        <f t="shared" si="5"/>
        <v>#REF!</v>
      </c>
      <c r="AK334"/>
      <c r="AL334"/>
      <c r="AM334"/>
      <c r="AN334"/>
      <c r="AO334"/>
      <c r="AP334"/>
      <c r="AQ334"/>
      <c r="AR334"/>
      <c r="AS334"/>
    </row>
    <row r="335" spans="28:45">
      <c r="AB335" s="39"/>
      <c r="AC335" t="e">
        <f>+'Ark1'!#REF!</f>
        <v>#REF!</v>
      </c>
      <c r="AD335" t="e">
        <f>+'Ark1'!#REF!</f>
        <v>#REF!</v>
      </c>
      <c r="AE335" s="3" t="s">
        <v>441</v>
      </c>
      <c r="AF335" t="e">
        <f>+'Ark1'!#REF!</f>
        <v>#REF!</v>
      </c>
      <c r="AG335" s="9" t="e">
        <f>+'Ark1'!#REF!</f>
        <v>#REF!</v>
      </c>
      <c r="AH335" s="1" t="e">
        <f>+'Ark1'!#REF!</f>
        <v>#REF!</v>
      </c>
      <c r="AI335" s="9" t="e">
        <f>+'Ark1'!#REF!</f>
        <v>#REF!</v>
      </c>
      <c r="AJ335" s="97" t="e">
        <f t="shared" si="5"/>
        <v>#REF!</v>
      </c>
      <c r="AK335"/>
      <c r="AL335"/>
      <c r="AM335"/>
      <c r="AN335"/>
      <c r="AO335"/>
      <c r="AP335"/>
      <c r="AQ335"/>
      <c r="AR335"/>
      <c r="AS335"/>
    </row>
    <row r="336" spans="28:45">
      <c r="AB336" s="39"/>
      <c r="AC336" s="47" t="e">
        <f>+'Ark1'!#REF!</f>
        <v>#REF!</v>
      </c>
      <c r="AD336" s="47" t="e">
        <f>+'Ark1'!#REF!</f>
        <v>#REF!</v>
      </c>
      <c r="AE336" s="48" t="s">
        <v>425</v>
      </c>
      <c r="AF336" s="47" t="e">
        <f>+'Ark1'!#REF!</f>
        <v>#REF!</v>
      </c>
      <c r="AG336" s="65" t="e">
        <f>+'Ark1'!#REF!</f>
        <v>#REF!</v>
      </c>
      <c r="AH336" s="49" t="e">
        <f>+'Ark1'!#REF!</f>
        <v>#REF!</v>
      </c>
      <c r="AI336" s="65" t="e">
        <f>+'Ark1'!#REF!</f>
        <v>#REF!</v>
      </c>
      <c r="AJ336" s="102" t="e">
        <f t="shared" si="5"/>
        <v>#REF!</v>
      </c>
      <c r="AK336"/>
      <c r="AL336"/>
      <c r="AM336"/>
      <c r="AN336"/>
      <c r="AO336"/>
      <c r="AP336"/>
      <c r="AQ336"/>
      <c r="AR336"/>
      <c r="AS336"/>
    </row>
    <row r="337" spans="28:45">
      <c r="AB337" s="39"/>
      <c r="AC337" s="47" t="e">
        <f>+'Ark1'!#REF!</f>
        <v>#REF!</v>
      </c>
      <c r="AD337" s="47" t="e">
        <f>+'Ark1'!#REF!</f>
        <v>#REF!</v>
      </c>
      <c r="AE337" s="48" t="s">
        <v>426</v>
      </c>
      <c r="AF337" s="47" t="e">
        <f>+'Ark1'!#REF!</f>
        <v>#REF!</v>
      </c>
      <c r="AG337" s="65" t="e">
        <f>+'Ark1'!#REF!</f>
        <v>#REF!</v>
      </c>
      <c r="AH337" s="49" t="e">
        <f>+'Ark1'!#REF!</f>
        <v>#REF!</v>
      </c>
      <c r="AI337" s="65" t="e">
        <f>+'Ark1'!#REF!</f>
        <v>#REF!</v>
      </c>
      <c r="AJ337" s="102" t="e">
        <f t="shared" si="5"/>
        <v>#REF!</v>
      </c>
      <c r="AK337"/>
      <c r="AL337"/>
      <c r="AM337"/>
      <c r="AN337"/>
      <c r="AO337"/>
      <c r="AP337"/>
      <c r="AQ337"/>
      <c r="AR337"/>
      <c r="AS337"/>
    </row>
    <row r="338" spans="28:45">
      <c r="AB338" s="39"/>
      <c r="AC338" s="47" t="e">
        <f>+'Ark1'!#REF!</f>
        <v>#REF!</v>
      </c>
      <c r="AD338" s="47" t="e">
        <f>+'Ark1'!#REF!</f>
        <v>#REF!</v>
      </c>
      <c r="AE338" s="48" t="s">
        <v>427</v>
      </c>
      <c r="AF338" s="47" t="e">
        <f>+'Ark1'!#REF!</f>
        <v>#REF!</v>
      </c>
      <c r="AG338" s="65" t="e">
        <f>+'Ark1'!#REF!</f>
        <v>#REF!</v>
      </c>
      <c r="AH338" s="49" t="e">
        <f>+'Ark1'!#REF!</f>
        <v>#REF!</v>
      </c>
      <c r="AI338" s="65" t="e">
        <f>+'Ark1'!#REF!</f>
        <v>#REF!</v>
      </c>
      <c r="AJ338" s="102" t="e">
        <f t="shared" si="5"/>
        <v>#REF!</v>
      </c>
      <c r="AK338"/>
      <c r="AL338"/>
      <c r="AM338"/>
      <c r="AN338"/>
      <c r="AO338"/>
      <c r="AP338"/>
      <c r="AQ338"/>
      <c r="AR338"/>
      <c r="AS338"/>
    </row>
    <row r="339" spans="28:45">
      <c r="AB339" s="39"/>
      <c r="AC339" s="47" t="e">
        <f>+'Ark1'!#REF!</f>
        <v>#REF!</v>
      </c>
      <c r="AD339" s="47" t="e">
        <f>+'Ark1'!#REF!</f>
        <v>#REF!</v>
      </c>
      <c r="AE339" s="48" t="s">
        <v>405</v>
      </c>
      <c r="AF339" s="47" t="e">
        <f>+'Ark1'!#REF!</f>
        <v>#REF!</v>
      </c>
      <c r="AG339" s="65" t="e">
        <f>+'Ark1'!#REF!</f>
        <v>#REF!</v>
      </c>
      <c r="AH339" s="49" t="e">
        <f>+'Ark1'!#REF!</f>
        <v>#REF!</v>
      </c>
      <c r="AI339" s="65" t="e">
        <f>+'Ark1'!#REF!</f>
        <v>#REF!</v>
      </c>
      <c r="AJ339" s="102" t="e">
        <f t="shared" si="5"/>
        <v>#REF!</v>
      </c>
      <c r="AK339"/>
      <c r="AL339"/>
      <c r="AM339"/>
      <c r="AN339"/>
      <c r="AO339"/>
      <c r="AP339"/>
      <c r="AQ339"/>
      <c r="AR339"/>
      <c r="AS339"/>
    </row>
    <row r="340" spans="28:45">
      <c r="AB340" s="39"/>
      <c r="AC340" s="47" t="e">
        <f>+'Ark1'!#REF!</f>
        <v>#REF!</v>
      </c>
      <c r="AD340" s="47" t="e">
        <f>+'Ark1'!#REF!</f>
        <v>#REF!</v>
      </c>
      <c r="AE340" s="48" t="s">
        <v>428</v>
      </c>
      <c r="AF340" s="47" t="e">
        <f>+'Ark1'!#REF!</f>
        <v>#REF!</v>
      </c>
      <c r="AG340" s="65" t="e">
        <f>+'Ark1'!#REF!</f>
        <v>#REF!</v>
      </c>
      <c r="AH340" s="49" t="e">
        <f>+'Ark1'!#REF!</f>
        <v>#REF!</v>
      </c>
      <c r="AI340" s="65" t="e">
        <f>+'Ark1'!#REF!</f>
        <v>#REF!</v>
      </c>
      <c r="AJ340" s="102" t="e">
        <f t="shared" si="5"/>
        <v>#REF!</v>
      </c>
      <c r="AK340"/>
      <c r="AL340"/>
      <c r="AM340"/>
      <c r="AN340"/>
      <c r="AO340"/>
      <c r="AP340"/>
      <c r="AQ340"/>
      <c r="AR340"/>
      <c r="AS340"/>
    </row>
    <row r="341" spans="28:45">
      <c r="AB341" s="39"/>
      <c r="AC341" s="47" t="e">
        <f>+'Ark1'!#REF!</f>
        <v>#REF!</v>
      </c>
      <c r="AD341" s="47" t="e">
        <f>+'Ark1'!#REF!</f>
        <v>#REF!</v>
      </c>
      <c r="AE341" s="48" t="s">
        <v>429</v>
      </c>
      <c r="AF341" s="47" t="e">
        <f>+'Ark1'!#REF!</f>
        <v>#REF!</v>
      </c>
      <c r="AG341" s="65" t="e">
        <f>+'Ark1'!#REF!</f>
        <v>#REF!</v>
      </c>
      <c r="AH341" s="49" t="e">
        <f>+'Ark1'!#REF!</f>
        <v>#REF!</v>
      </c>
      <c r="AI341" s="65" t="e">
        <f>+'Ark1'!#REF!</f>
        <v>#REF!</v>
      </c>
      <c r="AJ341" s="102" t="e">
        <f t="shared" si="5"/>
        <v>#REF!</v>
      </c>
      <c r="AK341"/>
      <c r="AL341"/>
      <c r="AM341"/>
      <c r="AN341"/>
      <c r="AO341"/>
      <c r="AP341"/>
      <c r="AQ341"/>
      <c r="AR341"/>
      <c r="AS341"/>
    </row>
    <row r="342" spans="28:45">
      <c r="AB342" s="39"/>
      <c r="AC342" s="47" t="e">
        <f>+'Ark1'!#REF!</f>
        <v>#REF!</v>
      </c>
      <c r="AD342" s="47" t="e">
        <f>+'Ark1'!#REF!</f>
        <v>#REF!</v>
      </c>
      <c r="AE342" s="48" t="s">
        <v>430</v>
      </c>
      <c r="AF342" s="47" t="e">
        <f>+'Ark1'!#REF!</f>
        <v>#REF!</v>
      </c>
      <c r="AG342" s="65" t="e">
        <f>+'Ark1'!#REF!</f>
        <v>#REF!</v>
      </c>
      <c r="AH342" s="49" t="e">
        <f>+'Ark1'!#REF!</f>
        <v>#REF!</v>
      </c>
      <c r="AI342" s="65" t="e">
        <f>+'Ark1'!#REF!</f>
        <v>#REF!</v>
      </c>
      <c r="AJ342" s="102" t="e">
        <f t="shared" si="5"/>
        <v>#REF!</v>
      </c>
      <c r="AK342"/>
      <c r="AL342"/>
      <c r="AM342"/>
      <c r="AN342"/>
      <c r="AO342"/>
      <c r="AP342"/>
      <c r="AQ342"/>
      <c r="AR342"/>
      <c r="AS342"/>
    </row>
    <row r="343" spans="28:45">
      <c r="AB343" s="39"/>
      <c r="AC343" s="47" t="e">
        <f>+'Ark1'!#REF!</f>
        <v>#REF!</v>
      </c>
      <c r="AD343" s="47" t="e">
        <f>+'Ark1'!#REF!</f>
        <v>#REF!</v>
      </c>
      <c r="AE343" s="48" t="s">
        <v>431</v>
      </c>
      <c r="AF343" s="47" t="e">
        <f>+'Ark1'!#REF!</f>
        <v>#REF!</v>
      </c>
      <c r="AG343" s="65" t="e">
        <f>+'Ark1'!#REF!</f>
        <v>#REF!</v>
      </c>
      <c r="AH343" s="49" t="e">
        <f>+'Ark1'!#REF!</f>
        <v>#REF!</v>
      </c>
      <c r="AI343" s="65" t="e">
        <f>+'Ark1'!#REF!</f>
        <v>#REF!</v>
      </c>
      <c r="AJ343" s="102" t="e">
        <f t="shared" si="5"/>
        <v>#REF!</v>
      </c>
      <c r="AK343"/>
      <c r="AL343"/>
      <c r="AM343"/>
      <c r="AN343"/>
      <c r="AO343"/>
      <c r="AP343"/>
      <c r="AQ343"/>
      <c r="AR343"/>
      <c r="AS343"/>
    </row>
    <row r="344" spans="28:45">
      <c r="AB344" s="39"/>
      <c r="AC344" s="47" t="e">
        <f>+'Ark1'!#REF!</f>
        <v>#REF!</v>
      </c>
      <c r="AD344" s="47" t="e">
        <f>+'Ark1'!#REF!</f>
        <v>#REF!</v>
      </c>
      <c r="AE344" s="48" t="s">
        <v>432</v>
      </c>
      <c r="AF344" s="47" t="e">
        <f>+'Ark1'!#REF!</f>
        <v>#REF!</v>
      </c>
      <c r="AG344" s="65" t="e">
        <f>+'Ark1'!#REF!</f>
        <v>#REF!</v>
      </c>
      <c r="AH344" s="49" t="e">
        <f>+'Ark1'!#REF!</f>
        <v>#REF!</v>
      </c>
      <c r="AI344" s="65" t="e">
        <f>+'Ark1'!#REF!</f>
        <v>#REF!</v>
      </c>
      <c r="AJ344" s="102" t="e">
        <f t="shared" si="5"/>
        <v>#REF!</v>
      </c>
      <c r="AK344"/>
      <c r="AL344"/>
      <c r="AM344"/>
      <c r="AN344"/>
      <c r="AO344"/>
      <c r="AP344"/>
      <c r="AQ344"/>
      <c r="AR344"/>
      <c r="AS344"/>
    </row>
    <row r="345" spans="28:45">
      <c r="AB345" s="39"/>
      <c r="AC345" s="47" t="e">
        <f>+'Ark1'!#REF!</f>
        <v>#REF!</v>
      </c>
      <c r="AD345" s="47" t="e">
        <f>+'Ark1'!#REF!</f>
        <v>#REF!</v>
      </c>
      <c r="AE345" s="48" t="s">
        <v>433</v>
      </c>
      <c r="AF345" s="47" t="e">
        <f>+'Ark1'!#REF!</f>
        <v>#REF!</v>
      </c>
      <c r="AG345" s="65" t="e">
        <f>+'Ark1'!#REF!</f>
        <v>#REF!</v>
      </c>
      <c r="AH345" s="49" t="e">
        <f>+'Ark1'!#REF!</f>
        <v>#REF!</v>
      </c>
      <c r="AI345" s="65" t="e">
        <f>+'Ark1'!#REF!</f>
        <v>#REF!</v>
      </c>
      <c r="AJ345" s="102" t="e">
        <f t="shared" si="5"/>
        <v>#REF!</v>
      </c>
      <c r="AK345"/>
      <c r="AL345"/>
      <c r="AM345"/>
      <c r="AN345"/>
      <c r="AO345"/>
      <c r="AP345"/>
      <c r="AQ345"/>
      <c r="AR345"/>
      <c r="AS345"/>
    </row>
    <row r="346" spans="28:45">
      <c r="AB346" s="39"/>
      <c r="AC346" s="47" t="e">
        <f>+'Ark1'!#REF!</f>
        <v>#REF!</v>
      </c>
      <c r="AD346" s="47" t="e">
        <f>+'Ark1'!#REF!</f>
        <v>#REF!</v>
      </c>
      <c r="AE346" s="48" t="s">
        <v>434</v>
      </c>
      <c r="AF346" s="47" t="e">
        <f>+'Ark1'!#REF!</f>
        <v>#REF!</v>
      </c>
      <c r="AG346" s="65" t="e">
        <f>+'Ark1'!#REF!</f>
        <v>#REF!</v>
      </c>
      <c r="AH346" s="49" t="e">
        <f>+'Ark1'!#REF!</f>
        <v>#REF!</v>
      </c>
      <c r="AI346" s="65" t="e">
        <f>+'Ark1'!#REF!</f>
        <v>#REF!</v>
      </c>
      <c r="AJ346" s="102" t="e">
        <f t="shared" si="5"/>
        <v>#REF!</v>
      </c>
      <c r="AK346"/>
      <c r="AL346"/>
      <c r="AM346"/>
      <c r="AN346"/>
      <c r="AO346"/>
      <c r="AP346"/>
      <c r="AQ346"/>
      <c r="AR346"/>
      <c r="AS346"/>
    </row>
    <row r="347" spans="28:45">
      <c r="AB347" s="39"/>
      <c r="AC347" s="47" t="e">
        <f>+'Ark1'!#REF!</f>
        <v>#REF!</v>
      </c>
      <c r="AD347" s="47" t="e">
        <f>+'Ark1'!#REF!</f>
        <v>#REF!</v>
      </c>
      <c r="AE347" s="48" t="s">
        <v>435</v>
      </c>
      <c r="AF347" s="47" t="e">
        <f>+'Ark1'!#REF!</f>
        <v>#REF!</v>
      </c>
      <c r="AG347" s="65" t="e">
        <f>+'Ark1'!#REF!</f>
        <v>#REF!</v>
      </c>
      <c r="AH347" s="49" t="e">
        <f>+'Ark1'!#REF!</f>
        <v>#REF!</v>
      </c>
      <c r="AI347" s="65" t="e">
        <f>+'Ark1'!#REF!</f>
        <v>#REF!</v>
      </c>
      <c r="AJ347" s="102" t="e">
        <f t="shared" si="5"/>
        <v>#REF!</v>
      </c>
      <c r="AK347"/>
      <c r="AL347"/>
      <c r="AM347"/>
      <c r="AN347"/>
      <c r="AO347"/>
      <c r="AP347"/>
      <c r="AQ347"/>
      <c r="AR347"/>
      <c r="AS347"/>
    </row>
    <row r="348" spans="28:45">
      <c r="AB348" s="39"/>
      <c r="AC348" s="47" t="e">
        <f>+'Ark1'!#REF!</f>
        <v>#REF!</v>
      </c>
      <c r="AD348" s="47" t="e">
        <f>+'Ark1'!#REF!</f>
        <v>#REF!</v>
      </c>
      <c r="AE348" s="48" t="s">
        <v>436</v>
      </c>
      <c r="AF348" s="47" t="e">
        <f>+'Ark1'!#REF!</f>
        <v>#REF!</v>
      </c>
      <c r="AG348" s="65" t="e">
        <f>+'Ark1'!#REF!</f>
        <v>#REF!</v>
      </c>
      <c r="AH348" s="49" t="e">
        <f>+'Ark1'!#REF!</f>
        <v>#REF!</v>
      </c>
      <c r="AI348" s="65" t="e">
        <f>+'Ark1'!#REF!</f>
        <v>#REF!</v>
      </c>
      <c r="AJ348" s="102" t="e">
        <f t="shared" si="5"/>
        <v>#REF!</v>
      </c>
      <c r="AK348"/>
      <c r="AL348"/>
      <c r="AM348"/>
      <c r="AN348"/>
      <c r="AO348"/>
      <c r="AP348"/>
      <c r="AQ348"/>
      <c r="AR348"/>
      <c r="AS348"/>
    </row>
    <row r="349" spans="28:45">
      <c r="AB349" s="39"/>
      <c r="AC349" s="47" t="e">
        <f>+'Ark1'!#REF!</f>
        <v>#REF!</v>
      </c>
      <c r="AD349" s="47" t="e">
        <f>+'Ark1'!#REF!</f>
        <v>#REF!</v>
      </c>
      <c r="AE349" s="48" t="s">
        <v>437</v>
      </c>
      <c r="AF349" s="47" t="e">
        <f>+'Ark1'!#REF!</f>
        <v>#REF!</v>
      </c>
      <c r="AG349" s="65" t="e">
        <f>+'Ark1'!#REF!</f>
        <v>#REF!</v>
      </c>
      <c r="AH349" s="49" t="e">
        <f>+'Ark1'!#REF!</f>
        <v>#REF!</v>
      </c>
      <c r="AI349" s="65" t="e">
        <f>+'Ark1'!#REF!</f>
        <v>#REF!</v>
      </c>
      <c r="AJ349" s="102" t="e">
        <f t="shared" si="5"/>
        <v>#REF!</v>
      </c>
      <c r="AK349"/>
      <c r="AL349"/>
      <c r="AM349"/>
      <c r="AN349"/>
      <c r="AO349"/>
      <c r="AP349"/>
      <c r="AQ349"/>
      <c r="AR349"/>
      <c r="AS349"/>
    </row>
    <row r="350" spans="28:45">
      <c r="AB350" s="39"/>
      <c r="AC350" s="47" t="e">
        <f>+'Ark1'!#REF!</f>
        <v>#REF!</v>
      </c>
      <c r="AD350" s="47" t="e">
        <f>+'Ark1'!#REF!</f>
        <v>#REF!</v>
      </c>
      <c r="AE350" s="48" t="s">
        <v>438</v>
      </c>
      <c r="AF350" s="47" t="e">
        <f>+'Ark1'!#REF!</f>
        <v>#REF!</v>
      </c>
      <c r="AG350" s="65" t="e">
        <f>+'Ark1'!#REF!</f>
        <v>#REF!</v>
      </c>
      <c r="AH350" s="49" t="e">
        <f>+'Ark1'!#REF!</f>
        <v>#REF!</v>
      </c>
      <c r="AI350" s="65" t="e">
        <f>+'Ark1'!#REF!</f>
        <v>#REF!</v>
      </c>
      <c r="AJ350" s="102" t="e">
        <f t="shared" si="5"/>
        <v>#REF!</v>
      </c>
      <c r="AK350"/>
      <c r="AL350"/>
      <c r="AM350"/>
      <c r="AN350"/>
      <c r="AO350"/>
      <c r="AP350"/>
      <c r="AQ350"/>
      <c r="AR350"/>
      <c r="AS350"/>
    </row>
    <row r="351" spans="28:45">
      <c r="AB351" s="39"/>
      <c r="AC351" s="47" t="e">
        <f>+'Ark1'!#REF!</f>
        <v>#REF!</v>
      </c>
      <c r="AD351" s="47" t="e">
        <f>+'Ark1'!#REF!</f>
        <v>#REF!</v>
      </c>
      <c r="AE351" s="48" t="s">
        <v>439</v>
      </c>
      <c r="AF351" s="47" t="e">
        <f>+'Ark1'!#REF!</f>
        <v>#REF!</v>
      </c>
      <c r="AG351" s="65" t="e">
        <f>+'Ark1'!#REF!</f>
        <v>#REF!</v>
      </c>
      <c r="AH351" s="49" t="e">
        <f>+'Ark1'!#REF!</f>
        <v>#REF!</v>
      </c>
      <c r="AI351" s="65" t="e">
        <f>+'Ark1'!#REF!</f>
        <v>#REF!</v>
      </c>
      <c r="AJ351" s="102" t="e">
        <f t="shared" si="5"/>
        <v>#REF!</v>
      </c>
      <c r="AK351"/>
      <c r="AL351"/>
      <c r="AM351"/>
      <c r="AN351"/>
      <c r="AO351"/>
      <c r="AP351"/>
      <c r="AQ351"/>
      <c r="AR351"/>
      <c r="AS351"/>
    </row>
    <row r="352" spans="28:45">
      <c r="AB352" s="39"/>
      <c r="AC352" s="47" t="e">
        <f>+'Ark1'!#REF!</f>
        <v>#REF!</v>
      </c>
      <c r="AD352" s="47" t="e">
        <f>+'Ark1'!#REF!</f>
        <v>#REF!</v>
      </c>
      <c r="AE352" s="48" t="s">
        <v>440</v>
      </c>
      <c r="AF352" s="47" t="e">
        <f>+'Ark1'!#REF!</f>
        <v>#REF!</v>
      </c>
      <c r="AG352" s="65" t="e">
        <f>+'Ark1'!#REF!</f>
        <v>#REF!</v>
      </c>
      <c r="AH352" s="49" t="e">
        <f>+'Ark1'!#REF!</f>
        <v>#REF!</v>
      </c>
      <c r="AI352" s="65" t="e">
        <f>+'Ark1'!#REF!</f>
        <v>#REF!</v>
      </c>
      <c r="AJ352" s="102" t="e">
        <f t="shared" si="5"/>
        <v>#REF!</v>
      </c>
      <c r="AK352"/>
      <c r="AL352"/>
      <c r="AM352"/>
      <c r="AN352"/>
      <c r="AO352"/>
      <c r="AP352"/>
      <c r="AQ352"/>
      <c r="AR352"/>
      <c r="AS352"/>
    </row>
    <row r="353" spans="28:45">
      <c r="AB353" s="39"/>
      <c r="AC353" s="47" t="e">
        <f>+'Ark1'!#REF!</f>
        <v>#REF!</v>
      </c>
      <c r="AD353" s="47" t="e">
        <f>+'Ark1'!#REF!</f>
        <v>#REF!</v>
      </c>
      <c r="AE353" s="48" t="s">
        <v>441</v>
      </c>
      <c r="AF353" s="47" t="e">
        <f>+'Ark1'!#REF!</f>
        <v>#REF!</v>
      </c>
      <c r="AG353" s="65" t="e">
        <f>+'Ark1'!#REF!</f>
        <v>#REF!</v>
      </c>
      <c r="AH353" s="49" t="e">
        <f>+'Ark1'!#REF!</f>
        <v>#REF!</v>
      </c>
      <c r="AI353" s="65" t="e">
        <f>+'Ark1'!#REF!</f>
        <v>#REF!</v>
      </c>
      <c r="AJ353" s="102" t="e">
        <f t="shared" si="5"/>
        <v>#REF!</v>
      </c>
      <c r="AK353"/>
      <c r="AL353"/>
      <c r="AM353"/>
      <c r="AN353"/>
      <c r="AO353"/>
      <c r="AP353"/>
      <c r="AQ353"/>
      <c r="AR353"/>
      <c r="AS353"/>
    </row>
    <row r="354" spans="28:45">
      <c r="AB354" s="39"/>
      <c r="AC354" t="e">
        <f>+'Ark1'!#REF!</f>
        <v>#REF!</v>
      </c>
      <c r="AD354" t="e">
        <f>+'Ark1'!#REF!</f>
        <v>#REF!</v>
      </c>
      <c r="AE354" s="3" t="s">
        <v>425</v>
      </c>
      <c r="AF354" t="e">
        <f>+'Ark1'!#REF!</f>
        <v>#REF!</v>
      </c>
      <c r="AG354" s="9" t="e">
        <f>+'Ark1'!#REF!</f>
        <v>#REF!</v>
      </c>
      <c r="AH354" s="1" t="e">
        <f>+'Ark1'!#REF!</f>
        <v>#REF!</v>
      </c>
      <c r="AI354" s="9" t="e">
        <f>+'Ark1'!#REF!</f>
        <v>#REF!</v>
      </c>
      <c r="AJ354" s="97" t="e">
        <f t="shared" si="5"/>
        <v>#REF!</v>
      </c>
      <c r="AK354"/>
      <c r="AL354"/>
      <c r="AM354"/>
      <c r="AN354"/>
      <c r="AO354"/>
      <c r="AP354"/>
      <c r="AQ354"/>
      <c r="AR354"/>
      <c r="AS354"/>
    </row>
    <row r="355" spans="28:45">
      <c r="AB355" s="39"/>
      <c r="AC355" t="e">
        <f>+'Ark1'!#REF!</f>
        <v>#REF!</v>
      </c>
      <c r="AD355" t="e">
        <f>+'Ark1'!#REF!</f>
        <v>#REF!</v>
      </c>
      <c r="AE355" s="3" t="s">
        <v>426</v>
      </c>
      <c r="AF355" t="e">
        <f>+'Ark1'!#REF!</f>
        <v>#REF!</v>
      </c>
      <c r="AG355" s="9" t="e">
        <f>+'Ark1'!#REF!</f>
        <v>#REF!</v>
      </c>
      <c r="AH355" s="1" t="e">
        <f>+'Ark1'!#REF!</f>
        <v>#REF!</v>
      </c>
      <c r="AI355" s="9" t="e">
        <f>+'Ark1'!#REF!</f>
        <v>#REF!</v>
      </c>
      <c r="AJ355" s="97" t="e">
        <f t="shared" si="5"/>
        <v>#REF!</v>
      </c>
      <c r="AK355"/>
      <c r="AL355"/>
      <c r="AM355"/>
      <c r="AN355"/>
      <c r="AO355"/>
      <c r="AP355"/>
      <c r="AQ355"/>
      <c r="AR355"/>
      <c r="AS355"/>
    </row>
    <row r="356" spans="28:45">
      <c r="AB356" s="39"/>
      <c r="AC356" t="e">
        <f>+'Ark1'!#REF!</f>
        <v>#REF!</v>
      </c>
      <c r="AD356" t="e">
        <f>+'Ark1'!#REF!</f>
        <v>#REF!</v>
      </c>
      <c r="AE356" s="3" t="s">
        <v>427</v>
      </c>
      <c r="AF356" t="e">
        <f>+'Ark1'!#REF!</f>
        <v>#REF!</v>
      </c>
      <c r="AG356" s="9" t="e">
        <f>+'Ark1'!#REF!</f>
        <v>#REF!</v>
      </c>
      <c r="AH356" s="1" t="e">
        <f>+'Ark1'!#REF!</f>
        <v>#REF!</v>
      </c>
      <c r="AI356" s="9" t="e">
        <f>+'Ark1'!#REF!</f>
        <v>#REF!</v>
      </c>
      <c r="AJ356" s="97" t="e">
        <f t="shared" si="5"/>
        <v>#REF!</v>
      </c>
      <c r="AK356"/>
      <c r="AL356"/>
      <c r="AM356"/>
      <c r="AN356"/>
      <c r="AO356"/>
      <c r="AP356"/>
      <c r="AQ356"/>
      <c r="AR356"/>
      <c r="AS356"/>
    </row>
    <row r="357" spans="28:45">
      <c r="AB357" s="39"/>
      <c r="AC357" t="e">
        <f>+'Ark1'!#REF!</f>
        <v>#REF!</v>
      </c>
      <c r="AD357" t="e">
        <f>+'Ark1'!#REF!</f>
        <v>#REF!</v>
      </c>
      <c r="AE357" s="3" t="s">
        <v>405</v>
      </c>
      <c r="AF357" t="e">
        <f>+'Ark1'!#REF!</f>
        <v>#REF!</v>
      </c>
      <c r="AG357" s="9" t="e">
        <f>+'Ark1'!#REF!</f>
        <v>#REF!</v>
      </c>
      <c r="AH357" s="1" t="e">
        <f>+'Ark1'!#REF!</f>
        <v>#REF!</v>
      </c>
      <c r="AI357" s="9" t="e">
        <f>+'Ark1'!#REF!</f>
        <v>#REF!</v>
      </c>
      <c r="AJ357" s="97" t="e">
        <f t="shared" si="5"/>
        <v>#REF!</v>
      </c>
      <c r="AK357"/>
      <c r="AL357"/>
      <c r="AM357"/>
      <c r="AN357"/>
      <c r="AO357"/>
      <c r="AP357"/>
      <c r="AQ357"/>
      <c r="AR357"/>
      <c r="AS357"/>
    </row>
    <row r="358" spans="28:45">
      <c r="AB358" s="39"/>
      <c r="AC358" t="e">
        <f>+'Ark1'!#REF!</f>
        <v>#REF!</v>
      </c>
      <c r="AD358" t="e">
        <f>+'Ark1'!#REF!</f>
        <v>#REF!</v>
      </c>
      <c r="AE358" s="3" t="s">
        <v>428</v>
      </c>
      <c r="AF358" t="e">
        <f>+'Ark1'!#REF!</f>
        <v>#REF!</v>
      </c>
      <c r="AG358" s="9" t="e">
        <f>+'Ark1'!#REF!</f>
        <v>#REF!</v>
      </c>
      <c r="AH358" s="1" t="e">
        <f>+'Ark1'!#REF!</f>
        <v>#REF!</v>
      </c>
      <c r="AI358" s="9" t="e">
        <f>+'Ark1'!#REF!</f>
        <v>#REF!</v>
      </c>
      <c r="AJ358" s="97" t="e">
        <f t="shared" si="5"/>
        <v>#REF!</v>
      </c>
      <c r="AK358"/>
      <c r="AL358"/>
      <c r="AM358"/>
      <c r="AN358"/>
      <c r="AO358"/>
      <c r="AP358"/>
      <c r="AQ358"/>
      <c r="AR358"/>
      <c r="AS358"/>
    </row>
    <row r="359" spans="28:45">
      <c r="AB359" s="39"/>
      <c r="AC359" t="e">
        <f>+'Ark1'!#REF!</f>
        <v>#REF!</v>
      </c>
      <c r="AD359" t="e">
        <f>+'Ark1'!#REF!</f>
        <v>#REF!</v>
      </c>
      <c r="AE359" s="3" t="s">
        <v>429</v>
      </c>
      <c r="AF359" t="e">
        <f>+'Ark1'!#REF!</f>
        <v>#REF!</v>
      </c>
      <c r="AG359" s="9" t="e">
        <f>+'Ark1'!#REF!</f>
        <v>#REF!</v>
      </c>
      <c r="AH359" s="1" t="e">
        <f>+'Ark1'!#REF!</f>
        <v>#REF!</v>
      </c>
      <c r="AI359" s="9" t="e">
        <f>+'Ark1'!#REF!</f>
        <v>#REF!</v>
      </c>
      <c r="AJ359" s="97" t="e">
        <f t="shared" si="5"/>
        <v>#REF!</v>
      </c>
      <c r="AK359"/>
      <c r="AL359"/>
      <c r="AM359"/>
      <c r="AN359"/>
      <c r="AO359"/>
      <c r="AP359"/>
      <c r="AQ359"/>
      <c r="AR359"/>
      <c r="AS359"/>
    </row>
    <row r="360" spans="28:45">
      <c r="AB360" s="39"/>
      <c r="AC360" t="e">
        <f>+'Ark1'!#REF!</f>
        <v>#REF!</v>
      </c>
      <c r="AD360" t="e">
        <f>+'Ark1'!#REF!</f>
        <v>#REF!</v>
      </c>
      <c r="AE360" s="3" t="s">
        <v>430</v>
      </c>
      <c r="AF360" t="e">
        <f>+'Ark1'!#REF!</f>
        <v>#REF!</v>
      </c>
      <c r="AG360" s="9" t="e">
        <f>+'Ark1'!#REF!</f>
        <v>#REF!</v>
      </c>
      <c r="AH360" s="1" t="e">
        <f>+'Ark1'!#REF!</f>
        <v>#REF!</v>
      </c>
      <c r="AI360" s="9" t="e">
        <f>+'Ark1'!#REF!</f>
        <v>#REF!</v>
      </c>
      <c r="AJ360" s="97" t="e">
        <f t="shared" si="5"/>
        <v>#REF!</v>
      </c>
      <c r="AK360"/>
      <c r="AL360"/>
      <c r="AM360"/>
      <c r="AN360"/>
      <c r="AO360"/>
      <c r="AP360"/>
      <c r="AQ360"/>
      <c r="AR360"/>
      <c r="AS360"/>
    </row>
    <row r="361" spans="28:45">
      <c r="AB361" s="39"/>
      <c r="AC361" t="e">
        <f>+'Ark1'!#REF!</f>
        <v>#REF!</v>
      </c>
      <c r="AD361" t="e">
        <f>+'Ark1'!#REF!</f>
        <v>#REF!</v>
      </c>
      <c r="AE361" s="3" t="s">
        <v>431</v>
      </c>
      <c r="AF361" t="e">
        <f>+'Ark1'!#REF!</f>
        <v>#REF!</v>
      </c>
      <c r="AG361" s="9" t="e">
        <f>+'Ark1'!#REF!</f>
        <v>#REF!</v>
      </c>
      <c r="AH361" s="1" t="e">
        <f>+'Ark1'!#REF!</f>
        <v>#REF!</v>
      </c>
      <c r="AI361" s="9" t="e">
        <f>+'Ark1'!#REF!</f>
        <v>#REF!</v>
      </c>
      <c r="AJ361" s="97" t="e">
        <f t="shared" si="5"/>
        <v>#REF!</v>
      </c>
      <c r="AK361"/>
      <c r="AL361"/>
      <c r="AM361"/>
      <c r="AN361"/>
      <c r="AO361"/>
      <c r="AP361"/>
      <c r="AQ361"/>
      <c r="AR361"/>
      <c r="AS361"/>
    </row>
    <row r="362" spans="28:45">
      <c r="AB362" s="39"/>
      <c r="AC362" t="e">
        <f>+'Ark1'!#REF!</f>
        <v>#REF!</v>
      </c>
      <c r="AD362" t="e">
        <f>+'Ark1'!#REF!</f>
        <v>#REF!</v>
      </c>
      <c r="AE362" s="3" t="s">
        <v>432</v>
      </c>
      <c r="AF362" t="e">
        <f>+'Ark1'!#REF!</f>
        <v>#REF!</v>
      </c>
      <c r="AG362" s="9" t="e">
        <f>+'Ark1'!#REF!</f>
        <v>#REF!</v>
      </c>
      <c r="AH362" s="1" t="e">
        <f>+'Ark1'!#REF!</f>
        <v>#REF!</v>
      </c>
      <c r="AI362" s="9" t="e">
        <f>+'Ark1'!#REF!</f>
        <v>#REF!</v>
      </c>
      <c r="AJ362" s="97" t="e">
        <f t="shared" si="5"/>
        <v>#REF!</v>
      </c>
      <c r="AK362"/>
      <c r="AL362"/>
      <c r="AM362"/>
      <c r="AN362"/>
      <c r="AO362"/>
      <c r="AP362"/>
      <c r="AQ362"/>
      <c r="AR362"/>
      <c r="AS362"/>
    </row>
    <row r="363" spans="28:45">
      <c r="AB363" s="39"/>
      <c r="AC363" t="e">
        <f>+'Ark1'!#REF!</f>
        <v>#REF!</v>
      </c>
      <c r="AD363" t="e">
        <f>+'Ark1'!#REF!</f>
        <v>#REF!</v>
      </c>
      <c r="AE363" s="3" t="s">
        <v>433</v>
      </c>
      <c r="AF363" t="e">
        <f>+'Ark1'!#REF!</f>
        <v>#REF!</v>
      </c>
      <c r="AG363" s="9" t="e">
        <f>+'Ark1'!#REF!</f>
        <v>#REF!</v>
      </c>
      <c r="AH363" s="1" t="e">
        <f>+'Ark1'!#REF!</f>
        <v>#REF!</v>
      </c>
      <c r="AI363" s="9" t="e">
        <f>+'Ark1'!#REF!</f>
        <v>#REF!</v>
      </c>
      <c r="AJ363" s="97" t="e">
        <f t="shared" si="5"/>
        <v>#REF!</v>
      </c>
      <c r="AK363"/>
      <c r="AL363"/>
      <c r="AM363"/>
      <c r="AN363"/>
      <c r="AO363"/>
      <c r="AP363"/>
      <c r="AQ363"/>
      <c r="AR363"/>
      <c r="AS363"/>
    </row>
    <row r="364" spans="28:45">
      <c r="AB364" s="39"/>
      <c r="AC364" t="e">
        <f>+'Ark1'!#REF!</f>
        <v>#REF!</v>
      </c>
      <c r="AD364" t="e">
        <f>+'Ark1'!#REF!</f>
        <v>#REF!</v>
      </c>
      <c r="AE364" s="3" t="s">
        <v>434</v>
      </c>
      <c r="AF364" t="e">
        <f>+'Ark1'!#REF!</f>
        <v>#REF!</v>
      </c>
      <c r="AG364" s="9" t="e">
        <f>+'Ark1'!#REF!</f>
        <v>#REF!</v>
      </c>
      <c r="AH364" s="1" t="e">
        <f>+'Ark1'!#REF!</f>
        <v>#REF!</v>
      </c>
      <c r="AI364" s="9" t="e">
        <f>+'Ark1'!#REF!</f>
        <v>#REF!</v>
      </c>
      <c r="AJ364" s="97" t="e">
        <f t="shared" si="5"/>
        <v>#REF!</v>
      </c>
      <c r="AK364"/>
      <c r="AL364"/>
      <c r="AM364"/>
      <c r="AN364"/>
      <c r="AO364"/>
      <c r="AP364"/>
      <c r="AQ364"/>
      <c r="AR364"/>
      <c r="AS364"/>
    </row>
    <row r="365" spans="28:45">
      <c r="AB365" s="39"/>
      <c r="AC365" t="e">
        <f>+'Ark1'!#REF!</f>
        <v>#REF!</v>
      </c>
      <c r="AD365" t="e">
        <f>+'Ark1'!#REF!</f>
        <v>#REF!</v>
      </c>
      <c r="AE365" s="3" t="s">
        <v>435</v>
      </c>
      <c r="AF365" t="e">
        <f>+'Ark1'!#REF!</f>
        <v>#REF!</v>
      </c>
      <c r="AG365" s="9" t="e">
        <f>+'Ark1'!#REF!</f>
        <v>#REF!</v>
      </c>
      <c r="AH365" s="1" t="e">
        <f>+'Ark1'!#REF!</f>
        <v>#REF!</v>
      </c>
      <c r="AI365" s="9" t="e">
        <f>+'Ark1'!#REF!</f>
        <v>#REF!</v>
      </c>
      <c r="AJ365" s="97" t="e">
        <f t="shared" si="5"/>
        <v>#REF!</v>
      </c>
      <c r="AK365"/>
      <c r="AL365"/>
      <c r="AM365"/>
      <c r="AN365"/>
      <c r="AO365"/>
      <c r="AP365"/>
      <c r="AQ365"/>
      <c r="AR365"/>
      <c r="AS365"/>
    </row>
    <row r="366" spans="28:45">
      <c r="AB366" s="39"/>
      <c r="AC366" t="e">
        <f>+'Ark1'!#REF!</f>
        <v>#REF!</v>
      </c>
      <c r="AD366" t="e">
        <f>+'Ark1'!#REF!</f>
        <v>#REF!</v>
      </c>
      <c r="AE366" s="3" t="s">
        <v>436</v>
      </c>
      <c r="AF366" t="e">
        <f>+'Ark1'!#REF!</f>
        <v>#REF!</v>
      </c>
      <c r="AG366" s="9" t="e">
        <f>+'Ark1'!#REF!</f>
        <v>#REF!</v>
      </c>
      <c r="AH366" s="1" t="e">
        <f>+'Ark1'!#REF!</f>
        <v>#REF!</v>
      </c>
      <c r="AI366" s="9" t="e">
        <f>+'Ark1'!#REF!</f>
        <v>#REF!</v>
      </c>
      <c r="AJ366" s="97" t="e">
        <f t="shared" si="5"/>
        <v>#REF!</v>
      </c>
      <c r="AK366"/>
      <c r="AL366"/>
      <c r="AM366"/>
      <c r="AN366"/>
      <c r="AO366"/>
      <c r="AP366"/>
      <c r="AQ366"/>
      <c r="AR366"/>
      <c r="AS366"/>
    </row>
    <row r="367" spans="28:45">
      <c r="AB367" s="39"/>
      <c r="AC367" t="e">
        <f>+'Ark1'!#REF!</f>
        <v>#REF!</v>
      </c>
      <c r="AD367" t="e">
        <f>+'Ark1'!#REF!</f>
        <v>#REF!</v>
      </c>
      <c r="AE367" s="3" t="s">
        <v>437</v>
      </c>
      <c r="AF367" t="e">
        <f>+'Ark1'!#REF!</f>
        <v>#REF!</v>
      </c>
      <c r="AG367" s="9" t="e">
        <f>+'Ark1'!#REF!</f>
        <v>#REF!</v>
      </c>
      <c r="AH367" s="1" t="e">
        <f>+'Ark1'!#REF!</f>
        <v>#REF!</v>
      </c>
      <c r="AI367" s="9" t="e">
        <f>+'Ark1'!#REF!</f>
        <v>#REF!</v>
      </c>
      <c r="AJ367" s="97" t="e">
        <f t="shared" si="5"/>
        <v>#REF!</v>
      </c>
      <c r="AK367"/>
      <c r="AL367"/>
      <c r="AM367"/>
      <c r="AN367"/>
      <c r="AO367"/>
      <c r="AP367"/>
      <c r="AQ367"/>
      <c r="AR367"/>
      <c r="AS367"/>
    </row>
    <row r="368" spans="28:45">
      <c r="AB368" s="39"/>
      <c r="AC368" t="e">
        <f>+'Ark1'!#REF!</f>
        <v>#REF!</v>
      </c>
      <c r="AD368" t="e">
        <f>+'Ark1'!#REF!</f>
        <v>#REF!</v>
      </c>
      <c r="AE368" s="3" t="s">
        <v>438</v>
      </c>
      <c r="AF368" t="e">
        <f>+'Ark1'!#REF!</f>
        <v>#REF!</v>
      </c>
      <c r="AG368" s="9" t="e">
        <f>+'Ark1'!#REF!</f>
        <v>#REF!</v>
      </c>
      <c r="AH368" s="1" t="e">
        <f>+'Ark1'!#REF!</f>
        <v>#REF!</v>
      </c>
      <c r="AI368" s="9" t="e">
        <f>+'Ark1'!#REF!</f>
        <v>#REF!</v>
      </c>
      <c r="AJ368" s="97" t="e">
        <f t="shared" si="5"/>
        <v>#REF!</v>
      </c>
      <c r="AK368"/>
      <c r="AL368"/>
      <c r="AM368"/>
      <c r="AN368"/>
      <c r="AO368"/>
      <c r="AP368"/>
      <c r="AQ368"/>
      <c r="AR368"/>
      <c r="AS368"/>
    </row>
    <row r="369" spans="28:45">
      <c r="AB369" s="39"/>
      <c r="AC369" t="e">
        <f>+'Ark1'!#REF!</f>
        <v>#REF!</v>
      </c>
      <c r="AD369" t="e">
        <f>+'Ark1'!#REF!</f>
        <v>#REF!</v>
      </c>
      <c r="AE369" s="3" t="s">
        <v>439</v>
      </c>
      <c r="AF369" t="e">
        <f>+'Ark1'!#REF!</f>
        <v>#REF!</v>
      </c>
      <c r="AG369" s="9" t="e">
        <f>+'Ark1'!#REF!</f>
        <v>#REF!</v>
      </c>
      <c r="AH369" s="1" t="e">
        <f>+'Ark1'!#REF!</f>
        <v>#REF!</v>
      </c>
      <c r="AI369" s="9" t="e">
        <f>+'Ark1'!#REF!</f>
        <v>#REF!</v>
      </c>
      <c r="AJ369" s="97" t="e">
        <f t="shared" si="5"/>
        <v>#REF!</v>
      </c>
      <c r="AK369"/>
      <c r="AL369"/>
      <c r="AM369"/>
      <c r="AN369"/>
      <c r="AO369"/>
      <c r="AP369"/>
      <c r="AQ369"/>
      <c r="AR369"/>
      <c r="AS369"/>
    </row>
    <row r="370" spans="28:45">
      <c r="AB370" s="39"/>
      <c r="AC370" t="e">
        <f>+'Ark1'!#REF!</f>
        <v>#REF!</v>
      </c>
      <c r="AD370" t="e">
        <f>+'Ark1'!#REF!</f>
        <v>#REF!</v>
      </c>
      <c r="AE370" s="3" t="s">
        <v>440</v>
      </c>
      <c r="AF370" t="e">
        <f>+'Ark1'!#REF!</f>
        <v>#REF!</v>
      </c>
      <c r="AG370" s="9" t="e">
        <f>+'Ark1'!#REF!</f>
        <v>#REF!</v>
      </c>
      <c r="AH370" s="1" t="e">
        <f>+'Ark1'!#REF!</f>
        <v>#REF!</v>
      </c>
      <c r="AI370" s="9" t="e">
        <f>+'Ark1'!#REF!</f>
        <v>#REF!</v>
      </c>
      <c r="AJ370" s="97" t="e">
        <f t="shared" si="5"/>
        <v>#REF!</v>
      </c>
      <c r="AK370"/>
      <c r="AL370"/>
      <c r="AM370"/>
      <c r="AN370"/>
      <c r="AO370"/>
      <c r="AP370"/>
      <c r="AQ370"/>
      <c r="AR370"/>
      <c r="AS370"/>
    </row>
    <row r="371" spans="28:45">
      <c r="AB371" s="39"/>
      <c r="AC371" t="e">
        <f>+'Ark1'!#REF!</f>
        <v>#REF!</v>
      </c>
      <c r="AD371" t="e">
        <f>+'Ark1'!#REF!</f>
        <v>#REF!</v>
      </c>
      <c r="AE371" s="3" t="s">
        <v>441</v>
      </c>
      <c r="AF371" t="e">
        <f>+'Ark1'!#REF!</f>
        <v>#REF!</v>
      </c>
      <c r="AG371" s="9" t="e">
        <f>+'Ark1'!#REF!</f>
        <v>#REF!</v>
      </c>
      <c r="AH371" s="1" t="e">
        <f>+'Ark1'!#REF!</f>
        <v>#REF!</v>
      </c>
      <c r="AI371" s="9" t="e">
        <f>+'Ark1'!#REF!</f>
        <v>#REF!</v>
      </c>
      <c r="AJ371" s="97" t="e">
        <f t="shared" si="5"/>
        <v>#REF!</v>
      </c>
      <c r="AK371"/>
      <c r="AL371"/>
      <c r="AM371"/>
      <c r="AN371"/>
      <c r="AO371"/>
      <c r="AP371"/>
      <c r="AQ371"/>
      <c r="AR371"/>
      <c r="AS371"/>
    </row>
    <row r="372" spans="28:45">
      <c r="AB372" s="39"/>
      <c r="AC372" s="47" t="e">
        <f>+'Ark1'!#REF!</f>
        <v>#REF!</v>
      </c>
      <c r="AD372" s="47" t="e">
        <f>+'Ark1'!#REF!</f>
        <v>#REF!</v>
      </c>
      <c r="AE372" s="47" t="s">
        <v>425</v>
      </c>
      <c r="AF372" s="47" t="e">
        <f>+'Ark1'!#REF!</f>
        <v>#REF!</v>
      </c>
      <c r="AG372" s="47" t="e">
        <f>+'Ark1'!#REF!</f>
        <v>#REF!</v>
      </c>
      <c r="AH372" s="47" t="e">
        <f>+'Ark1'!#REF!</f>
        <v>#REF!</v>
      </c>
      <c r="AI372" s="65" t="e">
        <f>+'Ark1'!#REF!</f>
        <v>#REF!</v>
      </c>
      <c r="AJ372" s="102" t="e">
        <f t="shared" si="5"/>
        <v>#REF!</v>
      </c>
      <c r="AK372"/>
      <c r="AL372"/>
      <c r="AM372"/>
      <c r="AN372"/>
      <c r="AO372"/>
      <c r="AP372"/>
      <c r="AQ372"/>
      <c r="AR372"/>
      <c r="AS372"/>
    </row>
    <row r="373" spans="28:45">
      <c r="AB373" s="39"/>
      <c r="AC373" s="47" t="e">
        <f>+'Ark1'!#REF!</f>
        <v>#REF!</v>
      </c>
      <c r="AD373" s="47" t="e">
        <f>+'Ark1'!#REF!</f>
        <v>#REF!</v>
      </c>
      <c r="AE373" s="47" t="s">
        <v>426</v>
      </c>
      <c r="AF373" s="47" t="e">
        <f>+'Ark1'!#REF!</f>
        <v>#REF!</v>
      </c>
      <c r="AG373" s="47" t="e">
        <f>+'Ark1'!#REF!</f>
        <v>#REF!</v>
      </c>
      <c r="AH373" s="47" t="e">
        <f>+'Ark1'!#REF!</f>
        <v>#REF!</v>
      </c>
      <c r="AI373" s="65" t="e">
        <f>+'Ark1'!#REF!</f>
        <v>#REF!</v>
      </c>
      <c r="AJ373" s="102" t="e">
        <f t="shared" si="5"/>
        <v>#REF!</v>
      </c>
      <c r="AK373"/>
      <c r="AL373"/>
      <c r="AM373"/>
      <c r="AN373"/>
      <c r="AO373"/>
      <c r="AP373"/>
      <c r="AQ373"/>
      <c r="AR373"/>
      <c r="AS373"/>
    </row>
    <row r="374" spans="28:45">
      <c r="AB374" s="39"/>
      <c r="AC374" s="47" t="e">
        <f>+'Ark1'!#REF!</f>
        <v>#REF!</v>
      </c>
      <c r="AD374" s="47" t="e">
        <f>+'Ark1'!#REF!</f>
        <v>#REF!</v>
      </c>
      <c r="AE374" s="47" t="s">
        <v>427</v>
      </c>
      <c r="AF374" s="47" t="e">
        <f>+'Ark1'!#REF!</f>
        <v>#REF!</v>
      </c>
      <c r="AG374" s="47" t="e">
        <f>+'Ark1'!#REF!</f>
        <v>#REF!</v>
      </c>
      <c r="AH374" s="47" t="e">
        <f>+'Ark1'!#REF!</f>
        <v>#REF!</v>
      </c>
      <c r="AI374" s="198" t="e">
        <f>+'Ark1'!#REF!</f>
        <v>#REF!</v>
      </c>
      <c r="AJ374" s="89" t="e">
        <f t="shared" si="5"/>
        <v>#REF!</v>
      </c>
    </row>
    <row r="375" spans="28:45">
      <c r="AB375" s="39"/>
      <c r="AC375" s="47" t="e">
        <f>+'Ark1'!#REF!</f>
        <v>#REF!</v>
      </c>
      <c r="AD375" s="47" t="e">
        <f>+'Ark1'!#REF!</f>
        <v>#REF!</v>
      </c>
      <c r="AE375" s="47" t="s">
        <v>405</v>
      </c>
      <c r="AF375" s="47" t="e">
        <f>+'Ark1'!#REF!</f>
        <v>#REF!</v>
      </c>
      <c r="AG375" s="47" t="e">
        <f>+'Ark1'!#REF!</f>
        <v>#REF!</v>
      </c>
      <c r="AH375" s="47" t="e">
        <f>+'Ark1'!#REF!</f>
        <v>#REF!</v>
      </c>
      <c r="AI375" s="198" t="e">
        <f>+'Ark1'!#REF!</f>
        <v>#REF!</v>
      </c>
      <c r="AJ375" s="89" t="e">
        <f t="shared" si="5"/>
        <v>#REF!</v>
      </c>
    </row>
    <row r="376" spans="28:45">
      <c r="AB376" s="39"/>
      <c r="AC376" s="47" t="e">
        <f>+'Ark1'!#REF!</f>
        <v>#REF!</v>
      </c>
      <c r="AD376" s="47" t="e">
        <f>+'Ark1'!#REF!</f>
        <v>#REF!</v>
      </c>
      <c r="AE376" s="47" t="s">
        <v>428</v>
      </c>
      <c r="AF376" s="47" t="e">
        <f>+'Ark1'!#REF!</f>
        <v>#REF!</v>
      </c>
      <c r="AG376" s="47" t="e">
        <f>+'Ark1'!#REF!</f>
        <v>#REF!</v>
      </c>
      <c r="AH376" s="47" t="e">
        <f>+'Ark1'!#REF!</f>
        <v>#REF!</v>
      </c>
      <c r="AI376" s="198" t="e">
        <f>+'Ark1'!#REF!</f>
        <v>#REF!</v>
      </c>
      <c r="AJ376" s="89" t="e">
        <f t="shared" si="5"/>
        <v>#REF!</v>
      </c>
    </row>
    <row r="377" spans="28:45">
      <c r="AB377" s="39"/>
      <c r="AC377" s="47" t="e">
        <f>+'Ark1'!#REF!</f>
        <v>#REF!</v>
      </c>
      <c r="AD377" s="47" t="e">
        <f>+'Ark1'!#REF!</f>
        <v>#REF!</v>
      </c>
      <c r="AE377" s="47" t="s">
        <v>429</v>
      </c>
      <c r="AF377" s="47" t="e">
        <f>+'Ark1'!#REF!</f>
        <v>#REF!</v>
      </c>
      <c r="AG377" s="47" t="e">
        <f>+'Ark1'!#REF!</f>
        <v>#REF!</v>
      </c>
      <c r="AH377" s="47" t="e">
        <f>+'Ark1'!#REF!</f>
        <v>#REF!</v>
      </c>
      <c r="AI377" s="198" t="e">
        <f>+'Ark1'!#REF!</f>
        <v>#REF!</v>
      </c>
      <c r="AJ377" s="89" t="e">
        <f t="shared" si="5"/>
        <v>#REF!</v>
      </c>
    </row>
    <row r="378" spans="28:45">
      <c r="AB378" s="39"/>
      <c r="AC378" s="47" t="e">
        <f>+'Ark1'!#REF!</f>
        <v>#REF!</v>
      </c>
      <c r="AD378" s="47" t="e">
        <f>+'Ark1'!#REF!</f>
        <v>#REF!</v>
      </c>
      <c r="AE378" s="47" t="s">
        <v>430</v>
      </c>
      <c r="AF378" s="47" t="e">
        <f>+'Ark1'!#REF!</f>
        <v>#REF!</v>
      </c>
      <c r="AG378" s="47" t="e">
        <f>+'Ark1'!#REF!</f>
        <v>#REF!</v>
      </c>
      <c r="AH378" s="47" t="e">
        <f>+'Ark1'!#REF!</f>
        <v>#REF!</v>
      </c>
      <c r="AI378" s="198" t="e">
        <f>+'Ark1'!#REF!</f>
        <v>#REF!</v>
      </c>
      <c r="AJ378" s="89" t="e">
        <f t="shared" si="5"/>
        <v>#REF!</v>
      </c>
    </row>
    <row r="379" spans="28:45">
      <c r="AB379" s="39"/>
      <c r="AC379" s="47" t="e">
        <f>+'Ark1'!#REF!</f>
        <v>#REF!</v>
      </c>
      <c r="AD379" s="47" t="e">
        <f>+'Ark1'!#REF!</f>
        <v>#REF!</v>
      </c>
      <c r="AE379" s="47" t="s">
        <v>431</v>
      </c>
      <c r="AF379" s="47" t="e">
        <f>+'Ark1'!#REF!</f>
        <v>#REF!</v>
      </c>
      <c r="AG379" s="47" t="e">
        <f>+'Ark1'!#REF!</f>
        <v>#REF!</v>
      </c>
      <c r="AH379" s="47" t="e">
        <f>+'Ark1'!#REF!</f>
        <v>#REF!</v>
      </c>
      <c r="AI379" s="198" t="e">
        <f>+'Ark1'!#REF!</f>
        <v>#REF!</v>
      </c>
      <c r="AJ379" s="89" t="e">
        <f t="shared" si="5"/>
        <v>#REF!</v>
      </c>
    </row>
    <row r="380" spans="28:45">
      <c r="AB380" s="39"/>
      <c r="AC380" s="47" t="e">
        <f>+'Ark1'!#REF!</f>
        <v>#REF!</v>
      </c>
      <c r="AD380" s="47" t="e">
        <f>+'Ark1'!#REF!</f>
        <v>#REF!</v>
      </c>
      <c r="AE380" s="47" t="s">
        <v>432</v>
      </c>
      <c r="AF380" s="47" t="e">
        <f>+'Ark1'!#REF!</f>
        <v>#REF!</v>
      </c>
      <c r="AG380" s="47" t="e">
        <f>+'Ark1'!#REF!</f>
        <v>#REF!</v>
      </c>
      <c r="AH380" s="47" t="e">
        <f>+'Ark1'!#REF!</f>
        <v>#REF!</v>
      </c>
      <c r="AI380" s="198" t="e">
        <f>+'Ark1'!#REF!</f>
        <v>#REF!</v>
      </c>
      <c r="AJ380" s="89" t="e">
        <f t="shared" si="5"/>
        <v>#REF!</v>
      </c>
    </row>
    <row r="381" spans="28:45">
      <c r="AB381" s="39"/>
      <c r="AC381" s="47" t="e">
        <f>+'Ark1'!#REF!</f>
        <v>#REF!</v>
      </c>
      <c r="AD381" s="47" t="e">
        <f>+'Ark1'!#REF!</f>
        <v>#REF!</v>
      </c>
      <c r="AE381" s="47" t="s">
        <v>433</v>
      </c>
      <c r="AF381" s="47" t="e">
        <f>+'Ark1'!#REF!</f>
        <v>#REF!</v>
      </c>
      <c r="AG381" s="47" t="e">
        <f>+'Ark1'!#REF!</f>
        <v>#REF!</v>
      </c>
      <c r="AH381" s="47" t="e">
        <f>+'Ark1'!#REF!</f>
        <v>#REF!</v>
      </c>
      <c r="AI381" s="198" t="e">
        <f>+'Ark1'!#REF!</f>
        <v>#REF!</v>
      </c>
      <c r="AJ381" s="89" t="e">
        <f t="shared" si="5"/>
        <v>#REF!</v>
      </c>
    </row>
    <row r="382" spans="28:45">
      <c r="AB382" s="39"/>
      <c r="AC382" s="47" t="e">
        <f>+'Ark1'!#REF!</f>
        <v>#REF!</v>
      </c>
      <c r="AD382" s="47" t="e">
        <f>+'Ark1'!#REF!</f>
        <v>#REF!</v>
      </c>
      <c r="AE382" s="47" t="s">
        <v>434</v>
      </c>
      <c r="AF382" s="47" t="e">
        <f>+'Ark1'!#REF!</f>
        <v>#REF!</v>
      </c>
      <c r="AG382" s="47" t="e">
        <f>+'Ark1'!#REF!</f>
        <v>#REF!</v>
      </c>
      <c r="AH382" s="47" t="e">
        <f>+'Ark1'!#REF!</f>
        <v>#REF!</v>
      </c>
      <c r="AI382" s="65" t="e">
        <f>+'Ark1'!#REF!</f>
        <v>#REF!</v>
      </c>
      <c r="AJ382" s="89" t="e">
        <f t="shared" si="5"/>
        <v>#REF!</v>
      </c>
    </row>
    <row r="383" spans="28:45">
      <c r="AB383" s="39"/>
      <c r="AC383" s="47" t="e">
        <f>+'Ark1'!#REF!</f>
        <v>#REF!</v>
      </c>
      <c r="AD383" s="47" t="e">
        <f>+'Ark1'!#REF!</f>
        <v>#REF!</v>
      </c>
      <c r="AE383" s="47" t="s">
        <v>435</v>
      </c>
      <c r="AF383" s="47" t="e">
        <f>+'Ark1'!#REF!</f>
        <v>#REF!</v>
      </c>
      <c r="AG383" s="47" t="e">
        <f>+'Ark1'!#REF!</f>
        <v>#REF!</v>
      </c>
      <c r="AH383" s="47" t="e">
        <f>+'Ark1'!#REF!</f>
        <v>#REF!</v>
      </c>
      <c r="AI383" s="65" t="e">
        <f>+'Ark1'!#REF!</f>
        <v>#REF!</v>
      </c>
      <c r="AJ383" s="89" t="e">
        <f t="shared" si="5"/>
        <v>#REF!</v>
      </c>
    </row>
    <row r="384" spans="28:45">
      <c r="AB384" s="39"/>
      <c r="AC384" s="47" t="e">
        <f>+'Ark1'!#REF!</f>
        <v>#REF!</v>
      </c>
      <c r="AD384" s="47" t="e">
        <f>+'Ark1'!#REF!</f>
        <v>#REF!</v>
      </c>
      <c r="AE384" s="47" t="s">
        <v>436</v>
      </c>
      <c r="AF384" s="47" t="e">
        <f>+'Ark1'!#REF!</f>
        <v>#REF!</v>
      </c>
      <c r="AG384" s="47" t="e">
        <f>+'Ark1'!#REF!</f>
        <v>#REF!</v>
      </c>
      <c r="AH384" s="47" t="e">
        <f>+'Ark1'!#REF!</f>
        <v>#REF!</v>
      </c>
      <c r="AI384" s="65" t="e">
        <f>+'Ark1'!#REF!</f>
        <v>#REF!</v>
      </c>
      <c r="AJ384" s="89" t="e">
        <f t="shared" si="5"/>
        <v>#REF!</v>
      </c>
    </row>
    <row r="385" spans="28:36">
      <c r="AB385" s="39"/>
      <c r="AC385" s="47" t="e">
        <f>+'Ark1'!#REF!</f>
        <v>#REF!</v>
      </c>
      <c r="AD385" s="47" t="e">
        <f>+'Ark1'!#REF!</f>
        <v>#REF!</v>
      </c>
      <c r="AE385" s="47" t="s">
        <v>437</v>
      </c>
      <c r="AF385" s="47" t="e">
        <f>+'Ark1'!#REF!</f>
        <v>#REF!</v>
      </c>
      <c r="AG385" s="47" t="e">
        <f>+'Ark1'!#REF!</f>
        <v>#REF!</v>
      </c>
      <c r="AH385" s="47" t="e">
        <f>+'Ark1'!#REF!</f>
        <v>#REF!</v>
      </c>
      <c r="AI385" s="65" t="e">
        <f>+'Ark1'!#REF!</f>
        <v>#REF!</v>
      </c>
      <c r="AJ385" s="89" t="e">
        <f t="shared" si="5"/>
        <v>#REF!</v>
      </c>
    </row>
    <row r="386" spans="28:36">
      <c r="AB386" s="39"/>
      <c r="AC386" s="47" t="e">
        <f>+'Ark1'!#REF!</f>
        <v>#REF!</v>
      </c>
      <c r="AD386" s="47" t="e">
        <f>+'Ark1'!#REF!</f>
        <v>#REF!</v>
      </c>
      <c r="AE386" s="47" t="s">
        <v>438</v>
      </c>
      <c r="AF386" s="47" t="e">
        <f>+'Ark1'!#REF!</f>
        <v>#REF!</v>
      </c>
      <c r="AG386" s="47" t="e">
        <f>+'Ark1'!#REF!</f>
        <v>#REF!</v>
      </c>
      <c r="AH386" s="47" t="e">
        <f>+'Ark1'!#REF!</f>
        <v>#REF!</v>
      </c>
      <c r="AI386" s="65" t="e">
        <f>+'Ark1'!#REF!</f>
        <v>#REF!</v>
      </c>
      <c r="AJ386" s="89" t="e">
        <f t="shared" si="5"/>
        <v>#REF!</v>
      </c>
    </row>
    <row r="387" spans="28:36">
      <c r="AB387" s="39"/>
      <c r="AC387" s="47" t="e">
        <f>+'Ark1'!#REF!</f>
        <v>#REF!</v>
      </c>
      <c r="AD387" s="47" t="e">
        <f>+'Ark1'!#REF!</f>
        <v>#REF!</v>
      </c>
      <c r="AE387" s="47" t="s">
        <v>439</v>
      </c>
      <c r="AF387" s="47" t="e">
        <f>+'Ark1'!#REF!</f>
        <v>#REF!</v>
      </c>
      <c r="AG387" s="47" t="e">
        <f>+'Ark1'!#REF!</f>
        <v>#REF!</v>
      </c>
      <c r="AH387" s="47" t="e">
        <f>+'Ark1'!#REF!</f>
        <v>#REF!</v>
      </c>
      <c r="AI387" s="65" t="e">
        <f>+'Ark1'!#REF!</f>
        <v>#REF!</v>
      </c>
      <c r="AJ387" s="89" t="e">
        <f t="shared" si="5"/>
        <v>#REF!</v>
      </c>
    </row>
    <row r="388" spans="28:36">
      <c r="AB388" s="39"/>
      <c r="AC388" s="47" t="e">
        <f>+'Ark1'!#REF!</f>
        <v>#REF!</v>
      </c>
      <c r="AD388" s="47" t="e">
        <f>+'Ark1'!#REF!</f>
        <v>#REF!</v>
      </c>
      <c r="AE388" s="47" t="s">
        <v>440</v>
      </c>
      <c r="AF388" s="47" t="e">
        <f>+'Ark1'!#REF!</f>
        <v>#REF!</v>
      </c>
      <c r="AG388" s="47" t="e">
        <f>+'Ark1'!#REF!</f>
        <v>#REF!</v>
      </c>
      <c r="AH388" s="47" t="e">
        <f>+'Ark1'!#REF!</f>
        <v>#REF!</v>
      </c>
      <c r="AI388" s="65" t="e">
        <f>+'Ark1'!#REF!</f>
        <v>#REF!</v>
      </c>
      <c r="AJ388" s="89" t="e">
        <f t="shared" si="5"/>
        <v>#REF!</v>
      </c>
    </row>
    <row r="389" spans="28:36">
      <c r="AB389" s="39"/>
      <c r="AC389" s="47" t="e">
        <f>+'Ark1'!#REF!</f>
        <v>#REF!</v>
      </c>
      <c r="AD389" s="47" t="e">
        <f>+'Ark1'!#REF!</f>
        <v>#REF!</v>
      </c>
      <c r="AE389" s="47" t="s">
        <v>441</v>
      </c>
      <c r="AF389" s="47" t="e">
        <f>+'Ark1'!#REF!</f>
        <v>#REF!</v>
      </c>
      <c r="AG389" s="47" t="e">
        <f>+'Ark1'!#REF!</f>
        <v>#REF!</v>
      </c>
      <c r="AH389" s="47" t="e">
        <f>+'Ark1'!#REF!</f>
        <v>#REF!</v>
      </c>
      <c r="AI389" s="65" t="e">
        <f>+'Ark1'!#REF!</f>
        <v>#REF!</v>
      </c>
      <c r="AJ389" s="89" t="e">
        <f t="shared" si="5"/>
        <v>#REF!</v>
      </c>
    </row>
    <row r="390" spans="28:36">
      <c r="AB390" s="39"/>
      <c r="AC390" s="39"/>
      <c r="AD390" s="39"/>
      <c r="AE390" s="39"/>
      <c r="AF390" s="39"/>
      <c r="AG390" s="39"/>
      <c r="AH390" s="39"/>
      <c r="AI390" s="64"/>
      <c r="AJ390" s="39"/>
    </row>
    <row r="391" spans="28:36">
      <c r="AB391" s="39"/>
      <c r="AC391" s="39"/>
      <c r="AD391" s="39"/>
      <c r="AE391" s="39"/>
      <c r="AF391" s="39"/>
      <c r="AG391" s="39"/>
      <c r="AH391" s="39"/>
      <c r="AI391" s="64"/>
      <c r="AJ391" s="39"/>
    </row>
    <row r="392" spans="28:36">
      <c r="AJ392" s="52"/>
    </row>
    <row r="393" spans="28:36">
      <c r="AJ393" s="52"/>
    </row>
    <row r="394" spans="28:36">
      <c r="AJ394" s="52"/>
    </row>
    <row r="395" spans="28:36">
      <c r="AJ395" s="52"/>
    </row>
    <row r="396" spans="28:36">
      <c r="AJ396" s="52"/>
    </row>
    <row r="397" spans="28:36">
      <c r="AJ397" s="52"/>
    </row>
    <row r="398" spans="28:36">
      <c r="AJ398" s="52"/>
    </row>
    <row r="399" spans="28:36">
      <c r="AJ399" s="52"/>
    </row>
    <row r="400" spans="28:36">
      <c r="AJ400" s="52"/>
    </row>
    <row r="401" spans="36:36">
      <c r="AJ401" s="52"/>
    </row>
    <row r="402" spans="36:36">
      <c r="AJ402" s="52"/>
    </row>
    <row r="403" spans="36:36">
      <c r="AJ403" s="52"/>
    </row>
    <row r="404" spans="36:36">
      <c r="AJ404" s="52"/>
    </row>
    <row r="405" spans="36:36">
      <c r="AJ405" s="52"/>
    </row>
    <row r="406" spans="36:36">
      <c r="AJ406" s="52"/>
    </row>
    <row r="407" spans="36:36">
      <c r="AJ407" s="52"/>
    </row>
    <row r="408" spans="36:36">
      <c r="AJ408" s="52"/>
    </row>
    <row r="409" spans="36:36">
      <c r="AJ409" s="52"/>
    </row>
    <row r="410" spans="36:36">
      <c r="AJ410" s="52"/>
    </row>
    <row r="411" spans="36:36">
      <c r="AJ411" s="52"/>
    </row>
    <row r="412" spans="36:36">
      <c r="AJ412" s="52"/>
    </row>
    <row r="413" spans="36:36">
      <c r="AJ413" s="52"/>
    </row>
    <row r="414" spans="36:36">
      <c r="AJ414" s="52"/>
    </row>
    <row r="415" spans="36:36">
      <c r="AJ415" s="52"/>
    </row>
    <row r="416" spans="36:36">
      <c r="AJ416" s="52"/>
    </row>
    <row r="417" spans="36:36">
      <c r="AJ417" s="52"/>
    </row>
    <row r="418" spans="36:36">
      <c r="AJ418" s="52"/>
    </row>
    <row r="419" spans="36:36">
      <c r="AJ419" s="52"/>
    </row>
    <row r="420" spans="36:36">
      <c r="AJ420" s="52"/>
    </row>
    <row r="421" spans="36:36">
      <c r="AJ421" s="52"/>
    </row>
    <row r="422" spans="36:36">
      <c r="AJ422" s="52"/>
    </row>
    <row r="423" spans="36:36">
      <c r="AJ423" s="52"/>
    </row>
    <row r="424" spans="36:36">
      <c r="AJ424" s="52"/>
    </row>
    <row r="425" spans="36:36">
      <c r="AJ425" s="52"/>
    </row>
    <row r="426" spans="36:36">
      <c r="AJ426" s="52"/>
    </row>
    <row r="427" spans="36:36">
      <c r="AJ427" s="52"/>
    </row>
    <row r="428" spans="36:36">
      <c r="AJ428" s="52"/>
    </row>
    <row r="429" spans="36:36">
      <c r="AJ429" s="52"/>
    </row>
    <row r="430" spans="36:36">
      <c r="AJ430" s="52"/>
    </row>
    <row r="431" spans="36:36">
      <c r="AJ431" s="52"/>
    </row>
    <row r="432" spans="36:36">
      <c r="AJ432" s="52"/>
    </row>
    <row r="433" spans="36:36">
      <c r="AJ433" s="52"/>
    </row>
    <row r="434" spans="36:36">
      <c r="AJ434" s="52"/>
    </row>
    <row r="435" spans="36:36">
      <c r="AJ435" s="52"/>
    </row>
    <row r="436" spans="36:36">
      <c r="AJ436" s="52"/>
    </row>
    <row r="437" spans="36:36">
      <c r="AJ437" s="52"/>
    </row>
    <row r="438" spans="36:36">
      <c r="AJ438" s="52"/>
    </row>
    <row r="439" spans="36:36">
      <c r="AJ439" s="52"/>
    </row>
    <row r="440" spans="36:36">
      <c r="AJ440" s="52"/>
    </row>
    <row r="441" spans="36:36">
      <c r="AJ441" s="52"/>
    </row>
    <row r="442" spans="36:36">
      <c r="AJ442" s="52"/>
    </row>
    <row r="443" spans="36:36">
      <c r="AJ443" s="52"/>
    </row>
  </sheetData>
  <conditionalFormatting sqref="AL39:AL40 AL112:AL113">
    <cfRule type="cellIs" dxfId="34" priority="12" stopIfTrue="1" operator="lessThan">
      <formula>0</formula>
    </cfRule>
  </conditionalFormatting>
  <conditionalFormatting sqref="AL88">
    <cfRule type="cellIs" dxfId="33" priority="13" stopIfTrue="1" operator="greaterThan">
      <formula>0</formula>
    </cfRule>
  </conditionalFormatting>
  <conditionalFormatting sqref="AL63">
    <cfRule type="cellIs" dxfId="32" priority="14" stopIfTrue="1" operator="greaterThan">
      <formula>0</formula>
    </cfRule>
    <cfRule type="cellIs" dxfId="31" priority="15" stopIfTrue="1" operator="lessThan">
      <formula>0</formula>
    </cfRule>
  </conditionalFormatting>
  <conditionalFormatting sqref="AL88">
    <cfRule type="cellIs" dxfId="3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9"/>
  <sheetViews>
    <sheetView zoomScale="96" zoomScaleNormal="96" workbookViewId="0">
      <selection activeCell="B11" sqref="B1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7" width="7" style="222" customWidth="1"/>
    <col min="8" max="8" width="5" customWidth="1"/>
    <col min="9" max="9" width="6.81640625" style="222" customWidth="1"/>
    <col min="10" max="10" width="6.453125" style="97" customWidth="1"/>
    <col min="11" max="11" width="5.6328125" style="97" customWidth="1"/>
    <col min="12" max="12" width="6.81640625" customWidth="1"/>
    <col min="13" max="13" width="6.36328125" customWidth="1"/>
    <col min="14" max="14" width="5.453125" customWidth="1"/>
    <col min="15" max="15" width="7.1796875" style="97" customWidth="1"/>
    <col min="16" max="16" width="8.1796875" style="97" customWidth="1"/>
    <col min="17" max="17" width="7.1796875" style="97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69"/>
      <c r="H1" s="39"/>
      <c r="I1" s="269"/>
      <c r="J1" s="101"/>
      <c r="K1" s="101"/>
      <c r="L1" s="39"/>
      <c r="M1" s="39"/>
      <c r="N1" s="39"/>
      <c r="O1" s="101"/>
      <c r="P1" s="101"/>
      <c r="Q1" s="101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3" customFormat="1" ht="31.8">
      <c r="A2" s="141"/>
      <c r="B2" s="141"/>
      <c r="C2" s="142" t="s">
        <v>387</v>
      </c>
      <c r="D2" s="142"/>
      <c r="E2" s="142"/>
      <c r="F2" s="142"/>
      <c r="G2" s="276"/>
      <c r="H2" s="142"/>
      <c r="I2" s="276"/>
      <c r="J2" s="142" t="s">
        <v>418</v>
      </c>
      <c r="K2" s="142"/>
      <c r="L2" s="142"/>
      <c r="M2" s="142"/>
      <c r="N2" s="142"/>
      <c r="O2" s="144" t="str">
        <f>+År!B2</f>
        <v>Flådd purke</v>
      </c>
      <c r="P2" s="147"/>
      <c r="Q2" s="147"/>
      <c r="R2" s="141"/>
      <c r="S2" s="148"/>
      <c r="T2" s="148"/>
      <c r="U2" s="141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69"/>
      <c r="H3" s="39"/>
      <c r="I3" s="269"/>
      <c r="J3" s="101"/>
      <c r="K3" s="101"/>
      <c r="L3" s="39"/>
      <c r="M3" s="39"/>
      <c r="N3" s="39"/>
      <c r="O3" s="101"/>
      <c r="P3" s="101"/>
      <c r="Q3" s="101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69"/>
      <c r="H4" s="39"/>
      <c r="I4" s="269"/>
      <c r="J4" s="101"/>
      <c r="K4" s="101"/>
      <c r="L4" s="39"/>
      <c r="M4" s="39"/>
      <c r="N4" s="39"/>
      <c r="O4" s="101"/>
      <c r="P4" s="101"/>
      <c r="Q4" s="101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4" customFormat="1" ht="19.8">
      <c r="A5" s="155"/>
      <c r="B5" s="155"/>
      <c r="C5" s="139" t="s">
        <v>8</v>
      </c>
      <c r="D5" s="139"/>
      <c r="E5" s="133">
        <f>+År!Q2</f>
        <v>52</v>
      </c>
      <c r="F5" s="155"/>
      <c r="G5" s="277"/>
      <c r="H5" s="155"/>
      <c r="I5" s="277"/>
      <c r="J5" s="164"/>
      <c r="K5" s="164" t="s">
        <v>372</v>
      </c>
      <c r="L5" s="164"/>
      <c r="M5" s="164"/>
      <c r="N5" s="155"/>
      <c r="O5" s="164"/>
      <c r="P5" s="295">
        <f>SUM(G11:G13)</f>
        <v>18002</v>
      </c>
      <c r="Q5" s="296"/>
      <c r="R5" s="157"/>
      <c r="S5" s="155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68"/>
      <c r="H6" s="45"/>
      <c r="I6" s="268"/>
      <c r="J6" s="145"/>
      <c r="K6" s="145"/>
      <c r="L6" s="45"/>
      <c r="M6" s="45"/>
      <c r="N6" s="45"/>
      <c r="O6" s="145"/>
      <c r="P6" s="145"/>
      <c r="Q6" s="145"/>
      <c r="R6" s="45"/>
      <c r="S6" s="83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68"/>
      <c r="H7" s="45"/>
      <c r="I7" s="268"/>
      <c r="J7" s="145"/>
      <c r="K7" s="145"/>
      <c r="L7" s="45"/>
      <c r="M7" s="45"/>
      <c r="N7" s="45"/>
      <c r="O7" s="145"/>
      <c r="P7" s="145"/>
      <c r="Q7" s="145"/>
      <c r="R7" s="45"/>
      <c r="S7" s="83"/>
      <c r="T7" s="83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68"/>
      <c r="H8" s="45"/>
      <c r="I8" s="270" t="s">
        <v>3</v>
      </c>
      <c r="J8" s="145"/>
      <c r="K8" s="145"/>
      <c r="L8" s="45"/>
      <c r="M8" s="45"/>
      <c r="N8" s="45"/>
      <c r="O8" s="96" t="s">
        <v>18</v>
      </c>
      <c r="P8" s="96" t="s">
        <v>18</v>
      </c>
      <c r="Q8" s="96" t="s">
        <v>395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442</v>
      </c>
      <c r="F9" s="45"/>
      <c r="G9" s="270" t="s">
        <v>3</v>
      </c>
      <c r="H9" s="45"/>
      <c r="I9" s="270" t="s">
        <v>401</v>
      </c>
      <c r="J9" s="96" t="s">
        <v>3</v>
      </c>
      <c r="K9" s="96" t="s">
        <v>1</v>
      </c>
      <c r="L9" s="78" t="s">
        <v>18</v>
      </c>
      <c r="M9" s="78" t="s">
        <v>18</v>
      </c>
      <c r="N9" s="45"/>
      <c r="O9" s="96" t="s">
        <v>399</v>
      </c>
      <c r="P9" s="96" t="s">
        <v>399</v>
      </c>
      <c r="Q9" s="96" t="s">
        <v>399</v>
      </c>
      <c r="R9" s="78" t="s">
        <v>395</v>
      </c>
      <c r="S9" s="72" t="s">
        <v>73</v>
      </c>
      <c r="T9" s="72" t="s">
        <v>449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379</v>
      </c>
      <c r="D10" s="42"/>
      <c r="E10" s="72" t="s">
        <v>421</v>
      </c>
      <c r="F10" s="113" t="s">
        <v>448</v>
      </c>
      <c r="G10" s="270" t="s">
        <v>11</v>
      </c>
      <c r="H10" s="113" t="s">
        <v>448</v>
      </c>
      <c r="I10" s="270" t="s">
        <v>394</v>
      </c>
      <c r="J10" s="96" t="s">
        <v>363</v>
      </c>
      <c r="K10" s="96" t="s">
        <v>363</v>
      </c>
      <c r="L10" s="78" t="s">
        <v>30</v>
      </c>
      <c r="M10" s="78" t="s">
        <v>394</v>
      </c>
      <c r="N10" s="113" t="s">
        <v>448</v>
      </c>
      <c r="O10" s="96" t="s">
        <v>444</v>
      </c>
      <c r="P10" s="96" t="s">
        <v>396</v>
      </c>
      <c r="Q10" s="96" t="s">
        <v>396</v>
      </c>
      <c r="R10" s="78" t="s">
        <v>397</v>
      </c>
      <c r="S10" s="72" t="s">
        <v>403</v>
      </c>
      <c r="T10" s="72" t="s">
        <v>456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+'Ark1'!C3825</f>
        <v>2023</v>
      </c>
      <c r="C11" s="47">
        <f>+'Ark1'!K3825</f>
        <v>0</v>
      </c>
      <c r="D11" s="48" t="s">
        <v>446</v>
      </c>
      <c r="E11" s="65">
        <f>+'Ark1'!Q3825</f>
        <v>286</v>
      </c>
      <c r="F11" s="76">
        <f>+E11-E15</f>
        <v>0</v>
      </c>
      <c r="G11" s="272">
        <f>+'Ark1'!R3825</f>
        <v>17825</v>
      </c>
      <c r="H11" s="76">
        <f>+G11-G15</f>
        <v>-77</v>
      </c>
      <c r="I11" s="272">
        <f>+'Ark1'!S3825</f>
        <v>17820</v>
      </c>
      <c r="J11" s="102">
        <f>+'Ark1'!T3825</f>
        <v>99.016775913787356</v>
      </c>
      <c r="K11" s="102">
        <f>+'Ark1'!U3825</f>
        <v>99.014848655607778</v>
      </c>
      <c r="L11" s="49">
        <f>+'Ark1'!V3825</f>
        <v>5.0453856942496484</v>
      </c>
      <c r="M11" s="49">
        <f>+'Ark1'!W3825</f>
        <v>60.021436588103249</v>
      </c>
      <c r="N11" s="61">
        <f>+IF(E11=0,"",M11-M15)</f>
        <v>0.28833791786077256</v>
      </c>
      <c r="O11" s="102">
        <f>+'Ark1'!Y3825</f>
        <v>137.8096718092568</v>
      </c>
      <c r="P11" s="102">
        <f>+'Ark1'!Z3825</f>
        <v>137.84833894500579</v>
      </c>
      <c r="Q11" s="102">
        <f>+'Ark1'!AA3825</f>
        <v>30.020522909867243</v>
      </c>
      <c r="R11" s="49">
        <f>+'Ark1'!AB3825</f>
        <v>4.0362263271864345</v>
      </c>
      <c r="S11" s="65">
        <f>+'Ark1'!AC3825</f>
        <v>-56.518665379482862</v>
      </c>
      <c r="T11" s="65">
        <f t="shared" ref="T11:T25" si="0">+G11/E11</f>
        <v>62.325174825174827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+'Ark1'!C3826</f>
        <v>2023</v>
      </c>
      <c r="C12" s="47">
        <f>+'Ark1'!K3826</f>
        <v>4</v>
      </c>
      <c r="D12" s="48" t="s">
        <v>468</v>
      </c>
      <c r="E12" s="65">
        <f>+'Ark1'!Q3826</f>
        <v>10</v>
      </c>
      <c r="F12" s="76">
        <f>+E12-E16</f>
        <v>3</v>
      </c>
      <c r="G12" s="272">
        <f>+'Ark1'!R3826</f>
        <v>82</v>
      </c>
      <c r="H12" s="76">
        <f>+G12-G16</f>
        <v>-11</v>
      </c>
      <c r="I12" s="272">
        <f>+'Ark1'!S3826</f>
        <v>79</v>
      </c>
      <c r="J12" s="102">
        <f>+'Ark1'!T3826</f>
        <v>0.45550494389512258</v>
      </c>
      <c r="K12" s="102">
        <f>+'Ark1'!U3826</f>
        <v>0.57043860731073948</v>
      </c>
      <c r="L12" s="49">
        <f>+'Ark1'!V3826</f>
        <v>6.9878048780487791</v>
      </c>
      <c r="M12" s="49">
        <f>+'Ark1'!W3826</f>
        <v>56.265822784810119</v>
      </c>
      <c r="N12" s="61">
        <f>+IF(E12=0,"",M12-M16)</f>
        <v>0.50495321959272843</v>
      </c>
      <c r="O12" s="102">
        <f>+'Ark1'!Y3826</f>
        <v>172.58536585365863</v>
      </c>
      <c r="P12" s="102">
        <f>+'Ark1'!Z3826</f>
        <v>179.13924050632923</v>
      </c>
      <c r="Q12" s="102">
        <f>+'Ark1'!AA3826</f>
        <v>33.92636634831932</v>
      </c>
      <c r="R12" s="49">
        <f>+'Ark1'!AB3826</f>
        <v>5.676308438376342</v>
      </c>
      <c r="S12" s="65">
        <f>+'Ark1'!AC3826</f>
        <v>-61.445402906114801</v>
      </c>
      <c r="T12" s="65">
        <f t="shared" si="0"/>
        <v>8.1999999999999993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+'Ark1'!C3827</f>
        <v>2023</v>
      </c>
      <c r="C13" s="47">
        <f>+'Ark1'!K3827</f>
        <v>7</v>
      </c>
      <c r="D13" s="48" t="s">
        <v>46</v>
      </c>
      <c r="E13" s="65">
        <f>+'Ark1'!Q3827</f>
        <v>22</v>
      </c>
      <c r="F13" s="76">
        <f>+E13-E17</f>
        <v>-2</v>
      </c>
      <c r="G13" s="272">
        <f>+'Ark1'!R3827</f>
        <v>95</v>
      </c>
      <c r="H13" s="76">
        <f>+G13-G17</f>
        <v>23</v>
      </c>
      <c r="I13" s="272">
        <f>+'Ark1'!S3827</f>
        <v>76</v>
      </c>
      <c r="J13" s="102">
        <f>+'Ark1'!T3827</f>
        <v>0.52771914231752037</v>
      </c>
      <c r="K13" s="102">
        <f>+'Ark1'!U3827</f>
        <v>0.41471273708149187</v>
      </c>
      <c r="L13" s="49">
        <f>+'Ark1'!V3827</f>
        <v>5.3684210526315796</v>
      </c>
      <c r="M13" s="49">
        <f>+'Ark1'!W3827</f>
        <v>59.421052631578959</v>
      </c>
      <c r="N13" s="61">
        <f>+IF(E13=0,"",M13-M17)</f>
        <v>0.55994152046783796</v>
      </c>
      <c r="O13" s="102">
        <f>+'Ark1'!Y3827</f>
        <v>108.30105263157894</v>
      </c>
      <c r="P13" s="102">
        <f>+'Ark1'!Z3827</f>
        <v>135.37631578947369</v>
      </c>
      <c r="Q13" s="102">
        <f>+'Ark1'!AA3827</f>
        <v>28.163927415742727</v>
      </c>
      <c r="R13" s="49">
        <f>+'Ark1'!AB3827</f>
        <v>1.6879071274553017</v>
      </c>
      <c r="S13" s="65">
        <f>+'Ark1'!AC3827</f>
        <v>-5.622695869280431</v>
      </c>
      <c r="T13" s="65">
        <f t="shared" si="0"/>
        <v>4.3181818181818183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69"/>
      <c r="H14" s="39"/>
      <c r="I14" s="26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+'Ark1'!C3828</f>
        <v>2022</v>
      </c>
      <c r="C15">
        <f>+'Ark1'!K3828</f>
        <v>0</v>
      </c>
      <c r="D15" s="3" t="s">
        <v>446</v>
      </c>
      <c r="E15" s="9">
        <f>+'Ark1'!Q3828</f>
        <v>286</v>
      </c>
      <c r="F15" s="9"/>
      <c r="G15" s="222">
        <f>+'Ark1'!R3828</f>
        <v>17902</v>
      </c>
      <c r="H15" s="9"/>
      <c r="I15" s="222">
        <f>+'Ark1'!S3828</f>
        <v>17898</v>
      </c>
      <c r="J15" s="97">
        <f>+'Ark1'!T3828</f>
        <v>99.086732717108561</v>
      </c>
      <c r="K15" s="97">
        <f>+'Ark1'!U3828</f>
        <v>98.929476809177984</v>
      </c>
      <c r="L15" s="1">
        <f>+'Ark1'!V3828</f>
        <v>15.3302424310133</v>
      </c>
      <c r="M15" s="1">
        <f>+'Ark1'!W3828</f>
        <v>59.733098670242477</v>
      </c>
      <c r="N15" s="9"/>
      <c r="O15" s="97">
        <f>+'Ark1'!Y3828</f>
        <v>138.09135068707451</v>
      </c>
      <c r="P15" s="97">
        <f>+'Ark1'!Z3828</f>
        <v>138.12221253771423</v>
      </c>
      <c r="Q15" s="97">
        <f>+'Ark1'!AA3828</f>
        <v>29.40948849489364</v>
      </c>
      <c r="R15" s="1">
        <f>+'Ark1'!AB3828</f>
        <v>4.1976932585676598</v>
      </c>
      <c r="S15" s="9">
        <f>+'Ark1'!AC3828</f>
        <v>-56.347297559715905</v>
      </c>
      <c r="T15" s="9">
        <f t="shared" si="0"/>
        <v>62.594405594405593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+'Ark1'!C3829</f>
        <v>2022</v>
      </c>
      <c r="C16">
        <f>+'Ark1'!K3829</f>
        <v>4</v>
      </c>
      <c r="D16" s="3" t="s">
        <v>468</v>
      </c>
      <c r="E16" s="9">
        <f>+'Ark1'!Q3829</f>
        <v>7</v>
      </c>
      <c r="F16" s="9"/>
      <c r="G16" s="222">
        <f>+'Ark1'!R3829</f>
        <v>93</v>
      </c>
      <c r="H16" s="9"/>
      <c r="I16" s="222">
        <f>+'Ark1'!S3829</f>
        <v>92</v>
      </c>
      <c r="J16" s="97">
        <f>+'Ark1'!T3829</f>
        <v>0.51475065035700474</v>
      </c>
      <c r="K16" s="97">
        <f>+'Ark1'!U3829</f>
        <v>0.65502209793668076</v>
      </c>
      <c r="L16" s="1">
        <f>+'Ark1'!V3829</f>
        <v>13.32258064516129</v>
      </c>
      <c r="M16" s="1">
        <f>+'Ark1'!W3829</f>
        <v>55.760869565217391</v>
      </c>
      <c r="N16" s="9"/>
      <c r="O16" s="97">
        <f>+'Ark1'!Y3829</f>
        <v>176.00107526881723</v>
      </c>
      <c r="P16" s="97">
        <f>+'Ark1'!Z3829</f>
        <v>177.91413043478275</v>
      </c>
      <c r="Q16" s="97">
        <f>+'Ark1'!AA3829</f>
        <v>35.980947801282625</v>
      </c>
      <c r="R16" s="1">
        <f>+'Ark1'!AB3829</f>
        <v>5.8743539241745841</v>
      </c>
      <c r="S16" s="9">
        <f>+'Ark1'!AC3829</f>
        <v>-55.563774565008451</v>
      </c>
      <c r="T16" s="9">
        <f t="shared" si="0"/>
        <v>13.285714285714286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+'Ark1'!C3830</f>
        <v>2022</v>
      </c>
      <c r="C17">
        <f>+'Ark1'!K3830</f>
        <v>7</v>
      </c>
      <c r="D17" s="3" t="s">
        <v>46</v>
      </c>
      <c r="E17" s="9">
        <f>+'Ark1'!Q3830</f>
        <v>24</v>
      </c>
      <c r="F17" s="9"/>
      <c r="G17" s="222">
        <f>+'Ark1'!R3830</f>
        <v>72</v>
      </c>
      <c r="H17" s="9"/>
      <c r="I17" s="222">
        <f>+'Ark1'!S3830</f>
        <v>72</v>
      </c>
      <c r="J17" s="97">
        <f>+'Ark1'!T3830</f>
        <v>0.39851663253445502</v>
      </c>
      <c r="K17" s="97">
        <f>+'Ark1'!U3830</f>
        <v>0.4155010928853663</v>
      </c>
      <c r="L17" s="1">
        <f>+'Ark1'!V3830</f>
        <v>14.875</v>
      </c>
      <c r="M17" s="1">
        <f>+'Ark1'!W3830</f>
        <v>58.861111111111121</v>
      </c>
      <c r="N17" s="9"/>
      <c r="O17" s="97">
        <f>+'Ark1'!Y3830</f>
        <v>144.20555555555555</v>
      </c>
      <c r="P17" s="97">
        <f>+'Ark1'!Z3830</f>
        <v>144.20555555555555</v>
      </c>
      <c r="Q17" s="97">
        <f>+'Ark1'!AA3830</f>
        <v>34.126398583016545</v>
      </c>
      <c r="R17" s="1">
        <f>+'Ark1'!AB3830</f>
        <v>4.5530989311174626</v>
      </c>
      <c r="S17" s="9">
        <f>+'Ark1'!AC3830</f>
        <v>-71.330499947590553</v>
      </c>
      <c r="T17" s="9">
        <f t="shared" si="0"/>
        <v>3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ht="15.6">
      <c r="A18" s="39"/>
      <c r="B18" s="39"/>
      <c r="C18" s="39"/>
      <c r="D18" s="39"/>
      <c r="E18" s="39"/>
      <c r="F18" s="39"/>
      <c r="G18" s="269"/>
      <c r="H18" s="39"/>
      <c r="I18" s="26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7" ht="15.6">
      <c r="A19" s="39"/>
      <c r="B19" s="47">
        <f>+'Ark1'!C3831</f>
        <v>2021</v>
      </c>
      <c r="C19" s="47">
        <f>+'Ark1'!K3831</f>
        <v>0</v>
      </c>
      <c r="D19" s="48" t="s">
        <v>446</v>
      </c>
      <c r="E19" s="65">
        <f>+'Ark1'!Q3831</f>
        <v>306</v>
      </c>
      <c r="F19" s="65"/>
      <c r="G19" s="272">
        <f>+'Ark1'!R3831</f>
        <v>19512.400000000001</v>
      </c>
      <c r="H19" s="65"/>
      <c r="I19" s="272">
        <f>+'Ark1'!S3831</f>
        <v>19495.400000000001</v>
      </c>
      <c r="J19" s="102">
        <f>+'Ark1'!T3831</f>
        <v>99.368519687926494</v>
      </c>
      <c r="K19" s="102">
        <f>+'Ark1'!U3831</f>
        <v>99.293848219414528</v>
      </c>
      <c r="L19" s="49">
        <f>+'Ark1'!V3831</f>
        <v>14.89790082204137</v>
      </c>
      <c r="M19" s="49">
        <f>+'Ark1'!W3831</f>
        <v>58.83527396206285</v>
      </c>
      <c r="N19" s="65"/>
      <c r="O19" s="102">
        <f>+'Ark1'!Y3831</f>
        <v>136.87858746233272</v>
      </c>
      <c r="P19" s="102">
        <f>+'Ark1'!Z3831</f>
        <v>136.99794566923589</v>
      </c>
      <c r="Q19" s="102">
        <f>+'Ark1'!AA3831</f>
        <v>29.403048231343199</v>
      </c>
      <c r="R19" s="49">
        <f>+'Ark1'!AB3831</f>
        <v>4.2968278017320012</v>
      </c>
      <c r="S19" s="65">
        <f>+'Ark1'!AC3831</f>
        <v>-57.801047809867114</v>
      </c>
      <c r="T19" s="65">
        <f t="shared" si="0"/>
        <v>63.766013071895429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7" ht="15.6">
      <c r="A20" s="39"/>
      <c r="B20" s="47">
        <f>+'Ark1'!C3832</f>
        <v>2021</v>
      </c>
      <c r="C20" s="47">
        <f>+'Ark1'!K3832</f>
        <v>4</v>
      </c>
      <c r="D20" s="48" t="s">
        <v>468</v>
      </c>
      <c r="E20" s="65">
        <f>+'Ark1'!Q3832</f>
        <v>9</v>
      </c>
      <c r="F20" s="65"/>
      <c r="G20" s="272">
        <f>+'Ark1'!R3832</f>
        <v>40</v>
      </c>
      <c r="H20" s="65"/>
      <c r="I20" s="272">
        <f>+'Ark1'!S3832</f>
        <v>38</v>
      </c>
      <c r="J20" s="102">
        <f>+'Ark1'!T3832</f>
        <v>0.20370332647532127</v>
      </c>
      <c r="K20" s="102">
        <f>+'Ark1'!U3832</f>
        <v>0.25986830461720822</v>
      </c>
      <c r="L20" s="49">
        <f>+'Ark1'!V3832</f>
        <v>14.45</v>
      </c>
      <c r="M20" s="49">
        <f>+'Ark1'!W3832</f>
        <v>58.23684210526315</v>
      </c>
      <c r="N20" s="65"/>
      <c r="O20" s="102">
        <f>+'Ark1'!Y3832</f>
        <v>174.74999999999997</v>
      </c>
      <c r="P20" s="102">
        <f>+'Ark1'!Z3832</f>
        <v>183.94736842105257</v>
      </c>
      <c r="Q20" s="102">
        <f>+'Ark1'!AA3832</f>
        <v>25.501596821439367</v>
      </c>
      <c r="R20" s="49">
        <f>+'Ark1'!AB3832</f>
        <v>3.4749798221778474</v>
      </c>
      <c r="S20" s="65">
        <f>+'Ark1'!AC3832</f>
        <v>-41.38501142539404</v>
      </c>
      <c r="T20" s="65">
        <f t="shared" si="0"/>
        <v>4.4444444444444446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+'Ark1'!C3833</f>
        <v>2021</v>
      </c>
      <c r="C21" s="47">
        <f>+'Ark1'!K3833</f>
        <v>7</v>
      </c>
      <c r="D21" s="48" t="s">
        <v>46</v>
      </c>
      <c r="E21" s="65">
        <f>+'Ark1'!Q3833</f>
        <v>31</v>
      </c>
      <c r="F21" s="65"/>
      <c r="G21" s="272">
        <f>+'Ark1'!R3833</f>
        <v>84</v>
      </c>
      <c r="H21" s="65"/>
      <c r="I21" s="272">
        <f>+'Ark1'!S3833</f>
        <v>84</v>
      </c>
      <c r="J21" s="102">
        <f>+'Ark1'!T3833</f>
        <v>0.4277769855981749</v>
      </c>
      <c r="K21" s="102">
        <f>+'Ark1'!U3833</f>
        <v>0.44628347596825113</v>
      </c>
      <c r="L21" s="49">
        <f>+'Ark1'!V3833</f>
        <v>14.321428571428577</v>
      </c>
      <c r="M21" s="49">
        <f>+'Ark1'!W3833</f>
        <v>57.630952380952394</v>
      </c>
      <c r="N21" s="65"/>
      <c r="O21" s="102">
        <f>+'Ark1'!Y3833</f>
        <v>142.90761904761911</v>
      </c>
      <c r="P21" s="102">
        <f>+'Ark1'!Z3833</f>
        <v>142.90761904761911</v>
      </c>
      <c r="Q21" s="102">
        <f>+'Ark1'!AA3833</f>
        <v>36.355426188929137</v>
      </c>
      <c r="R21" s="49">
        <f>+'Ark1'!AB3833</f>
        <v>3.872306319989121</v>
      </c>
      <c r="S21" s="65">
        <f>+'Ark1'!AC3833</f>
        <v>-23.075995600828168</v>
      </c>
      <c r="T21" s="65">
        <f t="shared" si="0"/>
        <v>2.7096774193548385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269"/>
      <c r="H22" s="39"/>
      <c r="I22" s="26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D22" s="9"/>
      <c r="AE22" s="9"/>
      <c r="AF22" s="9"/>
    </row>
    <row r="23" spans="1:37" ht="15.6">
      <c r="A23" s="39"/>
      <c r="B23">
        <f>+'Ark1'!C3834</f>
        <v>2020</v>
      </c>
      <c r="C23">
        <f>+'Ark1'!K3834</f>
        <v>0</v>
      </c>
      <c r="D23" s="3" t="s">
        <v>446</v>
      </c>
      <c r="E23" s="9">
        <f>+'Ark1'!Q3834</f>
        <v>316</v>
      </c>
      <c r="F23" s="9"/>
      <c r="G23" s="222">
        <f>+'Ark1'!R3834</f>
        <v>19939</v>
      </c>
      <c r="H23" s="9"/>
      <c r="I23" s="222">
        <f>+'Ark1'!S3834</f>
        <v>19920</v>
      </c>
      <c r="J23" s="97">
        <f>+'Ark1'!T3834</f>
        <v>99.620284786410181</v>
      </c>
      <c r="K23" s="97">
        <f>+'Ark1'!U3834</f>
        <v>99.635091978048678</v>
      </c>
      <c r="L23" s="1">
        <f>+'Ark1'!V3834</f>
        <v>14.470836049952357</v>
      </c>
      <c r="M23" s="1">
        <f>+'Ark1'!W3834</f>
        <v>57.898142570281138</v>
      </c>
      <c r="N23" s="9"/>
      <c r="O23" s="97">
        <f>+'Ark1'!Y3834</f>
        <v>134.08277696975804</v>
      </c>
      <c r="P23" s="97">
        <f>+'Ark1'!Z3834</f>
        <v>134.210667168675</v>
      </c>
      <c r="Q23" s="97">
        <f>+'Ark1'!AA3834</f>
        <v>28.266163008204497</v>
      </c>
      <c r="R23" s="1">
        <f>+'Ark1'!AB3834</f>
        <v>3.9531285667958911</v>
      </c>
      <c r="S23" s="9">
        <f>+'Ark1'!AC3834</f>
        <v>-55.617634440847951</v>
      </c>
      <c r="T23" s="9">
        <f t="shared" si="0"/>
        <v>63.098101265822784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7" ht="15.6">
      <c r="A24" s="39"/>
      <c r="B24">
        <f>+'Ark1'!C3835</f>
        <v>2020</v>
      </c>
      <c r="C24">
        <f>+'Ark1'!K3835</f>
        <v>4</v>
      </c>
      <c r="D24" s="3" t="s">
        <v>468</v>
      </c>
      <c r="E24" s="9">
        <f>+'Ark1'!Q3835</f>
        <v>3</v>
      </c>
      <c r="F24" s="9"/>
      <c r="G24" s="222">
        <f>+'Ark1'!R3835</f>
        <v>11</v>
      </c>
      <c r="H24" s="9"/>
      <c r="I24" s="222">
        <f>+'Ark1'!S3835</f>
        <v>8</v>
      </c>
      <c r="J24" s="97">
        <f>+'Ark1'!T3835</f>
        <v>5.4958780914314255E-2</v>
      </c>
      <c r="K24" s="97">
        <f>+'Ark1'!U3835</f>
        <v>4.4906063145873955E-2</v>
      </c>
      <c r="L24" s="1">
        <f>+'Ark1'!V3835</f>
        <v>12.090909090909092</v>
      </c>
      <c r="M24" s="1">
        <f>+'Ark1'!W3835</f>
        <v>55.25</v>
      </c>
      <c r="N24" s="9"/>
      <c r="O24" s="97">
        <f>+'Ark1'!Y3835</f>
        <v>109.5409090909091</v>
      </c>
      <c r="P24" s="97">
        <f>+'Ark1'!Z3835</f>
        <v>150.61875000000003</v>
      </c>
      <c r="Q24" s="97">
        <f>+'Ark1'!AA3835</f>
        <v>45.152934134311757</v>
      </c>
      <c r="R24" s="1">
        <f>+'Ark1'!AB3835</f>
        <v>6.1796035471541364</v>
      </c>
      <c r="S24" s="9">
        <f>+'Ark1'!AC3835</f>
        <v>-92.644967196190379</v>
      </c>
      <c r="T24" s="9">
        <f t="shared" si="0"/>
        <v>3.6666666666666665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7" ht="15.6">
      <c r="A25" s="39"/>
      <c r="B25">
        <f>+'Ark1'!C3836</f>
        <v>2020</v>
      </c>
      <c r="C25">
        <f>+'Ark1'!K3836</f>
        <v>7</v>
      </c>
      <c r="D25" s="3" t="s">
        <v>46</v>
      </c>
      <c r="E25" s="9">
        <f>+'Ark1'!Q3836</f>
        <v>25</v>
      </c>
      <c r="F25" s="9"/>
      <c r="G25" s="222">
        <f>+'Ark1'!R3836</f>
        <v>65</v>
      </c>
      <c r="H25" s="9"/>
      <c r="I25" s="222">
        <f>+'Ark1'!S3836</f>
        <v>65</v>
      </c>
      <c r="J25" s="97">
        <f>+'Ark1'!T3836</f>
        <v>0.32475643267549337</v>
      </c>
      <c r="K25" s="97">
        <f>+'Ark1'!U3836</f>
        <v>0.32000195880549248</v>
      </c>
      <c r="L25" s="1">
        <f>+'Ark1'!V3836</f>
        <v>14.461538461538458</v>
      </c>
      <c r="M25" s="1">
        <f>+'Ark1'!W3836</f>
        <v>57.615384615384599</v>
      </c>
      <c r="N25" s="9"/>
      <c r="O25" s="97">
        <f>+'Ark1'!Y3836</f>
        <v>132.10015384615389</v>
      </c>
      <c r="P25" s="97">
        <f>+'Ark1'!Z3836</f>
        <v>132.10015384615389</v>
      </c>
      <c r="Q25" s="97">
        <f>+'Ark1'!AA3836</f>
        <v>27.342158177848209</v>
      </c>
      <c r="R25" s="1">
        <f>+'Ark1'!AB3836</f>
        <v>3.6276388069390344</v>
      </c>
      <c r="S25" s="9">
        <f>+'Ark1'!AC3836</f>
        <v>-24.975178320270473</v>
      </c>
      <c r="T25" s="9">
        <f t="shared" si="0"/>
        <v>2.6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7" ht="15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5"/>
      <c r="Z26" s="5"/>
      <c r="AA26"/>
      <c r="AB26" s="11"/>
      <c r="AC26" s="11"/>
      <c r="AD26" s="9"/>
      <c r="AE26" s="9"/>
      <c r="AF26" s="9"/>
    </row>
    <row r="27" spans="1:37" ht="16.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4"/>
      <c r="W27" s="52"/>
      <c r="X27" s="3"/>
      <c r="Y27" s="5"/>
      <c r="Z27" s="5"/>
      <c r="AA27"/>
      <c r="AB27" s="11"/>
      <c r="AC27" s="11"/>
      <c r="AD27" s="9"/>
      <c r="AE27" s="9"/>
      <c r="AF27" s="9"/>
    </row>
    <row r="28" spans="1:37" ht="16.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7" ht="15.6">
      <c r="J29" s="52"/>
      <c r="X29" s="3"/>
      <c r="AG29" s="11"/>
      <c r="AH29" s="11"/>
      <c r="AK29" s="5"/>
    </row>
    <row r="30" spans="1:37">
      <c r="J30" s="52"/>
      <c r="X30" s="3"/>
      <c r="AG30" s="11"/>
      <c r="AH30" s="11"/>
    </row>
    <row r="31" spans="1:37">
      <c r="J31" s="52"/>
      <c r="X31" s="3"/>
      <c r="AG31" s="11"/>
      <c r="AH31" s="11"/>
    </row>
    <row r="32" spans="1:37" ht="15.6">
      <c r="J32" s="52"/>
      <c r="U32" s="77"/>
      <c r="V32" s="53"/>
      <c r="X32" s="3"/>
      <c r="AG32" s="11"/>
      <c r="AH32" s="11"/>
      <c r="AK32" s="2"/>
    </row>
    <row r="33" spans="10:37">
      <c r="J33" s="52"/>
      <c r="U33" s="77"/>
      <c r="V33" s="53"/>
      <c r="X33" s="3"/>
      <c r="AG33" s="11"/>
      <c r="AH33" s="11"/>
      <c r="AK33" s="4"/>
    </row>
    <row r="34" spans="10:37" ht="15.6">
      <c r="J34" s="52"/>
      <c r="U34" s="77"/>
      <c r="V34" s="53"/>
      <c r="X34" s="3"/>
      <c r="AG34" s="11"/>
      <c r="AH34" s="11"/>
      <c r="AK34" s="5"/>
    </row>
    <row r="35" spans="10:37" ht="15.6">
      <c r="J35" s="52"/>
      <c r="U35" s="77"/>
      <c r="V35" s="53"/>
      <c r="X35" s="3"/>
      <c r="AG35" s="11"/>
      <c r="AH35" s="11"/>
      <c r="AK35" s="5"/>
    </row>
    <row r="36" spans="10:37" ht="15.6">
      <c r="J36" s="52"/>
      <c r="U36" s="77"/>
      <c r="V36" s="53"/>
      <c r="X36" s="3"/>
      <c r="AG36" s="11"/>
      <c r="AH36" s="11"/>
      <c r="AK36" s="5"/>
    </row>
    <row r="37" spans="10:37" ht="15.6">
      <c r="J37" s="52"/>
      <c r="U37" s="77"/>
      <c r="V37" s="53"/>
      <c r="X37" s="3"/>
      <c r="AG37" s="11"/>
      <c r="AH37" s="11"/>
      <c r="AK37" s="5"/>
    </row>
    <row r="38" spans="10:37" ht="15.6">
      <c r="J38" s="52"/>
      <c r="U38" s="77"/>
      <c r="V38" s="53"/>
      <c r="X38" s="3"/>
      <c r="AG38" s="11"/>
      <c r="AH38" s="11"/>
      <c r="AK38" s="5"/>
    </row>
    <row r="39" spans="10:37" ht="15.6">
      <c r="J39" s="52"/>
      <c r="U39" s="77"/>
      <c r="V39" s="53"/>
      <c r="X39" s="3"/>
      <c r="AG39" s="11"/>
      <c r="AH39" s="11"/>
      <c r="AK39" s="5"/>
    </row>
    <row r="40" spans="10:37" ht="15.6">
      <c r="J40" s="52"/>
      <c r="U40" s="77"/>
      <c r="V40" s="53"/>
      <c r="X40" s="3"/>
      <c r="AG40" s="11"/>
      <c r="AH40" s="11"/>
      <c r="AK40" s="5"/>
    </row>
    <row r="41" spans="10:37" ht="15.6">
      <c r="J41" s="52"/>
      <c r="U41" s="77"/>
      <c r="V41" s="53"/>
      <c r="X41" s="3"/>
      <c r="AG41" s="11"/>
      <c r="AH41" s="11"/>
      <c r="AK41" s="5"/>
    </row>
    <row r="42" spans="10:37" ht="15.6">
      <c r="J42" s="52"/>
      <c r="U42" s="77"/>
      <c r="V42" s="53"/>
      <c r="X42" s="3"/>
      <c r="AG42" s="11"/>
      <c r="AH42" s="11"/>
      <c r="AK42" s="5"/>
    </row>
    <row r="43" spans="10:37" ht="15.6">
      <c r="J43" s="52"/>
      <c r="U43" s="77"/>
      <c r="V43" s="53"/>
      <c r="X43" s="3"/>
      <c r="AG43" s="11"/>
      <c r="AH43" s="11"/>
      <c r="AK43" s="5"/>
    </row>
    <row r="44" spans="10:37" ht="15.6">
      <c r="J44" s="52"/>
      <c r="U44" s="77"/>
      <c r="V44" s="53"/>
      <c r="X44" s="3"/>
      <c r="AG44" s="11"/>
      <c r="AH44" s="11"/>
      <c r="AK44" s="5"/>
    </row>
    <row r="45" spans="10:37" ht="15.6">
      <c r="J45" s="52"/>
      <c r="U45" s="77"/>
      <c r="V45" s="53"/>
      <c r="X45" s="3"/>
      <c r="AG45" s="11"/>
      <c r="AH45" s="11"/>
      <c r="AK45" s="5"/>
    </row>
    <row r="46" spans="10:37" ht="15.6">
      <c r="J46" s="52"/>
      <c r="U46" s="77"/>
      <c r="V46" s="53"/>
      <c r="X46" s="3"/>
      <c r="AG46" s="11"/>
      <c r="AH46" s="11"/>
      <c r="AK46" s="5"/>
    </row>
    <row r="47" spans="10:37" ht="15.6">
      <c r="J47" s="52"/>
      <c r="U47" s="77"/>
      <c r="V47" s="53"/>
      <c r="X47" s="3"/>
      <c r="AG47" s="11"/>
      <c r="AH47" s="11"/>
      <c r="AK47" s="5"/>
    </row>
    <row r="48" spans="10:37" ht="15.6">
      <c r="J48" s="52"/>
      <c r="U48" s="77"/>
      <c r="V48" s="53"/>
      <c r="X48" s="3"/>
      <c r="AG48" s="11"/>
      <c r="AH48" s="11"/>
      <c r="AK48" s="5"/>
    </row>
    <row r="49" spans="10:37" ht="15.6">
      <c r="J49" s="52"/>
      <c r="U49" s="77"/>
      <c r="V49" s="53"/>
      <c r="X49" s="3"/>
      <c r="AG49" s="11"/>
      <c r="AH49" s="11"/>
      <c r="AK49" s="5"/>
    </row>
    <row r="50" spans="10:37" ht="15.6">
      <c r="J50" s="52"/>
      <c r="U50" s="77"/>
      <c r="V50" s="53"/>
      <c r="X50" s="3"/>
      <c r="AG50" s="11"/>
      <c r="AH50" s="11"/>
      <c r="AK50" s="5"/>
    </row>
    <row r="51" spans="10:37">
      <c r="J51" s="52"/>
      <c r="U51" s="77"/>
      <c r="V51" s="53"/>
      <c r="X51" s="3"/>
      <c r="AG51" s="11"/>
      <c r="AH51" s="11"/>
    </row>
    <row r="52" spans="10:37" ht="15.6">
      <c r="J52" s="52"/>
      <c r="U52" s="77"/>
      <c r="V52" s="53"/>
      <c r="X52" s="3"/>
      <c r="AG52" s="11"/>
      <c r="AH52" s="11"/>
      <c r="AK52" s="5"/>
    </row>
    <row r="53" spans="10:37">
      <c r="J53" s="52"/>
      <c r="U53" s="77"/>
      <c r="V53" s="53"/>
      <c r="X53" s="3"/>
      <c r="AG53" s="11"/>
      <c r="AH53" s="11"/>
    </row>
    <row r="54" spans="10:37">
      <c r="J54" s="52"/>
      <c r="U54" s="77"/>
      <c r="V54" s="53"/>
      <c r="X54" s="3"/>
      <c r="AG54" s="11"/>
      <c r="AH54" s="11"/>
    </row>
    <row r="55" spans="10:37">
      <c r="J55" s="52"/>
      <c r="U55" s="77"/>
      <c r="V55" s="53"/>
      <c r="X55" s="3"/>
      <c r="AG55" s="11"/>
      <c r="AH55" s="11"/>
    </row>
    <row r="56" spans="10:37">
      <c r="X56" s="3"/>
      <c r="AG56" s="11"/>
      <c r="AH56" s="11"/>
    </row>
    <row r="57" spans="10:37">
      <c r="X57" s="3"/>
      <c r="AG57" s="11"/>
      <c r="AH57" s="11"/>
    </row>
    <row r="58" spans="10:37">
      <c r="J58" s="52"/>
      <c r="U58" s="77"/>
      <c r="V58" s="53"/>
      <c r="X58" s="3"/>
      <c r="AG58" s="11"/>
      <c r="AH58" s="11"/>
    </row>
    <row r="59" spans="10:37">
      <c r="J59" s="52"/>
      <c r="U59" s="77"/>
      <c r="V59" s="53"/>
      <c r="X59" s="3"/>
      <c r="AG59" s="11"/>
      <c r="AH59" s="11"/>
    </row>
    <row r="60" spans="10:37">
      <c r="J60" s="52"/>
      <c r="U60" s="77"/>
      <c r="V60" s="53"/>
      <c r="X60" s="3"/>
      <c r="AG60" s="11"/>
      <c r="AH60" s="11"/>
    </row>
    <row r="61" spans="10:37">
      <c r="J61" s="52"/>
      <c r="U61" s="77"/>
      <c r="V61" s="53"/>
      <c r="X61" s="3"/>
      <c r="AG61" s="11"/>
      <c r="AH61" s="11"/>
    </row>
    <row r="62" spans="10:37">
      <c r="J62" s="52"/>
      <c r="U62" s="77"/>
      <c r="V62" s="53"/>
      <c r="X62" s="3"/>
      <c r="AG62" s="11"/>
      <c r="AH62" s="11"/>
    </row>
    <row r="63" spans="10:37">
      <c r="J63" s="52"/>
      <c r="U63" s="77"/>
      <c r="V63" s="53"/>
      <c r="X63" s="3"/>
      <c r="AG63" s="11"/>
      <c r="AH63" s="11"/>
    </row>
    <row r="64" spans="10:37">
      <c r="J64" s="52"/>
      <c r="U64" s="77"/>
      <c r="V64" s="53"/>
      <c r="X64" s="3"/>
      <c r="AG64" s="11"/>
      <c r="AH64" s="11"/>
    </row>
    <row r="65" spans="10:34">
      <c r="J65" s="52"/>
      <c r="U65" s="77"/>
      <c r="V65" s="53"/>
      <c r="X65" s="3"/>
      <c r="AG65" s="11"/>
      <c r="AH65" s="11"/>
    </row>
    <row r="66" spans="10:34">
      <c r="J66" s="52"/>
      <c r="U66" s="77"/>
      <c r="V66" s="53"/>
      <c r="X66" s="3"/>
      <c r="AG66" s="11"/>
      <c r="AH66" s="11"/>
    </row>
    <row r="67" spans="10:34">
      <c r="J67" s="52"/>
      <c r="U67" s="77"/>
      <c r="V67" s="53"/>
      <c r="X67" s="3"/>
      <c r="AG67" s="11"/>
      <c r="AH67" s="11"/>
    </row>
    <row r="68" spans="10:34">
      <c r="J68" s="52"/>
      <c r="U68" s="77"/>
      <c r="V68" s="53"/>
      <c r="X68" s="3"/>
      <c r="AG68" s="11"/>
      <c r="AH68" s="11"/>
    </row>
    <row r="69" spans="10:34">
      <c r="J69" s="52"/>
      <c r="U69" s="77"/>
      <c r="V69" s="53"/>
      <c r="X69" s="3"/>
      <c r="AG69" s="11"/>
      <c r="AH69" s="11"/>
    </row>
    <row r="70" spans="10:34">
      <c r="J70" s="52"/>
      <c r="U70" s="77"/>
      <c r="V70" s="53"/>
      <c r="X70" s="3"/>
      <c r="AG70" s="11"/>
      <c r="AH70" s="11"/>
    </row>
    <row r="71" spans="10:34">
      <c r="J71" s="52"/>
      <c r="U71" s="77"/>
      <c r="V71" s="53"/>
      <c r="X71" s="3"/>
      <c r="AG71" s="11"/>
      <c r="AH71" s="11"/>
    </row>
    <row r="72" spans="10:34">
      <c r="J72" s="52"/>
      <c r="U72" s="77"/>
      <c r="V72" s="53"/>
      <c r="X72" s="3"/>
      <c r="AG72" s="11"/>
      <c r="AH72" s="11"/>
    </row>
    <row r="73" spans="10:34">
      <c r="J73" s="52"/>
      <c r="U73" s="77"/>
      <c r="V73" s="53"/>
      <c r="X73" s="3"/>
      <c r="AG73" s="11"/>
      <c r="AH73" s="11"/>
    </row>
    <row r="74" spans="10:34">
      <c r="J74" s="52"/>
      <c r="U74" s="77"/>
      <c r="V74" s="53"/>
      <c r="X74" s="3"/>
    </row>
    <row r="75" spans="10:34">
      <c r="J75" s="52"/>
      <c r="U75" s="77"/>
      <c r="V75" s="53"/>
      <c r="X75" s="3"/>
    </row>
    <row r="76" spans="10:34">
      <c r="J76" s="52"/>
      <c r="U76" s="77"/>
      <c r="V76" s="53"/>
      <c r="X76" s="3"/>
    </row>
    <row r="77" spans="10:34">
      <c r="J77" s="52"/>
      <c r="U77" s="77"/>
      <c r="V77" s="53"/>
      <c r="X77" s="3"/>
    </row>
    <row r="78" spans="10:34">
      <c r="J78" s="52"/>
      <c r="U78" s="77"/>
      <c r="V78" s="53"/>
      <c r="X78" s="3"/>
    </row>
    <row r="79" spans="10:34">
      <c r="J79" s="52"/>
      <c r="U79" s="77"/>
      <c r="V79" s="53"/>
      <c r="X79" s="3"/>
    </row>
    <row r="80" spans="10:34">
      <c r="J80" s="52"/>
      <c r="U80" s="77"/>
      <c r="V80" s="53"/>
      <c r="X80" s="3"/>
    </row>
    <row r="81" spans="10:32">
      <c r="J81" s="52"/>
      <c r="U81" s="77"/>
      <c r="V81" s="53"/>
      <c r="X81" s="3"/>
    </row>
    <row r="82" spans="10:32">
      <c r="J82" s="52"/>
      <c r="Q82" s="149"/>
      <c r="U82" s="77"/>
      <c r="V82" s="53"/>
      <c r="X82" s="3"/>
    </row>
    <row r="83" spans="10:32">
      <c r="J83" s="52"/>
      <c r="Q83" s="149"/>
      <c r="U83" s="77"/>
      <c r="V83" s="53"/>
      <c r="X83" s="3"/>
      <c r="AF83" s="12"/>
    </row>
    <row r="84" spans="10:32">
      <c r="J84" s="52"/>
      <c r="Q84" s="149"/>
      <c r="U84" s="77"/>
      <c r="V84" s="53"/>
      <c r="X84" s="3"/>
      <c r="AF84" s="12"/>
    </row>
    <row r="85" spans="10:32">
      <c r="J85" s="52"/>
      <c r="Q85" s="149"/>
      <c r="U85" s="77"/>
      <c r="V85" s="53"/>
      <c r="X85" s="3"/>
      <c r="AF85" s="12"/>
    </row>
    <row r="86" spans="10:32">
      <c r="J86" s="52"/>
      <c r="Q86" s="149"/>
      <c r="U86" s="77"/>
      <c r="V86" s="53"/>
      <c r="X86" s="3"/>
      <c r="AF86" s="12"/>
    </row>
    <row r="87" spans="10:32">
      <c r="J87" s="52"/>
      <c r="Q87" s="149"/>
      <c r="U87" s="77"/>
      <c r="V87" s="53"/>
      <c r="X87" s="3"/>
      <c r="AF87" s="12"/>
    </row>
    <row r="88" spans="10:32">
      <c r="J88" s="52"/>
      <c r="Q88" s="149"/>
      <c r="U88" s="77"/>
      <c r="V88" s="53"/>
      <c r="X88" s="3"/>
      <c r="AF88" s="12"/>
    </row>
    <row r="89" spans="10:32">
      <c r="J89" s="52"/>
      <c r="Q89" s="149"/>
      <c r="U89" s="77"/>
      <c r="V89" s="53"/>
      <c r="X89" s="3"/>
      <c r="AF89" s="12"/>
    </row>
    <row r="90" spans="10:32">
      <c r="J90" s="52"/>
      <c r="Q90" s="149"/>
      <c r="U90" s="77"/>
      <c r="V90" s="53"/>
      <c r="X90" s="3"/>
      <c r="AF90" s="12"/>
    </row>
    <row r="91" spans="10:32">
      <c r="J91" s="52"/>
      <c r="Q91" s="149"/>
      <c r="U91" s="77"/>
      <c r="V91" s="53"/>
      <c r="X91" s="3"/>
      <c r="AF91" s="12"/>
    </row>
    <row r="92" spans="10:32">
      <c r="J92" s="52"/>
      <c r="Q92" s="149"/>
      <c r="U92" s="77"/>
      <c r="V92" s="53"/>
      <c r="X92" s="3"/>
      <c r="AF92" s="12"/>
    </row>
    <row r="93" spans="10:32">
      <c r="J93" s="52"/>
      <c r="Q93" s="149"/>
      <c r="U93" s="77"/>
      <c r="V93" s="53"/>
      <c r="X93" s="3"/>
      <c r="AF93" s="12"/>
    </row>
    <row r="94" spans="10:32">
      <c r="J94" s="52"/>
      <c r="Q94" s="149"/>
      <c r="U94" s="77"/>
      <c r="V94" s="53"/>
      <c r="X94" s="3"/>
      <c r="AF94" s="12"/>
    </row>
    <row r="95" spans="10:32">
      <c r="J95" s="52"/>
      <c r="Q95" s="149"/>
      <c r="U95" s="77"/>
      <c r="V95" s="53"/>
      <c r="X95" s="3"/>
      <c r="AF95" s="12"/>
    </row>
    <row r="96" spans="10:32">
      <c r="J96" s="52"/>
      <c r="Q96" s="149"/>
      <c r="U96" s="77"/>
      <c r="V96" s="53"/>
      <c r="X96" s="3"/>
      <c r="AF96" s="12"/>
    </row>
    <row r="97" spans="10:32">
      <c r="J97" s="52"/>
      <c r="Q97" s="149"/>
      <c r="U97" s="77"/>
      <c r="V97" s="53"/>
      <c r="X97" s="3"/>
      <c r="AF97" s="12"/>
    </row>
    <row r="98" spans="10:32">
      <c r="J98" s="52"/>
      <c r="Q98" s="149"/>
      <c r="U98" s="77"/>
      <c r="V98" s="53"/>
      <c r="X98" s="3"/>
      <c r="AF98" s="12"/>
    </row>
    <row r="99" spans="10:32">
      <c r="J99" s="52"/>
      <c r="Q99" s="149"/>
      <c r="U99" s="77"/>
      <c r="V99" s="53"/>
      <c r="X99" s="3"/>
      <c r="AF99" s="12"/>
    </row>
    <row r="100" spans="10:32">
      <c r="J100" s="52"/>
      <c r="Q100" s="149"/>
      <c r="U100" s="77"/>
      <c r="V100" s="53"/>
      <c r="X100" s="3"/>
      <c r="AF100" s="12"/>
    </row>
    <row r="101" spans="10:32">
      <c r="J101" s="52"/>
      <c r="Q101" s="149"/>
      <c r="U101" s="77"/>
      <c r="V101" s="53"/>
      <c r="X101" s="3"/>
      <c r="AF101" s="12"/>
    </row>
    <row r="102" spans="10:32">
      <c r="J102" s="52"/>
      <c r="Q102" s="149"/>
      <c r="U102" s="77"/>
      <c r="V102" s="53"/>
      <c r="X102" s="3"/>
      <c r="AF102" s="12"/>
    </row>
    <row r="103" spans="10:32">
      <c r="J103" s="52"/>
      <c r="Q103" s="149"/>
      <c r="U103" s="77"/>
      <c r="V103" s="53"/>
      <c r="X103" s="3"/>
      <c r="AF103" s="12"/>
    </row>
    <row r="104" spans="10:32">
      <c r="J104" s="52"/>
      <c r="Q104" s="149"/>
      <c r="U104" s="77"/>
      <c r="V104" s="53"/>
      <c r="X104" s="3"/>
      <c r="AF104" s="12"/>
    </row>
    <row r="105" spans="10:32">
      <c r="J105" s="52"/>
      <c r="Q105" s="149"/>
      <c r="U105" s="77"/>
      <c r="V105" s="53"/>
      <c r="X105" s="3"/>
      <c r="AF105" s="12"/>
    </row>
    <row r="106" spans="10:32">
      <c r="J106" s="52"/>
      <c r="Q106" s="149"/>
      <c r="U106" s="77"/>
      <c r="V106" s="53"/>
      <c r="X106" s="3"/>
      <c r="AF106" s="12"/>
    </row>
    <row r="107" spans="10:32">
      <c r="J107" s="52"/>
      <c r="Q107" s="149"/>
      <c r="U107" s="77"/>
      <c r="V107" s="53"/>
      <c r="X107" s="3"/>
      <c r="AF107" s="12"/>
    </row>
    <row r="108" spans="10:32">
      <c r="J108" s="52"/>
      <c r="Q108" s="149"/>
      <c r="U108" s="77"/>
      <c r="V108" s="53"/>
      <c r="X108" s="3"/>
      <c r="AF108" s="12"/>
    </row>
    <row r="109" spans="10:32">
      <c r="J109" s="52"/>
      <c r="Q109" s="149"/>
      <c r="U109" s="77"/>
      <c r="V109" s="53"/>
      <c r="X109" s="3"/>
      <c r="AF109" s="12"/>
    </row>
    <row r="110" spans="10:32">
      <c r="J110" s="52"/>
      <c r="Q110" s="149"/>
      <c r="U110" s="77"/>
      <c r="V110" s="53"/>
      <c r="X110" s="3"/>
      <c r="AF110" s="12"/>
    </row>
    <row r="111" spans="10:32">
      <c r="J111" s="52"/>
      <c r="Q111" s="149"/>
      <c r="U111" s="77"/>
      <c r="V111" s="53"/>
      <c r="X111" s="3"/>
      <c r="AF111" s="12"/>
    </row>
    <row r="112" spans="10:32">
      <c r="J112" s="52"/>
      <c r="Q112" s="149"/>
      <c r="U112" s="77"/>
      <c r="V112" s="53"/>
      <c r="X112" s="3"/>
      <c r="AF112" s="12"/>
    </row>
    <row r="113" spans="10:32">
      <c r="J113" s="52"/>
      <c r="Q113" s="149"/>
      <c r="U113" s="77"/>
      <c r="V113" s="53"/>
      <c r="X113" s="3"/>
      <c r="AF113" s="12"/>
    </row>
    <row r="114" spans="10:32">
      <c r="J114" s="52"/>
      <c r="Q114" s="149"/>
      <c r="U114" s="77"/>
      <c r="V114" s="53"/>
      <c r="X114" s="3"/>
      <c r="AF114" s="12"/>
    </row>
    <row r="115" spans="10:32">
      <c r="J115" s="52"/>
      <c r="Q115" s="149"/>
      <c r="U115" s="77"/>
      <c r="V115" s="53"/>
      <c r="X115" s="3"/>
      <c r="AF115" s="12"/>
    </row>
    <row r="116" spans="10:32">
      <c r="J116" s="52"/>
      <c r="Q116" s="149"/>
      <c r="U116" s="77"/>
      <c r="V116" s="53"/>
      <c r="X116" s="3"/>
      <c r="AF116" s="12"/>
    </row>
    <row r="117" spans="10:32">
      <c r="J117" s="52"/>
      <c r="Q117" s="149"/>
      <c r="U117" s="77"/>
      <c r="V117" s="53"/>
      <c r="X117" s="3"/>
      <c r="AF117" s="12"/>
    </row>
    <row r="118" spans="10:32">
      <c r="J118" s="52"/>
      <c r="Q118" s="149"/>
      <c r="U118" s="77"/>
      <c r="V118" s="53"/>
      <c r="X118" s="3"/>
      <c r="AF118" s="12"/>
    </row>
    <row r="119" spans="10:32">
      <c r="J119" s="149"/>
      <c r="K119" s="149"/>
      <c r="Q119" s="149"/>
      <c r="R119" s="12"/>
      <c r="S119" s="66"/>
      <c r="T119" s="66"/>
      <c r="U119" s="66"/>
      <c r="V119" s="80"/>
      <c r="W119" s="80"/>
      <c r="X119" s="3"/>
      <c r="Y119" s="80"/>
      <c r="Z119" s="80"/>
      <c r="AA119" s="80"/>
      <c r="AB119" s="80"/>
      <c r="AC119" s="80"/>
      <c r="AD119" s="80"/>
      <c r="AE119" s="80"/>
      <c r="AF119" s="12"/>
    </row>
    <row r="120" spans="10:32">
      <c r="J120" s="149"/>
      <c r="K120" s="149"/>
      <c r="Q120" s="149"/>
      <c r="R120" s="12"/>
      <c r="S120" s="66"/>
      <c r="T120" s="66"/>
      <c r="U120" s="66"/>
      <c r="V120" s="80"/>
      <c r="W120" s="80"/>
      <c r="X120" s="3"/>
      <c r="Y120" s="80"/>
      <c r="Z120" s="80"/>
      <c r="AA120" s="80"/>
      <c r="AB120" s="80"/>
      <c r="AC120" s="80"/>
      <c r="AD120" s="80"/>
      <c r="AE120" s="80"/>
      <c r="AF120" s="12"/>
    </row>
    <row r="121" spans="10:32">
      <c r="J121" s="149"/>
      <c r="K121" s="149"/>
      <c r="Q121" s="149"/>
      <c r="R121" s="12"/>
      <c r="S121" s="66"/>
      <c r="T121" s="66"/>
      <c r="U121" s="66"/>
      <c r="V121" s="80"/>
      <c r="W121" s="80"/>
      <c r="X121" s="3"/>
      <c r="Y121" s="80"/>
      <c r="Z121" s="80"/>
      <c r="AA121" s="80"/>
      <c r="AB121" s="80"/>
      <c r="AC121" s="80"/>
      <c r="AD121" s="80"/>
      <c r="AE121" s="80"/>
      <c r="AF121" s="12"/>
    </row>
    <row r="122" spans="10:32">
      <c r="J122" s="149"/>
      <c r="K122" s="149"/>
      <c r="Q122" s="149"/>
      <c r="R122" s="12"/>
      <c r="S122" s="66"/>
      <c r="T122" s="66"/>
      <c r="U122" s="66"/>
      <c r="V122" s="80"/>
      <c r="W122" s="80"/>
      <c r="X122" s="3"/>
      <c r="Y122" s="80"/>
      <c r="Z122" s="80"/>
      <c r="AA122" s="80"/>
      <c r="AB122" s="80"/>
      <c r="AC122" s="80"/>
      <c r="AD122" s="80"/>
      <c r="AE122" s="80"/>
      <c r="AF122" s="12"/>
    </row>
    <row r="123" spans="10:32">
      <c r="J123" s="149"/>
      <c r="K123" s="149"/>
      <c r="Q123" s="149"/>
      <c r="R123" s="12"/>
      <c r="S123" s="66"/>
      <c r="T123" s="66"/>
      <c r="U123" s="66"/>
      <c r="V123" s="80"/>
      <c r="W123" s="80"/>
      <c r="X123" s="3"/>
      <c r="Y123" s="80"/>
      <c r="Z123" s="80"/>
      <c r="AA123" s="80"/>
      <c r="AB123" s="80"/>
      <c r="AC123" s="80"/>
      <c r="AD123" s="80"/>
      <c r="AE123" s="80"/>
      <c r="AF123" s="12"/>
    </row>
    <row r="124" spans="10:32">
      <c r="J124" s="149"/>
      <c r="K124" s="149"/>
      <c r="Q124" s="149"/>
      <c r="R124" s="12"/>
      <c r="S124" s="66"/>
      <c r="T124" s="66"/>
      <c r="U124" s="66"/>
      <c r="V124" s="80"/>
      <c r="W124" s="80"/>
      <c r="X124" s="3"/>
      <c r="Y124" s="80"/>
      <c r="Z124" s="80"/>
      <c r="AA124" s="80"/>
      <c r="AB124" s="80"/>
      <c r="AC124" s="80"/>
      <c r="AD124" s="80"/>
      <c r="AE124" s="80"/>
      <c r="AF124" s="12"/>
    </row>
    <row r="125" spans="10:32">
      <c r="J125" s="149"/>
      <c r="K125" s="149"/>
      <c r="Q125" s="149"/>
      <c r="R125" s="12"/>
      <c r="S125" s="66"/>
      <c r="T125" s="66"/>
      <c r="U125" s="66"/>
      <c r="V125" s="80"/>
      <c r="W125" s="80"/>
      <c r="X125" s="3"/>
      <c r="Y125" s="80"/>
      <c r="Z125" s="80"/>
      <c r="AA125" s="80"/>
      <c r="AB125" s="80"/>
      <c r="AC125" s="80"/>
      <c r="AD125" s="80"/>
      <c r="AE125" s="80"/>
      <c r="AF125" s="12"/>
    </row>
    <row r="126" spans="10:32">
      <c r="J126" s="149"/>
      <c r="K126" s="149"/>
      <c r="Q126" s="149"/>
      <c r="R126" s="12"/>
      <c r="S126" s="66"/>
      <c r="T126" s="66"/>
      <c r="U126" s="66"/>
      <c r="V126" s="80"/>
      <c r="W126" s="80"/>
      <c r="X126" s="3"/>
      <c r="Y126" s="80"/>
      <c r="Z126" s="80"/>
      <c r="AA126" s="80"/>
      <c r="AB126" s="80"/>
      <c r="AC126" s="80"/>
      <c r="AD126" s="80"/>
      <c r="AE126" s="80"/>
      <c r="AF126" s="12"/>
    </row>
    <row r="127" spans="10:32">
      <c r="J127" s="149"/>
      <c r="K127" s="149"/>
      <c r="Q127" s="149"/>
      <c r="R127" s="12"/>
      <c r="S127" s="66"/>
      <c r="T127" s="66"/>
      <c r="U127" s="66"/>
      <c r="V127" s="80"/>
      <c r="W127" s="80"/>
      <c r="X127" s="3"/>
      <c r="Y127" s="80"/>
      <c r="Z127" s="80"/>
      <c r="AA127" s="80"/>
      <c r="AB127" s="80"/>
      <c r="AC127" s="80"/>
      <c r="AD127" s="80"/>
      <c r="AE127" s="80"/>
      <c r="AF127" s="12"/>
    </row>
    <row r="128" spans="10:32">
      <c r="J128" s="149"/>
      <c r="K128" s="149"/>
      <c r="Q128" s="149"/>
      <c r="R128" s="12"/>
      <c r="S128" s="66"/>
      <c r="T128" s="66"/>
      <c r="U128" s="66"/>
      <c r="V128" s="80"/>
      <c r="W128" s="80"/>
      <c r="X128" s="3"/>
      <c r="Y128" s="80"/>
      <c r="Z128" s="80"/>
      <c r="AA128" s="80"/>
      <c r="AB128" s="80"/>
      <c r="AC128" s="80"/>
      <c r="AD128" s="80"/>
      <c r="AE128" s="80"/>
      <c r="AF128" s="12"/>
    </row>
    <row r="129" spans="9:32">
      <c r="I129" s="273"/>
      <c r="J129" s="149"/>
      <c r="K129" s="149"/>
      <c r="L129" s="12"/>
      <c r="M129" s="12"/>
      <c r="O129" s="149"/>
      <c r="P129" s="149"/>
      <c r="Q129" s="149"/>
      <c r="R129" s="12"/>
      <c r="S129" s="66"/>
      <c r="T129" s="66"/>
      <c r="U129" s="66"/>
      <c r="V129" s="80"/>
      <c r="W129" s="80"/>
      <c r="X129" s="3"/>
      <c r="Y129" s="80"/>
      <c r="Z129" s="80"/>
      <c r="AA129" s="80"/>
      <c r="AB129" s="80"/>
      <c r="AC129" s="80"/>
      <c r="AD129" s="80"/>
      <c r="AE129" s="80"/>
      <c r="AF129" s="12"/>
    </row>
    <row r="130" spans="9:32">
      <c r="I130" s="273"/>
      <c r="J130" s="149"/>
      <c r="K130" s="149"/>
      <c r="L130" s="12"/>
      <c r="M130" s="12"/>
      <c r="O130" s="149"/>
      <c r="P130" s="149"/>
      <c r="Q130" s="149"/>
      <c r="R130" s="12"/>
      <c r="S130" s="66"/>
      <c r="T130" s="66"/>
      <c r="U130" s="66"/>
      <c r="V130" s="80"/>
      <c r="W130" s="80"/>
      <c r="X130" s="3"/>
      <c r="Y130" s="80"/>
      <c r="Z130" s="80"/>
      <c r="AA130" s="80"/>
      <c r="AB130" s="80"/>
      <c r="AC130" s="80"/>
      <c r="AD130" s="80"/>
      <c r="AE130" s="80"/>
      <c r="AF130" s="12"/>
    </row>
    <row r="131" spans="9:32">
      <c r="I131" s="273"/>
      <c r="J131" s="149"/>
      <c r="K131" s="149"/>
      <c r="L131" s="12"/>
      <c r="M131" s="12"/>
      <c r="O131" s="149"/>
      <c r="P131" s="149"/>
      <c r="Q131" s="149"/>
      <c r="R131" s="12"/>
      <c r="S131" s="66"/>
      <c r="T131" s="66"/>
      <c r="U131" s="66"/>
      <c r="V131" s="80"/>
      <c r="W131" s="80"/>
      <c r="X131" s="3"/>
      <c r="Y131" s="80"/>
      <c r="Z131" s="80"/>
      <c r="AA131" s="80"/>
      <c r="AB131" s="80"/>
      <c r="AC131" s="80"/>
      <c r="AD131" s="80"/>
      <c r="AE131" s="80"/>
      <c r="AF131" s="12"/>
    </row>
    <row r="132" spans="9:32">
      <c r="I132" s="273"/>
      <c r="J132" s="149"/>
      <c r="K132" s="149"/>
      <c r="L132" s="12"/>
      <c r="M132" s="12"/>
      <c r="O132" s="149"/>
      <c r="P132" s="149"/>
      <c r="Q132" s="149"/>
      <c r="R132" s="12"/>
      <c r="S132" s="66"/>
      <c r="T132" s="66"/>
      <c r="U132" s="66"/>
      <c r="V132" s="80"/>
      <c r="W132" s="80"/>
      <c r="X132" s="3"/>
      <c r="Y132" s="80"/>
      <c r="Z132" s="80"/>
      <c r="AA132" s="80"/>
      <c r="AB132" s="80"/>
      <c r="AC132" s="80"/>
      <c r="AD132" s="80"/>
      <c r="AE132" s="80"/>
      <c r="AF132" s="12"/>
    </row>
    <row r="133" spans="9:32">
      <c r="I133" s="273"/>
      <c r="J133" s="149"/>
      <c r="K133" s="149"/>
      <c r="L133" s="12"/>
      <c r="M133" s="12"/>
      <c r="O133" s="149"/>
      <c r="P133" s="149"/>
      <c r="Q133" s="149"/>
      <c r="R133" s="12"/>
      <c r="S133" s="66"/>
      <c r="T133" s="66"/>
      <c r="U133" s="66"/>
      <c r="V133" s="80"/>
      <c r="W133" s="80"/>
      <c r="X133" s="3"/>
      <c r="Y133" s="80"/>
      <c r="Z133" s="80"/>
      <c r="AA133" s="80"/>
      <c r="AB133" s="80"/>
      <c r="AC133" s="80"/>
      <c r="AD133" s="80"/>
      <c r="AE133" s="80"/>
      <c r="AF133" s="12"/>
    </row>
    <row r="134" spans="9:32">
      <c r="I134" s="273"/>
      <c r="J134" s="149"/>
      <c r="K134" s="149"/>
      <c r="L134" s="12"/>
      <c r="M134" s="12"/>
      <c r="O134" s="149"/>
      <c r="P134" s="149"/>
      <c r="Q134" s="149"/>
      <c r="R134" s="12"/>
      <c r="S134" s="66"/>
      <c r="T134" s="66"/>
      <c r="U134" s="66"/>
      <c r="V134" s="80"/>
      <c r="W134" s="80"/>
      <c r="X134" s="3"/>
      <c r="Y134" s="80"/>
      <c r="Z134" s="80"/>
      <c r="AA134" s="80"/>
      <c r="AB134" s="80"/>
      <c r="AC134" s="80"/>
      <c r="AD134" s="80"/>
      <c r="AE134" s="80"/>
      <c r="AF134" s="12"/>
    </row>
    <row r="135" spans="9:32">
      <c r="I135" s="273"/>
      <c r="J135" s="149"/>
      <c r="K135" s="149"/>
      <c r="L135" s="12"/>
      <c r="M135" s="12"/>
      <c r="O135" s="149"/>
      <c r="P135" s="149"/>
      <c r="Q135" s="149"/>
      <c r="R135" s="12"/>
      <c r="S135" s="66"/>
      <c r="T135" s="66"/>
      <c r="U135" s="66"/>
      <c r="V135" s="80"/>
      <c r="W135" s="80"/>
      <c r="X135" s="3"/>
      <c r="Y135" s="80"/>
      <c r="Z135" s="80"/>
      <c r="AA135" s="80"/>
      <c r="AB135" s="80"/>
      <c r="AC135" s="80"/>
      <c r="AD135" s="80"/>
      <c r="AE135" s="80"/>
      <c r="AF135" s="12"/>
    </row>
    <row r="136" spans="9:32">
      <c r="I136" s="273"/>
      <c r="J136" s="149"/>
      <c r="K136" s="149"/>
      <c r="L136" s="12"/>
      <c r="M136" s="12"/>
      <c r="O136" s="149"/>
      <c r="P136" s="149"/>
      <c r="Q136" s="149"/>
      <c r="R136" s="12"/>
      <c r="S136" s="66"/>
      <c r="T136" s="66"/>
      <c r="U136" s="66"/>
      <c r="V136" s="80"/>
      <c r="W136" s="80"/>
      <c r="X136" s="3"/>
      <c r="Y136" s="80"/>
      <c r="Z136" s="80"/>
      <c r="AA136" s="80"/>
      <c r="AB136" s="80"/>
      <c r="AC136" s="80"/>
      <c r="AD136" s="80"/>
      <c r="AE136" s="80"/>
      <c r="AF136" s="12"/>
    </row>
    <row r="137" spans="9:32">
      <c r="I137" s="273"/>
      <c r="J137" s="149"/>
      <c r="K137" s="149"/>
      <c r="L137" s="12"/>
      <c r="M137" s="12"/>
      <c r="O137" s="149"/>
      <c r="P137" s="149"/>
      <c r="Q137" s="149"/>
      <c r="R137" s="12"/>
      <c r="S137" s="66"/>
      <c r="T137" s="66"/>
      <c r="U137" s="66"/>
      <c r="V137" s="80"/>
      <c r="W137" s="80"/>
      <c r="X137" s="3"/>
      <c r="Y137" s="80"/>
      <c r="Z137" s="80"/>
      <c r="AA137" s="80"/>
      <c r="AB137" s="80"/>
      <c r="AC137" s="80"/>
      <c r="AD137" s="80"/>
      <c r="AE137" s="80"/>
      <c r="AF137" s="12"/>
    </row>
    <row r="138" spans="9:32">
      <c r="I138" s="273"/>
      <c r="J138" s="149"/>
      <c r="K138" s="149"/>
      <c r="L138" s="12"/>
      <c r="M138" s="12"/>
      <c r="O138" s="149"/>
      <c r="P138" s="149"/>
      <c r="Q138" s="149"/>
      <c r="R138" s="12"/>
      <c r="S138" s="66"/>
      <c r="T138" s="66"/>
      <c r="U138" s="66"/>
      <c r="V138" s="80"/>
      <c r="W138" s="80"/>
      <c r="X138" s="3"/>
      <c r="Y138" s="80"/>
      <c r="Z138" s="80"/>
      <c r="AA138" s="80"/>
      <c r="AB138" s="80"/>
      <c r="AC138" s="80"/>
      <c r="AD138" s="80"/>
      <c r="AE138" s="80"/>
      <c r="AF138" s="12"/>
    </row>
    <row r="139" spans="9:32">
      <c r="I139" s="273"/>
      <c r="J139" s="149"/>
      <c r="K139" s="149"/>
      <c r="L139" s="12"/>
      <c r="M139" s="12"/>
      <c r="O139" s="149"/>
      <c r="P139" s="149"/>
      <c r="Q139" s="149"/>
      <c r="R139" s="12"/>
      <c r="S139" s="66"/>
      <c r="T139" s="66"/>
      <c r="U139" s="66"/>
      <c r="V139" s="80"/>
      <c r="W139" s="80"/>
      <c r="X139" s="3"/>
      <c r="Y139" s="80"/>
      <c r="Z139" s="80"/>
      <c r="AA139" s="80"/>
      <c r="AB139" s="80"/>
      <c r="AC139" s="80"/>
      <c r="AD139" s="80"/>
      <c r="AE139" s="80"/>
      <c r="AF139" s="12"/>
    </row>
    <row r="140" spans="9:32">
      <c r="I140" s="273"/>
      <c r="J140" s="149"/>
      <c r="K140" s="149"/>
      <c r="L140" s="12"/>
      <c r="M140" s="12"/>
      <c r="O140" s="149"/>
      <c r="P140" s="149"/>
      <c r="Q140" s="149"/>
      <c r="R140" s="12"/>
      <c r="S140" s="66"/>
      <c r="T140" s="66"/>
      <c r="U140" s="66"/>
      <c r="V140" s="80"/>
      <c r="W140" s="80"/>
      <c r="X140" s="3"/>
      <c r="Y140" s="80"/>
      <c r="Z140" s="80"/>
      <c r="AA140" s="80"/>
      <c r="AB140" s="80"/>
      <c r="AC140" s="80"/>
      <c r="AD140" s="80"/>
      <c r="AE140" s="80"/>
      <c r="AF140" s="12"/>
    </row>
    <row r="141" spans="9:32">
      <c r="I141" s="273"/>
      <c r="J141" s="149"/>
      <c r="K141" s="149"/>
      <c r="L141" s="12"/>
      <c r="M141" s="12"/>
      <c r="O141" s="149"/>
      <c r="P141" s="149"/>
      <c r="Q141" s="149"/>
      <c r="R141" s="12"/>
      <c r="S141" s="66"/>
      <c r="T141" s="66"/>
      <c r="U141" s="66"/>
      <c r="V141" s="80"/>
      <c r="W141" s="80"/>
      <c r="X141" s="3"/>
      <c r="Y141" s="80"/>
      <c r="Z141" s="80"/>
      <c r="AA141" s="80"/>
      <c r="AB141" s="80"/>
      <c r="AC141" s="80"/>
      <c r="AD141" s="80"/>
      <c r="AE141" s="80"/>
      <c r="AF141" s="12"/>
    </row>
    <row r="142" spans="9:32">
      <c r="I142" s="273"/>
      <c r="J142" s="149"/>
      <c r="K142" s="149"/>
      <c r="L142" s="12"/>
      <c r="M142" s="12"/>
      <c r="O142" s="149"/>
      <c r="P142" s="149"/>
      <c r="Q142" s="149"/>
      <c r="R142" s="12"/>
      <c r="S142" s="66"/>
      <c r="T142" s="66"/>
      <c r="U142" s="66"/>
      <c r="V142" s="80"/>
      <c r="W142" s="80"/>
      <c r="X142" s="3"/>
      <c r="Y142" s="80"/>
      <c r="Z142" s="80"/>
      <c r="AA142" s="80"/>
      <c r="AB142" s="80"/>
      <c r="AC142" s="80"/>
      <c r="AD142" s="80"/>
      <c r="AE142" s="80"/>
      <c r="AF142" s="12"/>
    </row>
    <row r="143" spans="9:32">
      <c r="I143" s="273"/>
      <c r="J143" s="149"/>
      <c r="K143" s="149"/>
      <c r="L143" s="12"/>
      <c r="M143" s="12"/>
      <c r="O143" s="149"/>
      <c r="P143" s="149"/>
      <c r="Q143" s="149"/>
      <c r="R143" s="12"/>
      <c r="S143" s="66"/>
      <c r="T143" s="66"/>
      <c r="U143" s="66"/>
      <c r="V143" s="80"/>
      <c r="W143" s="80"/>
      <c r="X143" s="3"/>
      <c r="Y143" s="80"/>
      <c r="Z143" s="80"/>
      <c r="AA143" s="80"/>
      <c r="AB143" s="80"/>
      <c r="AC143" s="80"/>
      <c r="AD143" s="80"/>
      <c r="AE143" s="80"/>
      <c r="AF143" s="12"/>
    </row>
    <row r="144" spans="9:32">
      <c r="I144" s="273"/>
      <c r="J144" s="149"/>
      <c r="K144" s="149"/>
      <c r="L144" s="12"/>
      <c r="M144" s="12"/>
      <c r="O144" s="149"/>
      <c r="P144" s="149"/>
      <c r="Q144" s="149"/>
      <c r="R144" s="12"/>
      <c r="S144" s="66"/>
      <c r="T144" s="66"/>
      <c r="U144" s="66"/>
      <c r="V144" s="80"/>
      <c r="W144" s="80"/>
      <c r="X144" s="3"/>
      <c r="Y144" s="80"/>
      <c r="Z144" s="80"/>
      <c r="AA144" s="80"/>
      <c r="AB144" s="80"/>
      <c r="AC144" s="80"/>
      <c r="AD144" s="80"/>
      <c r="AE144" s="80"/>
      <c r="AF144" s="12"/>
    </row>
    <row r="145" spans="9:32">
      <c r="I145" s="273"/>
      <c r="J145" s="149"/>
      <c r="K145" s="149"/>
      <c r="L145" s="12"/>
      <c r="M145" s="12"/>
      <c r="O145" s="149"/>
      <c r="P145" s="149"/>
      <c r="Q145" s="149"/>
      <c r="R145" s="12"/>
      <c r="S145" s="66"/>
      <c r="T145" s="66"/>
      <c r="U145" s="66"/>
      <c r="V145" s="80"/>
      <c r="W145" s="80"/>
      <c r="X145" s="3"/>
      <c r="Y145" s="80"/>
      <c r="Z145" s="80"/>
      <c r="AA145" s="80"/>
      <c r="AB145" s="80"/>
      <c r="AC145" s="80"/>
      <c r="AD145" s="80"/>
      <c r="AE145" s="80"/>
      <c r="AF145" s="12"/>
    </row>
    <row r="146" spans="9:32">
      <c r="I146" s="273"/>
      <c r="J146" s="149"/>
      <c r="K146" s="149"/>
      <c r="L146" s="12"/>
      <c r="M146" s="12"/>
      <c r="O146" s="149"/>
      <c r="P146" s="149"/>
      <c r="Q146" s="149"/>
      <c r="R146" s="12"/>
      <c r="S146" s="66"/>
      <c r="T146" s="66"/>
      <c r="U146" s="66"/>
      <c r="V146" s="80"/>
      <c r="W146" s="80"/>
      <c r="X146" s="3"/>
      <c r="Y146" s="80"/>
      <c r="Z146" s="80"/>
      <c r="AA146" s="80"/>
      <c r="AB146" s="80"/>
      <c r="AC146" s="80"/>
      <c r="AD146" s="80"/>
      <c r="AE146" s="80"/>
      <c r="AF146" s="12"/>
    </row>
    <row r="147" spans="9:32">
      <c r="I147" s="273"/>
      <c r="J147" s="149"/>
      <c r="K147" s="149"/>
      <c r="L147" s="12"/>
      <c r="M147" s="12"/>
      <c r="O147" s="149"/>
      <c r="P147" s="149"/>
      <c r="Q147" s="149"/>
      <c r="R147" s="12"/>
      <c r="S147" s="66"/>
      <c r="T147" s="66"/>
      <c r="U147" s="66"/>
      <c r="V147" s="80"/>
      <c r="W147" s="80"/>
      <c r="X147" s="3"/>
      <c r="Y147" s="80"/>
      <c r="Z147" s="80"/>
      <c r="AA147" s="80"/>
      <c r="AB147" s="80"/>
      <c r="AC147" s="80"/>
      <c r="AD147" s="80"/>
      <c r="AE147" s="80"/>
      <c r="AF147" s="12"/>
    </row>
    <row r="148" spans="9:32">
      <c r="I148" s="273"/>
      <c r="J148" s="149"/>
      <c r="K148" s="149"/>
      <c r="L148" s="12"/>
      <c r="M148" s="12"/>
      <c r="O148" s="149"/>
      <c r="P148" s="149"/>
      <c r="Q148" s="149"/>
      <c r="R148" s="12"/>
      <c r="S148" s="66"/>
      <c r="T148" s="66"/>
      <c r="U148" s="66"/>
      <c r="V148" s="80"/>
      <c r="W148" s="80"/>
      <c r="X148" s="3"/>
      <c r="Y148" s="80"/>
      <c r="Z148" s="80"/>
      <c r="AA148" s="80"/>
      <c r="AB148" s="80"/>
      <c r="AC148" s="80"/>
      <c r="AD148" s="80"/>
      <c r="AE148" s="80"/>
      <c r="AF148" s="12"/>
    </row>
    <row r="149" spans="9:32">
      <c r="I149" s="273"/>
      <c r="J149" s="149"/>
      <c r="K149" s="149"/>
      <c r="L149" s="12"/>
      <c r="M149" s="12"/>
      <c r="O149" s="149"/>
      <c r="P149" s="149"/>
      <c r="Q149" s="149"/>
      <c r="R149" s="12"/>
      <c r="S149" s="66"/>
      <c r="T149" s="66"/>
      <c r="U149" s="66"/>
      <c r="V149" s="80"/>
      <c r="W149" s="80"/>
      <c r="X149" s="3"/>
      <c r="Y149" s="80"/>
      <c r="Z149" s="80"/>
      <c r="AA149" s="80"/>
      <c r="AB149" s="80"/>
      <c r="AC149" s="80"/>
      <c r="AD149" s="80"/>
      <c r="AE149" s="80"/>
      <c r="AF149" s="12"/>
    </row>
    <row r="150" spans="9:32">
      <c r="I150" s="273"/>
      <c r="J150" s="149"/>
      <c r="K150" s="149"/>
      <c r="L150" s="12"/>
      <c r="M150" s="12"/>
      <c r="O150" s="149"/>
      <c r="P150" s="149"/>
      <c r="Q150" s="149"/>
      <c r="R150" s="12"/>
      <c r="S150" s="66"/>
      <c r="T150" s="66"/>
      <c r="U150" s="66"/>
      <c r="V150" s="80"/>
      <c r="W150" s="80"/>
      <c r="X150" s="3"/>
      <c r="Y150" s="80"/>
      <c r="Z150" s="80"/>
      <c r="AA150" s="80"/>
      <c r="AB150" s="80"/>
      <c r="AC150" s="80"/>
      <c r="AD150" s="80"/>
      <c r="AE150" s="80"/>
      <c r="AF150" s="12"/>
    </row>
    <row r="151" spans="9:32">
      <c r="I151" s="273"/>
      <c r="J151" s="149"/>
      <c r="K151" s="149"/>
      <c r="L151" s="12"/>
      <c r="M151" s="12"/>
      <c r="O151" s="149"/>
      <c r="P151" s="149"/>
      <c r="Q151" s="149"/>
      <c r="R151" s="12"/>
      <c r="S151" s="66"/>
      <c r="T151" s="66"/>
      <c r="U151" s="66"/>
      <c r="V151" s="80"/>
      <c r="W151" s="80"/>
      <c r="X151" s="3"/>
      <c r="Y151" s="80"/>
      <c r="Z151" s="80"/>
      <c r="AA151" s="80"/>
      <c r="AB151" s="80"/>
      <c r="AC151" s="80"/>
      <c r="AD151" s="80"/>
      <c r="AE151" s="80"/>
      <c r="AF151" s="12"/>
    </row>
    <row r="152" spans="9:32">
      <c r="I152" s="273"/>
      <c r="J152" s="149"/>
      <c r="K152" s="149"/>
      <c r="L152" s="12"/>
      <c r="M152" s="12"/>
      <c r="O152" s="149"/>
      <c r="P152" s="149"/>
      <c r="Q152" s="149"/>
      <c r="R152" s="12"/>
      <c r="S152" s="66"/>
      <c r="T152" s="66"/>
      <c r="U152" s="66"/>
      <c r="V152" s="80"/>
      <c r="W152" s="80"/>
      <c r="X152" s="3"/>
      <c r="Y152" s="80"/>
      <c r="Z152" s="80"/>
      <c r="AA152" s="80"/>
      <c r="AB152" s="80"/>
      <c r="AC152" s="80"/>
      <c r="AD152" s="80"/>
      <c r="AE152" s="80"/>
      <c r="AF152" s="12"/>
    </row>
    <row r="153" spans="9:32">
      <c r="I153" s="273"/>
      <c r="J153" s="149"/>
      <c r="K153" s="149"/>
      <c r="L153" s="12"/>
      <c r="M153" s="12"/>
      <c r="O153" s="149"/>
      <c r="P153" s="149"/>
      <c r="Q153" s="149"/>
      <c r="R153" s="12"/>
      <c r="S153" s="66"/>
      <c r="T153" s="66"/>
      <c r="U153" s="66"/>
      <c r="V153" s="80"/>
      <c r="W153" s="80"/>
      <c r="X153" s="3"/>
      <c r="Y153" s="80"/>
      <c r="Z153" s="80"/>
      <c r="AA153" s="80"/>
      <c r="AB153" s="80"/>
      <c r="AC153" s="80"/>
      <c r="AD153" s="80"/>
      <c r="AE153" s="80"/>
      <c r="AF153" s="12"/>
    </row>
    <row r="154" spans="9:32">
      <c r="I154" s="273"/>
      <c r="J154" s="149"/>
      <c r="K154" s="149"/>
      <c r="L154" s="12"/>
      <c r="M154" s="12"/>
      <c r="O154" s="149"/>
      <c r="P154" s="149"/>
      <c r="Q154" s="149"/>
      <c r="R154" s="12"/>
      <c r="S154" s="66"/>
      <c r="T154" s="66"/>
      <c r="U154" s="66"/>
      <c r="V154" s="80"/>
      <c r="W154" s="80"/>
      <c r="X154" s="3"/>
      <c r="Y154" s="80"/>
      <c r="Z154" s="80"/>
      <c r="AA154" s="80"/>
      <c r="AB154" s="80"/>
      <c r="AC154" s="80"/>
      <c r="AD154" s="80"/>
      <c r="AE154" s="80"/>
      <c r="AF154" s="12"/>
    </row>
    <row r="155" spans="9:32">
      <c r="I155" s="273"/>
      <c r="J155" s="149"/>
      <c r="K155" s="149"/>
      <c r="L155" s="12"/>
      <c r="M155" s="12"/>
      <c r="O155" s="149"/>
      <c r="P155" s="149"/>
      <c r="Q155" s="149"/>
      <c r="R155" s="12"/>
      <c r="S155" s="66"/>
      <c r="T155" s="66"/>
      <c r="U155" s="66"/>
      <c r="V155" s="80"/>
      <c r="W155" s="80"/>
      <c r="X155" s="3"/>
      <c r="Y155" s="80"/>
      <c r="Z155" s="80"/>
      <c r="AA155" s="80"/>
      <c r="AB155" s="80"/>
      <c r="AC155" s="80"/>
      <c r="AD155" s="80"/>
      <c r="AE155" s="80"/>
      <c r="AF155" s="12"/>
    </row>
    <row r="156" spans="9:32">
      <c r="I156" s="273"/>
      <c r="J156" s="149"/>
      <c r="K156" s="149"/>
      <c r="L156" s="12"/>
      <c r="M156" s="12"/>
      <c r="O156" s="149"/>
      <c r="P156" s="149"/>
      <c r="Q156" s="149"/>
      <c r="R156" s="12"/>
      <c r="S156" s="66"/>
      <c r="T156" s="66"/>
      <c r="U156" s="66"/>
      <c r="V156" s="80"/>
      <c r="W156" s="80"/>
      <c r="X156" s="3"/>
      <c r="Y156" s="80"/>
      <c r="Z156" s="80"/>
      <c r="AA156" s="80"/>
      <c r="AB156" s="80"/>
      <c r="AC156" s="80"/>
      <c r="AD156" s="80"/>
      <c r="AE156" s="80"/>
      <c r="AF156" s="12"/>
    </row>
    <row r="157" spans="9:32">
      <c r="I157" s="273"/>
      <c r="J157" s="149"/>
      <c r="K157" s="149"/>
      <c r="L157" s="12"/>
      <c r="M157" s="12"/>
      <c r="O157" s="149"/>
      <c r="P157" s="149"/>
      <c r="Q157" s="149"/>
      <c r="R157" s="12"/>
      <c r="S157" s="66"/>
      <c r="T157" s="66"/>
      <c r="U157" s="66"/>
      <c r="V157" s="80"/>
      <c r="W157" s="80"/>
      <c r="X157" s="3"/>
      <c r="Y157" s="80"/>
      <c r="Z157" s="80"/>
      <c r="AA157" s="80"/>
      <c r="AB157" s="80"/>
      <c r="AC157" s="80"/>
      <c r="AD157" s="80"/>
      <c r="AE157" s="80"/>
      <c r="AF157" s="12"/>
    </row>
    <row r="158" spans="9:32">
      <c r="I158" s="273"/>
      <c r="J158" s="149"/>
      <c r="K158" s="149"/>
      <c r="L158" s="12"/>
      <c r="M158" s="12"/>
      <c r="O158" s="149"/>
      <c r="P158" s="149"/>
      <c r="Q158" s="149"/>
      <c r="R158" s="12"/>
      <c r="S158" s="66"/>
      <c r="T158" s="66"/>
      <c r="U158" s="66"/>
      <c r="V158" s="80"/>
      <c r="W158" s="80"/>
      <c r="X158" s="3"/>
      <c r="Y158" s="80"/>
      <c r="Z158" s="80"/>
      <c r="AA158" s="80"/>
      <c r="AB158" s="80"/>
      <c r="AC158" s="80"/>
      <c r="AD158" s="80"/>
      <c r="AE158" s="80"/>
      <c r="AF158" s="12"/>
    </row>
    <row r="159" spans="9:32">
      <c r="I159" s="273"/>
      <c r="J159" s="149"/>
      <c r="K159" s="149"/>
      <c r="L159" s="12"/>
      <c r="M159" s="12"/>
      <c r="O159" s="149"/>
      <c r="P159" s="149"/>
      <c r="Q159" s="149"/>
      <c r="R159" s="12"/>
      <c r="S159" s="66"/>
      <c r="T159" s="66"/>
      <c r="U159" s="66"/>
      <c r="V159" s="80"/>
      <c r="W159" s="80"/>
      <c r="X159" s="3"/>
      <c r="Y159" s="80"/>
      <c r="Z159" s="80"/>
      <c r="AA159" s="80"/>
      <c r="AB159" s="80"/>
      <c r="AC159" s="80"/>
      <c r="AD159" s="80"/>
      <c r="AE159" s="80"/>
      <c r="AF159" s="12"/>
    </row>
    <row r="160" spans="9:32">
      <c r="I160" s="273"/>
      <c r="J160" s="149"/>
      <c r="K160" s="149"/>
      <c r="L160" s="12"/>
      <c r="M160" s="12"/>
      <c r="O160" s="149"/>
      <c r="P160" s="149"/>
      <c r="Q160" s="149"/>
      <c r="R160" s="12"/>
      <c r="S160" s="66"/>
      <c r="T160" s="66"/>
      <c r="U160" s="66"/>
      <c r="V160" s="80"/>
      <c r="W160" s="80"/>
      <c r="X160" s="3"/>
      <c r="Y160" s="80"/>
      <c r="Z160" s="80"/>
      <c r="AA160" s="80"/>
      <c r="AB160" s="80"/>
      <c r="AC160" s="80"/>
      <c r="AD160" s="80"/>
      <c r="AE160" s="80"/>
      <c r="AF160" s="12"/>
    </row>
    <row r="161" spans="9:32">
      <c r="I161" s="273"/>
      <c r="J161" s="149"/>
      <c r="K161" s="149"/>
      <c r="L161" s="12"/>
      <c r="M161" s="12"/>
      <c r="O161" s="149"/>
      <c r="P161" s="149"/>
      <c r="Q161" s="149"/>
      <c r="R161" s="12"/>
      <c r="S161" s="66"/>
      <c r="T161" s="66"/>
      <c r="U161" s="66"/>
      <c r="V161" s="80"/>
      <c r="W161" s="80"/>
      <c r="X161" s="3"/>
      <c r="Y161" s="80"/>
      <c r="Z161" s="80"/>
      <c r="AA161" s="80"/>
      <c r="AB161" s="80"/>
      <c r="AC161" s="80"/>
      <c r="AD161" s="80"/>
      <c r="AE161" s="80"/>
      <c r="AF161" s="12"/>
    </row>
    <row r="162" spans="9:32">
      <c r="I162" s="273"/>
      <c r="J162" s="149"/>
      <c r="K162" s="149"/>
      <c r="L162" s="12"/>
      <c r="M162" s="12"/>
      <c r="O162" s="149"/>
      <c r="P162" s="149"/>
      <c r="Q162" s="149"/>
      <c r="R162" s="12"/>
      <c r="S162" s="66"/>
      <c r="T162" s="66"/>
      <c r="U162" s="66"/>
      <c r="V162" s="80"/>
      <c r="W162" s="80"/>
      <c r="X162" s="3"/>
      <c r="Y162" s="80"/>
      <c r="Z162" s="80"/>
      <c r="AA162" s="80"/>
      <c r="AB162" s="80"/>
      <c r="AC162" s="80"/>
      <c r="AD162" s="80"/>
      <c r="AE162" s="80"/>
      <c r="AF162" s="12"/>
    </row>
    <row r="163" spans="9:32">
      <c r="I163" s="273"/>
      <c r="J163" s="149"/>
      <c r="K163" s="149"/>
      <c r="L163" s="12"/>
      <c r="M163" s="12"/>
      <c r="O163" s="149"/>
      <c r="P163" s="149"/>
      <c r="Q163" s="149"/>
      <c r="R163" s="12"/>
      <c r="S163" s="66"/>
      <c r="T163" s="66"/>
      <c r="U163" s="66"/>
      <c r="V163" s="80"/>
      <c r="W163" s="80"/>
      <c r="X163" s="3"/>
      <c r="Y163" s="80"/>
      <c r="Z163" s="80"/>
      <c r="AA163" s="80"/>
      <c r="AB163" s="80"/>
      <c r="AC163" s="80"/>
      <c r="AD163" s="80"/>
      <c r="AE163" s="80"/>
      <c r="AF163" s="12"/>
    </row>
    <row r="164" spans="9:32">
      <c r="I164" s="273"/>
      <c r="J164" s="149"/>
      <c r="K164" s="149"/>
      <c r="L164" s="12"/>
      <c r="M164" s="12"/>
      <c r="O164" s="149"/>
      <c r="P164" s="149"/>
      <c r="Q164" s="149"/>
      <c r="R164" s="12"/>
      <c r="S164" s="66"/>
      <c r="T164" s="66"/>
      <c r="U164" s="66"/>
      <c r="V164" s="80"/>
      <c r="W164" s="80"/>
      <c r="X164" s="3"/>
      <c r="Y164" s="80"/>
      <c r="Z164" s="80"/>
      <c r="AA164" s="80"/>
      <c r="AB164" s="80"/>
      <c r="AC164" s="80"/>
      <c r="AD164" s="80"/>
      <c r="AE164" s="80"/>
      <c r="AF164" s="12"/>
    </row>
    <row r="165" spans="9:32">
      <c r="I165" s="273"/>
      <c r="J165" s="149"/>
      <c r="K165" s="149"/>
      <c r="L165" s="12"/>
      <c r="M165" s="12"/>
      <c r="O165" s="149"/>
      <c r="P165" s="149"/>
      <c r="Q165" s="149"/>
      <c r="R165" s="12"/>
      <c r="S165" s="66"/>
      <c r="T165" s="66"/>
      <c r="U165" s="66"/>
      <c r="V165" s="80"/>
      <c r="W165" s="80"/>
      <c r="X165" s="3"/>
      <c r="Y165" s="80"/>
      <c r="Z165" s="80"/>
      <c r="AA165" s="80"/>
      <c r="AB165" s="80"/>
      <c r="AC165" s="80"/>
      <c r="AD165" s="80"/>
      <c r="AE165" s="80"/>
      <c r="AF165" s="12"/>
    </row>
    <row r="166" spans="9:32">
      <c r="I166" s="273"/>
      <c r="J166" s="149"/>
      <c r="K166" s="149"/>
      <c r="L166" s="12"/>
      <c r="M166" s="12"/>
      <c r="O166" s="149"/>
      <c r="P166" s="149"/>
      <c r="Q166" s="149"/>
      <c r="R166" s="12"/>
      <c r="S166" s="66"/>
      <c r="T166" s="66"/>
      <c r="U166" s="66"/>
      <c r="V166" s="80"/>
      <c r="W166" s="80"/>
      <c r="X166" s="3"/>
      <c r="Y166" s="80"/>
      <c r="Z166" s="80"/>
      <c r="AA166" s="80"/>
      <c r="AB166" s="80"/>
      <c r="AC166" s="80"/>
      <c r="AD166" s="80"/>
      <c r="AE166" s="80"/>
      <c r="AF166" s="12"/>
    </row>
    <row r="167" spans="9:32">
      <c r="I167" s="273"/>
      <c r="J167" s="149"/>
      <c r="K167" s="149"/>
      <c r="L167" s="12"/>
      <c r="M167" s="12"/>
      <c r="O167" s="149"/>
      <c r="P167" s="149"/>
      <c r="Q167" s="149"/>
      <c r="R167" s="12"/>
      <c r="S167" s="66"/>
      <c r="T167" s="66"/>
      <c r="U167" s="66"/>
      <c r="V167" s="80"/>
      <c r="W167" s="80"/>
      <c r="X167" s="3"/>
      <c r="Y167" s="80"/>
      <c r="Z167" s="80"/>
      <c r="AA167" s="80"/>
      <c r="AB167" s="80"/>
      <c r="AC167" s="80"/>
      <c r="AD167" s="80"/>
      <c r="AE167" s="80"/>
      <c r="AF167" s="12"/>
    </row>
    <row r="168" spans="9:32">
      <c r="I168" s="273"/>
      <c r="J168" s="149"/>
      <c r="K168" s="149"/>
      <c r="L168" s="12"/>
      <c r="M168" s="12"/>
      <c r="O168" s="149"/>
      <c r="P168" s="149"/>
      <c r="Q168" s="149"/>
      <c r="R168" s="12"/>
      <c r="S168" s="66"/>
      <c r="T168" s="66"/>
      <c r="U168" s="66"/>
      <c r="V168" s="80"/>
      <c r="W168" s="80"/>
      <c r="X168" s="3"/>
      <c r="Y168" s="80"/>
      <c r="Z168" s="80"/>
      <c r="AA168" s="80"/>
      <c r="AB168" s="80"/>
      <c r="AC168" s="80"/>
      <c r="AD168" s="80"/>
      <c r="AE168" s="80"/>
      <c r="AF168" s="12"/>
    </row>
    <row r="169" spans="9:32">
      <c r="I169" s="273"/>
      <c r="J169" s="149"/>
      <c r="K169" s="149"/>
      <c r="L169" s="12"/>
      <c r="M169" s="12"/>
      <c r="O169" s="149"/>
      <c r="P169" s="149"/>
      <c r="Q169" s="149"/>
      <c r="R169" s="12"/>
      <c r="S169" s="66"/>
      <c r="T169" s="66"/>
      <c r="U169" s="66"/>
      <c r="V169" s="80"/>
      <c r="W169" s="80"/>
      <c r="X169" s="3"/>
      <c r="Y169" s="80"/>
      <c r="Z169" s="80"/>
      <c r="AA169" s="80"/>
      <c r="AB169" s="80"/>
      <c r="AC169" s="80"/>
      <c r="AD169" s="80"/>
      <c r="AE169" s="80"/>
      <c r="AF169" s="12"/>
    </row>
    <row r="170" spans="9:32">
      <c r="I170" s="273"/>
      <c r="J170" s="149"/>
      <c r="K170" s="149"/>
      <c r="L170" s="12"/>
      <c r="M170" s="12"/>
      <c r="O170" s="149"/>
      <c r="P170" s="149"/>
      <c r="Q170" s="149"/>
      <c r="R170" s="12"/>
      <c r="S170" s="66"/>
      <c r="T170" s="66"/>
      <c r="U170" s="66"/>
      <c r="V170" s="80"/>
      <c r="W170" s="80"/>
      <c r="X170" s="3"/>
      <c r="Y170" s="80"/>
      <c r="Z170" s="80"/>
      <c r="AA170" s="80"/>
      <c r="AB170" s="80"/>
      <c r="AC170" s="80"/>
      <c r="AD170" s="80"/>
      <c r="AE170" s="80"/>
      <c r="AF170" s="12"/>
    </row>
    <row r="171" spans="9:32">
      <c r="I171" s="273"/>
      <c r="J171" s="149"/>
      <c r="K171" s="149"/>
      <c r="L171" s="12"/>
      <c r="M171" s="12"/>
      <c r="O171" s="149"/>
      <c r="P171" s="149"/>
      <c r="Q171" s="149"/>
      <c r="R171" s="12"/>
      <c r="S171" s="66"/>
      <c r="T171" s="66"/>
      <c r="U171" s="66"/>
      <c r="V171" s="80"/>
      <c r="W171" s="80"/>
      <c r="X171" s="3"/>
      <c r="Y171" s="80"/>
      <c r="Z171" s="80"/>
      <c r="AA171" s="80"/>
      <c r="AB171" s="80"/>
      <c r="AC171" s="80"/>
      <c r="AD171" s="80"/>
      <c r="AE171" s="80"/>
      <c r="AF171" s="12"/>
    </row>
    <row r="172" spans="9:32">
      <c r="I172" s="273"/>
      <c r="J172" s="149"/>
      <c r="K172" s="149"/>
      <c r="L172" s="12"/>
      <c r="M172" s="12"/>
      <c r="O172" s="149"/>
      <c r="P172" s="149"/>
      <c r="Q172" s="149"/>
      <c r="R172" s="12"/>
      <c r="S172" s="66"/>
      <c r="T172" s="66"/>
      <c r="U172" s="66"/>
      <c r="V172" s="80"/>
      <c r="W172" s="80"/>
      <c r="X172" s="3"/>
      <c r="Y172" s="80"/>
      <c r="Z172" s="80"/>
      <c r="AA172" s="80"/>
      <c r="AB172" s="80"/>
      <c r="AC172" s="80"/>
      <c r="AD172" s="80"/>
      <c r="AE172" s="80"/>
      <c r="AF172" s="12"/>
    </row>
    <row r="173" spans="9:32">
      <c r="I173" s="273"/>
      <c r="J173" s="149"/>
      <c r="K173" s="149"/>
      <c r="L173" s="12"/>
      <c r="M173" s="12"/>
      <c r="O173" s="149"/>
      <c r="P173" s="149"/>
      <c r="Q173" s="149"/>
      <c r="R173" s="12"/>
      <c r="S173" s="66"/>
      <c r="T173" s="66"/>
      <c r="U173" s="66"/>
      <c r="V173" s="80"/>
      <c r="W173" s="80"/>
      <c r="X173" s="3"/>
      <c r="Y173" s="80"/>
      <c r="Z173" s="80"/>
      <c r="AA173" s="80"/>
      <c r="AB173" s="80"/>
      <c r="AC173" s="80"/>
      <c r="AD173" s="80"/>
      <c r="AE173" s="80"/>
      <c r="AF173" s="12"/>
    </row>
    <row r="174" spans="9:32">
      <c r="I174" s="273"/>
      <c r="J174" s="149"/>
      <c r="K174" s="149"/>
      <c r="L174" s="12"/>
      <c r="M174" s="12"/>
      <c r="O174" s="149"/>
      <c r="P174" s="149"/>
      <c r="Q174" s="149"/>
      <c r="R174" s="12"/>
      <c r="S174" s="66"/>
      <c r="T174" s="66"/>
      <c r="U174" s="66"/>
      <c r="V174" s="80"/>
      <c r="W174" s="80"/>
      <c r="X174" s="3"/>
      <c r="Y174" s="80"/>
      <c r="Z174" s="80"/>
      <c r="AA174" s="80"/>
      <c r="AB174" s="80"/>
      <c r="AC174" s="80"/>
      <c r="AD174" s="80"/>
      <c r="AE174" s="80"/>
      <c r="AF174" s="12"/>
    </row>
    <row r="175" spans="9:32">
      <c r="I175" s="273"/>
      <c r="J175" s="149"/>
      <c r="K175" s="149"/>
      <c r="L175" s="12"/>
      <c r="M175" s="12"/>
      <c r="O175" s="149"/>
      <c r="P175" s="149"/>
      <c r="Q175" s="149"/>
      <c r="R175" s="12"/>
      <c r="S175" s="66"/>
      <c r="T175" s="66"/>
      <c r="U175" s="66"/>
      <c r="V175" s="80"/>
      <c r="W175" s="80"/>
      <c r="X175" s="3"/>
      <c r="Y175" s="80"/>
      <c r="Z175" s="80"/>
      <c r="AA175" s="80"/>
      <c r="AB175" s="80"/>
      <c r="AC175" s="80"/>
      <c r="AD175" s="80"/>
      <c r="AE175" s="80"/>
      <c r="AF175" s="12"/>
    </row>
    <row r="176" spans="9:32">
      <c r="I176" s="273"/>
      <c r="J176" s="149"/>
      <c r="K176" s="149"/>
      <c r="L176" s="12"/>
      <c r="M176" s="12"/>
      <c r="O176" s="149"/>
      <c r="P176" s="149"/>
      <c r="Q176" s="149"/>
      <c r="R176" s="12"/>
      <c r="S176" s="66"/>
      <c r="T176" s="66"/>
      <c r="U176" s="66"/>
      <c r="V176" s="80"/>
      <c r="W176" s="80"/>
      <c r="X176" s="3"/>
      <c r="Y176" s="80"/>
      <c r="Z176" s="80"/>
      <c r="AA176" s="80"/>
      <c r="AB176" s="80"/>
      <c r="AC176" s="80"/>
      <c r="AD176" s="80"/>
      <c r="AE176" s="80"/>
      <c r="AF176" s="12"/>
    </row>
    <row r="177" spans="9:32">
      <c r="I177" s="273"/>
      <c r="J177" s="149"/>
      <c r="K177" s="149"/>
      <c r="L177" s="12"/>
      <c r="M177" s="12"/>
      <c r="O177" s="149"/>
      <c r="P177" s="149"/>
      <c r="Q177" s="149"/>
      <c r="R177" s="12"/>
      <c r="S177" s="66"/>
      <c r="T177" s="66"/>
      <c r="U177" s="66"/>
      <c r="V177" s="80"/>
      <c r="W177" s="80"/>
      <c r="X177" s="3"/>
      <c r="Y177" s="80"/>
      <c r="Z177" s="80"/>
      <c r="AA177" s="80"/>
      <c r="AB177" s="80"/>
      <c r="AC177" s="80"/>
      <c r="AD177" s="80"/>
      <c r="AE177" s="80"/>
      <c r="AF177" s="12"/>
    </row>
    <row r="178" spans="9:32">
      <c r="I178" s="273"/>
      <c r="J178" s="149"/>
      <c r="K178" s="149"/>
      <c r="L178" s="12"/>
      <c r="M178" s="12"/>
      <c r="O178" s="149"/>
      <c r="P178" s="149"/>
      <c r="Q178" s="149"/>
      <c r="R178" s="12"/>
      <c r="S178" s="66"/>
      <c r="T178" s="66"/>
      <c r="U178" s="66"/>
      <c r="V178" s="80"/>
      <c r="W178" s="80"/>
      <c r="X178" s="3"/>
      <c r="Y178" s="80"/>
      <c r="Z178" s="80"/>
      <c r="AA178" s="80"/>
      <c r="AB178" s="80"/>
      <c r="AC178" s="80"/>
      <c r="AD178" s="80"/>
      <c r="AE178" s="80"/>
      <c r="AF178" s="12"/>
    </row>
    <row r="179" spans="9:32">
      <c r="I179" s="273"/>
      <c r="J179" s="149"/>
      <c r="K179" s="149"/>
      <c r="L179" s="12"/>
      <c r="M179" s="12"/>
      <c r="O179" s="149"/>
      <c r="P179" s="149"/>
      <c r="Q179" s="149"/>
      <c r="R179" s="12"/>
      <c r="S179" s="66"/>
      <c r="T179" s="66"/>
      <c r="U179" s="66"/>
      <c r="V179" s="80"/>
      <c r="W179" s="80"/>
      <c r="X179" s="3"/>
      <c r="Y179" s="80"/>
      <c r="Z179" s="80"/>
      <c r="AA179" s="80"/>
      <c r="AB179" s="80"/>
      <c r="AC179" s="80"/>
      <c r="AD179" s="80"/>
      <c r="AE179" s="80"/>
      <c r="AF179" s="12"/>
    </row>
    <row r="180" spans="9:32">
      <c r="I180" s="273"/>
      <c r="J180" s="149"/>
      <c r="K180" s="149"/>
      <c r="L180" s="12"/>
      <c r="M180" s="12"/>
      <c r="O180" s="149"/>
      <c r="P180" s="149"/>
      <c r="Q180" s="149"/>
      <c r="R180" s="12"/>
      <c r="S180" s="66"/>
      <c r="T180" s="66"/>
      <c r="U180" s="66"/>
      <c r="V180" s="80"/>
      <c r="W180" s="80"/>
      <c r="X180" s="3"/>
      <c r="Y180" s="80"/>
      <c r="Z180" s="80"/>
      <c r="AA180" s="80"/>
      <c r="AB180" s="80"/>
      <c r="AC180" s="80"/>
      <c r="AD180" s="80"/>
      <c r="AE180" s="80"/>
      <c r="AF180" s="12"/>
    </row>
    <row r="181" spans="9:32">
      <c r="I181" s="273"/>
      <c r="J181" s="149"/>
      <c r="K181" s="149"/>
      <c r="L181" s="12"/>
      <c r="M181" s="12"/>
      <c r="O181" s="149"/>
      <c r="P181" s="149"/>
      <c r="Q181" s="149"/>
      <c r="R181" s="12"/>
      <c r="S181" s="66"/>
      <c r="T181" s="66"/>
      <c r="U181" s="66"/>
      <c r="V181" s="80"/>
      <c r="W181" s="80"/>
      <c r="X181" s="3"/>
      <c r="Y181" s="80"/>
      <c r="Z181" s="80"/>
      <c r="AA181" s="80"/>
      <c r="AB181" s="80"/>
      <c r="AC181" s="80"/>
      <c r="AD181" s="80"/>
      <c r="AE181" s="80"/>
      <c r="AF181" s="12"/>
    </row>
    <row r="182" spans="9:32">
      <c r="I182" s="273"/>
      <c r="J182" s="149"/>
      <c r="K182" s="149"/>
      <c r="L182" s="12"/>
      <c r="M182" s="12"/>
      <c r="O182" s="149"/>
      <c r="P182" s="149"/>
      <c r="Q182" s="149"/>
      <c r="R182" s="12"/>
      <c r="S182" s="66"/>
      <c r="T182" s="66"/>
      <c r="U182" s="66"/>
      <c r="V182" s="80"/>
      <c r="W182" s="80"/>
      <c r="X182" s="3"/>
      <c r="Y182" s="80"/>
      <c r="Z182" s="80"/>
      <c r="AA182" s="80"/>
      <c r="AB182" s="80"/>
      <c r="AC182" s="80"/>
      <c r="AD182" s="80"/>
      <c r="AE182" s="80"/>
      <c r="AF182" s="12"/>
    </row>
    <row r="183" spans="9:32">
      <c r="I183" s="273"/>
      <c r="J183" s="149"/>
      <c r="K183" s="149"/>
      <c r="L183" s="12"/>
      <c r="M183" s="12"/>
      <c r="O183" s="149"/>
      <c r="P183" s="149"/>
      <c r="Q183" s="149"/>
      <c r="R183" s="12"/>
      <c r="S183" s="66"/>
      <c r="T183" s="66"/>
      <c r="U183" s="66"/>
      <c r="V183" s="80"/>
      <c r="W183" s="80"/>
      <c r="X183" s="3"/>
      <c r="Y183" s="80"/>
      <c r="Z183" s="80"/>
      <c r="AA183" s="80"/>
      <c r="AB183" s="80"/>
      <c r="AC183" s="80"/>
      <c r="AD183" s="80"/>
      <c r="AE183" s="80"/>
      <c r="AF183" s="12"/>
    </row>
    <row r="184" spans="9:32">
      <c r="I184" s="273"/>
      <c r="J184" s="149"/>
      <c r="K184" s="149"/>
      <c r="L184" s="12"/>
      <c r="M184" s="12"/>
      <c r="O184" s="149"/>
      <c r="P184" s="149"/>
      <c r="Q184" s="149"/>
      <c r="R184" s="12"/>
      <c r="S184" s="66"/>
      <c r="T184" s="66"/>
      <c r="U184" s="66"/>
      <c r="V184" s="80"/>
      <c r="W184" s="80"/>
      <c r="X184" s="3"/>
      <c r="Y184" s="80"/>
      <c r="Z184" s="80"/>
      <c r="AA184" s="80"/>
      <c r="AB184" s="80"/>
      <c r="AC184" s="80"/>
      <c r="AD184" s="80"/>
      <c r="AE184" s="80"/>
      <c r="AF184" s="12"/>
    </row>
    <row r="185" spans="9:32">
      <c r="I185" s="273"/>
      <c r="J185" s="149"/>
      <c r="K185" s="149"/>
      <c r="L185" s="12"/>
      <c r="M185" s="12"/>
      <c r="O185" s="149"/>
      <c r="P185" s="149"/>
      <c r="Q185" s="149"/>
      <c r="R185" s="12"/>
      <c r="S185" s="66"/>
      <c r="T185" s="66"/>
      <c r="U185" s="66"/>
      <c r="V185" s="80"/>
      <c r="W185" s="80"/>
      <c r="X185" s="3"/>
      <c r="Y185" s="80"/>
      <c r="Z185" s="80"/>
      <c r="AA185" s="80"/>
      <c r="AB185" s="80"/>
      <c r="AC185" s="80"/>
      <c r="AD185" s="80"/>
      <c r="AE185" s="80"/>
      <c r="AF185" s="12"/>
    </row>
    <row r="186" spans="9:32">
      <c r="I186" s="273"/>
      <c r="J186" s="149"/>
      <c r="K186" s="149"/>
      <c r="L186" s="12"/>
      <c r="M186" s="12"/>
      <c r="O186" s="149"/>
      <c r="P186" s="149"/>
      <c r="Q186" s="149"/>
      <c r="R186" s="12"/>
      <c r="S186" s="66"/>
      <c r="T186" s="66"/>
      <c r="U186" s="66"/>
      <c r="V186" s="80"/>
      <c r="W186" s="80"/>
      <c r="X186" s="3"/>
      <c r="Y186" s="80"/>
      <c r="Z186" s="80"/>
      <c r="AA186" s="80"/>
      <c r="AB186" s="80"/>
      <c r="AC186" s="80"/>
      <c r="AD186" s="80"/>
      <c r="AE186" s="80"/>
      <c r="AF186" s="12"/>
    </row>
    <row r="187" spans="9:32">
      <c r="I187" s="273"/>
      <c r="J187" s="149"/>
      <c r="K187" s="149"/>
      <c r="L187" s="12"/>
      <c r="M187" s="12"/>
      <c r="O187" s="149"/>
      <c r="P187" s="149"/>
      <c r="Q187" s="149"/>
      <c r="R187" s="12"/>
      <c r="S187" s="66"/>
      <c r="T187" s="66"/>
      <c r="U187" s="66"/>
      <c r="V187" s="80"/>
      <c r="W187" s="80"/>
      <c r="X187" s="3"/>
      <c r="Y187" s="80"/>
      <c r="Z187" s="80"/>
      <c r="AA187" s="80"/>
      <c r="AB187" s="80"/>
      <c r="AC187" s="80"/>
      <c r="AD187" s="80"/>
      <c r="AE187" s="80"/>
      <c r="AF187" s="12"/>
    </row>
    <row r="188" spans="9:32">
      <c r="I188" s="273"/>
      <c r="J188" s="149"/>
      <c r="K188" s="149"/>
      <c r="L188" s="12"/>
      <c r="M188" s="12"/>
      <c r="O188" s="149"/>
      <c r="P188" s="149"/>
      <c r="Q188" s="150"/>
      <c r="R188" s="12"/>
      <c r="S188" s="66"/>
      <c r="T188" s="66"/>
      <c r="U188" s="66"/>
      <c r="V188" s="80"/>
      <c r="W188" s="80"/>
      <c r="X188" s="3"/>
      <c r="Y188" s="80"/>
      <c r="Z188" s="80"/>
      <c r="AA188" s="80"/>
      <c r="AB188" s="80"/>
      <c r="AC188" s="80"/>
      <c r="AD188" s="80"/>
      <c r="AE188" s="80"/>
      <c r="AF188" s="12"/>
    </row>
    <row r="189" spans="9:32">
      <c r="I189" s="273"/>
      <c r="J189" s="150"/>
      <c r="K189" s="150"/>
      <c r="L189" s="12"/>
      <c r="M189" s="12"/>
      <c r="O189" s="149"/>
      <c r="P189" s="149"/>
      <c r="Q189" s="151"/>
      <c r="R189" s="30"/>
      <c r="S189" s="67"/>
      <c r="T189" s="67"/>
      <c r="U189" s="67"/>
      <c r="V189" s="81"/>
      <c r="W189" s="81"/>
      <c r="X189" s="3"/>
    </row>
    <row r="190" spans="9:32">
      <c r="I190" s="273"/>
      <c r="J190" s="151"/>
      <c r="K190" s="151"/>
      <c r="L190" s="12"/>
      <c r="M190" s="12"/>
      <c r="O190" s="149"/>
      <c r="P190" s="149"/>
      <c r="Q190" s="151"/>
      <c r="R190" s="32"/>
      <c r="S190" s="68"/>
      <c r="T190" s="68"/>
      <c r="U190" s="68"/>
      <c r="V190" s="82"/>
      <c r="W190" s="82"/>
      <c r="X190" s="3"/>
    </row>
    <row r="191" spans="9:32">
      <c r="I191" s="273"/>
      <c r="J191" s="151"/>
      <c r="K191" s="151"/>
      <c r="L191" s="12"/>
      <c r="M191" s="12"/>
      <c r="O191" s="149"/>
      <c r="P191" s="149"/>
      <c r="Q191" s="151"/>
      <c r="R191" s="32"/>
      <c r="S191" s="68"/>
      <c r="T191" s="68"/>
      <c r="U191" s="68"/>
      <c r="V191" s="82"/>
      <c r="W191" s="82"/>
      <c r="X191" s="3"/>
    </row>
    <row r="192" spans="9:32">
      <c r="I192" s="273"/>
      <c r="J192" s="151"/>
      <c r="K192" s="151"/>
      <c r="L192" s="12"/>
      <c r="M192" s="12"/>
      <c r="O192" s="149"/>
      <c r="P192" s="149"/>
      <c r="Q192" s="151"/>
      <c r="R192" s="32"/>
      <c r="S192" s="68"/>
      <c r="T192" s="68"/>
      <c r="U192" s="68"/>
      <c r="V192" s="82"/>
      <c r="W192" s="82"/>
      <c r="X192" s="3"/>
    </row>
    <row r="193" spans="9:24">
      <c r="I193" s="273"/>
      <c r="J193" s="151"/>
      <c r="K193" s="151"/>
      <c r="L193" s="12"/>
      <c r="M193" s="12"/>
      <c r="O193" s="149"/>
      <c r="P193" s="149"/>
      <c r="Q193" s="151"/>
      <c r="R193" s="32"/>
      <c r="S193" s="68"/>
      <c r="T193" s="68"/>
      <c r="U193" s="68"/>
      <c r="V193" s="82"/>
      <c r="W193" s="82"/>
      <c r="X193" s="3"/>
    </row>
    <row r="194" spans="9:24">
      <c r="I194" s="273"/>
      <c r="J194" s="151"/>
      <c r="K194" s="151"/>
      <c r="L194" s="12"/>
      <c r="M194" s="12"/>
      <c r="O194" s="149"/>
      <c r="P194" s="149"/>
      <c r="Q194" s="151"/>
      <c r="R194" s="32"/>
      <c r="S194" s="68"/>
      <c r="T194" s="68"/>
      <c r="U194" s="68"/>
      <c r="V194" s="82"/>
      <c r="W194" s="82"/>
      <c r="X194" s="3"/>
    </row>
    <row r="195" spans="9:24">
      <c r="I195" s="273"/>
      <c r="J195" s="151"/>
      <c r="K195" s="151"/>
      <c r="L195" s="12"/>
      <c r="M195" s="12"/>
      <c r="O195" s="149"/>
      <c r="P195" s="149"/>
      <c r="Q195" s="151"/>
      <c r="R195" s="32"/>
      <c r="S195" s="68"/>
      <c r="T195" s="68"/>
      <c r="U195" s="68"/>
      <c r="V195" s="82"/>
      <c r="W195" s="82"/>
      <c r="X195" s="3"/>
    </row>
    <row r="196" spans="9:24">
      <c r="I196" s="273"/>
      <c r="J196" s="151"/>
      <c r="K196" s="151"/>
      <c r="L196" s="12"/>
      <c r="M196" s="12"/>
      <c r="O196" s="149"/>
      <c r="P196" s="149"/>
      <c r="Q196" s="151"/>
      <c r="R196" s="32"/>
      <c r="S196" s="68"/>
      <c r="T196" s="68"/>
      <c r="U196" s="68"/>
      <c r="V196" s="82"/>
      <c r="W196" s="82"/>
      <c r="X196" s="3"/>
    </row>
    <row r="197" spans="9:24">
      <c r="I197" s="273"/>
      <c r="J197" s="151"/>
      <c r="K197" s="151"/>
      <c r="L197" s="12"/>
      <c r="M197" s="12"/>
      <c r="O197" s="149"/>
      <c r="P197" s="149"/>
      <c r="Q197" s="151"/>
      <c r="R197" s="32"/>
      <c r="S197" s="68"/>
      <c r="T197" s="68"/>
      <c r="U197" s="68"/>
      <c r="V197" s="82"/>
      <c r="W197" s="82"/>
      <c r="X197" s="3"/>
    </row>
    <row r="198" spans="9:24">
      <c r="I198" s="273"/>
      <c r="J198" s="151"/>
      <c r="K198" s="151"/>
      <c r="L198" s="12"/>
      <c r="M198" s="12"/>
      <c r="O198" s="149"/>
      <c r="P198" s="149"/>
      <c r="Q198" s="151"/>
      <c r="R198" s="32"/>
      <c r="S198" s="68"/>
      <c r="T198" s="68"/>
      <c r="U198" s="68"/>
      <c r="V198" s="82"/>
      <c r="W198" s="82"/>
      <c r="X198" s="3"/>
    </row>
    <row r="199" spans="9:24">
      <c r="I199" s="273"/>
      <c r="J199" s="151"/>
      <c r="K199" s="151"/>
      <c r="L199" s="12"/>
      <c r="M199" s="12"/>
      <c r="O199" s="149"/>
      <c r="P199" s="149"/>
      <c r="Q199" s="151"/>
      <c r="R199" s="32"/>
      <c r="S199" s="68"/>
      <c r="T199" s="68"/>
      <c r="U199" s="68"/>
      <c r="V199" s="82"/>
      <c r="W199" s="82"/>
      <c r="X199" s="3"/>
    </row>
    <row r="200" spans="9:24">
      <c r="I200" s="273"/>
      <c r="J200" s="151"/>
      <c r="K200" s="151"/>
      <c r="L200" s="12"/>
      <c r="M200" s="12"/>
      <c r="O200" s="149"/>
      <c r="P200" s="149"/>
      <c r="Q200" s="151"/>
      <c r="R200" s="32"/>
      <c r="S200" s="68"/>
      <c r="T200" s="68"/>
      <c r="U200" s="68"/>
      <c r="V200" s="82"/>
      <c r="W200" s="82"/>
      <c r="X200" s="3"/>
    </row>
    <row r="201" spans="9:24">
      <c r="I201" s="273"/>
      <c r="J201" s="151"/>
      <c r="K201" s="151"/>
      <c r="L201" s="12"/>
      <c r="M201" s="12"/>
      <c r="O201" s="149"/>
      <c r="P201" s="149"/>
      <c r="Q201" s="151"/>
      <c r="R201" s="32"/>
      <c r="S201" s="68"/>
      <c r="T201" s="68"/>
      <c r="U201" s="68"/>
      <c r="V201" s="82"/>
      <c r="W201" s="82"/>
      <c r="X201" s="3"/>
    </row>
    <row r="202" spans="9:24">
      <c r="I202" s="273"/>
      <c r="J202" s="151"/>
      <c r="K202" s="151"/>
      <c r="L202" s="12"/>
      <c r="M202" s="12"/>
      <c r="O202" s="149"/>
      <c r="P202" s="149"/>
      <c r="Q202" s="151"/>
      <c r="R202" s="32"/>
      <c r="S202" s="68"/>
      <c r="T202" s="68"/>
      <c r="U202" s="68"/>
      <c r="V202" s="82"/>
      <c r="W202" s="82"/>
      <c r="X202" s="3"/>
    </row>
    <row r="203" spans="9:24">
      <c r="I203" s="273"/>
      <c r="J203" s="151"/>
      <c r="K203" s="151"/>
      <c r="L203" s="12"/>
      <c r="M203" s="12"/>
      <c r="O203" s="149"/>
      <c r="P203" s="149"/>
      <c r="Q203" s="151"/>
      <c r="R203" s="32"/>
      <c r="S203" s="68"/>
      <c r="T203" s="68"/>
      <c r="U203" s="68"/>
      <c r="V203" s="82"/>
      <c r="W203" s="82"/>
      <c r="X203" s="3"/>
    </row>
    <row r="204" spans="9:24">
      <c r="I204" s="273"/>
      <c r="J204" s="151"/>
      <c r="K204" s="151"/>
      <c r="L204" s="12"/>
      <c r="M204" s="12"/>
      <c r="O204" s="149"/>
      <c r="P204" s="149"/>
      <c r="Q204" s="151"/>
      <c r="R204" s="32"/>
      <c r="S204" s="68"/>
      <c r="T204" s="68"/>
      <c r="U204" s="68"/>
      <c r="V204" s="82"/>
      <c r="W204" s="82"/>
      <c r="X204" s="3"/>
    </row>
    <row r="205" spans="9:24">
      <c r="I205" s="273"/>
      <c r="J205" s="151"/>
      <c r="K205" s="151"/>
      <c r="L205" s="12"/>
      <c r="M205" s="12"/>
      <c r="O205" s="149"/>
      <c r="P205" s="149"/>
      <c r="Q205" s="151"/>
      <c r="R205" s="32"/>
      <c r="S205" s="68"/>
      <c r="T205" s="68"/>
      <c r="U205" s="68"/>
      <c r="V205" s="82"/>
      <c r="W205" s="82"/>
      <c r="X205" s="3"/>
    </row>
    <row r="206" spans="9:24">
      <c r="I206" s="273"/>
      <c r="J206" s="151"/>
      <c r="K206" s="151"/>
      <c r="L206" s="12"/>
      <c r="M206" s="12"/>
      <c r="O206" s="149"/>
      <c r="P206" s="149"/>
      <c r="Q206" s="151"/>
      <c r="R206" s="32"/>
      <c r="S206" s="68"/>
      <c r="T206" s="68"/>
      <c r="U206" s="68"/>
      <c r="V206" s="82"/>
      <c r="W206" s="82"/>
      <c r="X206" s="3"/>
    </row>
    <row r="207" spans="9:24">
      <c r="I207" s="273"/>
      <c r="J207" s="151"/>
      <c r="K207" s="151"/>
      <c r="L207" s="12"/>
      <c r="M207" s="12"/>
      <c r="O207" s="149"/>
      <c r="P207" s="149"/>
      <c r="Q207" s="151"/>
      <c r="R207" s="32"/>
      <c r="S207" s="68"/>
      <c r="T207" s="68"/>
      <c r="U207" s="68"/>
      <c r="V207" s="82"/>
      <c r="W207" s="82"/>
      <c r="X207" s="3"/>
    </row>
    <row r="208" spans="9:24">
      <c r="I208" s="273"/>
      <c r="J208" s="151"/>
      <c r="K208" s="151"/>
      <c r="L208" s="12"/>
      <c r="M208" s="12"/>
      <c r="O208" s="149"/>
      <c r="P208" s="149"/>
      <c r="Q208" s="151"/>
      <c r="R208" s="32"/>
      <c r="S208" s="68"/>
      <c r="T208" s="68"/>
      <c r="U208" s="68"/>
      <c r="V208" s="82"/>
      <c r="W208" s="82"/>
      <c r="X208" s="3"/>
    </row>
    <row r="209" spans="9:24">
      <c r="I209" s="273"/>
      <c r="J209" s="151"/>
      <c r="K209" s="151"/>
      <c r="L209" s="12"/>
      <c r="M209" s="12"/>
      <c r="O209" s="149"/>
      <c r="P209" s="149"/>
      <c r="Q209" s="151"/>
      <c r="R209" s="32"/>
      <c r="S209" s="68"/>
      <c r="T209" s="68"/>
      <c r="U209" s="68"/>
      <c r="V209" s="82"/>
      <c r="W209" s="82"/>
      <c r="X209" s="3"/>
    </row>
    <row r="210" spans="9:24">
      <c r="I210" s="273"/>
      <c r="J210" s="151"/>
      <c r="K210" s="151"/>
      <c r="L210" s="12"/>
      <c r="M210" s="12"/>
      <c r="O210" s="149"/>
      <c r="P210" s="149"/>
      <c r="Q210" s="151"/>
      <c r="R210" s="32"/>
      <c r="S210" s="68"/>
      <c r="T210" s="68"/>
      <c r="U210" s="68"/>
      <c r="V210" s="82"/>
      <c r="W210" s="82"/>
      <c r="X210" s="3"/>
    </row>
    <row r="211" spans="9:24">
      <c r="I211" s="273"/>
      <c r="J211" s="151"/>
      <c r="K211" s="151"/>
      <c r="L211" s="12"/>
      <c r="M211" s="12"/>
      <c r="O211" s="149"/>
      <c r="P211" s="149"/>
      <c r="Q211" s="151"/>
      <c r="R211" s="32"/>
      <c r="S211" s="68"/>
      <c r="T211" s="68"/>
      <c r="U211" s="68"/>
      <c r="V211" s="82"/>
      <c r="W211" s="82"/>
      <c r="X211" s="3"/>
    </row>
    <row r="212" spans="9:24">
      <c r="I212" s="273"/>
      <c r="J212" s="151"/>
      <c r="K212" s="151"/>
      <c r="L212" s="12"/>
      <c r="M212" s="12"/>
      <c r="O212" s="149"/>
      <c r="P212" s="149"/>
      <c r="Q212" s="151"/>
      <c r="R212" s="32"/>
      <c r="S212" s="68"/>
      <c r="T212" s="68"/>
      <c r="U212" s="68"/>
      <c r="V212" s="82"/>
      <c r="W212" s="82"/>
      <c r="X212" s="3"/>
    </row>
    <row r="213" spans="9:24">
      <c r="I213" s="273"/>
      <c r="J213" s="151"/>
      <c r="K213" s="151"/>
      <c r="L213" s="12"/>
      <c r="M213" s="12"/>
      <c r="O213" s="149"/>
      <c r="P213" s="149"/>
      <c r="Q213" s="151"/>
      <c r="R213" s="32"/>
      <c r="S213" s="68"/>
      <c r="T213" s="68"/>
      <c r="U213" s="68"/>
      <c r="V213" s="82"/>
      <c r="W213" s="82"/>
      <c r="X213" s="3"/>
    </row>
    <row r="214" spans="9:24">
      <c r="I214" s="273"/>
      <c r="J214" s="151"/>
      <c r="K214" s="151"/>
      <c r="L214" s="12"/>
      <c r="M214" s="12"/>
      <c r="O214" s="149"/>
      <c r="P214" s="149"/>
      <c r="Q214" s="151"/>
      <c r="R214" s="32"/>
      <c r="S214" s="68"/>
      <c r="T214" s="68"/>
      <c r="U214" s="68"/>
      <c r="V214" s="82"/>
      <c r="W214" s="82"/>
      <c r="X214" s="3"/>
    </row>
    <row r="215" spans="9:24">
      <c r="I215" s="273"/>
      <c r="J215" s="151"/>
      <c r="K215" s="151"/>
      <c r="L215" s="12"/>
      <c r="M215" s="12"/>
      <c r="O215" s="149"/>
      <c r="P215" s="149"/>
      <c r="Q215" s="151"/>
      <c r="R215" s="32"/>
      <c r="S215" s="68"/>
      <c r="T215" s="68"/>
      <c r="U215" s="68"/>
      <c r="V215" s="82"/>
      <c r="W215" s="82"/>
      <c r="X215" s="3"/>
    </row>
    <row r="216" spans="9:24">
      <c r="I216" s="273"/>
      <c r="J216" s="151"/>
      <c r="K216" s="151"/>
      <c r="L216" s="12"/>
      <c r="M216" s="12"/>
      <c r="O216" s="149"/>
      <c r="P216" s="149"/>
      <c r="Q216" s="151"/>
      <c r="R216" s="32"/>
      <c r="S216" s="68"/>
      <c r="T216" s="68"/>
      <c r="U216" s="68"/>
      <c r="V216" s="82"/>
      <c r="W216" s="82"/>
      <c r="X216" s="3"/>
    </row>
    <row r="217" spans="9:24">
      <c r="I217" s="273"/>
      <c r="J217" s="151"/>
      <c r="K217" s="151"/>
      <c r="L217" s="12"/>
      <c r="M217" s="12"/>
      <c r="O217" s="149"/>
      <c r="P217" s="149"/>
      <c r="Q217" s="151"/>
      <c r="R217" s="32"/>
      <c r="S217" s="68"/>
      <c r="T217" s="68"/>
      <c r="U217" s="68"/>
      <c r="V217" s="82"/>
      <c r="W217" s="82"/>
      <c r="X217" s="3"/>
    </row>
    <row r="218" spans="9:24">
      <c r="I218" s="273"/>
      <c r="J218" s="151"/>
      <c r="K218" s="151"/>
      <c r="L218" s="12"/>
      <c r="M218" s="12"/>
      <c r="O218" s="149"/>
      <c r="P218" s="149"/>
      <c r="Q218" s="151"/>
      <c r="R218" s="32"/>
      <c r="S218" s="68"/>
      <c r="T218" s="68"/>
      <c r="U218" s="68"/>
      <c r="V218" s="82"/>
      <c r="W218" s="82"/>
      <c r="X218" s="3"/>
    </row>
    <row r="219" spans="9:24">
      <c r="I219" s="273"/>
      <c r="J219" s="151"/>
      <c r="K219" s="151"/>
      <c r="L219" s="12"/>
      <c r="M219" s="12"/>
      <c r="O219" s="149"/>
      <c r="P219" s="149"/>
      <c r="Q219" s="151"/>
      <c r="R219" s="32"/>
      <c r="S219" s="68"/>
      <c r="T219" s="68"/>
      <c r="U219" s="68"/>
      <c r="V219" s="82"/>
      <c r="W219" s="82"/>
      <c r="X219" s="3"/>
    </row>
    <row r="220" spans="9:24">
      <c r="I220" s="273"/>
      <c r="J220" s="151"/>
      <c r="K220" s="151"/>
      <c r="L220" s="12"/>
      <c r="M220" s="12"/>
      <c r="O220" s="149"/>
      <c r="P220" s="149"/>
      <c r="Q220" s="151"/>
      <c r="R220" s="32"/>
      <c r="S220" s="68"/>
      <c r="T220" s="68"/>
      <c r="U220" s="68"/>
      <c r="V220" s="82"/>
      <c r="W220" s="82"/>
      <c r="X220" s="3"/>
    </row>
    <row r="221" spans="9:24">
      <c r="I221" s="273"/>
      <c r="J221" s="151"/>
      <c r="K221" s="151"/>
      <c r="L221" s="12"/>
      <c r="M221" s="12"/>
      <c r="O221" s="149"/>
      <c r="P221" s="149"/>
      <c r="Q221" s="151"/>
      <c r="R221" s="32"/>
      <c r="S221" s="68"/>
      <c r="T221" s="68"/>
      <c r="U221" s="68"/>
      <c r="V221" s="82"/>
      <c r="W221" s="82"/>
      <c r="X221" s="3"/>
    </row>
    <row r="222" spans="9:24">
      <c r="I222" s="273"/>
      <c r="J222" s="151"/>
      <c r="K222" s="151"/>
      <c r="L222" s="12"/>
      <c r="M222" s="12"/>
      <c r="O222" s="149"/>
      <c r="P222" s="149"/>
      <c r="Q222" s="151"/>
      <c r="R222" s="32"/>
      <c r="S222" s="68"/>
      <c r="T222" s="68"/>
      <c r="U222" s="68"/>
      <c r="V222" s="82"/>
      <c r="W222" s="82"/>
      <c r="X222" s="3"/>
    </row>
    <row r="223" spans="9:24">
      <c r="I223" s="273"/>
      <c r="J223" s="151"/>
      <c r="K223" s="151"/>
      <c r="L223" s="12"/>
      <c r="M223" s="12"/>
      <c r="O223" s="149"/>
      <c r="P223" s="149"/>
      <c r="Q223" s="151"/>
      <c r="R223" s="32"/>
      <c r="S223" s="68"/>
      <c r="T223" s="68"/>
      <c r="U223" s="68"/>
      <c r="V223" s="82"/>
      <c r="W223" s="82"/>
      <c r="X223" s="3"/>
    </row>
    <row r="224" spans="9:24">
      <c r="I224" s="273"/>
      <c r="J224" s="151"/>
      <c r="K224" s="151"/>
      <c r="L224" s="12"/>
      <c r="M224" s="12"/>
      <c r="O224" s="149"/>
      <c r="P224" s="149"/>
      <c r="Q224" s="151"/>
      <c r="R224" s="32"/>
      <c r="S224" s="68"/>
      <c r="T224" s="68"/>
      <c r="X224" s="3"/>
    </row>
    <row r="225" spans="1:24">
      <c r="I225" s="273"/>
      <c r="J225" s="151"/>
      <c r="K225" s="151"/>
      <c r="L225" s="12"/>
      <c r="M225" s="12"/>
      <c r="O225" s="149"/>
      <c r="P225" s="149"/>
      <c r="Q225" s="151"/>
      <c r="R225" s="32"/>
      <c r="S225" s="68"/>
      <c r="T225" s="68"/>
      <c r="X225" s="3"/>
    </row>
    <row r="226" spans="1:24">
      <c r="I226" s="273"/>
      <c r="J226" s="151"/>
      <c r="K226" s="151"/>
      <c r="L226" s="12"/>
      <c r="M226" s="12"/>
      <c r="O226" s="149"/>
      <c r="P226" s="149"/>
      <c r="Q226" s="151"/>
      <c r="R226" s="32"/>
      <c r="S226" s="68"/>
      <c r="T226" s="68"/>
      <c r="X226" s="3"/>
    </row>
    <row r="227" spans="1:24">
      <c r="I227" s="273"/>
      <c r="J227" s="151"/>
      <c r="K227" s="151"/>
      <c r="L227" s="12"/>
      <c r="M227" s="12"/>
      <c r="O227" s="149"/>
      <c r="P227" s="149"/>
      <c r="Q227" s="151"/>
      <c r="R227" s="32"/>
      <c r="S227" s="68"/>
      <c r="T227" s="68"/>
      <c r="X227" s="3"/>
    </row>
    <row r="228" spans="1:24">
      <c r="I228" s="273"/>
      <c r="J228" s="151"/>
      <c r="K228" s="151"/>
      <c r="L228" s="12"/>
      <c r="M228" s="12"/>
      <c r="O228" s="149"/>
      <c r="P228" s="149"/>
      <c r="Q228" s="151"/>
      <c r="R228" s="32"/>
      <c r="S228" s="68"/>
      <c r="T228" s="68"/>
      <c r="X228" s="3"/>
    </row>
    <row r="229" spans="1:24">
      <c r="I229" s="273"/>
      <c r="J229" s="151"/>
      <c r="K229" s="151"/>
      <c r="L229" s="12"/>
      <c r="M229" s="12"/>
      <c r="O229" s="149"/>
      <c r="P229" s="149"/>
      <c r="Q229" s="151"/>
      <c r="R229" s="32"/>
      <c r="S229" s="68"/>
      <c r="T229" s="68"/>
      <c r="X229" s="3"/>
    </row>
    <row r="230" spans="1:24">
      <c r="I230" s="273"/>
      <c r="J230" s="151"/>
      <c r="K230" s="151"/>
      <c r="L230" s="12"/>
      <c r="M230" s="12"/>
      <c r="O230" s="149"/>
      <c r="P230" s="149"/>
      <c r="Q230" s="151"/>
      <c r="R230" s="32"/>
      <c r="S230" s="68"/>
      <c r="T230" s="68"/>
      <c r="X230" s="3"/>
    </row>
    <row r="231" spans="1:24">
      <c r="I231" s="273"/>
      <c r="J231" s="151"/>
      <c r="K231" s="151"/>
      <c r="L231" s="12"/>
      <c r="M231" s="12"/>
      <c r="O231" s="149"/>
      <c r="P231" s="149"/>
      <c r="Q231" s="151"/>
      <c r="R231" s="32"/>
      <c r="S231" s="68"/>
      <c r="T231" s="68"/>
      <c r="X231" s="3"/>
    </row>
    <row r="232" spans="1:24">
      <c r="I232" s="273"/>
      <c r="J232" s="151"/>
      <c r="K232" s="151"/>
      <c r="L232" s="12"/>
      <c r="M232" s="12"/>
      <c r="O232" s="149"/>
      <c r="P232" s="149"/>
      <c r="Q232" s="151"/>
      <c r="R232" s="32"/>
      <c r="S232" s="68"/>
      <c r="T232" s="68"/>
      <c r="X232" s="3"/>
    </row>
    <row r="233" spans="1:24">
      <c r="I233" s="273"/>
      <c r="J233" s="151"/>
      <c r="K233" s="151"/>
      <c r="L233" s="12"/>
      <c r="M233" s="12"/>
      <c r="O233" s="149"/>
      <c r="P233" s="149"/>
      <c r="Q233" s="151"/>
      <c r="R233" s="32"/>
      <c r="S233" s="68"/>
      <c r="T233" s="68"/>
      <c r="X233" s="3"/>
    </row>
    <row r="234" spans="1:24">
      <c r="I234" s="273"/>
      <c r="J234" s="151"/>
      <c r="K234" s="151"/>
      <c r="L234" s="12"/>
      <c r="M234" s="12"/>
      <c r="O234" s="149"/>
      <c r="P234" s="149"/>
      <c r="Q234" s="151"/>
      <c r="R234" s="32"/>
      <c r="S234" s="68"/>
      <c r="T234" s="68"/>
      <c r="X234" s="3"/>
    </row>
    <row r="235" spans="1:24">
      <c r="A235" s="30"/>
      <c r="B235" s="30"/>
      <c r="C235" s="30"/>
      <c r="D235" s="30"/>
      <c r="E235" s="30"/>
      <c r="F235" s="30"/>
      <c r="G235" s="274"/>
      <c r="H235" s="30"/>
      <c r="I235" s="274"/>
      <c r="J235" s="151"/>
      <c r="K235" s="151"/>
      <c r="L235" s="30"/>
      <c r="M235" s="30"/>
      <c r="N235" s="30"/>
      <c r="O235" s="150"/>
      <c r="P235" s="150"/>
      <c r="Q235" s="151"/>
      <c r="R235" s="32"/>
      <c r="S235" s="68"/>
      <c r="T235" s="68"/>
      <c r="X235" s="3"/>
    </row>
    <row r="236" spans="1:24">
      <c r="A236" s="32"/>
      <c r="B236" s="32"/>
      <c r="C236" s="32"/>
      <c r="D236" s="32"/>
      <c r="E236" s="32"/>
      <c r="F236" s="32"/>
      <c r="G236" s="275"/>
      <c r="H236" s="32"/>
      <c r="I236" s="275"/>
      <c r="J236" s="151"/>
      <c r="K236" s="151"/>
      <c r="L236" s="32"/>
      <c r="M236" s="32"/>
      <c r="N236" s="32"/>
      <c r="O236" s="151"/>
      <c r="P236" s="151"/>
      <c r="Q236" s="151"/>
      <c r="R236" s="32"/>
      <c r="S236" s="68"/>
      <c r="T236" s="68"/>
      <c r="X236" s="3"/>
    </row>
    <row r="237" spans="1:24">
      <c r="A237" s="32"/>
      <c r="B237" s="32"/>
      <c r="C237" s="32"/>
      <c r="D237" s="32"/>
      <c r="E237" s="32"/>
      <c r="F237" s="32"/>
      <c r="G237" s="275"/>
      <c r="H237" s="32"/>
      <c r="I237" s="275"/>
      <c r="J237" s="151"/>
      <c r="K237" s="151"/>
      <c r="L237" s="32"/>
      <c r="M237" s="32"/>
      <c r="N237" s="32"/>
      <c r="O237" s="151"/>
      <c r="P237" s="151"/>
      <c r="Q237" s="151"/>
      <c r="R237" s="32"/>
      <c r="S237" s="68"/>
      <c r="T237" s="68"/>
      <c r="X237" s="3"/>
    </row>
    <row r="238" spans="1:24">
      <c r="A238" s="32"/>
      <c r="B238" s="32"/>
      <c r="C238" s="32"/>
      <c r="D238" s="32"/>
      <c r="E238" s="32"/>
      <c r="F238" s="32"/>
      <c r="G238" s="275"/>
      <c r="H238" s="32"/>
      <c r="I238" s="275"/>
      <c r="J238" s="151"/>
      <c r="K238" s="151"/>
      <c r="L238" s="32"/>
      <c r="M238" s="32"/>
      <c r="N238" s="32"/>
      <c r="O238" s="151"/>
      <c r="P238" s="151"/>
      <c r="Q238" s="151"/>
      <c r="R238" s="32"/>
      <c r="S238" s="68"/>
      <c r="T238" s="68"/>
      <c r="X238" s="3"/>
    </row>
    <row r="239" spans="1:24">
      <c r="A239" s="32"/>
      <c r="B239" s="32"/>
      <c r="C239" s="32"/>
      <c r="D239" s="32"/>
      <c r="E239" s="32"/>
      <c r="F239" s="32"/>
      <c r="G239" s="275"/>
      <c r="H239" s="32"/>
      <c r="I239" s="275"/>
      <c r="J239" s="151"/>
      <c r="K239" s="151"/>
      <c r="L239" s="32"/>
      <c r="M239" s="32"/>
      <c r="N239" s="32"/>
      <c r="O239" s="151"/>
      <c r="P239" s="151"/>
      <c r="Q239" s="151"/>
      <c r="R239" s="32"/>
      <c r="S239" s="68"/>
      <c r="T239" s="68"/>
      <c r="X239" s="3"/>
    </row>
    <row r="240" spans="1:24">
      <c r="A240" s="32"/>
      <c r="B240" s="32"/>
      <c r="C240" s="32"/>
      <c r="D240" s="32"/>
      <c r="E240" s="32"/>
      <c r="F240" s="32"/>
      <c r="G240" s="275"/>
      <c r="H240" s="32"/>
      <c r="I240" s="275"/>
      <c r="J240" s="151"/>
      <c r="K240" s="151"/>
      <c r="L240" s="32"/>
      <c r="M240" s="32"/>
      <c r="N240" s="32"/>
      <c r="O240" s="151"/>
      <c r="P240" s="151"/>
      <c r="Q240" s="151"/>
      <c r="R240" s="32"/>
      <c r="S240" s="68"/>
      <c r="T240" s="68"/>
    </row>
    <row r="241" spans="1:20">
      <c r="A241" s="32"/>
      <c r="B241" s="32"/>
      <c r="C241" s="32"/>
      <c r="D241" s="32"/>
      <c r="E241" s="32"/>
      <c r="F241" s="32"/>
      <c r="G241" s="275"/>
      <c r="H241" s="32"/>
      <c r="I241" s="275"/>
      <c r="J241" s="151"/>
      <c r="K241" s="151"/>
      <c r="L241" s="32"/>
      <c r="M241" s="32"/>
      <c r="N241" s="32"/>
      <c r="O241" s="151"/>
      <c r="P241" s="151"/>
      <c r="Q241" s="151"/>
      <c r="R241" s="32"/>
      <c r="S241" s="68"/>
      <c r="T241" s="68"/>
    </row>
    <row r="242" spans="1:20">
      <c r="A242" s="32"/>
      <c r="B242" s="32"/>
      <c r="C242" s="32"/>
      <c r="D242" s="32"/>
      <c r="E242" s="32"/>
      <c r="F242" s="32"/>
      <c r="G242" s="275"/>
      <c r="H242" s="32"/>
      <c r="I242" s="275"/>
      <c r="J242" s="151"/>
      <c r="K242" s="151"/>
      <c r="L242" s="32"/>
      <c r="M242" s="32"/>
      <c r="N242" s="32"/>
      <c r="O242" s="151"/>
      <c r="P242" s="151"/>
      <c r="Q242" s="151"/>
      <c r="R242" s="32"/>
      <c r="S242" s="68"/>
      <c r="T242" s="68"/>
    </row>
    <row r="243" spans="1:20">
      <c r="A243" s="32"/>
      <c r="B243" s="32"/>
      <c r="C243" s="32"/>
      <c r="D243" s="32"/>
      <c r="E243" s="32"/>
      <c r="F243" s="32"/>
      <c r="G243" s="275"/>
      <c r="H243" s="32"/>
      <c r="I243" s="275"/>
      <c r="J243" s="151"/>
      <c r="K243" s="151"/>
      <c r="L243" s="32"/>
      <c r="M243" s="32"/>
      <c r="N243" s="32"/>
      <c r="O243" s="151"/>
      <c r="P243" s="151"/>
      <c r="Q243" s="151"/>
      <c r="R243" s="32"/>
      <c r="S243" s="68"/>
      <c r="T243" s="68"/>
    </row>
    <row r="244" spans="1:20">
      <c r="A244" s="32"/>
      <c r="B244" s="32"/>
      <c r="C244" s="32"/>
      <c r="D244" s="32"/>
      <c r="E244" s="32"/>
      <c r="F244" s="32"/>
      <c r="G244" s="275"/>
      <c r="H244" s="32"/>
      <c r="I244" s="275"/>
      <c r="J244" s="151"/>
      <c r="K244" s="151"/>
      <c r="L244" s="32"/>
      <c r="M244" s="32"/>
      <c r="N244" s="32"/>
      <c r="O244" s="151"/>
      <c r="P244" s="151"/>
      <c r="Q244" s="151"/>
      <c r="R244" s="32"/>
      <c r="S244" s="68"/>
      <c r="T244" s="68"/>
    </row>
    <row r="245" spans="1:20">
      <c r="A245" s="32"/>
      <c r="B245" s="32"/>
      <c r="C245" s="32"/>
      <c r="D245" s="32"/>
      <c r="E245" s="32"/>
      <c r="F245" s="32"/>
      <c r="G245" s="275"/>
      <c r="H245" s="32"/>
      <c r="I245" s="275"/>
      <c r="J245" s="151"/>
      <c r="K245" s="151"/>
      <c r="L245" s="32"/>
      <c r="M245" s="32"/>
      <c r="N245" s="32"/>
      <c r="O245" s="151"/>
      <c r="P245" s="151"/>
      <c r="Q245" s="151"/>
      <c r="R245" s="32"/>
      <c r="S245" s="68"/>
      <c r="T245" s="68"/>
    </row>
    <row r="246" spans="1:20">
      <c r="A246" s="32"/>
      <c r="B246" s="32"/>
      <c r="C246" s="32"/>
      <c r="D246" s="32"/>
      <c r="E246" s="32"/>
      <c r="F246" s="32"/>
      <c r="G246" s="275"/>
      <c r="H246" s="32"/>
      <c r="I246" s="275"/>
      <c r="J246" s="151"/>
      <c r="K246" s="151"/>
      <c r="L246" s="32"/>
      <c r="M246" s="32"/>
      <c r="N246" s="32"/>
      <c r="O246" s="151"/>
      <c r="P246" s="151"/>
      <c r="R246" s="32"/>
      <c r="S246" s="68"/>
      <c r="T246" s="68"/>
    </row>
    <row r="247" spans="1:20">
      <c r="A247" s="32"/>
      <c r="B247" s="32"/>
      <c r="C247" s="32"/>
      <c r="D247" s="32"/>
      <c r="E247" s="32"/>
      <c r="F247" s="32"/>
      <c r="G247" s="275"/>
      <c r="H247" s="32"/>
      <c r="I247" s="275"/>
      <c r="L247" s="32"/>
      <c r="M247" s="32"/>
      <c r="N247" s="32"/>
      <c r="O247" s="151"/>
      <c r="P247" s="151"/>
    </row>
    <row r="248" spans="1:20">
      <c r="A248" s="32"/>
      <c r="B248" s="32"/>
      <c r="C248" s="32"/>
      <c r="D248" s="32"/>
      <c r="E248" s="32"/>
      <c r="F248" s="32"/>
      <c r="G248" s="275"/>
      <c r="H248" s="32"/>
      <c r="I248" s="275"/>
      <c r="L248" s="32"/>
      <c r="M248" s="32"/>
      <c r="N248" s="32"/>
      <c r="O248" s="151"/>
      <c r="P248" s="151"/>
    </row>
    <row r="249" spans="1:20">
      <c r="A249" s="32"/>
      <c r="B249" s="32"/>
      <c r="C249" s="32"/>
      <c r="D249" s="32"/>
      <c r="E249" s="32"/>
      <c r="F249" s="32"/>
      <c r="G249" s="275"/>
      <c r="H249" s="32"/>
      <c r="I249" s="275"/>
      <c r="L249" s="32"/>
      <c r="M249" s="32"/>
      <c r="N249" s="32"/>
      <c r="O249" s="151"/>
      <c r="P249" s="151"/>
    </row>
    <row r="250" spans="1:20">
      <c r="A250" s="32"/>
      <c r="B250" s="32"/>
      <c r="C250" s="32"/>
      <c r="D250" s="32"/>
      <c r="E250" s="32"/>
      <c r="F250" s="32"/>
      <c r="G250" s="275"/>
      <c r="H250" s="32"/>
      <c r="I250" s="275"/>
      <c r="L250" s="32"/>
      <c r="M250" s="32"/>
      <c r="N250" s="32"/>
      <c r="O250" s="151"/>
      <c r="P250" s="151"/>
    </row>
    <row r="251" spans="1:20">
      <c r="A251" s="32"/>
      <c r="B251" s="32"/>
      <c r="C251" s="32"/>
      <c r="D251" s="32"/>
      <c r="E251" s="32"/>
      <c r="F251" s="32"/>
      <c r="G251" s="275"/>
      <c r="H251" s="32"/>
      <c r="I251" s="275"/>
      <c r="L251" s="32"/>
      <c r="M251" s="32"/>
      <c r="N251" s="32"/>
      <c r="O251" s="151"/>
      <c r="P251" s="151"/>
    </row>
    <row r="252" spans="1:20">
      <c r="A252" s="32"/>
      <c r="B252" s="32"/>
      <c r="C252" s="32"/>
      <c r="D252" s="32"/>
      <c r="E252" s="32"/>
      <c r="F252" s="32"/>
      <c r="G252" s="275"/>
      <c r="H252" s="32"/>
      <c r="I252" s="275"/>
      <c r="L252" s="32"/>
      <c r="M252" s="32"/>
      <c r="N252" s="32"/>
      <c r="O252" s="151"/>
      <c r="P252" s="151"/>
    </row>
    <row r="253" spans="1:20">
      <c r="A253" s="32"/>
      <c r="B253" s="32"/>
      <c r="C253" s="32"/>
      <c r="D253" s="32"/>
      <c r="E253" s="32"/>
      <c r="F253" s="32"/>
      <c r="G253" s="275"/>
      <c r="H253" s="32"/>
      <c r="I253" s="275"/>
      <c r="L253" s="32"/>
      <c r="M253" s="32"/>
      <c r="N253" s="32"/>
      <c r="O253" s="151"/>
      <c r="P253" s="151"/>
    </row>
    <row r="254" spans="1:20">
      <c r="A254" s="32"/>
      <c r="B254" s="32"/>
      <c r="C254" s="32"/>
      <c r="D254" s="32"/>
      <c r="E254" s="32"/>
      <c r="F254" s="32"/>
      <c r="G254" s="275"/>
      <c r="H254" s="32"/>
      <c r="I254" s="275"/>
      <c r="L254" s="32"/>
      <c r="M254" s="32"/>
      <c r="N254" s="32"/>
      <c r="O254" s="151"/>
      <c r="P254" s="151"/>
    </row>
    <row r="255" spans="1:20">
      <c r="A255" s="32"/>
      <c r="B255" s="32"/>
      <c r="C255" s="32"/>
      <c r="D255" s="32"/>
      <c r="E255" s="32"/>
      <c r="F255" s="32"/>
      <c r="G255" s="275"/>
      <c r="H255" s="32"/>
      <c r="I255" s="275"/>
      <c r="L255" s="32"/>
      <c r="M255" s="32"/>
      <c r="N255" s="32"/>
      <c r="O255" s="151"/>
      <c r="P255" s="151"/>
    </row>
    <row r="256" spans="1:20">
      <c r="A256" s="32"/>
      <c r="B256" s="32"/>
      <c r="C256" s="32"/>
      <c r="D256" s="32"/>
      <c r="E256" s="32"/>
      <c r="F256" s="32"/>
      <c r="G256" s="275"/>
      <c r="H256" s="32"/>
      <c r="I256" s="275"/>
      <c r="L256" s="32"/>
      <c r="M256" s="32"/>
      <c r="N256" s="32"/>
      <c r="O256" s="151"/>
      <c r="P256" s="151"/>
    </row>
    <row r="257" spans="1:16">
      <c r="A257" s="32"/>
      <c r="B257" s="32"/>
      <c r="C257" s="32"/>
      <c r="D257" s="32"/>
      <c r="E257" s="32"/>
      <c r="F257" s="32"/>
      <c r="G257" s="275"/>
      <c r="H257" s="32"/>
      <c r="I257" s="275"/>
      <c r="L257" s="32"/>
      <c r="M257" s="32"/>
      <c r="N257" s="32"/>
      <c r="O257" s="151"/>
      <c r="P257" s="151"/>
    </row>
    <row r="258" spans="1:16">
      <c r="A258" s="32"/>
      <c r="B258" s="32"/>
      <c r="C258" s="32"/>
      <c r="D258" s="32"/>
      <c r="E258" s="32"/>
      <c r="F258" s="32"/>
      <c r="G258" s="275"/>
      <c r="H258" s="32"/>
      <c r="I258" s="275"/>
      <c r="L258" s="32"/>
      <c r="M258" s="32"/>
      <c r="N258" s="32"/>
      <c r="O258" s="151"/>
      <c r="P258" s="151"/>
    </row>
    <row r="259" spans="1:16">
      <c r="A259" s="32"/>
      <c r="B259" s="32"/>
      <c r="C259" s="32"/>
      <c r="D259" s="32"/>
      <c r="E259" s="32"/>
      <c r="F259" s="32"/>
      <c r="G259" s="275"/>
      <c r="H259" s="32"/>
      <c r="I259" s="275"/>
      <c r="L259" s="32"/>
      <c r="M259" s="32"/>
      <c r="N259" s="32"/>
      <c r="O259" s="151"/>
      <c r="P259" s="151"/>
    </row>
    <row r="260" spans="1:16">
      <c r="A260" s="32"/>
      <c r="B260" s="32"/>
      <c r="C260" s="32"/>
      <c r="D260" s="32"/>
      <c r="E260" s="32"/>
      <c r="F260" s="32"/>
      <c r="G260" s="275"/>
      <c r="H260" s="32"/>
      <c r="I260" s="275"/>
      <c r="L260" s="32"/>
      <c r="M260" s="32"/>
      <c r="N260" s="32"/>
      <c r="O260" s="151"/>
      <c r="P260" s="151"/>
    </row>
    <row r="261" spans="1:16">
      <c r="A261" s="32"/>
      <c r="B261" s="32"/>
      <c r="C261" s="32"/>
      <c r="D261" s="32"/>
      <c r="E261" s="32"/>
      <c r="F261" s="32"/>
      <c r="G261" s="275"/>
      <c r="H261" s="32"/>
      <c r="I261" s="275"/>
      <c r="L261" s="32"/>
      <c r="M261" s="32"/>
      <c r="N261" s="32"/>
      <c r="O261" s="151"/>
      <c r="P261" s="151"/>
    </row>
    <row r="262" spans="1:16">
      <c r="A262" s="32"/>
      <c r="B262" s="32"/>
      <c r="C262" s="32"/>
      <c r="D262" s="32"/>
      <c r="E262" s="32"/>
      <c r="F262" s="32"/>
      <c r="G262" s="275"/>
      <c r="H262" s="32"/>
      <c r="I262" s="275"/>
      <c r="L262" s="32"/>
      <c r="M262" s="32"/>
      <c r="N262" s="32"/>
      <c r="O262" s="151"/>
      <c r="P262" s="151"/>
    </row>
    <row r="263" spans="1:16">
      <c r="A263" s="32"/>
      <c r="B263" s="32"/>
      <c r="C263" s="32"/>
      <c r="D263" s="32"/>
      <c r="E263" s="32"/>
      <c r="F263" s="32"/>
      <c r="G263" s="275"/>
      <c r="H263" s="32"/>
      <c r="I263" s="275"/>
      <c r="L263" s="32"/>
      <c r="M263" s="32"/>
      <c r="N263" s="32"/>
      <c r="O263" s="151"/>
      <c r="P263" s="151"/>
    </row>
    <row r="264" spans="1:16">
      <c r="A264" s="32"/>
      <c r="B264" s="32"/>
      <c r="C264" s="32"/>
      <c r="D264" s="32"/>
      <c r="E264" s="32"/>
      <c r="F264" s="32"/>
      <c r="G264" s="275"/>
      <c r="H264" s="32"/>
      <c r="I264" s="275"/>
      <c r="L264" s="32"/>
      <c r="M264" s="32"/>
      <c r="N264" s="32"/>
      <c r="O264" s="151"/>
      <c r="P264" s="151"/>
    </row>
    <row r="265" spans="1:16">
      <c r="A265" s="32"/>
      <c r="B265" s="32"/>
      <c r="C265" s="32"/>
      <c r="D265" s="32"/>
      <c r="E265" s="32"/>
      <c r="F265" s="32"/>
      <c r="G265" s="275"/>
      <c r="H265" s="32"/>
      <c r="I265" s="275"/>
      <c r="L265" s="32"/>
      <c r="M265" s="32"/>
      <c r="N265" s="32"/>
      <c r="O265" s="151"/>
      <c r="P265" s="151"/>
    </row>
    <row r="266" spans="1:16">
      <c r="A266" s="32"/>
      <c r="B266" s="32"/>
      <c r="C266" s="32"/>
      <c r="D266" s="32"/>
      <c r="E266" s="32"/>
      <c r="F266" s="32"/>
      <c r="G266" s="275"/>
      <c r="H266" s="32"/>
      <c r="I266" s="275"/>
      <c r="L266" s="32"/>
      <c r="M266" s="32"/>
      <c r="N266" s="32"/>
      <c r="O266" s="151"/>
      <c r="P266" s="151"/>
    </row>
    <row r="267" spans="1:16">
      <c r="A267" s="32"/>
      <c r="B267" s="32"/>
      <c r="C267" s="32"/>
      <c r="D267" s="32"/>
      <c r="E267" s="32"/>
      <c r="F267" s="32"/>
      <c r="G267" s="275"/>
      <c r="H267" s="32"/>
      <c r="I267" s="275"/>
      <c r="L267" s="32"/>
      <c r="M267" s="32"/>
      <c r="N267" s="32"/>
      <c r="O267" s="151"/>
      <c r="P267" s="151"/>
    </row>
    <row r="268" spans="1:16">
      <c r="A268" s="32"/>
      <c r="B268" s="32"/>
      <c r="C268" s="32"/>
      <c r="D268" s="32"/>
      <c r="E268" s="32"/>
      <c r="F268" s="32"/>
      <c r="G268" s="275"/>
      <c r="H268" s="32"/>
      <c r="I268" s="275"/>
      <c r="L268" s="32"/>
      <c r="M268" s="32"/>
      <c r="N268" s="32"/>
      <c r="O268" s="151"/>
      <c r="P268" s="151"/>
    </row>
    <row r="269" spans="1:16">
      <c r="A269" s="32"/>
      <c r="B269" s="32"/>
      <c r="C269" s="32"/>
      <c r="D269" s="32"/>
      <c r="E269" s="32"/>
      <c r="F269" s="32"/>
      <c r="G269" s="275"/>
      <c r="H269" s="32"/>
      <c r="I269" s="275"/>
      <c r="L269" s="32"/>
      <c r="M269" s="32"/>
      <c r="N269" s="32"/>
      <c r="O269" s="151"/>
      <c r="P269" s="151"/>
    </row>
  </sheetData>
  <mergeCells count="1">
    <mergeCell ref="P5:Q5"/>
  </mergeCells>
  <conditionalFormatting sqref="F11:F13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H11:H13"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N11:N13">
    <cfRule type="cellIs" dxfId="25" priority="1" operator="lessThan">
      <formula>0</formula>
    </cfRule>
    <cfRule type="cellIs" dxfId="2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0187-1C38-4168-86DC-7720BC5C4FF4}">
  <dimension ref="A1"/>
  <sheetViews>
    <sheetView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77"/>
  <sheetViews>
    <sheetView zoomScale="80" zoomScaleNormal="80" workbookViewId="0">
      <selection activeCell="Y15" sqref="Y15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7" customWidth="1"/>
    <col min="11" max="11" width="4.6328125" customWidth="1"/>
    <col min="12" max="12" width="6" style="97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7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57"/>
      <c r="G1" s="57"/>
      <c r="H1" s="57"/>
      <c r="I1" s="57"/>
      <c r="J1" s="165"/>
      <c r="K1" s="57"/>
      <c r="L1" s="165"/>
      <c r="M1" s="57"/>
      <c r="N1" s="57"/>
      <c r="O1" s="169"/>
      <c r="P1" s="57"/>
      <c r="Q1" s="165"/>
      <c r="R1" s="57"/>
      <c r="S1" s="169"/>
      <c r="T1" s="57"/>
      <c r="U1" s="57"/>
      <c r="V1" s="169"/>
      <c r="W1" s="57"/>
      <c r="X1" s="2"/>
      <c r="Y1" s="5"/>
      <c r="Z1" s="5"/>
      <c r="AA1" s="4"/>
      <c r="AB1" s="4"/>
      <c r="AH1"/>
    </row>
    <row r="2" spans="1:41" s="123" customFormat="1" ht="31.8">
      <c r="A2" s="142"/>
      <c r="B2" s="142" t="s">
        <v>382</v>
      </c>
      <c r="C2" s="142"/>
      <c r="D2" s="142"/>
      <c r="E2" s="142"/>
      <c r="F2" s="142" t="s">
        <v>418</v>
      </c>
      <c r="G2" s="142"/>
      <c r="H2" s="142"/>
      <c r="I2" s="142"/>
      <c r="J2" s="144" t="str">
        <f>+År!B2</f>
        <v>Flådd purke</v>
      </c>
      <c r="K2" s="142"/>
      <c r="L2" s="144"/>
      <c r="M2" s="144"/>
      <c r="N2" s="142"/>
      <c r="O2" s="163"/>
      <c r="P2" s="142"/>
      <c r="Q2" s="163"/>
      <c r="R2" s="142"/>
      <c r="S2" s="142"/>
      <c r="T2" s="57"/>
      <c r="U2" s="144"/>
      <c r="V2" s="163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57"/>
      <c r="G3" s="57"/>
      <c r="H3" s="57"/>
      <c r="I3" s="57"/>
      <c r="J3" s="165"/>
      <c r="K3" s="57"/>
      <c r="L3" s="165"/>
      <c r="M3" s="57"/>
      <c r="N3" s="57"/>
      <c r="O3" s="169"/>
      <c r="P3" s="57"/>
      <c r="Q3" s="165"/>
      <c r="R3" s="57"/>
      <c r="S3" s="169"/>
      <c r="T3" s="57"/>
      <c r="U3" s="57"/>
      <c r="V3" s="169"/>
      <c r="W3" s="57"/>
      <c r="X3" s="2"/>
      <c r="Y3" s="5"/>
      <c r="Z3" s="5"/>
      <c r="AA3" s="4"/>
      <c r="AB3" s="4"/>
      <c r="AH3"/>
    </row>
    <row r="4" spans="1:41" s="121" customFormat="1" ht="19.8">
      <c r="A4" s="139"/>
      <c r="B4" s="139"/>
      <c r="C4" s="138"/>
      <c r="D4" s="138"/>
      <c r="E4" s="153" t="s">
        <v>8</v>
      </c>
      <c r="F4" s="154">
        <f>+År!Q2</f>
        <v>52</v>
      </c>
      <c r="G4" s="138"/>
      <c r="H4" s="138"/>
      <c r="I4" s="138"/>
      <c r="J4" s="172"/>
      <c r="K4" s="138"/>
      <c r="L4" s="152"/>
      <c r="M4" s="139"/>
      <c r="N4" s="166" t="s">
        <v>372</v>
      </c>
      <c r="O4" s="176"/>
      <c r="P4" s="152"/>
      <c r="Q4" s="152"/>
      <c r="R4" s="295">
        <f>SUM(F10:F19)</f>
        <v>18002</v>
      </c>
      <c r="S4" s="294"/>
      <c r="T4" s="139"/>
      <c r="U4" s="138"/>
      <c r="V4" s="176"/>
      <c r="W4" s="152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40"/>
      <c r="AO4" s="140"/>
    </row>
    <row r="5" spans="1:41" ht="17.399999999999999">
      <c r="A5" s="54"/>
      <c r="B5" s="54"/>
      <c r="C5" s="39"/>
      <c r="D5" s="39"/>
      <c r="E5" s="54"/>
      <c r="F5" s="54"/>
      <c r="G5" s="54"/>
      <c r="H5" s="54"/>
      <c r="I5" s="54"/>
      <c r="J5" s="167"/>
      <c r="K5" s="54"/>
      <c r="L5" s="167"/>
      <c r="M5" s="54"/>
      <c r="N5" s="54"/>
      <c r="O5" s="170"/>
      <c r="P5" s="54"/>
      <c r="Q5" s="167"/>
      <c r="R5" s="54"/>
      <c r="S5" s="170"/>
      <c r="T5" s="39"/>
      <c r="U5" s="54"/>
      <c r="V5" s="170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54"/>
      <c r="G6" s="54"/>
      <c r="H6" s="54"/>
      <c r="I6" s="54"/>
      <c r="J6" s="167"/>
      <c r="K6" s="54"/>
      <c r="L6" s="167"/>
      <c r="M6" s="54"/>
      <c r="N6" s="54"/>
      <c r="O6" s="170"/>
      <c r="P6" s="54"/>
      <c r="Q6" s="167"/>
      <c r="R6" s="54"/>
      <c r="S6" s="170"/>
      <c r="T6" s="39"/>
      <c r="U6" s="54"/>
      <c r="V6" s="170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39"/>
      <c r="G7" s="39"/>
      <c r="H7" s="83" t="s">
        <v>3</v>
      </c>
      <c r="I7" s="39"/>
      <c r="J7" s="145"/>
      <c r="K7" s="39"/>
      <c r="L7" s="145"/>
      <c r="M7" s="39"/>
      <c r="N7" s="39"/>
      <c r="O7" s="83" t="s">
        <v>18</v>
      </c>
      <c r="P7" s="39"/>
      <c r="Q7" s="145" t="s">
        <v>395</v>
      </c>
      <c r="R7" s="45" t="s">
        <v>2</v>
      </c>
      <c r="S7" s="83" t="s">
        <v>52</v>
      </c>
      <c r="T7" s="83" t="s">
        <v>3</v>
      </c>
      <c r="U7" s="39"/>
      <c r="V7" s="83" t="s">
        <v>18</v>
      </c>
      <c r="W7" s="39"/>
      <c r="X7" s="2"/>
      <c r="Y7" s="5"/>
      <c r="Z7" s="5"/>
      <c r="AA7" s="4"/>
      <c r="AB7" s="4"/>
      <c r="AG7">
        <v>1</v>
      </c>
      <c r="AH7" t="s">
        <v>531</v>
      </c>
    </row>
    <row r="8" spans="1:41" ht="15.6">
      <c r="A8" s="39"/>
      <c r="B8" s="39"/>
      <c r="C8" s="39"/>
      <c r="D8" s="39"/>
      <c r="E8" s="45" t="s">
        <v>442</v>
      </c>
      <c r="F8" s="45" t="s">
        <v>3</v>
      </c>
      <c r="G8" s="45"/>
      <c r="H8" s="83" t="s">
        <v>401</v>
      </c>
      <c r="I8" s="45"/>
      <c r="J8" s="145" t="s">
        <v>3</v>
      </c>
      <c r="K8" s="45"/>
      <c r="L8" s="145" t="s">
        <v>1</v>
      </c>
      <c r="M8" s="45" t="s">
        <v>18</v>
      </c>
      <c r="N8" s="45"/>
      <c r="O8" s="83" t="s">
        <v>399</v>
      </c>
      <c r="P8" s="45"/>
      <c r="Q8" s="145" t="s">
        <v>399</v>
      </c>
      <c r="R8" s="45" t="s">
        <v>395</v>
      </c>
      <c r="S8" s="83" t="s">
        <v>73</v>
      </c>
      <c r="T8" s="83" t="s">
        <v>373</v>
      </c>
      <c r="U8" s="45" t="s">
        <v>18</v>
      </c>
      <c r="V8" s="83" t="s">
        <v>399</v>
      </c>
      <c r="W8" s="39"/>
      <c r="X8" s="4"/>
      <c r="Y8" s="4"/>
      <c r="Z8" s="4"/>
      <c r="AA8" s="1"/>
      <c r="AB8" s="5"/>
      <c r="AG8">
        <v>4</v>
      </c>
      <c r="AH8" t="s">
        <v>532</v>
      </c>
    </row>
    <row r="9" spans="1:41" ht="15.6">
      <c r="A9" s="39"/>
      <c r="B9" s="45" t="s">
        <v>63</v>
      </c>
      <c r="C9" s="45" t="s">
        <v>72</v>
      </c>
      <c r="D9" s="42"/>
      <c r="E9" s="46" t="s">
        <v>421</v>
      </c>
      <c r="F9" s="46" t="s">
        <v>11</v>
      </c>
      <c r="G9" s="171" t="s">
        <v>448</v>
      </c>
      <c r="H9" s="84" t="s">
        <v>394</v>
      </c>
      <c r="I9" s="171" t="s">
        <v>448</v>
      </c>
      <c r="J9" s="168" t="s">
        <v>363</v>
      </c>
      <c r="K9" s="171" t="s">
        <v>448</v>
      </c>
      <c r="L9" s="168" t="s">
        <v>363</v>
      </c>
      <c r="M9" s="46" t="s">
        <v>394</v>
      </c>
      <c r="N9" s="171" t="s">
        <v>448</v>
      </c>
      <c r="O9" s="84" t="s">
        <v>396</v>
      </c>
      <c r="P9" s="171" t="s">
        <v>448</v>
      </c>
      <c r="Q9" s="168" t="s">
        <v>396</v>
      </c>
      <c r="R9" s="46" t="s">
        <v>397</v>
      </c>
      <c r="S9" s="84" t="s">
        <v>403</v>
      </c>
      <c r="T9" s="84" t="s">
        <v>49</v>
      </c>
      <c r="U9" s="46" t="s">
        <v>30</v>
      </c>
      <c r="V9" s="84" t="s">
        <v>402</v>
      </c>
      <c r="W9" s="39"/>
      <c r="X9" s="4"/>
      <c r="Y9" s="52"/>
      <c r="Z9" s="52"/>
      <c r="AA9" s="1"/>
      <c r="AB9" s="5"/>
      <c r="AG9">
        <v>8</v>
      </c>
      <c r="AH9" t="s">
        <v>533</v>
      </c>
    </row>
    <row r="10" spans="1:41" ht="15.6">
      <c r="A10" s="39"/>
      <c r="B10" s="47">
        <f>+'Ark1'!C3837</f>
        <v>2023</v>
      </c>
      <c r="C10" s="47">
        <f>+'Ark1'!O3837</f>
        <v>1</v>
      </c>
      <c r="D10" s="48" t="str">
        <f t="shared" ref="D10:D19" si="0">VLOOKUP(C10,$AG$7:$AH$16,2)</f>
        <v>Viken</v>
      </c>
      <c r="E10" s="47">
        <f>+'Ark1'!Q3837</f>
        <v>30</v>
      </c>
      <c r="F10" s="47">
        <f>+'Ark1'!R3837</f>
        <v>2451</v>
      </c>
      <c r="G10" s="60">
        <f t="shared" ref="G10:G12" si="1">+F10-F28</f>
        <v>-6195</v>
      </c>
      <c r="H10" s="65">
        <f>+'Ark1'!S3837</f>
        <v>2451</v>
      </c>
      <c r="I10" s="60">
        <f t="shared" ref="I10:I12" si="2">+H10-H28</f>
        <v>-6190</v>
      </c>
      <c r="J10" s="102">
        <f>+'Ark1'!T3837</f>
        <v>13.615153871792023</v>
      </c>
      <c r="K10" s="99">
        <f t="shared" ref="K10:K12" si="3">+J10-J28</f>
        <v>-34.240051751720465</v>
      </c>
      <c r="L10" s="102">
        <f>+'Ark1'!U3837</f>
        <v>13.939206690480615</v>
      </c>
      <c r="M10" s="49">
        <f>+'Ark1'!W3837</f>
        <v>58.9155446756426</v>
      </c>
      <c r="N10" s="99">
        <f t="shared" ref="N10:N12" si="4">+M10-M28</f>
        <v>-0.80022896166789081</v>
      </c>
      <c r="O10" s="195">
        <f>+'Ark1'!Y3837</f>
        <v>141.09241126070964</v>
      </c>
      <c r="P10" s="99">
        <f t="shared" ref="P10:P12" si="5">+O10-O28</f>
        <v>3.6142086236523312</v>
      </c>
      <c r="Q10" s="102">
        <f>+'Ark1'!AA3837</f>
        <v>30.357078095117995</v>
      </c>
      <c r="R10" s="49">
        <f>+'Ark1'!AB3837</f>
        <v>3.0841269666492521</v>
      </c>
      <c r="S10" s="65">
        <f>+'Ark1'!AC3837</f>
        <v>-46.369249065720176</v>
      </c>
      <c r="T10" s="65">
        <f t="shared" ref="T10:T27" si="6">+F10/E10</f>
        <v>81.7</v>
      </c>
      <c r="U10" s="49">
        <f>+'Ark1'!V3837</f>
        <v>7.4288045695634484</v>
      </c>
      <c r="V10" s="65">
        <f>+'Ark1'!X3837</f>
        <v>152.86285076999988</v>
      </c>
      <c r="W10" s="39"/>
      <c r="X10" s="4"/>
      <c r="Y10" s="52"/>
      <c r="Z10" s="52"/>
      <c r="AA10" s="1"/>
      <c r="AB10" s="5"/>
      <c r="AG10">
        <v>9</v>
      </c>
      <c r="AH10" t="s">
        <v>534</v>
      </c>
    </row>
    <row r="11" spans="1:41" ht="15.6">
      <c r="A11" s="39"/>
      <c r="B11" s="47">
        <f>+'Ark1'!C3838</f>
        <v>2023</v>
      </c>
      <c r="C11" s="47">
        <f>+'Ark1'!O3838</f>
        <v>4</v>
      </c>
      <c r="D11" s="48" t="str">
        <f t="shared" si="0"/>
        <v>Innlandet</v>
      </c>
      <c r="E11" s="47">
        <f>+'Ark1'!Q3838</f>
        <v>50</v>
      </c>
      <c r="F11" s="47">
        <f>+'Ark1'!R3838</f>
        <v>3062</v>
      </c>
      <c r="G11" s="60">
        <f t="shared" si="1"/>
        <v>2902</v>
      </c>
      <c r="H11" s="65">
        <f>+'Ark1'!S3838</f>
        <v>3062</v>
      </c>
      <c r="I11" s="60">
        <f t="shared" si="2"/>
        <v>2902</v>
      </c>
      <c r="J11" s="102">
        <f>+'Ark1'!T3838</f>
        <v>17.00922119764471</v>
      </c>
      <c r="K11" s="99">
        <f t="shared" si="3"/>
        <v>16.123628680901476</v>
      </c>
      <c r="L11" s="102">
        <f>+'Ark1'!U3838</f>
        <v>17.12568191034055</v>
      </c>
      <c r="M11" s="49">
        <f>+'Ark1'!W3838</f>
        <v>59.177008491182235</v>
      </c>
      <c r="N11" s="99">
        <f t="shared" si="4"/>
        <v>-3.7729915088177677</v>
      </c>
      <c r="O11" s="195">
        <f>+'Ark1'!Y3838</f>
        <v>138.75594382756373</v>
      </c>
      <c r="P11" s="99">
        <f t="shared" si="5"/>
        <v>-6.0265561724362726</v>
      </c>
      <c r="Q11" s="102">
        <f>+'Ark1'!AA3838</f>
        <v>31.80550198481842</v>
      </c>
      <c r="R11" s="49">
        <f>+'Ark1'!AB3838</f>
        <v>3.4456715336811796</v>
      </c>
      <c r="S11" s="65">
        <f>+'Ark1'!AC3838</f>
        <v>-51.94789430719932</v>
      </c>
      <c r="T11" s="65">
        <f t="shared" si="6"/>
        <v>61.24</v>
      </c>
      <c r="U11" s="49">
        <f>+'Ark1'!V3838</f>
        <v>6.5963422599608084</v>
      </c>
      <c r="V11" s="65">
        <f>+'Ark1'!X3838</f>
        <v>150.33146676875756</v>
      </c>
      <c r="W11" s="39"/>
      <c r="X11" s="4"/>
      <c r="Y11" s="52"/>
      <c r="Z11" s="52"/>
      <c r="AA11" s="1"/>
      <c r="AB11" s="5"/>
      <c r="AG11">
        <v>11</v>
      </c>
      <c r="AH11" t="s">
        <v>70</v>
      </c>
    </row>
    <row r="12" spans="1:41" ht="15.6">
      <c r="A12" s="39"/>
      <c r="B12" s="47">
        <f>+'Ark1'!C3839</f>
        <v>2023</v>
      </c>
      <c r="C12" s="47">
        <f>+'Ark1'!O3839</f>
        <v>8</v>
      </c>
      <c r="D12" s="48" t="str">
        <f t="shared" si="0"/>
        <v>Telemark/ Vestfold</v>
      </c>
      <c r="E12" s="47">
        <f>+'Ark1'!Q3839</f>
        <v>16</v>
      </c>
      <c r="F12" s="47">
        <f>+'Ark1'!R3839</f>
        <v>727</v>
      </c>
      <c r="G12" s="60">
        <f t="shared" si="1"/>
        <v>688</v>
      </c>
      <c r="H12" s="65">
        <f>+'Ark1'!S3839</f>
        <v>727</v>
      </c>
      <c r="I12" s="60">
        <f t="shared" si="2"/>
        <v>688</v>
      </c>
      <c r="J12" s="102">
        <f>+'Ark1'!T3839</f>
        <v>4.0384401733140756</v>
      </c>
      <c r="K12" s="99">
        <f t="shared" si="3"/>
        <v>3.8225769973579125</v>
      </c>
      <c r="L12" s="102">
        <f>+'Ark1'!U3839</f>
        <v>4.2260100979564701</v>
      </c>
      <c r="M12" s="49">
        <f>+'Ark1'!W3839</f>
        <v>59.151306740027501</v>
      </c>
      <c r="N12" s="99">
        <f t="shared" si="4"/>
        <v>-2.6179240292032588</v>
      </c>
      <c r="O12" s="195">
        <f>+'Ark1'!Y3839</f>
        <v>144.21320495185697</v>
      </c>
      <c r="P12" s="99">
        <f t="shared" si="5"/>
        <v>-40.302179663527767</v>
      </c>
      <c r="Q12" s="102">
        <f>+'Ark1'!AA3839</f>
        <v>33.579706102687354</v>
      </c>
      <c r="R12" s="49">
        <f>+'Ark1'!AB3839</f>
        <v>4.2886492101347038</v>
      </c>
      <c r="S12" s="65">
        <f>+'Ark1'!AC3839</f>
        <v>-67.144276201747189</v>
      </c>
      <c r="T12" s="65">
        <f t="shared" si="6"/>
        <v>45.4375</v>
      </c>
      <c r="U12" s="49">
        <f>+'Ark1'!V3839</f>
        <v>6.0481430536451182</v>
      </c>
      <c r="V12" s="65">
        <f>+'Ark1'!X3839</f>
        <v>156.24399236387526</v>
      </c>
      <c r="W12" s="39"/>
      <c r="X12" s="4"/>
      <c r="Y12" s="52"/>
      <c r="Z12" s="52"/>
      <c r="AA12" s="1"/>
      <c r="AB12" s="5"/>
      <c r="AG12">
        <v>14</v>
      </c>
      <c r="AH12" t="s">
        <v>535</v>
      </c>
    </row>
    <row r="13" spans="1:41" ht="15.6">
      <c r="A13" s="39"/>
      <c r="B13" s="47">
        <f>+'Ark1'!C3840</f>
        <v>2023</v>
      </c>
      <c r="C13" s="47">
        <f>+'Ark1'!O3840</f>
        <v>9</v>
      </c>
      <c r="D13" s="48" t="str">
        <f t="shared" si="0"/>
        <v>Agder</v>
      </c>
      <c r="E13" s="47">
        <f>+'Ark1'!Q3840</f>
        <v>8</v>
      </c>
      <c r="F13" s="47">
        <f>+'Ark1'!R3840</f>
        <v>79</v>
      </c>
      <c r="G13" s="60">
        <f t="shared" ref="G13:G19" si="7">+F13-F32</f>
        <v>-2313</v>
      </c>
      <c r="H13" s="65">
        <f>+'Ark1'!S3840</f>
        <v>79</v>
      </c>
      <c r="I13" s="60">
        <f t="shared" ref="I13:I19" si="8">+H13-H32</f>
        <v>-2313</v>
      </c>
      <c r="J13" s="102">
        <f>+'Ark1'!T3840</f>
        <v>0.43884012887456958</v>
      </c>
      <c r="K13" s="99">
        <f t="shared" ref="K13:K19" si="9">+J13-J32</f>
        <v>-11.742618794349646</v>
      </c>
      <c r="L13" s="102">
        <f>+'Ark1'!U3840</f>
        <v>0.46738721221106289</v>
      </c>
      <c r="M13" s="49">
        <f>+'Ark1'!W3840</f>
        <v>60.708860759493646</v>
      </c>
      <c r="N13" s="99">
        <f t="shared" ref="N13:N19" si="10">+M13-M32</f>
        <v>2.0152988865839632</v>
      </c>
      <c r="O13" s="195">
        <f>+'Ark1'!Y3840</f>
        <v>146.77721518987349</v>
      </c>
      <c r="P13" s="99">
        <f t="shared" ref="P13:P19" si="11">+O13-O32</f>
        <v>3.8315839189706367</v>
      </c>
      <c r="Q13" s="102">
        <f>+'Ark1'!AA3840</f>
        <v>21.982944766324252</v>
      </c>
      <c r="R13" s="49">
        <f>+'Ark1'!AB3840</f>
        <v>3.6462288433504302</v>
      </c>
      <c r="S13" s="65">
        <f>+'Ark1'!AC3840</f>
        <v>-50.200680923290896</v>
      </c>
      <c r="T13" s="65">
        <f t="shared" si="6"/>
        <v>9.875</v>
      </c>
      <c r="U13" s="49">
        <f>+'Ark1'!V3840</f>
        <v>3.4556962025316462</v>
      </c>
      <c r="V13" s="65">
        <f>+'Ark1'!X3840</f>
        <v>159.02190161416405</v>
      </c>
      <c r="W13" s="39"/>
      <c r="X13" s="4"/>
      <c r="Y13" s="52"/>
      <c r="Z13" s="52"/>
      <c r="AA13" s="1"/>
      <c r="AB13" s="5"/>
      <c r="AG13">
        <v>15</v>
      </c>
      <c r="AH13" t="s">
        <v>527</v>
      </c>
    </row>
    <row r="14" spans="1:41" ht="15.6">
      <c r="A14" s="39"/>
      <c r="B14" s="47">
        <f>+'Ark1'!C3841</f>
        <v>2023</v>
      </c>
      <c r="C14" s="47">
        <f>+'Ark1'!O3841</f>
        <v>11</v>
      </c>
      <c r="D14" s="48" t="str">
        <f t="shared" si="0"/>
        <v>Rogaland</v>
      </c>
      <c r="E14" s="47">
        <f>+'Ark1'!Q3841</f>
        <v>34</v>
      </c>
      <c r="F14" s="47">
        <f>+'Ark1'!R3841</f>
        <v>1871</v>
      </c>
      <c r="G14" s="60">
        <f t="shared" si="7"/>
        <v>-2526</v>
      </c>
      <c r="H14" s="65">
        <f>+'Ark1'!S3841</f>
        <v>1870</v>
      </c>
      <c r="I14" s="60">
        <f t="shared" si="8"/>
        <v>-2527</v>
      </c>
      <c r="J14" s="102">
        <f>+'Ark1'!T3841</f>
        <v>10.393289634485061</v>
      </c>
      <c r="K14" s="99">
        <f t="shared" si="9"/>
        <v>-11.998798528314634</v>
      </c>
      <c r="L14" s="102">
        <f>+'Ark1'!U3841</f>
        <v>10.207138705420387</v>
      </c>
      <c r="M14" s="49">
        <f>+'Ark1'!W3841</f>
        <v>60.860962566844911</v>
      </c>
      <c r="N14" s="99">
        <f t="shared" si="10"/>
        <v>1.6658295215867724</v>
      </c>
      <c r="O14" s="195">
        <f>+'Ark1'!Y3841</f>
        <v>135.3440406199893</v>
      </c>
      <c r="P14" s="99">
        <f t="shared" si="11"/>
        <v>1.043053583373819</v>
      </c>
      <c r="Q14" s="102">
        <f>+'Ark1'!AA3841</f>
        <v>29.099742781400391</v>
      </c>
      <c r="R14" s="49">
        <f>+'Ark1'!AB3841</f>
        <v>3.6975096596345303</v>
      </c>
      <c r="S14" s="65">
        <f>+'Ark1'!AC3841</f>
        <v>-63.948134931027603</v>
      </c>
      <c r="T14" s="65">
        <f t="shared" si="6"/>
        <v>55.029411764705884</v>
      </c>
      <c r="U14" s="49">
        <f>+'Ark1'!V3841</f>
        <v>3.2410475681453752</v>
      </c>
      <c r="V14" s="65">
        <f>+'Ark1'!X3841</f>
        <v>146.7233529036738</v>
      </c>
      <c r="W14" s="39"/>
      <c r="X14" s="4"/>
      <c r="Y14" s="52"/>
      <c r="Z14" s="52"/>
      <c r="AA14" s="1"/>
      <c r="AB14" s="5"/>
      <c r="AG14">
        <v>16</v>
      </c>
      <c r="AH14" t="s">
        <v>499</v>
      </c>
    </row>
    <row r="15" spans="1:41" ht="15.6">
      <c r="A15" s="39"/>
      <c r="B15" s="47">
        <f>+'Ark1'!C3842</f>
        <v>2023</v>
      </c>
      <c r="C15" s="47">
        <f>+'Ark1'!O3842</f>
        <v>14</v>
      </c>
      <c r="D15" s="48" t="str">
        <f t="shared" si="0"/>
        <v>Vestland</v>
      </c>
      <c r="E15" s="47">
        <f>+'Ark1'!Q3842</f>
        <v>15</v>
      </c>
      <c r="F15" s="47">
        <f>+'Ark1'!R3842</f>
        <v>275</v>
      </c>
      <c r="G15" s="60">
        <f t="shared" si="7"/>
        <v>-673</v>
      </c>
      <c r="H15" s="65">
        <f>+'Ark1'!S3842</f>
        <v>275</v>
      </c>
      <c r="I15" s="60">
        <f t="shared" si="8"/>
        <v>-673</v>
      </c>
      <c r="J15" s="102">
        <f>+'Ark1'!T3842</f>
        <v>1.5276080435507164</v>
      </c>
      <c r="K15" s="99">
        <f t="shared" si="9"/>
        <v>-3.3001607939143991</v>
      </c>
      <c r="L15" s="102">
        <f>+'Ark1'!U3842</f>
        <v>1.7113480683204256</v>
      </c>
      <c r="M15" s="49">
        <f>+'Ark1'!W3842</f>
        <v>60.58909090909092</v>
      </c>
      <c r="N15" s="99">
        <f t="shared" si="10"/>
        <v>2.7515381664749015</v>
      </c>
      <c r="O15" s="195">
        <f>+'Ark1'!Y3842</f>
        <v>154.38836363636378</v>
      </c>
      <c r="P15" s="99">
        <f t="shared" si="11"/>
        <v>10.786148446490273</v>
      </c>
      <c r="Q15" s="102">
        <f>+'Ark1'!AA3842</f>
        <v>27.426465172670714</v>
      </c>
      <c r="R15" s="49">
        <f>+'Ark1'!AB3842</f>
        <v>4.158044677151806</v>
      </c>
      <c r="S15" s="65">
        <f>+'Ark1'!AC3842</f>
        <v>-63.903678928137921</v>
      </c>
      <c r="T15" s="65">
        <f t="shared" si="6"/>
        <v>18.333333333333332</v>
      </c>
      <c r="U15" s="49">
        <f>+'Ark1'!V3842</f>
        <v>3.5781818181818177</v>
      </c>
      <c r="V15" s="65">
        <f>+'Ark1'!X3842</f>
        <v>167.26799960602796</v>
      </c>
      <c r="W15" s="39"/>
      <c r="X15" s="4"/>
      <c r="Y15" s="52"/>
      <c r="Z15" s="52"/>
      <c r="AA15" s="1"/>
      <c r="AB15" s="5"/>
      <c r="AG15">
        <v>18</v>
      </c>
      <c r="AH15" t="s">
        <v>71</v>
      </c>
    </row>
    <row r="16" spans="1:41" ht="15.6">
      <c r="A16" s="39"/>
      <c r="B16" s="47">
        <f>+'Ark1'!C3843</f>
        <v>2023</v>
      </c>
      <c r="C16" s="47">
        <f>+'Ark1'!O3843</f>
        <v>15</v>
      </c>
      <c r="D16" s="48" t="str">
        <f t="shared" si="0"/>
        <v>Møre og Romsdal</v>
      </c>
      <c r="E16" s="47">
        <f>+'Ark1'!Q3843</f>
        <v>6</v>
      </c>
      <c r="F16" s="47">
        <f>+'Ark1'!R3843</f>
        <v>88</v>
      </c>
      <c r="G16" s="60">
        <f t="shared" si="7"/>
        <v>46</v>
      </c>
      <c r="H16" s="65">
        <f>+'Ark1'!S3843</f>
        <v>88</v>
      </c>
      <c r="I16" s="60">
        <f t="shared" si="8"/>
        <v>46</v>
      </c>
      <c r="J16" s="102">
        <f>+'Ark1'!T3843</f>
        <v>0.48883457393622926</v>
      </c>
      <c r="K16" s="99">
        <f t="shared" si="9"/>
        <v>0.27494608113714181</v>
      </c>
      <c r="L16" s="102">
        <f>+'Ark1'!U3843</f>
        <v>0.56271559733612653</v>
      </c>
      <c r="M16" s="49">
        <f>+'Ark1'!W3843</f>
        <v>59.409090909090899</v>
      </c>
      <c r="N16" s="99">
        <f t="shared" si="10"/>
        <v>-1.3290043290043485</v>
      </c>
      <c r="O16" s="195">
        <f>+'Ark1'!Y3843</f>
        <v>158.64090909090916</v>
      </c>
      <c r="P16" s="99">
        <f t="shared" si="11"/>
        <v>4.329004329004448</v>
      </c>
      <c r="Q16" s="102">
        <f>+'Ark1'!AA3843</f>
        <v>25.986187923777983</v>
      </c>
      <c r="R16" s="49">
        <f>+'Ark1'!AB3843</f>
        <v>5.3057352408767455</v>
      </c>
      <c r="S16" s="65">
        <f>+'Ark1'!AC3843</f>
        <v>-60.387607833538496</v>
      </c>
      <c r="T16" s="65">
        <f t="shared" si="6"/>
        <v>14.666666666666666</v>
      </c>
      <c r="U16" s="49">
        <f>+'Ark1'!V3843</f>
        <v>5.2954545454545459</v>
      </c>
      <c r="V16" s="65">
        <f>+'Ark1'!X3843</f>
        <v>171.87530779080075</v>
      </c>
      <c r="W16" s="39"/>
      <c r="X16" s="4"/>
      <c r="Y16" s="52"/>
      <c r="Z16" s="52"/>
      <c r="AA16" s="1"/>
      <c r="AB16" s="5"/>
      <c r="AD16" s="2"/>
      <c r="AE16" s="2"/>
      <c r="AF16" s="2"/>
      <c r="AG16">
        <v>54</v>
      </c>
      <c r="AH16" t="s">
        <v>536</v>
      </c>
    </row>
    <row r="17" spans="1:34" ht="15.6">
      <c r="A17" s="39"/>
      <c r="B17" s="47">
        <f>+'Ark1'!C3844</f>
        <v>2023</v>
      </c>
      <c r="C17" s="47">
        <f>+'Ark1'!O3844</f>
        <v>16</v>
      </c>
      <c r="D17" s="48" t="str">
        <f t="shared" si="0"/>
        <v>Trøndelag</v>
      </c>
      <c r="E17" s="47">
        <f>+'Ark1'!Q3844</f>
        <v>141</v>
      </c>
      <c r="F17" s="47">
        <f>+'Ark1'!R3844</f>
        <v>9206</v>
      </c>
      <c r="G17" s="60">
        <f t="shared" si="7"/>
        <v>7599</v>
      </c>
      <c r="H17" s="65">
        <f>+'Ark1'!S3844</f>
        <v>9180</v>
      </c>
      <c r="I17" s="60">
        <f t="shared" si="8"/>
        <v>7573</v>
      </c>
      <c r="J17" s="102">
        <f>+'Ark1'!T3844</f>
        <v>51.138762359737797</v>
      </c>
      <c r="K17" s="99">
        <f t="shared" si="9"/>
        <v>42.954981218591762</v>
      </c>
      <c r="L17" s="102">
        <f>+'Ark1'!U3844</f>
        <v>50.281353767869511</v>
      </c>
      <c r="M17" s="49">
        <f>+'Ark1'!W3844</f>
        <v>60.372113289760357</v>
      </c>
      <c r="N17" s="99">
        <f t="shared" si="10"/>
        <v>0.95456506325132295</v>
      </c>
      <c r="O17" s="195">
        <f>+'Ark1'!Y3844</f>
        <v>135.50174885943923</v>
      </c>
      <c r="P17" s="99">
        <f t="shared" si="11"/>
        <v>0.68269472129361475</v>
      </c>
      <c r="Q17" s="102">
        <f>+'Ark1'!AA3844</f>
        <v>28.862733067570165</v>
      </c>
      <c r="R17" s="49">
        <f>+'Ark1'!AB3844</f>
        <v>4.3817414416233804</v>
      </c>
      <c r="S17" s="65">
        <f>+'Ark1'!AC3844</f>
        <v>-60.954155490416575</v>
      </c>
      <c r="T17" s="65">
        <f t="shared" si="6"/>
        <v>65.290780141843967</v>
      </c>
      <c r="U17" s="49">
        <f>+'Ark1'!V3844</f>
        <v>4.3683467303932222</v>
      </c>
      <c r="V17" s="65">
        <f>+'Ark1'!X3844</f>
        <v>147.26737402640762</v>
      </c>
      <c r="W17" s="39"/>
      <c r="X17" s="4"/>
      <c r="Y17" s="52"/>
      <c r="Z17" s="52"/>
      <c r="AA17" s="1"/>
      <c r="AB17" s="5"/>
      <c r="AD17" s="2"/>
      <c r="AE17" s="2"/>
      <c r="AF17" s="4"/>
      <c r="AG17" s="4"/>
      <c r="AH17" s="4"/>
    </row>
    <row r="18" spans="1:34" ht="15.6">
      <c r="A18" s="39"/>
      <c r="B18" s="47">
        <f>+'Ark1'!C3845</f>
        <v>2023</v>
      </c>
      <c r="C18" s="47">
        <f>+'Ark1'!O3845</f>
        <v>18</v>
      </c>
      <c r="D18" s="48" t="str">
        <f t="shared" si="0"/>
        <v>Nordland</v>
      </c>
      <c r="E18" s="47">
        <f>+'Ark1'!Q3845</f>
        <v>7</v>
      </c>
      <c r="F18" s="47">
        <f>+'Ark1'!R3845</f>
        <v>206</v>
      </c>
      <c r="G18" s="60">
        <f t="shared" si="7"/>
        <v>-73</v>
      </c>
      <c r="H18" s="65">
        <f>+'Ark1'!S3845</f>
        <v>206</v>
      </c>
      <c r="I18" s="60">
        <f t="shared" si="8"/>
        <v>-73</v>
      </c>
      <c r="J18" s="102">
        <f>+'Ark1'!T3845</f>
        <v>1.1443172980779912</v>
      </c>
      <c r="K18" s="99">
        <f t="shared" si="9"/>
        <v>-0.2765134040873749</v>
      </c>
      <c r="L18" s="102">
        <f>+'Ark1'!U3845</f>
        <v>1.2025040932759039</v>
      </c>
      <c r="M18" s="49">
        <f>+'Ark1'!W3845</f>
        <v>62.844660194174757</v>
      </c>
      <c r="N18" s="99">
        <f t="shared" si="10"/>
        <v>5.1421512336013038</v>
      </c>
      <c r="O18" s="195">
        <f>+'Ark1'!Y3845</f>
        <v>144.81990291262139</v>
      </c>
      <c r="P18" s="99">
        <f t="shared" si="11"/>
        <v>-14.781028987020107</v>
      </c>
      <c r="Q18" s="102">
        <f>+'Ark1'!AA3845</f>
        <v>33.548585865619032</v>
      </c>
      <c r="R18" s="49">
        <f>+'Ark1'!AB3845</f>
        <v>2.0983455413124359</v>
      </c>
      <c r="S18" s="65">
        <f>+'Ark1'!AC3845</f>
        <v>-38.512513470352808</v>
      </c>
      <c r="T18" s="65">
        <f t="shared" si="6"/>
        <v>29.428571428571427</v>
      </c>
      <c r="U18" s="49">
        <f>+'Ark1'!V3845</f>
        <v>0.6893203883495147</v>
      </c>
      <c r="V18" s="65">
        <f>+'Ark1'!X3845</f>
        <v>156.90130326394515</v>
      </c>
      <c r="W18" s="39"/>
      <c r="X18" s="4"/>
      <c r="Y18" s="52"/>
      <c r="Z18" s="52"/>
      <c r="AA18" s="1"/>
      <c r="AB18" s="5"/>
      <c r="AH18"/>
    </row>
    <row r="19" spans="1:34" ht="15.6">
      <c r="A19" s="39"/>
      <c r="B19" s="47">
        <f>+'Ark1'!C3846</f>
        <v>2023</v>
      </c>
      <c r="C19" s="47">
        <f>+'Ark1'!O3846</f>
        <v>54</v>
      </c>
      <c r="D19" s="48" t="str">
        <f t="shared" si="0"/>
        <v>Troms og Finnmark</v>
      </c>
      <c r="E19" s="47">
        <f>+'Ark1'!Q3846</f>
        <v>2</v>
      </c>
      <c r="F19" s="47">
        <f>+'Ark1'!R3846</f>
        <v>37</v>
      </c>
      <c r="G19" s="60">
        <f t="shared" si="7"/>
        <v>-76</v>
      </c>
      <c r="H19" s="65">
        <f>+'Ark1'!S3846</f>
        <v>37</v>
      </c>
      <c r="I19" s="60">
        <f t="shared" si="8"/>
        <v>-76</v>
      </c>
      <c r="J19" s="102">
        <f>+'Ark1'!T3846</f>
        <v>0.20553271858682373</v>
      </c>
      <c r="K19" s="99">
        <f t="shared" si="9"/>
        <v>-0.36992917870595909</v>
      </c>
      <c r="L19" s="102">
        <f>+'Ark1'!U3846</f>
        <v>0.27665385678895338</v>
      </c>
      <c r="M19" s="49">
        <f>+'Ark1'!W3846</f>
        <v>61.621621621621649</v>
      </c>
      <c r="N19" s="99">
        <f t="shared" si="10"/>
        <v>4.727816311887139</v>
      </c>
      <c r="O19" s="195">
        <f>+'Ark1'!Y3846</f>
        <v>185.50000000000003</v>
      </c>
      <c r="P19" s="99">
        <f t="shared" si="11"/>
        <v>30.627699115044237</v>
      </c>
      <c r="Q19" s="102">
        <f>+'Ark1'!AA3846</f>
        <v>48.002280351238483</v>
      </c>
      <c r="R19" s="49">
        <f>+'Ark1'!AB3846</f>
        <v>1.5657025251848027</v>
      </c>
      <c r="S19" s="65">
        <f>+'Ark1'!AC3846</f>
        <v>-75.211633965656389</v>
      </c>
      <c r="T19" s="65">
        <f t="shared" si="6"/>
        <v>18.5</v>
      </c>
      <c r="U19" s="49">
        <f>+'Ark1'!V3846</f>
        <v>1.8918918918918923</v>
      </c>
      <c r="V19" s="65">
        <f>+'Ark1'!X3846</f>
        <v>200.9750812567714</v>
      </c>
      <c r="W19" s="39"/>
      <c r="X19" s="4"/>
      <c r="Y19" s="52"/>
      <c r="Z19" s="52"/>
      <c r="AA19" s="1"/>
      <c r="AB19" s="5"/>
      <c r="AH19"/>
    </row>
    <row r="20" spans="1:34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4"/>
      <c r="Y20" s="52"/>
      <c r="Z20" s="52"/>
      <c r="AA20" s="1"/>
      <c r="AB20" s="5"/>
      <c r="AH20"/>
    </row>
    <row r="21" spans="1:34" ht="15.6">
      <c r="A21" s="39"/>
      <c r="B21">
        <f>+'Ark1'!C3847</f>
        <v>2022</v>
      </c>
      <c r="C21">
        <f>+'Ark1'!O3847</f>
        <v>1</v>
      </c>
      <c r="D21" s="3" t="str">
        <f t="shared" ref="D21:D30" si="12">VLOOKUP(C21,$AG$7:$AH$16,2)</f>
        <v>Viken</v>
      </c>
      <c r="E21">
        <f>+'Ark1'!Q3847</f>
        <v>30</v>
      </c>
      <c r="F21" s="62">
        <f>+'Ark1'!R3847</f>
        <v>2357</v>
      </c>
      <c r="G21" s="207">
        <f>+F21-F39</f>
        <v>-7287</v>
      </c>
      <c r="H21" s="73">
        <f>+'Ark1'!S3847</f>
        <v>2357</v>
      </c>
      <c r="I21" s="207">
        <f>+H21-H39</f>
        <v>-7268</v>
      </c>
      <c r="J21" s="205">
        <f>+'Ark1'!T3847</f>
        <v>13.04588476227376</v>
      </c>
      <c r="K21" s="208">
        <f>+J21-J39</f>
        <v>-36.066987250926204</v>
      </c>
      <c r="L21" s="205">
        <f>+'Ark1'!U3847</f>
        <v>13.360564339388624</v>
      </c>
      <c r="M21" s="63">
        <f>+'Ark1'!W3847</f>
        <v>59.121340687314387</v>
      </c>
      <c r="N21" s="208">
        <f>+M21-M39</f>
        <v>0.47043159640530519</v>
      </c>
      <c r="O21" s="206">
        <f>+'Ark1'!Y3847</f>
        <v>141.6470513364448</v>
      </c>
      <c r="P21" s="208">
        <f>+O21-O39</f>
        <v>6.3243657288130066</v>
      </c>
      <c r="Q21" s="205">
        <f>+'Ark1'!AA3847</f>
        <v>28.779624474597608</v>
      </c>
      <c r="R21" s="63">
        <f>+'Ark1'!AB3847</f>
        <v>3.1295935480097241</v>
      </c>
      <c r="S21" s="73">
        <f>+'Ark1'!AC3847</f>
        <v>-46.031682030040031</v>
      </c>
      <c r="T21" s="73">
        <f t="shared" si="6"/>
        <v>78.566666666666663</v>
      </c>
      <c r="U21" s="63">
        <f>+'Ark1'!V3847</f>
        <v>15.247348324140859</v>
      </c>
      <c r="V21" s="73">
        <f>+'Ark1'!X3847</f>
        <v>153.46376092789228</v>
      </c>
      <c r="W21" s="39"/>
      <c r="X21" s="4"/>
      <c r="Y21" s="52"/>
      <c r="Z21" s="52"/>
      <c r="AA21" s="1"/>
      <c r="AB21" s="5"/>
      <c r="AD21" s="2"/>
      <c r="AE21" s="2"/>
      <c r="AF21" s="2"/>
      <c r="AH21"/>
    </row>
    <row r="22" spans="1:34" ht="15.6">
      <c r="A22" s="39"/>
      <c r="B22">
        <f>+'Ark1'!C3848</f>
        <v>2022</v>
      </c>
      <c r="C22">
        <f>+'Ark1'!O3848</f>
        <v>4</v>
      </c>
      <c r="D22" s="3" t="str">
        <f t="shared" si="12"/>
        <v>Innlandet</v>
      </c>
      <c r="E22">
        <f>+'Ark1'!Q3848</f>
        <v>55</v>
      </c>
      <c r="F22" s="62">
        <f>+'Ark1'!R3848</f>
        <v>3895</v>
      </c>
      <c r="G22" s="207">
        <f>+F22-F40</f>
        <v>3720</v>
      </c>
      <c r="H22" s="73">
        <f>+'Ark1'!S3848</f>
        <v>3895</v>
      </c>
      <c r="I22" s="207">
        <f>+H22-H40</f>
        <v>3720</v>
      </c>
      <c r="J22" s="205">
        <f>+'Ark1'!T3848</f>
        <v>21.558642829468095</v>
      </c>
      <c r="K22" s="208">
        <f>+J22-J40</f>
        <v>20.667440776138566</v>
      </c>
      <c r="L22" s="205">
        <f>+'Ark1'!U3848</f>
        <v>21.295147336372203</v>
      </c>
      <c r="M22" s="63">
        <f>+'Ark1'!W3848</f>
        <v>59.574326059050087</v>
      </c>
      <c r="N22" s="208">
        <f>+M22-M40</f>
        <v>-3.3742453695213541</v>
      </c>
      <c r="O22" s="206">
        <f>+'Ark1'!Y3848</f>
        <v>136.62038510911424</v>
      </c>
      <c r="P22" s="208">
        <f>+O22-O40</f>
        <v>-2.6571577480285669</v>
      </c>
      <c r="Q22" s="205">
        <f>+'Ark1'!AA3848</f>
        <v>29.219824110227819</v>
      </c>
      <c r="R22" s="63">
        <f>+'Ark1'!AB3848</f>
        <v>3.2317516763415486</v>
      </c>
      <c r="S22" s="73">
        <f>+'Ark1'!AC3848</f>
        <v>-47.48247702501881</v>
      </c>
      <c r="T22" s="73">
        <f t="shared" si="6"/>
        <v>70.818181818181813</v>
      </c>
      <c r="U22" s="63">
        <f>+'Ark1'!V3848</f>
        <v>15.413350449293963</v>
      </c>
      <c r="V22" s="73">
        <f>+'Ark1'!X3848</f>
        <v>148.01775201420844</v>
      </c>
      <c r="W22" s="39"/>
      <c r="X22" s="4"/>
      <c r="Y22" s="52"/>
      <c r="Z22" s="52"/>
      <c r="AA22" s="1"/>
      <c r="AB22" s="5"/>
      <c r="AD22" s="2"/>
      <c r="AE22" s="2"/>
      <c r="AF22" s="2"/>
      <c r="AH22"/>
    </row>
    <row r="23" spans="1:34" ht="15.6">
      <c r="A23" s="39"/>
      <c r="B23">
        <f>+'Ark1'!C3849</f>
        <v>2022</v>
      </c>
      <c r="C23">
        <f>+'Ark1'!O3849</f>
        <v>8</v>
      </c>
      <c r="D23" s="3" t="str">
        <f t="shared" si="12"/>
        <v>Telemark/ Vestfold</v>
      </c>
      <c r="E23">
        <f>+'Ark1'!Q3849</f>
        <v>14</v>
      </c>
      <c r="F23" s="62">
        <f>+'Ark1'!R3849</f>
        <v>757</v>
      </c>
      <c r="G23" s="207">
        <f>+F23-F41</f>
        <v>717.6</v>
      </c>
      <c r="H23" s="73">
        <f>+'Ark1'!S3849</f>
        <v>757</v>
      </c>
      <c r="I23" s="207">
        <f>+H23-H41</f>
        <v>717.6</v>
      </c>
      <c r="J23" s="205">
        <f>+'Ark1'!T3849</f>
        <v>4.1899595948414223</v>
      </c>
      <c r="K23" s="208">
        <f>+J23-J41</f>
        <v>3.9893118182632308</v>
      </c>
      <c r="L23" s="205">
        <f>+'Ark1'!U3849</f>
        <v>4.289784263659258</v>
      </c>
      <c r="M23" s="63">
        <f>+'Ark1'!W3849</f>
        <v>59.24042272126816</v>
      </c>
      <c r="N23" s="208">
        <f>+M23-M41</f>
        <v>-3.4803894614729458</v>
      </c>
      <c r="O23" s="206">
        <f>+'Ark1'!Y3849</f>
        <v>141.60607661822988</v>
      </c>
      <c r="P23" s="208">
        <f>+O23-O41</f>
        <v>-27.216258407150718</v>
      </c>
      <c r="Q23" s="205">
        <f>+'Ark1'!AA3849</f>
        <v>34.701836071699702</v>
      </c>
      <c r="R23" s="63">
        <f>+'Ark1'!AB3849</f>
        <v>4.5654267728080509</v>
      </c>
      <c r="S23" s="73">
        <f>+'Ark1'!AC3849</f>
        <v>-65.674030523488014</v>
      </c>
      <c r="T23" s="73">
        <f t="shared" si="6"/>
        <v>54.071428571428569</v>
      </c>
      <c r="U23" s="63">
        <f>+'Ark1'!V3849</f>
        <v>15.129458388375165</v>
      </c>
      <c r="V23" s="73">
        <f>+'Ark1'!X3849</f>
        <v>153.41936795041173</v>
      </c>
      <c r="W23" s="39"/>
      <c r="X23" s="4"/>
      <c r="Y23" s="52"/>
      <c r="Z23" s="52"/>
      <c r="AA23" s="1"/>
      <c r="AB23" s="5"/>
      <c r="AD23" s="2"/>
      <c r="AE23" s="2"/>
      <c r="AF23" s="2"/>
      <c r="AH23"/>
    </row>
    <row r="24" spans="1:34" ht="15.6">
      <c r="A24" s="39"/>
      <c r="B24">
        <f>+'Ark1'!C3850</f>
        <v>2022</v>
      </c>
      <c r="C24">
        <f>+'Ark1'!O3850</f>
        <v>9</v>
      </c>
      <c r="D24" s="3" t="str">
        <f t="shared" si="12"/>
        <v>Agder</v>
      </c>
      <c r="E24">
        <f>+'Ark1'!Q3850</f>
        <v>5</v>
      </c>
      <c r="F24" s="62">
        <f>+'Ark1'!R3850</f>
        <v>66</v>
      </c>
      <c r="G24" s="207">
        <f>+F24-F43</f>
        <v>-2454</v>
      </c>
      <c r="H24" s="73">
        <f>+'Ark1'!S3850</f>
        <v>66</v>
      </c>
      <c r="I24" s="207">
        <f>+H24-H43</f>
        <v>-2454</v>
      </c>
      <c r="J24" s="205">
        <f>+'Ark1'!T3850</f>
        <v>0.36530691315658392</v>
      </c>
      <c r="K24" s="208">
        <f>+J24-J43</f>
        <v>-12.225250169031774</v>
      </c>
      <c r="L24" s="205">
        <f>+'Ark1'!U3850</f>
        <v>0.40101049827372254</v>
      </c>
      <c r="M24" s="63">
        <f>+'Ark1'!W3850</f>
        <v>61.060606060606062</v>
      </c>
      <c r="N24" s="208">
        <f>+M24-M43</f>
        <v>3.0173520923520698</v>
      </c>
      <c r="O24" s="206">
        <f>+'Ark1'!Y3850</f>
        <v>151.82878787878789</v>
      </c>
      <c r="P24" s="208">
        <f>+O24-O43</f>
        <v>11.860057720057767</v>
      </c>
      <c r="Q24" s="205">
        <f>+'Ark1'!AA3850</f>
        <v>20.511126065385696</v>
      </c>
      <c r="R24" s="63">
        <f>+'Ark1'!AB3850</f>
        <v>3.88422913797922</v>
      </c>
      <c r="S24" s="73">
        <f>+'Ark1'!AC3850</f>
        <v>-54.657626941135526</v>
      </c>
      <c r="T24" s="73">
        <f t="shared" si="6"/>
        <v>13.2</v>
      </c>
      <c r="U24" s="63">
        <f>+'Ark1'!V3850</f>
        <v>16.272727272727277</v>
      </c>
      <c r="V24" s="73">
        <f>+'Ark1'!X3850</f>
        <v>164.49489477658497</v>
      </c>
      <c r="W24" s="39"/>
      <c r="X24" s="4"/>
      <c r="Y24" s="52"/>
      <c r="Z24" s="52"/>
      <c r="AA24" s="1"/>
      <c r="AB24" s="5"/>
      <c r="AD24" s="2"/>
      <c r="AE24" s="2"/>
      <c r="AF24" s="2"/>
      <c r="AH24"/>
    </row>
    <row r="25" spans="1:34" ht="15.6">
      <c r="A25" s="39"/>
      <c r="B25">
        <f>+'Ark1'!C3851</f>
        <v>2022</v>
      </c>
      <c r="C25">
        <f>+'Ark1'!O3851</f>
        <v>11</v>
      </c>
      <c r="D25" s="3" t="str">
        <f t="shared" si="12"/>
        <v>Rogaland</v>
      </c>
      <c r="E25">
        <f>+'Ark1'!Q3851</f>
        <v>31</v>
      </c>
      <c r="F25" s="62">
        <f>+'Ark1'!R3851</f>
        <v>1742</v>
      </c>
      <c r="G25" s="207">
        <f>+F25-F44</f>
        <v>-2235</v>
      </c>
      <c r="H25" s="73">
        <f>+'Ark1'!S3851</f>
        <v>1742</v>
      </c>
      <c r="I25" s="207">
        <f>+H25-H44</f>
        <v>-2235</v>
      </c>
      <c r="J25" s="205">
        <f>+'Ark1'!T3851</f>
        <v>9.6418885260419547</v>
      </c>
      <c r="K25" s="208">
        <f>+J25-J44</f>
        <v>-10.228208900887848</v>
      </c>
      <c r="L25" s="205">
        <f>+'Ark1'!U3851</f>
        <v>9.2574450262016494</v>
      </c>
      <c r="M25" s="63">
        <f>+'Ark1'!W3851</f>
        <v>60.831802525832401</v>
      </c>
      <c r="N25" s="208">
        <f>+M25-M44</f>
        <v>2.4450788647813795</v>
      </c>
      <c r="O25" s="206">
        <f>+'Ark1'!Y3851</f>
        <v>132.79609644087259</v>
      </c>
      <c r="P25" s="208">
        <f>+O25-O44</f>
        <v>0.61492218892357187</v>
      </c>
      <c r="Q25" s="205">
        <f>+'Ark1'!AA3851</f>
        <v>27.001776671737815</v>
      </c>
      <c r="R25" s="63">
        <f>+'Ark1'!AB3851</f>
        <v>3.6978069446374762</v>
      </c>
      <c r="S25" s="73">
        <f>+'Ark1'!AC3851</f>
        <v>-57.99118506758299</v>
      </c>
      <c r="T25" s="73">
        <f t="shared" si="6"/>
        <v>56.193548387096776</v>
      </c>
      <c r="U25" s="63">
        <f>+'Ark1'!V3851</f>
        <v>15.921928817451205</v>
      </c>
      <c r="V25" s="73">
        <f>+'Ark1'!X3851</f>
        <v>143.87442734655741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>
        <f>+'Ark1'!C3852</f>
        <v>2022</v>
      </c>
      <c r="C26">
        <f>+'Ark1'!O3852</f>
        <v>14</v>
      </c>
      <c r="D26" s="3" t="str">
        <f t="shared" si="12"/>
        <v>Vestland</v>
      </c>
      <c r="E26">
        <f>+'Ark1'!Q3852</f>
        <v>16</v>
      </c>
      <c r="F26" s="62">
        <f>+'Ark1'!R3852</f>
        <v>321</v>
      </c>
      <c r="G26" s="207">
        <f>+F26-F45</f>
        <v>-651</v>
      </c>
      <c r="H26" s="73">
        <f>+'Ark1'!S3852</f>
        <v>321</v>
      </c>
      <c r="I26" s="207">
        <f>+H26-H45</f>
        <v>-650</v>
      </c>
      <c r="J26" s="205">
        <f>+'Ark1'!T3852</f>
        <v>1.7767199867161125</v>
      </c>
      <c r="K26" s="208">
        <f>+J26-J45</f>
        <v>-3.0796377449851127</v>
      </c>
      <c r="L26" s="205">
        <f>+'Ark1'!U3852</f>
        <v>2.10925991575062</v>
      </c>
      <c r="M26" s="63">
        <f>+'Ark1'!W3852</f>
        <v>58.305295950155774</v>
      </c>
      <c r="N26" s="208">
        <f>+M26-M45</f>
        <v>0.47213426117532009</v>
      </c>
      <c r="O26" s="206">
        <f>+'Ark1'!Y3852</f>
        <v>164.19781931464175</v>
      </c>
      <c r="P26" s="208">
        <f>+O26-O45</f>
        <v>26.246584746740638</v>
      </c>
      <c r="Q26" s="205">
        <f>+'Ark1'!AA3852</f>
        <v>32.609889392795111</v>
      </c>
      <c r="R26" s="63">
        <f>+'Ark1'!AB3852</f>
        <v>5.0344857452639928</v>
      </c>
      <c r="S26" s="73">
        <f>+'Ark1'!AC3852</f>
        <v>-70.500918312333283</v>
      </c>
      <c r="T26" s="73">
        <f t="shared" si="6"/>
        <v>20.0625</v>
      </c>
      <c r="U26" s="63">
        <f>+'Ark1'!V3852</f>
        <v>14.61682242990654</v>
      </c>
      <c r="V26" s="73">
        <f>+'Ark1'!X3852</f>
        <v>177.89579557382643</v>
      </c>
      <c r="W26" s="39"/>
      <c r="X26" s="4"/>
      <c r="Y26" s="52"/>
      <c r="Z26" s="52"/>
      <c r="AA26" s="11"/>
      <c r="AB26" s="5"/>
      <c r="AD26" s="2"/>
      <c r="AE26" s="2"/>
      <c r="AF26" s="4"/>
      <c r="AG26" s="4"/>
      <c r="AH26" s="4"/>
    </row>
    <row r="27" spans="1:34" ht="15.6">
      <c r="A27" s="39"/>
      <c r="B27">
        <f>+'Ark1'!C3853</f>
        <v>2022</v>
      </c>
      <c r="C27">
        <f>+'Ark1'!O3853</f>
        <v>15</v>
      </c>
      <c r="D27" s="3" t="str">
        <f t="shared" si="12"/>
        <v>Møre og Romsdal</v>
      </c>
      <c r="E27">
        <f>+'Ark1'!Q3853</f>
        <v>5</v>
      </c>
      <c r="F27" s="62">
        <f>+'Ark1'!R3853</f>
        <v>84</v>
      </c>
      <c r="G27" s="207">
        <f>+F27-F46</f>
        <v>63</v>
      </c>
      <c r="H27" s="73">
        <f>+'Ark1'!S3853</f>
        <v>84</v>
      </c>
      <c r="I27" s="207">
        <f>+H27-H46</f>
        <v>63</v>
      </c>
      <c r="J27" s="205">
        <f>+'Ark1'!T3853</f>
        <v>0.46493607129019759</v>
      </c>
      <c r="K27" s="208">
        <f>+J27-J46</f>
        <v>0.36001476227196127</v>
      </c>
      <c r="L27" s="205">
        <f>+'Ark1'!U3853</f>
        <v>0.50467447533502741</v>
      </c>
      <c r="M27" s="63">
        <f>+'Ark1'!W3853</f>
        <v>59.940476190476176</v>
      </c>
      <c r="N27" s="208">
        <f>+M27-M46</f>
        <v>-0.34523809523813043</v>
      </c>
      <c r="O27" s="206">
        <f>+'Ark1'!Y3853</f>
        <v>150.132380952381</v>
      </c>
      <c r="P27" s="208">
        <f>+O27-O46</f>
        <v>6.1619047619047933</v>
      </c>
      <c r="Q27" s="205">
        <f>+'Ark1'!AA3853</f>
        <v>27.10755173374622</v>
      </c>
      <c r="R27" s="63">
        <f>+'Ark1'!AB3853</f>
        <v>5.2152505086986238</v>
      </c>
      <c r="S27" s="73">
        <f>+'Ark1'!AC3853</f>
        <v>-70.672866320719123</v>
      </c>
      <c r="T27" s="73">
        <f t="shared" si="6"/>
        <v>16.8</v>
      </c>
      <c r="U27" s="63">
        <f>+'Ark1'!V3853</f>
        <v>15.142857142857141</v>
      </c>
      <c r="V27" s="73">
        <f>+'Ark1'!X3853</f>
        <v>162.65696744569979</v>
      </c>
      <c r="W27" s="39"/>
      <c r="X27" s="4"/>
      <c r="Y27" s="52"/>
      <c r="Z27" s="52"/>
      <c r="AA27" s="11"/>
      <c r="AB27" s="5"/>
      <c r="AD27" s="1"/>
      <c r="AE27" s="1"/>
      <c r="AF27" s="9"/>
      <c r="AG27" s="9"/>
    </row>
    <row r="28" spans="1:34" ht="15.6">
      <c r="A28" s="39"/>
      <c r="B28">
        <f>+'Ark1'!C3854</f>
        <v>2022</v>
      </c>
      <c r="C28">
        <f>+'Ark1'!O3854</f>
        <v>16</v>
      </c>
      <c r="D28" s="3" t="str">
        <f t="shared" si="12"/>
        <v>Trøndelag</v>
      </c>
      <c r="E28">
        <f>+'Ark1'!Q3854</f>
        <v>146</v>
      </c>
      <c r="F28">
        <f>+'Ark1'!R3854</f>
        <v>8646</v>
      </c>
      <c r="H28" s="9">
        <f>+'Ark1'!S3854</f>
        <v>8641</v>
      </c>
      <c r="J28" s="97">
        <f>+'Ark1'!T3854</f>
        <v>47.855205623512489</v>
      </c>
      <c r="L28" s="97">
        <f>+'Ark1'!U3854</f>
        <v>47.567109201128922</v>
      </c>
      <c r="M28" s="1">
        <f>+'Ark1'!W3854</f>
        <v>59.715773637310491</v>
      </c>
      <c r="O28" s="9">
        <f>+'Ark1'!Y3854</f>
        <v>137.47820263705731</v>
      </c>
      <c r="Q28" s="97">
        <f>+'Ark1'!AA3854</f>
        <v>29.082288683564641</v>
      </c>
      <c r="R28" s="1">
        <f>+'Ark1'!AB3854</f>
        <v>4.8163824228124312</v>
      </c>
      <c r="S28" s="9">
        <f>+'Ark1'!AC3854</f>
        <v>-62.322907256320754</v>
      </c>
      <c r="T28" s="9">
        <f t="shared" ref="T28:T46" si="13">+F28/E28</f>
        <v>59.219178082191782</v>
      </c>
      <c r="U28" s="1">
        <f>+'Ark1'!V3854</f>
        <v>15.174184594031924</v>
      </c>
      <c r="V28" s="9">
        <f>+'Ark1'!X3854</f>
        <v>149.08759090244945</v>
      </c>
      <c r="W28" s="39"/>
      <c r="X28" s="4"/>
      <c r="Y28" s="52"/>
      <c r="Z28" s="52"/>
      <c r="AA28" s="5"/>
      <c r="AB28" s="5"/>
      <c r="AD28" s="1"/>
      <c r="AE28" s="1"/>
      <c r="AF28" s="9"/>
      <c r="AG28" s="9"/>
    </row>
    <row r="29" spans="1:34" ht="15.6">
      <c r="A29" s="39"/>
      <c r="B29">
        <f>+'Ark1'!C3855</f>
        <v>2022</v>
      </c>
      <c r="C29">
        <f>+'Ark1'!O3855</f>
        <v>18</v>
      </c>
      <c r="D29" s="3" t="str">
        <f t="shared" si="12"/>
        <v>Nordland</v>
      </c>
      <c r="E29">
        <f>+'Ark1'!Q3855</f>
        <v>4</v>
      </c>
      <c r="F29">
        <f>+'Ark1'!R3855</f>
        <v>160</v>
      </c>
      <c r="H29" s="9">
        <f>+'Ark1'!S3855</f>
        <v>160</v>
      </c>
      <c r="J29" s="97">
        <f>+'Ark1'!T3855</f>
        <v>0.88559251674323358</v>
      </c>
      <c r="L29" s="97">
        <f>+'Ark1'!U3855</f>
        <v>0.92702988759372495</v>
      </c>
      <c r="M29" s="1">
        <f>+'Ark1'!W3855</f>
        <v>62.95</v>
      </c>
      <c r="O29" s="9">
        <f>+'Ark1'!Y3855</f>
        <v>144.7825</v>
      </c>
      <c r="Q29" s="97">
        <f>+'Ark1'!AA3855</f>
        <v>31.364393725210121</v>
      </c>
      <c r="R29" s="1">
        <f>+'Ark1'!AB3855</f>
        <v>1.4908051515875087</v>
      </c>
      <c r="S29" s="9">
        <f>+'Ark1'!AC3855</f>
        <v>-49.765870218292783</v>
      </c>
      <c r="T29" s="9">
        <f t="shared" si="13"/>
        <v>40</v>
      </c>
      <c r="U29" s="1">
        <f>+'Ark1'!V3855</f>
        <v>16.925000000000001</v>
      </c>
      <c r="V29" s="9">
        <f>+'Ark1'!X3855</f>
        <v>156.86078006500543</v>
      </c>
      <c r="W29" s="39"/>
      <c r="X29" s="4"/>
      <c r="Y29" s="52"/>
      <c r="Z29" s="52"/>
      <c r="AA29" s="5"/>
      <c r="AB29" s="5"/>
      <c r="AD29" s="1"/>
      <c r="AE29" s="1"/>
      <c r="AF29" s="9"/>
      <c r="AG29" s="9"/>
    </row>
    <row r="30" spans="1:34" ht="15.6">
      <c r="A30" s="39"/>
      <c r="B30">
        <f>+'Ark1'!C3856</f>
        <v>2022</v>
      </c>
      <c r="C30">
        <f>+'Ark1'!O3856</f>
        <v>54</v>
      </c>
      <c r="D30" s="3" t="str">
        <f t="shared" si="12"/>
        <v>Troms og Finnmark</v>
      </c>
      <c r="E30">
        <f>+'Ark1'!Q3856</f>
        <v>2</v>
      </c>
      <c r="F30">
        <f>+'Ark1'!R3856</f>
        <v>39</v>
      </c>
      <c r="H30" s="9">
        <f>+'Ark1'!S3856</f>
        <v>39</v>
      </c>
      <c r="J30" s="97">
        <f>+'Ark1'!T3856</f>
        <v>0.21586317595616311</v>
      </c>
      <c r="L30" s="97">
        <f>+'Ark1'!U3856</f>
        <v>0.28797505629622039</v>
      </c>
      <c r="M30" s="1">
        <f>+'Ark1'!W3856</f>
        <v>61.769230769230759</v>
      </c>
      <c r="O30" s="9">
        <f>+'Ark1'!Y3856</f>
        <v>184.51538461538473</v>
      </c>
      <c r="Q30" s="97">
        <f>+'Ark1'!AA3856</f>
        <v>32.929221209549226</v>
      </c>
      <c r="R30" s="1">
        <f>+'Ark1'!AB3856</f>
        <v>1.608655091421471</v>
      </c>
      <c r="S30" s="9">
        <f>+'Ark1'!AC3856</f>
        <v>-61.278977068773521</v>
      </c>
      <c r="T30" s="9">
        <f t="shared" si="13"/>
        <v>19.5</v>
      </c>
      <c r="U30" s="1">
        <f>+'Ark1'!V3856</f>
        <v>16.61538461538462</v>
      </c>
      <c r="V30" s="9">
        <f>+'Ark1'!X3856</f>
        <v>199.9083256938078</v>
      </c>
      <c r="W30" s="39"/>
      <c r="X30" s="4"/>
      <c r="Y30" s="52"/>
      <c r="Z30" s="52"/>
      <c r="AA30" s="5"/>
      <c r="AB30" s="5"/>
      <c r="AD30" s="1"/>
      <c r="AE30" s="1"/>
      <c r="AF30" s="9"/>
      <c r="AG30" s="9"/>
    </row>
    <row r="31" spans="1:34" ht="15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4"/>
      <c r="Y31" s="52"/>
      <c r="Z31" s="52"/>
      <c r="AA31" s="5"/>
      <c r="AB31" s="5"/>
      <c r="AD31" s="1"/>
      <c r="AE31" s="1"/>
      <c r="AF31" s="9"/>
      <c r="AG31" s="9"/>
    </row>
    <row r="32" spans="1:34" ht="15.6">
      <c r="A32" s="39"/>
      <c r="B32" s="47">
        <f>+'Ark1'!C3857</f>
        <v>2021</v>
      </c>
      <c r="C32" s="47">
        <f>+'Ark1'!O3857</f>
        <v>1</v>
      </c>
      <c r="D32" s="48" t="str">
        <f t="shared" ref="D32:D41" si="14">VLOOKUP(C32,$AG$7:$AH$16,2)</f>
        <v>Viken</v>
      </c>
      <c r="E32" s="47">
        <f>+'Ark1'!Q3857</f>
        <v>29</v>
      </c>
      <c r="F32" s="47">
        <f>+'Ark1'!R3857</f>
        <v>2392</v>
      </c>
      <c r="G32" s="47"/>
      <c r="H32" s="65">
        <f>+'Ark1'!S3857</f>
        <v>2392</v>
      </c>
      <c r="I32" s="47"/>
      <c r="J32" s="102">
        <f>+'Ark1'!T3857</f>
        <v>12.181458923224216</v>
      </c>
      <c r="K32" s="47"/>
      <c r="L32" s="102">
        <f>+'Ark1'!U3857</f>
        <v>12.711833609603575</v>
      </c>
      <c r="M32" s="49">
        <f>+'Ark1'!W3857</f>
        <v>58.693561872909683</v>
      </c>
      <c r="N32" s="47"/>
      <c r="O32" s="65">
        <f>+'Ark1'!Y3857</f>
        <v>142.94563127090285</v>
      </c>
      <c r="P32" s="47"/>
      <c r="Q32" s="102">
        <f>+'Ark1'!AA3857</f>
        <v>28.675226676278594</v>
      </c>
      <c r="R32" s="49">
        <f>+'Ark1'!AB3857</f>
        <v>3.3562439223392242</v>
      </c>
      <c r="S32" s="65">
        <f>+'Ark1'!AC3857</f>
        <v>-50.863547303919773</v>
      </c>
      <c r="T32" s="65">
        <f t="shared" si="13"/>
        <v>82.482758620689651</v>
      </c>
      <c r="U32" s="49">
        <f>+'Ark1'!V3857</f>
        <v>14.994565217391303</v>
      </c>
      <c r="V32" s="65">
        <f>+'Ark1'!X3857</f>
        <v>154.87067309957001</v>
      </c>
      <c r="W32" s="39"/>
      <c r="X32" s="4"/>
      <c r="Y32" s="52"/>
      <c r="Z32" s="52"/>
      <c r="AA32" s="5"/>
      <c r="AB32" s="5"/>
      <c r="AD32" s="1"/>
      <c r="AE32" s="1"/>
      <c r="AF32" s="9"/>
      <c r="AG32" s="9"/>
    </row>
    <row r="33" spans="1:34" ht="15.6">
      <c r="A33" s="39"/>
      <c r="B33" s="47">
        <f>+'Ark1'!C3858</f>
        <v>2021</v>
      </c>
      <c r="C33" s="47">
        <f>+'Ark1'!O3858</f>
        <v>4</v>
      </c>
      <c r="D33" s="48" t="str">
        <f t="shared" si="14"/>
        <v>Innlandet</v>
      </c>
      <c r="E33" s="47">
        <f>+'Ark1'!Q3858</f>
        <v>54</v>
      </c>
      <c r="F33" s="47">
        <f>+'Ark1'!R3858</f>
        <v>4397</v>
      </c>
      <c r="G33" s="47"/>
      <c r="H33" s="65">
        <f>+'Ark1'!S3858</f>
        <v>4397</v>
      </c>
      <c r="I33" s="47"/>
      <c r="J33" s="102">
        <f>+'Ark1'!T3858</f>
        <v>22.392088162799695</v>
      </c>
      <c r="K33" s="47"/>
      <c r="L33" s="102">
        <f>+'Ark1'!U3858</f>
        <v>21.95390635950119</v>
      </c>
      <c r="M33" s="49">
        <f>+'Ark1'!W3858</f>
        <v>59.195133045258139</v>
      </c>
      <c r="N33" s="47"/>
      <c r="O33" s="65">
        <f>+'Ark1'!Y3858</f>
        <v>134.30098703661548</v>
      </c>
      <c r="P33" s="47"/>
      <c r="Q33" s="102">
        <f>+'Ark1'!AA3858</f>
        <v>28.534807298198352</v>
      </c>
      <c r="R33" s="49">
        <f>+'Ark1'!AB3858</f>
        <v>3.502056832431097</v>
      </c>
      <c r="S33" s="65">
        <f>+'Ark1'!AC3858</f>
        <v>-54.482064827183422</v>
      </c>
      <c r="T33" s="65">
        <f t="shared" si="13"/>
        <v>81.425925925925924</v>
      </c>
      <c r="U33" s="49">
        <f>+'Ark1'!V3858</f>
        <v>15.247896292927003</v>
      </c>
      <c r="V33" s="65">
        <f>+'Ark1'!X3858</f>
        <v>145.50486136144741</v>
      </c>
      <c r="W33" s="39"/>
      <c r="X33" s="4"/>
      <c r="Y33" s="52"/>
      <c r="Z33" s="52"/>
      <c r="AA33" s="5"/>
      <c r="AB33" s="5"/>
      <c r="AD33" s="1"/>
      <c r="AE33" s="1"/>
      <c r="AF33" s="9"/>
      <c r="AG33" s="9"/>
    </row>
    <row r="34" spans="1:34" ht="15.6">
      <c r="A34" s="39"/>
      <c r="B34" s="47">
        <f>+'Ark1'!C3859</f>
        <v>2021</v>
      </c>
      <c r="C34" s="47">
        <f>+'Ark1'!O3859</f>
        <v>8</v>
      </c>
      <c r="D34" s="48" t="str">
        <f t="shared" si="14"/>
        <v>Telemark/ Vestfold</v>
      </c>
      <c r="E34" s="47">
        <f>+'Ark1'!Q3859</f>
        <v>19</v>
      </c>
      <c r="F34" s="47">
        <f>+'Ark1'!R3859</f>
        <v>948</v>
      </c>
      <c r="G34" s="47"/>
      <c r="H34" s="65">
        <f>+'Ark1'!S3859</f>
        <v>948</v>
      </c>
      <c r="I34" s="47"/>
      <c r="J34" s="102">
        <f>+'Ark1'!T3859</f>
        <v>4.8277688374651158</v>
      </c>
      <c r="K34" s="47"/>
      <c r="L34" s="102">
        <f>+'Ark1'!U3859</f>
        <v>5.06110810618505</v>
      </c>
      <c r="M34" s="49">
        <f>+'Ark1'!W3859</f>
        <v>57.837552742616019</v>
      </c>
      <c r="N34" s="47"/>
      <c r="O34" s="65">
        <f>+'Ark1'!Y3859</f>
        <v>143.6022151898735</v>
      </c>
      <c r="P34" s="47"/>
      <c r="Q34" s="102">
        <f>+'Ark1'!AA3859</f>
        <v>34.824572495915234</v>
      </c>
      <c r="R34" s="49">
        <f>+'Ark1'!AB3859</f>
        <v>5.094982135010814</v>
      </c>
      <c r="S34" s="65">
        <f>+'Ark1'!AC3859</f>
        <v>-73.396484741425979</v>
      </c>
      <c r="T34" s="65">
        <f t="shared" si="13"/>
        <v>49.89473684210526</v>
      </c>
      <c r="U34" s="49">
        <f>+'Ark1'!V3859</f>
        <v>14.436708860759493</v>
      </c>
      <c r="V34" s="65">
        <f>+'Ark1'!X3859</f>
        <v>155.58203162499819</v>
      </c>
      <c r="W34" s="39"/>
      <c r="X34" s="4"/>
      <c r="Y34" s="52"/>
      <c r="Z34" s="52"/>
      <c r="AA34" s="5"/>
      <c r="AB34" s="5"/>
      <c r="AD34" s="1"/>
      <c r="AE34" s="1"/>
      <c r="AF34" s="9"/>
      <c r="AG34" s="9"/>
    </row>
    <row r="35" spans="1:34" ht="15.6">
      <c r="A35" s="39"/>
      <c r="B35" s="47">
        <f>+'Ark1'!C3860</f>
        <v>2021</v>
      </c>
      <c r="C35" s="47">
        <f>+'Ark1'!O3860</f>
        <v>9</v>
      </c>
      <c r="D35" s="48" t="str">
        <f t="shared" si="14"/>
        <v>Agder</v>
      </c>
      <c r="E35" s="47">
        <f>+'Ark1'!Q3860</f>
        <v>4</v>
      </c>
      <c r="F35" s="47">
        <f>+'Ark1'!R3860</f>
        <v>42</v>
      </c>
      <c r="G35" s="47"/>
      <c r="H35" s="65">
        <f>+'Ark1'!S3860</f>
        <v>42</v>
      </c>
      <c r="I35" s="47"/>
      <c r="J35" s="102">
        <f>+'Ark1'!T3860</f>
        <v>0.21388849279908745</v>
      </c>
      <c r="K35" s="47"/>
      <c r="L35" s="102">
        <f>+'Ark1'!U3860</f>
        <v>0.24094885108077285</v>
      </c>
      <c r="M35" s="49">
        <f>+'Ark1'!W3860</f>
        <v>60.738095238095248</v>
      </c>
      <c r="N35" s="47"/>
      <c r="O35" s="65">
        <f>+'Ark1'!Y3860</f>
        <v>154.31190476190471</v>
      </c>
      <c r="P35" s="47"/>
      <c r="Q35" s="102">
        <f>+'Ark1'!AA3860</f>
        <v>29.126499163386281</v>
      </c>
      <c r="R35" s="49">
        <f>+'Ark1'!AB3860</f>
        <v>2.1275911240013063</v>
      </c>
      <c r="S35" s="65">
        <f>+'Ark1'!AC3860</f>
        <v>-53.827324292338062</v>
      </c>
      <c r="T35" s="65">
        <f t="shared" si="13"/>
        <v>10.5</v>
      </c>
      <c r="U35" s="49">
        <f>+'Ark1'!V3860</f>
        <v>16.285714285714278</v>
      </c>
      <c r="V35" s="65">
        <f>+'Ark1'!X3860</f>
        <v>167.18516225558477</v>
      </c>
      <c r="W35" s="39"/>
      <c r="X35" s="4"/>
      <c r="Y35" s="52"/>
      <c r="Z35" s="52"/>
      <c r="AA35" s="5"/>
      <c r="AB35" s="5"/>
      <c r="AD35" s="1"/>
      <c r="AE35" s="1"/>
      <c r="AF35" s="9"/>
      <c r="AG35" s="9"/>
    </row>
    <row r="36" spans="1:34" ht="15.6">
      <c r="A36" s="39"/>
      <c r="B36" s="47">
        <f>+'Ark1'!C3861</f>
        <v>2021</v>
      </c>
      <c r="C36" s="47">
        <f>+'Ark1'!O3861</f>
        <v>11</v>
      </c>
      <c r="D36" s="48" t="str">
        <f t="shared" si="14"/>
        <v>Rogaland</v>
      </c>
      <c r="E36" s="47">
        <f>+'Ark1'!Q3861</f>
        <v>41</v>
      </c>
      <c r="F36" s="47">
        <f>+'Ark1'!R3861</f>
        <v>1607</v>
      </c>
      <c r="G36" s="47"/>
      <c r="H36" s="65">
        <f>+'Ark1'!S3861</f>
        <v>1607</v>
      </c>
      <c r="I36" s="47"/>
      <c r="J36" s="102">
        <f>+'Ark1'!T3861</f>
        <v>8.1837811411460351</v>
      </c>
      <c r="K36" s="47"/>
      <c r="L36" s="102">
        <f>+'Ark1'!U3861</f>
        <v>8.0545872445728381</v>
      </c>
      <c r="M36" s="49">
        <f>+'Ark1'!W3861</f>
        <v>59.417548226509034</v>
      </c>
      <c r="N36" s="47"/>
      <c r="O36" s="65">
        <f>+'Ark1'!Y3861</f>
        <v>134.81905413814562</v>
      </c>
      <c r="P36" s="47"/>
      <c r="Q36" s="102">
        <f>+'Ark1'!AA3861</f>
        <v>28.790681958197901</v>
      </c>
      <c r="R36" s="49">
        <f>+'Ark1'!AB3861</f>
        <v>4.1669294773794645</v>
      </c>
      <c r="S36" s="65">
        <f>+'Ark1'!AC3861</f>
        <v>-56.385173779419681</v>
      </c>
      <c r="T36" s="65">
        <f t="shared" si="13"/>
        <v>39.195121951219512</v>
      </c>
      <c r="U36" s="49">
        <f>+'Ark1'!V3861</f>
        <v>15.258245177349094</v>
      </c>
      <c r="V36" s="65">
        <f>+'Ark1'!X3861</f>
        <v>146.06614749528245</v>
      </c>
      <c r="W36" s="39"/>
      <c r="X36" s="4"/>
      <c r="Y36" s="52"/>
      <c r="Z36" s="52"/>
      <c r="AA36" s="5"/>
      <c r="AB36" s="5"/>
      <c r="AD36" s="11"/>
      <c r="AE36" s="11"/>
      <c r="AF36" s="9"/>
      <c r="AG36" s="9"/>
    </row>
    <row r="37" spans="1:34" ht="16.5" customHeight="1">
      <c r="A37" s="39"/>
      <c r="B37" s="47">
        <f>+'Ark1'!C3862</f>
        <v>2021</v>
      </c>
      <c r="C37" s="47">
        <f>+'Ark1'!O3862</f>
        <v>14</v>
      </c>
      <c r="D37" s="48" t="str">
        <f t="shared" si="14"/>
        <v>Vestland</v>
      </c>
      <c r="E37" s="47">
        <f>+'Ark1'!Q3862</f>
        <v>17</v>
      </c>
      <c r="F37" s="47">
        <f>+'Ark1'!R3862</f>
        <v>279</v>
      </c>
      <c r="G37" s="47"/>
      <c r="H37" s="65">
        <f>+'Ark1'!S3862</f>
        <v>279</v>
      </c>
      <c r="I37" s="47"/>
      <c r="J37" s="102">
        <f>+'Ark1'!T3862</f>
        <v>1.4208307021653661</v>
      </c>
      <c r="K37" s="47"/>
      <c r="L37" s="102">
        <f>+'Ark1'!U3862</f>
        <v>1.6554488384944477</v>
      </c>
      <c r="M37" s="49">
        <f>+'Ark1'!W3862</f>
        <v>57.702508960573454</v>
      </c>
      <c r="N37" s="47"/>
      <c r="O37" s="65">
        <f>+'Ark1'!Y3862</f>
        <v>159.60093189964149</v>
      </c>
      <c r="P37" s="47"/>
      <c r="Q37" s="102">
        <f>+'Ark1'!AA3862</f>
        <v>31.876394742566156</v>
      </c>
      <c r="R37" s="49">
        <f>+'Ark1'!AB3862</f>
        <v>5.140432266291282</v>
      </c>
      <c r="S37" s="65">
        <f>+'Ark1'!AC3862</f>
        <v>-62.314696627060243</v>
      </c>
      <c r="T37" s="65">
        <f t="shared" si="13"/>
        <v>16.411764705882351</v>
      </c>
      <c r="U37" s="49">
        <f>+'Ark1'!V3862</f>
        <v>14.29032258064516</v>
      </c>
      <c r="V37" s="65">
        <f>+'Ark1'!X3862</f>
        <v>172.91541917620972</v>
      </c>
      <c r="W37" s="39"/>
      <c r="X37" s="4"/>
      <c r="Y37" s="52"/>
      <c r="Z37" s="52"/>
      <c r="AA37" s="5"/>
      <c r="AB37" s="5"/>
      <c r="AD37" s="11"/>
      <c r="AE37" s="11"/>
      <c r="AF37" s="9"/>
      <c r="AG37" s="9"/>
    </row>
    <row r="38" spans="1:34" ht="16.5" customHeight="1">
      <c r="A38" s="39"/>
      <c r="B38" s="47">
        <f>+'Ark1'!C3863</f>
        <v>2021</v>
      </c>
      <c r="C38" s="47">
        <f>+'Ark1'!O3863</f>
        <v>15</v>
      </c>
      <c r="D38" s="48" t="str">
        <f t="shared" si="14"/>
        <v>Møre og Romsdal</v>
      </c>
      <c r="E38" s="47">
        <f>+'Ark1'!Q3863</f>
        <v>7</v>
      </c>
      <c r="F38" s="47">
        <f>+'Ark1'!R3863</f>
        <v>113</v>
      </c>
      <c r="G38" s="47"/>
      <c r="H38" s="65">
        <f>+'Ark1'!S3863</f>
        <v>113</v>
      </c>
      <c r="I38" s="47"/>
      <c r="J38" s="102">
        <f>+'Ark1'!T3863</f>
        <v>0.57546189729278285</v>
      </c>
      <c r="K38" s="47"/>
      <c r="L38" s="102">
        <f>+'Ark1'!U3863</f>
        <v>0.650621381364065</v>
      </c>
      <c r="M38" s="49">
        <f>+'Ark1'!W3863</f>
        <v>56.89380530973451</v>
      </c>
      <c r="N38" s="47"/>
      <c r="O38" s="65">
        <f>+'Ark1'!Y3863</f>
        <v>154.87230088495579</v>
      </c>
      <c r="P38" s="47"/>
      <c r="Q38" s="102">
        <f>+'Ark1'!AA3863</f>
        <v>31.079401652787649</v>
      </c>
      <c r="R38" s="49">
        <f>+'Ark1'!AB3863</f>
        <v>5.3816516066346516</v>
      </c>
      <c r="S38" s="65">
        <f>+'Ark1'!AC3863</f>
        <v>-68.370992348408805</v>
      </c>
      <c r="T38" s="65">
        <f t="shared" si="13"/>
        <v>16.142857142857142</v>
      </c>
      <c r="U38" s="49">
        <f>+'Ark1'!V3863</f>
        <v>13.707964601769911</v>
      </c>
      <c r="V38" s="65">
        <f>+'Ark1'!X3863</f>
        <v>167.79230865108963</v>
      </c>
      <c r="W38" s="39"/>
      <c r="X38" s="4"/>
      <c r="Y38" s="52"/>
      <c r="Z38" s="52"/>
      <c r="AA38" s="5"/>
      <c r="AB38" s="5"/>
      <c r="AD38" s="11"/>
      <c r="AE38" s="11"/>
      <c r="AF38" s="9"/>
      <c r="AG38" s="9"/>
    </row>
    <row r="39" spans="1:34" ht="15.6">
      <c r="A39" s="39"/>
      <c r="B39" s="209">
        <f>+'Ark1'!C3864</f>
        <v>2021</v>
      </c>
      <c r="C39" s="209">
        <f>+'Ark1'!O3864</f>
        <v>16</v>
      </c>
      <c r="D39" s="48" t="str">
        <f t="shared" si="14"/>
        <v>Trøndelag</v>
      </c>
      <c r="E39" s="209">
        <f>+'Ark1'!Q3864</f>
        <v>157</v>
      </c>
      <c r="F39" s="209">
        <f>+'Ark1'!R3864</f>
        <v>9644</v>
      </c>
      <c r="G39" s="209"/>
      <c r="H39" s="210">
        <f>+'Ark1'!S3864</f>
        <v>9625</v>
      </c>
      <c r="I39" s="209"/>
      <c r="J39" s="211">
        <f>+'Ark1'!T3864</f>
        <v>49.112872013199961</v>
      </c>
      <c r="K39" s="209"/>
      <c r="L39" s="211">
        <f>+'Ark1'!U3864</f>
        <v>48.518118094411129</v>
      </c>
      <c r="M39" s="212">
        <f>+'Ark1'!W3864</f>
        <v>58.650909090909082</v>
      </c>
      <c r="N39" s="209"/>
      <c r="O39" s="210">
        <f>+'Ark1'!Y3864</f>
        <v>135.3226856076318</v>
      </c>
      <c r="P39" s="209"/>
      <c r="Q39" s="211">
        <f>+'Ark1'!AA3864</f>
        <v>28.80719855954916</v>
      </c>
      <c r="R39" s="212">
        <f>+'Ark1'!AB3864</f>
        <v>4.6993898973505432</v>
      </c>
      <c r="S39" s="210">
        <f>+'Ark1'!AC3864</f>
        <v>-59.208745263891608</v>
      </c>
      <c r="T39" s="210">
        <f t="shared" si="13"/>
        <v>61.426751592356688</v>
      </c>
      <c r="U39" s="212">
        <f>+'Ark1'!V3864</f>
        <v>14.673683119037744</v>
      </c>
      <c r="V39" s="210">
        <f>+'Ark1'!X3864</f>
        <v>146.92877489548852</v>
      </c>
      <c r="W39" s="39"/>
      <c r="X39" s="4"/>
      <c r="Y39" s="51"/>
      <c r="Z39" s="52"/>
      <c r="AD39" s="11"/>
      <c r="AE39" s="11"/>
      <c r="AF39" s="9"/>
      <c r="AG39" s="9"/>
    </row>
    <row r="40" spans="1:34" ht="17.25" customHeight="1">
      <c r="A40" s="39"/>
      <c r="B40" s="209">
        <f>+'Ark1'!C3865</f>
        <v>2021</v>
      </c>
      <c r="C40" s="209">
        <f>+'Ark1'!O3865</f>
        <v>18</v>
      </c>
      <c r="D40" s="48" t="str">
        <f t="shared" si="14"/>
        <v>Nordland</v>
      </c>
      <c r="E40" s="209">
        <f>+'Ark1'!Q3865</f>
        <v>4</v>
      </c>
      <c r="F40" s="209">
        <f>+'Ark1'!R3865</f>
        <v>175</v>
      </c>
      <c r="G40" s="209"/>
      <c r="H40" s="210">
        <f>+'Ark1'!S3865</f>
        <v>175</v>
      </c>
      <c r="I40" s="209"/>
      <c r="J40" s="211">
        <f>+'Ark1'!T3865</f>
        <v>0.89120205332953051</v>
      </c>
      <c r="K40" s="209"/>
      <c r="L40" s="211">
        <f>+'Ark1'!U3865</f>
        <v>0.90613995899412036</v>
      </c>
      <c r="M40" s="212">
        <f>+'Ark1'!W3865</f>
        <v>62.948571428571441</v>
      </c>
      <c r="N40" s="209"/>
      <c r="O40" s="210">
        <f>+'Ark1'!Y3865</f>
        <v>139.27754285714281</v>
      </c>
      <c r="P40" s="209"/>
      <c r="Q40" s="211">
        <f>+'Ark1'!AA3865</f>
        <v>32.233184412822645</v>
      </c>
      <c r="R40" s="212">
        <f>+'Ark1'!AB3865</f>
        <v>1.3743302636083421</v>
      </c>
      <c r="S40" s="210">
        <f>+'Ark1'!AC3865</f>
        <v>-54.119870454215317</v>
      </c>
      <c r="T40" s="210">
        <f t="shared" si="13"/>
        <v>43.75</v>
      </c>
      <c r="U40" s="212">
        <f>+'Ark1'!V3865</f>
        <v>16.931428571428576</v>
      </c>
      <c r="V40" s="210">
        <f>+'Ark1'!X3865</f>
        <v>150.89657947686109</v>
      </c>
      <c r="W40" s="39"/>
      <c r="X40"/>
      <c r="Z40" s="52"/>
      <c r="AB40" s="5"/>
      <c r="AD40" s="11"/>
      <c r="AE40" s="11"/>
      <c r="AF40" s="9"/>
      <c r="AG40" s="9"/>
    </row>
    <row r="41" spans="1:34" ht="15.6">
      <c r="A41" s="39"/>
      <c r="B41" s="209">
        <f>+'Ark1'!C3866</f>
        <v>2021</v>
      </c>
      <c r="C41" s="209">
        <f>+'Ark1'!O3866</f>
        <v>54</v>
      </c>
      <c r="D41" s="48" t="str">
        <f t="shared" si="14"/>
        <v>Troms og Finnmark</v>
      </c>
      <c r="E41" s="209">
        <f>+'Ark1'!Q3866</f>
        <v>2</v>
      </c>
      <c r="F41" s="209">
        <f>+'Ark1'!R3866</f>
        <v>39.400000000000006</v>
      </c>
      <c r="G41" s="209"/>
      <c r="H41" s="210">
        <f>+'Ark1'!S3866</f>
        <v>39.400000000000006</v>
      </c>
      <c r="I41" s="209"/>
      <c r="J41" s="211">
        <f>+'Ark1'!T3866</f>
        <v>0.20064777657819152</v>
      </c>
      <c r="K41" s="209"/>
      <c r="L41" s="211">
        <f>+'Ark1'!U3866</f>
        <v>0.24728755579282377</v>
      </c>
      <c r="M41" s="212">
        <f>+'Ark1'!W3866</f>
        <v>62.720812182741106</v>
      </c>
      <c r="N41" s="209"/>
      <c r="O41" s="210">
        <f>+'Ark1'!Y3866</f>
        <v>168.8223350253806</v>
      </c>
      <c r="P41" s="209"/>
      <c r="Q41" s="211">
        <f>+'Ark1'!AA3866</f>
        <v>29.385364742421171</v>
      </c>
      <c r="R41" s="212">
        <f>+'Ark1'!AB3866</f>
        <v>0</v>
      </c>
      <c r="S41" s="210">
        <f>+'Ark1'!AC3866</f>
        <v>0</v>
      </c>
      <c r="T41" s="210">
        <f t="shared" si="13"/>
        <v>19.700000000000003</v>
      </c>
      <c r="U41" s="212">
        <f>+'Ark1'!V3866</f>
        <v>16.771573604060908</v>
      </c>
      <c r="V41" s="210">
        <f>+'Ark1'!X3866</f>
        <v>182.90610511958903</v>
      </c>
      <c r="W41" s="39"/>
      <c r="X41" s="2"/>
      <c r="Y41" s="51"/>
      <c r="Z41" s="52"/>
      <c r="AD41" s="11"/>
      <c r="AE41" s="11"/>
      <c r="AF41" s="9"/>
      <c r="AG41" s="9"/>
    </row>
    <row r="42" spans="1:34" ht="15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2"/>
      <c r="Y42" s="51"/>
      <c r="Z42" s="52"/>
      <c r="AD42" s="11"/>
      <c r="AE42" s="11"/>
      <c r="AF42" s="9"/>
      <c r="AG42" s="9"/>
    </row>
    <row r="43" spans="1:34" ht="15.6">
      <c r="A43" s="39"/>
      <c r="B43">
        <f>+'Ark1'!C3867</f>
        <v>2020</v>
      </c>
      <c r="C43">
        <f>+'Ark1'!O3867</f>
        <v>1</v>
      </c>
      <c r="D43" s="3" t="str">
        <f t="shared" ref="D43:D52" si="15">VLOOKUP(C43,$AG$7:$AH$16,2)</f>
        <v>Viken</v>
      </c>
      <c r="E43">
        <f>+'Ark1'!Q3867</f>
        <v>31</v>
      </c>
      <c r="F43">
        <f>+'Ark1'!R3867</f>
        <v>2520</v>
      </c>
      <c r="H43" s="9">
        <f>+'Ark1'!S3867</f>
        <v>2520</v>
      </c>
      <c r="J43" s="97">
        <f>+'Ark1'!T3867</f>
        <v>12.590557082188358</v>
      </c>
      <c r="L43" s="97">
        <f>+'Ark1'!U3867</f>
        <v>13.145209743216277</v>
      </c>
      <c r="M43" s="1">
        <f>+'Ark1'!W3867</f>
        <v>58.043253968253993</v>
      </c>
      <c r="O43" s="9">
        <f>+'Ark1'!Y3867</f>
        <v>139.96873015873012</v>
      </c>
      <c r="Q43" s="97">
        <f>+'Ark1'!AA3867</f>
        <v>28.003099431180352</v>
      </c>
      <c r="R43" s="1">
        <f>+'Ark1'!AB3867</f>
        <v>3.112971154972449</v>
      </c>
      <c r="S43" s="9">
        <f>+'Ark1'!AC3867</f>
        <v>-55.51227103907749</v>
      </c>
      <c r="T43" s="9">
        <f t="shared" si="13"/>
        <v>81.290322580645167</v>
      </c>
      <c r="U43" s="1">
        <f>+'Ark1'!V3867</f>
        <v>14.635714285714288</v>
      </c>
      <c r="V43" s="9">
        <f>+'Ark1'!X3867</f>
        <v>151.64542812430085</v>
      </c>
      <c r="W43" s="39"/>
      <c r="X43" s="2"/>
      <c r="Y43" s="51"/>
      <c r="Z43" s="52"/>
      <c r="AD43" s="11"/>
      <c r="AE43" s="11"/>
      <c r="AF43" s="9"/>
      <c r="AG43" s="9"/>
    </row>
    <row r="44" spans="1:34" ht="16.5" customHeight="1">
      <c r="A44" s="39"/>
      <c r="B44">
        <f>+'Ark1'!C3868</f>
        <v>2020</v>
      </c>
      <c r="C44">
        <f>+'Ark1'!O3868</f>
        <v>4</v>
      </c>
      <c r="D44" s="3" t="str">
        <f t="shared" si="15"/>
        <v>Innlandet</v>
      </c>
      <c r="E44">
        <f>+'Ark1'!Q3868</f>
        <v>54</v>
      </c>
      <c r="F44">
        <f>+'Ark1'!R3868</f>
        <v>3977</v>
      </c>
      <c r="H44" s="9">
        <f>+'Ark1'!S3868</f>
        <v>3977</v>
      </c>
      <c r="J44" s="97">
        <f>+'Ark1'!T3868</f>
        <v>19.870097426929803</v>
      </c>
      <c r="L44" s="97">
        <f>+'Ark1'!U3868</f>
        <v>19.591205194397411</v>
      </c>
      <c r="M44" s="1">
        <f>+'Ark1'!W3868</f>
        <v>58.386723661051022</v>
      </c>
      <c r="O44" s="9">
        <f>+'Ark1'!Y3868</f>
        <v>132.18117425194902</v>
      </c>
      <c r="Q44" s="97">
        <f>+'Ark1'!AA3868</f>
        <v>28.448478294600275</v>
      </c>
      <c r="R44" s="1">
        <f>+'Ark1'!AB3868</f>
        <v>3.4349158610389621</v>
      </c>
      <c r="S44" s="9">
        <f>+'Ark1'!AC3868</f>
        <v>-56.907796933694051</v>
      </c>
      <c r="T44" s="9">
        <f t="shared" si="13"/>
        <v>73.648148148148152</v>
      </c>
      <c r="U44" s="1">
        <f>+'Ark1'!V3868</f>
        <v>14.886346492330906</v>
      </c>
      <c r="V44" s="9">
        <f>+'Ark1'!X3868</f>
        <v>143.20820612345477</v>
      </c>
      <c r="W44" s="39"/>
      <c r="X44" s="12"/>
      <c r="Y44" s="11"/>
      <c r="Z44" s="52"/>
      <c r="AD44" s="50"/>
      <c r="AE44" s="50"/>
      <c r="AF44" s="9"/>
      <c r="AG44" s="9"/>
    </row>
    <row r="45" spans="1:34" ht="15.6">
      <c r="A45" s="39"/>
      <c r="B45">
        <f>+'Ark1'!C3869</f>
        <v>2020</v>
      </c>
      <c r="C45">
        <f>+'Ark1'!O3869</f>
        <v>8</v>
      </c>
      <c r="D45" s="3" t="str">
        <f t="shared" si="15"/>
        <v>Telemark/ Vestfold</v>
      </c>
      <c r="E45">
        <f>+'Ark1'!Q3869</f>
        <v>13</v>
      </c>
      <c r="F45">
        <f>+'Ark1'!R3869</f>
        <v>972</v>
      </c>
      <c r="H45" s="9">
        <f>+'Ark1'!S3869</f>
        <v>971</v>
      </c>
      <c r="J45" s="97">
        <f>+'Ark1'!T3869</f>
        <v>4.856357731701225</v>
      </c>
      <c r="L45" s="97">
        <f>+'Ark1'!U3869</f>
        <v>4.9972124476051603</v>
      </c>
      <c r="M45" s="1">
        <f>+'Ark1'!W3869</f>
        <v>57.833161688980454</v>
      </c>
      <c r="O45" s="9">
        <f>+'Ark1'!Y3869</f>
        <v>137.95123456790111</v>
      </c>
      <c r="Q45" s="97">
        <f>+'Ark1'!AA3869</f>
        <v>28.565592694387806</v>
      </c>
      <c r="R45" s="1">
        <f>+'Ark1'!AB3869</f>
        <v>3.8729796492036734</v>
      </c>
      <c r="S45" s="9">
        <f>+'Ark1'!AC3869</f>
        <v>-65.185859948425289</v>
      </c>
      <c r="T45" s="9">
        <f t="shared" si="13"/>
        <v>74.769230769230774</v>
      </c>
      <c r="U45" s="1">
        <f>+'Ark1'!V3869</f>
        <v>14.518518518518523</v>
      </c>
      <c r="V45" s="9">
        <f>+'Ark1'!X3869</f>
        <v>149.5922671196538</v>
      </c>
      <c r="W45" s="39"/>
      <c r="X45" s="2"/>
      <c r="Y45" s="5"/>
      <c r="Z45" s="52"/>
      <c r="AA45" s="4"/>
      <c r="AB45" s="4"/>
      <c r="AH45"/>
    </row>
    <row r="46" spans="1:34" ht="15.6">
      <c r="A46" s="39"/>
      <c r="B46">
        <f>+'Ark1'!C3870</f>
        <v>2020</v>
      </c>
      <c r="C46">
        <f>+'Ark1'!O3870</f>
        <v>9</v>
      </c>
      <c r="D46" s="3" t="str">
        <f t="shared" si="15"/>
        <v>Agder</v>
      </c>
      <c r="E46">
        <f>+'Ark1'!Q3870</f>
        <v>3</v>
      </c>
      <c r="F46">
        <f>+'Ark1'!R3870</f>
        <v>21</v>
      </c>
      <c r="H46" s="9">
        <f>+'Ark1'!S3870</f>
        <v>21</v>
      </c>
      <c r="J46" s="97">
        <f>+'Ark1'!T3870</f>
        <v>0.10492130901823632</v>
      </c>
      <c r="L46" s="97">
        <f>+'Ark1'!U3870</f>
        <v>0.11267529208180638</v>
      </c>
      <c r="M46" s="1">
        <f>+'Ark1'!W3870</f>
        <v>60.285714285714306</v>
      </c>
      <c r="O46" s="9">
        <f>+'Ark1'!Y3870</f>
        <v>143.97047619047621</v>
      </c>
      <c r="Q46" s="97">
        <f>+'Ark1'!AA3870</f>
        <v>23.521109156749297</v>
      </c>
      <c r="R46" s="1">
        <f>+'Ark1'!AB3870</f>
        <v>3.3401291270000053</v>
      </c>
      <c r="S46" s="9">
        <f>+'Ark1'!AC3870</f>
        <v>-54.593531892267421</v>
      </c>
      <c r="T46" s="9">
        <f t="shared" si="13"/>
        <v>7</v>
      </c>
      <c r="U46" s="1">
        <f>+'Ark1'!V3870</f>
        <v>16</v>
      </c>
      <c r="V46" s="9">
        <f>+'Ark1'!X3870</f>
        <v>155.98101429087345</v>
      </c>
      <c r="W46" s="39"/>
      <c r="X46" s="4"/>
      <c r="Y46" s="4"/>
      <c r="Z46" s="52"/>
      <c r="AA46" s="1"/>
      <c r="AB46" s="18"/>
      <c r="AD46" s="1"/>
      <c r="AE46" s="5"/>
      <c r="AH46"/>
    </row>
    <row r="47" spans="1:34" ht="15.6">
      <c r="A47" s="39"/>
      <c r="B47">
        <f>+'Ark1'!C3871</f>
        <v>2020</v>
      </c>
      <c r="C47">
        <f>+'Ark1'!O3871</f>
        <v>11</v>
      </c>
      <c r="D47" s="3" t="str">
        <f t="shared" si="15"/>
        <v>Rogaland</v>
      </c>
      <c r="E47">
        <f>+'Ark1'!Q3871</f>
        <v>37</v>
      </c>
      <c r="F47">
        <f>+'Ark1'!R3871</f>
        <v>2058</v>
      </c>
      <c r="H47" s="9">
        <f>+'Ark1'!S3871</f>
        <v>2058</v>
      </c>
      <c r="J47" s="97">
        <f>+'Ark1'!T3871</f>
        <v>10.28228828378716</v>
      </c>
      <c r="L47" s="97">
        <f>+'Ark1'!U3871</f>
        <v>10.010692372336509</v>
      </c>
      <c r="M47" s="1">
        <f>+'Ark1'!W3871</f>
        <v>58.892614188532583</v>
      </c>
      <c r="O47" s="9">
        <f>+'Ark1'!Y3871</f>
        <v>130.52172011661827</v>
      </c>
      <c r="Q47" s="97">
        <f>+'Ark1'!AA3871</f>
        <v>28.419111671849102</v>
      </c>
      <c r="R47" s="1">
        <f>+'Ark1'!AB3871</f>
        <v>2.9347676060778638</v>
      </c>
      <c r="S47" s="9">
        <f>+'Ark1'!AC3871</f>
        <v>-51.015011604260799</v>
      </c>
      <c r="T47" s="9">
        <f t="shared" ref="T47:T64" si="16">+F47/E47</f>
        <v>55.621621621621621</v>
      </c>
      <c r="U47" s="1">
        <f>+'Ark1'!V3871</f>
        <v>15.137026239067051</v>
      </c>
      <c r="V47" s="9">
        <f>+'Ark1'!X3871</f>
        <v>141.410314319196</v>
      </c>
      <c r="W47" s="39"/>
      <c r="X47" s="4"/>
      <c r="Y47" s="14"/>
      <c r="Z47" s="52"/>
      <c r="AA47" s="1"/>
      <c r="AB47" s="18"/>
      <c r="AH47"/>
    </row>
    <row r="48" spans="1:34" ht="15.6">
      <c r="A48" s="39"/>
      <c r="B48">
        <f>+'Ark1'!C3872</f>
        <v>2020</v>
      </c>
      <c r="C48">
        <f>+'Ark1'!O3872</f>
        <v>14</v>
      </c>
      <c r="D48" s="3" t="str">
        <f t="shared" si="15"/>
        <v>Vestland</v>
      </c>
      <c r="E48">
        <f>+'Ark1'!Q3872</f>
        <v>19</v>
      </c>
      <c r="F48">
        <f>+'Ark1'!R3872</f>
        <v>455</v>
      </c>
      <c r="H48" s="9">
        <f>+'Ark1'!S3872</f>
        <v>455</v>
      </c>
      <c r="J48" s="97">
        <f>+'Ark1'!T3872</f>
        <v>2.2732950287284539</v>
      </c>
      <c r="L48" s="97">
        <f>+'Ark1'!U3872</f>
        <v>2.3971925725867207</v>
      </c>
      <c r="M48" s="1">
        <f>+'Ark1'!W3872</f>
        <v>58.235164835164838</v>
      </c>
      <c r="O48" s="9">
        <f>+'Ark1'!Y3872</f>
        <v>141.36945054945056</v>
      </c>
      <c r="Q48" s="97">
        <f>+'Ark1'!AA3872</f>
        <v>31.614088713619577</v>
      </c>
      <c r="R48" s="1">
        <f>+'Ark1'!AB3872</f>
        <v>4.3737069957779617</v>
      </c>
      <c r="S48" s="9">
        <f>+'Ark1'!AC3872</f>
        <v>-56.568626829535297</v>
      </c>
      <c r="T48" s="9">
        <f t="shared" si="16"/>
        <v>23.94736842105263</v>
      </c>
      <c r="U48" s="1">
        <f>+'Ark1'!V3872</f>
        <v>14.69230769230769</v>
      </c>
      <c r="V48" s="9">
        <f>+'Ark1'!X3872</f>
        <v>153.16300167871148</v>
      </c>
      <c r="W48" s="39"/>
      <c r="X48" s="4"/>
      <c r="Y48" s="14"/>
      <c r="Z48" s="52"/>
      <c r="AA48" s="1"/>
      <c r="AB48" s="18"/>
      <c r="AH48"/>
    </row>
    <row r="49" spans="1:34" ht="15.6">
      <c r="A49" s="39"/>
      <c r="B49">
        <f>+'Ark1'!C3873</f>
        <v>2020</v>
      </c>
      <c r="C49">
        <f>+'Ark1'!O3873</f>
        <v>15</v>
      </c>
      <c r="D49" s="3" t="str">
        <f t="shared" si="15"/>
        <v>Møre og Romsdal</v>
      </c>
      <c r="E49">
        <f>+'Ark1'!Q3873</f>
        <v>8</v>
      </c>
      <c r="F49">
        <f>+'Ark1'!R3873</f>
        <v>206</v>
      </c>
      <c r="H49" s="9">
        <f>+'Ark1'!S3873</f>
        <v>206</v>
      </c>
      <c r="J49" s="97">
        <f>+'Ark1'!T3873</f>
        <v>1.0292280789407939</v>
      </c>
      <c r="L49" s="97">
        <f>+'Ark1'!U3873</f>
        <v>1.071204238100782</v>
      </c>
      <c r="M49" s="1">
        <f>+'Ark1'!W3873</f>
        <v>56.844660194174757</v>
      </c>
      <c r="O49" s="9">
        <f>+'Ark1'!Y3873</f>
        <v>139.5304854368932</v>
      </c>
      <c r="Q49" s="97">
        <f>+'Ark1'!AA3873</f>
        <v>31.312028021089262</v>
      </c>
      <c r="R49" s="1">
        <f>+'Ark1'!AB3873</f>
        <v>5.5734413234107958</v>
      </c>
      <c r="S49" s="9">
        <f>+'Ark1'!AC3873</f>
        <v>-72.679323036007617</v>
      </c>
      <c r="T49" s="9">
        <f t="shared" si="16"/>
        <v>25.75</v>
      </c>
      <c r="U49" s="1">
        <f>+'Ark1'!V3873</f>
        <v>13.839805825242712</v>
      </c>
      <c r="V49" s="9">
        <f>+'Ark1'!X3873</f>
        <v>151.17062344192121</v>
      </c>
      <c r="W49" s="39"/>
      <c r="X49" s="4"/>
      <c r="Y49" s="14"/>
      <c r="Z49" s="52"/>
      <c r="AA49" s="1"/>
      <c r="AB49" s="18"/>
      <c r="AH49"/>
    </row>
    <row r="50" spans="1:34" ht="15.6">
      <c r="A50" s="39"/>
      <c r="B50">
        <f>+'Ark1'!C3874</f>
        <v>2020</v>
      </c>
      <c r="C50">
        <f>+'Ark1'!O3874</f>
        <v>16</v>
      </c>
      <c r="D50" s="3" t="str">
        <f t="shared" si="15"/>
        <v>Trøndelag</v>
      </c>
      <c r="E50">
        <f>+'Ark1'!Q3874</f>
        <v>163</v>
      </c>
      <c r="F50">
        <f>+'Ark1'!R3874</f>
        <v>9646</v>
      </c>
      <c r="H50" s="9">
        <f>+'Ark1'!S3874</f>
        <v>9625</v>
      </c>
      <c r="J50" s="97">
        <f>+'Ark1'!T3874</f>
        <v>48.193854609043214</v>
      </c>
      <c r="L50" s="97">
        <f>+'Ark1'!U3874</f>
        <v>47.843606524648401</v>
      </c>
      <c r="M50" s="1">
        <f>+'Ark1'!W3874</f>
        <v>57.375999999999998</v>
      </c>
      <c r="O50" s="9">
        <f>+'Ark1'!Y3874</f>
        <v>133.08855069458855</v>
      </c>
      <c r="Q50" s="97">
        <f>+'Ark1'!AA3874</f>
        <v>27.519614726789225</v>
      </c>
      <c r="R50" s="1">
        <f>+'Ark1'!AB3874</f>
        <v>4.3712907065944435</v>
      </c>
      <c r="S50" s="9">
        <f>+'Ark1'!AC3874</f>
        <v>-58.169255253641261</v>
      </c>
      <c r="T50" s="9">
        <f t="shared" si="16"/>
        <v>59.177914110429448</v>
      </c>
      <c r="U50" s="1">
        <f>+'Ark1'!V3874</f>
        <v>14.067903794318887</v>
      </c>
      <c r="V50" s="9">
        <f>+'Ark1'!X3874</f>
        <v>144.53956517939929</v>
      </c>
      <c r="W50" s="39"/>
      <c r="X50" s="4"/>
      <c r="Y50" s="14"/>
      <c r="Z50" s="52"/>
      <c r="AA50" s="1"/>
      <c r="AB50" s="18"/>
      <c r="AH50"/>
    </row>
    <row r="51" spans="1:34" ht="15.6">
      <c r="A51" s="39"/>
      <c r="B51">
        <f>+'Ark1'!C3875</f>
        <v>2020</v>
      </c>
      <c r="C51">
        <f>+'Ark1'!O3875</f>
        <v>18</v>
      </c>
      <c r="D51" s="3" t="str">
        <f t="shared" si="15"/>
        <v>Nordland</v>
      </c>
      <c r="E51">
        <f>+'Ark1'!Q3875</f>
        <v>4</v>
      </c>
      <c r="F51">
        <f>+'Ark1'!R3875</f>
        <v>139</v>
      </c>
      <c r="H51" s="9">
        <f>+'Ark1'!S3875</f>
        <v>139</v>
      </c>
      <c r="J51" s="97">
        <f>+'Ark1'!T3875</f>
        <v>0.69447914064451688</v>
      </c>
      <c r="L51" s="97">
        <f>+'Ark1'!U3875</f>
        <v>0.69177586233980048</v>
      </c>
      <c r="M51" s="1">
        <f>+'Ark1'!W3875</f>
        <v>62.539568345323751</v>
      </c>
      <c r="O51" s="9">
        <f>+'Ark1'!Y3875</f>
        <v>133.54100719424463</v>
      </c>
      <c r="Q51" s="97">
        <f>+'Ark1'!AA3875</f>
        <v>29.2192944358838</v>
      </c>
      <c r="R51" s="1">
        <f>+'Ark1'!AB3875</f>
        <v>1.5090431817761412</v>
      </c>
      <c r="S51" s="9">
        <f>+'Ark1'!AC3875</f>
        <v>-23.014956382526204</v>
      </c>
      <c r="T51" s="9">
        <f t="shared" si="16"/>
        <v>34.75</v>
      </c>
      <c r="U51" s="1">
        <f>+'Ark1'!V3875</f>
        <v>16.892086330935253</v>
      </c>
      <c r="V51" s="9">
        <f>+'Ark1'!X3875</f>
        <v>144.68148125053588</v>
      </c>
      <c r="W51" s="39"/>
      <c r="X51" s="4"/>
      <c r="Y51" s="14"/>
      <c r="Z51" s="52"/>
      <c r="AA51" s="1"/>
      <c r="AB51" s="18"/>
      <c r="AH51"/>
    </row>
    <row r="52" spans="1:34" ht="15.6">
      <c r="A52" s="39"/>
      <c r="B52">
        <f>+'Ark1'!C3876</f>
        <v>2020</v>
      </c>
      <c r="C52">
        <f>+'Ark1'!O3876</f>
        <v>54</v>
      </c>
      <c r="D52" s="3" t="str">
        <f t="shared" si="15"/>
        <v>Troms og Finnmark</v>
      </c>
      <c r="E52">
        <f>+'Ark1'!Q3876</f>
        <v>2</v>
      </c>
      <c r="F52">
        <f>+'Ark1'!R3876</f>
        <v>21</v>
      </c>
      <c r="H52" s="9">
        <f>+'Ark1'!S3876</f>
        <v>21</v>
      </c>
      <c r="J52" s="97">
        <f>+'Ark1'!T3876</f>
        <v>0.10492130901823632</v>
      </c>
      <c r="L52" s="97">
        <f>+'Ark1'!U3876</f>
        <v>0.13922575268712903</v>
      </c>
      <c r="M52" s="1">
        <f>+'Ark1'!W3876</f>
        <v>60.857142857142847</v>
      </c>
      <c r="O52" s="9">
        <f>+'Ark1'!Y3876</f>
        <v>177.89523809523803</v>
      </c>
      <c r="Q52" s="97">
        <f>+'Ark1'!AA3876</f>
        <v>41.913090081517673</v>
      </c>
      <c r="R52" s="1">
        <f>+'Ark1'!AB3876</f>
        <v>1.8070158058105847</v>
      </c>
      <c r="S52" s="9">
        <f>+'Ark1'!AC3876</f>
        <v>-61.635994061928983</v>
      </c>
      <c r="T52" s="9">
        <f t="shared" si="16"/>
        <v>10.5</v>
      </c>
      <c r="U52" s="1">
        <f>+'Ark1'!V3876</f>
        <v>16.142857142857139</v>
      </c>
      <c r="V52" s="9">
        <f>+'Ark1'!X3876</f>
        <v>192.73590259505752</v>
      </c>
      <c r="W52" s="39"/>
      <c r="X52" s="4"/>
      <c r="Y52" s="14"/>
      <c r="Z52" s="52"/>
      <c r="AA52" s="1"/>
      <c r="AB52" s="18"/>
      <c r="AH52"/>
    </row>
    <row r="53" spans="1:34" ht="15.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4"/>
      <c r="Y53" s="14"/>
      <c r="Z53" s="52"/>
      <c r="AA53" s="1"/>
      <c r="AB53" s="18"/>
      <c r="AH53"/>
    </row>
    <row r="54" spans="1:34" ht="15.6">
      <c r="A54" s="39"/>
      <c r="B54" s="47">
        <f>+'Ark1'!C3877</f>
        <v>2019</v>
      </c>
      <c r="C54" s="47">
        <f>+'Ark1'!O3877</f>
        <v>1</v>
      </c>
      <c r="D54" s="48" t="str">
        <f t="shared" ref="D54:D76" si="17">VLOOKUP(C54,$AG$7:$AH$16,2)</f>
        <v>Viken</v>
      </c>
      <c r="E54" s="47">
        <f>+'Ark1'!Q3877</f>
        <v>38</v>
      </c>
      <c r="F54" s="47">
        <f>+'Ark1'!R3877</f>
        <v>2634</v>
      </c>
      <c r="G54" s="47"/>
      <c r="H54" s="65">
        <f>+'Ark1'!S3877</f>
        <v>2633</v>
      </c>
      <c r="I54" s="47"/>
      <c r="J54" s="102">
        <f>+'Ark1'!T3877</f>
        <v>11.113924050632912</v>
      </c>
      <c r="K54" s="47"/>
      <c r="L54" s="102">
        <f>+'Ark1'!U3877</f>
        <v>11.263134092560712</v>
      </c>
      <c r="M54" s="49">
        <f>+'Ark1'!W3877</f>
        <v>58.668439042916816</v>
      </c>
      <c r="N54" s="47"/>
      <c r="O54" s="65">
        <f>+'Ark1'!Y3877</f>
        <v>136.19726651480639</v>
      </c>
      <c r="P54" s="47"/>
      <c r="Q54" s="102">
        <f>+'Ark1'!AA3877</f>
        <v>27.732881074321057</v>
      </c>
      <c r="R54" s="49">
        <f>+'Ark1'!AB3877</f>
        <v>2.1523397460092348</v>
      </c>
      <c r="S54" s="65">
        <f>+'Ark1'!AC3877</f>
        <v>-72.859038531590613</v>
      </c>
      <c r="T54" s="65">
        <f t="shared" si="16"/>
        <v>69.315789473684205</v>
      </c>
      <c r="U54" s="49">
        <f>+'Ark1'!V3877</f>
        <v>14.992027334851937</v>
      </c>
      <c r="V54" s="65">
        <f>+'Ark1'!X3877</f>
        <v>147.55933533565141</v>
      </c>
      <c r="W54" s="39"/>
      <c r="X54" s="4"/>
      <c r="Y54" s="14"/>
      <c r="Z54" s="52"/>
      <c r="AA54" s="11"/>
      <c r="AB54" s="18"/>
      <c r="AH54"/>
    </row>
    <row r="55" spans="1:34" ht="15.6">
      <c r="A55" s="39"/>
      <c r="B55" s="47">
        <f>+'Ark1'!C3878</f>
        <v>2019</v>
      </c>
      <c r="C55" s="47">
        <f>+'Ark1'!O3878</f>
        <v>4</v>
      </c>
      <c r="D55" s="48" t="str">
        <f t="shared" si="17"/>
        <v>Innlandet</v>
      </c>
      <c r="E55" s="47">
        <f>+'Ark1'!Q3878</f>
        <v>61</v>
      </c>
      <c r="F55" s="47">
        <f>+'Ark1'!R3878</f>
        <v>4189</v>
      </c>
      <c r="G55" s="47"/>
      <c r="H55" s="65">
        <f>+'Ark1'!S3878</f>
        <v>4180</v>
      </c>
      <c r="I55" s="47"/>
      <c r="J55" s="102">
        <f>+'Ark1'!T3878</f>
        <v>17.675105485232063</v>
      </c>
      <c r="K55" s="47"/>
      <c r="L55" s="102">
        <f>+'Ark1'!U3878</f>
        <v>17.975854461398075</v>
      </c>
      <c r="M55" s="49">
        <f>+'Ark1'!W3878</f>
        <v>58.518899521531111</v>
      </c>
      <c r="N55" s="47"/>
      <c r="O55" s="65">
        <f>+'Ark1'!Y3878</f>
        <v>136.67972308426835</v>
      </c>
      <c r="P55" s="47"/>
      <c r="Q55" s="102">
        <f>+'Ark1'!AA3878</f>
        <v>27.774481294815157</v>
      </c>
      <c r="R55" s="49">
        <f>+'Ark1'!AB3878</f>
        <v>3.119298892893287</v>
      </c>
      <c r="S55" s="65">
        <f>+'Ark1'!AC3878</f>
        <v>-53.889801962851699</v>
      </c>
      <c r="T55" s="65">
        <f t="shared" si="16"/>
        <v>68.672131147540981</v>
      </c>
      <c r="U55" s="49">
        <f>+'Ark1'!V3878</f>
        <v>14.991883504416325</v>
      </c>
      <c r="V55" s="65">
        <f>+'Ark1'!X3878</f>
        <v>148.35359957087269</v>
      </c>
      <c r="W55" s="39"/>
      <c r="X55" s="4"/>
      <c r="Y55" s="14"/>
      <c r="Z55" s="52"/>
      <c r="AA55" s="11"/>
      <c r="AB55" s="18"/>
      <c r="AH55"/>
    </row>
    <row r="56" spans="1:34" ht="15.6">
      <c r="A56" s="39"/>
      <c r="B56" s="47">
        <f>+'Ark1'!C3879</f>
        <v>2019</v>
      </c>
      <c r="C56" s="47">
        <f>+'Ark1'!O3879</f>
        <v>8</v>
      </c>
      <c r="D56" s="48" t="str">
        <f t="shared" si="17"/>
        <v>Telemark/ Vestfold</v>
      </c>
      <c r="E56" s="47">
        <f>+'Ark1'!Q3879</f>
        <v>15</v>
      </c>
      <c r="F56" s="47">
        <f>+'Ark1'!R3879</f>
        <v>1096</v>
      </c>
      <c r="G56" s="47"/>
      <c r="H56" s="65">
        <f>+'Ark1'!S3879</f>
        <v>1096</v>
      </c>
      <c r="I56" s="47"/>
      <c r="J56" s="102">
        <f>+'Ark1'!T3879</f>
        <v>4.6244725738396637</v>
      </c>
      <c r="K56" s="47"/>
      <c r="L56" s="102">
        <f>+'Ark1'!U3879</f>
        <v>4.8705486303147341</v>
      </c>
      <c r="M56" s="49">
        <f>+'Ark1'!W3879</f>
        <v>57.151459854014597</v>
      </c>
      <c r="N56" s="47"/>
      <c r="O56" s="65">
        <f>+'Ark1'!Y3879</f>
        <v>141.54425182481771</v>
      </c>
      <c r="P56" s="47"/>
      <c r="Q56" s="102">
        <f>+'Ark1'!AA3879</f>
        <v>29.11719122138388</v>
      </c>
      <c r="R56" s="49">
        <f>+'Ark1'!AB3879</f>
        <v>4.3375858669884764</v>
      </c>
      <c r="S56" s="65">
        <f>+'Ark1'!AC3879</f>
        <v>-63.726601876144642</v>
      </c>
      <c r="T56" s="65">
        <f t="shared" si="16"/>
        <v>73.066666666666663</v>
      </c>
      <c r="U56" s="49">
        <f>+'Ark1'!V3879</f>
        <v>14.090328467153284</v>
      </c>
      <c r="V56" s="65">
        <f>+'Ark1'!X3879</f>
        <v>153.35238550901124</v>
      </c>
      <c r="W56" s="39"/>
      <c r="X56" s="4"/>
      <c r="Y56" s="14"/>
      <c r="Z56" s="52"/>
      <c r="AA56" s="11"/>
      <c r="AB56" s="18"/>
      <c r="AH56"/>
    </row>
    <row r="57" spans="1:34" ht="15.6">
      <c r="A57" s="39"/>
      <c r="B57" s="47">
        <f>+'Ark1'!C3880</f>
        <v>2019</v>
      </c>
      <c r="C57" s="47">
        <f>+'Ark1'!O3880</f>
        <v>9</v>
      </c>
      <c r="D57" s="48" t="str">
        <f t="shared" si="17"/>
        <v>Agder</v>
      </c>
      <c r="E57" s="47">
        <f>+'Ark1'!Q3880</f>
        <v>3</v>
      </c>
      <c r="F57" s="47">
        <f>+'Ark1'!R3880</f>
        <v>44</v>
      </c>
      <c r="G57" s="47"/>
      <c r="H57" s="65">
        <f>+'Ark1'!S3880</f>
        <v>44</v>
      </c>
      <c r="I57" s="47"/>
      <c r="J57" s="102">
        <f>+'Ark1'!T3880</f>
        <v>0.1856540084388186</v>
      </c>
      <c r="K57" s="47"/>
      <c r="L57" s="102">
        <f>+'Ark1'!U3880</f>
        <v>0.18080046668102065</v>
      </c>
      <c r="M57" s="49">
        <f>+'Ark1'!W3880</f>
        <v>59.318181818181827</v>
      </c>
      <c r="N57" s="47"/>
      <c r="O57" s="65">
        <f>+'Ark1'!Y3880</f>
        <v>130.87954545454548</v>
      </c>
      <c r="P57" s="47"/>
      <c r="Q57" s="102">
        <f>+'Ark1'!AA3880</f>
        <v>15.838454061748063</v>
      </c>
      <c r="R57" s="49">
        <f>+'Ark1'!AB3880</f>
        <v>2.2640744373476194</v>
      </c>
      <c r="S57" s="65">
        <f>+'Ark1'!AC3880</f>
        <v>-7.5302625892753596</v>
      </c>
      <c r="T57" s="65">
        <f t="shared" si="16"/>
        <v>14.666666666666666</v>
      </c>
      <c r="U57" s="49">
        <f>+'Ark1'!V3880</f>
        <v>15.43181818181818</v>
      </c>
      <c r="V57" s="65">
        <f>+'Ark1'!X3880</f>
        <v>141.79799074165271</v>
      </c>
      <c r="W57" s="39"/>
      <c r="X57" s="4"/>
      <c r="Y57" s="14"/>
      <c r="Z57" s="52"/>
      <c r="AA57" s="11"/>
      <c r="AB57" s="18"/>
      <c r="AH57"/>
    </row>
    <row r="58" spans="1:34" ht="15.6">
      <c r="A58" s="39"/>
      <c r="B58" s="47">
        <f>+'Ark1'!C3881</f>
        <v>2019</v>
      </c>
      <c r="C58" s="47">
        <f>+'Ark1'!O3881</f>
        <v>11</v>
      </c>
      <c r="D58" s="48" t="str">
        <f t="shared" si="17"/>
        <v>Rogaland</v>
      </c>
      <c r="E58" s="47">
        <f>+'Ark1'!Q3881</f>
        <v>92</v>
      </c>
      <c r="F58" s="47">
        <f>+'Ark1'!R3881</f>
        <v>4463</v>
      </c>
      <c r="G58" s="47"/>
      <c r="H58" s="65">
        <f>+'Ark1'!S3881</f>
        <v>4463</v>
      </c>
      <c r="I58" s="47"/>
      <c r="J58" s="102">
        <f>+'Ark1'!T3881</f>
        <v>18.831223628691983</v>
      </c>
      <c r="K58" s="47"/>
      <c r="L58" s="102">
        <f>+'Ark1'!U3881</f>
        <v>18.571912976688779</v>
      </c>
      <c r="M58" s="49">
        <f>+'Ark1'!W3881</f>
        <v>58.978489805063859</v>
      </c>
      <c r="N58" s="47"/>
      <c r="O58" s="65">
        <f>+'Ark1'!Y3881</f>
        <v>132.5423481962807</v>
      </c>
      <c r="P58" s="47"/>
      <c r="Q58" s="102">
        <f>+'Ark1'!AA3881</f>
        <v>28.340842140393601</v>
      </c>
      <c r="R58" s="49">
        <f>+'Ark1'!AB3881</f>
        <v>3.5092124531746154</v>
      </c>
      <c r="S58" s="65">
        <f>+'Ark1'!AC3881</f>
        <v>-55.100139979757593</v>
      </c>
      <c r="T58" s="65">
        <f t="shared" si="16"/>
        <v>48.510869565217391</v>
      </c>
      <c r="U58" s="49">
        <f>+'Ark1'!V3881</f>
        <v>15.214653820300244</v>
      </c>
      <c r="V58" s="65">
        <f>+'Ark1'!X3881</f>
        <v>143.59951050517989</v>
      </c>
      <c r="W58" s="39"/>
      <c r="X58" s="4"/>
      <c r="Y58" s="14"/>
      <c r="Z58" s="52"/>
      <c r="AA58" s="11"/>
      <c r="AB58" s="18"/>
      <c r="AH58"/>
    </row>
    <row r="59" spans="1:34" ht="15.6">
      <c r="A59" s="39"/>
      <c r="B59" s="47">
        <f>+'Ark1'!C3882</f>
        <v>2019</v>
      </c>
      <c r="C59" s="47">
        <f>+'Ark1'!O3882</f>
        <v>14</v>
      </c>
      <c r="D59" s="48" t="str">
        <f t="shared" si="17"/>
        <v>Vestland</v>
      </c>
      <c r="E59" s="47">
        <f>+'Ark1'!Q3882</f>
        <v>20</v>
      </c>
      <c r="F59" s="47">
        <f>+'Ark1'!R3882</f>
        <v>449</v>
      </c>
      <c r="G59" s="47"/>
      <c r="H59" s="65">
        <f>+'Ark1'!S3882</f>
        <v>449</v>
      </c>
      <c r="I59" s="47"/>
      <c r="J59" s="102">
        <f>+'Ark1'!T3882</f>
        <v>1.8945147679324887</v>
      </c>
      <c r="K59" s="47"/>
      <c r="L59" s="102">
        <f>+'Ark1'!U3882</f>
        <v>2.0049018913128474</v>
      </c>
      <c r="M59" s="49">
        <f>+'Ark1'!W3882</f>
        <v>60.124721603563479</v>
      </c>
      <c r="N59" s="47"/>
      <c r="O59" s="65">
        <f>+'Ark1'!Y3882</f>
        <v>142.22360801781741</v>
      </c>
      <c r="P59" s="47"/>
      <c r="Q59" s="102">
        <f>+'Ark1'!AA3882</f>
        <v>35.12183724650756</v>
      </c>
      <c r="R59" s="49">
        <f>+'Ark1'!AB3882</f>
        <v>3.7222665910782329</v>
      </c>
      <c r="S59" s="65">
        <f>+'Ark1'!AC3882</f>
        <v>-52.081463400795471</v>
      </c>
      <c r="T59" s="65">
        <f t="shared" si="16"/>
        <v>22.45</v>
      </c>
      <c r="U59" s="49">
        <f>+'Ark1'!V3882</f>
        <v>15.670378619153675</v>
      </c>
      <c r="V59" s="65">
        <f>+'Ark1'!X3882</f>
        <v>154.08841605397316</v>
      </c>
      <c r="W59" s="39"/>
      <c r="X59" s="4"/>
      <c r="Y59" s="14"/>
      <c r="Z59" s="52"/>
      <c r="AA59" s="5"/>
      <c r="AB59" s="18"/>
      <c r="AH59"/>
    </row>
    <row r="60" spans="1:34" ht="15.6">
      <c r="A60" s="39"/>
      <c r="B60" s="47">
        <f>+'Ark1'!C3883</f>
        <v>2019</v>
      </c>
      <c r="C60" s="47">
        <f>+'Ark1'!O3883</f>
        <v>15</v>
      </c>
      <c r="D60" s="48" t="str">
        <f t="shared" si="17"/>
        <v>Møre og Romsdal</v>
      </c>
      <c r="E60" s="47">
        <f>+'Ark1'!Q3883</f>
        <v>8</v>
      </c>
      <c r="F60" s="47">
        <f>+'Ark1'!R3883</f>
        <v>116</v>
      </c>
      <c r="G60" s="47"/>
      <c r="H60" s="65">
        <f>+'Ark1'!S3883</f>
        <v>116</v>
      </c>
      <c r="I60" s="47"/>
      <c r="J60" s="102">
        <f>+'Ark1'!T3883</f>
        <v>0.48945147679324913</v>
      </c>
      <c r="K60" s="47"/>
      <c r="L60" s="102">
        <f>+'Ark1'!U3883</f>
        <v>0.51712443549813092</v>
      </c>
      <c r="M60" s="49">
        <f>+'Ark1'!W3883</f>
        <v>58.060344827586221</v>
      </c>
      <c r="N60" s="47"/>
      <c r="O60" s="65">
        <f>+'Ark1'!Y3883</f>
        <v>141.99137931034471</v>
      </c>
      <c r="P60" s="47"/>
      <c r="Q60" s="102">
        <f>+'Ark1'!AA3883</f>
        <v>30.585526126623414</v>
      </c>
      <c r="R60" s="49">
        <f>+'Ark1'!AB3883</f>
        <v>4.5529240189655322</v>
      </c>
      <c r="S60" s="65">
        <f>+'Ark1'!AC3883</f>
        <v>-69.981113842113515</v>
      </c>
      <c r="T60" s="65">
        <f t="shared" si="16"/>
        <v>14.5</v>
      </c>
      <c r="U60" s="49">
        <f>+'Ark1'!V3883</f>
        <v>14.465517241379303</v>
      </c>
      <c r="V60" s="65">
        <f>+'Ark1'!X3883</f>
        <v>153.83681398737255</v>
      </c>
      <c r="W60" s="39"/>
      <c r="X60" s="4"/>
      <c r="Y60" s="14"/>
      <c r="Z60" s="52"/>
      <c r="AA60" s="5"/>
      <c r="AB60" s="18"/>
      <c r="AH60"/>
    </row>
    <row r="61" spans="1:34" ht="15.6">
      <c r="A61" s="39"/>
      <c r="B61" s="47">
        <f>+'Ark1'!C3884</f>
        <v>2019</v>
      </c>
      <c r="C61" s="47">
        <f>+'Ark1'!O3884</f>
        <v>16</v>
      </c>
      <c r="D61" s="48" t="str">
        <f t="shared" si="17"/>
        <v>Trøndelag</v>
      </c>
      <c r="E61" s="47">
        <f>+'Ark1'!Q3884</f>
        <v>177</v>
      </c>
      <c r="F61" s="47">
        <f>+'Ark1'!R3884</f>
        <v>10681</v>
      </c>
      <c r="G61" s="47"/>
      <c r="H61" s="65">
        <f>+'Ark1'!S3884</f>
        <v>10652</v>
      </c>
      <c r="I61" s="47"/>
      <c r="J61" s="102">
        <f>+'Ark1'!T3884</f>
        <v>45.067510548523217</v>
      </c>
      <c r="K61" s="47"/>
      <c r="L61" s="102">
        <f>+'Ark1'!U3884</f>
        <v>44.497881089611113</v>
      </c>
      <c r="M61" s="49">
        <f>+'Ark1'!W3884</f>
        <v>57.492395794217046</v>
      </c>
      <c r="N61" s="47"/>
      <c r="O61" s="65">
        <f>+'Ark1'!Y3884</f>
        <v>132.69431701151561</v>
      </c>
      <c r="P61" s="47"/>
      <c r="Q61" s="102">
        <f>+'Ark1'!AA3884</f>
        <v>27.713278282476757</v>
      </c>
      <c r="R61" s="49">
        <f>+'Ark1'!AB3884</f>
        <v>4.1971950298951697</v>
      </c>
      <c r="S61" s="65">
        <f>+'Ark1'!AC3884</f>
        <v>-62.582193029501646</v>
      </c>
      <c r="T61" s="65">
        <f t="shared" si="16"/>
        <v>60.344632768361585</v>
      </c>
      <c r="U61" s="49">
        <f>+'Ark1'!V3884</f>
        <v>14.105139968167771</v>
      </c>
      <c r="V61" s="65">
        <f>+'Ark1'!X3884</f>
        <v>144.10437910677189</v>
      </c>
      <c r="W61" s="39"/>
      <c r="X61" s="4"/>
      <c r="Y61" s="14"/>
      <c r="Z61" s="52"/>
      <c r="AA61" s="5"/>
      <c r="AB61" s="18"/>
      <c r="AH61"/>
    </row>
    <row r="62" spans="1:34" ht="15.6">
      <c r="A62" s="39"/>
      <c r="B62" s="47">
        <f>+'Ark1'!C3885</f>
        <v>2019</v>
      </c>
      <c r="C62" s="47">
        <f>+'Ark1'!O3885</f>
        <v>18</v>
      </c>
      <c r="D62" s="48" t="str">
        <f t="shared" si="17"/>
        <v>Nordland</v>
      </c>
      <c r="E62" s="47">
        <f>+'Ark1'!Q3885</f>
        <v>3</v>
      </c>
      <c r="F62" s="47">
        <f>+'Ark1'!R3885</f>
        <v>27</v>
      </c>
      <c r="G62" s="47"/>
      <c r="H62" s="65">
        <f>+'Ark1'!S3885</f>
        <v>27</v>
      </c>
      <c r="I62" s="47"/>
      <c r="J62" s="102">
        <f>+'Ark1'!T3885</f>
        <v>0.11392405063291136</v>
      </c>
      <c r="K62" s="47"/>
      <c r="L62" s="102">
        <f>+'Ark1'!U3885</f>
        <v>0.11391744895643383</v>
      </c>
      <c r="M62" s="49">
        <f>+'Ark1'!W3885</f>
        <v>63.481481481481488</v>
      </c>
      <c r="N62" s="47"/>
      <c r="O62" s="65">
        <f>+'Ark1'!Y3885</f>
        <v>134.38518518518521</v>
      </c>
      <c r="P62" s="47"/>
      <c r="Q62" s="102">
        <f>+'Ark1'!AA3885</f>
        <v>26.899603517712855</v>
      </c>
      <c r="R62" s="49">
        <f>+'Ark1'!AB3885</f>
        <v>0.68693470337015405</v>
      </c>
      <c r="S62" s="65">
        <f>+'Ark1'!AC3885</f>
        <v>-31.349615393389278</v>
      </c>
      <c r="T62" s="65">
        <f t="shared" si="16"/>
        <v>9</v>
      </c>
      <c r="U62" s="49">
        <f>+'Ark1'!V3885</f>
        <v>17</v>
      </c>
      <c r="V62" s="65">
        <f>+'Ark1'!X3885</f>
        <v>145.59608362425254</v>
      </c>
      <c r="W62" s="39"/>
      <c r="X62" s="4"/>
      <c r="Y62" s="14"/>
      <c r="Z62" s="52"/>
      <c r="AA62" s="5"/>
      <c r="AB62" s="18"/>
      <c r="AH62"/>
    </row>
    <row r="63" spans="1:34" ht="15.6">
      <c r="A63" s="39"/>
      <c r="B63" s="47">
        <f>+'Ark1'!C3886</f>
        <v>2019</v>
      </c>
      <c r="C63" s="47">
        <f>+'Ark1'!O3886</f>
        <v>54</v>
      </c>
      <c r="D63" s="48" t="str">
        <f t="shared" si="17"/>
        <v>Troms og Finnmark</v>
      </c>
      <c r="E63" s="47">
        <f>+'Ark1'!Q3886</f>
        <v>1</v>
      </c>
      <c r="F63" s="47">
        <f>+'Ark1'!R3886</f>
        <v>1</v>
      </c>
      <c r="G63" s="47"/>
      <c r="H63" s="65">
        <f>+'Ark1'!S3886</f>
        <v>1</v>
      </c>
      <c r="I63" s="47"/>
      <c r="J63" s="102">
        <f>+'Ark1'!T3886</f>
        <v>4.2194092827004199E-3</v>
      </c>
      <c r="K63" s="47"/>
      <c r="L63" s="102">
        <f>+'Ark1'!U3886</f>
        <v>3.9245069781595806E-3</v>
      </c>
      <c r="M63" s="49">
        <f>+'Ark1'!W3886</f>
        <v>63</v>
      </c>
      <c r="N63" s="47"/>
      <c r="O63" s="65">
        <f>+'Ark1'!Y3886</f>
        <v>125</v>
      </c>
      <c r="P63" s="47"/>
      <c r="Q63" s="102">
        <f>+'Ark1'!AA3886</f>
        <v>0</v>
      </c>
      <c r="R63" s="49">
        <f>+'Ark1'!AB3886</f>
        <v>0</v>
      </c>
      <c r="S63" s="65">
        <f>+'Ark1'!AC3886</f>
        <v>0</v>
      </c>
      <c r="T63" s="65">
        <f t="shared" si="16"/>
        <v>1</v>
      </c>
      <c r="U63" s="49">
        <f>+'Ark1'!V3886</f>
        <v>17</v>
      </c>
      <c r="V63" s="65">
        <f>+'Ark1'!X3886</f>
        <v>135.42795232936078</v>
      </c>
      <c r="W63" s="39"/>
      <c r="X63" s="4"/>
      <c r="Y63" s="14"/>
      <c r="Z63" s="52"/>
      <c r="AA63" s="5"/>
      <c r="AB63" s="18"/>
      <c r="AH63"/>
    </row>
    <row r="64" spans="1:34" ht="15.6">
      <c r="A64" s="39"/>
      <c r="B64" s="47">
        <f>+'Ark1'!C3887</f>
        <v>2018</v>
      </c>
      <c r="C64" s="47">
        <f>+'Ark1'!O3887</f>
        <v>1</v>
      </c>
      <c r="D64" s="48" t="str">
        <f t="shared" si="17"/>
        <v>Viken</v>
      </c>
      <c r="E64" s="47">
        <f>+'Ark1'!Q3887</f>
        <v>39</v>
      </c>
      <c r="F64" s="47">
        <f>+'Ark1'!R3887</f>
        <v>2967</v>
      </c>
      <c r="G64" s="47"/>
      <c r="H64" s="65">
        <f>+'Ark1'!S3887</f>
        <v>2964</v>
      </c>
      <c r="I64" s="47"/>
      <c r="J64" s="102">
        <f>+'Ark1'!T3887</f>
        <v>10.370862316054383</v>
      </c>
      <c r="K64" s="47"/>
      <c r="L64" s="102">
        <f>+'Ark1'!U3887</f>
        <v>10.726854574360742</v>
      </c>
      <c r="M64" s="49">
        <f>+'Ark1'!W3887</f>
        <v>59.147435897435905</v>
      </c>
      <c r="N64" s="47"/>
      <c r="O64" s="65">
        <f>+'Ark1'!Y3887</f>
        <v>140.38891135827424</v>
      </c>
      <c r="P64" s="47"/>
      <c r="Q64" s="102">
        <f>+'Ark1'!AA3887</f>
        <v>27.13931631567598</v>
      </c>
      <c r="R64" s="49">
        <f>+'Ark1'!AB3887</f>
        <v>2.7687875295050222</v>
      </c>
      <c r="S64" s="65">
        <f>+'Ark1'!AC3887</f>
        <v>-39.191154386139878</v>
      </c>
      <c r="T64" s="65">
        <f t="shared" si="16"/>
        <v>76.07692307692308</v>
      </c>
      <c r="U64" s="49">
        <f>+'Ark1'!V3887</f>
        <v>15.155712841253788</v>
      </c>
      <c r="V64" s="65">
        <f>+'Ark1'!X3887</f>
        <v>152.25833756003621</v>
      </c>
      <c r="W64" s="39"/>
      <c r="X64" s="4"/>
      <c r="Y64" s="14"/>
      <c r="Z64" s="52"/>
      <c r="AA64" s="5"/>
      <c r="AB64" s="18"/>
      <c r="AH64"/>
    </row>
    <row r="65" spans="1:34" ht="15.6">
      <c r="A65" s="39"/>
      <c r="B65">
        <f>+'Ark1'!C3888</f>
        <v>2018</v>
      </c>
      <c r="C65">
        <f>+'Ark1'!O3888</f>
        <v>4</v>
      </c>
      <c r="D65" s="48" t="str">
        <f t="shared" si="17"/>
        <v>Innlandet</v>
      </c>
      <c r="E65">
        <f>+'Ark1'!Q3888</f>
        <v>71</v>
      </c>
      <c r="F65">
        <f>+'Ark1'!R3888</f>
        <v>4651</v>
      </c>
      <c r="H65" s="9">
        <f>+'Ark1'!S3888</f>
        <v>4651</v>
      </c>
      <c r="J65" s="97">
        <f>+'Ark1'!T3888</f>
        <v>16.257121884721588</v>
      </c>
      <c r="L65" s="97">
        <f>+'Ark1'!U3888</f>
        <v>16.332842273089199</v>
      </c>
      <c r="M65" s="1">
        <f>+'Ark1'!W3888</f>
        <v>59.052461836164248</v>
      </c>
      <c r="O65" s="9">
        <f>+'Ark1'!Y3888</f>
        <v>136.36200817028609</v>
      </c>
      <c r="Q65" s="97">
        <f>+'Ark1'!AA3888</f>
        <v>27.519050522434689</v>
      </c>
      <c r="R65" s="1">
        <f>+'Ark1'!AB3888</f>
        <v>3.1876454460929722</v>
      </c>
      <c r="S65" s="9">
        <f>+'Ark1'!AC3888</f>
        <v>-39.749730813704055</v>
      </c>
      <c r="T65" s="9">
        <f t="shared" ref="T65:T81" si="18">+F65/E65</f>
        <v>65.507042253521121</v>
      </c>
      <c r="U65" s="1">
        <f>+'Ark1'!V3888</f>
        <v>15.18297140399914</v>
      </c>
      <c r="V65" s="9">
        <f>+'Ark1'!X3888</f>
        <v>147.73782033617101</v>
      </c>
      <c r="W65" s="39"/>
      <c r="X65" s="4"/>
      <c r="Y65" s="14"/>
      <c r="Z65" s="52"/>
      <c r="AA65" s="5"/>
      <c r="AB65" s="18"/>
      <c r="AH65"/>
    </row>
    <row r="66" spans="1:34" ht="15.6">
      <c r="A66" s="39"/>
      <c r="B66">
        <f>+'Ark1'!C3889</f>
        <v>2018</v>
      </c>
      <c r="C66">
        <f>+'Ark1'!O3889</f>
        <v>8</v>
      </c>
      <c r="D66" s="48" t="str">
        <f t="shared" si="17"/>
        <v>Telemark/ Vestfold</v>
      </c>
      <c r="E66">
        <f>+'Ark1'!Q3889</f>
        <v>19</v>
      </c>
      <c r="F66">
        <f>+'Ark1'!R3889</f>
        <v>1140</v>
      </c>
      <c r="H66" s="9">
        <f>+'Ark1'!S3889</f>
        <v>1140</v>
      </c>
      <c r="J66" s="97">
        <f>+'Ark1'!T3889</f>
        <v>3.9847600405466808</v>
      </c>
      <c r="L66" s="97">
        <f>+'Ark1'!U3889</f>
        <v>4.2197608118988716</v>
      </c>
      <c r="M66" s="1">
        <f>+'Ark1'!W3889</f>
        <v>57.934210526315802</v>
      </c>
      <c r="O66" s="9">
        <f>+'Ark1'!Y3889</f>
        <v>143.73447368421063</v>
      </c>
      <c r="Q66" s="97">
        <f>+'Ark1'!AA3889</f>
        <v>31.884041754184647</v>
      </c>
      <c r="R66" s="1">
        <f>+'Ark1'!AB3889</f>
        <v>4.1449679690500654</v>
      </c>
      <c r="S66" s="9">
        <f>+'Ark1'!AC3889</f>
        <v>-53.683225142070313</v>
      </c>
      <c r="T66" s="9">
        <f t="shared" si="18"/>
        <v>60</v>
      </c>
      <c r="U66" s="1">
        <f>+'Ark1'!V3889</f>
        <v>14.510526315789471</v>
      </c>
      <c r="V66" s="9">
        <f>+'Ark1'!X3889</f>
        <v>155.72532360152837</v>
      </c>
      <c r="W66" s="39"/>
      <c r="X66" s="4"/>
      <c r="Y66" s="14"/>
      <c r="Z66" s="52"/>
      <c r="AA66" s="5"/>
      <c r="AB66" s="18"/>
      <c r="AH66"/>
    </row>
    <row r="67" spans="1:34" ht="15.6">
      <c r="A67" s="39"/>
      <c r="B67">
        <f>+'Ark1'!C3890</f>
        <v>2018</v>
      </c>
      <c r="C67">
        <f>+'Ark1'!O3890</f>
        <v>9</v>
      </c>
      <c r="D67" s="48" t="str">
        <f t="shared" si="17"/>
        <v>Agder</v>
      </c>
      <c r="E67">
        <f>+'Ark1'!Q3890</f>
        <v>4</v>
      </c>
      <c r="F67">
        <f>+'Ark1'!R3890</f>
        <v>30</v>
      </c>
      <c r="H67" s="9">
        <f>+'Ark1'!S3890</f>
        <v>30</v>
      </c>
      <c r="J67" s="97">
        <f>+'Ark1'!T3890</f>
        <v>0.1048621063301758</v>
      </c>
      <c r="L67" s="97">
        <f>+'Ark1'!U3890</f>
        <v>0.13696035468619183</v>
      </c>
      <c r="M67" s="1">
        <f>+'Ark1'!W3890</f>
        <v>57.133333333333354</v>
      </c>
      <c r="O67" s="9">
        <f>+'Ark1'!Y3890</f>
        <v>177.27666666666661</v>
      </c>
      <c r="Q67" s="97">
        <f>+'Ark1'!AA3890</f>
        <v>33.000431141964917</v>
      </c>
      <c r="R67" s="1">
        <f>+'Ark1'!AB3890</f>
        <v>3.1382939455839161</v>
      </c>
      <c r="S67" s="9">
        <f>+'Ark1'!AC3890</f>
        <v>-61.777810382623855</v>
      </c>
      <c r="T67" s="9">
        <f t="shared" si="18"/>
        <v>7.5</v>
      </c>
      <c r="U67" s="1">
        <f>+'Ark1'!V3890</f>
        <v>14.4</v>
      </c>
      <c r="V67" s="9">
        <f>+'Ark1'!X3890</f>
        <v>192.06572769953056</v>
      </c>
      <c r="W67" s="39"/>
      <c r="X67" s="4"/>
      <c r="Y67" s="18"/>
      <c r="Z67" s="52"/>
      <c r="AH67"/>
    </row>
    <row r="68" spans="1:34" ht="15.6">
      <c r="A68" s="39"/>
      <c r="B68">
        <f>+'Ark1'!C3891</f>
        <v>2018</v>
      </c>
      <c r="C68">
        <f>+'Ark1'!O3891</f>
        <v>11</v>
      </c>
      <c r="D68" s="48" t="str">
        <f t="shared" si="17"/>
        <v>Rogaland</v>
      </c>
      <c r="E68">
        <f>+'Ark1'!Q3891</f>
        <v>109</v>
      </c>
      <c r="F68">
        <f>+'Ark1'!R3891</f>
        <v>7452</v>
      </c>
      <c r="H68" s="9">
        <f>+'Ark1'!S3891</f>
        <v>7451</v>
      </c>
      <c r="J68" s="97">
        <f>+'Ark1'!T3891</f>
        <v>26.047747212415672</v>
      </c>
      <c r="L68" s="97">
        <f>+'Ark1'!U3891</f>
        <v>25.764912494403656</v>
      </c>
      <c r="M68" s="1">
        <f>+'Ark1'!W3891</f>
        <v>59.937323849147752</v>
      </c>
      <c r="O68" s="9">
        <f>+'Ark1'!Y3891</f>
        <v>134.25602522812659</v>
      </c>
      <c r="Q68" s="97">
        <f>+'Ark1'!AA3891</f>
        <v>28.385323397125312</v>
      </c>
      <c r="R68" s="1">
        <f>+'Ark1'!AB3891</f>
        <v>3.2479871064913177</v>
      </c>
      <c r="S68" s="9">
        <f>+'Ark1'!AC3891</f>
        <v>-54.912107824643549</v>
      </c>
      <c r="T68" s="9">
        <f t="shared" si="18"/>
        <v>68.366972477064223</v>
      </c>
      <c r="U68" s="1">
        <f>+'Ark1'!V3891</f>
        <v>15.702898550724637</v>
      </c>
      <c r="V68" s="9">
        <f>+'Ark1'!X3891</f>
        <v>145.47388588519402</v>
      </c>
      <c r="W68" s="39"/>
      <c r="X68" s="11"/>
      <c r="Y68" s="11"/>
      <c r="Z68" s="52"/>
      <c r="AB68" s="18"/>
      <c r="AH68"/>
    </row>
    <row r="69" spans="1:34" ht="15.6">
      <c r="A69" s="39"/>
      <c r="B69">
        <f>+'Ark1'!C3892</f>
        <v>2018</v>
      </c>
      <c r="C69">
        <f>+'Ark1'!O3892</f>
        <v>14</v>
      </c>
      <c r="D69" s="48" t="str">
        <f t="shared" si="17"/>
        <v>Vestland</v>
      </c>
      <c r="E69">
        <f>+'Ark1'!Q3892</f>
        <v>22</v>
      </c>
      <c r="F69">
        <f>+'Ark1'!R3892</f>
        <v>663</v>
      </c>
      <c r="H69" s="9">
        <f>+'Ark1'!S3892</f>
        <v>663</v>
      </c>
      <c r="J69" s="97">
        <f>+'Ark1'!T3892</f>
        <v>2.3174525498968843</v>
      </c>
      <c r="L69" s="97">
        <f>+'Ark1'!U3892</f>
        <v>2.3540761112046127</v>
      </c>
      <c r="M69" s="1">
        <f>+'Ark1'!W3892</f>
        <v>59.785822021116147</v>
      </c>
      <c r="O69" s="9">
        <f>+'Ark1'!Y3892</f>
        <v>137.87481146304685</v>
      </c>
      <c r="Q69" s="97">
        <f>+'Ark1'!AA3892</f>
        <v>30.302869094221016</v>
      </c>
      <c r="R69" s="1">
        <f>+'Ark1'!AB3892</f>
        <v>4.0661177201014658</v>
      </c>
      <c r="S69" s="9">
        <f>+'Ark1'!AC3892</f>
        <v>-64.139272603798517</v>
      </c>
      <c r="T69" s="9">
        <f t="shared" si="18"/>
        <v>30.136363636363637</v>
      </c>
      <c r="U69" s="1">
        <f>+'Ark1'!V3892</f>
        <v>15.312217194570138</v>
      </c>
      <c r="V69" s="9">
        <f>+'Ark1'!X3892</f>
        <v>149.37682715389684</v>
      </c>
      <c r="W69" s="39"/>
      <c r="X69" s="5"/>
      <c r="Y69" s="18"/>
      <c r="Z69" s="52"/>
      <c r="AH69"/>
    </row>
    <row r="70" spans="1:34">
      <c r="A70" s="39"/>
      <c r="B70">
        <f>+'Ark1'!C3893</f>
        <v>2018</v>
      </c>
      <c r="C70">
        <f>+'Ark1'!O3893</f>
        <v>15</v>
      </c>
      <c r="D70" s="48" t="str">
        <f t="shared" si="17"/>
        <v>Møre og Romsdal</v>
      </c>
      <c r="E70">
        <f>+'Ark1'!Q3893</f>
        <v>7</v>
      </c>
      <c r="F70">
        <f>+'Ark1'!R3893</f>
        <v>176</v>
      </c>
      <c r="H70" s="9">
        <f>+'Ark1'!S3893</f>
        <v>176</v>
      </c>
      <c r="J70" s="97">
        <f>+'Ark1'!T3893</f>
        <v>0.61519102380369806</v>
      </c>
      <c r="L70" s="97">
        <f>+'Ark1'!U3893</f>
        <v>0.67589650470777984</v>
      </c>
      <c r="M70" s="1">
        <f>+'Ark1'!W3893</f>
        <v>56.255681818181827</v>
      </c>
      <c r="O70" s="9">
        <f>+'Ark1'!Y3893</f>
        <v>149.1232954545454</v>
      </c>
      <c r="Q70" s="97">
        <f>+'Ark1'!AA3893</f>
        <v>29.356482024712403</v>
      </c>
      <c r="R70" s="1">
        <f>+'Ark1'!AB3893</f>
        <v>4.359872755507272</v>
      </c>
      <c r="S70" s="9">
        <f>+'Ark1'!AC3893</f>
        <v>-71.267474272958921</v>
      </c>
      <c r="T70" s="9">
        <f t="shared" si="18"/>
        <v>25.142857142857142</v>
      </c>
      <c r="U70" s="1">
        <f>+'Ark1'!V3893</f>
        <v>13.454545454545457</v>
      </c>
      <c r="V70" s="9">
        <f>+'Ark1'!X3893</f>
        <v>161.56370038412294</v>
      </c>
      <c r="W70" s="39"/>
      <c r="X70" s="11"/>
      <c r="Y70" s="11"/>
      <c r="Z70" s="52"/>
      <c r="AH70"/>
    </row>
    <row r="71" spans="1:34">
      <c r="A71" s="39"/>
      <c r="B71">
        <f>+'Ark1'!C3894</f>
        <v>2018</v>
      </c>
      <c r="C71">
        <f>+'Ark1'!O3894</f>
        <v>16</v>
      </c>
      <c r="D71" s="48" t="str">
        <f t="shared" si="17"/>
        <v>Trøndelag</v>
      </c>
      <c r="E71">
        <f>+'Ark1'!Q3894</f>
        <v>182</v>
      </c>
      <c r="F71">
        <f>+'Ark1'!R3894</f>
        <v>11514</v>
      </c>
      <c r="H71" s="9">
        <f>+'Ark1'!S3894</f>
        <v>11459</v>
      </c>
      <c r="J71" s="97">
        <f>+'Ark1'!T3894</f>
        <v>40.246076409521486</v>
      </c>
      <c r="L71" s="97">
        <f>+'Ark1'!U3894</f>
        <v>39.738100630824093</v>
      </c>
      <c r="M71" s="1">
        <f>+'Ark1'!W3894</f>
        <v>57.425255257875904</v>
      </c>
      <c r="O71" s="9">
        <f>+'Ark1'!Y3894</f>
        <v>134.01667535174511</v>
      </c>
      <c r="Q71" s="97">
        <f>+'Ark1'!AA3894</f>
        <v>28.765045426848818</v>
      </c>
      <c r="R71" s="1">
        <f>+'Ark1'!AB3894</f>
        <v>4.37781469058271</v>
      </c>
      <c r="S71" s="9">
        <f>+'Ark1'!AC3894</f>
        <v>-61.856276533874706</v>
      </c>
      <c r="T71" s="9">
        <f t="shared" si="18"/>
        <v>63.263736263736263</v>
      </c>
      <c r="U71" s="1">
        <f>+'Ark1'!V3894</f>
        <v>14.153204794163628</v>
      </c>
      <c r="V71" s="9">
        <f>+'Ark1'!X3894</f>
        <v>145.71773850704412</v>
      </c>
      <c r="W71" s="39"/>
      <c r="X71" s="11"/>
      <c r="Y71" s="11"/>
      <c r="Z71" s="52"/>
      <c r="AH71"/>
    </row>
    <row r="72" spans="1:34">
      <c r="A72" s="39"/>
      <c r="B72">
        <f>+'Ark1'!C3895</f>
        <v>2018</v>
      </c>
      <c r="C72">
        <f>+'Ark1'!O3895</f>
        <v>18</v>
      </c>
      <c r="D72" s="48" t="str">
        <f t="shared" si="17"/>
        <v>Nordland</v>
      </c>
      <c r="E72">
        <f>+'Ark1'!Q3895</f>
        <v>3</v>
      </c>
      <c r="F72">
        <f>+'Ark1'!R3895</f>
        <v>15</v>
      </c>
      <c r="H72" s="9">
        <f>+'Ark1'!S3895</f>
        <v>15</v>
      </c>
      <c r="J72" s="97">
        <f>+'Ark1'!T3895</f>
        <v>5.2431053165087907E-2</v>
      </c>
      <c r="L72" s="97">
        <f>+'Ark1'!U3895</f>
        <v>4.6027723507630389E-2</v>
      </c>
      <c r="M72" s="1">
        <f>+'Ark1'!W3895</f>
        <v>62.8</v>
      </c>
      <c r="O72" s="9">
        <f>+'Ark1'!Y3895</f>
        <v>119.15333333333336</v>
      </c>
      <c r="Q72" s="97">
        <f>+'Ark1'!AA3895</f>
        <v>16.362757170544906</v>
      </c>
      <c r="R72" s="1">
        <f>+'Ark1'!AB3895</f>
        <v>1.7204650534085539</v>
      </c>
      <c r="S72" s="9">
        <f>+'Ark1'!AC3895</f>
        <v>19.361869242919887</v>
      </c>
      <c r="T72" s="9">
        <f t="shared" si="18"/>
        <v>5</v>
      </c>
      <c r="U72" s="1">
        <f>+'Ark1'!V3895</f>
        <v>16.8</v>
      </c>
      <c r="V72" s="9">
        <f>+'Ark1'!X3895</f>
        <v>129.09353557240877</v>
      </c>
      <c r="W72" s="39"/>
      <c r="X72" s="11"/>
      <c r="Y72" s="11"/>
      <c r="Z72" s="52"/>
      <c r="AH72"/>
    </row>
    <row r="73" spans="1:34">
      <c r="A73" s="39"/>
      <c r="B73">
        <f>+'Ark1'!C3896</f>
        <v>2018</v>
      </c>
      <c r="C73">
        <f>+'Ark1'!O3896</f>
        <v>54</v>
      </c>
      <c r="D73" s="48" t="str">
        <f t="shared" si="17"/>
        <v>Troms og Finnmark</v>
      </c>
      <c r="E73">
        <f>+'Ark1'!Q3896</f>
        <v>1</v>
      </c>
      <c r="F73">
        <f>+'Ark1'!R3896</f>
        <v>1</v>
      </c>
      <c r="H73" s="9">
        <f>+'Ark1'!S3896</f>
        <v>1</v>
      </c>
      <c r="J73" s="97">
        <f>+'Ark1'!T3896</f>
        <v>3.4954035443391946E-3</v>
      </c>
      <c r="L73" s="97">
        <f>+'Ark1'!U3896</f>
        <v>4.5685213172123491E-3</v>
      </c>
      <c r="M73" s="1">
        <f>+'Ark1'!W3896</f>
        <v>62</v>
      </c>
      <c r="O73" s="9">
        <f>+'Ark1'!Y3896</f>
        <v>177.4</v>
      </c>
      <c r="Q73" s="97">
        <f>+'Ark1'!AA3896</f>
        <v>0</v>
      </c>
      <c r="R73" s="1">
        <f>+'Ark1'!AB3896</f>
        <v>0</v>
      </c>
      <c r="S73" s="9">
        <f>+'Ark1'!AC3896</f>
        <v>0</v>
      </c>
      <c r="T73" s="9">
        <f t="shared" si="18"/>
        <v>1</v>
      </c>
      <c r="U73" s="1">
        <f>+'Ark1'!V3896</f>
        <v>17</v>
      </c>
      <c r="V73" s="9">
        <f>+'Ark1'!X3896</f>
        <v>192.1993499458288</v>
      </c>
      <c r="W73" s="39"/>
      <c r="X73" s="11"/>
      <c r="Y73" s="11"/>
      <c r="Z73" s="52"/>
      <c r="AH73"/>
    </row>
    <row r="74" spans="1:34">
      <c r="A74" s="39"/>
      <c r="B74">
        <f>+'Ark1'!C3897</f>
        <v>2017</v>
      </c>
      <c r="C74">
        <f>+'Ark1'!O3897</f>
        <v>1</v>
      </c>
      <c r="D74" s="48" t="str">
        <f t="shared" si="17"/>
        <v>Viken</v>
      </c>
      <c r="E74">
        <f>+'Ark1'!Q3897</f>
        <v>49</v>
      </c>
      <c r="F74">
        <f>+'Ark1'!R3897</f>
        <v>2771</v>
      </c>
      <c r="H74" s="9">
        <f>+'Ark1'!S3897</f>
        <v>2771</v>
      </c>
      <c r="J74" s="97">
        <f>+'Ark1'!T3897</f>
        <v>10.474390474390471</v>
      </c>
      <c r="L74" s="97">
        <f>+'Ark1'!U3897</f>
        <v>10.8703885719759</v>
      </c>
      <c r="M74" s="1">
        <f>+'Ark1'!W3897</f>
        <v>58.706604114038285</v>
      </c>
      <c r="O74" s="9">
        <f>+'Ark1'!Y3897</f>
        <v>142.85355467340304</v>
      </c>
      <c r="Q74" s="97">
        <f>+'Ark1'!AA3897</f>
        <v>27.932189582978939</v>
      </c>
      <c r="R74" s="1">
        <f>+'Ark1'!AB3897</f>
        <v>3.0132912083679777</v>
      </c>
      <c r="S74" s="9">
        <f>+'Ark1'!AC3897</f>
        <v>-43.101349275875535</v>
      </c>
      <c r="T74" s="9">
        <f t="shared" si="18"/>
        <v>56.551020408163268</v>
      </c>
      <c r="U74" s="1">
        <f>+'Ark1'!V3897</f>
        <v>14.834716708769397</v>
      </c>
      <c r="V74" s="9">
        <f>+'Ark1'!X3897</f>
        <v>154.77091513911495</v>
      </c>
      <c r="W74" s="39"/>
      <c r="X74" s="11"/>
      <c r="Y74" s="11"/>
      <c r="Z74" s="52"/>
      <c r="AH74"/>
    </row>
    <row r="75" spans="1:34" ht="15.6">
      <c r="A75" s="39"/>
      <c r="B75">
        <f>+'Ark1'!C3898</f>
        <v>2017</v>
      </c>
      <c r="C75">
        <f>+'Ark1'!O3898</f>
        <v>4</v>
      </c>
      <c r="D75" s="48" t="str">
        <f t="shared" si="17"/>
        <v>Innlandet</v>
      </c>
      <c r="E75">
        <f>+'Ark1'!Q3898</f>
        <v>73</v>
      </c>
      <c r="F75">
        <f>+'Ark1'!R3898</f>
        <v>4219</v>
      </c>
      <c r="H75" s="9">
        <f>+'Ark1'!S3898</f>
        <v>4219</v>
      </c>
      <c r="J75" s="97">
        <f>+'Ark1'!T3898</f>
        <v>15.947835947835948</v>
      </c>
      <c r="L75" s="97">
        <f>+'Ark1'!U3898</f>
        <v>15.990552182847653</v>
      </c>
      <c r="M75" s="1">
        <f>+'Ark1'!W3898</f>
        <v>58.744015169471446</v>
      </c>
      <c r="O75" s="9">
        <f>+'Ark1'!Y3898</f>
        <v>138.0182270680254</v>
      </c>
      <c r="Q75" s="97">
        <f>+'Ark1'!AA3898</f>
        <v>27.567866174207392</v>
      </c>
      <c r="R75" s="1">
        <f>+'Ark1'!AB3898</f>
        <v>3.5003652124842777</v>
      </c>
      <c r="S75" s="9">
        <f>+'Ark1'!AC3898</f>
        <v>-42.031586980778883</v>
      </c>
      <c r="T75" s="9">
        <f t="shared" si="18"/>
        <v>57.794520547945204</v>
      </c>
      <c r="U75" s="1">
        <f>+'Ark1'!V3898</f>
        <v>14.921545389902828</v>
      </c>
      <c r="V75" s="9">
        <f>+'Ark1'!X3898</f>
        <v>149.53220700761156</v>
      </c>
      <c r="W75" s="39"/>
      <c r="X75" s="2"/>
      <c r="Y75" s="5"/>
      <c r="Z75" s="52"/>
      <c r="AA75" s="4"/>
      <c r="AB75" s="4"/>
      <c r="AH75"/>
    </row>
    <row r="76" spans="1:34" ht="15.6">
      <c r="A76" s="39"/>
      <c r="B76">
        <f>+'Ark1'!C3899</f>
        <v>2017</v>
      </c>
      <c r="C76">
        <f>+'Ark1'!O3899</f>
        <v>8</v>
      </c>
      <c r="D76" s="48" t="str">
        <f t="shared" si="17"/>
        <v>Telemark/ Vestfold</v>
      </c>
      <c r="E76">
        <f>+'Ark1'!Q3899</f>
        <v>17</v>
      </c>
      <c r="F76">
        <f>+'Ark1'!R3899</f>
        <v>1056</v>
      </c>
      <c r="H76" s="9">
        <f>+'Ark1'!S3899</f>
        <v>1055</v>
      </c>
      <c r="J76" s="97">
        <f>+'Ark1'!T3899</f>
        <v>3.991683991683991</v>
      </c>
      <c r="L76" s="97">
        <f>+'Ark1'!U3899</f>
        <v>4.2004401240976756</v>
      </c>
      <c r="M76" s="1">
        <f>+'Ark1'!W3899</f>
        <v>57.779146919431277</v>
      </c>
      <c r="O76" s="9">
        <f>+'Ark1'!Y3899</f>
        <v>144.84829545454531</v>
      </c>
      <c r="Q76" s="97">
        <f>+'Ark1'!AA3899</f>
        <v>29.856680423002995</v>
      </c>
      <c r="R76" s="1">
        <f>+'Ark1'!AB3899</f>
        <v>4.3327848855754327</v>
      </c>
      <c r="S76" s="9">
        <f>+'Ark1'!AC3899</f>
        <v>-52.846109375194807</v>
      </c>
      <c r="T76" s="9">
        <f t="shared" si="18"/>
        <v>62.117647058823529</v>
      </c>
      <c r="U76" s="1">
        <f>+'Ark1'!V3899</f>
        <v>14.351325757575756</v>
      </c>
      <c r="V76" s="9">
        <f>+'Ark1'!X3899</f>
        <v>157.04040677632202</v>
      </c>
      <c r="W76" s="39"/>
      <c r="X76" s="4"/>
      <c r="Y76" s="4"/>
      <c r="Z76" s="52"/>
      <c r="AA76" s="1"/>
      <c r="AB76" s="5"/>
      <c r="AH76"/>
    </row>
    <row r="77" spans="1:34" ht="15.6">
      <c r="A77" s="39"/>
      <c r="B77">
        <f>+'Ark1'!C3900</f>
        <v>2017</v>
      </c>
      <c r="C77">
        <f>+'Ark1'!O3900</f>
        <v>9</v>
      </c>
      <c r="D77" s="48" t="str">
        <f t="shared" ref="D77:D140" si="19">VLOOKUP(C77,$AG$7:$AH$16,2)</f>
        <v>Agder</v>
      </c>
      <c r="E77">
        <f>+'Ark1'!Q3900</f>
        <v>4</v>
      </c>
      <c r="F77">
        <f>+'Ark1'!R3900</f>
        <v>61</v>
      </c>
      <c r="H77" s="9">
        <f>+'Ark1'!S3900</f>
        <v>61</v>
      </c>
      <c r="J77" s="97">
        <f>+'Ark1'!T3900</f>
        <v>0.23058023058023064</v>
      </c>
      <c r="L77" s="97">
        <f>+'Ark1'!U3900</f>
        <v>0.30025387212103577</v>
      </c>
      <c r="M77" s="1">
        <f>+'Ark1'!W3900</f>
        <v>56.180327868852466</v>
      </c>
      <c r="O77" s="9">
        <f>+'Ark1'!Y3900</f>
        <v>179.24262295081957</v>
      </c>
      <c r="Q77" s="97">
        <f>+'Ark1'!AA3900</f>
        <v>36.225452780962435</v>
      </c>
      <c r="R77" s="1">
        <f>+'Ark1'!AB3900</f>
        <v>4.1508766473700627</v>
      </c>
      <c r="S77" s="9">
        <f>+'Ark1'!AC3900</f>
        <v>-68.691526849195284</v>
      </c>
      <c r="T77" s="9">
        <f t="shared" si="18"/>
        <v>15.25</v>
      </c>
      <c r="U77" s="1">
        <f>+'Ark1'!V3900</f>
        <v>13.557377049180328</v>
      </c>
      <c r="V77" s="9">
        <f>+'Ark1'!X3900</f>
        <v>194.19569117098561</v>
      </c>
      <c r="W77" s="39"/>
      <c r="X77" s="4"/>
      <c r="Y77" s="11"/>
      <c r="Z77" s="52"/>
      <c r="AA77" s="1"/>
      <c r="AB77" s="5"/>
      <c r="AH77"/>
    </row>
    <row r="78" spans="1:34" ht="15.6">
      <c r="A78" s="39"/>
      <c r="B78">
        <f>+'Ark1'!C3901</f>
        <v>2017</v>
      </c>
      <c r="C78">
        <f>+'Ark1'!O3901</f>
        <v>11</v>
      </c>
      <c r="D78" s="48" t="str">
        <f t="shared" si="19"/>
        <v>Rogaland</v>
      </c>
      <c r="E78">
        <f>+'Ark1'!Q3901</f>
        <v>96</v>
      </c>
      <c r="F78">
        <f>+'Ark1'!R3901</f>
        <v>6998</v>
      </c>
      <c r="H78" s="9">
        <f>+'Ark1'!S3901</f>
        <v>6998</v>
      </c>
      <c r="J78" s="97">
        <f>+'Ark1'!T3901</f>
        <v>26.452466452466457</v>
      </c>
      <c r="L78" s="97">
        <f>+'Ark1'!U3901</f>
        <v>26.534867982542607</v>
      </c>
      <c r="M78" s="1">
        <f>+'Ark1'!W3901</f>
        <v>59.897827950843087</v>
      </c>
      <c r="O78" s="9">
        <f>+'Ark1'!Y3901</f>
        <v>138.07832237782205</v>
      </c>
      <c r="Q78" s="97">
        <f>+'Ark1'!AA3901</f>
        <v>27.401939749140904</v>
      </c>
      <c r="R78" s="1">
        <f>+'Ark1'!AB3901</f>
        <v>3.187884928141004</v>
      </c>
      <c r="S78" s="9">
        <f>+'Ark1'!AC3901</f>
        <v>-56.244256469701</v>
      </c>
      <c r="T78" s="9">
        <f t="shared" si="18"/>
        <v>72.895833333333329</v>
      </c>
      <c r="U78" s="1">
        <f>+'Ark1'!V3901</f>
        <v>15.712203486710496</v>
      </c>
      <c r="V78" s="9">
        <f>+'Ark1'!X3901</f>
        <v>149.59731568561435</v>
      </c>
      <c r="W78" s="39"/>
      <c r="X78" s="4"/>
      <c r="Y78" s="11"/>
      <c r="Z78" s="52"/>
      <c r="AA78" s="1"/>
      <c r="AB78" s="5"/>
      <c r="AH78"/>
    </row>
    <row r="79" spans="1:34" ht="15.6">
      <c r="A79" s="39"/>
      <c r="B79">
        <f>+'Ark1'!C3902</f>
        <v>2017</v>
      </c>
      <c r="C79">
        <f>+'Ark1'!O3902</f>
        <v>14</v>
      </c>
      <c r="D79" s="48" t="str">
        <f t="shared" si="19"/>
        <v>Vestland</v>
      </c>
      <c r="E79">
        <f>+'Ark1'!Q3902</f>
        <v>19</v>
      </c>
      <c r="F79">
        <f>+'Ark1'!R3902</f>
        <v>481</v>
      </c>
      <c r="H79" s="9">
        <f>+'Ark1'!S3902</f>
        <v>481</v>
      </c>
      <c r="J79" s="97">
        <f>+'Ark1'!T3902</f>
        <v>1.8181818181818179</v>
      </c>
      <c r="L79" s="97">
        <f>+'Ark1'!U3902</f>
        <v>1.9148111403199279</v>
      </c>
      <c r="M79" s="1">
        <f>+'Ark1'!W3902</f>
        <v>59.249480249480243</v>
      </c>
      <c r="O79" s="9">
        <f>+'Ark1'!Y3902</f>
        <v>144.96507276507279</v>
      </c>
      <c r="Q79" s="97">
        <f>+'Ark1'!AA3902</f>
        <v>32.604649784542154</v>
      </c>
      <c r="R79" s="1">
        <f>+'Ark1'!AB3902</f>
        <v>4.6423124860811367</v>
      </c>
      <c r="S79" s="9">
        <f>+'Ark1'!AC3902</f>
        <v>-64.45800229310241</v>
      </c>
      <c r="T79" s="9">
        <f t="shared" si="18"/>
        <v>25.315789473684209</v>
      </c>
      <c r="U79" s="1">
        <f>+'Ark1'!V3902</f>
        <v>15.13513513513514</v>
      </c>
      <c r="V79" s="9">
        <f>+'Ark1'!X3902</f>
        <v>157.05858371080473</v>
      </c>
      <c r="W79" s="39"/>
      <c r="X79" s="4"/>
      <c r="Y79" s="11"/>
      <c r="Z79" s="52"/>
      <c r="AA79" s="1"/>
      <c r="AB79" s="5"/>
      <c r="AH79"/>
    </row>
    <row r="80" spans="1:34" ht="15.6">
      <c r="A80" s="39"/>
      <c r="B80">
        <f>+'Ark1'!C3903</f>
        <v>2017</v>
      </c>
      <c r="C80">
        <f>+'Ark1'!O3903</f>
        <v>15</v>
      </c>
      <c r="D80" s="48" t="str">
        <f t="shared" si="19"/>
        <v>Møre og Romsdal</v>
      </c>
      <c r="E80">
        <f>+'Ark1'!Q3903</f>
        <v>11</v>
      </c>
      <c r="F80">
        <f>+'Ark1'!R3903</f>
        <v>273</v>
      </c>
      <c r="H80" s="9">
        <f>+'Ark1'!S3903</f>
        <v>271</v>
      </c>
      <c r="J80" s="97">
        <f>+'Ark1'!T3903</f>
        <v>1.0319410319410323</v>
      </c>
      <c r="L80" s="97">
        <f>+'Ark1'!U3903</f>
        <v>1.0074753432524184</v>
      </c>
      <c r="M80" s="1">
        <f>+'Ark1'!W3903</f>
        <v>57.54243542435426</v>
      </c>
      <c r="O80" s="9">
        <f>+'Ark1'!Y3903</f>
        <v>134.3860805860806</v>
      </c>
      <c r="Q80" s="97">
        <f>+'Ark1'!AA3903</f>
        <v>24.567814660459042</v>
      </c>
      <c r="R80" s="1">
        <f>+'Ark1'!AB3903</f>
        <v>3.4444789732441654</v>
      </c>
      <c r="S80" s="9">
        <f>+'Ark1'!AC3903</f>
        <v>-52.182824471610942</v>
      </c>
      <c r="T80" s="9">
        <f t="shared" si="18"/>
        <v>24.818181818181817</v>
      </c>
      <c r="U80" s="1">
        <f>+'Ark1'!V3903</f>
        <v>14.146520146520141</v>
      </c>
      <c r="V80" s="9">
        <f>+'Ark1'!X3903</f>
        <v>146.44037796800532</v>
      </c>
      <c r="W80" s="39"/>
      <c r="X80" s="4"/>
      <c r="Y80" s="11"/>
      <c r="Z80" s="52"/>
      <c r="AA80" s="11"/>
      <c r="AB80" s="5"/>
      <c r="AH80"/>
    </row>
    <row r="81" spans="1:34" ht="15.6">
      <c r="A81" s="39"/>
      <c r="B81">
        <f>+'Ark1'!C3904</f>
        <v>2017</v>
      </c>
      <c r="C81">
        <f>+'Ark1'!O3904</f>
        <v>16</v>
      </c>
      <c r="D81" s="48" t="str">
        <f t="shared" si="19"/>
        <v>Trøndelag</v>
      </c>
      <c r="E81">
        <f>+'Ark1'!Q3904</f>
        <v>183</v>
      </c>
      <c r="F81">
        <f>+'Ark1'!R3904</f>
        <v>10458</v>
      </c>
      <c r="H81" s="9">
        <f>+'Ark1'!S3904</f>
        <v>10341</v>
      </c>
      <c r="J81" s="97">
        <f>+'Ark1'!T3904</f>
        <v>39.53127953127953</v>
      </c>
      <c r="L81" s="97">
        <f>+'Ark1'!U3904</f>
        <v>38.674095399325843</v>
      </c>
      <c r="M81" s="1">
        <f>+'Ark1'!W3904</f>
        <v>57.58882119717628</v>
      </c>
      <c r="O81" s="9">
        <f>+'Ark1'!Y3904</f>
        <v>134.66478294128936</v>
      </c>
      <c r="Q81" s="97">
        <f>+'Ark1'!AA3904</f>
        <v>27.909477430648824</v>
      </c>
      <c r="R81" s="1">
        <f>+'Ark1'!AB3904</f>
        <v>4.2923534575187752</v>
      </c>
      <c r="S81" s="9">
        <f>+'Ark1'!AC3904</f>
        <v>-65.584747713182153</v>
      </c>
      <c r="T81" s="9">
        <f t="shared" si="18"/>
        <v>57.147540983606561</v>
      </c>
      <c r="U81" s="1">
        <f>+'Ark1'!V3904</f>
        <v>14.281602600879705</v>
      </c>
      <c r="V81" s="9">
        <f>+'Ark1'!X3904</f>
        <v>147.09274077168197</v>
      </c>
      <c r="W81" s="39"/>
      <c r="X81" s="4"/>
      <c r="Y81" s="11"/>
      <c r="Z81" s="52"/>
      <c r="AA81" s="11"/>
      <c r="AB81" s="5"/>
      <c r="AH81"/>
    </row>
    <row r="82" spans="1:34" ht="15.6">
      <c r="A82" s="39"/>
      <c r="B82" s="47">
        <f>+'Ark1'!C3905</f>
        <v>2017</v>
      </c>
      <c r="C82" s="47">
        <f>+'Ark1'!O3905</f>
        <v>18</v>
      </c>
      <c r="D82" s="48" t="str">
        <f t="shared" si="19"/>
        <v>Nordland</v>
      </c>
      <c r="E82" s="47">
        <f>+'Ark1'!Q3905</f>
        <v>3</v>
      </c>
      <c r="F82" s="47">
        <f>+'Ark1'!R3905</f>
        <v>74</v>
      </c>
      <c r="G82" s="47"/>
      <c r="H82" s="65">
        <f>+'Ark1'!S3905</f>
        <v>74</v>
      </c>
      <c r="I82" s="47"/>
      <c r="J82" s="102">
        <f>+'Ark1'!T3905</f>
        <v>0.27972027972027969</v>
      </c>
      <c r="K82" s="47"/>
      <c r="L82" s="102">
        <f>+'Ark1'!U3905</f>
        <v>0.26909653950945278</v>
      </c>
      <c r="M82" s="49">
        <f>+'Ark1'!W3905</f>
        <v>61.756756756756758</v>
      </c>
      <c r="N82" s="47"/>
      <c r="O82" s="65">
        <f>+'Ark1'!Y3905</f>
        <v>132.42162162162165</v>
      </c>
      <c r="P82" s="47"/>
      <c r="Q82" s="102">
        <f>+'Ark1'!AA3905</f>
        <v>24.089743641676399</v>
      </c>
      <c r="R82" s="49">
        <f>+'Ark1'!AB3905</f>
        <v>2.0586719073017652</v>
      </c>
      <c r="S82" s="65">
        <f>+'Ark1'!AC3905</f>
        <v>-38.884473866572804</v>
      </c>
      <c r="T82" s="65">
        <f t="shared" ref="T82:T98" si="20">+F82/E82</f>
        <v>24.666666666666668</v>
      </c>
      <c r="U82" s="49">
        <f>+'Ark1'!V3905</f>
        <v>16.513513513513516</v>
      </c>
      <c r="V82" s="65">
        <f>+'Ark1'!X3905</f>
        <v>143.46871248279703</v>
      </c>
      <c r="W82" s="39"/>
      <c r="X82" s="4"/>
      <c r="Y82" s="11"/>
      <c r="Z82" s="52"/>
      <c r="AA82" s="11"/>
      <c r="AB82" s="5"/>
      <c r="AH82"/>
    </row>
    <row r="83" spans="1:34" ht="15.6">
      <c r="A83" s="39"/>
      <c r="B83" s="47">
        <f>+'Ark1'!C3906</f>
        <v>2017</v>
      </c>
      <c r="C83" s="47">
        <f>+'Ark1'!O3906</f>
        <v>54</v>
      </c>
      <c r="D83" s="48" t="str">
        <f t="shared" si="19"/>
        <v>Troms og Finnmark</v>
      </c>
      <c r="E83" s="47">
        <f>+'Ark1'!Q3906</f>
        <v>3</v>
      </c>
      <c r="F83" s="47">
        <f>+'Ark1'!R3906</f>
        <v>64</v>
      </c>
      <c r="G83" s="47"/>
      <c r="H83" s="65">
        <f>+'Ark1'!S3906</f>
        <v>64</v>
      </c>
      <c r="I83" s="47"/>
      <c r="J83" s="102">
        <f>+'Ark1'!T3906</f>
        <v>0.24192024192024192</v>
      </c>
      <c r="K83" s="47"/>
      <c r="L83" s="102">
        <f>+'Ark1'!U3906</f>
        <v>0.2380188440074886</v>
      </c>
      <c r="M83" s="49">
        <f>+'Ark1'!W3906</f>
        <v>59.890625</v>
      </c>
      <c r="N83" s="47"/>
      <c r="O83" s="65">
        <f>+'Ark1'!Y3906</f>
        <v>135.42968750000003</v>
      </c>
      <c r="P83" s="47"/>
      <c r="Q83" s="102">
        <f>+'Ark1'!AA3906</f>
        <v>24.985681397599159</v>
      </c>
      <c r="R83" s="49">
        <f>+'Ark1'!AB3906</f>
        <v>2.750665757480359</v>
      </c>
      <c r="S83" s="65">
        <f>+'Ark1'!AC3906</f>
        <v>-39.799351272113526</v>
      </c>
      <c r="T83" s="65">
        <f t="shared" si="20"/>
        <v>21.333333333333332</v>
      </c>
      <c r="U83" s="49">
        <f>+'Ark1'!V3906</f>
        <v>15.734375</v>
      </c>
      <c r="V83" s="65">
        <f>+'Ark1'!X3906</f>
        <v>146.72772210184189</v>
      </c>
      <c r="W83" s="39"/>
      <c r="X83" s="4"/>
      <c r="Y83" s="11"/>
      <c r="Z83" s="52"/>
      <c r="AA83" s="5"/>
      <c r="AB83" s="5"/>
      <c r="AH83"/>
    </row>
    <row r="84" spans="1:34" ht="15.6">
      <c r="A84" s="39"/>
      <c r="B84" s="47">
        <f>+'Ark1'!C3907</f>
        <v>2016</v>
      </c>
      <c r="C84" s="47">
        <f>+'Ark1'!O3907</f>
        <v>1</v>
      </c>
      <c r="D84" s="48" t="str">
        <f t="shared" si="19"/>
        <v>Viken</v>
      </c>
      <c r="E84" s="47">
        <f>+'Ark1'!Q3907</f>
        <v>50</v>
      </c>
      <c r="F84" s="47">
        <f>+'Ark1'!R3907</f>
        <v>2556</v>
      </c>
      <c r="G84" s="47"/>
      <c r="H84" s="65">
        <f>+'Ark1'!S3907</f>
        <v>2556</v>
      </c>
      <c r="I84" s="47"/>
      <c r="J84" s="102">
        <f>+'Ark1'!T3907</f>
        <v>9.5630050882969186</v>
      </c>
      <c r="K84" s="47"/>
      <c r="L84" s="102">
        <f>+'Ark1'!U3907</f>
        <v>9.6306350769911528</v>
      </c>
      <c r="M84" s="49">
        <f>+'Ark1'!W3907</f>
        <v>58.372065727699557</v>
      </c>
      <c r="N84" s="47"/>
      <c r="O84" s="65">
        <f>+'Ark1'!Y3907</f>
        <v>137.98908450704249</v>
      </c>
      <c r="P84" s="47"/>
      <c r="Q84" s="102">
        <f>+'Ark1'!AA3907</f>
        <v>26.766493353714541</v>
      </c>
      <c r="R84" s="49">
        <f>+'Ark1'!AB3907</f>
        <v>3.3510775071466599</v>
      </c>
      <c r="S84" s="65">
        <f>+'Ark1'!AC3907</f>
        <v>-38.137880799912352</v>
      </c>
      <c r="T84" s="65">
        <f t="shared" si="20"/>
        <v>51.12</v>
      </c>
      <c r="U84" s="49">
        <f>+'Ark1'!V3907</f>
        <v>14.768779342723004</v>
      </c>
      <c r="V84" s="65">
        <f>+'Ark1'!X3907</f>
        <v>149.50063326873499</v>
      </c>
      <c r="W84" s="39"/>
      <c r="X84" s="4"/>
      <c r="Y84" s="11"/>
      <c r="Z84" s="52"/>
      <c r="AA84" s="5"/>
      <c r="AB84" s="5"/>
      <c r="AH84"/>
    </row>
    <row r="85" spans="1:34" ht="15.6">
      <c r="A85" s="39"/>
      <c r="B85" s="47">
        <f>+'Ark1'!C3908</f>
        <v>2016</v>
      </c>
      <c r="C85" s="47">
        <f>+'Ark1'!O3908</f>
        <v>4</v>
      </c>
      <c r="D85" s="48" t="str">
        <f t="shared" si="19"/>
        <v>Innlandet</v>
      </c>
      <c r="E85" s="47">
        <f>+'Ark1'!Q3908</f>
        <v>67</v>
      </c>
      <c r="F85" s="47">
        <f>+'Ark1'!R3908</f>
        <v>4176</v>
      </c>
      <c r="G85" s="47"/>
      <c r="H85" s="65">
        <f>+'Ark1'!S3908</f>
        <v>4175</v>
      </c>
      <c r="I85" s="47"/>
      <c r="J85" s="102">
        <f>+'Ark1'!T3908</f>
        <v>15.624064651302003</v>
      </c>
      <c r="K85" s="47"/>
      <c r="L85" s="102">
        <f>+'Ark1'!U3908</f>
        <v>15.486146921071564</v>
      </c>
      <c r="M85" s="49">
        <f>+'Ark1'!W3908</f>
        <v>58.606467065868273</v>
      </c>
      <c r="N85" s="47"/>
      <c r="O85" s="65">
        <f>+'Ark1'!Y3908</f>
        <v>135.81056034482771</v>
      </c>
      <c r="P85" s="47"/>
      <c r="Q85" s="102">
        <f>+'Ark1'!AA3908</f>
        <v>26.721747935500847</v>
      </c>
      <c r="R85" s="49">
        <f>+'Ark1'!AB3908</f>
        <v>3.6214406565006594</v>
      </c>
      <c r="S85" s="65">
        <f>+'Ark1'!AC3908</f>
        <v>-44.259433836418211</v>
      </c>
      <c r="T85" s="65">
        <f t="shared" si="20"/>
        <v>62.328358208955223</v>
      </c>
      <c r="U85" s="49">
        <f>+'Ark1'!V3908</f>
        <v>14.907088122605369</v>
      </c>
      <c r="V85" s="65">
        <f>+'Ark1'!X3908</f>
        <v>147.18416229768829</v>
      </c>
      <c r="W85" s="39"/>
      <c r="X85" s="4"/>
      <c r="Y85" s="11"/>
      <c r="Z85" s="52"/>
      <c r="AA85" s="5"/>
      <c r="AB85" s="5"/>
      <c r="AH85"/>
    </row>
    <row r="86" spans="1:34" ht="15.6">
      <c r="A86" s="39"/>
      <c r="B86" s="47">
        <f>+'Ark1'!C3909</f>
        <v>2016</v>
      </c>
      <c r="C86" s="47">
        <f>+'Ark1'!O3909</f>
        <v>8</v>
      </c>
      <c r="D86" s="48" t="str">
        <f t="shared" si="19"/>
        <v>Telemark/ Vestfold</v>
      </c>
      <c r="E86" s="47">
        <f>+'Ark1'!Q3909</f>
        <v>20</v>
      </c>
      <c r="F86" s="47">
        <f>+'Ark1'!R3909</f>
        <v>1249</v>
      </c>
      <c r="G86" s="47"/>
      <c r="H86" s="65">
        <f>+'Ark1'!S3909</f>
        <v>1249</v>
      </c>
      <c r="I86" s="47"/>
      <c r="J86" s="102">
        <f>+'Ark1'!T3909</f>
        <v>4.6730020951810847</v>
      </c>
      <c r="K86" s="47"/>
      <c r="L86" s="102">
        <f>+'Ark1'!U3909</f>
        <v>4.8797188084720684</v>
      </c>
      <c r="M86" s="49">
        <f>+'Ark1'!W3909</f>
        <v>57.718975180144113</v>
      </c>
      <c r="N86" s="47"/>
      <c r="O86" s="65">
        <f>+'Ark1'!Y3909</f>
        <v>143.0813450760609</v>
      </c>
      <c r="P86" s="47"/>
      <c r="Q86" s="102">
        <f>+'Ark1'!AA3909</f>
        <v>28.625032511094556</v>
      </c>
      <c r="R86" s="49">
        <f>+'Ark1'!AB3909</f>
        <v>4.6377467790656652</v>
      </c>
      <c r="S86" s="65">
        <f>+'Ark1'!AC3909</f>
        <v>-48.982486830341806</v>
      </c>
      <c r="T86" s="65">
        <f t="shared" si="20"/>
        <v>62.45</v>
      </c>
      <c r="U86" s="49">
        <f>+'Ark1'!V3909</f>
        <v>14.326661329063247</v>
      </c>
      <c r="V86" s="65">
        <f>+'Ark1'!X3909</f>
        <v>155.01770864145254</v>
      </c>
      <c r="W86" s="39"/>
      <c r="X86" s="4"/>
      <c r="Y86" s="11"/>
      <c r="Z86" s="52"/>
      <c r="AA86" s="5"/>
      <c r="AB86" s="5"/>
      <c r="AH86"/>
    </row>
    <row r="87" spans="1:34" ht="15.6">
      <c r="A87" s="39"/>
      <c r="B87" s="47">
        <f>+'Ark1'!C3910</f>
        <v>2016</v>
      </c>
      <c r="C87" s="47">
        <f>+'Ark1'!O3910</f>
        <v>9</v>
      </c>
      <c r="D87" s="48" t="str">
        <f t="shared" si="19"/>
        <v>Agder</v>
      </c>
      <c r="E87" s="47">
        <f>+'Ark1'!Q3910</f>
        <v>8</v>
      </c>
      <c r="F87" s="47">
        <f>+'Ark1'!R3910</f>
        <v>107</v>
      </c>
      <c r="G87" s="47"/>
      <c r="H87" s="65">
        <f>+'Ark1'!S3910</f>
        <v>107</v>
      </c>
      <c r="I87" s="47"/>
      <c r="J87" s="102">
        <f>+'Ark1'!T3910</f>
        <v>0.40032924274169424</v>
      </c>
      <c r="K87" s="47"/>
      <c r="L87" s="102">
        <f>+'Ark1'!U3910</f>
        <v>0.47122380980661616</v>
      </c>
      <c r="M87" s="49">
        <f>+'Ark1'!W3910</f>
        <v>57.691588785046719</v>
      </c>
      <c r="N87" s="47"/>
      <c r="O87" s="65">
        <f>+'Ark1'!Y3910</f>
        <v>161.28504672897196</v>
      </c>
      <c r="P87" s="47"/>
      <c r="Q87" s="102">
        <f>+'Ark1'!AA3910</f>
        <v>28.344245006664401</v>
      </c>
      <c r="R87" s="49">
        <f>+'Ark1'!AB3910</f>
        <v>3.5425615500052339</v>
      </c>
      <c r="S87" s="65">
        <f>+'Ark1'!AC3910</f>
        <v>-60.727776584006989</v>
      </c>
      <c r="T87" s="65">
        <f t="shared" si="20"/>
        <v>13.375</v>
      </c>
      <c r="U87" s="49">
        <f>+'Ark1'!V3910</f>
        <v>14.50467289719626</v>
      </c>
      <c r="V87" s="65">
        <f>+'Ark1'!X3910</f>
        <v>174.7400289587994</v>
      </c>
      <c r="W87" s="39"/>
      <c r="X87" s="4"/>
      <c r="Y87" s="11"/>
      <c r="Z87" s="52"/>
      <c r="AA87" s="5"/>
      <c r="AB87" s="5"/>
      <c r="AH87"/>
    </row>
    <row r="88" spans="1:34" ht="15.6">
      <c r="A88" s="39"/>
      <c r="B88" s="47">
        <f>+'Ark1'!C3911</f>
        <v>2016</v>
      </c>
      <c r="C88" s="47">
        <f>+'Ark1'!O3911</f>
        <v>11</v>
      </c>
      <c r="D88" s="48" t="str">
        <f t="shared" si="19"/>
        <v>Rogaland</v>
      </c>
      <c r="E88" s="47">
        <f>+'Ark1'!Q3911</f>
        <v>107</v>
      </c>
      <c r="F88" s="47">
        <f>+'Ark1'!R3911</f>
        <v>6774</v>
      </c>
      <c r="G88" s="47"/>
      <c r="H88" s="65">
        <f>+'Ark1'!S3911</f>
        <v>6774</v>
      </c>
      <c r="I88" s="47"/>
      <c r="J88" s="102">
        <f>+'Ark1'!T3911</f>
        <v>25.344208320862016</v>
      </c>
      <c r="K88" s="47"/>
      <c r="L88" s="102">
        <f>+'Ark1'!U3911</f>
        <v>25.46385338611476</v>
      </c>
      <c r="M88" s="49">
        <f>+'Ark1'!W3911</f>
        <v>60.010038382049011</v>
      </c>
      <c r="N88" s="47"/>
      <c r="O88" s="65">
        <f>+'Ark1'!Y3911</f>
        <v>137.66691762621772</v>
      </c>
      <c r="P88" s="47"/>
      <c r="Q88" s="102">
        <f>+'Ark1'!AA3911</f>
        <v>27.81025855142034</v>
      </c>
      <c r="R88" s="49">
        <f>+'Ark1'!AB3911</f>
        <v>3.4049001098271487</v>
      </c>
      <c r="S88" s="65">
        <f>+'Ark1'!AC3911</f>
        <v>-58.377852330486952</v>
      </c>
      <c r="T88" s="65">
        <f t="shared" si="20"/>
        <v>63.308411214953274</v>
      </c>
      <c r="U88" s="49">
        <f>+'Ark1'!V3911</f>
        <v>15.732506643046944</v>
      </c>
      <c r="V88" s="65">
        <f>+'Ark1'!X3911</f>
        <v>149.15159006090795</v>
      </c>
      <c r="W88" s="39"/>
      <c r="X88" s="4"/>
      <c r="Y88" s="11"/>
      <c r="Z88" s="52"/>
      <c r="AA88" s="5"/>
      <c r="AB88" s="5"/>
      <c r="AH88"/>
    </row>
    <row r="89" spans="1:34" ht="15.6">
      <c r="A89" s="39"/>
      <c r="B89" s="47">
        <f>+'Ark1'!C3912</f>
        <v>2016</v>
      </c>
      <c r="C89" s="47">
        <f>+'Ark1'!O3912</f>
        <v>14</v>
      </c>
      <c r="D89" s="48" t="str">
        <f t="shared" si="19"/>
        <v>Vestland</v>
      </c>
      <c r="E89" s="47">
        <f>+'Ark1'!Q3912</f>
        <v>21</v>
      </c>
      <c r="F89" s="47">
        <f>+'Ark1'!R3912</f>
        <v>624</v>
      </c>
      <c r="G89" s="47"/>
      <c r="H89" s="65">
        <f>+'Ark1'!S3912</f>
        <v>624</v>
      </c>
      <c r="I89" s="47"/>
      <c r="J89" s="102">
        <f>+'Ark1'!T3912</f>
        <v>2.3346303501945527</v>
      </c>
      <c r="K89" s="47"/>
      <c r="L89" s="102">
        <f>+'Ark1'!U3912</f>
        <v>2.4447907685733377</v>
      </c>
      <c r="M89" s="49">
        <f>+'Ark1'!W3912</f>
        <v>59.088141025641008</v>
      </c>
      <c r="N89" s="47"/>
      <c r="O89" s="65">
        <f>+'Ark1'!Y3912</f>
        <v>143.48541666666659</v>
      </c>
      <c r="P89" s="47"/>
      <c r="Q89" s="102">
        <f>+'Ark1'!AA3912</f>
        <v>31.521745071083956</v>
      </c>
      <c r="R89" s="49">
        <f>+'Ark1'!AB3912</f>
        <v>4.7774430325048733</v>
      </c>
      <c r="S89" s="65">
        <f>+'Ark1'!AC3912</f>
        <v>-62.237677373742287</v>
      </c>
      <c r="T89" s="65">
        <f t="shared" si="20"/>
        <v>29.714285714285715</v>
      </c>
      <c r="U89" s="49">
        <f>+'Ark1'!V3912</f>
        <v>14.980769230769228</v>
      </c>
      <c r="V89" s="65">
        <f>+'Ark1'!X3912</f>
        <v>155.45548934633459</v>
      </c>
      <c r="W89" s="39"/>
      <c r="X89" s="4"/>
      <c r="Y89" s="11"/>
      <c r="Z89" s="52"/>
      <c r="AA89" s="5"/>
      <c r="AB89" s="5"/>
      <c r="AH89"/>
    </row>
    <row r="90" spans="1:34" ht="15.6">
      <c r="A90" s="39"/>
      <c r="B90" s="47">
        <f>+'Ark1'!C3913</f>
        <v>2016</v>
      </c>
      <c r="C90" s="47">
        <f>+'Ark1'!O3913</f>
        <v>15</v>
      </c>
      <c r="D90" s="48" t="str">
        <f t="shared" si="19"/>
        <v>Møre og Romsdal</v>
      </c>
      <c r="E90" s="47">
        <f>+'Ark1'!Q3913</f>
        <v>9</v>
      </c>
      <c r="F90" s="47">
        <f>+'Ark1'!R3913</f>
        <v>317</v>
      </c>
      <c r="G90" s="47"/>
      <c r="H90" s="65">
        <f>+'Ark1'!S3913</f>
        <v>316</v>
      </c>
      <c r="I90" s="47"/>
      <c r="J90" s="102">
        <f>+'Ark1'!T3913</f>
        <v>1.1860221490571683</v>
      </c>
      <c r="K90" s="47"/>
      <c r="L90" s="102">
        <f>+'Ark1'!U3913</f>
        <v>1.2106007949981883</v>
      </c>
      <c r="M90" s="49">
        <f>+'Ark1'!W3913</f>
        <v>57.360759493670891</v>
      </c>
      <c r="N90" s="47"/>
      <c r="O90" s="65">
        <f>+'Ark1'!Y3913</f>
        <v>139.85962145110412</v>
      </c>
      <c r="P90" s="47"/>
      <c r="Q90" s="102">
        <f>+'Ark1'!AA3913</f>
        <v>29.128668533524536</v>
      </c>
      <c r="R90" s="49">
        <f>+'Ark1'!AB3913</f>
        <v>3.5671112917139838</v>
      </c>
      <c r="S90" s="65">
        <f>+'Ark1'!AC3913</f>
        <v>-64.657745328815466</v>
      </c>
      <c r="T90" s="65">
        <f t="shared" si="20"/>
        <v>35.222222222222221</v>
      </c>
      <c r="U90" s="49">
        <f>+'Ark1'!V3913</f>
        <v>14.100946372239743</v>
      </c>
      <c r="V90" s="65">
        <f>+'Ark1'!X3913</f>
        <v>151.92299147957397</v>
      </c>
      <c r="W90" s="39"/>
      <c r="X90" s="4"/>
      <c r="Y90" s="11"/>
      <c r="Z90" s="52"/>
      <c r="AA90" s="5"/>
      <c r="AB90" s="5"/>
      <c r="AH90"/>
    </row>
    <row r="91" spans="1:34" ht="15.6">
      <c r="A91" s="39"/>
      <c r="B91" s="47">
        <f>+'Ark1'!C3914</f>
        <v>2016</v>
      </c>
      <c r="C91" s="47">
        <f>+'Ark1'!O3914</f>
        <v>16</v>
      </c>
      <c r="D91" s="48" t="str">
        <f t="shared" si="19"/>
        <v>Trøndelag</v>
      </c>
      <c r="E91" s="47">
        <f>+'Ark1'!Q3914</f>
        <v>191</v>
      </c>
      <c r="F91" s="47">
        <f>+'Ark1'!R3914</f>
        <v>10580</v>
      </c>
      <c r="G91" s="47"/>
      <c r="H91" s="65">
        <f>+'Ark1'!S3914</f>
        <v>10491</v>
      </c>
      <c r="I91" s="47"/>
      <c r="J91" s="102">
        <f>+'Ark1'!T3914</f>
        <v>39.583956899132005</v>
      </c>
      <c r="K91" s="47"/>
      <c r="L91" s="102">
        <f>+'Ark1'!U3914</f>
        <v>39.142472331045774</v>
      </c>
      <c r="M91" s="49">
        <f>+'Ark1'!W3914</f>
        <v>58.325993708893328</v>
      </c>
      <c r="N91" s="47"/>
      <c r="O91" s="65">
        <f>+'Ark1'!Y3914</f>
        <v>135.49187145557639</v>
      </c>
      <c r="P91" s="47"/>
      <c r="Q91" s="102">
        <f>+'Ark1'!AA3914</f>
        <v>27.249066283823844</v>
      </c>
      <c r="R91" s="49">
        <f>+'Ark1'!AB3914</f>
        <v>3.6687644216576225</v>
      </c>
      <c r="S91" s="65">
        <f>+'Ark1'!AC3914</f>
        <v>-61.931328890165041</v>
      </c>
      <c r="T91" s="65">
        <f t="shared" si="20"/>
        <v>55.392670157068061</v>
      </c>
      <c r="U91" s="49">
        <f>+'Ark1'!V3914</f>
        <v>14.736483931947076</v>
      </c>
      <c r="V91" s="65">
        <f>+'Ark1'!X3914</f>
        <v>147.73020703836229</v>
      </c>
      <c r="W91" s="39"/>
      <c r="X91" s="4"/>
      <c r="Y91" s="11"/>
      <c r="Z91" s="52"/>
      <c r="AA91" s="5"/>
      <c r="AB91" s="5"/>
      <c r="AH91"/>
    </row>
    <row r="92" spans="1:34" ht="15.6">
      <c r="A92" s="39"/>
      <c r="B92" s="47">
        <f>+'Ark1'!C3915</f>
        <v>2016</v>
      </c>
      <c r="C92" s="47">
        <f>+'Ark1'!O3915</f>
        <v>18</v>
      </c>
      <c r="D92" s="48" t="str">
        <f t="shared" si="19"/>
        <v>Nordland</v>
      </c>
      <c r="E92" s="47">
        <f>+'Ark1'!Q3915</f>
        <v>11</v>
      </c>
      <c r="F92" s="47">
        <f>+'Ark1'!R3915</f>
        <v>275</v>
      </c>
      <c r="G92" s="47"/>
      <c r="H92" s="65">
        <f>+'Ark1'!S3915</f>
        <v>275</v>
      </c>
      <c r="I92" s="47"/>
      <c r="J92" s="102">
        <f>+'Ark1'!T3915</f>
        <v>1.0288835677940735</v>
      </c>
      <c r="K92" s="47"/>
      <c r="L92" s="102">
        <f>+'Ark1'!U3915</f>
        <v>1.0008730917756676</v>
      </c>
      <c r="M92" s="49">
        <f>+'Ark1'!W3915</f>
        <v>62.530909090909077</v>
      </c>
      <c r="N92" s="47"/>
      <c r="O92" s="65">
        <f>+'Ark1'!Y3915</f>
        <v>133.28981818181816</v>
      </c>
      <c r="P92" s="47"/>
      <c r="Q92" s="102">
        <f>+'Ark1'!AA3915</f>
        <v>23.696004380555397</v>
      </c>
      <c r="R92" s="49">
        <f>+'Ark1'!AB3915</f>
        <v>1.9263599897001249</v>
      </c>
      <c r="S92" s="65">
        <f>+'Ark1'!AC3915</f>
        <v>-25.052416549665946</v>
      </c>
      <c r="T92" s="65">
        <f t="shared" si="20"/>
        <v>25</v>
      </c>
      <c r="U92" s="49">
        <f>+'Ark1'!V3915</f>
        <v>16.847272727272731</v>
      </c>
      <c r="V92" s="65">
        <f>+'Ark1'!X3915</f>
        <v>144.40933714173153</v>
      </c>
      <c r="W92" s="39"/>
      <c r="X92" s="4"/>
      <c r="Y92" s="11"/>
      <c r="Z92" s="52"/>
      <c r="AA92" s="5"/>
      <c r="AB92" s="5"/>
      <c r="AH92"/>
    </row>
    <row r="93" spans="1:34" ht="15.6">
      <c r="A93" s="39"/>
      <c r="B93" s="47">
        <f>+'Ark1'!C3916</f>
        <v>2016</v>
      </c>
      <c r="C93" s="47">
        <f>+'Ark1'!O3916</f>
        <v>54</v>
      </c>
      <c r="D93" s="48" t="str">
        <f t="shared" si="19"/>
        <v>Troms og Finnmark</v>
      </c>
      <c r="E93" s="47">
        <f>+'Ark1'!Q3916</f>
        <v>4</v>
      </c>
      <c r="F93" s="47">
        <f>+'Ark1'!R3916</f>
        <v>70</v>
      </c>
      <c r="G93" s="47"/>
      <c r="H93" s="65">
        <f>+'Ark1'!S3916</f>
        <v>70</v>
      </c>
      <c r="I93" s="47"/>
      <c r="J93" s="102">
        <f>+'Ark1'!T3916</f>
        <v>0.26189763543849143</v>
      </c>
      <c r="K93" s="47"/>
      <c r="L93" s="102">
        <f>+'Ark1'!U3916</f>
        <v>0.26968501115086346</v>
      </c>
      <c r="M93" s="49">
        <f>+'Ark1'!W3916</f>
        <v>61.142857142857153</v>
      </c>
      <c r="N93" s="47"/>
      <c r="O93" s="65">
        <f>+'Ark1'!Y3916</f>
        <v>141.09428571428583</v>
      </c>
      <c r="P93" s="47"/>
      <c r="Q93" s="102">
        <f>+'Ark1'!AA3916</f>
        <v>30.352128123620055</v>
      </c>
      <c r="R93" s="49">
        <f>+'Ark1'!AB3916</f>
        <v>2.3861847269270404</v>
      </c>
      <c r="S93" s="65">
        <f>+'Ark1'!AC3916</f>
        <v>-41.041872228876223</v>
      </c>
      <c r="T93" s="65">
        <f t="shared" si="20"/>
        <v>17.5</v>
      </c>
      <c r="U93" s="49">
        <f>+'Ark1'!V3916</f>
        <v>16.399999999999999</v>
      </c>
      <c r="V93" s="65">
        <f>+'Ark1'!X3916</f>
        <v>152.86488159727597</v>
      </c>
      <c r="W93" s="39"/>
      <c r="X93" s="4"/>
      <c r="Y93" s="11"/>
      <c r="Z93" s="52"/>
      <c r="AA93" s="5"/>
      <c r="AB93" s="5"/>
      <c r="AH93"/>
    </row>
    <row r="94" spans="1:34" ht="15.6">
      <c r="A94" s="39"/>
      <c r="B94" s="47">
        <f>+'Ark1'!C3917</f>
        <v>2015</v>
      </c>
      <c r="C94" s="47">
        <f>+'Ark1'!O3917</f>
        <v>1</v>
      </c>
      <c r="D94" s="48" t="str">
        <f t="shared" si="19"/>
        <v>Viken</v>
      </c>
      <c r="E94" s="47">
        <f>+'Ark1'!Q3917</f>
        <v>54</v>
      </c>
      <c r="F94" s="47">
        <f>+'Ark1'!R3917</f>
        <v>2862</v>
      </c>
      <c r="G94" s="47"/>
      <c r="H94" s="65">
        <f>+'Ark1'!S3917</f>
        <v>2862</v>
      </c>
      <c r="I94" s="47"/>
      <c r="J94" s="102">
        <f>+'Ark1'!T3917</f>
        <v>10.495049504950494</v>
      </c>
      <c r="K94" s="47"/>
      <c r="L94" s="102">
        <f>+'Ark1'!U3917</f>
        <v>10.398209980316848</v>
      </c>
      <c r="M94" s="49">
        <f>+'Ark1'!W3917</f>
        <v>58.932564640111806</v>
      </c>
      <c r="N94" s="47"/>
      <c r="O94" s="65">
        <f>+'Ark1'!Y3917</f>
        <v>133.39329140461231</v>
      </c>
      <c r="P94" s="47"/>
      <c r="Q94" s="102">
        <f>+'Ark1'!AA3917</f>
        <v>27.394461171254793</v>
      </c>
      <c r="R94" s="49">
        <f>+'Ark1'!AB3917</f>
        <v>3.7686403696875534</v>
      </c>
      <c r="S94" s="65">
        <f>+'Ark1'!AC3917</f>
        <v>-44.040101327067376</v>
      </c>
      <c r="T94" s="65">
        <f t="shared" si="20"/>
        <v>53</v>
      </c>
      <c r="U94" s="49">
        <f>+'Ark1'!V3917</f>
        <v>15.164570230607971</v>
      </c>
      <c r="V94" s="65">
        <f>+'Ark1'!X3917</f>
        <v>144.52144247520263</v>
      </c>
      <c r="W94" s="39"/>
      <c r="X94" s="4"/>
      <c r="Y94" s="11"/>
      <c r="Z94" s="52"/>
      <c r="AA94" s="5"/>
      <c r="AB94" s="5"/>
      <c r="AH94"/>
    </row>
    <row r="95" spans="1:34" ht="15.6">
      <c r="A95" s="39"/>
      <c r="B95" s="47">
        <f>+'Ark1'!C3918</f>
        <v>2015</v>
      </c>
      <c r="C95" s="47">
        <f>+'Ark1'!O3918</f>
        <v>4</v>
      </c>
      <c r="D95" s="48" t="str">
        <f t="shared" si="19"/>
        <v>Innlandet</v>
      </c>
      <c r="E95" s="47">
        <f>+'Ark1'!Q3918</f>
        <v>75</v>
      </c>
      <c r="F95" s="47">
        <f>+'Ark1'!R3918</f>
        <v>4332</v>
      </c>
      <c r="G95" s="47"/>
      <c r="H95" s="65">
        <f>+'Ark1'!S3918</f>
        <v>4332</v>
      </c>
      <c r="I95" s="47"/>
      <c r="J95" s="102">
        <f>+'Ark1'!T3918</f>
        <v>15.885588558855888</v>
      </c>
      <c r="K95" s="47"/>
      <c r="L95" s="102">
        <f>+'Ark1'!U3918</f>
        <v>15.687645585428612</v>
      </c>
      <c r="M95" s="49">
        <f>+'Ark1'!W3918</f>
        <v>59.212142197599256</v>
      </c>
      <c r="N95" s="47"/>
      <c r="O95" s="65">
        <f>+'Ark1'!Y3918</f>
        <v>132.9579639889198</v>
      </c>
      <c r="P95" s="47"/>
      <c r="Q95" s="102">
        <f>+'Ark1'!AA3918</f>
        <v>27.561577810160401</v>
      </c>
      <c r="R95" s="49">
        <f>+'Ark1'!AB3918</f>
        <v>3.8345287385083489</v>
      </c>
      <c r="S95" s="65">
        <f>+'Ark1'!AC3918</f>
        <v>-49.453645714684718</v>
      </c>
      <c r="T95" s="65">
        <f t="shared" si="20"/>
        <v>57.76</v>
      </c>
      <c r="U95" s="49">
        <f>+'Ark1'!V3918</f>
        <v>15.277700831024932</v>
      </c>
      <c r="V95" s="65">
        <f>+'Ark1'!X3918</f>
        <v>144.04979847120211</v>
      </c>
      <c r="W95" s="39"/>
      <c r="X95" s="4"/>
      <c r="Y95" s="5"/>
      <c r="Z95" s="52"/>
      <c r="AH95"/>
    </row>
    <row r="96" spans="1:34" ht="15.6">
      <c r="A96" s="39"/>
      <c r="B96" s="47">
        <f>+'Ark1'!C3919</f>
        <v>2015</v>
      </c>
      <c r="C96" s="47">
        <f>+'Ark1'!O3919</f>
        <v>8</v>
      </c>
      <c r="D96" s="48" t="str">
        <f t="shared" si="19"/>
        <v>Telemark/ Vestfold</v>
      </c>
      <c r="E96" s="47">
        <f>+'Ark1'!Q3919</f>
        <v>17</v>
      </c>
      <c r="F96" s="47">
        <f>+'Ark1'!R3919</f>
        <v>1423</v>
      </c>
      <c r="G96" s="47"/>
      <c r="H96" s="65">
        <f>+'Ark1'!S3919</f>
        <v>1423</v>
      </c>
      <c r="I96" s="47"/>
      <c r="J96" s="102">
        <f>+'Ark1'!T3919</f>
        <v>5.2181884855152196</v>
      </c>
      <c r="K96" s="47"/>
      <c r="L96" s="102">
        <f>+'Ark1'!U3919</f>
        <v>5.4322513987218404</v>
      </c>
      <c r="M96" s="49">
        <f>+'Ark1'!W3919</f>
        <v>58.522136331693595</v>
      </c>
      <c r="N96" s="47"/>
      <c r="O96" s="65">
        <f>+'Ark1'!Y3919</f>
        <v>140.15867884750531</v>
      </c>
      <c r="P96" s="47"/>
      <c r="Q96" s="102">
        <f>+'Ark1'!AA3919</f>
        <v>30.166938550826305</v>
      </c>
      <c r="R96" s="49">
        <f>+'Ark1'!AB3919</f>
        <v>4.7751297536430153</v>
      </c>
      <c r="S96" s="65">
        <f>+'Ark1'!AC3919</f>
        <v>-50.953671103305751</v>
      </c>
      <c r="T96" s="65">
        <f t="shared" si="20"/>
        <v>83.705882352941174</v>
      </c>
      <c r="U96" s="49">
        <f>+'Ark1'!V3919</f>
        <v>14.780042164441317</v>
      </c>
      <c r="V96" s="65">
        <f>+'Ark1'!X3919</f>
        <v>151.85122302004879</v>
      </c>
      <c r="W96" s="39"/>
      <c r="X96" s="11"/>
      <c r="Y96" s="11"/>
      <c r="Z96" s="52"/>
      <c r="AB96" s="5"/>
      <c r="AH96"/>
    </row>
    <row r="97" spans="1:34" ht="15.6">
      <c r="A97" s="39"/>
      <c r="B97" s="47">
        <f>+'Ark1'!C3920</f>
        <v>2015</v>
      </c>
      <c r="C97" s="47">
        <f>+'Ark1'!O3920</f>
        <v>9</v>
      </c>
      <c r="D97" s="48" t="str">
        <f t="shared" si="19"/>
        <v>Agder</v>
      </c>
      <c r="E97" s="47">
        <f>+'Ark1'!Q3920</f>
        <v>3</v>
      </c>
      <c r="F97" s="47">
        <f>+'Ark1'!R3920</f>
        <v>124</v>
      </c>
      <c r="G97" s="47"/>
      <c r="H97" s="65">
        <f>+'Ark1'!S3920</f>
        <v>124</v>
      </c>
      <c r="I97" s="47"/>
      <c r="J97" s="102">
        <f>+'Ark1'!T3920</f>
        <v>0.45471213788045506</v>
      </c>
      <c r="K97" s="47"/>
      <c r="L97" s="102">
        <f>+'Ark1'!U3920</f>
        <v>0.54444316643654811</v>
      </c>
      <c r="M97" s="49">
        <f>+'Ark1'!W3920</f>
        <v>57.322580645161281</v>
      </c>
      <c r="N97" s="47"/>
      <c r="O97" s="65">
        <f>+'Ark1'!Y3920</f>
        <v>161.20403225806444</v>
      </c>
      <c r="P97" s="47"/>
      <c r="Q97" s="102">
        <f>+'Ark1'!AA3920</f>
        <v>32.495439876591554</v>
      </c>
      <c r="R97" s="49">
        <f>+'Ark1'!AB3920</f>
        <v>4.5570724669795437</v>
      </c>
      <c r="S97" s="65">
        <f>+'Ark1'!AC3920</f>
        <v>-60.715080693639614</v>
      </c>
      <c r="T97" s="65">
        <f t="shared" si="20"/>
        <v>41.333333333333336</v>
      </c>
      <c r="U97" s="49">
        <f>+'Ark1'!V3920</f>
        <v>14.096774193548388</v>
      </c>
      <c r="V97" s="65">
        <f>+'Ark1'!X3920</f>
        <v>174.65225596756721</v>
      </c>
      <c r="W97" s="39"/>
      <c r="X97" s="5"/>
      <c r="Y97" s="5"/>
      <c r="Z97" s="52"/>
      <c r="AH97"/>
    </row>
    <row r="98" spans="1:34">
      <c r="A98" s="39"/>
      <c r="B98" s="47">
        <f>+'Ark1'!C3921</f>
        <v>2015</v>
      </c>
      <c r="C98" s="47">
        <f>+'Ark1'!O3921</f>
        <v>11</v>
      </c>
      <c r="D98" s="48" t="str">
        <f t="shared" si="19"/>
        <v>Rogaland</v>
      </c>
      <c r="E98" s="47">
        <f>+'Ark1'!Q3921</f>
        <v>109</v>
      </c>
      <c r="F98" s="47">
        <f>+'Ark1'!R3921</f>
        <v>6666</v>
      </c>
      <c r="G98" s="47"/>
      <c r="H98" s="65">
        <f>+'Ark1'!S3921</f>
        <v>6665</v>
      </c>
      <c r="I98" s="47"/>
      <c r="J98" s="102">
        <f>+'Ark1'!T3921</f>
        <v>24.444444444444443</v>
      </c>
      <c r="K98" s="47"/>
      <c r="L98" s="102">
        <f>+'Ark1'!U3921</f>
        <v>24.302661407108843</v>
      </c>
      <c r="M98" s="49">
        <f>+'Ark1'!W3921</f>
        <v>60.155288822205549</v>
      </c>
      <c r="N98" s="47"/>
      <c r="O98" s="65">
        <f>+'Ark1'!Y3921</f>
        <v>133.85468046804681</v>
      </c>
      <c r="P98" s="47"/>
      <c r="Q98" s="102">
        <f>+'Ark1'!AA3921</f>
        <v>28.120894766499728</v>
      </c>
      <c r="R98" s="49">
        <f>+'Ark1'!AB3921</f>
        <v>3.6589053427807752</v>
      </c>
      <c r="S98" s="65">
        <f>+'Ark1'!AC3921</f>
        <v>-54.532828017967809</v>
      </c>
      <c r="T98" s="65">
        <f t="shared" si="20"/>
        <v>61.155963302752291</v>
      </c>
      <c r="U98" s="49">
        <f>+'Ark1'!V3921</f>
        <v>15.740174017401738</v>
      </c>
      <c r="V98" s="65">
        <f>+'Ark1'!X3921</f>
        <v>145.05301559408355</v>
      </c>
      <c r="W98" s="39"/>
      <c r="X98" s="11"/>
      <c r="Y98" s="11"/>
      <c r="Z98" s="52"/>
      <c r="AH98"/>
    </row>
    <row r="99" spans="1:34" ht="15.6">
      <c r="A99" s="39"/>
      <c r="B99">
        <f>+'Ark1'!C3922</f>
        <v>2015</v>
      </c>
      <c r="C99">
        <f>+'Ark1'!O3922</f>
        <v>14</v>
      </c>
      <c r="D99" s="48" t="str">
        <f t="shared" si="19"/>
        <v>Vestland</v>
      </c>
      <c r="E99">
        <f>+'Ark1'!Q3922</f>
        <v>26</v>
      </c>
      <c r="F99">
        <f>+'Ark1'!R3922</f>
        <v>613</v>
      </c>
      <c r="H99" s="9">
        <f>+'Ark1'!S3922</f>
        <v>613</v>
      </c>
      <c r="J99" s="97">
        <f>+'Ark1'!T3922</f>
        <v>2.2478914558122485</v>
      </c>
      <c r="L99" s="97">
        <f>+'Ark1'!U3922</f>
        <v>2.3049872604281059</v>
      </c>
      <c r="M99" s="1">
        <f>+'Ark1'!W3922</f>
        <v>60.588907014681901</v>
      </c>
      <c r="O99" s="9">
        <f>+'Ark1'!Y3922</f>
        <v>138.0553017944535</v>
      </c>
      <c r="Q99" s="97">
        <f>+'Ark1'!AA3922</f>
        <v>30.795545197772043</v>
      </c>
      <c r="R99" s="1">
        <f>+'Ark1'!AB3922</f>
        <v>4.2303966022389314</v>
      </c>
      <c r="S99" s="9">
        <f>+'Ark1'!AC3922</f>
        <v>-61.158711527991763</v>
      </c>
      <c r="T99" s="9">
        <f t="shared" ref="T99:T115" si="21">+F99/E99</f>
        <v>23.576923076923077</v>
      </c>
      <c r="U99" s="1">
        <f>+'Ark1'!V3922</f>
        <v>15.707993474714517</v>
      </c>
      <c r="V99" s="9">
        <f>+'Ark1'!X3922</f>
        <v>149.57237464187813</v>
      </c>
      <c r="W99" s="39"/>
      <c r="X99" s="2"/>
      <c r="Y99" s="5"/>
      <c r="Z99" s="52"/>
      <c r="AA99" s="4"/>
      <c r="AB99" s="4"/>
      <c r="AH99"/>
    </row>
    <row r="100" spans="1:34" ht="15.6">
      <c r="A100" s="39"/>
      <c r="B100">
        <f>+'Ark1'!C3923</f>
        <v>2015</v>
      </c>
      <c r="C100">
        <f>+'Ark1'!O3923</f>
        <v>15</v>
      </c>
      <c r="D100" s="48" t="str">
        <f t="shared" si="19"/>
        <v>Møre og Romsdal</v>
      </c>
      <c r="E100">
        <f>+'Ark1'!Q3923</f>
        <v>11</v>
      </c>
      <c r="F100">
        <f>+'Ark1'!R3923</f>
        <v>227</v>
      </c>
      <c r="H100" s="9">
        <f>+'Ark1'!S3923</f>
        <v>226</v>
      </c>
      <c r="J100" s="97">
        <f>+'Ark1'!T3923</f>
        <v>0.83241657499083244</v>
      </c>
      <c r="L100" s="97">
        <f>+'Ark1'!U3923</f>
        <v>0.85680760412458912</v>
      </c>
      <c r="M100" s="1">
        <f>+'Ark1'!W3923</f>
        <v>58.199115044247804</v>
      </c>
      <c r="O100" s="9">
        <f>+'Ark1'!Y3923</f>
        <v>138.5806167400882</v>
      </c>
      <c r="Q100" s="97">
        <f>+'Ark1'!AA3923</f>
        <v>29.366077543628041</v>
      </c>
      <c r="R100" s="1">
        <f>+'Ark1'!AB3923</f>
        <v>3.9285881085432823</v>
      </c>
      <c r="S100" s="9">
        <f>+'Ark1'!AC3923</f>
        <v>-48.607850767240656</v>
      </c>
      <c r="T100" s="9">
        <f t="shared" si="21"/>
        <v>20.636363636363637</v>
      </c>
      <c r="U100" s="1">
        <f>+'Ark1'!V3923</f>
        <v>14.682819383259909</v>
      </c>
      <c r="V100" s="9">
        <f>+'Ark1'!X3923</f>
        <v>150.65124736899901</v>
      </c>
      <c r="W100" s="39"/>
      <c r="X100" s="4"/>
      <c r="Y100" s="4"/>
      <c r="Z100" s="52"/>
      <c r="AA100" s="1"/>
      <c r="AB100" s="5"/>
      <c r="AH100"/>
    </row>
    <row r="101" spans="1:34" ht="15.6">
      <c r="A101" s="39"/>
      <c r="B101">
        <f>+'Ark1'!C3924</f>
        <v>2015</v>
      </c>
      <c r="C101">
        <f>+'Ark1'!O3924</f>
        <v>16</v>
      </c>
      <c r="D101" s="48" t="str">
        <f t="shared" si="19"/>
        <v>Trøndelag</v>
      </c>
      <c r="E101">
        <f>+'Ark1'!Q3924</f>
        <v>199</v>
      </c>
      <c r="F101">
        <f>+'Ark1'!R3924</f>
        <v>10478</v>
      </c>
      <c r="H101" s="9">
        <f>+'Ark1'!S3924</f>
        <v>10362</v>
      </c>
      <c r="J101" s="97">
        <f>+'Ark1'!T3924</f>
        <v>38.423175650898429</v>
      </c>
      <c r="L101" s="97">
        <f>+'Ark1'!U3924</f>
        <v>38.432698326223942</v>
      </c>
      <c r="M101" s="1">
        <f>+'Ark1'!W3924</f>
        <v>57.949623624782866</v>
      </c>
      <c r="O101" s="9">
        <f>+'Ark1'!Y3924</f>
        <v>134.66896354266069</v>
      </c>
      <c r="Q101" s="97">
        <f>+'Ark1'!AA3924</f>
        <v>28.71518845491704</v>
      </c>
      <c r="R101" s="1">
        <f>+'Ark1'!AB3924</f>
        <v>4.315931349952197</v>
      </c>
      <c r="S101" s="9">
        <f>+'Ark1'!AC3924</f>
        <v>-52.71730484686821</v>
      </c>
      <c r="T101" s="9">
        <f t="shared" si="21"/>
        <v>52.653266331658294</v>
      </c>
      <c r="U101" s="1">
        <f>+'Ark1'!V3924</f>
        <v>14.47652223706814</v>
      </c>
      <c r="V101" s="9">
        <f>+'Ark1'!X3924</f>
        <v>147.02710957923119</v>
      </c>
      <c r="W101" s="39"/>
      <c r="X101" s="4"/>
      <c r="Y101" s="11"/>
      <c r="Z101" s="52"/>
      <c r="AA101" s="1"/>
      <c r="AB101" s="5"/>
      <c r="AH101"/>
    </row>
    <row r="102" spans="1:34" ht="15.6">
      <c r="A102" s="39"/>
      <c r="B102">
        <f>+'Ark1'!C3925</f>
        <v>2015</v>
      </c>
      <c r="C102">
        <f>+'Ark1'!O3925</f>
        <v>18</v>
      </c>
      <c r="D102" s="48" t="str">
        <f t="shared" si="19"/>
        <v>Nordland</v>
      </c>
      <c r="E102">
        <f>+'Ark1'!Q3925</f>
        <v>12</v>
      </c>
      <c r="F102">
        <f>+'Ark1'!R3925</f>
        <v>395</v>
      </c>
      <c r="H102" s="9">
        <f>+'Ark1'!S3925</f>
        <v>396</v>
      </c>
      <c r="J102" s="97">
        <f>+'Ark1'!T3925</f>
        <v>1.448478181151448</v>
      </c>
      <c r="L102" s="97">
        <f>+'Ark1'!U3925</f>
        <v>1.4057638967175563</v>
      </c>
      <c r="M102" s="1">
        <f>+'Ark1'!W3925</f>
        <v>62.469696969696976</v>
      </c>
      <c r="O102" s="9">
        <f>+'Ark1'!Y3925</f>
        <v>130.66531645569611</v>
      </c>
      <c r="Q102" s="97">
        <f>+'Ark1'!AA3925</f>
        <v>26.67766558446661</v>
      </c>
      <c r="R102" s="1">
        <f>+'Ark1'!AB3925</f>
        <v>4.8094069132968222</v>
      </c>
      <c r="S102" s="9">
        <f>+'Ark1'!AC3925</f>
        <v>2.2508617418065726</v>
      </c>
      <c r="T102" s="9">
        <f t="shared" si="21"/>
        <v>32.916666666666664</v>
      </c>
      <c r="U102" s="1">
        <f>+'Ark1'!V3925</f>
        <v>16.794936708860764</v>
      </c>
      <c r="V102" s="9">
        <f>+'Ark1'!X3925</f>
        <v>141.46440473414984</v>
      </c>
      <c r="W102" s="39"/>
      <c r="X102" s="4"/>
      <c r="Y102" s="11"/>
      <c r="Z102" s="52"/>
      <c r="AA102" s="1"/>
      <c r="AB102" s="5"/>
      <c r="AH102"/>
    </row>
    <row r="103" spans="1:34" ht="15.6">
      <c r="A103" s="39"/>
      <c r="B103">
        <f>+'Ark1'!C3926</f>
        <v>2015</v>
      </c>
      <c r="C103">
        <f>+'Ark1'!O3926</f>
        <v>54</v>
      </c>
      <c r="D103" s="48" t="str">
        <f t="shared" si="19"/>
        <v>Troms og Finnmark</v>
      </c>
      <c r="E103">
        <f>+'Ark1'!Q3926</f>
        <v>5</v>
      </c>
      <c r="F103">
        <f>+'Ark1'!R3926</f>
        <v>150</v>
      </c>
      <c r="H103" s="9">
        <f>+'Ark1'!S3926</f>
        <v>150</v>
      </c>
      <c r="J103" s="97">
        <f>+'Ark1'!T3926</f>
        <v>0.55005500550055009</v>
      </c>
      <c r="L103" s="97">
        <f>+'Ark1'!U3926</f>
        <v>0.6345313744931349</v>
      </c>
      <c r="M103" s="1">
        <f>+'Ark1'!W3926</f>
        <v>59.47333333333335</v>
      </c>
      <c r="O103" s="9">
        <f>+'Ark1'!Y3926</f>
        <v>155.31266666666662</v>
      </c>
      <c r="Q103" s="97">
        <f>+'Ark1'!AA3926</f>
        <v>38.186500750337885</v>
      </c>
      <c r="R103" s="1">
        <f>+'Ark1'!AB3926</f>
        <v>5.3337874806640686</v>
      </c>
      <c r="S103" s="9">
        <f>+'Ark1'!AC3926</f>
        <v>-55.321448351316313</v>
      </c>
      <c r="T103" s="9">
        <f t="shared" si="21"/>
        <v>30</v>
      </c>
      <c r="U103" s="1">
        <f>+'Ark1'!V3926</f>
        <v>15.44</v>
      </c>
      <c r="V103" s="9">
        <f>+'Ark1'!X3926</f>
        <v>168.26941133983377</v>
      </c>
      <c r="W103" s="39"/>
      <c r="X103" s="4"/>
      <c r="Y103" s="11"/>
      <c r="Z103" s="52"/>
      <c r="AA103" s="1"/>
      <c r="AB103" s="5"/>
      <c r="AH103"/>
    </row>
    <row r="104" spans="1:34" ht="15.6">
      <c r="A104" s="39"/>
      <c r="B104">
        <f>+'Ark1'!C3927</f>
        <v>2014</v>
      </c>
      <c r="C104">
        <f>+'Ark1'!O3927</f>
        <v>1</v>
      </c>
      <c r="D104" s="48" t="str">
        <f t="shared" si="19"/>
        <v>Viken</v>
      </c>
      <c r="E104">
        <f>+'Ark1'!Q3927</f>
        <v>51</v>
      </c>
      <c r="F104">
        <f>+'Ark1'!R3927</f>
        <v>3127</v>
      </c>
      <c r="H104" s="9">
        <f>+'Ark1'!S3927</f>
        <v>3127</v>
      </c>
      <c r="J104" s="97">
        <f>+'Ark1'!T3927</f>
        <v>11.390376279459439</v>
      </c>
      <c r="L104" s="97">
        <f>+'Ark1'!U3927</f>
        <v>11.303885113500471</v>
      </c>
      <c r="M104" s="1">
        <f>+'Ark1'!W3927</f>
        <v>60.073872721458258</v>
      </c>
      <c r="O104" s="9">
        <f>+'Ark1'!Y3927</f>
        <v>133.02264150943398</v>
      </c>
      <c r="Q104" s="97">
        <f>+'Ark1'!AA3927</f>
        <v>26.743853242843144</v>
      </c>
      <c r="R104" s="1">
        <f>+'Ark1'!AB3927</f>
        <v>3.2306067175966926</v>
      </c>
      <c r="S104" s="9">
        <f>+'Ark1'!AC3927</f>
        <v>-43.668152588684499</v>
      </c>
      <c r="T104" s="9">
        <f t="shared" si="21"/>
        <v>61.313725490196077</v>
      </c>
      <c r="U104" s="1">
        <f>+'Ark1'!V3927</f>
        <v>16.856092101055324</v>
      </c>
      <c r="V104" s="9">
        <f>+'Ark1'!X3927</f>
        <v>144.13213679756299</v>
      </c>
      <c r="W104" s="39"/>
      <c r="X104" s="4"/>
      <c r="Y104" s="11"/>
      <c r="Z104" s="52"/>
      <c r="AA104" s="1"/>
      <c r="AB104" s="5"/>
      <c r="AH104"/>
    </row>
    <row r="105" spans="1:34" ht="15.6">
      <c r="A105" s="39"/>
      <c r="B105">
        <f>+'Ark1'!C3928</f>
        <v>2014</v>
      </c>
      <c r="C105">
        <f>+'Ark1'!O3928</f>
        <v>4</v>
      </c>
      <c r="D105" s="48" t="str">
        <f t="shared" si="19"/>
        <v>Innlandet</v>
      </c>
      <c r="E105">
        <f>+'Ark1'!Q3928</f>
        <v>65</v>
      </c>
      <c r="F105">
        <f>+'Ark1'!R3928</f>
        <v>4072</v>
      </c>
      <c r="H105" s="9">
        <f>+'Ark1'!S3928</f>
        <v>4069</v>
      </c>
      <c r="J105" s="97">
        <f>+'Ark1'!T3928</f>
        <v>14.832623028448619</v>
      </c>
      <c r="L105" s="97">
        <f>+'Ark1'!U3928</f>
        <v>14.743791171762631</v>
      </c>
      <c r="M105" s="1">
        <f>+'Ark1'!W3928</f>
        <v>59.757680019660846</v>
      </c>
      <c r="O105" s="9">
        <f>+'Ark1'!Y3928</f>
        <v>133.2376964636544</v>
      </c>
      <c r="Q105" s="97">
        <f>+'Ark1'!AA3928</f>
        <v>29.418471079404597</v>
      </c>
      <c r="R105" s="1">
        <f>+'Ark1'!AB3928</f>
        <v>3.5135895465245119</v>
      </c>
      <c r="S105" s="9">
        <f>+'Ark1'!AC3928</f>
        <v>-45.189526379586816</v>
      </c>
      <c r="T105" s="9">
        <f t="shared" si="21"/>
        <v>62.646153846153844</v>
      </c>
      <c r="U105" s="1">
        <f>+'Ark1'!V3928</f>
        <v>16.422642436149317</v>
      </c>
      <c r="V105" s="9">
        <f>+'Ark1'!X3928</f>
        <v>144.46368402343941</v>
      </c>
      <c r="W105" s="39"/>
      <c r="X105" s="4"/>
      <c r="Y105" s="11"/>
      <c r="Z105" s="52"/>
      <c r="AA105" s="1"/>
      <c r="AB105" s="5"/>
      <c r="AH105"/>
    </row>
    <row r="106" spans="1:34" ht="15.6">
      <c r="A106" s="39"/>
      <c r="B106">
        <f>+'Ark1'!C3929</f>
        <v>2014</v>
      </c>
      <c r="C106">
        <f>+'Ark1'!O3929</f>
        <v>8</v>
      </c>
      <c r="D106" s="48" t="str">
        <f t="shared" si="19"/>
        <v>Telemark/ Vestfold</v>
      </c>
      <c r="E106">
        <f>+'Ark1'!Q3929</f>
        <v>17</v>
      </c>
      <c r="F106">
        <f>+'Ark1'!R3929</f>
        <v>1341</v>
      </c>
      <c r="H106" s="9">
        <f>+'Ark1'!S3929</f>
        <v>1340</v>
      </c>
      <c r="J106" s="97">
        <f>+'Ark1'!T3929</f>
        <v>4.8847120533275037</v>
      </c>
      <c r="L106" s="97">
        <f>+'Ark1'!U3929</f>
        <v>5.2530445367504646</v>
      </c>
      <c r="M106" s="1">
        <f>+'Ark1'!W3929</f>
        <v>57.891791044776141</v>
      </c>
      <c r="O106" s="9">
        <f>+'Ark1'!Y3929</f>
        <v>144.14780014914237</v>
      </c>
      <c r="Q106" s="97">
        <f>+'Ark1'!AA3929</f>
        <v>31.826984131246796</v>
      </c>
      <c r="R106" s="1">
        <f>+'Ark1'!AB3929</f>
        <v>5.159204909636915</v>
      </c>
      <c r="S106" s="9">
        <f>+'Ark1'!AC3929</f>
        <v>-56.75182297663504</v>
      </c>
      <c r="T106" s="9">
        <f t="shared" si="21"/>
        <v>78.882352941176464</v>
      </c>
      <c r="U106" s="1">
        <f>+'Ark1'!V3929</f>
        <v>15.268456375838923</v>
      </c>
      <c r="V106" s="9">
        <f>+'Ark1'!X3929</f>
        <v>156.27783796797877</v>
      </c>
      <c r="W106" s="39"/>
      <c r="X106" s="4"/>
      <c r="Y106" s="11"/>
      <c r="Z106" s="52"/>
      <c r="AA106" s="1"/>
      <c r="AB106" s="5"/>
      <c r="AH106"/>
    </row>
    <row r="107" spans="1:34" ht="15.6">
      <c r="A107" s="39"/>
      <c r="B107">
        <f>+'Ark1'!C3930</f>
        <v>2014</v>
      </c>
      <c r="C107">
        <f>+'Ark1'!O3930</f>
        <v>9</v>
      </c>
      <c r="D107" s="48" t="str">
        <f t="shared" si="19"/>
        <v>Agder</v>
      </c>
      <c r="E107">
        <f>+'Ark1'!Q3930</f>
        <v>5</v>
      </c>
      <c r="F107">
        <f>+'Ark1'!R3930</f>
        <v>91</v>
      </c>
      <c r="H107" s="9">
        <f>+'Ark1'!S3930</f>
        <v>89</v>
      </c>
      <c r="J107" s="97">
        <f>+'Ark1'!T3930</f>
        <v>0.33147561286562494</v>
      </c>
      <c r="L107" s="97">
        <f>+'Ark1'!U3930</f>
        <v>0.3677496955211873</v>
      </c>
      <c r="M107" s="1">
        <f>+'Ark1'!W3930</f>
        <v>57.348314606741582</v>
      </c>
      <c r="O107" s="9">
        <f>+'Ark1'!Y3930</f>
        <v>148.70879120879121</v>
      </c>
      <c r="Q107" s="97">
        <f>+'Ark1'!AA3930</f>
        <v>30.682334424743456</v>
      </c>
      <c r="R107" s="1">
        <f>+'Ark1'!AB3930</f>
        <v>3.4546861955915915</v>
      </c>
      <c r="S107" s="9">
        <f>+'Ark1'!AC3930</f>
        <v>-55.310301916391083</v>
      </c>
      <c r="T107" s="9">
        <f t="shared" si="21"/>
        <v>18.2</v>
      </c>
      <c r="U107" s="1">
        <f>+'Ark1'!V3930</f>
        <v>16.131868131868128</v>
      </c>
      <c r="V107" s="9">
        <f>+'Ark1'!X3930</f>
        <v>163.56839260414557</v>
      </c>
      <c r="W107" s="39"/>
      <c r="X107" s="4"/>
      <c r="Y107" s="11"/>
      <c r="Z107" s="52"/>
      <c r="AA107" s="11"/>
      <c r="AB107" s="5"/>
      <c r="AH107"/>
    </row>
    <row r="108" spans="1:34" ht="15.6">
      <c r="A108" s="39"/>
      <c r="B108">
        <f>+'Ark1'!C3931</f>
        <v>2014</v>
      </c>
      <c r="C108">
        <f>+'Ark1'!O3931</f>
        <v>11</v>
      </c>
      <c r="D108" s="48" t="str">
        <f t="shared" si="19"/>
        <v>Rogaland</v>
      </c>
      <c r="E108">
        <f>+'Ark1'!Q3931</f>
        <v>119</v>
      </c>
      <c r="F108">
        <f>+'Ark1'!R3931</f>
        <v>6555</v>
      </c>
      <c r="H108" s="9">
        <f>+'Ark1'!S3931</f>
        <v>6531</v>
      </c>
      <c r="J108" s="97">
        <f>+'Ark1'!T3931</f>
        <v>23.877171893782101</v>
      </c>
      <c r="L108" s="97">
        <f>+'Ark1'!U3931</f>
        <v>23.929386405998351</v>
      </c>
      <c r="M108" s="1">
        <f>+'Ark1'!W3931</f>
        <v>59.67723166436992</v>
      </c>
      <c r="O108" s="9">
        <f>+'Ark1'!Y3931</f>
        <v>134.33357742181565</v>
      </c>
      <c r="Q108" s="97">
        <f>+'Ark1'!AA3931</f>
        <v>29.664922107942825</v>
      </c>
      <c r="R108" s="1">
        <f>+'Ark1'!AB3931</f>
        <v>3.5994011893415112</v>
      </c>
      <c r="S108" s="9">
        <f>+'Ark1'!AC3931</f>
        <v>-60.929678913359155</v>
      </c>
      <c r="T108" s="9">
        <f t="shared" si="21"/>
        <v>55.084033613445378</v>
      </c>
      <c r="U108" s="1">
        <f>+'Ark1'!V3931</f>
        <v>16.108924485125858</v>
      </c>
      <c r="V108" s="9">
        <f>+'Ark1'!X3931</f>
        <v>146.05153658558777</v>
      </c>
      <c r="W108" s="39"/>
      <c r="X108" s="4"/>
      <c r="Y108" s="11"/>
      <c r="Z108" s="52"/>
      <c r="AA108" s="11"/>
      <c r="AB108" s="5"/>
      <c r="AH108"/>
    </row>
    <row r="109" spans="1:34" ht="15.6">
      <c r="A109" s="39"/>
      <c r="B109">
        <f>+'Ark1'!C3932</f>
        <v>2014</v>
      </c>
      <c r="C109">
        <f>+'Ark1'!O3932</f>
        <v>14</v>
      </c>
      <c r="D109" s="48" t="str">
        <f t="shared" si="19"/>
        <v>Vestland</v>
      </c>
      <c r="E109">
        <f>+'Ark1'!Q3932</f>
        <v>25</v>
      </c>
      <c r="F109">
        <f>+'Ark1'!R3932</f>
        <v>477</v>
      </c>
      <c r="H109" s="9">
        <f>+'Ark1'!S3932</f>
        <v>477</v>
      </c>
      <c r="J109" s="97">
        <f>+'Ark1'!T3932</f>
        <v>1.7375150256802534</v>
      </c>
      <c r="L109" s="97">
        <f>+'Ark1'!U3932</f>
        <v>1.8717909202280849</v>
      </c>
      <c r="M109" s="1">
        <f>+'Ark1'!W3932</f>
        <v>59.410901467505255</v>
      </c>
      <c r="O109" s="9">
        <f>+'Ark1'!Y3932</f>
        <v>144.39916142557658</v>
      </c>
      <c r="Q109" s="97">
        <f>+'Ark1'!AA3932</f>
        <v>29.973866313350086</v>
      </c>
      <c r="R109" s="1">
        <f>+'Ark1'!AB3932</f>
        <v>4.7374380537524932</v>
      </c>
      <c r="S109" s="9">
        <f>+'Ark1'!AC3932</f>
        <v>-62.095155521081878</v>
      </c>
      <c r="T109" s="9">
        <f t="shared" si="21"/>
        <v>19.079999999999998</v>
      </c>
      <c r="U109" s="1">
        <f>+'Ark1'!V3932</f>
        <v>15.335429769392029</v>
      </c>
      <c r="V109" s="9">
        <f>+'Ark1'!X3932</f>
        <v>156.44546199954129</v>
      </c>
      <c r="W109" s="39"/>
      <c r="X109" s="4"/>
      <c r="Y109" s="11"/>
      <c r="Z109" s="52"/>
      <c r="AA109" s="11"/>
      <c r="AB109" s="5"/>
      <c r="AH109"/>
    </row>
    <row r="110" spans="1:34" ht="15.6">
      <c r="A110" s="39"/>
      <c r="B110">
        <f>+'Ark1'!C3933</f>
        <v>2014</v>
      </c>
      <c r="C110">
        <f>+'Ark1'!O3933</f>
        <v>15</v>
      </c>
      <c r="D110" s="48" t="str">
        <f t="shared" si="19"/>
        <v>Møre og Romsdal</v>
      </c>
      <c r="E110">
        <f>+'Ark1'!Q3933</f>
        <v>10</v>
      </c>
      <c r="F110">
        <f>+'Ark1'!R3933</f>
        <v>230</v>
      </c>
      <c r="H110" s="9">
        <f>+'Ark1'!S3933</f>
        <v>226</v>
      </c>
      <c r="J110" s="97">
        <f>+'Ark1'!T3933</f>
        <v>0.8377955050449859</v>
      </c>
      <c r="L110" s="97">
        <f>+'Ark1'!U3933</f>
        <v>0.85048350422835262</v>
      </c>
      <c r="M110" s="1">
        <f>+'Ark1'!W3933</f>
        <v>57.60619469026549</v>
      </c>
      <c r="O110" s="9">
        <f>+'Ark1'!Y3933</f>
        <v>136.07043478260869</v>
      </c>
      <c r="Q110" s="97">
        <f>+'Ark1'!AA3933</f>
        <v>28.432564065697576</v>
      </c>
      <c r="R110" s="1">
        <f>+'Ark1'!AB3933</f>
        <v>4.0077090135533426</v>
      </c>
      <c r="S110" s="9">
        <f>+'Ark1'!AC3933</f>
        <v>-52.631593911879747</v>
      </c>
      <c r="T110" s="9">
        <f t="shared" si="21"/>
        <v>23</v>
      </c>
      <c r="U110" s="1">
        <f>+'Ark1'!V3933</f>
        <v>15.934782608695652</v>
      </c>
      <c r="V110" s="9">
        <f>+'Ark1'!X3933</f>
        <v>149.57840689622677</v>
      </c>
      <c r="W110" s="39"/>
      <c r="X110" s="4"/>
      <c r="Y110" s="11"/>
      <c r="Z110" s="52"/>
      <c r="AA110" s="11"/>
      <c r="AB110" s="5"/>
      <c r="AH110"/>
    </row>
    <row r="111" spans="1:34" ht="15.6">
      <c r="A111" s="39"/>
      <c r="B111">
        <f>+'Ark1'!C3934</f>
        <v>2014</v>
      </c>
      <c r="C111">
        <f>+'Ark1'!O3934</f>
        <v>16</v>
      </c>
      <c r="D111" s="48" t="str">
        <f t="shared" si="19"/>
        <v>Trøndelag</v>
      </c>
      <c r="E111">
        <f>+'Ark1'!Q3934</f>
        <v>228</v>
      </c>
      <c r="F111">
        <f>+'Ark1'!R3934</f>
        <v>10963</v>
      </c>
      <c r="H111" s="9">
        <f>+'Ark1'!S3934</f>
        <v>10721</v>
      </c>
      <c r="J111" s="97">
        <f>+'Ark1'!T3934</f>
        <v>39.933704877426869</v>
      </c>
      <c r="L111" s="97">
        <f>+'Ark1'!U3934</f>
        <v>39.549118899448331</v>
      </c>
      <c r="M111" s="1">
        <f>+'Ark1'!W3934</f>
        <v>57.865777446133762</v>
      </c>
      <c r="O111" s="9">
        <f>+'Ark1'!Y3934</f>
        <v>132.74956672443687</v>
      </c>
      <c r="Q111" s="97">
        <f>+'Ark1'!AA3934</f>
        <v>28.982215479549879</v>
      </c>
      <c r="R111" s="1">
        <f>+'Ark1'!AB3934</f>
        <v>4.753506736966461</v>
      </c>
      <c r="S111" s="9">
        <f>+'Ark1'!AC3934</f>
        <v>-50.963301426385037</v>
      </c>
      <c r="T111" s="9">
        <f t="shared" si="21"/>
        <v>48.083333333333336</v>
      </c>
      <c r="U111" s="1">
        <f>+'Ark1'!V3934</f>
        <v>15.392319620541819</v>
      </c>
      <c r="V111" s="9">
        <f>+'Ark1'!X3934</f>
        <v>146.3475243083478</v>
      </c>
      <c r="W111" s="39"/>
      <c r="X111" s="4"/>
      <c r="Y111" s="11"/>
      <c r="Z111" s="52"/>
      <c r="AA111" s="5"/>
      <c r="AB111" s="5"/>
      <c r="AH111"/>
    </row>
    <row r="112" spans="1:34" ht="15.6">
      <c r="A112" s="39"/>
      <c r="B112">
        <f>+'Ark1'!C3935</f>
        <v>2014</v>
      </c>
      <c r="C112">
        <f>+'Ark1'!O3935</f>
        <v>18</v>
      </c>
      <c r="D112" s="48" t="str">
        <f t="shared" si="19"/>
        <v>Nordland</v>
      </c>
      <c r="E112">
        <f>+'Ark1'!Q3935</f>
        <v>16</v>
      </c>
      <c r="F112">
        <f>+'Ark1'!R3935</f>
        <v>489</v>
      </c>
      <c r="H112" s="9">
        <f>+'Ark1'!S3935</f>
        <v>479</v>
      </c>
      <c r="J112" s="97">
        <f>+'Ark1'!T3935</f>
        <v>1.7812260955086876</v>
      </c>
      <c r="L112" s="97">
        <f>+'Ark1'!U3935</f>
        <v>1.6663918791301504</v>
      </c>
      <c r="M112" s="1">
        <f>+'Ark1'!W3935</f>
        <v>62.832985386221296</v>
      </c>
      <c r="O112" s="9">
        <f>+'Ark1'!Y3935</f>
        <v>125.39897750511248</v>
      </c>
      <c r="Q112" s="97">
        <f>+'Ark1'!AA3935</f>
        <v>24.930566336200563</v>
      </c>
      <c r="R112" s="1">
        <f>+'Ark1'!AB3935</f>
        <v>1.8003936190462235</v>
      </c>
      <c r="S112" s="9">
        <f>+'Ark1'!AC3935</f>
        <v>-24.244591793766858</v>
      </c>
      <c r="T112" s="9">
        <f t="shared" si="21"/>
        <v>30.5625</v>
      </c>
      <c r="U112" s="1">
        <f>+'Ark1'!V3935</f>
        <v>18.678936605316967</v>
      </c>
      <c r="V112" s="9">
        <f>+'Ark1'!X3935</f>
        <v>138.3673758770968</v>
      </c>
      <c r="W112" s="39"/>
      <c r="X112" s="4"/>
      <c r="Y112" s="11"/>
      <c r="Z112" s="52"/>
      <c r="AA112" s="5"/>
      <c r="AB112" s="5"/>
      <c r="AH112"/>
    </row>
    <row r="113" spans="1:34" ht="15.6">
      <c r="A113" s="39"/>
      <c r="B113">
        <f>+'Ark1'!C3936</f>
        <v>2014</v>
      </c>
      <c r="C113">
        <f>+'Ark1'!O3936</f>
        <v>54</v>
      </c>
      <c r="D113" s="48" t="str">
        <f t="shared" si="19"/>
        <v>Troms og Finnmark</v>
      </c>
      <c r="E113">
        <f>+'Ark1'!Q3936</f>
        <v>6</v>
      </c>
      <c r="F113">
        <f>+'Ark1'!R3936</f>
        <v>108</v>
      </c>
      <c r="H113" s="9">
        <f>+'Ark1'!S3936</f>
        <v>106</v>
      </c>
      <c r="J113" s="97">
        <f>+'Ark1'!T3936</f>
        <v>0.39339962845590648</v>
      </c>
      <c r="L113" s="97">
        <f>+'Ark1'!U3936</f>
        <v>0.46435787343198159</v>
      </c>
      <c r="M113" s="1">
        <f>+'Ark1'!W3936</f>
        <v>61.103773584905639</v>
      </c>
      <c r="O113" s="9">
        <f>+'Ark1'!Y3936</f>
        <v>158.21759259259258</v>
      </c>
      <c r="Q113" s="97">
        <f>+'Ark1'!AA3936</f>
        <v>35.878704088698072</v>
      </c>
      <c r="R113" s="1">
        <f>+'Ark1'!AB3936</f>
        <v>2.3589622169905367</v>
      </c>
      <c r="S113" s="9">
        <f>+'Ark1'!AC3936</f>
        <v>-21.09165141157936</v>
      </c>
      <c r="T113" s="9">
        <f t="shared" si="21"/>
        <v>18</v>
      </c>
      <c r="U113" s="1">
        <f>+'Ark1'!V3936</f>
        <v>17.796296296296298</v>
      </c>
      <c r="V113" s="9">
        <f>+'Ark1'!X3936</f>
        <v>173.8313069298984</v>
      </c>
      <c r="W113" s="39"/>
      <c r="X113" s="4"/>
      <c r="Y113" s="11"/>
      <c r="Z113" s="52"/>
      <c r="AA113" s="5"/>
      <c r="AB113" s="5"/>
      <c r="AH113"/>
    </row>
    <row r="114" spans="1:34" ht="15.6">
      <c r="A114" s="39"/>
      <c r="B114">
        <f>+'Ark1'!C3937</f>
        <v>2013</v>
      </c>
      <c r="C114">
        <f>+'Ark1'!O3937</f>
        <v>1</v>
      </c>
      <c r="D114" s="48" t="str">
        <f t="shared" si="19"/>
        <v>Viken</v>
      </c>
      <c r="E114">
        <f>+'Ark1'!Q3937</f>
        <v>57</v>
      </c>
      <c r="F114">
        <f>+'Ark1'!R3937</f>
        <v>3525</v>
      </c>
      <c r="H114" s="9">
        <f>+'Ark1'!S3937</f>
        <v>3522</v>
      </c>
      <c r="J114" s="97">
        <f>+'Ark1'!T3937</f>
        <v>12.614514743773263</v>
      </c>
      <c r="L114" s="97">
        <f>+'Ark1'!U3937</f>
        <v>12.339649101286868</v>
      </c>
      <c r="M114" s="1">
        <f>+'Ark1'!W3937</f>
        <v>59.229415105053931</v>
      </c>
      <c r="O114" s="9">
        <f>+'Ark1'!Y3937</f>
        <v>131.95980141843947</v>
      </c>
      <c r="Q114" s="97">
        <f>+'Ark1'!AA3937</f>
        <v>28.90234045127276</v>
      </c>
      <c r="R114" s="1">
        <f>+'Ark1'!AB3937</f>
        <v>3.1299524117296569</v>
      </c>
      <c r="S114" s="9">
        <f>+'Ark1'!AC3937</f>
        <v>-49.195188182480322</v>
      </c>
      <c r="T114" s="9">
        <f t="shared" si="21"/>
        <v>61.842105263157897</v>
      </c>
      <c r="U114" s="1">
        <f>+'Ark1'!V3937</f>
        <v>16.278581560283691</v>
      </c>
      <c r="V114" s="9">
        <f>+'Ark1'!X3937</f>
        <v>143.04013277702245</v>
      </c>
      <c r="W114" s="39"/>
      <c r="X114" s="4"/>
      <c r="Y114" s="11"/>
      <c r="Z114" s="52"/>
      <c r="AA114" s="5"/>
      <c r="AB114" s="5"/>
      <c r="AH114"/>
    </row>
    <row r="115" spans="1:34" ht="15.6">
      <c r="A115" s="39"/>
      <c r="B115">
        <f>+'Ark1'!C3938</f>
        <v>2013</v>
      </c>
      <c r="C115">
        <f>+'Ark1'!O3938</f>
        <v>4</v>
      </c>
      <c r="D115" s="48" t="str">
        <f t="shared" si="19"/>
        <v>Innlandet</v>
      </c>
      <c r="E115">
        <f>+'Ark1'!Q3938</f>
        <v>68</v>
      </c>
      <c r="F115">
        <f>+'Ark1'!R3938</f>
        <v>4146</v>
      </c>
      <c r="H115" s="9">
        <f>+'Ark1'!S3938</f>
        <v>4143</v>
      </c>
      <c r="J115" s="97">
        <f>+'Ark1'!T3938</f>
        <v>14.836816490123104</v>
      </c>
      <c r="L115" s="97">
        <f>+'Ark1'!U3938</f>
        <v>14.890386663028455</v>
      </c>
      <c r="M115" s="1">
        <f>+'Ark1'!W3938</f>
        <v>59.37074583635048</v>
      </c>
      <c r="O115" s="9">
        <f>+'Ark1'!Y3938</f>
        <v>135.38627592860581</v>
      </c>
      <c r="Q115" s="97">
        <f>+'Ark1'!AA3938</f>
        <v>28.647184552202638</v>
      </c>
      <c r="R115" s="1">
        <f>+'Ark1'!AB3938</f>
        <v>3.4871764112305077</v>
      </c>
      <c r="S115" s="9">
        <f>+'Ark1'!AC3938</f>
        <v>-47.409792076102882</v>
      </c>
      <c r="T115" s="9">
        <f t="shared" si="21"/>
        <v>60.970588235294116</v>
      </c>
      <c r="U115" s="1">
        <f>+'Ark1'!V3938</f>
        <v>16.271104679208875</v>
      </c>
      <c r="V115" s="9">
        <f>+'Ark1'!X3938</f>
        <v>146.7576209417999</v>
      </c>
      <c r="W115" s="39"/>
      <c r="X115" s="4"/>
      <c r="Y115" s="11"/>
      <c r="Z115" s="52"/>
      <c r="AA115" s="5"/>
      <c r="AB115" s="5"/>
      <c r="AH115"/>
    </row>
    <row r="116" spans="1:34" ht="15.6">
      <c r="A116" s="39"/>
      <c r="B116" s="47">
        <f>+'Ark1'!C3939</f>
        <v>2013</v>
      </c>
      <c r="C116" s="47">
        <f>+'Ark1'!O3939</f>
        <v>8</v>
      </c>
      <c r="D116" s="48" t="str">
        <f t="shared" si="19"/>
        <v>Telemark/ Vestfold</v>
      </c>
      <c r="E116" s="47">
        <f>+'Ark1'!Q3939</f>
        <v>26</v>
      </c>
      <c r="F116" s="47">
        <f>+'Ark1'!R3939</f>
        <v>1474</v>
      </c>
      <c r="G116" s="47"/>
      <c r="H116" s="65">
        <f>+'Ark1'!S3939</f>
        <v>1474</v>
      </c>
      <c r="I116" s="47"/>
      <c r="J116" s="102">
        <f>+'Ark1'!T3939</f>
        <v>5.2748353850558258</v>
      </c>
      <c r="K116" s="47"/>
      <c r="L116" s="102">
        <f>+'Ark1'!U3939</f>
        <v>5.566816037909784</v>
      </c>
      <c r="M116" s="49">
        <f>+'Ark1'!W3939</f>
        <v>57.767978290366358</v>
      </c>
      <c r="N116" s="47"/>
      <c r="O116" s="65">
        <f>+'Ark1'!Y3939</f>
        <v>142.36635006784263</v>
      </c>
      <c r="P116" s="47"/>
      <c r="Q116" s="102">
        <f>+'Ark1'!AA3939</f>
        <v>30.841181685588939</v>
      </c>
      <c r="R116" s="49">
        <f>+'Ark1'!AB3939</f>
        <v>4.801673765116834</v>
      </c>
      <c r="S116" s="65">
        <f>+'Ark1'!AC3939</f>
        <v>-52.889955466557993</v>
      </c>
      <c r="T116" s="65">
        <f t="shared" ref="T116:T132" si="22">+F116/E116</f>
        <v>56.692307692307693</v>
      </c>
      <c r="U116" s="49">
        <f>+'Ark1'!V3939</f>
        <v>15.179782903663497</v>
      </c>
      <c r="V116" s="65">
        <f>+'Ark1'!X3939</f>
        <v>154.24306616234301</v>
      </c>
      <c r="W116" s="39"/>
      <c r="X116" s="4"/>
      <c r="Y116" s="11"/>
      <c r="Z116" s="52"/>
      <c r="AA116" s="5"/>
      <c r="AB116" s="5"/>
      <c r="AH116"/>
    </row>
    <row r="117" spans="1:34" ht="15.6">
      <c r="A117" s="39"/>
      <c r="B117" s="47">
        <f>+'Ark1'!C3940</f>
        <v>2013</v>
      </c>
      <c r="C117" s="47">
        <f>+'Ark1'!O3940</f>
        <v>9</v>
      </c>
      <c r="D117" s="48" t="str">
        <f t="shared" si="19"/>
        <v>Agder</v>
      </c>
      <c r="E117" s="47">
        <f>+'Ark1'!Q3940</f>
        <v>6</v>
      </c>
      <c r="F117" s="47">
        <f>+'Ark1'!R3940</f>
        <v>138</v>
      </c>
      <c r="G117" s="47"/>
      <c r="H117" s="65">
        <f>+'Ark1'!S3940</f>
        <v>138</v>
      </c>
      <c r="I117" s="47"/>
      <c r="J117" s="102">
        <f>+'Ark1'!T3940</f>
        <v>0.49384483252218719</v>
      </c>
      <c r="K117" s="47"/>
      <c r="L117" s="102">
        <f>+'Ark1'!U3940</f>
        <v>0.56727947943022683</v>
      </c>
      <c r="M117" s="49">
        <f>+'Ark1'!W3940</f>
        <v>57.768115942028992</v>
      </c>
      <c r="N117" s="47"/>
      <c r="O117" s="65">
        <f>+'Ark1'!Y3940</f>
        <v>154.95869565217396</v>
      </c>
      <c r="P117" s="47"/>
      <c r="Q117" s="102">
        <f>+'Ark1'!AA3940</f>
        <v>31.740457263312535</v>
      </c>
      <c r="R117" s="49">
        <f>+'Ark1'!AB3940</f>
        <v>3.8340387285556319</v>
      </c>
      <c r="S117" s="65">
        <f>+'Ark1'!AC3940</f>
        <v>-70.797125420707758</v>
      </c>
      <c r="T117" s="65">
        <f t="shared" si="22"/>
        <v>23</v>
      </c>
      <c r="U117" s="49">
        <f>+'Ark1'!V3940</f>
        <v>15.536231884057973</v>
      </c>
      <c r="V117" s="65">
        <f>+'Ark1'!X3940</f>
        <v>167.88591078242027</v>
      </c>
      <c r="W117" s="39"/>
      <c r="X117" s="4"/>
      <c r="Y117" s="11"/>
      <c r="Z117" s="52"/>
      <c r="AA117" s="5"/>
      <c r="AB117" s="5"/>
      <c r="AH117"/>
    </row>
    <row r="118" spans="1:34" ht="15.6">
      <c r="A118" s="39"/>
      <c r="B118" s="47">
        <f>+'Ark1'!C3941</f>
        <v>2013</v>
      </c>
      <c r="C118" s="47">
        <f>+'Ark1'!O3941</f>
        <v>11</v>
      </c>
      <c r="D118" s="48" t="str">
        <f t="shared" si="19"/>
        <v>Rogaland</v>
      </c>
      <c r="E118" s="47">
        <f>+'Ark1'!Q3941</f>
        <v>116</v>
      </c>
      <c r="F118" s="47">
        <f>+'Ark1'!R3941</f>
        <v>6677</v>
      </c>
      <c r="G118" s="47"/>
      <c r="H118" s="65">
        <f>+'Ark1'!S3941</f>
        <v>6677</v>
      </c>
      <c r="I118" s="47"/>
      <c r="J118" s="102">
        <f>+'Ark1'!T3941</f>
        <v>23.894217005439454</v>
      </c>
      <c r="K118" s="47"/>
      <c r="L118" s="102">
        <f>+'Ark1'!U3941</f>
        <v>24.2351052892976</v>
      </c>
      <c r="M118" s="49">
        <f>+'Ark1'!W3941</f>
        <v>59.428485846937264</v>
      </c>
      <c r="N118" s="47"/>
      <c r="O118" s="65">
        <f>+'Ark1'!Y3941</f>
        <v>136.823753182567</v>
      </c>
      <c r="P118" s="47"/>
      <c r="Q118" s="102">
        <f>+'Ark1'!AA3941</f>
        <v>28.715715693740197</v>
      </c>
      <c r="R118" s="49">
        <f>+'Ark1'!AB3941</f>
        <v>3.7460398337991729</v>
      </c>
      <c r="S118" s="65">
        <f>+'Ark1'!AC3941</f>
        <v>-60.586771278907442</v>
      </c>
      <c r="T118" s="65">
        <f t="shared" si="22"/>
        <v>57.560344827586206</v>
      </c>
      <c r="U118" s="49">
        <f>+'Ark1'!V3941</f>
        <v>16.028455893365283</v>
      </c>
      <c r="V118" s="65">
        <f>+'Ark1'!X3941</f>
        <v>148.23808578826311</v>
      </c>
      <c r="W118" s="39"/>
      <c r="X118" s="4"/>
      <c r="Y118" s="11"/>
      <c r="Z118" s="52"/>
      <c r="AA118" s="5"/>
      <c r="AB118" s="5"/>
      <c r="AH118"/>
    </row>
    <row r="119" spans="1:34" ht="15.6">
      <c r="A119" s="39"/>
      <c r="B119" s="47">
        <f>+'Ark1'!C3942</f>
        <v>2013</v>
      </c>
      <c r="C119" s="47">
        <f>+'Ark1'!O3942</f>
        <v>14</v>
      </c>
      <c r="D119" s="48" t="str">
        <f t="shared" si="19"/>
        <v>Vestland</v>
      </c>
      <c r="E119" s="47">
        <f>+'Ark1'!Q3942</f>
        <v>27</v>
      </c>
      <c r="F119" s="47">
        <f>+'Ark1'!R3942</f>
        <v>557</v>
      </c>
      <c r="G119" s="47"/>
      <c r="H119" s="65">
        <f>+'Ark1'!S3942</f>
        <v>557</v>
      </c>
      <c r="I119" s="47"/>
      <c r="J119" s="102">
        <f>+'Ark1'!T3942</f>
        <v>1.9932722588033205</v>
      </c>
      <c r="K119" s="47"/>
      <c r="L119" s="102">
        <f>+'Ark1'!U3942</f>
        <v>2.0959918701693128</v>
      </c>
      <c r="M119" s="49">
        <f>+'Ark1'!W3942</f>
        <v>59.829443447037697</v>
      </c>
      <c r="N119" s="47"/>
      <c r="O119" s="65">
        <f>+'Ark1'!Y3942</f>
        <v>141.85098743267511</v>
      </c>
      <c r="P119" s="47"/>
      <c r="Q119" s="102">
        <f>+'Ark1'!AA3942</f>
        <v>29.104792153767967</v>
      </c>
      <c r="R119" s="49">
        <f>+'Ark1'!AB3942</f>
        <v>4.1478070880863527</v>
      </c>
      <c r="S119" s="65">
        <f>+'Ark1'!AC3942</f>
        <v>-41.319723042941845</v>
      </c>
      <c r="T119" s="65">
        <f t="shared" si="22"/>
        <v>20.62962962962963</v>
      </c>
      <c r="U119" s="49">
        <f>+'Ark1'!V3942</f>
        <v>16.104129263913819</v>
      </c>
      <c r="V119" s="65">
        <f>+'Ark1'!X3942</f>
        <v>153.68471011124052</v>
      </c>
      <c r="W119" s="39"/>
      <c r="X119" s="4"/>
      <c r="Y119" s="5"/>
      <c r="Z119" s="52"/>
      <c r="AH119"/>
    </row>
    <row r="120" spans="1:34">
      <c r="A120" s="39"/>
      <c r="B120" s="47">
        <f>+'Ark1'!C3943</f>
        <v>2013</v>
      </c>
      <c r="C120" s="47">
        <f>+'Ark1'!O3943</f>
        <v>15</v>
      </c>
      <c r="D120" s="48" t="str">
        <f t="shared" si="19"/>
        <v>Møre og Romsdal</v>
      </c>
      <c r="E120" s="47">
        <f>+'Ark1'!Q3943</f>
        <v>9</v>
      </c>
      <c r="F120" s="47">
        <f>+'Ark1'!R3943</f>
        <v>208</v>
      </c>
      <c r="G120" s="47"/>
      <c r="H120" s="65">
        <f>+'Ark1'!S3943</f>
        <v>205</v>
      </c>
      <c r="I120" s="47"/>
      <c r="J120" s="102">
        <f>+'Ark1'!T3943</f>
        <v>0.74434583452619518</v>
      </c>
      <c r="K120" s="47"/>
      <c r="L120" s="102">
        <f>+'Ark1'!U3943</f>
        <v>0.75218919746731228</v>
      </c>
      <c r="M120" s="49">
        <f>+'Ark1'!W3943</f>
        <v>58.731707317073166</v>
      </c>
      <c r="N120" s="47"/>
      <c r="O120" s="65">
        <f>+'Ark1'!Y3943</f>
        <v>136.3206730769231</v>
      </c>
      <c r="P120" s="47"/>
      <c r="Q120" s="102">
        <f>+'Ark1'!AA3943</f>
        <v>27.562251496476321</v>
      </c>
      <c r="R120" s="49">
        <f>+'Ark1'!AB3943</f>
        <v>3.6077449902032543</v>
      </c>
      <c r="S120" s="65">
        <f>+'Ark1'!AC3943</f>
        <v>-63.610156963578895</v>
      </c>
      <c r="T120" s="65">
        <f t="shared" si="22"/>
        <v>23.111111111111111</v>
      </c>
      <c r="U120" s="49">
        <f>+'Ark1'!V3943</f>
        <v>16.336538461538456</v>
      </c>
      <c r="V120" s="65">
        <f>+'Ark1'!X3943</f>
        <v>149.78696141345114</v>
      </c>
      <c r="W120" s="39"/>
      <c r="X120" s="11"/>
      <c r="Y120" s="11"/>
      <c r="Z120" s="52"/>
      <c r="AH120"/>
    </row>
    <row r="121" spans="1:34">
      <c r="A121" s="39"/>
      <c r="B121" s="47">
        <f>+'Ark1'!C3944</f>
        <v>2013</v>
      </c>
      <c r="C121" s="47">
        <f>+'Ark1'!O3944</f>
        <v>16</v>
      </c>
      <c r="D121" s="48" t="str">
        <f t="shared" si="19"/>
        <v>Trøndelag</v>
      </c>
      <c r="E121" s="47">
        <f>+'Ark1'!Q3944</f>
        <v>240</v>
      </c>
      <c r="F121" s="47">
        <f>+'Ark1'!R3944</f>
        <v>10795</v>
      </c>
      <c r="G121" s="47"/>
      <c r="H121" s="65">
        <f>+'Ark1'!S3944</f>
        <v>10666</v>
      </c>
      <c r="I121" s="47"/>
      <c r="J121" s="102">
        <f>+'Ark1'!T3944</f>
        <v>38.630833094760952</v>
      </c>
      <c r="K121" s="47"/>
      <c r="L121" s="102">
        <f>+'Ark1'!U3944</f>
        <v>38.043665051527441</v>
      </c>
      <c r="M121" s="49">
        <f>+'Ark1'!W3944</f>
        <v>58.724826551659497</v>
      </c>
      <c r="N121" s="47"/>
      <c r="O121" s="65">
        <f>+'Ark1'!Y3944</f>
        <v>132.84880963408983</v>
      </c>
      <c r="P121" s="47"/>
      <c r="Q121" s="102">
        <f>+'Ark1'!AA3944</f>
        <v>28.105490681579202</v>
      </c>
      <c r="R121" s="49">
        <f>+'Ark1'!AB3944</f>
        <v>3.718071349404807</v>
      </c>
      <c r="S121" s="65">
        <f>+'Ark1'!AC3944</f>
        <v>-60.439094717566512</v>
      </c>
      <c r="T121" s="65">
        <f t="shared" si="22"/>
        <v>44.979166666666664</v>
      </c>
      <c r="U121" s="49">
        <f>+'Ark1'!V3944</f>
        <v>15.847336729967578</v>
      </c>
      <c r="V121" s="65">
        <f>+'Ark1'!X3944</f>
        <v>145.37937139350149</v>
      </c>
      <c r="W121" s="39"/>
      <c r="X121" s="11"/>
      <c r="Y121" s="11"/>
      <c r="Z121" s="52"/>
      <c r="AH121"/>
    </row>
    <row r="122" spans="1:34" ht="15.6">
      <c r="A122" s="39"/>
      <c r="B122" s="47">
        <f>+'Ark1'!C3945</f>
        <v>2013</v>
      </c>
      <c r="C122" s="47">
        <f>+'Ark1'!O3945</f>
        <v>18</v>
      </c>
      <c r="D122" s="48" t="str">
        <f t="shared" si="19"/>
        <v>Nordland</v>
      </c>
      <c r="E122" s="47">
        <f>+'Ark1'!Q3945</f>
        <v>14</v>
      </c>
      <c r="F122" s="47">
        <f>+'Ark1'!R3945</f>
        <v>330</v>
      </c>
      <c r="G122" s="47"/>
      <c r="H122" s="65">
        <f>+'Ark1'!S3945</f>
        <v>328</v>
      </c>
      <c r="I122" s="47"/>
      <c r="J122" s="102">
        <f>+'Ark1'!T3945</f>
        <v>1.1809332951617522</v>
      </c>
      <c r="K122" s="47"/>
      <c r="L122" s="102">
        <f>+'Ark1'!U3945</f>
        <v>1.1424854801145399</v>
      </c>
      <c r="M122" s="49">
        <f>+'Ark1'!W3945</f>
        <v>63.091463414634156</v>
      </c>
      <c r="N122" s="47"/>
      <c r="O122" s="65">
        <f>+'Ark1'!Y3945</f>
        <v>130.50727272727275</v>
      </c>
      <c r="P122" s="47"/>
      <c r="Q122" s="102">
        <f>+'Ark1'!AA3945</f>
        <v>25.989509900174443</v>
      </c>
      <c r="R122" s="49">
        <f>+'Ark1'!AB3945</f>
        <v>1.8004539549190028</v>
      </c>
      <c r="S122" s="65">
        <f>+'Ark1'!AC3945</f>
        <v>-28.433474962261197</v>
      </c>
      <c r="T122" s="65">
        <f t="shared" si="22"/>
        <v>23.571428571428573</v>
      </c>
      <c r="U122" s="49">
        <f>+'Ark1'!V3945</f>
        <v>17.378787878787875</v>
      </c>
      <c r="V122" s="65">
        <f>+'Ark1'!X3945</f>
        <v>142.2364489970125</v>
      </c>
      <c r="W122" s="39"/>
      <c r="X122" s="11"/>
      <c r="Y122" s="11"/>
      <c r="Z122" s="52"/>
      <c r="AB122" s="5"/>
      <c r="AH122"/>
    </row>
    <row r="123" spans="1:34" ht="15.6">
      <c r="A123" s="39"/>
      <c r="B123" s="47">
        <f>+'Ark1'!C3946</f>
        <v>2013</v>
      </c>
      <c r="C123" s="47">
        <f>+'Ark1'!O3946</f>
        <v>54</v>
      </c>
      <c r="D123" s="48" t="str">
        <f t="shared" si="19"/>
        <v>Troms og Finnmark</v>
      </c>
      <c r="E123" s="47">
        <f>+'Ark1'!Q3946</f>
        <v>9</v>
      </c>
      <c r="F123" s="47">
        <f>+'Ark1'!R3946</f>
        <v>94</v>
      </c>
      <c r="G123" s="47"/>
      <c r="H123" s="65">
        <f>+'Ark1'!S3946</f>
        <v>94</v>
      </c>
      <c r="I123" s="47"/>
      <c r="J123" s="102">
        <f>+'Ark1'!T3946</f>
        <v>0.33638705983395362</v>
      </c>
      <c r="K123" s="47"/>
      <c r="L123" s="102">
        <f>+'Ark1'!U3946</f>
        <v>0.36643182976845928</v>
      </c>
      <c r="M123" s="49">
        <f>+'Ark1'!W3946</f>
        <v>60.893617021276611</v>
      </c>
      <c r="N123" s="47"/>
      <c r="O123" s="65">
        <f>+'Ark1'!Y3946</f>
        <v>146.9478723404255</v>
      </c>
      <c r="P123" s="47"/>
      <c r="Q123" s="102">
        <f>+'Ark1'!AA3946</f>
        <v>38.105343146652451</v>
      </c>
      <c r="R123" s="49">
        <f>+'Ark1'!AB3946</f>
        <v>3.0717244623299251</v>
      </c>
      <c r="S123" s="65">
        <f>+'Ark1'!AC3946</f>
        <v>-25.632277600765303</v>
      </c>
      <c r="T123" s="65">
        <f t="shared" si="22"/>
        <v>10.444444444444445</v>
      </c>
      <c r="U123" s="49">
        <f>+'Ark1'!V3946</f>
        <v>16.01063829787234</v>
      </c>
      <c r="V123" s="65">
        <f>+'Ark1'!X3946</f>
        <v>159.20679560176112</v>
      </c>
      <c r="W123" s="39"/>
      <c r="X123" s="5"/>
      <c r="Y123" s="5"/>
      <c r="Z123" s="52"/>
      <c r="AB123" s="5"/>
      <c r="AH123"/>
    </row>
    <row r="124" spans="1:34" ht="15.6">
      <c r="A124" s="39"/>
      <c r="B124" s="47">
        <f>+'Ark1'!C3947</f>
        <v>2012</v>
      </c>
      <c r="C124" s="47">
        <f>+'Ark1'!O3947</f>
        <v>1</v>
      </c>
      <c r="D124" s="48" t="str">
        <f t="shared" si="19"/>
        <v>Viken</v>
      </c>
      <c r="E124" s="47">
        <f>+'Ark1'!Q3947</f>
        <v>70</v>
      </c>
      <c r="F124" s="47">
        <f>+'Ark1'!R3947</f>
        <v>3025</v>
      </c>
      <c r="G124" s="47"/>
      <c r="H124" s="65">
        <f>+'Ark1'!S3947</f>
        <v>3024</v>
      </c>
      <c r="I124" s="47"/>
      <c r="J124" s="102">
        <f>+'Ark1'!T3947</f>
        <v>10.847348226772327</v>
      </c>
      <c r="K124" s="47"/>
      <c r="L124" s="102">
        <f>+'Ark1'!U3947</f>
        <v>10.977258888743219</v>
      </c>
      <c r="M124" s="49">
        <f>+'Ark1'!W3947</f>
        <v>59.182539682539691</v>
      </c>
      <c r="N124" s="47"/>
      <c r="O124" s="65">
        <f>+'Ark1'!Y3947</f>
        <v>135.5776859504133</v>
      </c>
      <c r="P124" s="47"/>
      <c r="Q124" s="102">
        <f>+'Ark1'!AA3947</f>
        <v>29.085247676562496</v>
      </c>
      <c r="R124" s="49">
        <f>+'Ark1'!AB3947</f>
        <v>3.6587775020177808</v>
      </c>
      <c r="S124" s="65">
        <f>+'Ark1'!AC3947</f>
        <v>-46.412485634775315</v>
      </c>
      <c r="T124" s="65">
        <f t="shared" si="22"/>
        <v>43.214285714285715</v>
      </c>
      <c r="U124" s="49">
        <f>+'Ark1'!V3947</f>
        <v>16.39834710743802</v>
      </c>
      <c r="V124" s="65">
        <f>+'Ark1'!X3947</f>
        <v>146.96195481854903</v>
      </c>
      <c r="W124" s="39"/>
      <c r="X124" s="5"/>
      <c r="Y124" s="5"/>
      <c r="Z124" s="52"/>
      <c r="AH124"/>
    </row>
    <row r="125" spans="1:34">
      <c r="A125" s="39"/>
      <c r="B125" s="47">
        <f>+'Ark1'!C3948</f>
        <v>2012</v>
      </c>
      <c r="C125" s="47">
        <f>+'Ark1'!O3948</f>
        <v>4</v>
      </c>
      <c r="D125" s="48" t="str">
        <f t="shared" si="19"/>
        <v>Innlandet</v>
      </c>
      <c r="E125" s="47">
        <f>+'Ark1'!Q3948</f>
        <v>77</v>
      </c>
      <c r="F125" s="47">
        <f>+'Ark1'!R3948</f>
        <v>4042</v>
      </c>
      <c r="G125" s="47"/>
      <c r="H125" s="65">
        <f>+'Ark1'!S3948</f>
        <v>4042</v>
      </c>
      <c r="I125" s="47"/>
      <c r="J125" s="102">
        <f>+'Ark1'!T3948</f>
        <v>14.494208771111996</v>
      </c>
      <c r="K125" s="47"/>
      <c r="L125" s="102">
        <f>+'Ark1'!U3948</f>
        <v>14.590021606160819</v>
      </c>
      <c r="M125" s="49">
        <f>+'Ark1'!W3948</f>
        <v>59.584116773874321</v>
      </c>
      <c r="N125" s="47"/>
      <c r="O125" s="65">
        <f>+'Ark1'!Y3948</f>
        <v>134.85880752102892</v>
      </c>
      <c r="P125" s="47"/>
      <c r="Q125" s="102">
        <f>+'Ark1'!AA3948</f>
        <v>28.09470443837408</v>
      </c>
      <c r="R125" s="49">
        <f>+'Ark1'!AB3948</f>
        <v>3.344329145163933</v>
      </c>
      <c r="S125" s="65">
        <f>+'Ark1'!AC3948</f>
        <v>-40.295764634012762</v>
      </c>
      <c r="T125" s="65">
        <f t="shared" si="22"/>
        <v>52.493506493506494</v>
      </c>
      <c r="U125" s="49">
        <f>+'Ark1'!V3948</f>
        <v>16.489609104403758</v>
      </c>
      <c r="V125" s="65">
        <f>+'Ark1'!X3948</f>
        <v>146.10921724921863</v>
      </c>
      <c r="W125" s="39"/>
      <c r="X125" s="11"/>
      <c r="Y125" s="11"/>
      <c r="Z125" s="52"/>
      <c r="AH125"/>
    </row>
    <row r="126" spans="1:34">
      <c r="A126" s="39"/>
      <c r="B126" s="47">
        <f>+'Ark1'!C3949</f>
        <v>2012</v>
      </c>
      <c r="C126" s="47">
        <f>+'Ark1'!O3949</f>
        <v>8</v>
      </c>
      <c r="D126" s="48" t="str">
        <f t="shared" si="19"/>
        <v>Telemark/ Vestfold</v>
      </c>
      <c r="E126" s="47">
        <f>+'Ark1'!Q3949</f>
        <v>24</v>
      </c>
      <c r="F126" s="47">
        <f>+'Ark1'!R3949</f>
        <v>1193</v>
      </c>
      <c r="G126" s="47"/>
      <c r="H126" s="65">
        <f>+'Ark1'!S3949</f>
        <v>1193</v>
      </c>
      <c r="I126" s="47"/>
      <c r="J126" s="102">
        <f>+'Ark1'!T3949</f>
        <v>4.2779789866245927</v>
      </c>
      <c r="K126" s="47"/>
      <c r="L126" s="102">
        <f>+'Ark1'!U3949</f>
        <v>4.4667872894437979</v>
      </c>
      <c r="M126" s="49">
        <f>+'Ark1'!W3949</f>
        <v>58.029337803855825</v>
      </c>
      <c r="N126" s="47"/>
      <c r="O126" s="65">
        <f>+'Ark1'!Y3949</f>
        <v>139.88608549874297</v>
      </c>
      <c r="P126" s="47"/>
      <c r="Q126" s="102">
        <f>+'Ark1'!AA3949</f>
        <v>31.658819399704225</v>
      </c>
      <c r="R126" s="49">
        <f>+'Ark1'!AB3949</f>
        <v>4.6577746141405267</v>
      </c>
      <c r="S126" s="65">
        <f>+'Ark1'!AC3949</f>
        <v>-55.68205497188432</v>
      </c>
      <c r="T126" s="65">
        <f t="shared" si="22"/>
        <v>49.708333333333336</v>
      </c>
      <c r="U126" s="49">
        <f>+'Ark1'!V3949</f>
        <v>15.528080469404861</v>
      </c>
      <c r="V126" s="65">
        <f>+'Ark1'!X3949</f>
        <v>151.5558889477168</v>
      </c>
      <c r="W126" s="39"/>
      <c r="X126" s="11"/>
      <c r="Y126" s="11"/>
      <c r="Z126" s="52"/>
      <c r="AH126"/>
    </row>
    <row r="127" spans="1:34">
      <c r="A127" s="39"/>
      <c r="B127" s="47">
        <f>+'Ark1'!C3950</f>
        <v>2012</v>
      </c>
      <c r="C127" s="47">
        <f>+'Ark1'!O3950</f>
        <v>9</v>
      </c>
      <c r="D127" s="48" t="str">
        <f t="shared" si="19"/>
        <v>Agder</v>
      </c>
      <c r="E127" s="47">
        <f>+'Ark1'!Q3950</f>
        <v>7</v>
      </c>
      <c r="F127" s="47">
        <f>+'Ark1'!R3950</f>
        <v>180</v>
      </c>
      <c r="G127" s="47"/>
      <c r="H127" s="65">
        <f>+'Ark1'!S3950</f>
        <v>180</v>
      </c>
      <c r="I127" s="47"/>
      <c r="J127" s="102">
        <f>+'Ark1'!T3950</f>
        <v>0.64546204324595691</v>
      </c>
      <c r="K127" s="47"/>
      <c r="L127" s="102">
        <f>+'Ark1'!U3950</f>
        <v>0.69928342319015691</v>
      </c>
      <c r="M127" s="49">
        <f>+'Ark1'!W3950</f>
        <v>57.377777777777773</v>
      </c>
      <c r="N127" s="47"/>
      <c r="O127" s="65">
        <f>+'Ark1'!Y3950</f>
        <v>145.14444444444453</v>
      </c>
      <c r="P127" s="47"/>
      <c r="Q127" s="102">
        <f>+'Ark1'!AA3950</f>
        <v>27.062693103693078</v>
      </c>
      <c r="R127" s="49">
        <f>+'Ark1'!AB3950</f>
        <v>3.5779503063991176</v>
      </c>
      <c r="S127" s="65">
        <f>+'Ark1'!AC3950</f>
        <v>-50.40343082370299</v>
      </c>
      <c r="T127" s="65">
        <f t="shared" si="22"/>
        <v>25.714285714285715</v>
      </c>
      <c r="U127" s="49">
        <f>+'Ark1'!V3950</f>
        <v>14.416666666666663</v>
      </c>
      <c r="V127" s="65">
        <f>+'Ark1'!X3950</f>
        <v>157.25291922475023</v>
      </c>
      <c r="W127" s="39"/>
      <c r="X127" s="11"/>
      <c r="Y127" s="11"/>
      <c r="Z127" s="52"/>
      <c r="AH127"/>
    </row>
    <row r="128" spans="1:34">
      <c r="A128" s="39"/>
      <c r="B128" s="47">
        <f>+'Ark1'!C3951</f>
        <v>2012</v>
      </c>
      <c r="C128" s="47">
        <f>+'Ark1'!O3951</f>
        <v>11</v>
      </c>
      <c r="D128" s="48" t="str">
        <f t="shared" si="19"/>
        <v>Rogaland</v>
      </c>
      <c r="E128" s="47">
        <f>+'Ark1'!Q3951</f>
        <v>206</v>
      </c>
      <c r="F128" s="47">
        <f>+'Ark1'!R3951</f>
        <v>6890</v>
      </c>
      <c r="G128" s="47"/>
      <c r="H128" s="65">
        <f>+'Ark1'!S3951</f>
        <v>6889</v>
      </c>
      <c r="I128" s="47"/>
      <c r="J128" s="102">
        <f>+'Ark1'!T3951</f>
        <v>24.706852655359128</v>
      </c>
      <c r="K128" s="47"/>
      <c r="L128" s="102">
        <f>+'Ark1'!U3951</f>
        <v>24.700103206267698</v>
      </c>
      <c r="M128" s="49">
        <f>+'Ark1'!W3951</f>
        <v>58.970532733342999</v>
      </c>
      <c r="N128" s="47"/>
      <c r="O128" s="65">
        <f>+'Ark1'!Y3951</f>
        <v>133.93658925979631</v>
      </c>
      <c r="P128" s="47"/>
      <c r="Q128" s="102">
        <f>+'Ark1'!AA3951</f>
        <v>29.112648631394951</v>
      </c>
      <c r="R128" s="49">
        <f>+'Ark1'!AB3951</f>
        <v>3.7547670024112447</v>
      </c>
      <c r="S128" s="65">
        <f>+'Ark1'!AC3951</f>
        <v>-47.370177465212628</v>
      </c>
      <c r="T128" s="65">
        <f t="shared" si="22"/>
        <v>33.446601941747574</v>
      </c>
      <c r="U128" s="49">
        <f>+'Ark1'!V3951</f>
        <v>15.867489114658932</v>
      </c>
      <c r="V128" s="65">
        <f>+'Ark1'!X3951</f>
        <v>145.12512835189085</v>
      </c>
      <c r="W128" s="39"/>
      <c r="X128" s="11"/>
      <c r="Y128" s="11"/>
      <c r="Z128" s="52"/>
      <c r="AH128"/>
    </row>
    <row r="129" spans="1:34">
      <c r="A129" s="39"/>
      <c r="B129" s="47">
        <f>+'Ark1'!C3952</f>
        <v>2012</v>
      </c>
      <c r="C129" s="47">
        <f>+'Ark1'!O3952</f>
        <v>14</v>
      </c>
      <c r="D129" s="48" t="str">
        <f t="shared" si="19"/>
        <v>Vestland</v>
      </c>
      <c r="E129" s="47">
        <f>+'Ark1'!Q3952</f>
        <v>38</v>
      </c>
      <c r="F129" s="47">
        <f>+'Ark1'!R3952</f>
        <v>568</v>
      </c>
      <c r="G129" s="47"/>
      <c r="H129" s="65">
        <f>+'Ark1'!S3952</f>
        <v>567</v>
      </c>
      <c r="I129" s="47"/>
      <c r="J129" s="102">
        <f>+'Ark1'!T3952</f>
        <v>2.0367913364650194</v>
      </c>
      <c r="K129" s="47"/>
      <c r="L129" s="102">
        <f>+'Ark1'!U3952</f>
        <v>2.1812096928722924</v>
      </c>
      <c r="M129" s="49">
        <f>+'Ark1'!W3952</f>
        <v>58.671957671957657</v>
      </c>
      <c r="N129" s="47"/>
      <c r="O129" s="65">
        <f>+'Ark1'!Y3952</f>
        <v>143.47253521126751</v>
      </c>
      <c r="P129" s="47"/>
      <c r="Q129" s="102">
        <f>+'Ark1'!AA3952</f>
        <v>29.666803970573369</v>
      </c>
      <c r="R129" s="49">
        <f>+'Ark1'!AB3952</f>
        <v>4.7880996158381439</v>
      </c>
      <c r="S129" s="65">
        <f>+'Ark1'!AC3952</f>
        <v>-45.725959490641131</v>
      </c>
      <c r="T129" s="65">
        <f t="shared" si="22"/>
        <v>14.947368421052632</v>
      </c>
      <c r="U129" s="49">
        <f>+'Ark1'!V3952</f>
        <v>14.887323943661977</v>
      </c>
      <c r="V129" s="65">
        <f>+'Ark1'!X3952</f>
        <v>155.6700440999191</v>
      </c>
      <c r="W129" s="39"/>
      <c r="X129" s="11"/>
      <c r="Y129" s="11"/>
      <c r="Z129" s="52"/>
      <c r="AH129"/>
    </row>
    <row r="130" spans="1:34">
      <c r="A130" s="39"/>
      <c r="B130" s="47">
        <f>+'Ark1'!C3953</f>
        <v>2012</v>
      </c>
      <c r="C130" s="47">
        <f>+'Ark1'!O3953</f>
        <v>15</v>
      </c>
      <c r="D130" s="48" t="str">
        <f t="shared" si="19"/>
        <v>Møre og Romsdal</v>
      </c>
      <c r="E130" s="47">
        <f>+'Ark1'!Q3953</f>
        <v>9</v>
      </c>
      <c r="F130" s="47">
        <f>+'Ark1'!R3953</f>
        <v>222</v>
      </c>
      <c r="G130" s="47"/>
      <c r="H130" s="65">
        <f>+'Ark1'!S3953</f>
        <v>220</v>
      </c>
      <c r="I130" s="47"/>
      <c r="J130" s="102">
        <f>+'Ark1'!T3953</f>
        <v>0.79606985333667979</v>
      </c>
      <c r="K130" s="47"/>
      <c r="L130" s="102">
        <f>+'Ark1'!U3953</f>
        <v>0.76072432872230866</v>
      </c>
      <c r="M130" s="49">
        <f>+'Ark1'!W3953</f>
        <v>58.5</v>
      </c>
      <c r="N130" s="47"/>
      <c r="O130" s="65">
        <f>+'Ark1'!Y3953</f>
        <v>128.02477477477478</v>
      </c>
      <c r="P130" s="47"/>
      <c r="Q130" s="102">
        <f>+'Ark1'!AA3953</f>
        <v>31.304389874476438</v>
      </c>
      <c r="R130" s="49">
        <f>+'Ark1'!AB3953</f>
        <v>4.039014281187475</v>
      </c>
      <c r="S130" s="65">
        <f>+'Ark1'!AC3953</f>
        <v>-38.187513594823059</v>
      </c>
      <c r="T130" s="65">
        <f t="shared" si="22"/>
        <v>24.666666666666668</v>
      </c>
      <c r="U130" s="49">
        <f>+'Ark1'!V3953</f>
        <v>16.342342342342342</v>
      </c>
      <c r="V130" s="65">
        <f>+'Ark1'!X3953</f>
        <v>139.92904063326603</v>
      </c>
      <c r="W130" s="39"/>
      <c r="X130" s="11"/>
      <c r="Y130" s="11"/>
      <c r="Z130" s="52"/>
      <c r="AH130"/>
    </row>
    <row r="131" spans="1:34">
      <c r="A131" s="39"/>
      <c r="B131" s="47">
        <f>+'Ark1'!C3954</f>
        <v>2012</v>
      </c>
      <c r="C131" s="47">
        <f>+'Ark1'!O3954</f>
        <v>16</v>
      </c>
      <c r="D131" s="48" t="str">
        <f t="shared" si="19"/>
        <v>Trøndelag</v>
      </c>
      <c r="E131" s="47">
        <f>+'Ark1'!Q3954</f>
        <v>282</v>
      </c>
      <c r="F131" s="47">
        <f>+'Ark1'!R3954</f>
        <v>11211</v>
      </c>
      <c r="G131" s="47"/>
      <c r="H131" s="65">
        <f>+'Ark1'!S3954</f>
        <v>11060</v>
      </c>
      <c r="I131" s="47"/>
      <c r="J131" s="102">
        <f>+'Ark1'!T3954</f>
        <v>40.201527593502355</v>
      </c>
      <c r="K131" s="47"/>
      <c r="L131" s="102">
        <f>+'Ark1'!U3954</f>
        <v>39.682937091016846</v>
      </c>
      <c r="M131" s="49">
        <f>+'Ark1'!W3954</f>
        <v>58.63996383363471</v>
      </c>
      <c r="N131" s="47"/>
      <c r="O131" s="65">
        <f>+'Ark1'!Y3954</f>
        <v>132.24496476674679</v>
      </c>
      <c r="P131" s="47"/>
      <c r="Q131" s="102">
        <f>+'Ark1'!AA3954</f>
        <v>28.791721841630618</v>
      </c>
      <c r="R131" s="49">
        <f>+'Ark1'!AB3954</f>
        <v>3.664555016733015</v>
      </c>
      <c r="S131" s="65">
        <f>+'Ark1'!AC3954</f>
        <v>-60.796876310771943</v>
      </c>
      <c r="T131" s="65">
        <f t="shared" si="22"/>
        <v>39.755319148936174</v>
      </c>
      <c r="U131" s="49">
        <f>+'Ark1'!V3954</f>
        <v>16.147622870395143</v>
      </c>
      <c r="V131" s="65">
        <f>+'Ark1'!X3954</f>
        <v>144.79194661874905</v>
      </c>
      <c r="W131" s="39"/>
      <c r="X131" s="11"/>
      <c r="Y131" s="11"/>
      <c r="Z131" s="52"/>
      <c r="AH131"/>
    </row>
    <row r="132" spans="1:34">
      <c r="A132" s="39"/>
      <c r="B132" s="47">
        <f>+'Ark1'!C3955</f>
        <v>2012</v>
      </c>
      <c r="C132" s="47">
        <f>+'Ark1'!O3955</f>
        <v>18</v>
      </c>
      <c r="D132" s="48" t="str">
        <f t="shared" si="19"/>
        <v>Nordland</v>
      </c>
      <c r="E132" s="47">
        <f>+'Ark1'!Q3955</f>
        <v>18</v>
      </c>
      <c r="F132" s="47">
        <f>+'Ark1'!R3955</f>
        <v>425</v>
      </c>
      <c r="G132" s="47"/>
      <c r="H132" s="65">
        <f>+'Ark1'!S3955</f>
        <v>424</v>
      </c>
      <c r="I132" s="47"/>
      <c r="J132" s="102">
        <f>+'Ark1'!T3955</f>
        <v>1.5240076021085094</v>
      </c>
      <c r="K132" s="47"/>
      <c r="L132" s="102">
        <f>+'Ark1'!U3955</f>
        <v>1.4327467794513471</v>
      </c>
      <c r="M132" s="49">
        <f>+'Ark1'!W3955</f>
        <v>62.882075471698109</v>
      </c>
      <c r="N132" s="47"/>
      <c r="O132" s="65">
        <f>+'Ark1'!Y3955</f>
        <v>125.95058823529412</v>
      </c>
      <c r="P132" s="47"/>
      <c r="Q132" s="102">
        <f>+'Ark1'!AA3955</f>
        <v>25.436082380947681</v>
      </c>
      <c r="R132" s="49">
        <f>+'Ark1'!AB3955</f>
        <v>4.7704633130041909</v>
      </c>
      <c r="S132" s="65">
        <f>+'Ark1'!AC3955</f>
        <v>8.3385197395973609</v>
      </c>
      <c r="T132" s="65">
        <f t="shared" si="22"/>
        <v>23.611111111111111</v>
      </c>
      <c r="U132" s="49">
        <f>+'Ark1'!V3955</f>
        <v>17.395294117647062</v>
      </c>
      <c r="V132" s="65">
        <f>+'Ark1'!X3955</f>
        <v>137.05053852526936</v>
      </c>
      <c r="W132" s="39"/>
      <c r="X132" s="11"/>
      <c r="Y132" s="11"/>
      <c r="Z132" s="52"/>
      <c r="AH132"/>
    </row>
    <row r="133" spans="1:34">
      <c r="A133" s="39"/>
      <c r="B133">
        <f>+'Ark1'!C3956</f>
        <v>2012</v>
      </c>
      <c r="C133">
        <f>+'Ark1'!O3956</f>
        <v>54</v>
      </c>
      <c r="D133" s="48" t="str">
        <f t="shared" si="19"/>
        <v>Troms og Finnmark</v>
      </c>
      <c r="E133">
        <f>+'Ark1'!Q3956</f>
        <v>7</v>
      </c>
      <c r="F133">
        <f>+'Ark1'!R3956</f>
        <v>131</v>
      </c>
      <c r="H133" s="9">
        <f>+'Ark1'!S3956</f>
        <v>131</v>
      </c>
      <c r="J133" s="97">
        <f>+'Ark1'!T3956</f>
        <v>0.46975293147344649</v>
      </c>
      <c r="L133" s="97">
        <f>+'Ark1'!U3956</f>
        <v>0.50892769413151484</v>
      </c>
      <c r="M133" s="1">
        <f>+'Ark1'!W3956</f>
        <v>60.160305343511475</v>
      </c>
      <c r="O133" s="9">
        <f>+'Ark1'!Y3956</f>
        <v>145.14580152671755</v>
      </c>
      <c r="Q133" s="97">
        <f>+'Ark1'!AA3956</f>
        <v>35.441990577749237</v>
      </c>
      <c r="R133" s="1">
        <f>+'Ark1'!AB3956</f>
        <v>8.5030904071196733</v>
      </c>
      <c r="S133" s="9">
        <f>+'Ark1'!AC3956</f>
        <v>15.291008914139303</v>
      </c>
      <c r="T133" s="9">
        <f t="shared" ref="T133:T149" si="23">+F133/E133</f>
        <v>18.714285714285715</v>
      </c>
      <c r="U133" s="1">
        <f>+'Ark1'!V3956</f>
        <v>16.412213740458011</v>
      </c>
      <c r="V133" s="9">
        <f>+'Ark1'!X3956</f>
        <v>158.19721618022874</v>
      </c>
      <c r="W133" s="39"/>
      <c r="X133" s="11"/>
      <c r="Y133" s="11"/>
      <c r="Z133" s="52"/>
      <c r="AH133"/>
    </row>
    <row r="134" spans="1:34">
      <c r="A134" s="39"/>
      <c r="B134">
        <f>+'Ark1'!C3957</f>
        <v>2011</v>
      </c>
      <c r="C134">
        <f>+'Ark1'!O3957</f>
        <v>1</v>
      </c>
      <c r="D134" s="48" t="str">
        <f t="shared" si="19"/>
        <v>Viken</v>
      </c>
      <c r="E134">
        <f>+'Ark1'!Q3957</f>
        <v>77</v>
      </c>
      <c r="F134">
        <f>+'Ark1'!R3957</f>
        <v>3345</v>
      </c>
      <c r="H134" s="9">
        <f>+'Ark1'!S3957</f>
        <v>3343</v>
      </c>
      <c r="J134" s="97">
        <f>+'Ark1'!T3957</f>
        <v>12.313638873550529</v>
      </c>
      <c r="L134" s="97">
        <f>+'Ark1'!U3957</f>
        <v>12.55682535578833</v>
      </c>
      <c r="M134" s="1">
        <f>+'Ark1'!W3957</f>
        <v>58.809751720011981</v>
      </c>
      <c r="O134" s="9">
        <f>+'Ark1'!Y3957</f>
        <v>137.41730941704071</v>
      </c>
      <c r="Q134" s="97">
        <f>+'Ark1'!AA3957</f>
        <v>28.812241885195562</v>
      </c>
      <c r="R134" s="1">
        <f>+'Ark1'!AB3957</f>
        <v>3.6063809112010712</v>
      </c>
      <c r="S134" s="9">
        <f>+'Ark1'!AC3957</f>
        <v>-46.868594036189563</v>
      </c>
      <c r="T134" s="9">
        <f t="shared" si="23"/>
        <v>43.441558441558442</v>
      </c>
      <c r="U134" s="1">
        <f>+'Ark1'!V3957</f>
        <v>15.901644245142004</v>
      </c>
      <c r="V134" s="9">
        <f>+'Ark1'!X3957</f>
        <v>148.95743554115299</v>
      </c>
      <c r="W134" s="39"/>
      <c r="X134" s="11"/>
      <c r="Y134" s="11"/>
      <c r="Z134" s="52"/>
      <c r="AH134"/>
    </row>
    <row r="135" spans="1:34">
      <c r="A135" s="39"/>
      <c r="B135">
        <f>+'Ark1'!C3958</f>
        <v>2011</v>
      </c>
      <c r="C135">
        <f>+'Ark1'!O3958</f>
        <v>4</v>
      </c>
      <c r="D135" s="48" t="str">
        <f t="shared" si="19"/>
        <v>Innlandet</v>
      </c>
      <c r="E135">
        <f>+'Ark1'!Q3958</f>
        <v>92</v>
      </c>
      <c r="F135">
        <f>+'Ark1'!R3958</f>
        <v>3940</v>
      </c>
      <c r="H135" s="9">
        <f>+'Ark1'!S3958</f>
        <v>3939</v>
      </c>
      <c r="J135" s="97">
        <f>+'Ark1'!T3958</f>
        <v>14.503957297993749</v>
      </c>
      <c r="L135" s="97">
        <f>+'Ark1'!U3958</f>
        <v>14.546998783657248</v>
      </c>
      <c r="M135" s="1">
        <f>+'Ark1'!W3958</f>
        <v>59.496826605737496</v>
      </c>
      <c r="O135" s="9">
        <f>+'Ark1'!Y3958</f>
        <v>135.15586294416261</v>
      </c>
      <c r="Q135" s="97">
        <f>+'Ark1'!AA3958</f>
        <v>27.902458895845974</v>
      </c>
      <c r="R135" s="1">
        <f>+'Ark1'!AB3958</f>
        <v>3.2714505980728941</v>
      </c>
      <c r="S135" s="9">
        <f>+'Ark1'!AC3958</f>
        <v>-42.554308132656374</v>
      </c>
      <c r="T135" s="9">
        <f t="shared" si="23"/>
        <v>42.826086956521742</v>
      </c>
      <c r="U135" s="1">
        <f>+'Ark1'!V3958</f>
        <v>16.363705583756349</v>
      </c>
      <c r="V135" s="9">
        <f>+'Ark1'!X3958</f>
        <v>146.48409787110029</v>
      </c>
      <c r="W135" s="39"/>
      <c r="X135" s="11"/>
      <c r="Y135" s="11"/>
      <c r="Z135" s="52"/>
      <c r="AH135"/>
    </row>
    <row r="136" spans="1:34">
      <c r="A136" s="39"/>
      <c r="B136">
        <f>+'Ark1'!C3959</f>
        <v>2011</v>
      </c>
      <c r="C136">
        <f>+'Ark1'!O3959</f>
        <v>8</v>
      </c>
      <c r="D136" s="48" t="str">
        <f t="shared" si="19"/>
        <v>Telemark/ Vestfold</v>
      </c>
      <c r="E136">
        <f>+'Ark1'!Q3959</f>
        <v>30</v>
      </c>
      <c r="F136">
        <f>+'Ark1'!R3959</f>
        <v>1012</v>
      </c>
      <c r="H136" s="9">
        <f>+'Ark1'!S3959</f>
        <v>1011</v>
      </c>
      <c r="J136" s="97">
        <f>+'Ark1'!T3959</f>
        <v>3.7253819252714897</v>
      </c>
      <c r="L136" s="97">
        <f>+'Ark1'!U3959</f>
        <v>3.9190625872626064</v>
      </c>
      <c r="M136" s="1">
        <f>+'Ark1'!W3959</f>
        <v>58.077151335311591</v>
      </c>
      <c r="O136" s="9">
        <f>+'Ark1'!Y3959</f>
        <v>141.76185770750999</v>
      </c>
      <c r="Q136" s="97">
        <f>+'Ark1'!AA3959</f>
        <v>32.82510989173489</v>
      </c>
      <c r="R136" s="1">
        <f>+'Ark1'!AB3959</f>
        <v>4.8594470583599101</v>
      </c>
      <c r="S136" s="9">
        <f>+'Ark1'!AC3959</f>
        <v>-57.536285414824121</v>
      </c>
      <c r="T136" s="9">
        <f t="shared" si="23"/>
        <v>33.733333333333334</v>
      </c>
      <c r="U136" s="1">
        <f>+'Ark1'!V3959</f>
        <v>15.450592885375494</v>
      </c>
      <c r="V136" s="9">
        <f>+'Ark1'!X3959</f>
        <v>153.69980601150215</v>
      </c>
      <c r="W136" s="39"/>
      <c r="X136" s="11"/>
      <c r="Y136" s="11"/>
      <c r="Z136" s="52"/>
      <c r="AH136"/>
    </row>
    <row r="137" spans="1:34">
      <c r="A137" s="39"/>
      <c r="B137">
        <f>+'Ark1'!C3960</f>
        <v>2011</v>
      </c>
      <c r="C137">
        <f>+'Ark1'!O3960</f>
        <v>9</v>
      </c>
      <c r="D137" s="48" t="str">
        <f t="shared" si="19"/>
        <v>Agder</v>
      </c>
      <c r="E137">
        <f>+'Ark1'!Q3960</f>
        <v>7</v>
      </c>
      <c r="F137">
        <f>+'Ark1'!R3960</f>
        <v>186</v>
      </c>
      <c r="H137" s="9">
        <f>+'Ark1'!S3960</f>
        <v>183</v>
      </c>
      <c r="J137" s="97">
        <f>+'Ark1'!T3960</f>
        <v>0.68470458310325799</v>
      </c>
      <c r="L137" s="97">
        <f>+'Ark1'!U3960</f>
        <v>0.73870299060346045</v>
      </c>
      <c r="M137" s="1">
        <f>+'Ark1'!W3960</f>
        <v>57.672131147541009</v>
      </c>
      <c r="O137" s="9">
        <f>+'Ark1'!Y3960</f>
        <v>145.38333333333333</v>
      </c>
      <c r="Q137" s="97">
        <f>+'Ark1'!AA3960</f>
        <v>28.135269143251804</v>
      </c>
      <c r="R137" s="1">
        <f>+'Ark1'!AB3960</f>
        <v>3.8327948318737186</v>
      </c>
      <c r="S137" s="9">
        <f>+'Ark1'!AC3960</f>
        <v>-51.944554301247038</v>
      </c>
      <c r="T137" s="9">
        <f t="shared" si="23"/>
        <v>26.571428571428573</v>
      </c>
      <c r="U137" s="1">
        <f>+'Ark1'!V3960</f>
        <v>16.134408602150533</v>
      </c>
      <c r="V137" s="9">
        <f>+'Ark1'!X3960</f>
        <v>160.42824357226903</v>
      </c>
      <c r="W137" s="39"/>
      <c r="X137" s="11"/>
      <c r="Y137" s="11"/>
      <c r="Z137" s="52"/>
      <c r="AH137"/>
    </row>
    <row r="138" spans="1:34">
      <c r="A138" s="39"/>
      <c r="B138">
        <f>+'Ark1'!C3961</f>
        <v>2011</v>
      </c>
      <c r="C138">
        <f>+'Ark1'!O3961</f>
        <v>11</v>
      </c>
      <c r="D138" s="48" t="str">
        <f t="shared" si="19"/>
        <v>Rogaland</v>
      </c>
      <c r="E138">
        <f>+'Ark1'!Q3961</f>
        <v>156</v>
      </c>
      <c r="F138">
        <f>+'Ark1'!R3961</f>
        <v>6145</v>
      </c>
      <c r="H138" s="9">
        <f>+'Ark1'!S3961</f>
        <v>6115</v>
      </c>
      <c r="J138" s="97">
        <f>+'Ark1'!T3961</f>
        <v>22.621019694459779</v>
      </c>
      <c r="L138" s="97">
        <f>+'Ark1'!U3961</f>
        <v>22.36424786030922</v>
      </c>
      <c r="M138" s="1">
        <f>+'Ark1'!W3961</f>
        <v>58.741455437448899</v>
      </c>
      <c r="O138" s="9">
        <f>+'Ark1'!Y3961</f>
        <v>133.22634662327098</v>
      </c>
      <c r="Q138" s="97">
        <f>+'Ark1'!AA3961</f>
        <v>29.946828546295627</v>
      </c>
      <c r="R138" s="1">
        <f>+'Ark1'!AB3961</f>
        <v>4.2256128469603516</v>
      </c>
      <c r="S138" s="9">
        <f>+'Ark1'!AC3961</f>
        <v>-56.628295022363197</v>
      </c>
      <c r="T138" s="9">
        <f t="shared" si="23"/>
        <v>39.391025641025642</v>
      </c>
      <c r="U138" s="1">
        <f>+'Ark1'!V3961</f>
        <v>15.468022782750204</v>
      </c>
      <c r="V138" s="9">
        <f>+'Ark1'!X3961</f>
        <v>144.91853165686223</v>
      </c>
      <c r="W138" s="39"/>
      <c r="X138" s="11"/>
      <c r="Y138" s="11"/>
      <c r="Z138" s="52"/>
      <c r="AH138"/>
    </row>
    <row r="139" spans="1:34">
      <c r="A139" s="39"/>
      <c r="B139">
        <f>+'Ark1'!C3962</f>
        <v>2011</v>
      </c>
      <c r="C139">
        <f>+'Ark1'!O3962</f>
        <v>14</v>
      </c>
      <c r="D139" s="48" t="str">
        <f t="shared" si="19"/>
        <v>Vestland</v>
      </c>
      <c r="E139">
        <f>+'Ark1'!Q3962</f>
        <v>26</v>
      </c>
      <c r="F139">
        <f>+'Ark1'!R3962</f>
        <v>562</v>
      </c>
      <c r="H139" s="9">
        <f>+'Ark1'!S3962</f>
        <v>562</v>
      </c>
      <c r="J139" s="97">
        <f>+'Ark1'!T3962</f>
        <v>2.0688385790539296</v>
      </c>
      <c r="L139" s="97">
        <f>+'Ark1'!U3962</f>
        <v>2.1412779133124524</v>
      </c>
      <c r="M139" s="1">
        <f>+'Ark1'!W3962</f>
        <v>59.033807829181491</v>
      </c>
      <c r="O139" s="9">
        <f>+'Ark1'!Y3962</f>
        <v>139.47437722419923</v>
      </c>
      <c r="Q139" s="97">
        <f>+'Ark1'!AA3962</f>
        <v>32.059570637361993</v>
      </c>
      <c r="R139" s="1">
        <f>+'Ark1'!AB3962</f>
        <v>4.9936539177854957</v>
      </c>
      <c r="S139" s="9">
        <f>+'Ark1'!AC3962</f>
        <v>-48.471194062625592</v>
      </c>
      <c r="T139" s="9">
        <f t="shared" si="23"/>
        <v>21.615384615384617</v>
      </c>
      <c r="U139" s="1">
        <f>+'Ark1'!V3962</f>
        <v>15.058718861209963</v>
      </c>
      <c r="V139" s="9">
        <f>+'Ark1'!X3962</f>
        <v>151.10983447908902</v>
      </c>
      <c r="W139" s="39"/>
      <c r="X139" s="11"/>
      <c r="Y139" s="11"/>
      <c r="Z139" s="52"/>
      <c r="AH139"/>
    </row>
    <row r="140" spans="1:34">
      <c r="A140" s="39"/>
      <c r="B140">
        <f>+'Ark1'!C3963</f>
        <v>2011</v>
      </c>
      <c r="C140">
        <f>+'Ark1'!O3963</f>
        <v>15</v>
      </c>
      <c r="D140" s="48" t="str">
        <f t="shared" si="19"/>
        <v>Møre og Romsdal</v>
      </c>
      <c r="E140">
        <f>+'Ark1'!Q3963</f>
        <v>11</v>
      </c>
      <c r="F140">
        <f>+'Ark1'!R3963</f>
        <v>247</v>
      </c>
      <c r="H140" s="9">
        <f>+'Ark1'!S3963</f>
        <v>243</v>
      </c>
      <c r="J140" s="97">
        <f>+'Ark1'!T3963</f>
        <v>0.90925823670163819</v>
      </c>
      <c r="L140" s="97">
        <f>+'Ark1'!U3963</f>
        <v>0.91832157047261842</v>
      </c>
      <c r="M140" s="1">
        <f>+'Ark1'!W3963</f>
        <v>58.259259259259267</v>
      </c>
      <c r="O140" s="9">
        <f>+'Ark1'!Y3963</f>
        <v>136.09919028340076</v>
      </c>
      <c r="Q140" s="97">
        <f>+'Ark1'!AA3963</f>
        <v>32.413621885046602</v>
      </c>
      <c r="R140" s="1">
        <f>+'Ark1'!AB3963</f>
        <v>4.4391944300659452</v>
      </c>
      <c r="S140" s="9">
        <f>+'Ark1'!AC3963</f>
        <v>-62.220978092759601</v>
      </c>
      <c r="T140" s="9">
        <f t="shared" si="23"/>
        <v>22.454545454545453</v>
      </c>
      <c r="U140" s="1">
        <f>+'Ark1'!V3963</f>
        <v>16.429149797570862</v>
      </c>
      <c r="V140" s="9">
        <f>+'Ark1'!X3963</f>
        <v>149.4668415350402</v>
      </c>
      <c r="W140" s="39"/>
      <c r="X140" s="11"/>
      <c r="Y140" s="11"/>
      <c r="Z140" s="52"/>
      <c r="AH140"/>
    </row>
    <row r="141" spans="1:34">
      <c r="A141" s="39"/>
      <c r="B141">
        <f>+'Ark1'!C3964</f>
        <v>2011</v>
      </c>
      <c r="C141">
        <f>+'Ark1'!O3964</f>
        <v>16</v>
      </c>
      <c r="D141" s="48" t="str">
        <f t="shared" ref="D141:D175" si="24">VLOOKUP(C141,$AG$7:$AH$16,2)</f>
        <v>Trøndelag</v>
      </c>
      <c r="E141">
        <f>+'Ark1'!Q3964</f>
        <v>292</v>
      </c>
      <c r="F141">
        <f>+'Ark1'!R3964</f>
        <v>11202</v>
      </c>
      <c r="H141" s="9">
        <f>+'Ark1'!S3964</f>
        <v>11122</v>
      </c>
      <c r="J141" s="97">
        <f>+'Ark1'!T3964</f>
        <v>41.236885698509113</v>
      </c>
      <c r="L141" s="97">
        <f>+'Ark1'!U3964</f>
        <v>40.854859544182098</v>
      </c>
      <c r="M141" s="1">
        <f>+'Ark1'!W3964</f>
        <v>58.583168494875011</v>
      </c>
      <c r="O141" s="9">
        <f>+'Ark1'!Y3964</f>
        <v>133.50756114979495</v>
      </c>
      <c r="Q141" s="97">
        <f>+'Ark1'!AA3964</f>
        <v>29.902502861062157</v>
      </c>
      <c r="R141" s="1">
        <f>+'Ark1'!AB3964</f>
        <v>4.0220526914879322</v>
      </c>
      <c r="S141" s="9">
        <f>+'Ark1'!AC3964</f>
        <v>-61.63006085316055</v>
      </c>
      <c r="T141" s="9">
        <f t="shared" si="23"/>
        <v>38.363013698630134</v>
      </c>
      <c r="U141" s="1">
        <f>+'Ark1'!V3964</f>
        <v>16.612033565434746</v>
      </c>
      <c r="V141" s="9">
        <f>+'Ark1'!X3964</f>
        <v>145.34910284361487</v>
      </c>
      <c r="W141" s="39"/>
      <c r="X141" s="11"/>
      <c r="Y141" s="11"/>
      <c r="Z141" s="52"/>
      <c r="AH141"/>
    </row>
    <row r="142" spans="1:34">
      <c r="A142" s="39"/>
      <c r="B142">
        <f>+'Ark1'!C3965</f>
        <v>2011</v>
      </c>
      <c r="C142">
        <f>+'Ark1'!O3965</f>
        <v>18</v>
      </c>
      <c r="D142" s="48" t="str">
        <f t="shared" si="24"/>
        <v>Nordland</v>
      </c>
      <c r="E142">
        <f>+'Ark1'!Q3965</f>
        <v>20</v>
      </c>
      <c r="F142">
        <f>+'Ark1'!R3965</f>
        <v>390</v>
      </c>
      <c r="H142" s="9">
        <f>+'Ark1'!S3965</f>
        <v>383</v>
      </c>
      <c r="J142" s="97">
        <f>+'Ark1'!T3965</f>
        <v>1.4356709000552177</v>
      </c>
      <c r="L142" s="97">
        <f>+'Ark1'!U3965</f>
        <v>1.4065250453895302</v>
      </c>
      <c r="M142" s="1">
        <f>+'Ark1'!W3965</f>
        <v>62.433420365535248</v>
      </c>
      <c r="O142" s="9">
        <f>+'Ark1'!Y3965</f>
        <v>132.02025641025642</v>
      </c>
      <c r="Q142" s="97">
        <f>+'Ark1'!AA3965</f>
        <v>27.028518392026044</v>
      </c>
      <c r="R142" s="1">
        <f>+'Ark1'!AB3965</f>
        <v>2.2143916994854376</v>
      </c>
      <c r="S142" s="9">
        <f>+'Ark1'!AC3965</f>
        <v>-29.502430238803253</v>
      </c>
      <c r="T142" s="9">
        <f t="shared" si="23"/>
        <v>19.5</v>
      </c>
      <c r="U142" s="1">
        <f>+'Ark1'!V3965</f>
        <v>18.405128205128204</v>
      </c>
      <c r="V142" s="9">
        <f>+'Ark1'!X3965</f>
        <v>145.53518348751291</v>
      </c>
      <c r="W142" s="39"/>
      <c r="X142" s="11"/>
      <c r="Y142" s="11"/>
      <c r="Z142" s="52"/>
      <c r="AH142"/>
    </row>
    <row r="143" spans="1:34">
      <c r="A143" s="39"/>
      <c r="B143">
        <f>+'Ark1'!C3966</f>
        <v>2011</v>
      </c>
      <c r="C143">
        <f>+'Ark1'!O3966</f>
        <v>54</v>
      </c>
      <c r="D143" s="48" t="str">
        <f t="shared" si="24"/>
        <v>Troms og Finnmark</v>
      </c>
      <c r="E143">
        <f>+'Ark1'!Q3966</f>
        <v>10</v>
      </c>
      <c r="F143">
        <f>+'Ark1'!R3966</f>
        <v>136</v>
      </c>
      <c r="H143" s="9">
        <f>+'Ark1'!S3966</f>
        <v>133</v>
      </c>
      <c r="J143" s="97">
        <f>+'Ark1'!T3966</f>
        <v>0.50064421130130687</v>
      </c>
      <c r="L143" s="97">
        <f>+'Ark1'!U3966</f>
        <v>0.55317834902245899</v>
      </c>
      <c r="M143" s="1">
        <f>+'Ark1'!W3966</f>
        <v>59.383458646616553</v>
      </c>
      <c r="O143" s="9">
        <f>+'Ark1'!Y3966</f>
        <v>148.8963235294118</v>
      </c>
      <c r="Q143" s="97">
        <f>+'Ark1'!AA3966</f>
        <v>29.034763882440345</v>
      </c>
      <c r="R143" s="1">
        <f>+'Ark1'!AB3966</f>
        <v>3.7088023815556737</v>
      </c>
      <c r="S143" s="9">
        <f>+'Ark1'!AC3966</f>
        <v>-30.914674081274228</v>
      </c>
      <c r="T143" s="9">
        <f t="shared" si="23"/>
        <v>13.6</v>
      </c>
      <c r="U143" s="1">
        <f>+'Ark1'!V3966</f>
        <v>17.088235294117652</v>
      </c>
      <c r="V143" s="9">
        <f>+'Ark1'!X3966</f>
        <v>163.9419093748009</v>
      </c>
      <c r="W143" s="39"/>
      <c r="X143" s="11"/>
      <c r="Y143" s="11"/>
      <c r="Z143" s="52"/>
      <c r="AH143"/>
    </row>
    <row r="144" spans="1:34">
      <c r="A144" s="39"/>
      <c r="B144">
        <f>+'Ark1'!C3967</f>
        <v>2010</v>
      </c>
      <c r="C144">
        <f>+'Ark1'!O3967</f>
        <v>1</v>
      </c>
      <c r="D144" s="48" t="str">
        <f t="shared" si="24"/>
        <v>Viken</v>
      </c>
      <c r="E144">
        <f>+'Ark1'!Q3967</f>
        <v>99</v>
      </c>
      <c r="F144">
        <f>+'Ark1'!R3967</f>
        <v>3401</v>
      </c>
      <c r="H144" s="9">
        <f>+'Ark1'!S3967</f>
        <v>3394</v>
      </c>
      <c r="J144" s="97">
        <f>+'Ark1'!T3967</f>
        <v>13.233977975796719</v>
      </c>
      <c r="L144" s="97">
        <f>+'Ark1'!U3967</f>
        <v>13.101657395845148</v>
      </c>
      <c r="M144" s="1">
        <f>+'Ark1'!W3967</f>
        <v>58.760754272245137</v>
      </c>
      <c r="O144" s="9">
        <f>+'Ark1'!Y3967</f>
        <v>132.48174066451031</v>
      </c>
      <c r="Q144" s="97">
        <f>+'Ark1'!AA3967</f>
        <v>28.595326629069341</v>
      </c>
      <c r="R144" s="1">
        <f>+'Ark1'!AB3967</f>
        <v>3.3119901668587799</v>
      </c>
      <c r="S144" s="9">
        <f>+'Ark1'!AC3967</f>
        <v>-41.784248364882046</v>
      </c>
      <c r="T144" s="9">
        <f t="shared" si="23"/>
        <v>34.353535353535356</v>
      </c>
      <c r="U144" s="1">
        <f>+'Ark1'!V3967</f>
        <v>15.952660982064099</v>
      </c>
      <c r="V144" s="9">
        <f>+'Ark1'!X3967</f>
        <v>143.81363839518221</v>
      </c>
      <c r="W144" s="39"/>
      <c r="X144" s="11"/>
      <c r="Y144" s="11"/>
      <c r="Z144" s="52"/>
      <c r="AH144"/>
    </row>
    <row r="145" spans="1:34">
      <c r="A145" s="39"/>
      <c r="B145">
        <f>+'Ark1'!C3968</f>
        <v>2010</v>
      </c>
      <c r="C145">
        <f>+'Ark1'!O3968</f>
        <v>4</v>
      </c>
      <c r="D145" s="48" t="str">
        <f t="shared" si="24"/>
        <v>Innlandet</v>
      </c>
      <c r="E145">
        <f>+'Ark1'!Q3968</f>
        <v>111</v>
      </c>
      <c r="F145">
        <f>+'Ark1'!R3968</f>
        <v>3943</v>
      </c>
      <c r="H145" s="9">
        <f>+'Ark1'!S3968</f>
        <v>3928</v>
      </c>
      <c r="J145" s="97">
        <f>+'Ark1'!T3968</f>
        <v>15.343009455620845</v>
      </c>
      <c r="L145" s="97">
        <f>+'Ark1'!U3968</f>
        <v>15.32262726365912</v>
      </c>
      <c r="M145" s="1">
        <f>+'Ark1'!W3968</f>
        <v>58.86685336048879</v>
      </c>
      <c r="O145" s="9">
        <f>+'Ark1'!Y3968</f>
        <v>133.64197311691544</v>
      </c>
      <c r="Q145" s="97">
        <f>+'Ark1'!AA3968</f>
        <v>27.306614235152381</v>
      </c>
      <c r="R145" s="1">
        <f>+'Ark1'!AB3968</f>
        <v>2.7225936846272623</v>
      </c>
      <c r="S145" s="9">
        <f>+'Ark1'!AC3968</f>
        <v>-48.059223917433904</v>
      </c>
      <c r="T145" s="9">
        <f t="shared" si="23"/>
        <v>35.522522522522522</v>
      </c>
      <c r="U145" s="1">
        <f>+'Ark1'!V3968</f>
        <v>16.077352269845296</v>
      </c>
      <c r="V145" s="9">
        <f>+'Ark1'!X3968</f>
        <v>145.268505235357</v>
      </c>
      <c r="W145" s="39"/>
      <c r="X145" s="11"/>
      <c r="Y145" s="11"/>
      <c r="Z145" s="52"/>
      <c r="AH145"/>
    </row>
    <row r="146" spans="1:34">
      <c r="A146" s="39"/>
      <c r="B146">
        <f>+'Ark1'!C3969</f>
        <v>2010</v>
      </c>
      <c r="C146">
        <f>+'Ark1'!O3969</f>
        <v>8</v>
      </c>
      <c r="D146" s="48" t="str">
        <f t="shared" si="24"/>
        <v>Telemark/ Vestfold</v>
      </c>
      <c r="E146">
        <f>+'Ark1'!Q3969</f>
        <v>36</v>
      </c>
      <c r="F146">
        <f>+'Ark1'!R3969</f>
        <v>1298</v>
      </c>
      <c r="H146" s="9">
        <f>+'Ark1'!S3969</f>
        <v>1297</v>
      </c>
      <c r="J146" s="97">
        <f>+'Ark1'!T3969</f>
        <v>5.0507801859994572</v>
      </c>
      <c r="L146" s="97">
        <f>+'Ark1'!U3969</f>
        <v>5.2095739919493642</v>
      </c>
      <c r="M146" s="1">
        <f>+'Ark1'!W3969</f>
        <v>58.038550501156493</v>
      </c>
      <c r="O146" s="9">
        <f>+'Ark1'!Y3969</f>
        <v>138.02696456086281</v>
      </c>
      <c r="Q146" s="97">
        <f>+'Ark1'!AA3969</f>
        <v>31.95243603264462</v>
      </c>
      <c r="R146" s="1">
        <f>+'Ark1'!AB3969</f>
        <v>4.2867597052079685</v>
      </c>
      <c r="S146" s="9">
        <f>+'Ark1'!AC3969</f>
        <v>-53.490428062371201</v>
      </c>
      <c r="T146" s="9">
        <f t="shared" si="23"/>
        <v>36.055555555555557</v>
      </c>
      <c r="U146" s="1">
        <f>+'Ark1'!V3969</f>
        <v>15.882896764252697</v>
      </c>
      <c r="V146" s="9">
        <f>+'Ark1'!X3969</f>
        <v>149.62606026105675</v>
      </c>
      <c r="W146" s="39"/>
      <c r="X146" s="11"/>
      <c r="Y146" s="11"/>
      <c r="Z146" s="52"/>
      <c r="AH146"/>
    </row>
    <row r="147" spans="1:34">
      <c r="A147" s="39"/>
      <c r="B147">
        <f>+'Ark1'!C3970</f>
        <v>2010</v>
      </c>
      <c r="C147">
        <f>+'Ark1'!O3970</f>
        <v>9</v>
      </c>
      <c r="D147" s="48" t="str">
        <f t="shared" si="24"/>
        <v>Agder</v>
      </c>
      <c r="E147">
        <f>+'Ark1'!Q3970</f>
        <v>14</v>
      </c>
      <c r="F147">
        <f>+'Ark1'!R3970</f>
        <v>219</v>
      </c>
      <c r="H147" s="9">
        <f>+'Ark1'!S3970</f>
        <v>214</v>
      </c>
      <c r="J147" s="97">
        <f>+'Ark1'!T3970</f>
        <v>0.85217323631269692</v>
      </c>
      <c r="L147" s="97">
        <f>+'Ark1'!U3970</f>
        <v>0.93526274358005757</v>
      </c>
      <c r="M147" s="1">
        <f>+'Ark1'!W3970</f>
        <v>56.672897196261694</v>
      </c>
      <c r="O147" s="9">
        <f>+'Ark1'!Y3970</f>
        <v>146.86757990867588</v>
      </c>
      <c r="Q147" s="97">
        <f>+'Ark1'!AA3970</f>
        <v>33.131213211202855</v>
      </c>
      <c r="R147" s="1">
        <f>+'Ark1'!AB3970</f>
        <v>3.8988991998690889</v>
      </c>
      <c r="S147" s="9">
        <f>+'Ark1'!AC3970</f>
        <v>-60.374633919703982</v>
      </c>
      <c r="T147" s="9">
        <f t="shared" si="23"/>
        <v>15.642857142857142</v>
      </c>
      <c r="U147" s="1">
        <f>+'Ark1'!V3970</f>
        <v>14.666666666666663</v>
      </c>
      <c r="V147" s="9">
        <f>+'Ark1'!X3970</f>
        <v>162.30724706510927</v>
      </c>
      <c r="W147" s="39"/>
      <c r="X147" s="11"/>
      <c r="Y147" s="11"/>
      <c r="Z147" s="52"/>
      <c r="AH147"/>
    </row>
    <row r="148" spans="1:34">
      <c r="A148" s="39"/>
      <c r="B148">
        <f>+'Ark1'!C3971</f>
        <v>2010</v>
      </c>
      <c r="C148">
        <f>+'Ark1'!O3971</f>
        <v>11</v>
      </c>
      <c r="D148" s="48" t="str">
        <f t="shared" si="24"/>
        <v>Rogaland</v>
      </c>
      <c r="E148">
        <f>+'Ark1'!Q3971</f>
        <v>178</v>
      </c>
      <c r="F148">
        <f>+'Ark1'!R3971</f>
        <v>6002</v>
      </c>
      <c r="H148" s="9">
        <f>+'Ark1'!S3971</f>
        <v>5927</v>
      </c>
      <c r="J148" s="97">
        <f>+'Ark1'!T3971</f>
        <v>23.354994357757111</v>
      </c>
      <c r="L148" s="97">
        <f>+'Ark1'!U3971</f>
        <v>22.906025111240556</v>
      </c>
      <c r="M148" s="1">
        <f>+'Ark1'!W3971</f>
        <v>58.37472583094312</v>
      </c>
      <c r="O148" s="9">
        <f>+'Ark1'!Y3971</f>
        <v>131.24723425524823</v>
      </c>
      <c r="Q148" s="97">
        <f>+'Ark1'!AA3971</f>
        <v>29.813638686848822</v>
      </c>
      <c r="R148" s="1">
        <f>+'Ark1'!AB3971</f>
        <v>3.7896152029078913</v>
      </c>
      <c r="S148" s="9">
        <f>+'Ark1'!AC3971</f>
        <v>-55.085022916642991</v>
      </c>
      <c r="T148" s="9">
        <f t="shared" si="23"/>
        <v>33.719101123595507</v>
      </c>
      <c r="U148" s="1">
        <f>+'Ark1'!V3971</f>
        <v>15.589303565478176</v>
      </c>
      <c r="V148" s="9">
        <f>+'Ark1'!X3971</f>
        <v>143.83580337792779</v>
      </c>
      <c r="W148" s="39"/>
      <c r="X148" s="11"/>
      <c r="Y148" s="11"/>
      <c r="Z148" s="52"/>
      <c r="AH148"/>
    </row>
    <row r="149" spans="1:34">
      <c r="A149" s="39"/>
      <c r="B149">
        <f>+'Ark1'!C3972</f>
        <v>2010</v>
      </c>
      <c r="C149">
        <f>+'Ark1'!O3972</f>
        <v>14</v>
      </c>
      <c r="D149" s="48" t="str">
        <f t="shared" si="24"/>
        <v>Vestland</v>
      </c>
      <c r="E149">
        <f>+'Ark1'!Q3972</f>
        <v>42</v>
      </c>
      <c r="F149">
        <f>+'Ark1'!R3972</f>
        <v>615</v>
      </c>
      <c r="H149" s="9">
        <f>+'Ark1'!S3972</f>
        <v>611</v>
      </c>
      <c r="J149" s="97">
        <f>+'Ark1'!T3972</f>
        <v>2.3930892252616833</v>
      </c>
      <c r="L149" s="97">
        <f>+'Ark1'!U3972</f>
        <v>2.4990683429205238</v>
      </c>
      <c r="M149" s="1">
        <f>+'Ark1'!W3972</f>
        <v>57.828150572831426</v>
      </c>
      <c r="O149" s="9">
        <f>+'Ark1'!Y3972</f>
        <v>139.74601626016272</v>
      </c>
      <c r="Q149" s="97">
        <f>+'Ark1'!AA3972</f>
        <v>28.141354532042392</v>
      </c>
      <c r="R149" s="1">
        <f>+'Ark1'!AB3972</f>
        <v>4.6344182752349807</v>
      </c>
      <c r="S149" s="9">
        <f>+'Ark1'!AC3972</f>
        <v>-45.976654712882386</v>
      </c>
      <c r="T149" s="9">
        <f t="shared" si="23"/>
        <v>14.642857142857142</v>
      </c>
      <c r="U149" s="1">
        <f>+'Ark1'!V3972</f>
        <v>14.86341463414634</v>
      </c>
      <c r="V149" s="9">
        <f>+'Ark1'!X3972</f>
        <v>152.497423565785</v>
      </c>
      <c r="W149" s="39"/>
      <c r="X149" s="11"/>
      <c r="Y149" s="11"/>
      <c r="Z149" s="52"/>
      <c r="AH149"/>
    </row>
    <row r="150" spans="1:34">
      <c r="A150" s="39"/>
      <c r="B150" s="47">
        <f>+'Ark1'!C3973</f>
        <v>2010</v>
      </c>
      <c r="C150" s="47">
        <f>+'Ark1'!O3973</f>
        <v>15</v>
      </c>
      <c r="D150" s="48" t="str">
        <f t="shared" si="24"/>
        <v>Møre og Romsdal</v>
      </c>
      <c r="E150" s="47">
        <f>+'Ark1'!Q3973</f>
        <v>15</v>
      </c>
      <c r="F150" s="47">
        <f>+'Ark1'!R3973</f>
        <v>196</v>
      </c>
      <c r="G150" s="47"/>
      <c r="H150" s="65">
        <f>+'Ark1'!S3973</f>
        <v>194</v>
      </c>
      <c r="I150" s="47"/>
      <c r="J150" s="102">
        <f>+'Ark1'!T3973</f>
        <v>0.76267559048990241</v>
      </c>
      <c r="K150" s="47"/>
      <c r="L150" s="102">
        <f>+'Ark1'!U3973</f>
        <v>0.73645980079985296</v>
      </c>
      <c r="M150" s="49">
        <f>+'Ark1'!W3973</f>
        <v>58.371134020618541</v>
      </c>
      <c r="N150" s="47"/>
      <c r="O150" s="65">
        <f>+'Ark1'!Y3973</f>
        <v>129.21989795918361</v>
      </c>
      <c r="P150" s="47"/>
      <c r="Q150" s="102">
        <f>+'Ark1'!AA3973</f>
        <v>36.184506009204995</v>
      </c>
      <c r="R150" s="49">
        <f>+'Ark1'!AB3973</f>
        <v>4.0533035721516795</v>
      </c>
      <c r="S150" s="65">
        <f>+'Ark1'!AC3973</f>
        <v>-56.702794630478323</v>
      </c>
      <c r="T150" s="65">
        <f t="shared" ref="T150:T168" si="25">+F150/E150</f>
        <v>13.066666666666666</v>
      </c>
      <c r="U150" s="49">
        <f>+'Ark1'!V3973</f>
        <v>13.98469387755102</v>
      </c>
      <c r="V150" s="65">
        <f>+'Ark1'!X3973</f>
        <v>141.15406726070711</v>
      </c>
      <c r="W150" s="39"/>
      <c r="X150" s="11"/>
      <c r="Y150" s="11"/>
      <c r="Z150" s="52"/>
      <c r="AH150"/>
    </row>
    <row r="151" spans="1:34">
      <c r="A151" s="39"/>
      <c r="B151" s="47">
        <f>+'Ark1'!C3974</f>
        <v>2010</v>
      </c>
      <c r="C151" s="47">
        <f>+'Ark1'!O3974</f>
        <v>16</v>
      </c>
      <c r="D151" s="48" t="str">
        <f t="shared" si="24"/>
        <v>Trøndelag</v>
      </c>
      <c r="E151" s="47">
        <f>+'Ark1'!Q3974</f>
        <v>288</v>
      </c>
      <c r="F151" s="47">
        <f>+'Ark1'!R3974</f>
        <v>9427</v>
      </c>
      <c r="G151" s="47"/>
      <c r="H151" s="65">
        <f>+'Ark1'!S3974</f>
        <v>9367</v>
      </c>
      <c r="I151" s="47"/>
      <c r="J151" s="102">
        <f>+'Ark1'!T3974</f>
        <v>36.682361181368925</v>
      </c>
      <c r="K151" s="47"/>
      <c r="L151" s="102">
        <f>+'Ark1'!U3974</f>
        <v>36.864365035572867</v>
      </c>
      <c r="M151" s="49">
        <f>+'Ark1'!W3974</f>
        <v>57.96220775061385</v>
      </c>
      <c r="N151" s="47"/>
      <c r="O151" s="65">
        <f>+'Ark1'!Y3974</f>
        <v>134.48370637530519</v>
      </c>
      <c r="P151" s="47"/>
      <c r="Q151" s="102">
        <f>+'Ark1'!AA3974</f>
        <v>29.927680769229607</v>
      </c>
      <c r="R151" s="49">
        <f>+'Ark1'!AB3974</f>
        <v>3.9203479378558206</v>
      </c>
      <c r="S151" s="65">
        <f>+'Ark1'!AC3974</f>
        <v>-62.092241133726311</v>
      </c>
      <c r="T151" s="65">
        <f t="shared" si="25"/>
        <v>32.732638888888886</v>
      </c>
      <c r="U151" s="49">
        <f>+'Ark1'!V3974</f>
        <v>14.452848201973056</v>
      </c>
      <c r="V151" s="65">
        <f>+'Ark1'!X3974</f>
        <v>146.36638198687297</v>
      </c>
      <c r="W151" s="39"/>
      <c r="X151" s="11"/>
      <c r="Y151" s="11"/>
      <c r="Z151" s="52"/>
      <c r="AH151"/>
    </row>
    <row r="152" spans="1:34">
      <c r="A152" s="39"/>
      <c r="B152" s="47">
        <f>+'Ark1'!C3975</f>
        <v>2010</v>
      </c>
      <c r="C152" s="47">
        <f>+'Ark1'!O3975</f>
        <v>18</v>
      </c>
      <c r="D152" s="48" t="str">
        <f t="shared" si="24"/>
        <v>Nordland</v>
      </c>
      <c r="E152" s="47">
        <f>+'Ark1'!Q3975</f>
        <v>26</v>
      </c>
      <c r="F152" s="47">
        <f>+'Ark1'!R3975</f>
        <v>433</v>
      </c>
      <c r="G152" s="47"/>
      <c r="H152" s="65">
        <f>+'Ark1'!S3975</f>
        <v>431</v>
      </c>
      <c r="I152" s="47"/>
      <c r="J152" s="102">
        <f>+'Ark1'!T3975</f>
        <v>1.6848904626639163</v>
      </c>
      <c r="K152" s="47"/>
      <c r="L152" s="102">
        <f>+'Ark1'!U3975</f>
        <v>1.6986021887078981</v>
      </c>
      <c r="M152" s="49">
        <f>+'Ark1'!W3975</f>
        <v>61.744779582366576</v>
      </c>
      <c r="N152" s="47"/>
      <c r="O152" s="65">
        <f>+'Ark1'!Y3975</f>
        <v>134.90877598152423</v>
      </c>
      <c r="P152" s="47"/>
      <c r="Q152" s="102">
        <f>+'Ark1'!AA3975</f>
        <v>26.723220780912751</v>
      </c>
      <c r="R152" s="49">
        <f>+'Ark1'!AB3975</f>
        <v>2.3070183215793314</v>
      </c>
      <c r="S152" s="65">
        <f>+'Ark1'!AC3975</f>
        <v>-35.42197134461572</v>
      </c>
      <c r="T152" s="65">
        <f t="shared" si="25"/>
        <v>16.653846153846153</v>
      </c>
      <c r="U152" s="49">
        <f>+'Ark1'!V3975</f>
        <v>16.819861431870667</v>
      </c>
      <c r="V152" s="65">
        <f>+'Ark1'!X3975</f>
        <v>146.91774737964121</v>
      </c>
      <c r="W152" s="39"/>
      <c r="X152" s="11"/>
      <c r="Y152" s="11"/>
      <c r="Z152" s="52"/>
      <c r="AH152"/>
    </row>
    <row r="153" spans="1:34">
      <c r="A153" s="39"/>
      <c r="B153" s="47">
        <f>+'Ark1'!C3976</f>
        <v>2010</v>
      </c>
      <c r="C153" s="47">
        <f>+'Ark1'!O3976</f>
        <v>54</v>
      </c>
      <c r="D153" s="48" t="str">
        <f t="shared" si="24"/>
        <v>Troms og Finnmark</v>
      </c>
      <c r="E153" s="47">
        <f>+'Ark1'!Q3976</f>
        <v>15</v>
      </c>
      <c r="F153" s="47">
        <f>+'Ark1'!R3976</f>
        <v>165</v>
      </c>
      <c r="G153" s="47"/>
      <c r="H153" s="65">
        <f>+'Ark1'!S3976</f>
        <v>163</v>
      </c>
      <c r="I153" s="47"/>
      <c r="J153" s="102">
        <f>+'Ark1'!T3976</f>
        <v>0.64204832872874451</v>
      </c>
      <c r="K153" s="47"/>
      <c r="L153" s="102">
        <f>+'Ark1'!U3976</f>
        <v>0.72635812572462255</v>
      </c>
      <c r="M153" s="49">
        <f>+'Ark1'!W3976</f>
        <v>58.533742331288344</v>
      </c>
      <c r="N153" s="47"/>
      <c r="O153" s="65">
        <f>+'Ark1'!Y3976</f>
        <v>151.39212121212122</v>
      </c>
      <c r="P153" s="47"/>
      <c r="Q153" s="102">
        <f>+'Ark1'!AA3976</f>
        <v>34.11333577678981</v>
      </c>
      <c r="R153" s="49">
        <f>+'Ark1'!AB3976</f>
        <v>4.0461785479118006</v>
      </c>
      <c r="S153" s="65">
        <f>+'Ark1'!AC3976</f>
        <v>-56.020305096638282</v>
      </c>
      <c r="T153" s="65">
        <f t="shared" si="25"/>
        <v>11</v>
      </c>
      <c r="U153" s="49">
        <f>+'Ark1'!V3976</f>
        <v>15.042424242424245</v>
      </c>
      <c r="V153" s="65">
        <f>+'Ark1'!X3976</f>
        <v>165.60753800190412</v>
      </c>
      <c r="W153" s="39"/>
      <c r="X153" s="11"/>
      <c r="Y153" s="11"/>
      <c r="Z153" s="52"/>
      <c r="AH153"/>
    </row>
    <row r="154" spans="1:3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11"/>
      <c r="Y154" s="11"/>
      <c r="Z154" s="52"/>
      <c r="AH154"/>
    </row>
    <row r="155" spans="1:34">
      <c r="A155" s="39"/>
      <c r="B155" s="47">
        <f>+'Ark1'!C3977</f>
        <v>2009</v>
      </c>
      <c r="C155" s="47">
        <f>+'Ark1'!O3977</f>
        <v>1</v>
      </c>
      <c r="D155" s="48" t="str">
        <f t="shared" si="24"/>
        <v>Viken</v>
      </c>
      <c r="E155" s="47">
        <f>+'Ark1'!Q3977</f>
        <v>115</v>
      </c>
      <c r="F155" s="47">
        <f>+'Ark1'!R3977</f>
        <v>3140</v>
      </c>
      <c r="G155" s="47"/>
      <c r="H155" s="65">
        <f>+'Ark1'!S3977</f>
        <v>3127</v>
      </c>
      <c r="I155" s="47"/>
      <c r="J155" s="102">
        <f>+'Ark1'!T3977</f>
        <v>14.102807671388412</v>
      </c>
      <c r="K155" s="47"/>
      <c r="L155" s="102">
        <f>+'Ark1'!U3977</f>
        <v>13.93376320390842</v>
      </c>
      <c r="M155" s="49">
        <f>+'Ark1'!W3977</f>
        <v>57.640550047969299</v>
      </c>
      <c r="N155" s="47"/>
      <c r="O155" s="65">
        <f>+'Ark1'!Y3977</f>
        <v>133.2911464968154</v>
      </c>
      <c r="P155" s="47"/>
      <c r="Q155" s="102">
        <f>+'Ark1'!AA3977</f>
        <v>28.781579827379925</v>
      </c>
      <c r="R155" s="49">
        <f>+'Ark1'!AB3977</f>
        <v>3.2557532287687647</v>
      </c>
      <c r="S155" s="65">
        <f>+'Ark1'!AC3977</f>
        <v>-34.364262166416104</v>
      </c>
      <c r="T155" s="65">
        <f t="shared" si="25"/>
        <v>27.304347826086957</v>
      </c>
      <c r="U155" s="49">
        <f>+'Ark1'!V3977</f>
        <v>16.073566878980895</v>
      </c>
      <c r="V155" s="65">
        <f>+'Ark1'!X3977</f>
        <v>144.91888124434999</v>
      </c>
      <c r="W155" s="39"/>
      <c r="X155" s="11"/>
      <c r="Y155" s="11"/>
      <c r="Z155" s="52"/>
      <c r="AH155"/>
    </row>
    <row r="156" spans="1:34">
      <c r="A156" s="39"/>
      <c r="B156" s="47">
        <f>+'Ark1'!C3978</f>
        <v>2009</v>
      </c>
      <c r="C156" s="47">
        <f>+'Ark1'!O3978</f>
        <v>4</v>
      </c>
      <c r="D156" s="48" t="str">
        <f t="shared" si="24"/>
        <v>Innlandet</v>
      </c>
      <c r="E156" s="47">
        <f>+'Ark1'!Q3978</f>
        <v>137</v>
      </c>
      <c r="F156" s="47">
        <f>+'Ark1'!R3978</f>
        <v>3427</v>
      </c>
      <c r="G156" s="47"/>
      <c r="H156" s="65">
        <f>+'Ark1'!S3978</f>
        <v>3414</v>
      </c>
      <c r="I156" s="47"/>
      <c r="J156" s="102">
        <f>+'Ark1'!T3978</f>
        <v>15.391822257913402</v>
      </c>
      <c r="K156" s="47"/>
      <c r="L156" s="102">
        <f>+'Ark1'!U3978</f>
        <v>15.054295787723124</v>
      </c>
      <c r="M156" s="49">
        <f>+'Ark1'!W3978</f>
        <v>57.945518453427056</v>
      </c>
      <c r="N156" s="47"/>
      <c r="O156" s="65">
        <f>+'Ark1'!Y3978</f>
        <v>131.94983950977519</v>
      </c>
      <c r="P156" s="47"/>
      <c r="Q156" s="102">
        <f>+'Ark1'!AA3978</f>
        <v>28.270301388409681</v>
      </c>
      <c r="R156" s="49">
        <f>+'Ark1'!AB3978</f>
        <v>3.1785320100357941</v>
      </c>
      <c r="S156" s="65">
        <f>+'Ark1'!AC3978</f>
        <v>-42.170972956409379</v>
      </c>
      <c r="T156" s="65">
        <f t="shared" si="25"/>
        <v>25.014598540145986</v>
      </c>
      <c r="U156" s="49">
        <f>+'Ark1'!V3978</f>
        <v>16.432740005836013</v>
      </c>
      <c r="V156" s="65">
        <f>+'Ark1'!X3978</f>
        <v>143.47206445785648</v>
      </c>
      <c r="W156" s="39"/>
      <c r="X156" s="11"/>
      <c r="Y156" s="11"/>
      <c r="Z156" s="52"/>
      <c r="AH156"/>
    </row>
    <row r="157" spans="1:34">
      <c r="A157" s="39"/>
      <c r="B157" s="47">
        <f>+'Ark1'!C3979</f>
        <v>2009</v>
      </c>
      <c r="C157" s="47">
        <f>+'Ark1'!O3979</f>
        <v>8</v>
      </c>
      <c r="D157" s="48" t="str">
        <f t="shared" si="24"/>
        <v>Telemark/ Vestfold</v>
      </c>
      <c r="E157" s="47">
        <f>+'Ark1'!Q3979</f>
        <v>58</v>
      </c>
      <c r="F157" s="47">
        <f>+'Ark1'!R3979</f>
        <v>1165</v>
      </c>
      <c r="G157" s="47"/>
      <c r="H157" s="65">
        <f>+'Ark1'!S3979</f>
        <v>1164</v>
      </c>
      <c r="I157" s="47"/>
      <c r="J157" s="102">
        <f>+'Ark1'!T3979</f>
        <v>5.2324111264864639</v>
      </c>
      <c r="K157" s="47"/>
      <c r="L157" s="102">
        <f>+'Ark1'!U3979</f>
        <v>5.2536048960008657</v>
      </c>
      <c r="M157" s="49">
        <f>+'Ark1'!W3979</f>
        <v>57.318728522336762</v>
      </c>
      <c r="N157" s="47"/>
      <c r="O157" s="65">
        <f>+'Ark1'!Y3979</f>
        <v>135.45467811158798</v>
      </c>
      <c r="P157" s="47"/>
      <c r="Q157" s="102">
        <f>+'Ark1'!AA3979</f>
        <v>32.504895141806273</v>
      </c>
      <c r="R157" s="49">
        <f>+'Ark1'!AB3979</f>
        <v>4.3153955708802592</v>
      </c>
      <c r="S157" s="65">
        <f>+'Ark1'!AC3979</f>
        <v>-57.434379170450221</v>
      </c>
      <c r="T157" s="65">
        <f t="shared" si="25"/>
        <v>20.086206896551722</v>
      </c>
      <c r="U157" s="49">
        <f>+'Ark1'!V3979</f>
        <v>16.75536480686695</v>
      </c>
      <c r="V157" s="65">
        <f>+'Ark1'!X3979</f>
        <v>146.90405888616635</v>
      </c>
      <c r="W157" s="39"/>
      <c r="X157" s="11"/>
      <c r="Y157" s="11"/>
      <c r="Z157" s="52"/>
      <c r="AH157"/>
    </row>
    <row r="158" spans="1:34">
      <c r="A158" s="39"/>
      <c r="B158" s="47">
        <f>+'Ark1'!C3980</f>
        <v>2009</v>
      </c>
      <c r="C158" s="47">
        <f>+'Ark1'!O3980</f>
        <v>9</v>
      </c>
      <c r="D158" s="48" t="str">
        <f t="shared" si="24"/>
        <v>Agder</v>
      </c>
      <c r="E158" s="47">
        <f>+'Ark1'!Q3980</f>
        <v>12</v>
      </c>
      <c r="F158" s="47">
        <f>+'Ark1'!R3980</f>
        <v>148</v>
      </c>
      <c r="G158" s="47"/>
      <c r="H158" s="65">
        <f>+'Ark1'!S3980</f>
        <v>144</v>
      </c>
      <c r="I158" s="47"/>
      <c r="J158" s="102">
        <f>+'Ark1'!T3980</f>
        <v>0.66471832336480408</v>
      </c>
      <c r="K158" s="47"/>
      <c r="L158" s="102">
        <f>+'Ark1'!U3980</f>
        <v>0.72805204629306786</v>
      </c>
      <c r="M158" s="49">
        <f>+'Ark1'!W3980</f>
        <v>55.236111111111114</v>
      </c>
      <c r="N158" s="47"/>
      <c r="O158" s="65">
        <f>+'Ark1'!Y3980</f>
        <v>147.76216216216213</v>
      </c>
      <c r="P158" s="47"/>
      <c r="Q158" s="102">
        <f>+'Ark1'!AA3980</f>
        <v>36.684758794052577</v>
      </c>
      <c r="R158" s="49">
        <f>+'Ark1'!AB3980</f>
        <v>5.292796613101066</v>
      </c>
      <c r="S158" s="65">
        <f>+'Ark1'!AC3980</f>
        <v>-61.595555845368686</v>
      </c>
      <c r="T158" s="65">
        <f t="shared" si="25"/>
        <v>12.333333333333334</v>
      </c>
      <c r="U158" s="49">
        <f>+'Ark1'!V3980</f>
        <v>17.520270270270267</v>
      </c>
      <c r="V158" s="65">
        <f>+'Ark1'!X3980</f>
        <v>163.88612339316572</v>
      </c>
      <c r="W158" s="39"/>
      <c r="X158" s="11"/>
      <c r="Y158" s="11"/>
      <c r="Z158" s="52"/>
      <c r="AH158"/>
    </row>
    <row r="159" spans="1:34">
      <c r="A159" s="39"/>
      <c r="B159" s="47">
        <f>+'Ark1'!C3981</f>
        <v>2009</v>
      </c>
      <c r="C159" s="47">
        <f>+'Ark1'!O3981</f>
        <v>11</v>
      </c>
      <c r="D159" s="48" t="str">
        <f t="shared" si="24"/>
        <v>Rogaland</v>
      </c>
      <c r="E159" s="47">
        <f>+'Ark1'!Q3981</f>
        <v>217</v>
      </c>
      <c r="F159" s="47">
        <f>+'Ark1'!R3981</f>
        <v>5024</v>
      </c>
      <c r="G159" s="47"/>
      <c r="H159" s="65">
        <f>+'Ark1'!S3981</f>
        <v>4960</v>
      </c>
      <c r="I159" s="47"/>
      <c r="J159" s="102">
        <f>+'Ark1'!T3981</f>
        <v>22.564492274221465</v>
      </c>
      <c r="K159" s="47"/>
      <c r="L159" s="102">
        <f>+'Ark1'!U3981</f>
        <v>22.538475600412056</v>
      </c>
      <c r="M159" s="49">
        <f>+'Ark1'!W3981</f>
        <v>57.575000000000003</v>
      </c>
      <c r="N159" s="47"/>
      <c r="O159" s="65">
        <f>+'Ark1'!Y3981</f>
        <v>134.75268710191077</v>
      </c>
      <c r="P159" s="47"/>
      <c r="Q159" s="102">
        <f>+'Ark1'!AA3981</f>
        <v>31.943850643257075</v>
      </c>
      <c r="R159" s="49">
        <f>+'Ark1'!AB3981</f>
        <v>4.0529285509011395</v>
      </c>
      <c r="S159" s="65">
        <f>+'Ark1'!AC3981</f>
        <v>-56.291052566710562</v>
      </c>
      <c r="T159" s="65">
        <f t="shared" si="25"/>
        <v>23.152073732718893</v>
      </c>
      <c r="U159" s="49">
        <f>+'Ark1'!V3981</f>
        <v>15.70919585987262</v>
      </c>
      <c r="V159" s="65">
        <f>+'Ark1'!X3981</f>
        <v>147.58990000759093</v>
      </c>
      <c r="W159" s="39"/>
      <c r="X159" s="11"/>
      <c r="Y159" s="11"/>
      <c r="Z159" s="52"/>
      <c r="AH159"/>
    </row>
    <row r="160" spans="1:34">
      <c r="A160" s="39"/>
      <c r="B160" s="47">
        <f>+'Ark1'!C3982</f>
        <v>2009</v>
      </c>
      <c r="C160" s="47">
        <f>+'Ark1'!O3982</f>
        <v>14</v>
      </c>
      <c r="D160" s="48" t="str">
        <f t="shared" si="24"/>
        <v>Vestland</v>
      </c>
      <c r="E160" s="47">
        <f>+'Ark1'!Q3982</f>
        <v>60</v>
      </c>
      <c r="F160" s="47">
        <f>+'Ark1'!R3982</f>
        <v>621</v>
      </c>
      <c r="G160" s="47"/>
      <c r="H160" s="65">
        <f>+'Ark1'!S3982</f>
        <v>619</v>
      </c>
      <c r="I160" s="47"/>
      <c r="J160" s="102">
        <f>+'Ark1'!T3982</f>
        <v>2.7891221541185356</v>
      </c>
      <c r="K160" s="47"/>
      <c r="L160" s="102">
        <f>+'Ark1'!U3982</f>
        <v>2.946308991390171</v>
      </c>
      <c r="M160" s="49">
        <f>+'Ark1'!W3982</f>
        <v>57.442649434571877</v>
      </c>
      <c r="N160" s="47"/>
      <c r="O160" s="65">
        <f>+'Ark1'!Y3982</f>
        <v>142.51127214170691</v>
      </c>
      <c r="P160" s="47"/>
      <c r="Q160" s="102">
        <f>+'Ark1'!AA3982</f>
        <v>29.522874000637497</v>
      </c>
      <c r="R160" s="49">
        <f>+'Ark1'!AB3982</f>
        <v>4.4628631056804764</v>
      </c>
      <c r="S160" s="65">
        <f>+'Ark1'!AC3982</f>
        <v>-47.246479408361971</v>
      </c>
      <c r="T160" s="65">
        <f t="shared" si="25"/>
        <v>10.35</v>
      </c>
      <c r="U160" s="49">
        <f>+'Ark1'!V3982</f>
        <v>14.607085346215779</v>
      </c>
      <c r="V160" s="65">
        <f>+'Ark1'!X3982</f>
        <v>154.78075937353339</v>
      </c>
      <c r="W160" s="39"/>
      <c r="X160" s="11"/>
      <c r="Y160" s="11"/>
      <c r="Z160" s="52"/>
      <c r="AH160"/>
    </row>
    <row r="161" spans="1:34">
      <c r="A161" s="39"/>
      <c r="B161" s="47">
        <f>+'Ark1'!C3983</f>
        <v>2009</v>
      </c>
      <c r="C161" s="47">
        <f>+'Ark1'!O3983</f>
        <v>15</v>
      </c>
      <c r="D161" s="48" t="str">
        <f t="shared" si="24"/>
        <v>Møre og Romsdal</v>
      </c>
      <c r="E161" s="47">
        <f>+'Ark1'!Q3983</f>
        <v>21</v>
      </c>
      <c r="F161" s="47">
        <f>+'Ark1'!R3983</f>
        <v>249</v>
      </c>
      <c r="G161" s="47"/>
      <c r="H161" s="65">
        <f>+'Ark1'!S3983</f>
        <v>233</v>
      </c>
      <c r="I161" s="47"/>
      <c r="J161" s="102">
        <f>+'Ark1'!T3983</f>
        <v>1.1183436656610557</v>
      </c>
      <c r="K161" s="47"/>
      <c r="L161" s="102">
        <f>+'Ark1'!U3983</f>
        <v>1.0691999340955225</v>
      </c>
      <c r="M161" s="49">
        <f>+'Ark1'!W3983</f>
        <v>56.394849785407722</v>
      </c>
      <c r="N161" s="47"/>
      <c r="O161" s="65">
        <f>+'Ark1'!Y3983</f>
        <v>128.97991967871485</v>
      </c>
      <c r="P161" s="47"/>
      <c r="Q161" s="102">
        <f>+'Ark1'!AA3983</f>
        <v>35.469078752240598</v>
      </c>
      <c r="R161" s="49">
        <f>+'Ark1'!AB3983</f>
        <v>3.662636904964355</v>
      </c>
      <c r="S161" s="65">
        <f>+'Ark1'!AC3983</f>
        <v>-55.387469169448238</v>
      </c>
      <c r="T161" s="65">
        <f t="shared" si="25"/>
        <v>11.857142857142858</v>
      </c>
      <c r="U161" s="49">
        <f>+'Ark1'!V3983</f>
        <v>15.795180722891564</v>
      </c>
      <c r="V161" s="65">
        <f>+'Ark1'!X3983</f>
        <v>148.94507607896361</v>
      </c>
      <c r="W161" s="39"/>
      <c r="X161" s="11"/>
      <c r="Y161" s="11"/>
      <c r="Z161" s="52"/>
      <c r="AH161"/>
    </row>
    <row r="162" spans="1:34">
      <c r="A162" s="39"/>
      <c r="B162" s="47">
        <f>+'Ark1'!C3984</f>
        <v>2009</v>
      </c>
      <c r="C162" s="47">
        <f>+'Ark1'!O3984</f>
        <v>16</v>
      </c>
      <c r="D162" s="48" t="str">
        <f t="shared" si="24"/>
        <v>Trøndelag</v>
      </c>
      <c r="E162" s="47">
        <f>+'Ark1'!Q3984</f>
        <v>266</v>
      </c>
      <c r="F162" s="47">
        <f>+'Ark1'!R3984</f>
        <v>8002.0700000000015</v>
      </c>
      <c r="G162" s="47"/>
      <c r="H162" s="65">
        <f>+'Ark1'!S3984</f>
        <v>7912.0700000000015</v>
      </c>
      <c r="I162" s="47"/>
      <c r="J162" s="102">
        <f>+'Ark1'!T3984</f>
        <v>35.940017255728371</v>
      </c>
      <c r="K162" s="47"/>
      <c r="L162" s="102">
        <f>+'Ark1'!U3984</f>
        <v>36.218208938299718</v>
      </c>
      <c r="M162" s="49">
        <f>+'Ark1'!W3984</f>
        <v>57.193755869197282</v>
      </c>
      <c r="N162" s="47"/>
      <c r="O162" s="65">
        <f>+'Ark1'!Y3984</f>
        <v>135.95248479455944</v>
      </c>
      <c r="P162" s="47"/>
      <c r="Q162" s="102">
        <f>+'Ark1'!AA3984</f>
        <v>31.546792858027192</v>
      </c>
      <c r="R162" s="49">
        <f>+'Ark1'!AB3984</f>
        <v>17.221119052907444</v>
      </c>
      <c r="S162" s="65">
        <f>+'Ark1'!AC3984</f>
        <v>-5.519545165484832</v>
      </c>
      <c r="T162" s="65">
        <f t="shared" si="25"/>
        <v>30.082969924812037</v>
      </c>
      <c r="U162" s="49">
        <f>+'Ark1'!V3984</f>
        <v>16.200933008584027</v>
      </c>
      <c r="V162" s="65">
        <f>+'Ark1'!X3984</f>
        <v>148.16656439333786</v>
      </c>
      <c r="W162" s="39"/>
      <c r="X162" s="11"/>
      <c r="Y162" s="11"/>
      <c r="Z162" s="52"/>
      <c r="AH162"/>
    </row>
    <row r="163" spans="1:34">
      <c r="A163" s="39"/>
      <c r="B163" s="47">
        <f>+'Ark1'!C3985</f>
        <v>2009</v>
      </c>
      <c r="C163" s="47">
        <f>+'Ark1'!O3985</f>
        <v>18</v>
      </c>
      <c r="D163" s="48" t="str">
        <f t="shared" si="24"/>
        <v>Nordland</v>
      </c>
      <c r="E163" s="47">
        <f>+'Ark1'!Q3985</f>
        <v>35</v>
      </c>
      <c r="F163" s="47">
        <f>+'Ark1'!R3985</f>
        <v>357</v>
      </c>
      <c r="G163" s="47"/>
      <c r="H163" s="65">
        <f>+'Ark1'!S3985</f>
        <v>357</v>
      </c>
      <c r="I163" s="47"/>
      <c r="J163" s="102">
        <f>+'Ark1'!T3985</f>
        <v>1.6034083881164531</v>
      </c>
      <c r="K163" s="47"/>
      <c r="L163" s="102">
        <f>+'Ark1'!U3985</f>
        <v>1.5977873993342899</v>
      </c>
      <c r="M163" s="49">
        <f>+'Ark1'!W3985</f>
        <v>57.753501400560239</v>
      </c>
      <c r="N163" s="47"/>
      <c r="O163" s="65">
        <f>+'Ark1'!Y3985</f>
        <v>134.43529411764703</v>
      </c>
      <c r="P163" s="47"/>
      <c r="Q163" s="102">
        <f>+'Ark1'!AA3985</f>
        <v>28.462016326551659</v>
      </c>
      <c r="R163" s="49">
        <f>+'Ark1'!AB3985</f>
        <v>3.0099313314003302</v>
      </c>
      <c r="S163" s="65">
        <f>+'Ark1'!AC3985</f>
        <v>-41.182987312138891</v>
      </c>
      <c r="T163" s="65">
        <f t="shared" si="25"/>
        <v>10.199999999999999</v>
      </c>
      <c r="U163" s="49">
        <f>+'Ark1'!V3985</f>
        <v>18.126050420168063</v>
      </c>
      <c r="V163" s="65">
        <f>+'Ark1'!X3985</f>
        <v>145.65037282518637</v>
      </c>
      <c r="W163" s="39"/>
      <c r="X163" s="11"/>
      <c r="Y163" s="11"/>
      <c r="Z163" s="52"/>
      <c r="AH163"/>
    </row>
    <row r="164" spans="1:34">
      <c r="A164" s="39"/>
      <c r="B164" s="47">
        <f>+'Ark1'!C3986</f>
        <v>2009</v>
      </c>
      <c r="C164" s="47">
        <f>+'Ark1'!O3986</f>
        <v>54</v>
      </c>
      <c r="D164" s="48" t="str">
        <f t="shared" si="24"/>
        <v>Troms og Finnmark</v>
      </c>
      <c r="E164" s="47">
        <f>+'Ark1'!Q3986</f>
        <v>18</v>
      </c>
      <c r="F164" s="47">
        <f>+'Ark1'!R3986</f>
        <v>132</v>
      </c>
      <c r="G164" s="47"/>
      <c r="H164" s="65">
        <f>+'Ark1'!S3986</f>
        <v>131</v>
      </c>
      <c r="I164" s="47"/>
      <c r="J164" s="102">
        <f>+'Ark1'!T3986</f>
        <v>0.59285688300104156</v>
      </c>
      <c r="K164" s="47"/>
      <c r="L164" s="102">
        <f>+'Ark1'!U3986</f>
        <v>0.6603032025427753</v>
      </c>
      <c r="M164" s="49">
        <f>+'Ark1'!W3986</f>
        <v>55.76335877862595</v>
      </c>
      <c r="N164" s="47"/>
      <c r="O164" s="65">
        <f>+'Ark1'!Y3986</f>
        <v>150.25606060606054</v>
      </c>
      <c r="P164" s="47"/>
      <c r="Q164" s="102">
        <f>+'Ark1'!AA3986</f>
        <v>37.313906580045114</v>
      </c>
      <c r="R164" s="49">
        <f>+'Ark1'!AB3986</f>
        <v>5.091276870195478</v>
      </c>
      <c r="S164" s="65">
        <f>+'Ark1'!AC3986</f>
        <v>-73.641525386487999</v>
      </c>
      <c r="T164" s="65">
        <f t="shared" si="25"/>
        <v>7.333333333333333</v>
      </c>
      <c r="U164" s="49">
        <f>+'Ark1'!V3986</f>
        <v>13.962121212121213</v>
      </c>
      <c r="V164" s="65">
        <f>+'Ark1'!X3986</f>
        <v>163.85797301290268</v>
      </c>
      <c r="W164" s="39"/>
      <c r="X164" s="11"/>
      <c r="Y164" s="11"/>
      <c r="Z164" s="52"/>
      <c r="AH164"/>
    </row>
    <row r="165" spans="1:3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11"/>
      <c r="Y165" s="11"/>
      <c r="Z165" s="52"/>
      <c r="AH165"/>
    </row>
    <row r="166" spans="1:34">
      <c r="A166" s="39"/>
      <c r="B166">
        <f>+'Ark1'!C3987</f>
        <v>2008</v>
      </c>
      <c r="C166">
        <f>+'Ark1'!O3987</f>
        <v>1</v>
      </c>
      <c r="D166" s="3" t="str">
        <f t="shared" si="24"/>
        <v>Viken</v>
      </c>
      <c r="E166">
        <f>+'Ark1'!Q3987</f>
        <v>129</v>
      </c>
      <c r="F166">
        <f>+'Ark1'!R3987</f>
        <v>3225</v>
      </c>
      <c r="H166" s="9">
        <f>+'Ark1'!S3987</f>
        <v>3214</v>
      </c>
      <c r="J166" s="97">
        <f>+'Ark1'!T3987</f>
        <v>13.130038270499142</v>
      </c>
      <c r="L166" s="97">
        <f>+'Ark1'!U3987</f>
        <v>12.809267028989396</v>
      </c>
      <c r="M166" s="1">
        <f>+'Ark1'!W3987</f>
        <v>56.76540136901059</v>
      </c>
      <c r="O166" s="9">
        <f>+'Ark1'!Y3987</f>
        <v>131.36920930232611</v>
      </c>
      <c r="Q166" s="97">
        <f>+'Ark1'!AA3987</f>
        <v>29.041338105622803</v>
      </c>
      <c r="R166" s="1">
        <f>+'Ark1'!AB3987</f>
        <v>3.2886026633450487</v>
      </c>
      <c r="S166" s="9">
        <f>+'Ark1'!AC3987</f>
        <v>-33.567754077862453</v>
      </c>
      <c r="T166" s="9">
        <f t="shared" si="25"/>
        <v>25</v>
      </c>
      <c r="U166" s="1">
        <f>+'Ark1'!V3987</f>
        <v>15.848682170542631</v>
      </c>
      <c r="V166" s="9">
        <f>+'Ark1'!X3987</f>
        <v>142.80292608363388</v>
      </c>
      <c r="W166" s="39"/>
      <c r="X166" s="11"/>
      <c r="Y166" s="11"/>
      <c r="Z166" s="52"/>
      <c r="AH166"/>
    </row>
    <row r="167" spans="1:34">
      <c r="A167" s="39"/>
      <c r="B167">
        <f>+'Ark1'!C3988</f>
        <v>2008</v>
      </c>
      <c r="C167">
        <f>+'Ark1'!O3988</f>
        <v>4</v>
      </c>
      <c r="D167" s="3" t="str">
        <f t="shared" si="24"/>
        <v>Innlandet</v>
      </c>
      <c r="E167">
        <f>+'Ark1'!Q3988</f>
        <v>167</v>
      </c>
      <c r="F167">
        <f>+'Ark1'!R3988</f>
        <v>3234</v>
      </c>
      <c r="H167" s="9">
        <f>+'Ark1'!S3988</f>
        <v>3211</v>
      </c>
      <c r="J167" s="97">
        <f>+'Ark1'!T3988</f>
        <v>13.166680237765656</v>
      </c>
      <c r="L167" s="97">
        <f>+'Ark1'!U3988</f>
        <v>12.826902739073953</v>
      </c>
      <c r="M167" s="1">
        <f>+'Ark1'!W3988</f>
        <v>57.279352226720654</v>
      </c>
      <c r="O167" s="9">
        <f>+'Ark1'!Y3988</f>
        <v>131.18398268398232</v>
      </c>
      <c r="Q167" s="97">
        <f>+'Ark1'!AA3988</f>
        <v>28.829136118752807</v>
      </c>
      <c r="R167" s="1">
        <f>+'Ark1'!AB3988</f>
        <v>3.4113966693021429</v>
      </c>
      <c r="S167" s="9">
        <f>+'Ark1'!AC3988</f>
        <v>-40.986756891416313</v>
      </c>
      <c r="T167" s="9">
        <f t="shared" si="25"/>
        <v>19.365269461077844</v>
      </c>
      <c r="U167" s="1">
        <f>+'Ark1'!V3988</f>
        <v>16.462275819418675</v>
      </c>
      <c r="V167" s="9">
        <f>+'Ark1'!X3988</f>
        <v>143.08518443327316</v>
      </c>
      <c r="W167" s="39"/>
      <c r="X167" s="11"/>
      <c r="Y167" s="11"/>
      <c r="Z167" s="52"/>
      <c r="AH167"/>
    </row>
    <row r="168" spans="1:34">
      <c r="A168" s="39"/>
      <c r="B168">
        <f>+'Ark1'!C3989</f>
        <v>2008</v>
      </c>
      <c r="C168">
        <f>+'Ark1'!O3989</f>
        <v>8</v>
      </c>
      <c r="D168" s="3" t="str">
        <f t="shared" si="24"/>
        <v>Telemark/ Vestfold</v>
      </c>
      <c r="E168">
        <f>+'Ark1'!Q3989</f>
        <v>73</v>
      </c>
      <c r="F168">
        <f>+'Ark1'!R3989</f>
        <v>1036</v>
      </c>
      <c r="H168" s="9">
        <f>+'Ark1'!S3989</f>
        <v>1034</v>
      </c>
      <c r="J168" s="97">
        <f>+'Ark1'!T3989</f>
        <v>4.2178975653448427</v>
      </c>
      <c r="L168" s="97">
        <f>+'Ark1'!U3989</f>
        <v>4.0887727163319996</v>
      </c>
      <c r="M168" s="1">
        <f>+'Ark1'!W3989</f>
        <v>57.027079303675059</v>
      </c>
      <c r="O168" s="9">
        <f>+'Ark1'!Y3989</f>
        <v>130.53658301158291</v>
      </c>
      <c r="Q168" s="97">
        <f>+'Ark1'!AA3989</f>
        <v>30.971022310042208</v>
      </c>
      <c r="R168" s="1">
        <f>+'Ark1'!AB3989</f>
        <v>3.7485318569654882</v>
      </c>
      <c r="S168" s="9">
        <f>+'Ark1'!AC3989</f>
        <v>-46.176067861139956</v>
      </c>
      <c r="T168" s="9">
        <f t="shared" si="25"/>
        <v>14.191780821917808</v>
      </c>
      <c r="U168" s="1">
        <f>+'Ark1'!V3989</f>
        <v>17.246138996138995</v>
      </c>
      <c r="V168" s="9">
        <f>+'Ark1'!X3989</f>
        <v>141.71337798098349</v>
      </c>
      <c r="W168" s="39"/>
      <c r="X168" s="11"/>
      <c r="Y168" s="11"/>
      <c r="Z168" s="52"/>
      <c r="AH168"/>
    </row>
    <row r="169" spans="1:34">
      <c r="A169" s="39"/>
      <c r="B169">
        <f>+'Ark1'!C3990</f>
        <v>2008</v>
      </c>
      <c r="C169">
        <f>+'Ark1'!O3990</f>
        <v>9</v>
      </c>
      <c r="D169" s="3" t="str">
        <f t="shared" si="24"/>
        <v>Agder</v>
      </c>
      <c r="E169">
        <f>+'Ark1'!Q3990</f>
        <v>13</v>
      </c>
      <c r="F169">
        <f>+'Ark1'!R3990</f>
        <v>152</v>
      </c>
      <c r="H169" s="9">
        <f>+'Ark1'!S3990</f>
        <v>151</v>
      </c>
      <c r="J169" s="97">
        <f>+'Ark1'!T3990</f>
        <v>0.61884211383437804</v>
      </c>
      <c r="L169" s="97">
        <f>+'Ark1'!U3990</f>
        <v>0.72460304308364976</v>
      </c>
      <c r="M169" s="1">
        <f>+'Ark1'!W3990</f>
        <v>54.185430463576175</v>
      </c>
      <c r="O169" s="9">
        <f>+'Ark1'!Y3990</f>
        <v>157.67236842105271</v>
      </c>
      <c r="Q169" s="97">
        <f>+'Ark1'!AA3990</f>
        <v>29.323679897147851</v>
      </c>
      <c r="R169" s="1">
        <f>+'Ark1'!AB3990</f>
        <v>4.1835438786078445</v>
      </c>
      <c r="S169" s="9">
        <f>+'Ark1'!AC3990</f>
        <v>-58.155583081135397</v>
      </c>
      <c r="T169" s="9">
        <f t="shared" ref="T169:T175" si="26">+F169/E169</f>
        <v>11.692307692307692</v>
      </c>
      <c r="U169" s="1">
        <f>+'Ark1'!V3990</f>
        <v>13.559210526315789</v>
      </c>
      <c r="V169" s="9">
        <f>+'Ark1'!X3990</f>
        <v>172.01915949136108</v>
      </c>
      <c r="W169" s="39"/>
      <c r="X169" s="11"/>
      <c r="Y169" s="11"/>
      <c r="Z169" s="52"/>
      <c r="AH169"/>
    </row>
    <row r="170" spans="1:34">
      <c r="A170" s="39"/>
      <c r="B170">
        <f>+'Ark1'!C3991</f>
        <v>2008</v>
      </c>
      <c r="C170">
        <f>+'Ark1'!O3991</f>
        <v>11</v>
      </c>
      <c r="D170" s="3" t="str">
        <f t="shared" si="24"/>
        <v>Rogaland</v>
      </c>
      <c r="E170">
        <f>+'Ark1'!Q3991</f>
        <v>254</v>
      </c>
      <c r="F170">
        <f>+'Ark1'!R3991</f>
        <v>7461</v>
      </c>
      <c r="H170" s="9">
        <f>+'Ark1'!S3991</f>
        <v>7399</v>
      </c>
      <c r="J170" s="97">
        <f>+'Ark1'!T3991</f>
        <v>30.376190863936159</v>
      </c>
      <c r="L170" s="97">
        <f>+'Ark1'!U3991</f>
        <v>30.429778294059926</v>
      </c>
      <c r="M170" s="1">
        <f>+'Ark1'!W3991</f>
        <v>56.527774023516677</v>
      </c>
      <c r="O170" s="9">
        <f>+'Ark1'!Y3991</f>
        <v>134.8965286154671</v>
      </c>
      <c r="Q170" s="97">
        <f>+'Ark1'!AA3991</f>
        <v>29.859850333733675</v>
      </c>
      <c r="R170" s="1">
        <f>+'Ark1'!AB3991</f>
        <v>3.5886254364403061</v>
      </c>
      <c r="S170" s="9">
        <f>+'Ark1'!AC3991</f>
        <v>-51.231510022248806</v>
      </c>
      <c r="T170" s="9">
        <f t="shared" si="26"/>
        <v>29.374015748031496</v>
      </c>
      <c r="U170" s="1">
        <f>+'Ark1'!V3991</f>
        <v>15.373408390296213</v>
      </c>
      <c r="V170" s="9">
        <f>+'Ark1'!X3991</f>
        <v>147.19793195472377</v>
      </c>
      <c r="W170" s="39"/>
      <c r="X170" s="11"/>
      <c r="Y170" s="11"/>
      <c r="Z170" s="52"/>
      <c r="AH170"/>
    </row>
    <row r="171" spans="1:34">
      <c r="A171" s="39"/>
      <c r="B171">
        <f>+'Ark1'!C3992</f>
        <v>2008</v>
      </c>
      <c r="C171">
        <f>+'Ark1'!O3992</f>
        <v>14</v>
      </c>
      <c r="D171" s="3" t="str">
        <f t="shared" si="24"/>
        <v>Vestland</v>
      </c>
      <c r="E171">
        <f>+'Ark1'!Q3992</f>
        <v>50</v>
      </c>
      <c r="F171">
        <f>+'Ark1'!R3992</f>
        <v>523</v>
      </c>
      <c r="H171" s="9">
        <f>+'Ark1'!S3992</f>
        <v>515</v>
      </c>
      <c r="J171" s="97">
        <f>+'Ark1'!T3992</f>
        <v>2.1293054311538158</v>
      </c>
      <c r="L171" s="97">
        <f>+'Ark1'!U3992</f>
        <v>2.2913936313771344</v>
      </c>
      <c r="M171" s="1">
        <f>+'Ark1'!W3992</f>
        <v>55.994174757281563</v>
      </c>
      <c r="O171" s="9">
        <f>+'Ark1'!Y3992</f>
        <v>144.9095602294455</v>
      </c>
      <c r="Q171" s="97">
        <f>+'Ark1'!AA3992</f>
        <v>30.985014537260856</v>
      </c>
      <c r="R171" s="1">
        <f>+'Ark1'!AB3992</f>
        <v>4.7079735141817185</v>
      </c>
      <c r="S171" s="9">
        <f>+'Ark1'!AC3992</f>
        <v>-46.057696223036316</v>
      </c>
      <c r="T171" s="9">
        <f t="shared" si="26"/>
        <v>10.46</v>
      </c>
      <c r="U171" s="1">
        <f>+'Ark1'!V3992</f>
        <v>15.1453154875717</v>
      </c>
      <c r="V171" s="9">
        <f>+'Ark1'!X3992</f>
        <v>159.18869593498621</v>
      </c>
      <c r="W171" s="39"/>
      <c r="X171" s="11"/>
      <c r="Y171" s="11"/>
      <c r="Z171" s="52"/>
      <c r="AH171"/>
    </row>
    <row r="172" spans="1:34">
      <c r="A172" s="39"/>
      <c r="B172">
        <f>+'Ark1'!C3993</f>
        <v>2008</v>
      </c>
      <c r="C172">
        <f>+'Ark1'!O3993</f>
        <v>15</v>
      </c>
      <c r="D172" s="3" t="str">
        <f t="shared" si="24"/>
        <v>Møre og Romsdal</v>
      </c>
      <c r="E172">
        <f>+'Ark1'!Q3993</f>
        <v>22</v>
      </c>
      <c r="F172">
        <f>+'Ark1'!R3993</f>
        <v>323</v>
      </c>
      <c r="H172" s="9">
        <f>+'Ark1'!S3993</f>
        <v>283</v>
      </c>
      <c r="J172" s="97">
        <f>+'Ark1'!T3993</f>
        <v>1.3150394918980539</v>
      </c>
      <c r="L172" s="97">
        <f>+'Ark1'!U3993</f>
        <v>1.0868501427531048</v>
      </c>
      <c r="M172" s="1">
        <f>+'Ark1'!W3993</f>
        <v>56.265017667844525</v>
      </c>
      <c r="O172" s="9">
        <f>+'Ark1'!Y3993</f>
        <v>111.29256965944268</v>
      </c>
      <c r="Q172" s="97">
        <f>+'Ark1'!AA3993</f>
        <v>36.351598732551395</v>
      </c>
      <c r="R172" s="1">
        <f>+'Ark1'!AB3993</f>
        <v>2.8589476892987862</v>
      </c>
      <c r="S172" s="9">
        <f>+'Ark1'!AC3993</f>
        <v>-55.088181296793195</v>
      </c>
      <c r="T172" s="9">
        <f t="shared" si="26"/>
        <v>14.681818181818182</v>
      </c>
      <c r="U172" s="1">
        <f>+'Ark1'!V3993</f>
        <v>26.919504643962849</v>
      </c>
      <c r="V172" s="9">
        <f>+'Ark1'!X3993</f>
        <v>136.86961013520985</v>
      </c>
      <c r="W172" s="39"/>
      <c r="X172" s="11"/>
      <c r="Y172" s="11"/>
      <c r="Z172" s="52"/>
      <c r="AH172"/>
    </row>
    <row r="173" spans="1:34">
      <c r="A173" s="39"/>
      <c r="B173">
        <f>+'Ark1'!C3994</f>
        <v>2008</v>
      </c>
      <c r="C173">
        <f>+'Ark1'!O3994</f>
        <v>16</v>
      </c>
      <c r="D173" s="3" t="str">
        <f t="shared" si="24"/>
        <v>Trøndelag</v>
      </c>
      <c r="E173">
        <f>+'Ark1'!Q3994</f>
        <v>288</v>
      </c>
      <c r="F173">
        <f>+'Ark1'!R3994</f>
        <v>7930</v>
      </c>
      <c r="H173" s="9">
        <f>+'Ark1'!S3994</f>
        <v>7779</v>
      </c>
      <c r="J173" s="97">
        <f>+'Ark1'!T3994</f>
        <v>32.285644491490913</v>
      </c>
      <c r="L173" s="97">
        <f>+'Ark1'!U3994</f>
        <v>32.805132780751819</v>
      </c>
      <c r="M173" s="1">
        <f>+'Ark1'!W3994</f>
        <v>55.682992672580006</v>
      </c>
      <c r="O173" s="9">
        <f>+'Ark1'!Y3994</f>
        <v>136.82568726355638</v>
      </c>
      <c r="Q173" s="97">
        <f>+'Ark1'!AA3994</f>
        <v>30.482538142112844</v>
      </c>
      <c r="R173" s="1">
        <f>+'Ark1'!AB3994</f>
        <v>4.2353057292486307</v>
      </c>
      <c r="S173" s="9">
        <f>+'Ark1'!AC3994</f>
        <v>-63.07660169622006</v>
      </c>
      <c r="T173" s="9">
        <f t="shared" si="26"/>
        <v>27.534722222222221</v>
      </c>
      <c r="U173" s="1">
        <f>+'Ark1'!V3994</f>
        <v>15.65397225725094</v>
      </c>
      <c r="V173" s="9">
        <f>+'Ark1'!X3994</f>
        <v>149.55373330291175</v>
      </c>
      <c r="W173" s="39"/>
      <c r="X173" s="11"/>
      <c r="Y173" s="11"/>
      <c r="Z173" s="52"/>
      <c r="AH173"/>
    </row>
    <row r="174" spans="1:34">
      <c r="A174" s="39"/>
      <c r="B174">
        <f>+'Ark1'!C3995</f>
        <v>2008</v>
      </c>
      <c r="C174">
        <f>+'Ark1'!O3995</f>
        <v>18</v>
      </c>
      <c r="D174" s="3" t="str">
        <f t="shared" si="24"/>
        <v>Nordland</v>
      </c>
      <c r="E174">
        <f>+'Ark1'!Q3995</f>
        <v>56</v>
      </c>
      <c r="F174">
        <f>+'Ark1'!R3995</f>
        <v>562</v>
      </c>
      <c r="H174" s="9">
        <f>+'Ark1'!S3995</f>
        <v>562</v>
      </c>
      <c r="J174" s="97">
        <f>+'Ark1'!T3995</f>
        <v>2.2880872893086881</v>
      </c>
      <c r="L174" s="97">
        <f>+'Ark1'!U3995</f>
        <v>2.4028980009848482</v>
      </c>
      <c r="M174" s="1">
        <f>+'Ark1'!W3995</f>
        <v>55.832740213523138</v>
      </c>
      <c r="O174" s="9">
        <f>+'Ark1'!Y3995</f>
        <v>141.41583629893211</v>
      </c>
      <c r="Q174" s="97">
        <f>+'Ark1'!AA3995</f>
        <v>31.2818284618454</v>
      </c>
      <c r="R174" s="1">
        <f>+'Ark1'!AB3995</f>
        <v>3.1646056294840821</v>
      </c>
      <c r="S174" s="9">
        <f>+'Ark1'!AC3995</f>
        <v>-58.838887716355693</v>
      </c>
      <c r="T174" s="9">
        <f t="shared" si="26"/>
        <v>10.035714285714286</v>
      </c>
      <c r="U174" s="1">
        <f>+'Ark1'!V3995</f>
        <v>15.827402135231322</v>
      </c>
      <c r="V174" s="9">
        <f>+'Ark1'!X3995</f>
        <v>153.21325709526789</v>
      </c>
      <c r="W174" s="39"/>
      <c r="X174" s="11"/>
      <c r="Y174" s="11"/>
      <c r="Z174" s="52"/>
      <c r="AH174"/>
    </row>
    <row r="175" spans="1:34">
      <c r="A175" s="39"/>
      <c r="B175">
        <f>+'Ark1'!C3996</f>
        <v>2008</v>
      </c>
      <c r="C175">
        <f>+'Ark1'!O3996</f>
        <v>54</v>
      </c>
      <c r="D175" s="3" t="str">
        <f t="shared" si="24"/>
        <v>Troms og Finnmark</v>
      </c>
      <c r="E175">
        <f>+'Ark1'!Q3996</f>
        <v>19</v>
      </c>
      <c r="F175">
        <f>+'Ark1'!R3996</f>
        <v>115</v>
      </c>
      <c r="H175" s="9">
        <f>+'Ark1'!S3996</f>
        <v>112</v>
      </c>
      <c r="J175" s="97">
        <f>+'Ark1'!T3996</f>
        <v>0.46820291507206258</v>
      </c>
      <c r="L175" s="97">
        <f>+'Ark1'!U3996</f>
        <v>0.53034114622803297</v>
      </c>
      <c r="M175" s="1">
        <f>+'Ark1'!W3996</f>
        <v>54.866071428571438</v>
      </c>
      <c r="O175" s="9">
        <f>+'Ark1'!Y3996</f>
        <v>152.53043478260861</v>
      </c>
      <c r="Q175" s="97">
        <f>+'Ark1'!AA3996</f>
        <v>39.900652414938889</v>
      </c>
      <c r="R175" s="1">
        <f>+'Ark1'!AB3996</f>
        <v>4.237366803035755</v>
      </c>
      <c r="S175" s="9">
        <f>+'Ark1'!AC3996</f>
        <v>-64.447058396489396</v>
      </c>
      <c r="T175" s="9">
        <f t="shared" si="26"/>
        <v>6.0526315789473681</v>
      </c>
      <c r="U175" s="1">
        <f>+'Ark1'!V3996</f>
        <v>18.182608695652178</v>
      </c>
      <c r="V175" s="9">
        <f>+'Ark1'!X3996</f>
        <v>168.53360968486501</v>
      </c>
      <c r="W175" s="39"/>
      <c r="X175" s="11"/>
      <c r="Y175" s="11"/>
      <c r="Z175" s="52"/>
      <c r="AH175"/>
    </row>
    <row r="176" spans="1:3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64"/>
      <c r="P176" s="39"/>
      <c r="Q176" s="39"/>
      <c r="R176" s="39"/>
      <c r="S176" s="39"/>
      <c r="T176" s="39"/>
      <c r="U176" s="39"/>
      <c r="V176" s="64"/>
      <c r="W176" s="39"/>
    </row>
    <row r="177" spans="1:23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64"/>
      <c r="P177" s="39"/>
      <c r="Q177" s="39"/>
      <c r="R177" s="39"/>
      <c r="S177" s="39"/>
      <c r="T177" s="39"/>
      <c r="U177" s="39"/>
      <c r="V177" s="64"/>
      <c r="W177" s="39"/>
    </row>
  </sheetData>
  <mergeCells count="1">
    <mergeCell ref="R4:S4"/>
  </mergeCells>
  <conditionalFormatting sqref="Y41:Y43 Y123:Y124">
    <cfRule type="cellIs" dxfId="23" priority="14" stopIfTrue="1" operator="lessThan">
      <formula>0</formula>
    </cfRule>
  </conditionalFormatting>
  <conditionalFormatting sqref="Y97">
    <cfRule type="cellIs" dxfId="22" priority="15" stopIfTrue="1" operator="greaterThan">
      <formula>0</formula>
    </cfRule>
  </conditionalFormatting>
  <conditionalFormatting sqref="Y69">
    <cfRule type="cellIs" dxfId="21" priority="16" stopIfTrue="1" operator="greaterThan">
      <formula>0</formula>
    </cfRule>
    <cfRule type="cellIs" dxfId="20" priority="17" stopIfTrue="1" operator="lessThan">
      <formula>0</formula>
    </cfRule>
  </conditionalFormatting>
  <conditionalFormatting sqref="Y97">
    <cfRule type="cellIs" dxfId="19" priority="13" operator="lessThan">
      <formula>0</formula>
    </cfRule>
  </conditionalFormatting>
  <conditionalFormatting sqref="G10:G19 G21:G27">
    <cfRule type="cellIs" dxfId="18" priority="11" operator="lessThan">
      <formula>0</formula>
    </cfRule>
    <cfRule type="cellIs" dxfId="17" priority="12" operator="greaterThan">
      <formula>0</formula>
    </cfRule>
  </conditionalFormatting>
  <conditionalFormatting sqref="I10:I19 I21:I27">
    <cfRule type="cellIs" dxfId="16" priority="9" operator="lessThan">
      <formula>0</formula>
    </cfRule>
    <cfRule type="cellIs" dxfId="15" priority="10" operator="greaterThan">
      <formula>0</formula>
    </cfRule>
  </conditionalFormatting>
  <conditionalFormatting sqref="K10">
    <cfRule type="cellIs" dxfId="14" priority="7" operator="lessThan">
      <formula>0</formula>
    </cfRule>
    <cfRule type="cellIs" dxfId="13" priority="8" operator="greaterThan">
      <formula>0</formula>
    </cfRule>
  </conditionalFormatting>
  <conditionalFormatting sqref="N10:N19 N21:N27">
    <cfRule type="cellIs" dxfId="12" priority="5" operator="lessThan">
      <formula>0</formula>
    </cfRule>
    <cfRule type="cellIs" dxfId="11" priority="6" operator="greaterThan">
      <formula>0</formula>
    </cfRule>
  </conditionalFormatting>
  <conditionalFormatting sqref="P10:P19 P21:P27">
    <cfRule type="cellIs" dxfId="10" priority="3" operator="lessThan">
      <formula>0</formula>
    </cfRule>
    <cfRule type="cellIs" dxfId="9" priority="4" operator="greaterThan">
      <formula>0</formula>
    </cfRule>
  </conditionalFormatting>
  <conditionalFormatting sqref="K11:K19 K21:K27">
    <cfRule type="cellIs" dxfId="8" priority="1" operator="lessThan">
      <formula>0</formula>
    </cfRule>
    <cfRule type="cellIs" dxfId="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27"/>
  <sheetViews>
    <sheetView zoomScale="112" zoomScaleNormal="112" workbookViewId="0">
      <selection activeCell="M19" sqref="M19"/>
    </sheetView>
  </sheetViews>
  <sheetFormatPr baseColWidth="10" defaultRowHeight="15"/>
  <cols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503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 ht="15.6">
      <c r="M14" s="230">
        <f>+År!B34</f>
        <v>18002</v>
      </c>
      <c r="N14" s="3" t="s">
        <v>11</v>
      </c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22:25">
      <c r="V17" s="22"/>
      <c r="W17" s="23"/>
      <c r="X17" s="24"/>
      <c r="Y17" s="24"/>
    </row>
    <row r="18" spans="22:25">
      <c r="V18" s="22"/>
      <c r="W18" s="23"/>
      <c r="X18" s="24"/>
      <c r="Y18" s="24"/>
    </row>
    <row r="19" spans="22:25">
      <c r="V19" s="22"/>
      <c r="W19" s="23"/>
      <c r="X19" s="24"/>
      <c r="Y19" s="24"/>
    </row>
    <row r="20" spans="22:25">
      <c r="V20" s="22"/>
      <c r="W20" s="23"/>
      <c r="X20" s="24"/>
      <c r="Y20" s="24"/>
    </row>
    <row r="21" spans="22:25">
      <c r="V21" s="22"/>
      <c r="W21" s="23"/>
      <c r="X21" s="24"/>
      <c r="Y21" s="24"/>
    </row>
    <row r="22" spans="22:25">
      <c r="V22" s="22"/>
      <c r="W22" s="23"/>
      <c r="X22" s="24"/>
      <c r="Y22" s="24"/>
    </row>
    <row r="23" spans="22:25">
      <c r="V23" s="22"/>
      <c r="W23" s="23"/>
      <c r="X23" s="24"/>
      <c r="Y23" s="24"/>
    </row>
    <row r="24" spans="22:25">
      <c r="V24" s="22"/>
      <c r="W24" s="23"/>
      <c r="X24" s="24"/>
      <c r="Y24" s="24"/>
    </row>
    <row r="25" spans="22:25">
      <c r="V25" s="22"/>
      <c r="W25" s="23"/>
      <c r="X25" s="24"/>
      <c r="Y25" s="24"/>
    </row>
    <row r="26" spans="22:25">
      <c r="V26" s="22"/>
      <c r="W26" s="23"/>
      <c r="X26" s="24"/>
      <c r="Y26" s="24"/>
    </row>
    <row r="27" spans="22:25">
      <c r="V27" s="22"/>
      <c r="W27" s="23"/>
      <c r="X27" s="24"/>
      <c r="Y27" s="24"/>
    </row>
    <row r="28" spans="22:25">
      <c r="V28" s="22"/>
      <c r="W28" s="23"/>
      <c r="X28" s="24"/>
      <c r="Y28" s="24"/>
    </row>
    <row r="66" spans="13:14" ht="15.6">
      <c r="M66" s="51">
        <f>+År!AE34</f>
        <v>138.03870681035451</v>
      </c>
      <c r="N66" s="3" t="s">
        <v>559</v>
      </c>
    </row>
    <row r="93" spans="13:14" ht="15.6">
      <c r="M93" s="5">
        <f>+År!AD34</f>
        <v>60.002392211404718</v>
      </c>
      <c r="N93" s="3" t="s">
        <v>363</v>
      </c>
    </row>
    <row r="127" spans="14:14" ht="15.6">
      <c r="N127" s="2" t="s">
        <v>558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AA13" sqref="AA13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7" customWidth="1"/>
    <col min="11" max="11" width="4.6328125" customWidth="1"/>
    <col min="12" max="12" width="6" style="97" customWidth="1"/>
    <col min="13" max="13" width="7.90625" customWidth="1"/>
    <col min="14" max="14" width="4.6328125" customWidth="1"/>
    <col min="15" max="15" width="7.08984375" style="97" customWidth="1"/>
    <col min="16" max="16" width="4.6328125" customWidth="1"/>
    <col min="17" max="17" width="7" style="97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7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3" customFormat="1" ht="31.8">
      <c r="A2"/>
      <c r="B2"/>
      <c r="C2"/>
      <c r="D2"/>
      <c r="E2"/>
      <c r="F2"/>
      <c r="G2"/>
      <c r="H2"/>
      <c r="I2"/>
      <c r="J2" s="97"/>
      <c r="K2"/>
      <c r="L2" s="97"/>
      <c r="M2"/>
      <c r="N2"/>
      <c r="O2" s="97"/>
      <c r="P2"/>
      <c r="Q2" s="97"/>
      <c r="R2"/>
      <c r="S2" s="9"/>
      <c r="T2"/>
      <c r="U2"/>
      <c r="V2" s="97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1" customFormat="1" ht="16.2">
      <c r="A5"/>
      <c r="B5"/>
      <c r="C5"/>
      <c r="D5"/>
      <c r="E5"/>
      <c r="F5"/>
      <c r="G5"/>
      <c r="H5"/>
      <c r="I5"/>
      <c r="J5" s="97"/>
      <c r="K5"/>
      <c r="L5" s="97"/>
      <c r="M5"/>
      <c r="N5"/>
      <c r="O5" s="97"/>
      <c r="P5"/>
      <c r="Q5" s="97"/>
      <c r="R5"/>
      <c r="S5" s="9"/>
      <c r="T5"/>
      <c r="U5"/>
      <c r="V5" s="97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0"/>
      <c r="AO5" s="140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1"/>
      <c r="L443" s="151"/>
      <c r="R443" s="32"/>
      <c r="S443" s="68"/>
      <c r="T443" s="32"/>
      <c r="W443" s="32"/>
    </row>
    <row r="444" spans="10:23">
      <c r="J444" s="151"/>
      <c r="L444" s="151"/>
      <c r="S444" s="68"/>
      <c r="T444" s="32"/>
      <c r="W444" s="32"/>
    </row>
  </sheetData>
  <conditionalFormatting sqref="Y41:Y42 Y126:Y127">
    <cfRule type="cellIs" dxfId="6" priority="14" stopIfTrue="1" operator="lessThan">
      <formula>0</formula>
    </cfRule>
  </conditionalFormatting>
  <conditionalFormatting sqref="Y98">
    <cfRule type="cellIs" dxfId="5" priority="15" stopIfTrue="1" operator="greaterThan">
      <formula>0</formula>
    </cfRule>
  </conditionalFormatting>
  <conditionalFormatting sqref="Y69">
    <cfRule type="cellIs" dxfId="4" priority="16" stopIfTrue="1" operator="greaterThan">
      <formula>0</formula>
    </cfRule>
    <cfRule type="cellIs" dxfId="3" priority="17" stopIfTrue="1" operator="lessThan">
      <formula>0</formula>
    </cfRule>
  </conditionalFormatting>
  <conditionalFormatting sqref="Y98">
    <cfRule type="cellIs" dxfId="2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topLeftCell="A221" workbookViewId="0">
      <selection activeCell="G239" sqref="G239"/>
    </sheetView>
  </sheetViews>
  <sheetFormatPr baseColWidth="10" defaultRowHeight="15"/>
  <sheetData>
    <row r="1" spans="1:4">
      <c r="A1">
        <v>1101</v>
      </c>
      <c r="B1" t="s">
        <v>190</v>
      </c>
      <c r="C1" t="s">
        <v>70</v>
      </c>
      <c r="D1">
        <v>11</v>
      </c>
    </row>
    <row r="2" spans="1:4">
      <c r="A2">
        <v>1103</v>
      </c>
      <c r="B2" t="s">
        <v>192</v>
      </c>
      <c r="C2" t="s">
        <v>70</v>
      </c>
      <c r="D2">
        <v>11</v>
      </c>
    </row>
    <row r="3" spans="1:4">
      <c r="A3">
        <v>1106</v>
      </c>
      <c r="B3" t="s">
        <v>193</v>
      </c>
      <c r="C3" t="s">
        <v>70</v>
      </c>
      <c r="D3">
        <v>11</v>
      </c>
    </row>
    <row r="4" spans="1:4">
      <c r="A4">
        <v>1108</v>
      </c>
      <c r="B4" t="s">
        <v>191</v>
      </c>
      <c r="C4" t="s">
        <v>70</v>
      </c>
      <c r="D4">
        <v>11</v>
      </c>
    </row>
    <row r="5" spans="1:4">
      <c r="A5">
        <v>1111</v>
      </c>
      <c r="B5" t="s">
        <v>194</v>
      </c>
      <c r="C5" t="s">
        <v>70</v>
      </c>
      <c r="D5">
        <v>11</v>
      </c>
    </row>
    <row r="6" spans="1:4">
      <c r="A6">
        <v>1112</v>
      </c>
      <c r="B6" t="s">
        <v>195</v>
      </c>
      <c r="C6" t="s">
        <v>70</v>
      </c>
      <c r="D6">
        <v>11</v>
      </c>
    </row>
    <row r="7" spans="1:4">
      <c r="A7">
        <v>1114</v>
      </c>
      <c r="B7" t="s">
        <v>523</v>
      </c>
      <c r="C7" t="s">
        <v>70</v>
      </c>
      <c r="D7">
        <v>11</v>
      </c>
    </row>
    <row r="8" spans="1:4">
      <c r="A8">
        <v>1119</v>
      </c>
      <c r="B8" t="s">
        <v>524</v>
      </c>
      <c r="C8" t="s">
        <v>70</v>
      </c>
      <c r="D8">
        <v>11</v>
      </c>
    </row>
    <row r="9" spans="1:4">
      <c r="A9">
        <v>1120</v>
      </c>
      <c r="B9" t="s">
        <v>196</v>
      </c>
      <c r="C9" t="s">
        <v>70</v>
      </c>
      <c r="D9">
        <v>11</v>
      </c>
    </row>
    <row r="10" spans="1:4">
      <c r="A10">
        <v>1121</v>
      </c>
      <c r="B10" t="s">
        <v>197</v>
      </c>
      <c r="C10" t="s">
        <v>70</v>
      </c>
      <c r="D10">
        <v>11</v>
      </c>
    </row>
    <row r="11" spans="1:4">
      <c r="A11">
        <v>1122</v>
      </c>
      <c r="B11" t="s">
        <v>198</v>
      </c>
      <c r="C11" t="s">
        <v>70</v>
      </c>
      <c r="D11">
        <v>11</v>
      </c>
    </row>
    <row r="12" spans="1:4">
      <c r="A12">
        <v>1124</v>
      </c>
      <c r="B12" t="s">
        <v>199</v>
      </c>
      <c r="C12" t="s">
        <v>70</v>
      </c>
      <c r="D12">
        <v>11</v>
      </c>
    </row>
    <row r="13" spans="1:4">
      <c r="A13">
        <v>1127</v>
      </c>
      <c r="B13" t="s">
        <v>200</v>
      </c>
      <c r="C13" t="s">
        <v>70</v>
      </c>
      <c r="D13">
        <v>11</v>
      </c>
    </row>
    <row r="14" spans="1:4">
      <c r="A14">
        <v>1130</v>
      </c>
      <c r="B14" t="s">
        <v>201</v>
      </c>
      <c r="C14" t="s">
        <v>70</v>
      </c>
      <c r="D14">
        <v>11</v>
      </c>
    </row>
    <row r="15" spans="1:4">
      <c r="A15">
        <v>1133</v>
      </c>
      <c r="B15" t="s">
        <v>202</v>
      </c>
      <c r="C15" t="s">
        <v>70</v>
      </c>
      <c r="D15">
        <v>11</v>
      </c>
    </row>
    <row r="16" spans="1:4">
      <c r="A16">
        <v>1134</v>
      </c>
      <c r="B16" t="s">
        <v>417</v>
      </c>
      <c r="C16" t="s">
        <v>70</v>
      </c>
      <c r="D16">
        <v>11</v>
      </c>
    </row>
    <row r="17" spans="1:4">
      <c r="A17">
        <v>1135</v>
      </c>
      <c r="B17" t="s">
        <v>203</v>
      </c>
      <c r="C17" t="s">
        <v>70</v>
      </c>
      <c r="D17">
        <v>11</v>
      </c>
    </row>
    <row r="18" spans="1:4">
      <c r="A18">
        <v>1144</v>
      </c>
      <c r="B18" t="s">
        <v>204</v>
      </c>
      <c r="C18" t="s">
        <v>70</v>
      </c>
      <c r="D18">
        <v>11</v>
      </c>
    </row>
    <row r="19" spans="1:4">
      <c r="A19">
        <v>1145</v>
      </c>
      <c r="B19" t="s">
        <v>205</v>
      </c>
      <c r="C19" t="s">
        <v>70</v>
      </c>
      <c r="D19">
        <v>11</v>
      </c>
    </row>
    <row r="20" spans="1:4">
      <c r="A20">
        <v>1146</v>
      </c>
      <c r="B20" t="s">
        <v>206</v>
      </c>
      <c r="C20" t="s">
        <v>70</v>
      </c>
      <c r="D20">
        <v>11</v>
      </c>
    </row>
    <row r="21" spans="1:4">
      <c r="A21">
        <v>1149</v>
      </c>
      <c r="B21" t="s">
        <v>207</v>
      </c>
      <c r="C21" t="s">
        <v>70</v>
      </c>
      <c r="D21">
        <v>11</v>
      </c>
    </row>
    <row r="22" spans="1:4">
      <c r="A22">
        <v>1151</v>
      </c>
      <c r="B22" t="s">
        <v>208</v>
      </c>
      <c r="C22" t="s">
        <v>70</v>
      </c>
      <c r="D22">
        <v>11</v>
      </c>
    </row>
    <row r="23" spans="1:4">
      <c r="A23">
        <v>1160</v>
      </c>
      <c r="B23" t="s">
        <v>209</v>
      </c>
      <c r="C23" t="s">
        <v>70</v>
      </c>
      <c r="D23">
        <v>11</v>
      </c>
    </row>
    <row r="24" spans="1:4">
      <c r="A24">
        <v>1503</v>
      </c>
      <c r="B24" t="s">
        <v>247</v>
      </c>
      <c r="C24" t="s">
        <v>527</v>
      </c>
      <c r="D24">
        <v>15</v>
      </c>
    </row>
    <row r="25" spans="1:4">
      <c r="A25">
        <v>1504</v>
      </c>
      <c r="B25" t="s">
        <v>246</v>
      </c>
      <c r="C25" t="s">
        <v>527</v>
      </c>
      <c r="D25">
        <v>15</v>
      </c>
    </row>
    <row r="26" spans="1:4">
      <c r="A26">
        <v>1506</v>
      </c>
      <c r="B26" t="s">
        <v>245</v>
      </c>
      <c r="C26" t="s">
        <v>527</v>
      </c>
      <c r="D26">
        <v>15</v>
      </c>
    </row>
    <row r="27" spans="1:4">
      <c r="A27">
        <v>1511</v>
      </c>
      <c r="B27" t="s">
        <v>248</v>
      </c>
      <c r="C27" t="s">
        <v>527</v>
      </c>
      <c r="D27">
        <v>15</v>
      </c>
    </row>
    <row r="28" spans="1:4">
      <c r="A28">
        <v>1514</v>
      </c>
      <c r="B28" t="s">
        <v>152</v>
      </c>
      <c r="C28" t="s">
        <v>527</v>
      </c>
      <c r="D28">
        <v>15</v>
      </c>
    </row>
    <row r="29" spans="1:4">
      <c r="A29">
        <v>1515</v>
      </c>
      <c r="B29" t="s">
        <v>249</v>
      </c>
      <c r="C29" t="s">
        <v>527</v>
      </c>
      <c r="D29">
        <v>15</v>
      </c>
    </row>
    <row r="30" spans="1:4">
      <c r="A30">
        <v>1516</v>
      </c>
      <c r="B30" t="s">
        <v>250</v>
      </c>
      <c r="C30" t="s">
        <v>527</v>
      </c>
      <c r="D30">
        <v>15</v>
      </c>
    </row>
    <row r="31" spans="1:4">
      <c r="A31">
        <v>1517</v>
      </c>
      <c r="B31" t="s">
        <v>251</v>
      </c>
      <c r="C31" t="s">
        <v>527</v>
      </c>
      <c r="D31">
        <v>15</v>
      </c>
    </row>
    <row r="32" spans="1:4">
      <c r="A32">
        <v>1520</v>
      </c>
      <c r="B32" t="s">
        <v>253</v>
      </c>
      <c r="C32" t="s">
        <v>527</v>
      </c>
      <c r="D32">
        <v>15</v>
      </c>
    </row>
    <row r="33" spans="1:4">
      <c r="A33">
        <v>1525</v>
      </c>
      <c r="B33" t="s">
        <v>254</v>
      </c>
      <c r="C33" t="s">
        <v>527</v>
      </c>
      <c r="D33">
        <v>15</v>
      </c>
    </row>
    <row r="34" spans="1:4">
      <c r="A34">
        <v>1528</v>
      </c>
      <c r="B34" t="s">
        <v>255</v>
      </c>
      <c r="C34" t="s">
        <v>527</v>
      </c>
      <c r="D34">
        <v>15</v>
      </c>
    </row>
    <row r="35" spans="1:4">
      <c r="A35">
        <v>1531</v>
      </c>
      <c r="B35" t="s">
        <v>256</v>
      </c>
      <c r="C35" t="s">
        <v>527</v>
      </c>
      <c r="D35">
        <v>15</v>
      </c>
    </row>
    <row r="36" spans="1:4">
      <c r="A36">
        <v>1532</v>
      </c>
      <c r="B36" t="s">
        <v>257</v>
      </c>
      <c r="C36" t="s">
        <v>527</v>
      </c>
      <c r="D36">
        <v>15</v>
      </c>
    </row>
    <row r="37" spans="1:4">
      <c r="A37">
        <v>1535</v>
      </c>
      <c r="B37" t="s">
        <v>258</v>
      </c>
      <c r="C37" t="s">
        <v>527</v>
      </c>
      <c r="D37">
        <v>15</v>
      </c>
    </row>
    <row r="38" spans="1:4">
      <c r="A38">
        <v>1539</v>
      </c>
      <c r="B38" t="s">
        <v>259</v>
      </c>
      <c r="C38" t="s">
        <v>527</v>
      </c>
      <c r="D38">
        <v>15</v>
      </c>
    </row>
    <row r="39" spans="1:4">
      <c r="A39">
        <v>1547</v>
      </c>
      <c r="B39" t="s">
        <v>260</v>
      </c>
      <c r="C39" t="s">
        <v>527</v>
      </c>
      <c r="D39">
        <v>15</v>
      </c>
    </row>
    <row r="40" spans="1:4">
      <c r="A40">
        <v>1554</v>
      </c>
      <c r="B40" t="s">
        <v>261</v>
      </c>
      <c r="C40" t="s">
        <v>527</v>
      </c>
      <c r="D40">
        <v>15</v>
      </c>
    </row>
    <row r="41" spans="1:4">
      <c r="A41">
        <v>1557</v>
      </c>
      <c r="B41" t="s">
        <v>262</v>
      </c>
      <c r="C41" t="s">
        <v>527</v>
      </c>
      <c r="D41">
        <v>15</v>
      </c>
    </row>
    <row r="42" spans="1:4">
      <c r="A42">
        <v>1560</v>
      </c>
      <c r="B42" t="s">
        <v>263</v>
      </c>
      <c r="C42" t="s">
        <v>527</v>
      </c>
      <c r="D42">
        <v>15</v>
      </c>
    </row>
    <row r="43" spans="1:4">
      <c r="A43">
        <v>1563</v>
      </c>
      <c r="B43" t="s">
        <v>264</v>
      </c>
      <c r="C43" t="s">
        <v>527</v>
      </c>
      <c r="D43">
        <v>15</v>
      </c>
    </row>
    <row r="44" spans="1:4">
      <c r="A44">
        <v>1566</v>
      </c>
      <c r="B44" t="s">
        <v>265</v>
      </c>
      <c r="C44" t="s">
        <v>527</v>
      </c>
      <c r="D44">
        <v>15</v>
      </c>
    </row>
    <row r="45" spans="1:4">
      <c r="A45">
        <v>1573</v>
      </c>
      <c r="B45" t="s">
        <v>268</v>
      </c>
      <c r="C45" t="s">
        <v>527</v>
      </c>
      <c r="D45">
        <v>15</v>
      </c>
    </row>
    <row r="46" spans="1:4">
      <c r="A46">
        <v>1576</v>
      </c>
      <c r="B46" t="s">
        <v>267</v>
      </c>
      <c r="C46" t="s">
        <v>527</v>
      </c>
      <c r="D46">
        <v>15</v>
      </c>
    </row>
    <row r="47" spans="1:4">
      <c r="A47">
        <v>1577</v>
      </c>
      <c r="B47" t="s">
        <v>252</v>
      </c>
      <c r="C47" t="s">
        <v>527</v>
      </c>
      <c r="D47">
        <v>15</v>
      </c>
    </row>
    <row r="48" spans="1:4">
      <c r="A48">
        <v>1578</v>
      </c>
      <c r="B48" t="s">
        <v>537</v>
      </c>
      <c r="C48" t="s">
        <v>527</v>
      </c>
      <c r="D48">
        <v>15</v>
      </c>
    </row>
    <row r="49" spans="1:4">
      <c r="A49">
        <v>1579</v>
      </c>
      <c r="B49" t="s">
        <v>538</v>
      </c>
      <c r="C49" t="s">
        <v>527</v>
      </c>
      <c r="D49">
        <v>15</v>
      </c>
    </row>
    <row r="50" spans="1:4">
      <c r="A50">
        <v>1804</v>
      </c>
      <c r="B50" t="s">
        <v>298</v>
      </c>
      <c r="C50" t="s">
        <v>71</v>
      </c>
      <c r="D50">
        <v>18</v>
      </c>
    </row>
    <row r="51" spans="1:4">
      <c r="A51">
        <v>1806</v>
      </c>
      <c r="B51" t="s">
        <v>299</v>
      </c>
      <c r="C51" t="s">
        <v>71</v>
      </c>
      <c r="D51">
        <v>18</v>
      </c>
    </row>
    <row r="52" spans="1:4">
      <c r="A52">
        <v>1811</v>
      </c>
      <c r="B52" t="s">
        <v>300</v>
      </c>
      <c r="C52" t="s">
        <v>71</v>
      </c>
      <c r="D52">
        <v>18</v>
      </c>
    </row>
    <row r="53" spans="1:4">
      <c r="A53">
        <v>1812</v>
      </c>
      <c r="B53" t="s">
        <v>301</v>
      </c>
      <c r="C53" t="s">
        <v>71</v>
      </c>
      <c r="D53">
        <v>18</v>
      </c>
    </row>
    <row r="54" spans="1:4">
      <c r="A54">
        <v>1813</v>
      </c>
      <c r="B54" t="s">
        <v>302</v>
      </c>
      <c r="C54" t="s">
        <v>71</v>
      </c>
      <c r="D54">
        <v>18</v>
      </c>
    </row>
    <row r="55" spans="1:4">
      <c r="A55">
        <v>1815</v>
      </c>
      <c r="B55" t="s">
        <v>303</v>
      </c>
      <c r="C55" t="s">
        <v>71</v>
      </c>
      <c r="D55">
        <v>18</v>
      </c>
    </row>
    <row r="56" spans="1:4">
      <c r="A56">
        <v>1816</v>
      </c>
      <c r="B56" t="s">
        <v>304</v>
      </c>
      <c r="C56" t="s">
        <v>71</v>
      </c>
      <c r="D56">
        <v>18</v>
      </c>
    </row>
    <row r="57" spans="1:4">
      <c r="A57">
        <v>1818</v>
      </c>
      <c r="B57" t="s">
        <v>249</v>
      </c>
      <c r="C57" t="s">
        <v>71</v>
      </c>
      <c r="D57">
        <v>18</v>
      </c>
    </row>
    <row r="58" spans="1:4">
      <c r="A58">
        <v>1820</v>
      </c>
      <c r="B58" t="s">
        <v>528</v>
      </c>
      <c r="C58" t="s">
        <v>71</v>
      </c>
      <c r="D58">
        <v>18</v>
      </c>
    </row>
    <row r="59" spans="1:4">
      <c r="A59">
        <v>1822</v>
      </c>
      <c r="B59" t="s">
        <v>305</v>
      </c>
      <c r="C59" t="s">
        <v>71</v>
      </c>
      <c r="D59">
        <v>18</v>
      </c>
    </row>
    <row r="60" spans="1:4">
      <c r="A60">
        <v>1824</v>
      </c>
      <c r="B60" t="s">
        <v>306</v>
      </c>
      <c r="C60" t="s">
        <v>71</v>
      </c>
      <c r="D60">
        <v>18</v>
      </c>
    </row>
    <row r="61" spans="1:4">
      <c r="A61">
        <v>1825</v>
      </c>
      <c r="B61" t="s">
        <v>307</v>
      </c>
      <c r="C61" t="s">
        <v>71</v>
      </c>
      <c r="D61">
        <v>18</v>
      </c>
    </row>
    <row r="62" spans="1:4">
      <c r="A62">
        <v>1826</v>
      </c>
      <c r="B62" t="s">
        <v>308</v>
      </c>
      <c r="C62" t="s">
        <v>71</v>
      </c>
      <c r="D62">
        <v>18</v>
      </c>
    </row>
    <row r="63" spans="1:4">
      <c r="A63">
        <v>1827</v>
      </c>
      <c r="B63" t="s">
        <v>309</v>
      </c>
      <c r="C63" t="s">
        <v>71</v>
      </c>
      <c r="D63">
        <v>18</v>
      </c>
    </row>
    <row r="64" spans="1:4">
      <c r="A64">
        <v>1828</v>
      </c>
      <c r="B64" t="s">
        <v>310</v>
      </c>
      <c r="C64" t="s">
        <v>71</v>
      </c>
      <c r="D64">
        <v>18</v>
      </c>
    </row>
    <row r="65" spans="1:4">
      <c r="A65">
        <v>1832</v>
      </c>
      <c r="B65" t="s">
        <v>311</v>
      </c>
      <c r="C65" t="s">
        <v>71</v>
      </c>
      <c r="D65">
        <v>18</v>
      </c>
    </row>
    <row r="66" spans="1:4">
      <c r="A66">
        <v>1833</v>
      </c>
      <c r="B66" t="s">
        <v>312</v>
      </c>
      <c r="C66" t="s">
        <v>71</v>
      </c>
      <c r="D66">
        <v>18</v>
      </c>
    </row>
    <row r="67" spans="1:4">
      <c r="A67">
        <v>1834</v>
      </c>
      <c r="B67" t="s">
        <v>313</v>
      </c>
      <c r="C67" t="s">
        <v>71</v>
      </c>
      <c r="D67">
        <v>18</v>
      </c>
    </row>
    <row r="68" spans="1:4">
      <c r="A68">
        <v>1835</v>
      </c>
      <c r="B68" t="s">
        <v>366</v>
      </c>
      <c r="C68" t="s">
        <v>71</v>
      </c>
      <c r="D68">
        <v>18</v>
      </c>
    </row>
    <row r="69" spans="1:4">
      <c r="A69">
        <v>1836</v>
      </c>
      <c r="B69" t="s">
        <v>314</v>
      </c>
      <c r="C69" t="s">
        <v>71</v>
      </c>
      <c r="D69">
        <v>18</v>
      </c>
    </row>
    <row r="70" spans="1:4">
      <c r="A70">
        <v>1837</v>
      </c>
      <c r="B70" t="s">
        <v>315</v>
      </c>
      <c r="C70" t="s">
        <v>71</v>
      </c>
      <c r="D70">
        <v>18</v>
      </c>
    </row>
    <row r="71" spans="1:4">
      <c r="A71">
        <v>1838</v>
      </c>
      <c r="B71" t="s">
        <v>316</v>
      </c>
      <c r="C71" t="s">
        <v>71</v>
      </c>
      <c r="D71">
        <v>18</v>
      </c>
    </row>
    <row r="72" spans="1:4">
      <c r="A72">
        <v>1839</v>
      </c>
      <c r="B72" t="s">
        <v>317</v>
      </c>
      <c r="C72" t="s">
        <v>71</v>
      </c>
      <c r="D72">
        <v>18</v>
      </c>
    </row>
    <row r="73" spans="1:4">
      <c r="A73">
        <v>1840</v>
      </c>
      <c r="B73" t="s">
        <v>318</v>
      </c>
      <c r="C73" t="s">
        <v>71</v>
      </c>
      <c r="D73">
        <v>18</v>
      </c>
    </row>
    <row r="74" spans="1:4">
      <c r="A74">
        <v>1841</v>
      </c>
      <c r="B74" t="s">
        <v>319</v>
      </c>
      <c r="C74" t="s">
        <v>71</v>
      </c>
      <c r="D74">
        <v>18</v>
      </c>
    </row>
    <row r="75" spans="1:4">
      <c r="A75">
        <v>1845</v>
      </c>
      <c r="B75" t="s">
        <v>320</v>
      </c>
      <c r="C75" t="s">
        <v>71</v>
      </c>
      <c r="D75">
        <v>18</v>
      </c>
    </row>
    <row r="76" spans="1:4">
      <c r="A76">
        <v>1848</v>
      </c>
      <c r="B76" t="s">
        <v>321</v>
      </c>
      <c r="C76" t="s">
        <v>71</v>
      </c>
      <c r="D76">
        <v>18</v>
      </c>
    </row>
    <row r="77" spans="1:4">
      <c r="A77">
        <v>1851</v>
      </c>
      <c r="B77" t="s">
        <v>323</v>
      </c>
      <c r="C77" t="s">
        <v>71</v>
      </c>
      <c r="D77">
        <v>18</v>
      </c>
    </row>
    <row r="78" spans="1:4">
      <c r="A78">
        <v>1853</v>
      </c>
      <c r="B78" t="s">
        <v>324</v>
      </c>
      <c r="C78" t="s">
        <v>71</v>
      </c>
      <c r="D78">
        <v>18</v>
      </c>
    </row>
    <row r="79" spans="1:4">
      <c r="A79">
        <v>1854</v>
      </c>
      <c r="B79" t="s">
        <v>325</v>
      </c>
      <c r="C79" t="s">
        <v>71</v>
      </c>
      <c r="D79">
        <v>18</v>
      </c>
    </row>
    <row r="80" spans="1:4">
      <c r="A80">
        <v>1856</v>
      </c>
      <c r="B80" t="s">
        <v>364</v>
      </c>
      <c r="C80" t="s">
        <v>71</v>
      </c>
      <c r="D80">
        <v>18</v>
      </c>
    </row>
    <row r="81" spans="1:4">
      <c r="A81">
        <v>1857</v>
      </c>
      <c r="B81" t="s">
        <v>414</v>
      </c>
      <c r="C81" t="s">
        <v>71</v>
      </c>
      <c r="D81">
        <v>18</v>
      </c>
    </row>
    <row r="82" spans="1:4">
      <c r="A82">
        <v>1859</v>
      </c>
      <c r="B82" t="s">
        <v>326</v>
      </c>
      <c r="C82" t="s">
        <v>71</v>
      </c>
      <c r="D82">
        <v>18</v>
      </c>
    </row>
    <row r="83" spans="1:4">
      <c r="A83">
        <v>1860</v>
      </c>
      <c r="B83" t="s">
        <v>327</v>
      </c>
      <c r="C83" t="s">
        <v>71</v>
      </c>
      <c r="D83">
        <v>18</v>
      </c>
    </row>
    <row r="84" spans="1:4">
      <c r="A84">
        <v>1865</v>
      </c>
      <c r="B84" t="s">
        <v>328</v>
      </c>
      <c r="C84" t="s">
        <v>71</v>
      </c>
      <c r="D84">
        <v>18</v>
      </c>
    </row>
    <row r="85" spans="1:4">
      <c r="A85">
        <v>1866</v>
      </c>
      <c r="B85" t="s">
        <v>329</v>
      </c>
      <c r="C85" t="s">
        <v>71</v>
      </c>
      <c r="D85">
        <v>18</v>
      </c>
    </row>
    <row r="86" spans="1:4">
      <c r="A86">
        <v>1867</v>
      </c>
      <c r="B86" t="s">
        <v>161</v>
      </c>
      <c r="C86" t="s">
        <v>71</v>
      </c>
      <c r="D86">
        <v>18</v>
      </c>
    </row>
    <row r="87" spans="1:4">
      <c r="A87">
        <v>1868</v>
      </c>
      <c r="B87" t="s">
        <v>330</v>
      </c>
      <c r="C87" t="s">
        <v>71</v>
      </c>
      <c r="D87">
        <v>18</v>
      </c>
    </row>
    <row r="88" spans="1:4">
      <c r="A88">
        <v>1870</v>
      </c>
      <c r="B88" t="s">
        <v>65</v>
      </c>
      <c r="C88" t="s">
        <v>71</v>
      </c>
      <c r="D88">
        <v>18</v>
      </c>
    </row>
    <row r="89" spans="1:4">
      <c r="A89">
        <v>1871</v>
      </c>
      <c r="B89" t="s">
        <v>331</v>
      </c>
      <c r="C89" t="s">
        <v>71</v>
      </c>
      <c r="D89">
        <v>18</v>
      </c>
    </row>
    <row r="90" spans="1:4">
      <c r="A90">
        <v>1874</v>
      </c>
      <c r="B90" t="s">
        <v>332</v>
      </c>
      <c r="C90" t="s">
        <v>71</v>
      </c>
      <c r="D90">
        <v>18</v>
      </c>
    </row>
    <row r="91" spans="1:4">
      <c r="A91">
        <v>1875</v>
      </c>
      <c r="B91" t="s">
        <v>322</v>
      </c>
      <c r="C91" t="s">
        <v>71</v>
      </c>
      <c r="D91">
        <v>18</v>
      </c>
    </row>
    <row r="92" spans="1:4">
      <c r="A92">
        <v>3001</v>
      </c>
      <c r="B92" t="s">
        <v>74</v>
      </c>
      <c r="C92" t="s">
        <v>531</v>
      </c>
      <c r="D92">
        <v>1</v>
      </c>
    </row>
    <row r="93" spans="1:4">
      <c r="A93">
        <v>3002</v>
      </c>
      <c r="B93" t="s">
        <v>75</v>
      </c>
      <c r="C93" t="s">
        <v>531</v>
      </c>
      <c r="D93">
        <v>1</v>
      </c>
    </row>
    <row r="94" spans="1:4">
      <c r="A94">
        <v>3003</v>
      </c>
      <c r="B94" t="s">
        <v>59</v>
      </c>
      <c r="C94" t="s">
        <v>531</v>
      </c>
      <c r="D94">
        <v>1</v>
      </c>
    </row>
    <row r="95" spans="1:4">
      <c r="A95">
        <v>3004</v>
      </c>
      <c r="B95" t="s">
        <v>506</v>
      </c>
      <c r="C95" t="s">
        <v>531</v>
      </c>
      <c r="D95">
        <v>1</v>
      </c>
    </row>
    <row r="96" spans="1:4">
      <c r="A96">
        <v>3005</v>
      </c>
      <c r="B96" t="s">
        <v>134</v>
      </c>
      <c r="C96" t="s">
        <v>531</v>
      </c>
      <c r="D96">
        <v>1</v>
      </c>
    </row>
    <row r="97" spans="1:4">
      <c r="A97">
        <v>3006</v>
      </c>
      <c r="B97" t="s">
        <v>135</v>
      </c>
      <c r="C97" t="s">
        <v>531</v>
      </c>
      <c r="D97">
        <v>1</v>
      </c>
    </row>
    <row r="98" spans="1:4">
      <c r="A98">
        <v>3007</v>
      </c>
      <c r="B98" t="s">
        <v>136</v>
      </c>
      <c r="C98" t="s">
        <v>531</v>
      </c>
      <c r="D98">
        <v>1</v>
      </c>
    </row>
    <row r="99" spans="1:4">
      <c r="A99">
        <v>3007</v>
      </c>
      <c r="B99" t="s">
        <v>136</v>
      </c>
      <c r="C99" t="s">
        <v>531</v>
      </c>
      <c r="D99">
        <v>1</v>
      </c>
    </row>
    <row r="100" spans="1:4">
      <c r="A100">
        <v>3011</v>
      </c>
      <c r="B100" t="s">
        <v>76</v>
      </c>
      <c r="C100" t="s">
        <v>531</v>
      </c>
      <c r="D100">
        <v>1</v>
      </c>
    </row>
    <row r="101" spans="1:4">
      <c r="A101">
        <v>3012</v>
      </c>
      <c r="B101" t="s">
        <v>77</v>
      </c>
      <c r="C101" t="s">
        <v>531</v>
      </c>
      <c r="D101">
        <v>1</v>
      </c>
    </row>
    <row r="102" spans="1:4">
      <c r="A102">
        <v>3013</v>
      </c>
      <c r="B102" t="s">
        <v>78</v>
      </c>
      <c r="C102" t="s">
        <v>531</v>
      </c>
      <c r="D102">
        <v>1</v>
      </c>
    </row>
    <row r="103" spans="1:4">
      <c r="A103">
        <v>3014</v>
      </c>
      <c r="B103" t="s">
        <v>539</v>
      </c>
      <c r="C103" t="s">
        <v>531</v>
      </c>
      <c r="D103">
        <v>1</v>
      </c>
    </row>
    <row r="104" spans="1:4">
      <c r="A104">
        <v>3015</v>
      </c>
      <c r="B104" t="s">
        <v>507</v>
      </c>
      <c r="C104" t="s">
        <v>531</v>
      </c>
      <c r="D104">
        <v>1</v>
      </c>
    </row>
    <row r="105" spans="1:4">
      <c r="A105">
        <v>3016</v>
      </c>
      <c r="B105" t="s">
        <v>79</v>
      </c>
      <c r="C105" t="s">
        <v>531</v>
      </c>
      <c r="D105">
        <v>1</v>
      </c>
    </row>
    <row r="106" spans="1:4">
      <c r="A106">
        <v>3017</v>
      </c>
      <c r="B106" t="s">
        <v>80</v>
      </c>
      <c r="C106" t="s">
        <v>531</v>
      </c>
      <c r="D106">
        <v>1</v>
      </c>
    </row>
    <row r="107" spans="1:4">
      <c r="A107">
        <v>3018</v>
      </c>
      <c r="B107" t="s">
        <v>81</v>
      </c>
      <c r="C107" t="s">
        <v>531</v>
      </c>
      <c r="D107">
        <v>1</v>
      </c>
    </row>
    <row r="108" spans="1:4">
      <c r="A108">
        <v>3019</v>
      </c>
      <c r="B108" t="s">
        <v>82</v>
      </c>
      <c r="C108" t="s">
        <v>531</v>
      </c>
      <c r="D108">
        <v>1</v>
      </c>
    </row>
    <row r="109" spans="1:4">
      <c r="A109">
        <v>3020</v>
      </c>
      <c r="B109" t="s">
        <v>540</v>
      </c>
      <c r="C109" t="s">
        <v>531</v>
      </c>
      <c r="D109">
        <v>1</v>
      </c>
    </row>
    <row r="110" spans="1:4">
      <c r="A110">
        <v>3021</v>
      </c>
      <c r="B110" t="s">
        <v>83</v>
      </c>
      <c r="C110" t="s">
        <v>531</v>
      </c>
      <c r="D110">
        <v>1</v>
      </c>
    </row>
    <row r="111" spans="1:4">
      <c r="A111">
        <v>3022</v>
      </c>
      <c r="B111" t="s">
        <v>368</v>
      </c>
      <c r="C111" t="s">
        <v>531</v>
      </c>
      <c r="D111">
        <v>1</v>
      </c>
    </row>
    <row r="112" spans="1:4">
      <c r="A112">
        <v>3023</v>
      </c>
      <c r="B112" t="s">
        <v>84</v>
      </c>
      <c r="C112" t="s">
        <v>531</v>
      </c>
      <c r="D112">
        <v>1</v>
      </c>
    </row>
    <row r="113" spans="1:4">
      <c r="A113">
        <v>3024</v>
      </c>
      <c r="B113" t="s">
        <v>85</v>
      </c>
      <c r="C113" t="s">
        <v>531</v>
      </c>
      <c r="D113">
        <v>1</v>
      </c>
    </row>
    <row r="114" spans="1:4">
      <c r="A114">
        <v>3025</v>
      </c>
      <c r="B114" t="s">
        <v>86</v>
      </c>
      <c r="C114" t="s">
        <v>531</v>
      </c>
      <c r="D114">
        <v>1</v>
      </c>
    </row>
    <row r="115" spans="1:4">
      <c r="A115">
        <v>3026</v>
      </c>
      <c r="B115" t="s">
        <v>508</v>
      </c>
      <c r="C115" t="s">
        <v>531</v>
      </c>
      <c r="D115">
        <v>1</v>
      </c>
    </row>
    <row r="116" spans="1:4">
      <c r="A116">
        <v>3027</v>
      </c>
      <c r="B116" t="s">
        <v>87</v>
      </c>
      <c r="C116" t="s">
        <v>531</v>
      </c>
      <c r="D116">
        <v>1</v>
      </c>
    </row>
    <row r="117" spans="1:4">
      <c r="A117">
        <v>3028</v>
      </c>
      <c r="B117" t="s">
        <v>88</v>
      </c>
      <c r="C117" t="s">
        <v>531</v>
      </c>
      <c r="D117">
        <v>1</v>
      </c>
    </row>
    <row r="118" spans="1:4">
      <c r="A118">
        <v>3029</v>
      </c>
      <c r="B118" t="s">
        <v>369</v>
      </c>
      <c r="C118" t="s">
        <v>531</v>
      </c>
      <c r="D118">
        <v>1</v>
      </c>
    </row>
    <row r="119" spans="1:4">
      <c r="A119">
        <v>3030</v>
      </c>
      <c r="B119" t="s">
        <v>541</v>
      </c>
      <c r="C119" t="s">
        <v>531</v>
      </c>
      <c r="D119">
        <v>1</v>
      </c>
    </row>
    <row r="120" spans="1:4">
      <c r="A120">
        <v>3031</v>
      </c>
      <c r="B120" t="s">
        <v>89</v>
      </c>
      <c r="C120" t="s">
        <v>531</v>
      </c>
      <c r="D120">
        <v>1</v>
      </c>
    </row>
    <row r="121" spans="1:4">
      <c r="A121">
        <v>3032</v>
      </c>
      <c r="B121" t="s">
        <v>90</v>
      </c>
      <c r="C121" t="s">
        <v>531</v>
      </c>
      <c r="D121">
        <v>1</v>
      </c>
    </row>
    <row r="122" spans="1:4">
      <c r="A122">
        <v>3033</v>
      </c>
      <c r="B122" t="s">
        <v>91</v>
      </c>
      <c r="C122" t="s">
        <v>531</v>
      </c>
      <c r="D122">
        <v>1</v>
      </c>
    </row>
    <row r="123" spans="1:4">
      <c r="A123">
        <v>3034</v>
      </c>
      <c r="B123" t="s">
        <v>92</v>
      </c>
      <c r="C123" t="s">
        <v>531</v>
      </c>
      <c r="D123">
        <v>1</v>
      </c>
    </row>
    <row r="124" spans="1:4">
      <c r="A124">
        <v>3035</v>
      </c>
      <c r="B124" t="s">
        <v>93</v>
      </c>
      <c r="C124" t="s">
        <v>531</v>
      </c>
      <c r="D124">
        <v>1</v>
      </c>
    </row>
    <row r="125" spans="1:4">
      <c r="A125">
        <v>3036</v>
      </c>
      <c r="B125" t="s">
        <v>94</v>
      </c>
      <c r="C125" t="s">
        <v>531</v>
      </c>
      <c r="D125">
        <v>1</v>
      </c>
    </row>
    <row r="126" spans="1:4">
      <c r="A126">
        <v>3037</v>
      </c>
      <c r="B126" t="s">
        <v>95</v>
      </c>
      <c r="C126" t="s">
        <v>531</v>
      </c>
      <c r="D126">
        <v>1</v>
      </c>
    </row>
    <row r="127" spans="1:4">
      <c r="A127">
        <v>3038</v>
      </c>
      <c r="B127" t="s">
        <v>137</v>
      </c>
      <c r="C127" t="s">
        <v>531</v>
      </c>
      <c r="D127">
        <v>1</v>
      </c>
    </row>
    <row r="128" spans="1:4">
      <c r="A128">
        <v>3039</v>
      </c>
      <c r="B128" t="s">
        <v>138</v>
      </c>
      <c r="C128" t="s">
        <v>531</v>
      </c>
      <c r="D128">
        <v>1</v>
      </c>
    </row>
    <row r="129" spans="1:4">
      <c r="A129">
        <v>3040</v>
      </c>
      <c r="B129" t="s">
        <v>542</v>
      </c>
      <c r="C129" t="s">
        <v>531</v>
      </c>
      <c r="D129">
        <v>1</v>
      </c>
    </row>
    <row r="130" spans="1:4">
      <c r="A130">
        <v>3041</v>
      </c>
      <c r="B130" t="s">
        <v>33</v>
      </c>
      <c r="C130" t="s">
        <v>531</v>
      </c>
      <c r="D130">
        <v>1</v>
      </c>
    </row>
    <row r="131" spans="1:4">
      <c r="A131">
        <v>3042</v>
      </c>
      <c r="B131" t="s">
        <v>139</v>
      </c>
      <c r="C131" t="s">
        <v>531</v>
      </c>
      <c r="D131">
        <v>1</v>
      </c>
    </row>
    <row r="132" spans="1:4">
      <c r="A132">
        <v>3043</v>
      </c>
      <c r="B132" t="s">
        <v>140</v>
      </c>
      <c r="C132" t="s">
        <v>531</v>
      </c>
      <c r="D132">
        <v>1</v>
      </c>
    </row>
    <row r="133" spans="1:4">
      <c r="A133">
        <v>3044</v>
      </c>
      <c r="B133" t="s">
        <v>141</v>
      </c>
      <c r="C133" t="s">
        <v>531</v>
      </c>
      <c r="D133">
        <v>1</v>
      </c>
    </row>
    <row r="134" spans="1:4">
      <c r="A134">
        <v>3045</v>
      </c>
      <c r="B134" t="s">
        <v>142</v>
      </c>
      <c r="C134" t="s">
        <v>531</v>
      </c>
      <c r="D134">
        <v>1</v>
      </c>
    </row>
    <row r="135" spans="1:4">
      <c r="A135">
        <v>3046</v>
      </c>
      <c r="B135" t="s">
        <v>143</v>
      </c>
      <c r="C135" t="s">
        <v>531</v>
      </c>
      <c r="D135">
        <v>1</v>
      </c>
    </row>
    <row r="136" spans="1:4">
      <c r="A136">
        <v>3047</v>
      </c>
      <c r="B136" t="s">
        <v>144</v>
      </c>
      <c r="C136" t="s">
        <v>531</v>
      </c>
      <c r="D136">
        <v>1</v>
      </c>
    </row>
    <row r="137" spans="1:4">
      <c r="A137">
        <v>3048</v>
      </c>
      <c r="B137" t="s">
        <v>145</v>
      </c>
      <c r="C137" t="s">
        <v>531</v>
      </c>
      <c r="D137">
        <v>1</v>
      </c>
    </row>
    <row r="138" spans="1:4">
      <c r="A138">
        <v>3049</v>
      </c>
      <c r="B138" t="s">
        <v>146</v>
      </c>
      <c r="C138" t="s">
        <v>531</v>
      </c>
      <c r="D138">
        <v>1</v>
      </c>
    </row>
    <row r="139" spans="1:4">
      <c r="A139">
        <v>3050</v>
      </c>
      <c r="B139" t="s">
        <v>147</v>
      </c>
      <c r="C139" t="s">
        <v>531</v>
      </c>
      <c r="D139">
        <v>1</v>
      </c>
    </row>
    <row r="140" spans="1:4">
      <c r="A140">
        <v>3051</v>
      </c>
      <c r="B140" t="s">
        <v>148</v>
      </c>
      <c r="C140" t="s">
        <v>531</v>
      </c>
      <c r="D140">
        <v>1</v>
      </c>
    </row>
    <row r="141" spans="1:4">
      <c r="A141">
        <v>3052</v>
      </c>
      <c r="B141" t="s">
        <v>518</v>
      </c>
      <c r="C141" t="s">
        <v>531</v>
      </c>
      <c r="D141">
        <v>1</v>
      </c>
    </row>
    <row r="142" spans="1:4">
      <c r="A142">
        <v>3053</v>
      </c>
      <c r="B142" t="s">
        <v>125</v>
      </c>
      <c r="C142" t="s">
        <v>531</v>
      </c>
      <c r="D142">
        <v>1</v>
      </c>
    </row>
    <row r="143" spans="1:4">
      <c r="A143">
        <v>3054</v>
      </c>
      <c r="B143" t="s">
        <v>126</v>
      </c>
      <c r="C143" t="s">
        <v>531</v>
      </c>
      <c r="D143">
        <v>1</v>
      </c>
    </row>
    <row r="144" spans="1:4">
      <c r="A144">
        <v>3099</v>
      </c>
      <c r="B144" t="s">
        <v>32</v>
      </c>
      <c r="C144" t="s">
        <v>531</v>
      </c>
      <c r="D144">
        <v>1</v>
      </c>
    </row>
    <row r="145" spans="1:4">
      <c r="A145">
        <v>3099</v>
      </c>
      <c r="B145" t="s">
        <v>32</v>
      </c>
      <c r="C145" t="s">
        <v>531</v>
      </c>
      <c r="D145">
        <v>1</v>
      </c>
    </row>
    <row r="146" spans="1:4">
      <c r="A146">
        <v>3401</v>
      </c>
      <c r="B146" t="s">
        <v>96</v>
      </c>
      <c r="C146" t="s">
        <v>532</v>
      </c>
      <c r="D146">
        <v>4</v>
      </c>
    </row>
    <row r="147" spans="1:4">
      <c r="A147">
        <v>3402</v>
      </c>
      <c r="B147" t="s">
        <v>97</v>
      </c>
      <c r="C147" t="s">
        <v>532</v>
      </c>
      <c r="D147">
        <v>4</v>
      </c>
    </row>
    <row r="148" spans="1:4">
      <c r="A148">
        <v>3405</v>
      </c>
      <c r="B148" t="s">
        <v>113</v>
      </c>
      <c r="C148" t="s">
        <v>532</v>
      </c>
      <c r="D148">
        <v>4</v>
      </c>
    </row>
    <row r="149" spans="1:4">
      <c r="A149">
        <v>3407</v>
      </c>
      <c r="B149" t="s">
        <v>114</v>
      </c>
      <c r="C149" t="s">
        <v>532</v>
      </c>
      <c r="D149">
        <v>4</v>
      </c>
    </row>
    <row r="150" spans="1:4">
      <c r="A150">
        <v>3411</v>
      </c>
      <c r="B150" t="s">
        <v>98</v>
      </c>
      <c r="C150" t="s">
        <v>532</v>
      </c>
      <c r="D150">
        <v>4</v>
      </c>
    </row>
    <row r="151" spans="1:4">
      <c r="A151">
        <v>3412</v>
      </c>
      <c r="B151" t="s">
        <v>99</v>
      </c>
      <c r="C151" t="s">
        <v>532</v>
      </c>
      <c r="D151">
        <v>4</v>
      </c>
    </row>
    <row r="152" spans="1:4">
      <c r="A152">
        <v>3413</v>
      </c>
      <c r="B152" t="s">
        <v>100</v>
      </c>
      <c r="C152" t="s">
        <v>532</v>
      </c>
      <c r="D152">
        <v>4</v>
      </c>
    </row>
    <row r="153" spans="1:4">
      <c r="A153">
        <v>3414</v>
      </c>
      <c r="B153" t="s">
        <v>509</v>
      </c>
      <c r="C153" t="s">
        <v>532</v>
      </c>
      <c r="D153">
        <v>4</v>
      </c>
    </row>
    <row r="154" spans="1:4">
      <c r="A154">
        <v>3415</v>
      </c>
      <c r="B154" t="s">
        <v>510</v>
      </c>
      <c r="C154" t="s">
        <v>532</v>
      </c>
      <c r="D154">
        <v>4</v>
      </c>
    </row>
    <row r="155" spans="1:4">
      <c r="A155">
        <v>3416</v>
      </c>
      <c r="B155" t="s">
        <v>511</v>
      </c>
      <c r="C155" t="s">
        <v>532</v>
      </c>
      <c r="D155">
        <v>4</v>
      </c>
    </row>
    <row r="156" spans="1:4">
      <c r="A156">
        <v>3417</v>
      </c>
      <c r="B156" t="s">
        <v>101</v>
      </c>
      <c r="C156" t="s">
        <v>532</v>
      </c>
      <c r="D156">
        <v>4</v>
      </c>
    </row>
    <row r="157" spans="1:4">
      <c r="A157">
        <v>3418</v>
      </c>
      <c r="B157" t="s">
        <v>102</v>
      </c>
      <c r="C157" t="s">
        <v>532</v>
      </c>
      <c r="D157">
        <v>4</v>
      </c>
    </row>
    <row r="158" spans="1:4">
      <c r="A158">
        <v>3419</v>
      </c>
      <c r="B158" t="s">
        <v>81</v>
      </c>
      <c r="C158" t="s">
        <v>532</v>
      </c>
      <c r="D158">
        <v>4</v>
      </c>
    </row>
    <row r="159" spans="1:4">
      <c r="A159">
        <v>3420</v>
      </c>
      <c r="B159" t="s">
        <v>103</v>
      </c>
      <c r="C159" t="s">
        <v>532</v>
      </c>
      <c r="D159">
        <v>4</v>
      </c>
    </row>
    <row r="160" spans="1:4">
      <c r="A160">
        <v>3421</v>
      </c>
      <c r="B160" t="s">
        <v>104</v>
      </c>
      <c r="C160" t="s">
        <v>532</v>
      </c>
      <c r="D160">
        <v>4</v>
      </c>
    </row>
    <row r="161" spans="1:4">
      <c r="A161">
        <v>3422</v>
      </c>
      <c r="B161" t="s">
        <v>105</v>
      </c>
      <c r="C161" t="s">
        <v>532</v>
      </c>
      <c r="D161">
        <v>4</v>
      </c>
    </row>
    <row r="162" spans="1:4">
      <c r="A162">
        <v>3423</v>
      </c>
      <c r="B162" t="s">
        <v>512</v>
      </c>
      <c r="C162" t="s">
        <v>532</v>
      </c>
      <c r="D162">
        <v>4</v>
      </c>
    </row>
    <row r="163" spans="1:4">
      <c r="A163">
        <v>3424</v>
      </c>
      <c r="B163" t="s">
        <v>106</v>
      </c>
      <c r="C163" t="s">
        <v>532</v>
      </c>
      <c r="D163">
        <v>4</v>
      </c>
    </row>
    <row r="164" spans="1:4">
      <c r="A164">
        <v>3425</v>
      </c>
      <c r="B164" t="s">
        <v>107</v>
      </c>
      <c r="C164" t="s">
        <v>532</v>
      </c>
      <c r="D164">
        <v>4</v>
      </c>
    </row>
    <row r="165" spans="1:4">
      <c r="A165">
        <v>3426</v>
      </c>
      <c r="B165" t="s">
        <v>108</v>
      </c>
      <c r="C165" t="s">
        <v>532</v>
      </c>
      <c r="D165">
        <v>4</v>
      </c>
    </row>
    <row r="166" spans="1:4">
      <c r="A166">
        <v>3427</v>
      </c>
      <c r="B166" t="s">
        <v>109</v>
      </c>
      <c r="C166" t="s">
        <v>532</v>
      </c>
      <c r="D166">
        <v>4</v>
      </c>
    </row>
    <row r="167" spans="1:4">
      <c r="A167">
        <v>3428</v>
      </c>
      <c r="B167" t="s">
        <v>110</v>
      </c>
      <c r="C167" t="s">
        <v>532</v>
      </c>
      <c r="D167">
        <v>4</v>
      </c>
    </row>
    <row r="168" spans="1:4">
      <c r="A168">
        <v>3429</v>
      </c>
      <c r="B168" t="s">
        <v>111</v>
      </c>
      <c r="C168" t="s">
        <v>532</v>
      </c>
      <c r="D168">
        <v>4</v>
      </c>
    </row>
    <row r="169" spans="1:4">
      <c r="A169">
        <v>3430</v>
      </c>
      <c r="B169" t="s">
        <v>112</v>
      </c>
      <c r="C169" t="s">
        <v>532</v>
      </c>
      <c r="D169">
        <v>4</v>
      </c>
    </row>
    <row r="170" spans="1:4">
      <c r="A170">
        <v>3431</v>
      </c>
      <c r="B170" t="s">
        <v>115</v>
      </c>
      <c r="C170" t="s">
        <v>532</v>
      </c>
      <c r="D170">
        <v>4</v>
      </c>
    </row>
    <row r="171" spans="1:4">
      <c r="A171">
        <v>3432</v>
      </c>
      <c r="B171" t="s">
        <v>116</v>
      </c>
      <c r="C171" t="s">
        <v>532</v>
      </c>
      <c r="D171">
        <v>4</v>
      </c>
    </row>
    <row r="172" spans="1:4">
      <c r="A172">
        <v>3433</v>
      </c>
      <c r="B172" t="s">
        <v>513</v>
      </c>
      <c r="C172" t="s">
        <v>532</v>
      </c>
      <c r="D172">
        <v>4</v>
      </c>
    </row>
    <row r="173" spans="1:4">
      <c r="A173">
        <v>3434</v>
      </c>
      <c r="B173" t="s">
        <v>117</v>
      </c>
      <c r="C173" t="s">
        <v>532</v>
      </c>
      <c r="D173">
        <v>4</v>
      </c>
    </row>
    <row r="174" spans="1:4">
      <c r="A174">
        <v>3435</v>
      </c>
      <c r="B174" t="s">
        <v>118</v>
      </c>
      <c r="C174" t="s">
        <v>532</v>
      </c>
      <c r="D174">
        <v>4</v>
      </c>
    </row>
    <row r="175" spans="1:4">
      <c r="A175">
        <v>3436</v>
      </c>
      <c r="B175" t="s">
        <v>514</v>
      </c>
      <c r="C175" t="s">
        <v>532</v>
      </c>
      <c r="D175">
        <v>4</v>
      </c>
    </row>
    <row r="176" spans="1:4">
      <c r="A176">
        <v>3437</v>
      </c>
      <c r="B176" t="s">
        <v>119</v>
      </c>
      <c r="C176" t="s">
        <v>532</v>
      </c>
      <c r="D176">
        <v>4</v>
      </c>
    </row>
    <row r="177" spans="1:4">
      <c r="A177">
        <v>3438</v>
      </c>
      <c r="B177" t="s">
        <v>515</v>
      </c>
      <c r="C177" t="s">
        <v>532</v>
      </c>
      <c r="D177">
        <v>4</v>
      </c>
    </row>
    <row r="178" spans="1:4">
      <c r="A178">
        <v>3439</v>
      </c>
      <c r="B178" t="s">
        <v>120</v>
      </c>
      <c r="C178" t="s">
        <v>532</v>
      </c>
      <c r="D178">
        <v>4</v>
      </c>
    </row>
    <row r="179" spans="1:4">
      <c r="A179">
        <v>3440</v>
      </c>
      <c r="B179" t="s">
        <v>121</v>
      </c>
      <c r="C179" t="s">
        <v>532</v>
      </c>
      <c r="D179">
        <v>4</v>
      </c>
    </row>
    <row r="180" spans="1:4">
      <c r="A180">
        <v>3441</v>
      </c>
      <c r="B180" t="s">
        <v>122</v>
      </c>
      <c r="C180" t="s">
        <v>532</v>
      </c>
      <c r="D180">
        <v>4</v>
      </c>
    </row>
    <row r="181" spans="1:4">
      <c r="A181">
        <v>3442</v>
      </c>
      <c r="B181" t="s">
        <v>123</v>
      </c>
      <c r="C181" t="s">
        <v>532</v>
      </c>
      <c r="D181">
        <v>4</v>
      </c>
    </row>
    <row r="182" spans="1:4">
      <c r="A182">
        <v>3443</v>
      </c>
      <c r="B182" t="s">
        <v>124</v>
      </c>
      <c r="C182" t="s">
        <v>532</v>
      </c>
      <c r="D182">
        <v>4</v>
      </c>
    </row>
    <row r="183" spans="1:4">
      <c r="A183">
        <v>3446</v>
      </c>
      <c r="B183" t="s">
        <v>127</v>
      </c>
      <c r="C183" t="s">
        <v>532</v>
      </c>
      <c r="D183">
        <v>4</v>
      </c>
    </row>
    <row r="184" spans="1:4">
      <c r="A184">
        <v>3447</v>
      </c>
      <c r="B184" t="s">
        <v>128</v>
      </c>
      <c r="C184" t="s">
        <v>532</v>
      </c>
      <c r="D184">
        <v>4</v>
      </c>
    </row>
    <row r="185" spans="1:4">
      <c r="A185">
        <v>3448</v>
      </c>
      <c r="B185" t="s">
        <v>129</v>
      </c>
      <c r="C185" t="s">
        <v>532</v>
      </c>
      <c r="D185">
        <v>4</v>
      </c>
    </row>
    <row r="186" spans="1:4">
      <c r="A186">
        <v>3449</v>
      </c>
      <c r="B186" t="s">
        <v>516</v>
      </c>
      <c r="C186" t="s">
        <v>532</v>
      </c>
      <c r="D186">
        <v>4</v>
      </c>
    </row>
    <row r="187" spans="1:4">
      <c r="A187">
        <v>3450</v>
      </c>
      <c r="B187" t="s">
        <v>130</v>
      </c>
      <c r="C187" t="s">
        <v>532</v>
      </c>
      <c r="D187">
        <v>4</v>
      </c>
    </row>
    <row r="188" spans="1:4">
      <c r="A188">
        <v>3451</v>
      </c>
      <c r="B188" t="s">
        <v>517</v>
      </c>
      <c r="C188" t="s">
        <v>532</v>
      </c>
      <c r="D188">
        <v>4</v>
      </c>
    </row>
    <row r="189" spans="1:4">
      <c r="A189">
        <v>3452</v>
      </c>
      <c r="B189" t="s">
        <v>131</v>
      </c>
      <c r="C189" t="s">
        <v>532</v>
      </c>
      <c r="D189">
        <v>4</v>
      </c>
    </row>
    <row r="190" spans="1:4">
      <c r="A190">
        <v>3453</v>
      </c>
      <c r="B190" t="s">
        <v>132</v>
      </c>
      <c r="C190" t="s">
        <v>532</v>
      </c>
      <c r="D190">
        <v>4</v>
      </c>
    </row>
    <row r="191" spans="1:4">
      <c r="A191">
        <v>3454</v>
      </c>
      <c r="B191" t="s">
        <v>133</v>
      </c>
      <c r="C191" t="s">
        <v>532</v>
      </c>
      <c r="D191">
        <v>4</v>
      </c>
    </row>
    <row r="192" spans="1:4">
      <c r="A192">
        <v>3801</v>
      </c>
      <c r="B192" t="s">
        <v>416</v>
      </c>
      <c r="C192" t="s">
        <v>543</v>
      </c>
      <c r="D192">
        <v>8</v>
      </c>
    </row>
    <row r="193" spans="1:4">
      <c r="A193">
        <v>3802</v>
      </c>
      <c r="B193" t="s">
        <v>149</v>
      </c>
      <c r="C193" t="s">
        <v>543</v>
      </c>
      <c r="D193">
        <v>8</v>
      </c>
    </row>
    <row r="194" spans="1:4">
      <c r="A194">
        <v>3803</v>
      </c>
      <c r="B194" t="s">
        <v>62</v>
      </c>
      <c r="C194" t="s">
        <v>543</v>
      </c>
      <c r="D194">
        <v>8</v>
      </c>
    </row>
    <row r="195" spans="1:4">
      <c r="A195">
        <v>3804</v>
      </c>
      <c r="B195" t="s">
        <v>150</v>
      </c>
      <c r="C195" t="s">
        <v>543</v>
      </c>
      <c r="D195">
        <v>8</v>
      </c>
    </row>
    <row r="196" spans="1:4">
      <c r="A196">
        <v>3805</v>
      </c>
      <c r="B196" t="s">
        <v>151</v>
      </c>
      <c r="C196" t="s">
        <v>543</v>
      </c>
      <c r="D196">
        <v>8</v>
      </c>
    </row>
    <row r="197" spans="1:4">
      <c r="A197">
        <v>3806</v>
      </c>
      <c r="B197" t="s">
        <v>153</v>
      </c>
      <c r="C197" t="s">
        <v>543</v>
      </c>
      <c r="D197">
        <v>8</v>
      </c>
    </row>
    <row r="198" spans="1:4">
      <c r="A198">
        <v>3807</v>
      </c>
      <c r="B198" t="s">
        <v>154</v>
      </c>
      <c r="C198" t="s">
        <v>543</v>
      </c>
      <c r="D198">
        <v>8</v>
      </c>
    </row>
    <row r="199" spans="1:4">
      <c r="A199">
        <v>3808</v>
      </c>
      <c r="B199" t="s">
        <v>155</v>
      </c>
      <c r="C199" t="s">
        <v>543</v>
      </c>
      <c r="D199">
        <v>8</v>
      </c>
    </row>
    <row r="200" spans="1:4">
      <c r="A200">
        <v>3811</v>
      </c>
      <c r="B200" t="s">
        <v>497</v>
      </c>
      <c r="C200" t="s">
        <v>543</v>
      </c>
      <c r="D200">
        <v>8</v>
      </c>
    </row>
    <row r="201" spans="1:4">
      <c r="A201">
        <v>3812</v>
      </c>
      <c r="B201" t="s">
        <v>156</v>
      </c>
      <c r="C201" t="s">
        <v>543</v>
      </c>
      <c r="D201">
        <v>8</v>
      </c>
    </row>
    <row r="202" spans="1:4">
      <c r="A202">
        <v>3813</v>
      </c>
      <c r="B202" t="s">
        <v>157</v>
      </c>
      <c r="C202" t="s">
        <v>543</v>
      </c>
      <c r="D202">
        <v>8</v>
      </c>
    </row>
    <row r="203" spans="1:4">
      <c r="A203">
        <v>3814</v>
      </c>
      <c r="B203" t="s">
        <v>158</v>
      </c>
      <c r="C203" t="s">
        <v>543</v>
      </c>
      <c r="D203">
        <v>8</v>
      </c>
    </row>
    <row r="204" spans="1:4">
      <c r="A204">
        <v>3815</v>
      </c>
      <c r="B204" t="s">
        <v>159</v>
      </c>
      <c r="C204" t="s">
        <v>543</v>
      </c>
      <c r="D204">
        <v>8</v>
      </c>
    </row>
    <row r="205" spans="1:4">
      <c r="A205">
        <v>3816</v>
      </c>
      <c r="B205" t="s">
        <v>160</v>
      </c>
      <c r="C205" t="s">
        <v>543</v>
      </c>
      <c r="D205">
        <v>8</v>
      </c>
    </row>
    <row r="206" spans="1:4">
      <c r="A206">
        <v>3817</v>
      </c>
      <c r="B206" t="s">
        <v>544</v>
      </c>
      <c r="C206" t="s">
        <v>543</v>
      </c>
      <c r="D206">
        <v>8</v>
      </c>
    </row>
    <row r="207" spans="1:4">
      <c r="A207">
        <v>3818</v>
      </c>
      <c r="B207" t="s">
        <v>162</v>
      </c>
      <c r="C207" t="s">
        <v>543</v>
      </c>
      <c r="D207">
        <v>8</v>
      </c>
    </row>
    <row r="208" spans="1:4">
      <c r="A208">
        <v>3819</v>
      </c>
      <c r="B208" t="s">
        <v>163</v>
      </c>
      <c r="C208" t="s">
        <v>543</v>
      </c>
      <c r="D208">
        <v>8</v>
      </c>
    </row>
    <row r="209" spans="1:4">
      <c r="A209">
        <v>3820</v>
      </c>
      <c r="B209" t="s">
        <v>164</v>
      </c>
      <c r="C209" t="s">
        <v>543</v>
      </c>
      <c r="D209">
        <v>8</v>
      </c>
    </row>
    <row r="210" spans="1:4">
      <c r="A210">
        <v>3821</v>
      </c>
      <c r="B210" t="s">
        <v>519</v>
      </c>
      <c r="C210" t="s">
        <v>543</v>
      </c>
      <c r="D210">
        <v>8</v>
      </c>
    </row>
    <row r="211" spans="1:4">
      <c r="A211">
        <v>3822</v>
      </c>
      <c r="B211" t="s">
        <v>165</v>
      </c>
      <c r="C211" t="s">
        <v>543</v>
      </c>
      <c r="D211">
        <v>8</v>
      </c>
    </row>
    <row r="212" spans="1:4">
      <c r="A212">
        <v>3823</v>
      </c>
      <c r="B212" t="s">
        <v>166</v>
      </c>
      <c r="C212" t="s">
        <v>543</v>
      </c>
      <c r="D212">
        <v>8</v>
      </c>
    </row>
    <row r="213" spans="1:4">
      <c r="A213">
        <v>3824</v>
      </c>
      <c r="B213" t="s">
        <v>167</v>
      </c>
      <c r="C213" t="s">
        <v>543</v>
      </c>
      <c r="D213">
        <v>8</v>
      </c>
    </row>
    <row r="214" spans="1:4">
      <c r="A214">
        <v>3825</v>
      </c>
      <c r="B214" t="s">
        <v>168</v>
      </c>
      <c r="C214" t="s">
        <v>543</v>
      </c>
      <c r="D214">
        <v>8</v>
      </c>
    </row>
    <row r="215" spans="1:4">
      <c r="A215">
        <v>4201</v>
      </c>
      <c r="B215" t="s">
        <v>169</v>
      </c>
      <c r="C215" t="s">
        <v>534</v>
      </c>
      <c r="D215">
        <v>9</v>
      </c>
    </row>
    <row r="216" spans="1:4">
      <c r="A216">
        <v>4202</v>
      </c>
      <c r="B216" t="s">
        <v>170</v>
      </c>
      <c r="C216" t="s">
        <v>534</v>
      </c>
      <c r="D216">
        <v>9</v>
      </c>
    </row>
    <row r="217" spans="1:4">
      <c r="A217">
        <v>4203</v>
      </c>
      <c r="B217" t="s">
        <v>171</v>
      </c>
      <c r="C217" t="s">
        <v>534</v>
      </c>
      <c r="D217">
        <v>9</v>
      </c>
    </row>
    <row r="218" spans="1:4">
      <c r="A218">
        <v>4204</v>
      </c>
      <c r="B218" t="s">
        <v>181</v>
      </c>
      <c r="C218" t="s">
        <v>534</v>
      </c>
      <c r="D218">
        <v>9</v>
      </c>
    </row>
    <row r="219" spans="1:4">
      <c r="A219">
        <v>4205</v>
      </c>
      <c r="B219" t="s">
        <v>185</v>
      </c>
      <c r="C219" t="s">
        <v>534</v>
      </c>
      <c r="D219">
        <v>9</v>
      </c>
    </row>
    <row r="220" spans="1:4">
      <c r="A220">
        <v>4206</v>
      </c>
      <c r="B220" t="s">
        <v>182</v>
      </c>
      <c r="C220" t="s">
        <v>534</v>
      </c>
      <c r="D220">
        <v>9</v>
      </c>
    </row>
    <row r="221" spans="1:4">
      <c r="A221">
        <v>4207</v>
      </c>
      <c r="B221" t="s">
        <v>183</v>
      </c>
      <c r="C221" t="s">
        <v>534</v>
      </c>
      <c r="D221">
        <v>9</v>
      </c>
    </row>
    <row r="222" spans="1:4">
      <c r="A222">
        <v>4211</v>
      </c>
      <c r="B222" t="s">
        <v>172</v>
      </c>
      <c r="C222" t="s">
        <v>534</v>
      </c>
      <c r="D222">
        <v>9</v>
      </c>
    </row>
    <row r="223" spans="1:4">
      <c r="A223">
        <v>4212</v>
      </c>
      <c r="B223" t="s">
        <v>520</v>
      </c>
      <c r="C223" t="s">
        <v>534</v>
      </c>
      <c r="D223">
        <v>9</v>
      </c>
    </row>
    <row r="224" spans="1:4">
      <c r="A224">
        <v>4213</v>
      </c>
      <c r="B224" t="s">
        <v>498</v>
      </c>
      <c r="C224" t="s">
        <v>534</v>
      </c>
      <c r="D224">
        <v>9</v>
      </c>
    </row>
    <row r="225" spans="1:4">
      <c r="A225">
        <v>4214</v>
      </c>
      <c r="B225" t="s">
        <v>173</v>
      </c>
      <c r="C225" t="s">
        <v>534</v>
      </c>
      <c r="D225">
        <v>9</v>
      </c>
    </row>
    <row r="226" spans="1:4">
      <c r="A226">
        <v>4215</v>
      </c>
      <c r="B226" t="s">
        <v>174</v>
      </c>
      <c r="C226" t="s">
        <v>534</v>
      </c>
      <c r="D226">
        <v>9</v>
      </c>
    </row>
    <row r="227" spans="1:4">
      <c r="A227">
        <v>4216</v>
      </c>
      <c r="B227" t="s">
        <v>175</v>
      </c>
      <c r="C227" t="s">
        <v>534</v>
      </c>
      <c r="D227">
        <v>9</v>
      </c>
    </row>
    <row r="228" spans="1:4">
      <c r="A228">
        <v>4217</v>
      </c>
      <c r="B228" t="s">
        <v>176</v>
      </c>
      <c r="C228" t="s">
        <v>534</v>
      </c>
      <c r="D228">
        <v>9</v>
      </c>
    </row>
    <row r="229" spans="1:4">
      <c r="A229">
        <v>4218</v>
      </c>
      <c r="B229" t="s">
        <v>177</v>
      </c>
      <c r="C229" t="s">
        <v>534</v>
      </c>
      <c r="D229">
        <v>9</v>
      </c>
    </row>
    <row r="230" spans="1:4">
      <c r="A230">
        <v>4219</v>
      </c>
      <c r="B230" t="s">
        <v>521</v>
      </c>
      <c r="C230" t="s">
        <v>534</v>
      </c>
      <c r="D230">
        <v>9</v>
      </c>
    </row>
    <row r="231" spans="1:4">
      <c r="A231">
        <v>4220</v>
      </c>
      <c r="B231" t="s">
        <v>178</v>
      </c>
      <c r="C231" t="s">
        <v>534</v>
      </c>
      <c r="D231">
        <v>9</v>
      </c>
    </row>
    <row r="232" spans="1:4">
      <c r="A232">
        <v>4221</v>
      </c>
      <c r="B232" t="s">
        <v>179</v>
      </c>
      <c r="C232" t="s">
        <v>534</v>
      </c>
      <c r="D232">
        <v>9</v>
      </c>
    </row>
    <row r="233" spans="1:4">
      <c r="A233">
        <v>4222</v>
      </c>
      <c r="B233" t="s">
        <v>180</v>
      </c>
      <c r="C233" t="s">
        <v>534</v>
      </c>
      <c r="D233">
        <v>9</v>
      </c>
    </row>
    <row r="234" spans="1:4">
      <c r="A234">
        <v>4223</v>
      </c>
      <c r="B234" t="s">
        <v>184</v>
      </c>
      <c r="C234" t="s">
        <v>534</v>
      </c>
      <c r="D234">
        <v>9</v>
      </c>
    </row>
    <row r="235" spans="1:4">
      <c r="A235">
        <v>4224</v>
      </c>
      <c r="B235" t="s">
        <v>522</v>
      </c>
      <c r="C235" t="s">
        <v>534</v>
      </c>
      <c r="D235">
        <v>9</v>
      </c>
    </row>
    <row r="236" spans="1:4">
      <c r="A236">
        <v>4225</v>
      </c>
      <c r="B236" t="s">
        <v>186</v>
      </c>
      <c r="C236" t="s">
        <v>534</v>
      </c>
      <c r="D236">
        <v>9</v>
      </c>
    </row>
    <row r="237" spans="1:4">
      <c r="A237">
        <v>4226</v>
      </c>
      <c r="B237" t="s">
        <v>187</v>
      </c>
      <c r="C237" t="s">
        <v>534</v>
      </c>
      <c r="D237">
        <v>9</v>
      </c>
    </row>
    <row r="238" spans="1:4">
      <c r="A238">
        <v>4227</v>
      </c>
      <c r="B238" t="s">
        <v>188</v>
      </c>
      <c r="C238" t="s">
        <v>534</v>
      </c>
      <c r="D238">
        <v>9</v>
      </c>
    </row>
    <row r="239" spans="1:4">
      <c r="A239">
        <v>4228</v>
      </c>
      <c r="B239" t="s">
        <v>189</v>
      </c>
      <c r="C239" t="s">
        <v>534</v>
      </c>
      <c r="D239">
        <v>9</v>
      </c>
    </row>
    <row r="240" spans="1:4">
      <c r="A240">
        <v>4601</v>
      </c>
      <c r="B240" t="s">
        <v>210</v>
      </c>
      <c r="C240" t="s">
        <v>545</v>
      </c>
      <c r="D240">
        <v>14</v>
      </c>
    </row>
    <row r="241" spans="1:4">
      <c r="A241">
        <v>4602</v>
      </c>
      <c r="B241" t="s">
        <v>546</v>
      </c>
      <c r="C241" t="s">
        <v>545</v>
      </c>
      <c r="D241">
        <v>14</v>
      </c>
    </row>
    <row r="242" spans="1:4">
      <c r="A242">
        <v>4611</v>
      </c>
      <c r="B242" t="s">
        <v>211</v>
      </c>
      <c r="C242" t="s">
        <v>545</v>
      </c>
      <c r="D242">
        <v>14</v>
      </c>
    </row>
    <row r="243" spans="1:4">
      <c r="A243">
        <v>4612</v>
      </c>
      <c r="B243" t="s">
        <v>212</v>
      </c>
      <c r="C243" t="s">
        <v>545</v>
      </c>
      <c r="D243">
        <v>14</v>
      </c>
    </row>
    <row r="244" spans="1:4">
      <c r="A244">
        <v>4613</v>
      </c>
      <c r="B244" t="s">
        <v>213</v>
      </c>
      <c r="C244" t="s">
        <v>545</v>
      </c>
      <c r="D244">
        <v>14</v>
      </c>
    </row>
    <row r="245" spans="1:4">
      <c r="A245">
        <v>4614</v>
      </c>
      <c r="B245" t="s">
        <v>214</v>
      </c>
      <c r="C245" t="s">
        <v>545</v>
      </c>
      <c r="D245">
        <v>14</v>
      </c>
    </row>
    <row r="246" spans="1:4">
      <c r="A246">
        <v>4615</v>
      </c>
      <c r="B246" t="s">
        <v>215</v>
      </c>
      <c r="C246" t="s">
        <v>545</v>
      </c>
      <c r="D246">
        <v>14</v>
      </c>
    </row>
    <row r="247" spans="1:4">
      <c r="A247">
        <v>4616</v>
      </c>
      <c r="B247" t="s">
        <v>216</v>
      </c>
      <c r="C247" t="s">
        <v>545</v>
      </c>
      <c r="D247">
        <v>14</v>
      </c>
    </row>
    <row r="248" spans="1:4">
      <c r="A248">
        <v>4617</v>
      </c>
      <c r="B248" t="s">
        <v>217</v>
      </c>
      <c r="C248" t="s">
        <v>545</v>
      </c>
      <c r="D248">
        <v>14</v>
      </c>
    </row>
    <row r="249" spans="1:4">
      <c r="A249">
        <v>4618</v>
      </c>
      <c r="B249" t="s">
        <v>218</v>
      </c>
      <c r="C249" t="s">
        <v>545</v>
      </c>
      <c r="D249">
        <v>14</v>
      </c>
    </row>
    <row r="250" spans="1:4">
      <c r="A250">
        <v>4619</v>
      </c>
      <c r="B250" t="s">
        <v>525</v>
      </c>
      <c r="C250" t="s">
        <v>545</v>
      </c>
      <c r="D250">
        <v>14</v>
      </c>
    </row>
    <row r="251" spans="1:4">
      <c r="A251">
        <v>4620</v>
      </c>
      <c r="B251" t="s">
        <v>219</v>
      </c>
      <c r="C251" t="s">
        <v>545</v>
      </c>
      <c r="D251">
        <v>14</v>
      </c>
    </row>
    <row r="252" spans="1:4">
      <c r="A252">
        <v>4621</v>
      </c>
      <c r="B252" t="s">
        <v>220</v>
      </c>
      <c r="C252" t="s">
        <v>545</v>
      </c>
      <c r="D252">
        <v>14</v>
      </c>
    </row>
    <row r="253" spans="1:4">
      <c r="A253">
        <v>4622</v>
      </c>
      <c r="B253" t="s">
        <v>221</v>
      </c>
      <c r="C253" t="s">
        <v>545</v>
      </c>
      <c r="D253">
        <v>14</v>
      </c>
    </row>
    <row r="254" spans="1:4">
      <c r="A254">
        <v>4623</v>
      </c>
      <c r="B254" t="s">
        <v>222</v>
      </c>
      <c r="C254" t="s">
        <v>545</v>
      </c>
      <c r="D254">
        <v>14</v>
      </c>
    </row>
    <row r="255" spans="1:4">
      <c r="A255">
        <v>4624</v>
      </c>
      <c r="B255" t="s">
        <v>547</v>
      </c>
      <c r="C255" t="s">
        <v>545</v>
      </c>
      <c r="D255">
        <v>14</v>
      </c>
    </row>
    <row r="256" spans="1:4">
      <c r="A256">
        <v>4625</v>
      </c>
      <c r="B256" t="s">
        <v>223</v>
      </c>
      <c r="C256" t="s">
        <v>545</v>
      </c>
      <c r="D256">
        <v>14</v>
      </c>
    </row>
    <row r="257" spans="1:4">
      <c r="A257">
        <v>4626</v>
      </c>
      <c r="B257" t="s">
        <v>228</v>
      </c>
      <c r="C257" t="s">
        <v>545</v>
      </c>
      <c r="D257">
        <v>14</v>
      </c>
    </row>
    <row r="258" spans="1:4">
      <c r="A258">
        <v>4627</v>
      </c>
      <c r="B258" t="s">
        <v>224</v>
      </c>
      <c r="C258" t="s">
        <v>545</v>
      </c>
      <c r="D258">
        <v>14</v>
      </c>
    </row>
    <row r="259" spans="1:4">
      <c r="A259">
        <v>4628</v>
      </c>
      <c r="B259" t="s">
        <v>225</v>
      </c>
      <c r="C259" t="s">
        <v>545</v>
      </c>
      <c r="D259">
        <v>14</v>
      </c>
    </row>
    <row r="260" spans="1:4">
      <c r="A260">
        <v>4629</v>
      </c>
      <c r="B260" t="s">
        <v>226</v>
      </c>
      <c r="C260" t="s">
        <v>545</v>
      </c>
      <c r="D260">
        <v>14</v>
      </c>
    </row>
    <row r="261" spans="1:4">
      <c r="A261">
        <v>4630</v>
      </c>
      <c r="B261" t="s">
        <v>227</v>
      </c>
      <c r="C261" t="s">
        <v>545</v>
      </c>
      <c r="D261">
        <v>14</v>
      </c>
    </row>
    <row r="262" spans="1:4">
      <c r="A262">
        <v>4631</v>
      </c>
      <c r="B262" t="s">
        <v>548</v>
      </c>
      <c r="C262" t="s">
        <v>545</v>
      </c>
      <c r="D262">
        <v>14</v>
      </c>
    </row>
    <row r="263" spans="1:4">
      <c r="A263">
        <v>4632</v>
      </c>
      <c r="B263" t="s">
        <v>526</v>
      </c>
      <c r="C263" t="s">
        <v>545</v>
      </c>
      <c r="D263">
        <v>14</v>
      </c>
    </row>
    <row r="264" spans="1:4">
      <c r="A264">
        <v>4633</v>
      </c>
      <c r="B264" t="s">
        <v>229</v>
      </c>
      <c r="C264" t="s">
        <v>545</v>
      </c>
      <c r="D264">
        <v>14</v>
      </c>
    </row>
    <row r="265" spans="1:4">
      <c r="A265">
        <v>4634</v>
      </c>
      <c r="B265" t="s">
        <v>230</v>
      </c>
      <c r="C265" t="s">
        <v>545</v>
      </c>
      <c r="D265">
        <v>14</v>
      </c>
    </row>
    <row r="266" spans="1:4">
      <c r="A266">
        <v>4635</v>
      </c>
      <c r="B266" t="s">
        <v>231</v>
      </c>
      <c r="C266" t="s">
        <v>545</v>
      </c>
      <c r="D266">
        <v>14</v>
      </c>
    </row>
    <row r="267" spans="1:4">
      <c r="A267">
        <v>4636</v>
      </c>
      <c r="B267" t="s">
        <v>232</v>
      </c>
      <c r="C267" t="s">
        <v>545</v>
      </c>
      <c r="D267">
        <v>14</v>
      </c>
    </row>
    <row r="268" spans="1:4">
      <c r="A268">
        <v>4637</v>
      </c>
      <c r="B268" t="s">
        <v>233</v>
      </c>
      <c r="C268" t="s">
        <v>545</v>
      </c>
      <c r="D268">
        <v>14</v>
      </c>
    </row>
    <row r="269" spans="1:4">
      <c r="A269">
        <v>4638</v>
      </c>
      <c r="B269" t="s">
        <v>234</v>
      </c>
      <c r="C269" t="s">
        <v>545</v>
      </c>
      <c r="D269">
        <v>14</v>
      </c>
    </row>
    <row r="270" spans="1:4">
      <c r="A270">
        <v>4639</v>
      </c>
      <c r="B270" t="s">
        <v>235</v>
      </c>
      <c r="C270" t="s">
        <v>545</v>
      </c>
      <c r="D270">
        <v>14</v>
      </c>
    </row>
    <row r="271" spans="1:4">
      <c r="A271">
        <v>4640</v>
      </c>
      <c r="B271" t="s">
        <v>236</v>
      </c>
      <c r="C271" t="s">
        <v>545</v>
      </c>
      <c r="D271">
        <v>14</v>
      </c>
    </row>
    <row r="272" spans="1:4">
      <c r="A272">
        <v>4641</v>
      </c>
      <c r="B272" t="s">
        <v>237</v>
      </c>
      <c r="C272" t="s">
        <v>545</v>
      </c>
      <c r="D272">
        <v>14</v>
      </c>
    </row>
    <row r="273" spans="1:4">
      <c r="A273">
        <v>4642</v>
      </c>
      <c r="B273" t="s">
        <v>238</v>
      </c>
      <c r="C273" t="s">
        <v>545</v>
      </c>
      <c r="D273">
        <v>14</v>
      </c>
    </row>
    <row r="274" spans="1:4">
      <c r="A274">
        <v>4643</v>
      </c>
      <c r="B274" t="s">
        <v>239</v>
      </c>
      <c r="C274" t="s">
        <v>545</v>
      </c>
      <c r="D274">
        <v>14</v>
      </c>
    </row>
    <row r="275" spans="1:4">
      <c r="A275">
        <v>4644</v>
      </c>
      <c r="B275" t="s">
        <v>240</v>
      </c>
      <c r="C275" t="s">
        <v>545</v>
      </c>
      <c r="D275">
        <v>14</v>
      </c>
    </row>
    <row r="276" spans="1:4">
      <c r="A276">
        <v>4645</v>
      </c>
      <c r="B276" t="s">
        <v>241</v>
      </c>
      <c r="C276" t="s">
        <v>545</v>
      </c>
      <c r="D276">
        <v>14</v>
      </c>
    </row>
    <row r="277" spans="1:4">
      <c r="A277">
        <v>4646</v>
      </c>
      <c r="B277" t="s">
        <v>242</v>
      </c>
      <c r="C277" t="s">
        <v>545</v>
      </c>
      <c r="D277">
        <v>14</v>
      </c>
    </row>
    <row r="278" spans="1:4">
      <c r="A278">
        <v>4647</v>
      </c>
      <c r="B278" t="s">
        <v>549</v>
      </c>
      <c r="C278" t="s">
        <v>545</v>
      </c>
      <c r="D278">
        <v>14</v>
      </c>
    </row>
    <row r="279" spans="1:4">
      <c r="A279">
        <v>4648</v>
      </c>
      <c r="B279" t="s">
        <v>243</v>
      </c>
      <c r="C279" t="s">
        <v>545</v>
      </c>
      <c r="D279">
        <v>14</v>
      </c>
    </row>
    <row r="280" spans="1:4">
      <c r="A280">
        <v>4649</v>
      </c>
      <c r="B280" t="s">
        <v>550</v>
      </c>
      <c r="C280" t="s">
        <v>545</v>
      </c>
      <c r="D280">
        <v>14</v>
      </c>
    </row>
    <row r="281" spans="1:4">
      <c r="A281">
        <v>4650</v>
      </c>
      <c r="B281" t="s">
        <v>244</v>
      </c>
      <c r="C281" t="s">
        <v>545</v>
      </c>
      <c r="D281">
        <v>14</v>
      </c>
    </row>
    <row r="282" spans="1:4">
      <c r="A282">
        <v>4651</v>
      </c>
      <c r="B282" t="s">
        <v>551</v>
      </c>
      <c r="C282" t="s">
        <v>545</v>
      </c>
      <c r="D282">
        <v>14</v>
      </c>
    </row>
    <row r="283" spans="1:4">
      <c r="A283">
        <v>5001</v>
      </c>
      <c r="B283" t="s">
        <v>269</v>
      </c>
      <c r="C283" t="s">
        <v>499</v>
      </c>
      <c r="D283">
        <v>16</v>
      </c>
    </row>
    <row r="284" spans="1:4">
      <c r="A284">
        <v>5006</v>
      </c>
      <c r="B284" t="s">
        <v>281</v>
      </c>
      <c r="C284" t="s">
        <v>499</v>
      </c>
      <c r="D284">
        <v>16</v>
      </c>
    </row>
    <row r="285" spans="1:4">
      <c r="A285">
        <v>5007</v>
      </c>
      <c r="B285" t="s">
        <v>282</v>
      </c>
      <c r="C285" t="s">
        <v>499</v>
      </c>
      <c r="D285">
        <v>16</v>
      </c>
    </row>
    <row r="286" spans="1:4">
      <c r="A286">
        <v>5014</v>
      </c>
      <c r="B286" t="s">
        <v>271</v>
      </c>
      <c r="C286" t="s">
        <v>499</v>
      </c>
      <c r="D286">
        <v>16</v>
      </c>
    </row>
    <row r="287" spans="1:4">
      <c r="A287">
        <v>5020</v>
      </c>
      <c r="B287" t="s">
        <v>415</v>
      </c>
      <c r="C287" t="s">
        <v>499</v>
      </c>
      <c r="D287">
        <v>16</v>
      </c>
    </row>
    <row r="288" spans="1:4">
      <c r="A288">
        <v>5021</v>
      </c>
      <c r="B288" t="s">
        <v>54</v>
      </c>
      <c r="C288" t="s">
        <v>499</v>
      </c>
      <c r="D288">
        <v>16</v>
      </c>
    </row>
    <row r="289" spans="1:4">
      <c r="A289">
        <v>5022</v>
      </c>
      <c r="B289" t="s">
        <v>274</v>
      </c>
      <c r="C289" t="s">
        <v>499</v>
      </c>
      <c r="D289">
        <v>16</v>
      </c>
    </row>
    <row r="290" spans="1:4">
      <c r="A290">
        <v>5025</v>
      </c>
      <c r="B290" t="s">
        <v>36</v>
      </c>
      <c r="C290" t="s">
        <v>499</v>
      </c>
      <c r="D290">
        <v>16</v>
      </c>
    </row>
    <row r="291" spans="1:4">
      <c r="A291">
        <v>5026</v>
      </c>
      <c r="B291" t="s">
        <v>275</v>
      </c>
      <c r="C291" t="s">
        <v>499</v>
      </c>
      <c r="D291">
        <v>16</v>
      </c>
    </row>
    <row r="292" spans="1:4">
      <c r="A292">
        <v>5027</v>
      </c>
      <c r="B292" t="s">
        <v>276</v>
      </c>
      <c r="C292" t="s">
        <v>499</v>
      </c>
      <c r="D292">
        <v>16</v>
      </c>
    </row>
    <row r="293" spans="1:4">
      <c r="A293">
        <v>5028</v>
      </c>
      <c r="B293" t="s">
        <v>277</v>
      </c>
      <c r="C293" t="s">
        <v>499</v>
      </c>
      <c r="D293">
        <v>16</v>
      </c>
    </row>
    <row r="294" spans="1:4">
      <c r="A294">
        <v>5029</v>
      </c>
      <c r="B294" t="s">
        <v>278</v>
      </c>
      <c r="C294" t="s">
        <v>499</v>
      </c>
      <c r="D294">
        <v>16</v>
      </c>
    </row>
    <row r="295" spans="1:4">
      <c r="A295">
        <v>5031</v>
      </c>
      <c r="B295" t="s">
        <v>60</v>
      </c>
      <c r="C295" t="s">
        <v>499</v>
      </c>
      <c r="D295">
        <v>16</v>
      </c>
    </row>
    <row r="296" spans="1:4">
      <c r="A296">
        <v>5032</v>
      </c>
      <c r="B296" t="s">
        <v>279</v>
      </c>
      <c r="C296" t="s">
        <v>499</v>
      </c>
      <c r="D296">
        <v>16</v>
      </c>
    </row>
    <row r="297" spans="1:4">
      <c r="A297">
        <v>5033</v>
      </c>
      <c r="B297" t="s">
        <v>280</v>
      </c>
      <c r="C297" t="s">
        <v>499</v>
      </c>
      <c r="D297">
        <v>16</v>
      </c>
    </row>
    <row r="298" spans="1:4">
      <c r="A298">
        <v>5034</v>
      </c>
      <c r="B298" t="s">
        <v>283</v>
      </c>
      <c r="C298" t="s">
        <v>499</v>
      </c>
      <c r="D298">
        <v>16</v>
      </c>
    </row>
    <row r="299" spans="1:4">
      <c r="A299">
        <v>5035</v>
      </c>
      <c r="B299" t="s">
        <v>284</v>
      </c>
      <c r="C299" t="s">
        <v>499</v>
      </c>
      <c r="D299">
        <v>16</v>
      </c>
    </row>
    <row r="300" spans="1:4">
      <c r="A300">
        <v>5036</v>
      </c>
      <c r="B300" t="s">
        <v>285</v>
      </c>
      <c r="C300" t="s">
        <v>499</v>
      </c>
      <c r="D300">
        <v>16</v>
      </c>
    </row>
    <row r="301" spans="1:4">
      <c r="A301">
        <v>5037</v>
      </c>
      <c r="B301" t="s">
        <v>286</v>
      </c>
      <c r="C301" t="s">
        <v>499</v>
      </c>
      <c r="D301">
        <v>16</v>
      </c>
    </row>
    <row r="302" spans="1:4">
      <c r="A302">
        <v>5038</v>
      </c>
      <c r="B302" t="s">
        <v>287</v>
      </c>
      <c r="C302" t="s">
        <v>499</v>
      </c>
      <c r="D302">
        <v>16</v>
      </c>
    </row>
    <row r="303" spans="1:4">
      <c r="A303">
        <v>5041</v>
      </c>
      <c r="B303" t="s">
        <v>289</v>
      </c>
      <c r="C303" t="s">
        <v>499</v>
      </c>
      <c r="D303">
        <v>16</v>
      </c>
    </row>
    <row r="304" spans="1:4">
      <c r="A304">
        <v>5042</v>
      </c>
      <c r="B304" t="s">
        <v>290</v>
      </c>
      <c r="C304" t="s">
        <v>499</v>
      </c>
      <c r="D304">
        <v>16</v>
      </c>
    </row>
    <row r="305" spans="1:4">
      <c r="A305">
        <v>5043</v>
      </c>
      <c r="B305" t="s">
        <v>291</v>
      </c>
      <c r="C305" t="s">
        <v>499</v>
      </c>
      <c r="D305">
        <v>16</v>
      </c>
    </row>
    <row r="306" spans="1:4">
      <c r="A306">
        <v>5044</v>
      </c>
      <c r="B306" t="s">
        <v>292</v>
      </c>
      <c r="C306" t="s">
        <v>499</v>
      </c>
      <c r="D306">
        <v>16</v>
      </c>
    </row>
    <row r="307" spans="1:4">
      <c r="A307">
        <v>5045</v>
      </c>
      <c r="B307" t="s">
        <v>293</v>
      </c>
      <c r="C307" t="s">
        <v>499</v>
      </c>
      <c r="D307">
        <v>16</v>
      </c>
    </row>
    <row r="308" spans="1:4">
      <c r="A308">
        <v>5046</v>
      </c>
      <c r="B308" t="s">
        <v>294</v>
      </c>
      <c r="C308" t="s">
        <v>499</v>
      </c>
      <c r="D308">
        <v>16</v>
      </c>
    </row>
    <row r="309" spans="1:4">
      <c r="A309">
        <v>5047</v>
      </c>
      <c r="B309" t="s">
        <v>295</v>
      </c>
      <c r="C309" t="s">
        <v>499</v>
      </c>
      <c r="D309">
        <v>16</v>
      </c>
    </row>
    <row r="310" spans="1:4">
      <c r="A310">
        <v>5049</v>
      </c>
      <c r="B310" t="s">
        <v>296</v>
      </c>
      <c r="C310" t="s">
        <v>499</v>
      </c>
      <c r="D310">
        <v>16</v>
      </c>
    </row>
    <row r="311" spans="1:4">
      <c r="A311">
        <v>5052</v>
      </c>
      <c r="B311" t="s">
        <v>297</v>
      </c>
      <c r="C311" t="s">
        <v>499</v>
      </c>
      <c r="D311">
        <v>16</v>
      </c>
    </row>
    <row r="312" spans="1:4">
      <c r="A312">
        <v>5053</v>
      </c>
      <c r="B312" t="s">
        <v>288</v>
      </c>
      <c r="C312" t="s">
        <v>499</v>
      </c>
      <c r="D312">
        <v>16</v>
      </c>
    </row>
    <row r="313" spans="1:4">
      <c r="A313">
        <v>5054</v>
      </c>
      <c r="B313" t="s">
        <v>500</v>
      </c>
      <c r="C313" t="s">
        <v>499</v>
      </c>
      <c r="D313">
        <v>16</v>
      </c>
    </row>
    <row r="314" spans="1:4">
      <c r="A314">
        <v>5055</v>
      </c>
      <c r="B314" t="s">
        <v>552</v>
      </c>
      <c r="C314" t="s">
        <v>499</v>
      </c>
      <c r="D314">
        <v>16</v>
      </c>
    </row>
    <row r="315" spans="1:4">
      <c r="A315">
        <v>5056</v>
      </c>
      <c r="B315" t="s">
        <v>270</v>
      </c>
      <c r="C315" t="s">
        <v>499</v>
      </c>
      <c r="D315">
        <v>16</v>
      </c>
    </row>
    <row r="316" spans="1:4">
      <c r="A316">
        <v>5057</v>
      </c>
      <c r="B316" t="s">
        <v>272</v>
      </c>
      <c r="C316" t="s">
        <v>499</v>
      </c>
      <c r="D316">
        <v>16</v>
      </c>
    </row>
    <row r="317" spans="1:4">
      <c r="A317">
        <v>5058</v>
      </c>
      <c r="B317" t="s">
        <v>273</v>
      </c>
      <c r="C317" t="s">
        <v>499</v>
      </c>
      <c r="D317">
        <v>16</v>
      </c>
    </row>
    <row r="318" spans="1:4">
      <c r="A318">
        <v>5059</v>
      </c>
      <c r="B318" t="s">
        <v>553</v>
      </c>
      <c r="C318" t="s">
        <v>499</v>
      </c>
      <c r="D318">
        <v>16</v>
      </c>
    </row>
    <row r="319" spans="1:4">
      <c r="A319">
        <v>5060</v>
      </c>
      <c r="B319" t="s">
        <v>554</v>
      </c>
      <c r="C319" t="s">
        <v>499</v>
      </c>
      <c r="D319">
        <v>16</v>
      </c>
    </row>
    <row r="320" spans="1:4">
      <c r="A320">
        <v>5061</v>
      </c>
      <c r="B320" t="s">
        <v>266</v>
      </c>
      <c r="C320" t="s">
        <v>499</v>
      </c>
      <c r="D320">
        <v>16</v>
      </c>
    </row>
    <row r="321" spans="1:4">
      <c r="A321">
        <v>5401</v>
      </c>
      <c r="B321" t="s">
        <v>334</v>
      </c>
      <c r="C321" t="s">
        <v>555</v>
      </c>
      <c r="D321">
        <v>54</v>
      </c>
    </row>
    <row r="322" spans="1:4">
      <c r="A322">
        <v>5402</v>
      </c>
      <c r="B322" t="s">
        <v>333</v>
      </c>
      <c r="C322" t="s">
        <v>555</v>
      </c>
      <c r="D322">
        <v>54</v>
      </c>
    </row>
    <row r="323" spans="1:4">
      <c r="A323">
        <v>5403</v>
      </c>
      <c r="B323" t="s">
        <v>354</v>
      </c>
      <c r="C323" t="s">
        <v>555</v>
      </c>
      <c r="D323">
        <v>54</v>
      </c>
    </row>
    <row r="324" spans="1:4">
      <c r="A324">
        <v>5404</v>
      </c>
      <c r="B324" t="s">
        <v>351</v>
      </c>
      <c r="C324" t="s">
        <v>555</v>
      </c>
      <c r="D324">
        <v>54</v>
      </c>
    </row>
    <row r="325" spans="1:4">
      <c r="A325">
        <v>5405</v>
      </c>
      <c r="B325" t="s">
        <v>352</v>
      </c>
      <c r="C325" t="s">
        <v>555</v>
      </c>
      <c r="D325">
        <v>54</v>
      </c>
    </row>
    <row r="326" spans="1:4">
      <c r="A326">
        <v>5406</v>
      </c>
      <c r="B326" t="s">
        <v>353</v>
      </c>
      <c r="C326" t="s">
        <v>555</v>
      </c>
      <c r="D326">
        <v>54</v>
      </c>
    </row>
    <row r="327" spans="1:4">
      <c r="A327">
        <v>5411</v>
      </c>
      <c r="B327" t="s">
        <v>335</v>
      </c>
      <c r="C327" t="s">
        <v>555</v>
      </c>
      <c r="D327">
        <v>54</v>
      </c>
    </row>
    <row r="328" spans="1:4">
      <c r="A328">
        <v>5412</v>
      </c>
      <c r="B328" t="s">
        <v>529</v>
      </c>
      <c r="C328" t="s">
        <v>555</v>
      </c>
      <c r="D328">
        <v>54</v>
      </c>
    </row>
    <row r="329" spans="1:4">
      <c r="A329">
        <v>5413</v>
      </c>
      <c r="B329" t="s">
        <v>336</v>
      </c>
      <c r="C329" t="s">
        <v>555</v>
      </c>
      <c r="D329">
        <v>54</v>
      </c>
    </row>
    <row r="330" spans="1:4">
      <c r="A330">
        <v>5414</v>
      </c>
      <c r="B330" t="s">
        <v>337</v>
      </c>
      <c r="C330" t="s">
        <v>555</v>
      </c>
      <c r="D330">
        <v>54</v>
      </c>
    </row>
    <row r="331" spans="1:4">
      <c r="A331">
        <v>5415</v>
      </c>
      <c r="B331" t="s">
        <v>338</v>
      </c>
      <c r="C331" t="s">
        <v>555</v>
      </c>
      <c r="D331">
        <v>54</v>
      </c>
    </row>
    <row r="332" spans="1:4">
      <c r="A332">
        <v>5416</v>
      </c>
      <c r="B332" t="s">
        <v>339</v>
      </c>
      <c r="C332" t="s">
        <v>555</v>
      </c>
      <c r="D332">
        <v>54</v>
      </c>
    </row>
    <row r="333" spans="1:4">
      <c r="A333">
        <v>5417</v>
      </c>
      <c r="B333" t="s">
        <v>340</v>
      </c>
      <c r="C333" t="s">
        <v>555</v>
      </c>
      <c r="D333">
        <v>54</v>
      </c>
    </row>
    <row r="334" spans="1:4">
      <c r="A334">
        <v>5418</v>
      </c>
      <c r="B334" t="s">
        <v>37</v>
      </c>
      <c r="C334" t="s">
        <v>555</v>
      </c>
      <c r="D334">
        <v>54</v>
      </c>
    </row>
    <row r="335" spans="1:4">
      <c r="A335">
        <v>5419</v>
      </c>
      <c r="B335" t="s">
        <v>341</v>
      </c>
      <c r="C335" t="s">
        <v>555</v>
      </c>
      <c r="D335">
        <v>54</v>
      </c>
    </row>
    <row r="336" spans="1:4">
      <c r="A336">
        <v>5420</v>
      </c>
      <c r="B336" t="s">
        <v>342</v>
      </c>
      <c r="C336" t="s">
        <v>555</v>
      </c>
      <c r="D336">
        <v>54</v>
      </c>
    </row>
    <row r="337" spans="1:4">
      <c r="A337">
        <v>5421</v>
      </c>
      <c r="B337" t="s">
        <v>556</v>
      </c>
      <c r="C337" t="s">
        <v>555</v>
      </c>
      <c r="D337">
        <v>54</v>
      </c>
    </row>
    <row r="338" spans="1:4">
      <c r="A338">
        <v>5422</v>
      </c>
      <c r="B338" t="s">
        <v>343</v>
      </c>
      <c r="C338" t="s">
        <v>555</v>
      </c>
      <c r="D338">
        <v>54</v>
      </c>
    </row>
    <row r="339" spans="1:4">
      <c r="A339">
        <v>5423</v>
      </c>
      <c r="B339" t="s">
        <v>344</v>
      </c>
      <c r="C339" t="s">
        <v>555</v>
      </c>
      <c r="D339">
        <v>54</v>
      </c>
    </row>
    <row r="340" spans="1:4">
      <c r="A340">
        <v>5424</v>
      </c>
      <c r="B340" t="s">
        <v>345</v>
      </c>
      <c r="C340" t="s">
        <v>555</v>
      </c>
      <c r="D340">
        <v>54</v>
      </c>
    </row>
    <row r="341" spans="1:4">
      <c r="A341">
        <v>5425</v>
      </c>
      <c r="B341" t="s">
        <v>346</v>
      </c>
      <c r="C341" t="s">
        <v>555</v>
      </c>
      <c r="D341">
        <v>54</v>
      </c>
    </row>
    <row r="342" spans="1:4">
      <c r="A342">
        <v>5426</v>
      </c>
      <c r="B342" t="s">
        <v>347</v>
      </c>
      <c r="C342" t="s">
        <v>555</v>
      </c>
      <c r="D342">
        <v>54</v>
      </c>
    </row>
    <row r="343" spans="1:4">
      <c r="A343">
        <v>5427</v>
      </c>
      <c r="B343" t="s">
        <v>348</v>
      </c>
      <c r="C343" t="s">
        <v>555</v>
      </c>
      <c r="D343">
        <v>54</v>
      </c>
    </row>
    <row r="344" spans="1:4">
      <c r="A344">
        <v>5428</v>
      </c>
      <c r="B344" t="s">
        <v>349</v>
      </c>
      <c r="C344" t="s">
        <v>555</v>
      </c>
      <c r="D344">
        <v>54</v>
      </c>
    </row>
    <row r="345" spans="1:4">
      <c r="A345">
        <v>5429</v>
      </c>
      <c r="B345" t="s">
        <v>350</v>
      </c>
      <c r="C345" t="s">
        <v>555</v>
      </c>
      <c r="D345">
        <v>54</v>
      </c>
    </row>
    <row r="346" spans="1:4">
      <c r="A346">
        <v>5430</v>
      </c>
      <c r="B346" t="s">
        <v>365</v>
      </c>
      <c r="C346" t="s">
        <v>555</v>
      </c>
      <c r="D346">
        <v>54</v>
      </c>
    </row>
    <row r="347" spans="1:4">
      <c r="A347">
        <v>5432</v>
      </c>
      <c r="B347" t="s">
        <v>410</v>
      </c>
      <c r="C347" t="s">
        <v>555</v>
      </c>
      <c r="D347">
        <v>54</v>
      </c>
    </row>
    <row r="348" spans="1:4">
      <c r="A348">
        <v>5433</v>
      </c>
      <c r="B348" t="s">
        <v>355</v>
      </c>
      <c r="C348" t="s">
        <v>555</v>
      </c>
      <c r="D348">
        <v>54</v>
      </c>
    </row>
    <row r="349" spans="1:4">
      <c r="A349">
        <v>5434</v>
      </c>
      <c r="B349" t="s">
        <v>412</v>
      </c>
      <c r="C349" t="s">
        <v>555</v>
      </c>
      <c r="D349">
        <v>54</v>
      </c>
    </row>
    <row r="350" spans="1:4">
      <c r="A350">
        <v>5435</v>
      </c>
      <c r="B350" t="s">
        <v>413</v>
      </c>
      <c r="C350" t="s">
        <v>555</v>
      </c>
      <c r="D350">
        <v>54</v>
      </c>
    </row>
    <row r="351" spans="1:4">
      <c r="A351">
        <v>5436</v>
      </c>
      <c r="B351" t="s">
        <v>356</v>
      </c>
      <c r="C351" t="s">
        <v>555</v>
      </c>
      <c r="D351">
        <v>54</v>
      </c>
    </row>
    <row r="352" spans="1:4">
      <c r="A352">
        <v>5437</v>
      </c>
      <c r="B352" t="s">
        <v>55</v>
      </c>
      <c r="C352" t="s">
        <v>555</v>
      </c>
      <c r="D352">
        <v>54</v>
      </c>
    </row>
    <row r="353" spans="1:4">
      <c r="A353">
        <v>5438</v>
      </c>
      <c r="B353" t="s">
        <v>357</v>
      </c>
      <c r="C353" t="s">
        <v>555</v>
      </c>
      <c r="D353">
        <v>54</v>
      </c>
    </row>
    <row r="354" spans="1:4">
      <c r="A354">
        <v>5439</v>
      </c>
      <c r="B354" t="s">
        <v>367</v>
      </c>
      <c r="C354" t="s">
        <v>555</v>
      </c>
      <c r="D354">
        <v>54</v>
      </c>
    </row>
    <row r="355" spans="1:4">
      <c r="A355">
        <v>5440</v>
      </c>
      <c r="B355" t="s">
        <v>358</v>
      </c>
      <c r="C355" t="s">
        <v>555</v>
      </c>
      <c r="D355">
        <v>54</v>
      </c>
    </row>
    <row r="356" spans="1:4">
      <c r="A356">
        <v>5441</v>
      </c>
      <c r="B356" t="s">
        <v>359</v>
      </c>
      <c r="C356" t="s">
        <v>555</v>
      </c>
      <c r="D356">
        <v>54</v>
      </c>
    </row>
    <row r="357" spans="1:4">
      <c r="A357">
        <v>5442</v>
      </c>
      <c r="B357" t="s">
        <v>360</v>
      </c>
      <c r="C357" t="s">
        <v>555</v>
      </c>
      <c r="D357">
        <v>54</v>
      </c>
    </row>
    <row r="358" spans="1:4">
      <c r="A358">
        <v>5443</v>
      </c>
      <c r="B358" t="s">
        <v>411</v>
      </c>
      <c r="C358" t="s">
        <v>555</v>
      </c>
      <c r="D358">
        <v>54</v>
      </c>
    </row>
    <row r="359" spans="1:4">
      <c r="A359">
        <v>5444</v>
      </c>
      <c r="B359" t="s">
        <v>530</v>
      </c>
      <c r="C359" t="s">
        <v>555</v>
      </c>
      <c r="D359">
        <v>54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289"/>
  <sheetViews>
    <sheetView topLeftCell="A28" zoomScale="86" zoomScaleNormal="86" workbookViewId="0">
      <selection activeCell="F43" sqref="F43"/>
    </sheetView>
  </sheetViews>
  <sheetFormatPr baseColWidth="10" defaultRowHeight="15"/>
  <cols>
    <col min="1" max="1" width="2.1796875" customWidth="1"/>
    <col min="2" max="2" width="3.453125" customWidth="1"/>
    <col min="4" max="4" width="3.453125" customWidth="1"/>
    <col min="5" max="5" width="4.08984375" customWidth="1"/>
    <col min="6" max="6" width="7.1796875" customWidth="1"/>
    <col min="7" max="7" width="6.81640625" customWidth="1"/>
    <col min="8" max="8" width="7.08984375" customWidth="1"/>
    <col min="9" max="9" width="6.81640625" style="97" customWidth="1"/>
    <col min="10" max="10" width="6.6328125" style="97" customWidth="1"/>
    <col min="11" max="11" width="7.81640625" customWidth="1"/>
    <col min="12" max="12" width="6.453125" customWidth="1"/>
    <col min="13" max="13" width="8.08984375" style="9" customWidth="1"/>
    <col min="14" max="14" width="5.54296875" style="9" customWidth="1"/>
    <col min="15" max="15" width="10.54296875" style="9" customWidth="1"/>
    <col min="16" max="16" width="7" customWidth="1"/>
    <col min="17" max="17" width="7.36328125" customWidth="1"/>
    <col min="18" max="18" width="7.54296875" style="9" customWidth="1"/>
    <col min="19" max="19" width="9.453125" style="9" customWidth="1"/>
    <col min="20" max="20" width="8" style="9" customWidth="1"/>
    <col min="21" max="21" width="7.08984375" style="1" customWidth="1"/>
    <col min="22" max="22" width="8.54296875" style="1" customWidth="1"/>
    <col min="23" max="24" width="9.90625" style="1" customWidth="1"/>
    <col min="25" max="25" width="9.81640625" style="1" customWidth="1"/>
    <col min="26" max="29" width="10.90625" style="1"/>
    <col min="30" max="30" width="10.90625" style="9"/>
    <col min="32" max="32" width="14" customWidth="1"/>
    <col min="33" max="33" width="12.54296875" customWidth="1"/>
    <col min="34" max="34" width="10.90625" customWidth="1"/>
  </cols>
  <sheetData>
    <row r="1" spans="1:37" ht="15.6">
      <c r="A1" s="39"/>
      <c r="B1" s="39"/>
      <c r="C1" s="39"/>
      <c r="D1" s="39"/>
      <c r="E1" s="39"/>
      <c r="F1" s="39"/>
      <c r="G1" s="39"/>
      <c r="H1" s="39"/>
      <c r="I1" s="101"/>
      <c r="J1" s="101"/>
      <c r="K1" s="39"/>
      <c r="L1" s="39"/>
      <c r="M1" s="64"/>
      <c r="N1" s="64"/>
      <c r="O1" s="64"/>
      <c r="P1" s="39"/>
      <c r="Q1" s="39"/>
      <c r="R1" s="64"/>
      <c r="S1" s="39"/>
      <c r="T1" s="2"/>
      <c r="U1" s="5"/>
      <c r="V1" s="5"/>
      <c r="W1"/>
      <c r="X1" s="4"/>
      <c r="Y1"/>
      <c r="Z1"/>
      <c r="AA1"/>
      <c r="AB1"/>
      <c r="AC1"/>
      <c r="AD1"/>
    </row>
    <row r="2" spans="1:37" s="123" customFormat="1" ht="31.8">
      <c r="A2" s="141"/>
      <c r="B2" s="141"/>
      <c r="C2" s="142" t="s">
        <v>406</v>
      </c>
      <c r="D2" s="141"/>
      <c r="E2" s="141"/>
      <c r="F2" s="141"/>
      <c r="G2" s="141"/>
      <c r="H2" s="141"/>
      <c r="I2" s="147"/>
      <c r="J2" s="147"/>
      <c r="K2" s="142" t="s">
        <v>418</v>
      </c>
      <c r="L2" s="141"/>
      <c r="M2" s="141"/>
      <c r="N2" s="163" t="str">
        <f>+År!B2</f>
        <v>Flådd purke</v>
      </c>
      <c r="O2" s="148"/>
      <c r="P2" s="148"/>
      <c r="Q2" s="141"/>
      <c r="R2" s="163"/>
      <c r="S2" s="142"/>
      <c r="T2" s="141"/>
      <c r="U2" s="141"/>
      <c r="V2" s="5"/>
      <c r="W2" s="5"/>
      <c r="X2"/>
      <c r="Y2" s="4"/>
      <c r="Z2"/>
      <c r="AA2"/>
      <c r="AB2"/>
      <c r="AC2"/>
      <c r="AD2"/>
      <c r="AE2"/>
      <c r="AF2"/>
      <c r="AG2"/>
      <c r="AH2"/>
      <c r="AI2"/>
      <c r="AJ2"/>
      <c r="AK2"/>
    </row>
    <row r="3" spans="1:37" ht="19.8">
      <c r="A3" s="39"/>
      <c r="B3" s="39"/>
      <c r="C3" s="39"/>
      <c r="D3" s="39"/>
      <c r="E3" s="39"/>
      <c r="F3" s="39"/>
      <c r="G3" s="39"/>
      <c r="H3" s="39"/>
      <c r="I3" s="101"/>
      <c r="J3" s="101"/>
      <c r="K3" s="39"/>
      <c r="L3" s="39"/>
      <c r="M3" s="64"/>
      <c r="N3" s="64"/>
      <c r="O3" s="64"/>
      <c r="P3" s="39"/>
      <c r="Q3" s="39"/>
      <c r="R3" s="64"/>
      <c r="S3" s="155"/>
      <c r="T3" s="2"/>
      <c r="U3" s="5"/>
      <c r="V3" s="5"/>
      <c r="W3"/>
      <c r="X3" s="4"/>
      <c r="Y3"/>
      <c r="Z3"/>
      <c r="AA3"/>
      <c r="AB3"/>
      <c r="AC3"/>
      <c r="AD3"/>
    </row>
    <row r="4" spans="1:37" s="134" customFormat="1" ht="19.8">
      <c r="A4" s="155"/>
      <c r="B4" s="155"/>
      <c r="C4" s="155"/>
      <c r="D4" s="155"/>
      <c r="E4" s="139" t="s">
        <v>8</v>
      </c>
      <c r="F4" s="139"/>
      <c r="G4" s="133">
        <f>+År!Q2</f>
        <v>52</v>
      </c>
      <c r="H4" s="155"/>
      <c r="I4" s="156"/>
      <c r="J4" s="139" t="s">
        <v>372</v>
      </c>
      <c r="K4" s="156"/>
      <c r="L4" s="157"/>
      <c r="M4" s="157"/>
      <c r="N4" s="295">
        <f>SUM(G10:G33)</f>
        <v>11919</v>
      </c>
      <c r="O4" s="294"/>
      <c r="P4" s="157"/>
      <c r="Q4" s="157"/>
      <c r="R4" s="156"/>
      <c r="S4" s="155"/>
      <c r="T4" s="2"/>
      <c r="U4" s="2"/>
      <c r="V4" s="5"/>
      <c r="W4" s="5"/>
      <c r="X4"/>
      <c r="Y4" s="4"/>
      <c r="Z4"/>
      <c r="AA4"/>
      <c r="AB4"/>
      <c r="AC4"/>
      <c r="AD4"/>
      <c r="AE4"/>
      <c r="AF4"/>
      <c r="AG4"/>
      <c r="AH4"/>
      <c r="AI4"/>
      <c r="AJ4"/>
      <c r="AK4"/>
    </row>
    <row r="5" spans="1:37" s="134" customFormat="1" ht="19.8">
      <c r="A5" s="155"/>
      <c r="B5" s="155"/>
      <c r="C5" s="155"/>
      <c r="D5" s="155"/>
      <c r="E5" s="155"/>
      <c r="F5" s="139"/>
      <c r="G5" s="139"/>
      <c r="H5" s="139"/>
      <c r="I5" s="156"/>
      <c r="J5" s="156"/>
      <c r="K5" s="139"/>
      <c r="L5" s="139"/>
      <c r="M5" s="187"/>
      <c r="N5" s="187"/>
      <c r="O5" s="157"/>
      <c r="P5" s="155"/>
      <c r="Q5" s="139"/>
      <c r="R5" s="187"/>
      <c r="S5" s="155"/>
      <c r="T5" s="2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7" s="134" customFormat="1" ht="19.8">
      <c r="A6" s="155"/>
      <c r="B6" s="155"/>
      <c r="C6" s="155"/>
      <c r="D6" s="155"/>
      <c r="E6" s="155"/>
      <c r="F6" s="139"/>
      <c r="G6" s="139"/>
      <c r="H6" s="139"/>
      <c r="I6" s="156"/>
      <c r="J6" s="156"/>
      <c r="K6" s="139"/>
      <c r="L6" s="139"/>
      <c r="M6" s="187"/>
      <c r="N6" s="187"/>
      <c r="O6" s="157"/>
      <c r="P6" s="178" t="s">
        <v>3</v>
      </c>
      <c r="Q6" s="139"/>
      <c r="R6" s="187"/>
      <c r="S6" s="155"/>
      <c r="T6" s="2"/>
      <c r="U6" s="5"/>
      <c r="V6" s="5"/>
      <c r="W6"/>
      <c r="X6" s="4"/>
      <c r="Y6"/>
      <c r="Z6"/>
      <c r="AA6"/>
      <c r="AB6"/>
      <c r="AC6"/>
      <c r="AD6"/>
      <c r="AE6"/>
      <c r="AF6"/>
      <c r="AG6"/>
      <c r="AH6"/>
      <c r="AI6"/>
      <c r="AJ6"/>
    </row>
    <row r="7" spans="1:37" ht="15.6">
      <c r="A7" s="39"/>
      <c r="B7" s="39"/>
      <c r="C7" s="39"/>
      <c r="D7" s="39"/>
      <c r="E7" s="39"/>
      <c r="F7" s="45" t="s">
        <v>3</v>
      </c>
      <c r="G7" s="64"/>
      <c r="H7" s="83" t="s">
        <v>3</v>
      </c>
      <c r="I7" s="145"/>
      <c r="J7" s="101"/>
      <c r="K7" s="85"/>
      <c r="L7" s="85" t="s">
        <v>2</v>
      </c>
      <c r="M7" s="83" t="s">
        <v>18</v>
      </c>
      <c r="N7" s="83" t="s">
        <v>395</v>
      </c>
      <c r="O7" s="83" t="s">
        <v>52</v>
      </c>
      <c r="P7" s="83" t="s">
        <v>11</v>
      </c>
      <c r="Q7" s="85"/>
      <c r="R7" s="83" t="s">
        <v>18</v>
      </c>
      <c r="S7" s="39"/>
      <c r="T7" s="2"/>
      <c r="U7" s="5"/>
      <c r="V7" s="5"/>
      <c r="W7"/>
      <c r="X7" s="4"/>
      <c r="Y7"/>
      <c r="Z7"/>
      <c r="AA7"/>
      <c r="AB7"/>
      <c r="AC7"/>
      <c r="AD7"/>
    </row>
    <row r="8" spans="1:37" ht="15.6">
      <c r="A8" s="39"/>
      <c r="B8" s="39"/>
      <c r="C8" s="39"/>
      <c r="D8" s="45"/>
      <c r="E8" s="45"/>
      <c r="F8" s="45" t="s">
        <v>442</v>
      </c>
      <c r="G8" s="83" t="s">
        <v>3</v>
      </c>
      <c r="H8" s="83" t="s">
        <v>401</v>
      </c>
      <c r="I8" s="145" t="s">
        <v>3</v>
      </c>
      <c r="J8" s="145" t="s">
        <v>1</v>
      </c>
      <c r="K8" s="85" t="s">
        <v>18</v>
      </c>
      <c r="L8" s="85" t="s">
        <v>395</v>
      </c>
      <c r="M8" s="83" t="s">
        <v>399</v>
      </c>
      <c r="N8" s="83" t="s">
        <v>399</v>
      </c>
      <c r="O8" s="83" t="s">
        <v>73</v>
      </c>
      <c r="P8" s="83" t="s">
        <v>449</v>
      </c>
      <c r="Q8" s="85" t="s">
        <v>18</v>
      </c>
      <c r="R8" s="83" t="s">
        <v>399</v>
      </c>
      <c r="S8" s="39"/>
      <c r="T8" s="4"/>
      <c r="U8" s="4"/>
      <c r="V8" s="4"/>
      <c r="W8" s="4"/>
      <c r="X8" s="5"/>
      <c r="Y8"/>
      <c r="Z8"/>
      <c r="AA8"/>
      <c r="AB8"/>
      <c r="AC8"/>
      <c r="AD8"/>
    </row>
    <row r="9" spans="1:37" ht="15.6">
      <c r="A9" s="39"/>
      <c r="B9" s="45" t="s">
        <v>407</v>
      </c>
      <c r="C9" s="45"/>
      <c r="D9" s="45" t="s">
        <v>61</v>
      </c>
      <c r="E9" s="45"/>
      <c r="F9" s="46" t="s">
        <v>421</v>
      </c>
      <c r="G9" s="84" t="s">
        <v>11</v>
      </c>
      <c r="H9" s="84" t="s">
        <v>394</v>
      </c>
      <c r="I9" s="168" t="s">
        <v>363</v>
      </c>
      <c r="J9" s="168" t="s">
        <v>363</v>
      </c>
      <c r="K9" s="86" t="s">
        <v>394</v>
      </c>
      <c r="L9" s="86" t="s">
        <v>397</v>
      </c>
      <c r="M9" s="84" t="s">
        <v>396</v>
      </c>
      <c r="N9" s="84" t="s">
        <v>396</v>
      </c>
      <c r="O9" s="84" t="s">
        <v>403</v>
      </c>
      <c r="P9" s="84" t="s">
        <v>456</v>
      </c>
      <c r="Q9" s="86" t="s">
        <v>30</v>
      </c>
      <c r="R9" s="84" t="s">
        <v>402</v>
      </c>
      <c r="S9" s="39"/>
      <c r="T9" s="4"/>
      <c r="U9" s="52"/>
      <c r="V9" s="52"/>
      <c r="X9" s="5"/>
      <c r="Y9"/>
      <c r="Z9"/>
      <c r="AA9"/>
      <c r="AB9"/>
      <c r="AC9"/>
      <c r="AD9"/>
    </row>
    <row r="10" spans="1:37" ht="15.6">
      <c r="A10" s="39"/>
      <c r="B10" s="60">
        <f>+'Ark1'!K4027</f>
        <v>0</v>
      </c>
      <c r="C10" s="60" t="s">
        <v>446</v>
      </c>
      <c r="D10" s="60">
        <f>+'Ark1'!D4027</f>
        <v>1</v>
      </c>
      <c r="E10" s="60" t="s">
        <v>484</v>
      </c>
      <c r="F10" s="60">
        <f>+IF(G10=0,"",'Ark1'!Q4027)</f>
        <v>178</v>
      </c>
      <c r="G10" s="196">
        <f>+'Ark1'!R4027</f>
        <v>1601</v>
      </c>
      <c r="H10" s="60">
        <f>+IF(G10=0,"",'Ark1'!S4027)</f>
        <v>1601</v>
      </c>
      <c r="I10" s="99">
        <f>+IF(G10=0,"",'Ark1'!T4027)</f>
        <v>99.133126934984503</v>
      </c>
      <c r="J10" s="99">
        <f>+IF(G10=0,"",'Ark1'!U4027)</f>
        <v>99.071133193210784</v>
      </c>
      <c r="K10" s="197">
        <f>+IF(G10=0,"",'Ark1'!W4027)</f>
        <v>59.826983135540274</v>
      </c>
      <c r="L10" s="61">
        <f>+IF(G10=0,"",'Ark1'!AB4027)</f>
        <v>4.1250801539385362</v>
      </c>
      <c r="M10" s="195">
        <f>+IF(G10=0,"",'Ark1'!Y4027)</f>
        <v>137.5495940037479</v>
      </c>
      <c r="N10" s="76">
        <f>+IF(G10=0,"",'Ark1'!AA4027)</f>
        <v>29.375520431936231</v>
      </c>
      <c r="O10" s="76">
        <f>+IF(G10=0,"",'Ark1'!AC4027)</f>
        <v>-53.428380086442353</v>
      </c>
      <c r="P10" s="76">
        <f>+IF(G10=0,"",H10/F10)</f>
        <v>8.9943820224719104</v>
      </c>
      <c r="Q10" s="61">
        <f>+IF(G10=0,"",'Ark1'!V4027)</f>
        <v>5.0312304809494064</v>
      </c>
      <c r="R10" s="76">
        <f>+IF(G10=0,"",'Ark1'!X4027)</f>
        <v>149.02447887729971</v>
      </c>
      <c r="S10" s="39"/>
      <c r="T10" s="4"/>
      <c r="U10" s="52"/>
      <c r="V10" s="52"/>
      <c r="X10" s="5"/>
      <c r="Y10"/>
      <c r="Z10"/>
      <c r="AA10"/>
      <c r="AB10"/>
      <c r="AC10"/>
      <c r="AD10"/>
    </row>
    <row r="11" spans="1:37" ht="15.6">
      <c r="A11" s="39"/>
      <c r="B11" s="60">
        <f>+'Ark1'!K4028</f>
        <v>4</v>
      </c>
      <c r="C11" s="60" t="s">
        <v>468</v>
      </c>
      <c r="D11" s="60"/>
      <c r="E11" s="60"/>
      <c r="F11" s="60">
        <f>+IF(G11=0,"",'Ark1'!Q4028)</f>
        <v>3</v>
      </c>
      <c r="G11" s="196">
        <f>+'Ark1'!R4028</f>
        <v>9</v>
      </c>
      <c r="H11" s="60">
        <f>+IF(G11=0,"",'Ark1'!S4028)</f>
        <v>9</v>
      </c>
      <c r="I11" s="99">
        <f>+IF(G11=0,"",'Ark1'!T4028)</f>
        <v>0.55727554179566574</v>
      </c>
      <c r="J11" s="99">
        <f>+IF(G11=0,"",'Ark1'!U4028)</f>
        <v>0.60391863294127701</v>
      </c>
      <c r="K11" s="197">
        <f>+IF(G11=0,"",'Ark1'!W4028)</f>
        <v>60.111111111111121</v>
      </c>
      <c r="L11" s="61">
        <f>+IF(G11=0,"",'Ark1'!AB4028)</f>
        <v>3.1426968052735078</v>
      </c>
      <c r="M11" s="195">
        <f>+IF(G11=0,"",'Ark1'!Y4028)</f>
        <v>149.15555555555557</v>
      </c>
      <c r="N11" s="76">
        <f>+IF(G11=0,"",'Ark1'!AA4028)</f>
        <v>30.376310620507905</v>
      </c>
      <c r="O11" s="76">
        <f>+IF(G11=0,"",'Ark1'!AC4028)</f>
        <v>-53.918849600933513</v>
      </c>
      <c r="P11" s="76">
        <f>+IF(G11=0,"",H11/F11)</f>
        <v>3</v>
      </c>
      <c r="Q11" s="61">
        <f>+IF(G11=0,"",'Ark1'!V4028)</f>
        <v>4.3333333333333321</v>
      </c>
      <c r="R11" s="76">
        <f>+IF(G11=0,"",'Ark1'!X4028)</f>
        <v>161.59865173949683</v>
      </c>
      <c r="S11" s="39"/>
      <c r="T11" s="4"/>
      <c r="U11" s="52"/>
      <c r="V11" s="52"/>
      <c r="X11" s="5"/>
      <c r="Y11"/>
      <c r="Z11"/>
      <c r="AA11"/>
      <c r="AB11"/>
      <c r="AC11"/>
      <c r="AD11"/>
    </row>
    <row r="12" spans="1:37" ht="15.6">
      <c r="A12" s="39"/>
      <c r="B12" s="60">
        <f>+'Ark1'!K4029</f>
        <v>7</v>
      </c>
      <c r="C12" s="60" t="s">
        <v>46</v>
      </c>
      <c r="D12" s="60"/>
      <c r="E12" s="60"/>
      <c r="F12" s="60">
        <f>+IF(G12=0,"",'Ark1'!Q4029)</f>
        <v>3</v>
      </c>
      <c r="G12" s="196">
        <f>+'Ark1'!R4029</f>
        <v>5</v>
      </c>
      <c r="H12" s="60">
        <f>+IF(G12=0,"",'Ark1'!S4029)</f>
        <v>5</v>
      </c>
      <c r="I12" s="99">
        <f>+IF(G12=0,"",'Ark1'!T4029)</f>
        <v>0.30959752321981437</v>
      </c>
      <c r="J12" s="99">
        <f>+IF(G12=0,"",'Ark1'!U4029)</f>
        <v>0.32494817384794727</v>
      </c>
      <c r="K12" s="197">
        <f>+IF(G12=0,"",'Ark1'!W4029)</f>
        <v>58.6</v>
      </c>
      <c r="L12" s="61">
        <f>+IF(G12=0,"",'Ark1'!AB4029)</f>
        <v>2.4166091947189448</v>
      </c>
      <c r="M12" s="195">
        <f>+IF(G12=0,"",'Ark1'!Y4029)</f>
        <v>144.46</v>
      </c>
      <c r="N12" s="76">
        <f>+IF(G12=0,"",'Ark1'!AA4029)</f>
        <v>33.009913662413695</v>
      </c>
      <c r="O12" s="76">
        <f>+IF(G12=0,"",'Ark1'!AC4029)</f>
        <v>25.803520398764071</v>
      </c>
      <c r="P12" s="76">
        <f>+IF(G12=0,"",H12/F12)</f>
        <v>1.6666666666666667</v>
      </c>
      <c r="Q12" s="61">
        <f>+IF(G12=0,"",'Ark1'!V4029)</f>
        <v>7.8</v>
      </c>
      <c r="R12" s="76">
        <f>+IF(G12=0,"",'Ark1'!X4029)</f>
        <v>156.51137594799565</v>
      </c>
      <c r="S12" s="39"/>
      <c r="T12" s="4"/>
      <c r="U12" s="52"/>
      <c r="V12" s="52"/>
      <c r="X12" s="5"/>
      <c r="Y12"/>
      <c r="Z12"/>
      <c r="AA12"/>
      <c r="AB12"/>
      <c r="AC12"/>
      <c r="AD12"/>
    </row>
    <row r="13" spans="1:37" ht="15.6">
      <c r="A13" s="39"/>
      <c r="B13" s="2">
        <f>+'Ark1'!K4030</f>
        <v>0</v>
      </c>
      <c r="C13" s="2" t="s">
        <v>446</v>
      </c>
      <c r="D13" s="2">
        <f>+'Ark1'!D4030</f>
        <v>2</v>
      </c>
      <c r="E13" s="2" t="s">
        <v>485</v>
      </c>
      <c r="F13" s="60">
        <f>+IF(G13=0,"",'Ark1'!Q4030)</f>
        <v>162</v>
      </c>
      <c r="G13" s="2">
        <f>+'Ark1'!R4030</f>
        <v>1340</v>
      </c>
      <c r="H13" s="2">
        <f>+IF(G13=0,"",'Ark1'!S4030)</f>
        <v>1340</v>
      </c>
      <c r="I13" s="51">
        <f>+IF(G13=0,"",'Ark1'!T4030)</f>
        <v>98.820058997050154</v>
      </c>
      <c r="J13" s="51">
        <f>+IF(G13=0,"",'Ark1'!U4030)</f>
        <v>98.625054572960934</v>
      </c>
      <c r="K13" s="5">
        <f>+IF(G13=0,"",'Ark1'!W4030)</f>
        <v>59.982835820895509</v>
      </c>
      <c r="L13" s="5">
        <f>+IF(G13=0,"",'Ark1'!AB4030)</f>
        <v>4.1878114919906047</v>
      </c>
      <c r="M13" s="18">
        <f>+IF(G13=0,"",'Ark1'!Y4030)</f>
        <v>138.06985074626851</v>
      </c>
      <c r="N13" s="18">
        <f>+IF(G13=0,"",'Ark1'!AA4030)</f>
        <v>29.529135396946188</v>
      </c>
      <c r="O13" s="18">
        <f>+IF(G13=0,"",'Ark1'!AC4030)</f>
        <v>-58.295360650250174</v>
      </c>
      <c r="P13" s="18">
        <f>+IF(G13=0,"",H13/F13)</f>
        <v>8.2716049382716044</v>
      </c>
      <c r="Q13" s="5">
        <f>+IF(G13=0,"",'Ark1'!V4030)</f>
        <v>4.977611940298508</v>
      </c>
      <c r="R13" s="18">
        <f>+IF(G13=0,"",'Ark1'!X4030)</f>
        <v>149.58813731990099</v>
      </c>
      <c r="S13" s="39"/>
      <c r="T13" s="4"/>
      <c r="U13" s="52"/>
      <c r="V13" s="52"/>
      <c r="X13" s="5"/>
      <c r="Y13"/>
      <c r="Z13"/>
      <c r="AA13"/>
      <c r="AB13"/>
      <c r="AC13"/>
      <c r="AD13"/>
    </row>
    <row r="14" spans="1:37" ht="15.6">
      <c r="A14" s="39"/>
      <c r="B14" s="2">
        <f>+'Ark1'!K4031</f>
        <v>4</v>
      </c>
      <c r="C14" s="2" t="s">
        <v>468</v>
      </c>
      <c r="D14" s="2"/>
      <c r="E14" s="2"/>
      <c r="F14" s="60">
        <f>+IF(G14=0,"",'Ark1'!Q4031)</f>
        <v>1</v>
      </c>
      <c r="G14" s="2">
        <f>+'Ark1'!R4031</f>
        <v>7</v>
      </c>
      <c r="H14" s="2">
        <f>+IF(G14=0,"",'Ark1'!S4031)</f>
        <v>7</v>
      </c>
      <c r="I14" s="51">
        <f>+IF(G14=0,"",'Ark1'!T4031)</f>
        <v>0.51622418879056065</v>
      </c>
      <c r="J14" s="51">
        <f>+IF(G14=0,"",'Ark1'!U4031)</f>
        <v>0.61820036899051156</v>
      </c>
      <c r="K14" s="5">
        <f>+IF(G14=0,"",'Ark1'!W4031)</f>
        <v>54.714285714285694</v>
      </c>
      <c r="L14" s="5">
        <f>+IF(G14=0,"",'Ark1'!AB4031)</f>
        <v>4.8022103754204224</v>
      </c>
      <c r="M14" s="18">
        <f>+IF(G14=0,"",'Ark1'!Y4031)</f>
        <v>165.67142857142861</v>
      </c>
      <c r="N14" s="18">
        <f>+IF(G14=0,"",'Ark1'!AA4031)</f>
        <v>22.175515087315464</v>
      </c>
      <c r="O14" s="18">
        <f>+IF(G14=0,"",'Ark1'!AC4031)</f>
        <v>-85.366600122329686</v>
      </c>
      <c r="P14" s="18">
        <f t="shared" ref="P14:P18" si="0">+IF(G14=0,"",H14/F14)</f>
        <v>7</v>
      </c>
      <c r="Q14" s="5">
        <f>+IF(G14=0,"",'Ark1'!V4031)</f>
        <v>7.8571428571428559</v>
      </c>
      <c r="R14" s="18">
        <f>+IF(G14=0,"",'Ark1'!X4031)</f>
        <v>179.49233864726821</v>
      </c>
      <c r="S14" s="39"/>
      <c r="T14" s="4"/>
      <c r="U14" s="52"/>
      <c r="V14" s="52"/>
      <c r="X14" s="5"/>
      <c r="Y14"/>
      <c r="Z14"/>
      <c r="AA14"/>
      <c r="AB14"/>
      <c r="AC14"/>
      <c r="AD14"/>
    </row>
    <row r="15" spans="1:37" ht="15.6">
      <c r="A15" s="39"/>
      <c r="B15" s="2">
        <f>+'Ark1'!K4032</f>
        <v>7</v>
      </c>
      <c r="C15" s="2" t="s">
        <v>46</v>
      </c>
      <c r="D15" s="2"/>
      <c r="E15" s="2"/>
      <c r="F15" s="60">
        <f>+IF(G15=0,"",'Ark1'!Q4032)</f>
        <v>4</v>
      </c>
      <c r="G15" s="2">
        <f>+'Ark1'!R4032</f>
        <v>9</v>
      </c>
      <c r="H15" s="2">
        <f>+IF(G15=0,"",'Ark1'!S4032)</f>
        <v>9</v>
      </c>
      <c r="I15" s="51">
        <f>+IF(G15=0,"",'Ark1'!T4032)</f>
        <v>0.66371681415929196</v>
      </c>
      <c r="J15" s="51">
        <f>+IF(G15=0,"",'Ark1'!U4032)</f>
        <v>0.75674505804857317</v>
      </c>
      <c r="K15" s="5">
        <f>+IF(G15=0,"",'Ark1'!W4032)</f>
        <v>59.66666666666665</v>
      </c>
      <c r="L15" s="5">
        <f>+IF(G15=0,"",'Ark1'!AB4032)</f>
        <v>0.94280904158227774</v>
      </c>
      <c r="M15" s="18">
        <f>+IF(G15=0,"",'Ark1'!Y4032)</f>
        <v>157.73333333333338</v>
      </c>
      <c r="N15" s="18">
        <f>+IF(G15=0,"",'Ark1'!AA4032)</f>
        <v>24.092460784790514</v>
      </c>
      <c r="O15" s="18">
        <f>+IF(G15=0,"",'Ark1'!AC4032)</f>
        <v>2.8371388097349648</v>
      </c>
      <c r="P15" s="18">
        <f t="shared" si="0"/>
        <v>2.25</v>
      </c>
      <c r="Q15" s="5">
        <f>+IF(G15=0,"",'Ark1'!V4032)</f>
        <v>1.5555555555555556</v>
      </c>
      <c r="R15" s="18">
        <f>+IF(G15=0,"",'Ark1'!X4032)</f>
        <v>170.89201877934275</v>
      </c>
      <c r="S15" s="39"/>
      <c r="T15" s="4"/>
      <c r="U15" s="52"/>
      <c r="V15" s="52"/>
      <c r="X15" s="5"/>
      <c r="Y15"/>
      <c r="Z15" s="2"/>
      <c r="AA15" s="2"/>
      <c r="AB15" s="2"/>
      <c r="AC15"/>
      <c r="AD15"/>
    </row>
    <row r="16" spans="1:37" ht="15.6">
      <c r="A16" s="39"/>
      <c r="B16" s="60">
        <f>+'Ark1'!K4033</f>
        <v>0</v>
      </c>
      <c r="C16" s="60" t="s">
        <v>446</v>
      </c>
      <c r="D16" s="60">
        <f>+'Ark1'!D4033</f>
        <v>3</v>
      </c>
      <c r="E16" s="60" t="s">
        <v>486</v>
      </c>
      <c r="F16" s="60">
        <f>+IF(G16=0,"",'Ark1'!Q4033)</f>
        <v>193</v>
      </c>
      <c r="G16" s="60">
        <f>+'Ark1'!R4033</f>
        <v>1648</v>
      </c>
      <c r="H16" s="60">
        <f>+IF(G16=0,"",'Ark1'!S4033)</f>
        <v>1648</v>
      </c>
      <c r="I16" s="99">
        <f>+IF(G16=0,"",'Ark1'!T4033)</f>
        <v>99.336949969861379</v>
      </c>
      <c r="J16" s="99">
        <f>+IF(G16=0,"",'Ark1'!U4033)</f>
        <v>99.222624670943986</v>
      </c>
      <c r="K16" s="61">
        <f>+IF(G16=0,"",'Ark1'!W4033)</f>
        <v>59.969660194174757</v>
      </c>
      <c r="L16" s="61">
        <f>+IF(G16=0,"",'Ark1'!AB4033)</f>
        <v>4.0166887151042943</v>
      </c>
      <c r="M16" s="195">
        <f>+IF(G16=0,"",'Ark1'!Y4033)</f>
        <v>139.81316747572822</v>
      </c>
      <c r="N16" s="76">
        <f>+IF(G16=0,"",'Ark1'!AA4033)</f>
        <v>29.196701339248794</v>
      </c>
      <c r="O16" s="76">
        <f>+IF(G16=0,"",'Ark1'!AC4033)</f>
        <v>-60.400817369428331</v>
      </c>
      <c r="P16" s="76">
        <f t="shared" si="0"/>
        <v>8.5388601036269431</v>
      </c>
      <c r="Q16" s="61">
        <f>+IF(G16=0,"",'Ark1'!V4033)</f>
        <v>5.0867718446601939</v>
      </c>
      <c r="R16" s="76">
        <f>+IF(G16=0,"",'Ark1'!X4033)</f>
        <v>151.47688783935888</v>
      </c>
      <c r="S16" s="39"/>
      <c r="T16" s="4"/>
      <c r="U16" s="52"/>
      <c r="V16" s="52"/>
      <c r="X16" s="5"/>
      <c r="Y16"/>
      <c r="Z16" s="2"/>
      <c r="AA16" s="2"/>
      <c r="AB16" s="2"/>
      <c r="AC16"/>
      <c r="AD16"/>
    </row>
    <row r="17" spans="1:30" ht="15.6">
      <c r="A17" s="39"/>
      <c r="B17" s="60">
        <f>+'Ark1'!K4034</f>
        <v>4</v>
      </c>
      <c r="C17" s="60" t="s">
        <v>468</v>
      </c>
      <c r="D17" s="60"/>
      <c r="E17" s="60"/>
      <c r="F17" s="60">
        <f>+IF(G17=0,"",'Ark1'!Q4034)</f>
        <v>2</v>
      </c>
      <c r="G17" s="60">
        <f>+'Ark1'!R4034</f>
        <v>7</v>
      </c>
      <c r="H17" s="60">
        <f>+IF(G17=0,"",'Ark1'!S4034)</f>
        <v>7</v>
      </c>
      <c r="I17" s="99">
        <f>+IF(G17=0,"",'Ark1'!T4034)</f>
        <v>0.42194092827004198</v>
      </c>
      <c r="J17" s="99">
        <f>+IF(G17=0,"",'Ark1'!U4034)</f>
        <v>0.581481224697729</v>
      </c>
      <c r="K17" s="61">
        <f>+IF(G17=0,"",'Ark1'!W4034)</f>
        <v>57.142857142857153</v>
      </c>
      <c r="L17" s="61">
        <f>+IF(G17=0,"",'Ark1'!AB4034)</f>
        <v>2.2946254863155242</v>
      </c>
      <c r="M17" s="195">
        <f>+IF(G17=0,"",'Ark1'!Y4034)</f>
        <v>192.9</v>
      </c>
      <c r="N17" s="76">
        <f>+IF(G17=0,"",'Ark1'!AA4034)</f>
        <v>31.301026911497409</v>
      </c>
      <c r="O17" s="76">
        <f>+IF(G17=0,"",'Ark1'!AC4034)</f>
        <v>-80.653351627948254</v>
      </c>
      <c r="P17" s="76">
        <f t="shared" si="0"/>
        <v>3.5</v>
      </c>
      <c r="Q17" s="61">
        <f>+IF(G17=0,"",'Ark1'!V4034)</f>
        <v>11.142857142857141</v>
      </c>
      <c r="R17" s="76">
        <f>+IF(G17=0,"",'Ark1'!X4034)</f>
        <v>208.99241603466953</v>
      </c>
      <c r="S17" s="39"/>
      <c r="T17" s="4"/>
      <c r="U17" s="52"/>
      <c r="V17" s="52"/>
      <c r="X17" s="5"/>
      <c r="Y17"/>
      <c r="Z17" s="2"/>
      <c r="AA17" s="2"/>
      <c r="AB17" s="2"/>
      <c r="AC17"/>
      <c r="AD17"/>
    </row>
    <row r="18" spans="1:30" ht="15.6">
      <c r="A18" s="39"/>
      <c r="B18" s="60">
        <f>+'Ark1'!K4035</f>
        <v>7</v>
      </c>
      <c r="C18" s="60" t="s">
        <v>46</v>
      </c>
      <c r="D18" s="60"/>
      <c r="E18" s="60"/>
      <c r="F18" s="60">
        <f>+IF(G18=0,"",'Ark1'!Q4035)</f>
        <v>3</v>
      </c>
      <c r="G18" s="60">
        <f>+'Ark1'!R4035</f>
        <v>4</v>
      </c>
      <c r="H18" s="60">
        <f>+IF(G18=0,"",'Ark1'!S4035)</f>
        <v>4</v>
      </c>
      <c r="I18" s="99">
        <f>+IF(G18=0,"",'Ark1'!T4035)</f>
        <v>0.24110910186859552</v>
      </c>
      <c r="J18" s="99">
        <f>+IF(G18=0,"",'Ark1'!U4035)</f>
        <v>0.19589410435828847</v>
      </c>
      <c r="K18" s="61">
        <f>+IF(G18=0,"",'Ark1'!W4035)</f>
        <v>59.25</v>
      </c>
      <c r="L18" s="61">
        <f>+IF(G18=0,"",'Ark1'!AB4035)</f>
        <v>0.82915619758885006</v>
      </c>
      <c r="M18" s="195">
        <f>+IF(G18=0,"",'Ark1'!Y4035)</f>
        <v>113.72499999999999</v>
      </c>
      <c r="N18" s="76">
        <f>+IF(G18=0,"",'Ark1'!AA4035)</f>
        <v>15.2068035760312</v>
      </c>
      <c r="O18" s="76">
        <f>+IF(G18=0,"",'Ark1'!AC4035)</f>
        <v>23.545034950700657</v>
      </c>
      <c r="P18" s="76">
        <f t="shared" si="0"/>
        <v>1.3333333333333333</v>
      </c>
      <c r="Q18" s="61">
        <f>+IF(G18=0,"",'Ark1'!V4035)</f>
        <v>7</v>
      </c>
      <c r="R18" s="76">
        <f>+IF(G18=0,"",'Ark1'!X4035)</f>
        <v>123.21235102925245</v>
      </c>
      <c r="S18" s="39"/>
      <c r="T18" s="4"/>
      <c r="U18" s="52"/>
      <c r="V18" s="52"/>
      <c r="X18" s="5"/>
      <c r="Y18"/>
      <c r="Z18" s="2"/>
      <c r="AA18" s="2"/>
      <c r="AB18" s="2"/>
      <c r="AC18"/>
      <c r="AD18"/>
    </row>
    <row r="19" spans="1:30" ht="15.6">
      <c r="A19" s="39"/>
      <c r="B19" s="2">
        <f>+'Ark1'!K4036</f>
        <v>0</v>
      </c>
      <c r="C19" s="2" t="s">
        <v>446</v>
      </c>
      <c r="D19" s="2">
        <f>+'Ark1'!D4036</f>
        <v>4</v>
      </c>
      <c r="E19" s="2" t="s">
        <v>487</v>
      </c>
      <c r="F19" s="60">
        <f>+IF(G19=0,"",'Ark1'!Q4036)</f>
        <v>159</v>
      </c>
      <c r="G19" s="2">
        <f>+'Ark1'!R4036</f>
        <v>1235</v>
      </c>
      <c r="H19" s="2">
        <f>+IF(G19=0,"",'Ark1'!S4036)</f>
        <v>1234</v>
      </c>
      <c r="I19" s="51">
        <f>+IF(G19=0,"",'Ark1'!T4036)</f>
        <v>98.406374501992019</v>
      </c>
      <c r="J19" s="51">
        <f>+IF(G19=0,"",'Ark1'!U4036)</f>
        <v>98.226201972317355</v>
      </c>
      <c r="K19" s="5">
        <f>+IF(G19=0,"",'Ark1'!W4036)</f>
        <v>60.243922204213952</v>
      </c>
      <c r="L19" s="5">
        <f>+IF(G19=0,"",'Ark1'!AB4036)</f>
        <v>3.8681238376145113</v>
      </c>
      <c r="M19" s="18">
        <f>+IF(G19=0,"",'Ark1'!Y4036)</f>
        <v>135.89813765182183</v>
      </c>
      <c r="N19" s="18">
        <f>+IF(G19=0,"",'Ark1'!AA4036)</f>
        <v>29.867866707556058</v>
      </c>
      <c r="O19" s="18">
        <f>+IF(G19=0,"",'Ark1'!AC4036)</f>
        <v>-56.611245017046691</v>
      </c>
      <c r="P19" s="18">
        <f>+IF(G19=0,"",H19/F19)</f>
        <v>7.7610062893081757</v>
      </c>
      <c r="Q19" s="5">
        <f>+IF(G19=0,"",'Ark1'!V4036)</f>
        <v>5.1587044534412962</v>
      </c>
      <c r="R19" s="18">
        <f>+IF(G19=0,"",'Ark1'!X4036)</f>
        <v>147.41991657199515</v>
      </c>
      <c r="S19" s="39"/>
      <c r="T19" s="4"/>
      <c r="U19" s="52"/>
      <c r="V19" s="52"/>
      <c r="X19" s="5"/>
      <c r="Y19"/>
      <c r="AB19" s="9"/>
      <c r="AC19" s="9"/>
    </row>
    <row r="20" spans="1:30" ht="15.6">
      <c r="A20" s="39"/>
      <c r="B20" s="2">
        <f>+'Ark1'!K4037</f>
        <v>4</v>
      </c>
      <c r="C20" s="2" t="s">
        <v>468</v>
      </c>
      <c r="D20" s="2"/>
      <c r="E20" s="2"/>
      <c r="F20" s="60">
        <f>+IF(G20=0,"",'Ark1'!Q4037)</f>
        <v>2</v>
      </c>
      <c r="G20" s="2">
        <f>+'Ark1'!R4037</f>
        <v>6</v>
      </c>
      <c r="H20" s="2">
        <f>+IF(G20=0,"",'Ark1'!S4037)</f>
        <v>6</v>
      </c>
      <c r="I20" s="51">
        <f>+IF(G20=0,"",'Ark1'!T4037)</f>
        <v>0.47808764940239046</v>
      </c>
      <c r="J20" s="51">
        <f>+IF(G20=0,"",'Ark1'!U4037)</f>
        <v>0.69107189886752718</v>
      </c>
      <c r="K20" s="5">
        <f>+IF(G20=0,"",'Ark1'!W4037)</f>
        <v>50.5</v>
      </c>
      <c r="L20" s="5">
        <f>+IF(G20=0,"",'Ark1'!AB4037)</f>
        <v>5.5901699437494754</v>
      </c>
      <c r="M20" s="18">
        <f>+IF(G20=0,"",'Ark1'!Y4037)</f>
        <v>196.79999999999995</v>
      </c>
      <c r="N20" s="18">
        <f>+IF(G20=0,"",'Ark1'!AA4037)</f>
        <v>31.546684981679821</v>
      </c>
      <c r="O20" s="18">
        <f>+IF(G20=0,"",'Ark1'!AC4037)</f>
        <v>-70.096815555515505</v>
      </c>
      <c r="P20" s="18">
        <f t="shared" ref="P20:P24" si="1">+IF(G20=0,"",H20/F20)</f>
        <v>3</v>
      </c>
      <c r="Q20" s="5">
        <f>+IF(G20=0,"",'Ark1'!V4037)</f>
        <v>7.1666666666666687</v>
      </c>
      <c r="R20" s="18">
        <f>+IF(G20=0,"",'Ark1'!X4037)</f>
        <v>213.21776814734565</v>
      </c>
      <c r="S20" s="39"/>
      <c r="T20" s="4"/>
      <c r="U20" s="52"/>
      <c r="V20" s="52"/>
      <c r="X20" s="5"/>
      <c r="Y20"/>
      <c r="AB20" s="9"/>
      <c r="AC20" s="9"/>
    </row>
    <row r="21" spans="1:30" ht="15.6">
      <c r="A21" s="39"/>
      <c r="B21" s="2">
        <f>+'Ark1'!K4038</f>
        <v>7</v>
      </c>
      <c r="C21" s="2" t="s">
        <v>46</v>
      </c>
      <c r="D21" s="2"/>
      <c r="E21" s="2"/>
      <c r="F21" s="60">
        <f>+IF(G21=0,"",'Ark1'!Q4038)</f>
        <v>5</v>
      </c>
      <c r="G21" s="2">
        <f>+'Ark1'!R4038</f>
        <v>14</v>
      </c>
      <c r="H21" s="2">
        <f>+IF(G21=0,"",'Ark1'!S4038)</f>
        <v>14</v>
      </c>
      <c r="I21" s="51">
        <f>+IF(G21=0,"",'Ark1'!T4038)</f>
        <v>1.1155378486055778</v>
      </c>
      <c r="J21" s="51">
        <f>+IF(G21=0,"",'Ark1'!U4038)</f>
        <v>1.0827261288151471</v>
      </c>
      <c r="K21" s="5">
        <f>+IF(G21=0,"",'Ark1'!W4038)</f>
        <v>59.071428571428562</v>
      </c>
      <c r="L21" s="5">
        <f>+IF(G21=0,"",'Ark1'!AB4038)</f>
        <v>2.3743957340849682</v>
      </c>
      <c r="M21" s="18">
        <f>+IF(G21=0,"",'Ark1'!Y4038)</f>
        <v>132.14285714285711</v>
      </c>
      <c r="N21" s="18">
        <f>+IF(G21=0,"",'Ark1'!AA4038)</f>
        <v>22.704301489419329</v>
      </c>
      <c r="O21" s="18">
        <f>+IF(G21=0,"",'Ark1'!AC4038)</f>
        <v>-9.3335676236423115</v>
      </c>
      <c r="P21" s="18">
        <f t="shared" si="1"/>
        <v>2.8</v>
      </c>
      <c r="Q21" s="5">
        <f>+IF(G21=0,"",'Ark1'!V4038)</f>
        <v>6.7857142857142891</v>
      </c>
      <c r="R21" s="18">
        <f>+IF(G21=0,"",'Ark1'!X4038)</f>
        <v>143.16669246246715</v>
      </c>
      <c r="S21" s="39"/>
      <c r="T21" s="4"/>
      <c r="U21" s="52"/>
      <c r="V21" s="52"/>
      <c r="X21" s="5"/>
      <c r="Y21"/>
      <c r="AB21" s="9"/>
      <c r="AC21" s="9"/>
    </row>
    <row r="22" spans="1:30" ht="15.6">
      <c r="A22" s="39"/>
      <c r="B22" s="60">
        <f>+'Ark1'!K4039</f>
        <v>0</v>
      </c>
      <c r="C22" s="60" t="s">
        <v>446</v>
      </c>
      <c r="D22" s="60">
        <f>+'Ark1'!D4039</f>
        <v>5</v>
      </c>
      <c r="E22" s="60" t="s">
        <v>386</v>
      </c>
      <c r="F22" s="60">
        <f>+IF(G22=0,"",'Ark1'!Q4039)</f>
        <v>177</v>
      </c>
      <c r="G22" s="60">
        <f>+'Ark1'!R4039</f>
        <v>1473</v>
      </c>
      <c r="H22" s="60">
        <f>+IF(G22=0,"",'Ark1'!S4039)</f>
        <v>1472</v>
      </c>
      <c r="I22" s="99">
        <f>+IF(G22=0,"",'Ark1'!T4039)</f>
        <v>98.991935483870975</v>
      </c>
      <c r="J22" s="99">
        <f>+IF(G22=0,"",'Ark1'!U4039)</f>
        <v>98.72687040703407</v>
      </c>
      <c r="K22" s="61">
        <f>+IF(G22=0,"",'Ark1'!W4039)</f>
        <v>60</v>
      </c>
      <c r="L22" s="61">
        <f>+IF(G22=0,"",'Ark1'!AB4039)</f>
        <v>4.0198218108896739</v>
      </c>
      <c r="M22" s="195">
        <f>+IF(G22=0,"",'Ark1'!Y4039)</f>
        <v>137.54650373387653</v>
      </c>
      <c r="N22" s="76">
        <f>+IF(G22=0,"",'Ark1'!AA4039)</f>
        <v>29.524498983292531</v>
      </c>
      <c r="O22" s="76">
        <f>+IF(G22=0,"",'Ark1'!AC4039)</f>
        <v>-57.423594556915297</v>
      </c>
      <c r="P22" s="76">
        <f t="shared" si="1"/>
        <v>8.3163841807909602</v>
      </c>
      <c r="Q22" s="61">
        <f>+IF(G22=0,"",'Ark1'!V4039)</f>
        <v>5.0964019008825527</v>
      </c>
      <c r="R22" s="76">
        <f>+IF(G22=0,"",'Ark1'!X4039)</f>
        <v>149.07967834160436</v>
      </c>
      <c r="S22" s="39"/>
      <c r="T22" s="4"/>
      <c r="U22" s="52"/>
      <c r="V22" s="52"/>
      <c r="X22" s="5"/>
      <c r="Y22"/>
      <c r="AB22" s="9"/>
      <c r="AC22" s="9"/>
    </row>
    <row r="23" spans="1:30" ht="15.6">
      <c r="A23" s="39"/>
      <c r="B23" s="60">
        <f>+'Ark1'!K4040</f>
        <v>4</v>
      </c>
      <c r="C23" s="60" t="s">
        <v>468</v>
      </c>
      <c r="D23" s="60"/>
      <c r="E23" s="60"/>
      <c r="F23" s="60">
        <f>+IF(G23=0,"",'Ark1'!Q4040)</f>
        <v>3</v>
      </c>
      <c r="G23" s="60">
        <f>+'Ark1'!R4040</f>
        <v>11</v>
      </c>
      <c r="H23" s="60">
        <f>+IF(G23=0,"",'Ark1'!S4040)</f>
        <v>11</v>
      </c>
      <c r="I23" s="99">
        <f>+IF(G23=0,"",'Ark1'!T4040)</f>
        <v>0.739247311827957</v>
      </c>
      <c r="J23" s="99">
        <f>+IF(G23=0,"",'Ark1'!U4040)</f>
        <v>1.009605849759305</v>
      </c>
      <c r="K23" s="61">
        <f>+IF(G23=0,"",'Ark1'!W4040)</f>
        <v>58.090909090909101</v>
      </c>
      <c r="L23" s="61">
        <f>+IF(G23=0,"",'Ark1'!AB4040)</f>
        <v>4.4813663795876959</v>
      </c>
      <c r="M23" s="195">
        <f>+IF(G23=0,"",'Ark1'!Y4040)</f>
        <v>188.35454545454547</v>
      </c>
      <c r="N23" s="76">
        <f>+IF(G23=0,"",'Ark1'!AA4040)</f>
        <v>33.651890765098322</v>
      </c>
      <c r="O23" s="76">
        <f>+IF(G23=0,"",'Ark1'!AC4040)</f>
        <v>-84.886321498379061</v>
      </c>
      <c r="P23" s="76">
        <f t="shared" si="1"/>
        <v>3.6666666666666665</v>
      </c>
      <c r="Q23" s="61">
        <f>+IF(G23=0,"",'Ark1'!V4040)</f>
        <v>6.8181818181818192</v>
      </c>
      <c r="R23" s="76">
        <f>+IF(G23=0,"",'Ark1'!X4040)</f>
        <v>204.06776322269275</v>
      </c>
      <c r="S23" s="39"/>
      <c r="T23" s="4"/>
      <c r="U23" s="52"/>
      <c r="V23" s="52"/>
      <c r="X23" s="5"/>
      <c r="Y23"/>
      <c r="AB23" s="9"/>
      <c r="AC23" s="9"/>
    </row>
    <row r="24" spans="1:30" ht="15.6">
      <c r="A24" s="39"/>
      <c r="B24" s="60">
        <f>+'Ark1'!K4041</f>
        <v>7</v>
      </c>
      <c r="C24" s="60" t="s">
        <v>46</v>
      </c>
      <c r="D24" s="60"/>
      <c r="E24" s="60"/>
      <c r="F24" s="60">
        <f>+IF(G24=0,"",'Ark1'!Q4041)</f>
        <v>2</v>
      </c>
      <c r="G24" s="60">
        <f>+'Ark1'!R4041</f>
        <v>4</v>
      </c>
      <c r="H24" s="60">
        <f>+IF(G24=0,"",'Ark1'!S4041)</f>
        <v>4</v>
      </c>
      <c r="I24" s="99">
        <f>+IF(G24=0,"",'Ark1'!T4041)</f>
        <v>0.26881720430107531</v>
      </c>
      <c r="J24" s="99">
        <f>+IF(G24=0,"",'Ark1'!U4041)</f>
        <v>0.26352374320663757</v>
      </c>
      <c r="K24" s="61">
        <f>+IF(G24=0,"",'Ark1'!W4041)</f>
        <v>58.25</v>
      </c>
      <c r="L24" s="61">
        <f>+IF(G24=0,"",'Ark1'!AB4041)</f>
        <v>0.4330127018922193</v>
      </c>
      <c r="M24" s="195">
        <f>+IF(G24=0,"",'Ark1'!Y4041)</f>
        <v>135.20000000000002</v>
      </c>
      <c r="N24" s="76">
        <f>+IF(G24=0,"",'Ark1'!AA4041)</f>
        <v>5.6885850613308886</v>
      </c>
      <c r="O24" s="76">
        <f>+IF(G24=0,"",'Ark1'!AC4041)</f>
        <v>-22.328409938910735</v>
      </c>
      <c r="P24" s="76">
        <f t="shared" si="1"/>
        <v>2</v>
      </c>
      <c r="Q24" s="61">
        <f>+IF(G24=0,"",'Ark1'!V4041)</f>
        <v>14</v>
      </c>
      <c r="R24" s="76">
        <f>+IF(G24=0,"",'Ark1'!X4041)</f>
        <v>146.47887323943661</v>
      </c>
      <c r="S24" s="39"/>
      <c r="T24" s="4"/>
      <c r="U24" s="52"/>
      <c r="V24" s="52"/>
      <c r="X24" s="18"/>
      <c r="Y24"/>
      <c r="AA24" s="5"/>
      <c r="AB24"/>
      <c r="AC24"/>
      <c r="AD24"/>
    </row>
    <row r="25" spans="1:30" ht="15.6">
      <c r="A25" s="39"/>
      <c r="B25" s="2">
        <f>+'Ark1'!K4042</f>
        <v>0</v>
      </c>
      <c r="C25" s="2" t="s">
        <v>446</v>
      </c>
      <c r="D25" s="2">
        <f>+'Ark1'!D4042</f>
        <v>6</v>
      </c>
      <c r="E25" s="2" t="s">
        <v>488</v>
      </c>
      <c r="F25" s="60">
        <f>+IF(G25=0,"",'Ark1'!Q4042)</f>
        <v>174</v>
      </c>
      <c r="G25" s="2">
        <f>+'Ark1'!R4042</f>
        <v>1505</v>
      </c>
      <c r="H25" s="2">
        <f>+IF(G25=0,"",'Ark1'!S4042)</f>
        <v>1505</v>
      </c>
      <c r="I25" s="51">
        <f>+IF(G25=0,"",'Ark1'!T4042)</f>
        <v>99.208965062623619</v>
      </c>
      <c r="J25" s="51">
        <f>+IF(G25=0,"",'Ark1'!U4042)</f>
        <v>99.330406422355324</v>
      </c>
      <c r="K25" s="5">
        <f>+IF(G25=0,"",'Ark1'!W4042)</f>
        <v>60.180730897009958</v>
      </c>
      <c r="L25" s="5">
        <f>+IF(G25=0,"",'Ark1'!AB4042)</f>
        <v>3.7955071530490176</v>
      </c>
      <c r="M25" s="18">
        <f>+IF(G25=0,"",'Ark1'!Y4042)</f>
        <v>134.22943521594672</v>
      </c>
      <c r="N25" s="18">
        <f>+IF(G25=0,"",'Ark1'!AA4042)</f>
        <v>29.57905524156164</v>
      </c>
      <c r="O25" s="18">
        <f>+IF(G25=0,"",'Ark1'!AC4042)</f>
        <v>-51.872604095352443</v>
      </c>
      <c r="P25" s="18">
        <f>+IF(G25=0,"",H25/F25)</f>
        <v>8.6494252873563227</v>
      </c>
      <c r="Q25" s="5">
        <f>+IF(G25=0,"",'Ark1'!V4042)</f>
        <v>4.9395348837209312</v>
      </c>
      <c r="R25" s="18">
        <f>+IF(G25=0,"",'Ark1'!X4042)</f>
        <v>145.42734042897823</v>
      </c>
      <c r="S25" s="39"/>
      <c r="T25" s="4"/>
      <c r="U25" s="14"/>
      <c r="V25" s="52"/>
      <c r="X25" s="18"/>
      <c r="Y25"/>
      <c r="Z25"/>
      <c r="AA25"/>
      <c r="AB25"/>
      <c r="AC25"/>
      <c r="AD25"/>
    </row>
    <row r="26" spans="1:30" ht="15.6">
      <c r="A26" s="39"/>
      <c r="B26" s="2">
        <f>+'Ark1'!K4043</f>
        <v>4</v>
      </c>
      <c r="C26" s="2" t="s">
        <v>468</v>
      </c>
      <c r="D26" s="2"/>
      <c r="E26" s="2"/>
      <c r="F26" s="60">
        <f>+IF(G26=0,"",'Ark1'!Q4043)</f>
        <v>3</v>
      </c>
      <c r="G26" s="2">
        <f>+'Ark1'!R4043</f>
        <v>5</v>
      </c>
      <c r="H26" s="2">
        <f>+IF(G26=0,"",'Ark1'!S4043)</f>
        <v>5</v>
      </c>
      <c r="I26" s="51">
        <f>+IF(G26=0,"",'Ark1'!T4043)</f>
        <v>0.32959789057350025</v>
      </c>
      <c r="J26" s="51">
        <f>+IF(G26=0,"",'Ark1'!U4043)</f>
        <v>0.49612271981457151</v>
      </c>
      <c r="K26" s="5">
        <f>+IF(G26=0,"",'Ark1'!W4043)</f>
        <v>51.4</v>
      </c>
      <c r="L26" s="5">
        <f>+IF(G26=0,"",'Ark1'!AB4043)</f>
        <v>5.0438080851674112</v>
      </c>
      <c r="M26" s="18">
        <f>+IF(G26=0,"",'Ark1'!Y4043)</f>
        <v>201.8</v>
      </c>
      <c r="N26" s="18">
        <f>+IF(G26=0,"",'Ark1'!AA4043)</f>
        <v>23.945020359147779</v>
      </c>
      <c r="O26" s="18">
        <f>+IF(G26=0,"",'Ark1'!AC4043)</f>
        <v>-80.033724262663696</v>
      </c>
      <c r="P26" s="18">
        <f t="shared" ref="P26:P27" si="2">+IF(G26=0,"",H26/F26)</f>
        <v>1.6666666666666667</v>
      </c>
      <c r="Q26" s="5">
        <f>+IF(G26=0,"",'Ark1'!V4043)</f>
        <v>10.4</v>
      </c>
      <c r="R26" s="18">
        <f>+IF(G26=0,"",'Ark1'!X4043)</f>
        <v>218.63488624051999</v>
      </c>
      <c r="S26" s="39"/>
      <c r="T26" s="4"/>
      <c r="U26" s="14"/>
      <c r="V26" s="52"/>
      <c r="X26" s="18"/>
      <c r="Y26"/>
      <c r="Z26"/>
      <c r="AA26"/>
      <c r="AB26"/>
      <c r="AC26"/>
      <c r="AD26"/>
    </row>
    <row r="27" spans="1:30" ht="15.6">
      <c r="A27" s="39"/>
      <c r="B27" s="2">
        <f>+'Ark1'!K4044</f>
        <v>7</v>
      </c>
      <c r="C27" s="2" t="s">
        <v>46</v>
      </c>
      <c r="D27" s="2"/>
      <c r="E27" s="2"/>
      <c r="F27" s="60">
        <f>+IF(G27=0,"",'Ark1'!Q4044)</f>
        <v>3</v>
      </c>
      <c r="G27" s="2">
        <f>+'Ark1'!R4044</f>
        <v>7</v>
      </c>
      <c r="H27" s="2">
        <f>+IF(G27=0,"",'Ark1'!S4044)</f>
        <v>2</v>
      </c>
      <c r="I27" s="51">
        <f>+IF(G27=0,"",'Ark1'!T4044)</f>
        <v>0.46143704680290037</v>
      </c>
      <c r="J27" s="51">
        <f>+IF(G27=0,"",'Ark1'!U4044)</f>
        <v>0.17347085783010988</v>
      </c>
      <c r="K27" s="5">
        <f>+IF(G27=0,"",'Ark1'!W4044)</f>
        <v>59</v>
      </c>
      <c r="L27" s="5">
        <f>+IF(G27=0,"",'Ark1'!AB4044)</f>
        <v>1</v>
      </c>
      <c r="M27" s="18">
        <f>+IF(G27=0,"",'Ark1'!Y4044)</f>
        <v>50.4</v>
      </c>
      <c r="N27" s="18">
        <f>+IF(G27=0,"",'Ark1'!AA4044)</f>
        <v>4.1999999999999309</v>
      </c>
      <c r="O27" s="18">
        <f>+IF(G27=0,"",'Ark1'!AC4044)</f>
        <v>99.999999999975685</v>
      </c>
      <c r="P27" s="18">
        <f t="shared" si="2"/>
        <v>0.66666666666666663</v>
      </c>
      <c r="Q27" s="5">
        <f>+IF(G27=0,"",'Ark1'!V4044)</f>
        <v>6.8571428571428559</v>
      </c>
      <c r="R27" s="18">
        <f>+IF(G27=0,"",'Ark1'!X4044)</f>
        <v>163.7207862559975</v>
      </c>
      <c r="S27" s="39"/>
      <c r="T27" s="4"/>
      <c r="U27" s="14"/>
      <c r="V27" s="52"/>
      <c r="X27" s="18"/>
      <c r="Y27"/>
      <c r="Z27"/>
      <c r="AA27"/>
      <c r="AB27"/>
      <c r="AC27"/>
      <c r="AD27"/>
    </row>
    <row r="28" spans="1:30" ht="15.6">
      <c r="A28" s="39"/>
      <c r="B28" s="60">
        <f>+'Ark1'!K4045</f>
        <v>0</v>
      </c>
      <c r="C28" s="60" t="s">
        <v>446</v>
      </c>
      <c r="D28" s="60">
        <f>+'Ark1'!D4045</f>
        <v>7</v>
      </c>
      <c r="E28" s="60" t="s">
        <v>489</v>
      </c>
      <c r="F28" s="60">
        <f>+IF(G28=0,"",'Ark1'!Q4045)</f>
        <v>171</v>
      </c>
      <c r="G28" s="60">
        <f>+'Ark1'!R4045</f>
        <v>1333</v>
      </c>
      <c r="H28" s="60">
        <f>+IF(G28=0,"",'Ark1'!S4045)</f>
        <v>1332</v>
      </c>
      <c r="I28" s="99">
        <f>+IF(G28=0,"",'Ark1'!T4045)</f>
        <v>99.18154761904762</v>
      </c>
      <c r="J28" s="99">
        <f>+IF(G28=0,"",'Ark1'!U4045)</f>
        <v>99.20937273944061</v>
      </c>
      <c r="K28" s="61">
        <f>+IF(G28=0,"",'Ark1'!W4045)</f>
        <v>60.230480480480487</v>
      </c>
      <c r="L28" s="61">
        <f>+IF(G28=0,"",'Ark1'!AB4045)</f>
        <v>3.9571885487780087</v>
      </c>
      <c r="M28" s="195">
        <f>+IF(G28=0,"",'Ark1'!Y4045)</f>
        <v>137.45581395348839</v>
      </c>
      <c r="N28" s="76">
        <f>+IF(G28=0,"",'Ark1'!AA4045)</f>
        <v>30.415300868902452</v>
      </c>
      <c r="O28" s="76">
        <f>+IF(G28=0,"",'Ark1'!AC4045)</f>
        <v>-56.123673086666678</v>
      </c>
      <c r="P28" s="76">
        <f>+IF(G28=0,"",H28/F28)</f>
        <v>7.7894736842105265</v>
      </c>
      <c r="Q28" s="61">
        <f>+IF(G28=0,"",'Ark1'!V4045)</f>
        <v>4.6759189797449361</v>
      </c>
      <c r="R28" s="76">
        <f>+IF(G28=0,"",'Ark1'!X4045)</f>
        <v>149.10591136408175</v>
      </c>
      <c r="S28" s="39"/>
      <c r="T28" s="4"/>
      <c r="U28" s="14"/>
      <c r="V28" s="52"/>
      <c r="X28" s="18"/>
      <c r="Y28"/>
      <c r="Z28"/>
      <c r="AA28"/>
      <c r="AB28"/>
      <c r="AC28"/>
      <c r="AD28"/>
    </row>
    <row r="29" spans="1:30" ht="15.6">
      <c r="A29" s="39"/>
      <c r="B29" s="60">
        <f>+'Ark1'!K4046</f>
        <v>4</v>
      </c>
      <c r="C29" s="60" t="s">
        <v>468</v>
      </c>
      <c r="D29" s="60"/>
      <c r="E29" s="60"/>
      <c r="F29" s="60">
        <f>+IF(G29=0,"",'Ark1'!Q4046)</f>
        <v>2</v>
      </c>
      <c r="G29" s="60">
        <f>+'Ark1'!R4046</f>
        <v>2</v>
      </c>
      <c r="H29" s="60">
        <f>+IF(G29=0,"",'Ark1'!S4046)</f>
        <v>2</v>
      </c>
      <c r="I29" s="99">
        <f>+IF(G29=0,"",'Ark1'!T4046)</f>
        <v>0.14880952380952389</v>
      </c>
      <c r="J29" s="99">
        <f>+IF(G29=0,"",'Ark1'!U4046)</f>
        <v>0.1673626121345744</v>
      </c>
      <c r="K29" s="61">
        <f>+IF(G29=0,"",'Ark1'!W4046)</f>
        <v>61.5</v>
      </c>
      <c r="L29" s="61">
        <f>+IF(G29=0,"",'Ark1'!AB4046)</f>
        <v>3.5</v>
      </c>
      <c r="M29" s="195">
        <f>+IF(G29=0,"",'Ark1'!Y4046)</f>
        <v>154.55000000000001</v>
      </c>
      <c r="N29" s="76">
        <f>+IF(G29=0,"",'Ark1'!AA4046)</f>
        <v>35.349999999999959</v>
      </c>
      <c r="O29" s="76">
        <f>+IF(G29=0,"",'Ark1'!AC4046)</f>
        <v>-100.00000000000038</v>
      </c>
      <c r="P29" s="76">
        <f t="shared" ref="P29:P30" si="3">+IF(G29=0,"",H29/F29)</f>
        <v>1</v>
      </c>
      <c r="Q29" s="61">
        <f>+IF(G29=0,"",'Ark1'!V4046)</f>
        <v>7</v>
      </c>
      <c r="R29" s="76">
        <f>+IF(G29=0,"",'Ark1'!X4046)</f>
        <v>167.44312026002169</v>
      </c>
      <c r="S29" s="39"/>
      <c r="T29" s="4"/>
      <c r="U29" s="14"/>
      <c r="V29" s="52"/>
      <c r="X29" s="18"/>
      <c r="Y29"/>
      <c r="Z29"/>
      <c r="AA29"/>
      <c r="AB29"/>
      <c r="AC29"/>
      <c r="AD29"/>
    </row>
    <row r="30" spans="1:30" ht="15.6">
      <c r="A30" s="39"/>
      <c r="B30" s="60">
        <f>+'Ark1'!K4047</f>
        <v>7</v>
      </c>
      <c r="C30" s="60" t="s">
        <v>46</v>
      </c>
      <c r="D30" s="60"/>
      <c r="E30" s="60"/>
      <c r="F30" s="60">
        <f>+IF(G30=0,"",'Ark1'!Q4047)</f>
        <v>2</v>
      </c>
      <c r="G30" s="60">
        <f>+'Ark1'!R4047</f>
        <v>9</v>
      </c>
      <c r="H30" s="60">
        <f>+IF(G30=0,"",'Ark1'!S4047)</f>
        <v>9</v>
      </c>
      <c r="I30" s="99">
        <f>+IF(G30=0,"",'Ark1'!T4047)</f>
        <v>0.66964285714285698</v>
      </c>
      <c r="J30" s="99">
        <f>+IF(G30=0,"",'Ark1'!U4047)</f>
        <v>0.62326464842480978</v>
      </c>
      <c r="K30" s="61">
        <f>+IF(G30=0,"",'Ark1'!W4047)</f>
        <v>60</v>
      </c>
      <c r="L30" s="61">
        <f>+IF(G30=0,"",'Ark1'!AB4047)</f>
        <v>0</v>
      </c>
      <c r="M30" s="195">
        <f>+IF(G30=0,"",'Ark1'!Y4047)</f>
        <v>127.90000000000002</v>
      </c>
      <c r="N30" s="76">
        <f>+IF(G30=0,"",'Ark1'!AA4047)</f>
        <v>24.963885025283016</v>
      </c>
      <c r="O30" s="76">
        <f>+IF(G30=0,"",'Ark1'!AC4047)</f>
        <v>0</v>
      </c>
      <c r="P30" s="76">
        <f t="shared" si="3"/>
        <v>4.5</v>
      </c>
      <c r="Q30" s="61">
        <f>+IF(G30=0,"",'Ark1'!V4047)</f>
        <v>0</v>
      </c>
      <c r="R30" s="76">
        <f>+IF(G30=0,"",'Ark1'!X4047)</f>
        <v>138.56988082340189</v>
      </c>
      <c r="S30" s="39"/>
      <c r="T30" s="4"/>
      <c r="U30" s="14"/>
      <c r="V30" s="52"/>
      <c r="X30" s="18"/>
      <c r="Y30"/>
      <c r="Z30"/>
      <c r="AA30"/>
      <c r="AB30"/>
      <c r="AC30"/>
      <c r="AD30"/>
    </row>
    <row r="31" spans="1:30" ht="15.6">
      <c r="A31" s="39"/>
      <c r="B31">
        <f>+'Ark1'!K4048</f>
        <v>0</v>
      </c>
      <c r="C31" s="3" t="s">
        <v>446</v>
      </c>
      <c r="D31" s="2">
        <f>+'Ark1'!D4048</f>
        <v>8</v>
      </c>
      <c r="E31" s="2" t="s">
        <v>490</v>
      </c>
      <c r="F31" s="60">
        <f>+IF(G31=0,"",'Ark1'!Q4048)</f>
        <v>176</v>
      </c>
      <c r="G31" s="2">
        <f>+'Ark1'!R4048</f>
        <v>1668</v>
      </c>
      <c r="H31" s="2">
        <f>+IF(G31=0,"",'Ark1'!S4048)</f>
        <v>1667</v>
      </c>
      <c r="I31" s="51">
        <f>+IF(G31=0,"",'Ark1'!T4048)</f>
        <v>98.991097922848667</v>
      </c>
      <c r="J31" s="51">
        <f>+IF(G31=0,"",'Ark1'!U4048)</f>
        <v>98.897764436068357</v>
      </c>
      <c r="K31" s="5">
        <f>+IF(G31=0,"",'Ark1'!W4048)</f>
        <v>60.01859628074385</v>
      </c>
      <c r="L31" s="5">
        <f>+IF(G31=0,"",'Ark1'!AB4048)</f>
        <v>4.0099174831328099</v>
      </c>
      <c r="M31" s="18">
        <f>+IF(G31=0,"",'Ark1'!Y4048)</f>
        <v>136.91624700239799</v>
      </c>
      <c r="N31" s="18">
        <f>+IF(G31=0,"",'Ark1'!AA4048)</f>
        <v>30.442699088461278</v>
      </c>
      <c r="O31" s="18">
        <f>+IF(G31=0,"",'Ark1'!AC4048)</f>
        <v>-57.547128472012886</v>
      </c>
      <c r="P31" s="18">
        <f>+IF(G31=0,"",H31/F31)</f>
        <v>9.4715909090909083</v>
      </c>
      <c r="Q31" s="5">
        <f>+IF(G31=0,"",'Ark1'!V4048)</f>
        <v>4.8183453237410072</v>
      </c>
      <c r="R31" s="18">
        <f>+IF(G31=0,"",'Ark1'!X4048)</f>
        <v>148.44969095146405</v>
      </c>
      <c r="S31" s="39"/>
      <c r="T31" s="4"/>
      <c r="U31" s="14"/>
      <c r="V31" s="52"/>
      <c r="X31" s="18"/>
      <c r="Y31"/>
      <c r="Z31"/>
      <c r="AA31"/>
      <c r="AB31"/>
      <c r="AC31"/>
      <c r="AD31"/>
    </row>
    <row r="32" spans="1:30" ht="15.6">
      <c r="A32" s="39"/>
      <c r="B32">
        <f>+'Ark1'!K4049</f>
        <v>4</v>
      </c>
      <c r="C32" s="3" t="s">
        <v>468</v>
      </c>
      <c r="D32" s="2"/>
      <c r="E32" s="2"/>
      <c r="F32" s="60">
        <f>+IF(G32=0,"",'Ark1'!Q4049)</f>
        <v>3</v>
      </c>
      <c r="G32" s="2">
        <f>+'Ark1'!R4049</f>
        <v>7</v>
      </c>
      <c r="H32" s="2">
        <f>+IF(G32=0,"",'Ark1'!S4049)</f>
        <v>7</v>
      </c>
      <c r="I32" s="51">
        <f>+IF(G32=0,"",'Ark1'!T4049)</f>
        <v>0.41543026706231451</v>
      </c>
      <c r="J32" s="51">
        <f>+IF(G32=0,"",'Ark1'!U4049)</f>
        <v>0.56140265787176324</v>
      </c>
      <c r="K32" s="5">
        <f>+IF(G32=0,"",'Ark1'!W4049)</f>
        <v>59.571428571428562</v>
      </c>
      <c r="L32" s="5">
        <f>+IF(G32=0,"",'Ark1'!AB4049)</f>
        <v>1.4982983545289863</v>
      </c>
      <c r="M32" s="18">
        <f>+IF(G32=0,"",'Ark1'!Y4049)</f>
        <v>185.20000000000005</v>
      </c>
      <c r="N32" s="18">
        <f>+IF(G32=0,"",'Ark1'!AA4049)</f>
        <v>21.681987257365599</v>
      </c>
      <c r="O32" s="18">
        <f>+IF(G32=0,"",'Ark1'!AC4049)</f>
        <v>-67.501426742818595</v>
      </c>
      <c r="P32" s="18">
        <f t="shared" ref="P32:P33" si="4">+IF(G32=0,"",H32/F32)</f>
        <v>2.3333333333333335</v>
      </c>
      <c r="Q32" s="5">
        <f>+IF(G32=0,"",'Ark1'!V4049)</f>
        <v>2</v>
      </c>
      <c r="R32" s="18">
        <f>+IF(G32=0,"",'Ark1'!X4049)</f>
        <v>200.65005417118095</v>
      </c>
      <c r="S32" s="39"/>
      <c r="T32" s="4"/>
      <c r="U32" s="14"/>
      <c r="V32" s="52"/>
      <c r="X32" s="18"/>
      <c r="Y32"/>
      <c r="Z32"/>
      <c r="AA32"/>
      <c r="AB32"/>
      <c r="AC32"/>
      <c r="AD32"/>
    </row>
    <row r="33" spans="1:36" ht="15.6">
      <c r="A33" s="39"/>
      <c r="B33">
        <f>+'Ark1'!K4050</f>
        <v>7</v>
      </c>
      <c r="C33" s="3" t="s">
        <v>46</v>
      </c>
      <c r="D33" s="2"/>
      <c r="E33" s="2"/>
      <c r="F33" s="60">
        <f>+IF(G33=0,"",'Ark1'!Q4050)</f>
        <v>5</v>
      </c>
      <c r="G33" s="2">
        <f>+'Ark1'!R4050</f>
        <v>10</v>
      </c>
      <c r="H33" s="2">
        <f>+IF(G33=0,"",'Ark1'!S4050)</f>
        <v>10</v>
      </c>
      <c r="I33" s="51">
        <f>+IF(G33=0,"",'Ark1'!T4050)</f>
        <v>0.59347181008902095</v>
      </c>
      <c r="J33" s="51">
        <f>+IF(G33=0,"",'Ark1'!U4050)</f>
        <v>0.54083290605989265</v>
      </c>
      <c r="K33" s="5">
        <f>+IF(G33=0,"",'Ark1'!W4050)</f>
        <v>59.6</v>
      </c>
      <c r="L33" s="5">
        <f>+IF(G33=0,"",'Ark1'!AB4050)</f>
        <v>0.91651513899085058</v>
      </c>
      <c r="M33" s="18">
        <f>+IF(G33=0,"",'Ark1'!Y4050)</f>
        <v>124.89</v>
      </c>
      <c r="N33" s="18">
        <f>+IF(G33=0,"",'Ark1'!AA4050)</f>
        <v>35.6558115880146</v>
      </c>
      <c r="O33" s="18">
        <f>+IF(G33=0,"",'Ark1'!AC4050)</f>
        <v>-31.989873781125382</v>
      </c>
      <c r="P33" s="18">
        <f t="shared" si="4"/>
        <v>2</v>
      </c>
      <c r="Q33" s="5">
        <f>+IF(G33=0,"",'Ark1'!V4050)</f>
        <v>2.8</v>
      </c>
      <c r="R33" s="18">
        <f>+IF(G33=0,"",'Ark1'!X4050)</f>
        <v>135.30877573131096</v>
      </c>
      <c r="S33" s="39"/>
      <c r="T33" s="4"/>
      <c r="U33" s="14"/>
      <c r="V33" s="52"/>
      <c r="X33" s="18"/>
      <c r="Y33"/>
      <c r="Z33"/>
      <c r="AA33"/>
      <c r="AB33"/>
      <c r="AC33"/>
      <c r="AD33"/>
    </row>
    <row r="34" spans="1:36" ht="15.6">
      <c r="A34" s="39"/>
      <c r="B34" s="60">
        <f>+'Ark1'!K4051</f>
        <v>0</v>
      </c>
      <c r="C34" s="60" t="s">
        <v>446</v>
      </c>
      <c r="D34" s="60">
        <f>+'Ark1'!D4051</f>
        <v>9</v>
      </c>
      <c r="E34" s="60" t="s">
        <v>491</v>
      </c>
      <c r="F34" s="60">
        <f>+IF(G34=0,"",'Ark1'!Q4051)</f>
        <v>167</v>
      </c>
      <c r="G34" s="60">
        <f>+'Ark1'!R4051</f>
        <v>1538</v>
      </c>
      <c r="H34" s="60">
        <f>+IF(G34=0,"",'Ark1'!S4051)</f>
        <v>1537</v>
      </c>
      <c r="I34" s="99">
        <f>+IF(G34=0,"",'Ark1'!T4051)</f>
        <v>98.337595907928403</v>
      </c>
      <c r="J34" s="99">
        <f>+IF(G34=0,"",'Ark1'!U4051)</f>
        <v>99.340125001705701</v>
      </c>
      <c r="K34" s="61">
        <f>+IF(G34=0,"",'Ark1'!W4051)</f>
        <v>60.114508783344178</v>
      </c>
      <c r="L34" s="61">
        <f>+IF(G34=0,"",'Ark1'!AB4051)</f>
        <v>4.0653291073292914</v>
      </c>
      <c r="M34" s="195">
        <f>+IF(G34=0,"",'Ark1'!Y4051)</f>
        <v>137.27093628088437</v>
      </c>
      <c r="N34" s="76">
        <f>+IF(G34=0,"",'Ark1'!AA4051)</f>
        <v>30.909855514518888</v>
      </c>
      <c r="O34" s="76">
        <f>+IF(G34=0,"",'Ark1'!AC4051)</f>
        <v>-54.194973225530738</v>
      </c>
      <c r="P34" s="76">
        <f>+IF(G34=0,"",H34/F34)</f>
        <v>9.2035928143712571</v>
      </c>
      <c r="Q34" s="61">
        <f>+IF(G34=0,"",'Ark1'!V4051)</f>
        <v>4.9544863459037716</v>
      </c>
      <c r="R34" s="76">
        <f>+IF(G34=0,"",'Ark1'!X4051)</f>
        <v>148.9001630066486</v>
      </c>
      <c r="S34" s="39"/>
      <c r="T34" s="4"/>
      <c r="U34" s="14"/>
      <c r="V34" s="52"/>
      <c r="X34" s="18"/>
      <c r="Y34"/>
      <c r="Z34"/>
      <c r="AA34"/>
      <c r="AB34"/>
      <c r="AC34"/>
      <c r="AD34"/>
    </row>
    <row r="35" spans="1:36" ht="15.6">
      <c r="A35" s="39"/>
      <c r="B35" s="60">
        <f>+'Ark1'!K4055</f>
        <v>4</v>
      </c>
      <c r="C35" s="60" t="s">
        <v>468</v>
      </c>
      <c r="D35" s="60"/>
      <c r="E35" s="60"/>
      <c r="F35" s="60">
        <f>+IF(G35=0,"",'Ark1'!Q4055)</f>
        <v>2</v>
      </c>
      <c r="G35" s="60">
        <f>+'Ark1'!R4055</f>
        <v>8</v>
      </c>
      <c r="H35" s="60">
        <f>+IF(G35=0,"",'Ark1'!S4055)</f>
        <v>8</v>
      </c>
      <c r="I35" s="99">
        <f>+IF(G35=0,"",'Ark1'!T4055)</f>
        <v>0.49200492004920066</v>
      </c>
      <c r="J35" s="99">
        <f>+IF(G35=0,"",'Ark1'!U4055)</f>
        <v>0.60663602715455922</v>
      </c>
      <c r="K35" s="61">
        <f>+IF(G35=0,"",'Ark1'!W4055)</f>
        <v>53</v>
      </c>
      <c r="L35" s="61">
        <f>+IF(G35=0,"",'Ark1'!AB4055)</f>
        <v>8.9442719099991592</v>
      </c>
      <c r="M35" s="195">
        <f>+IF(G35=0,"",'Ark1'!Y4055)</f>
        <v>172.91249999999999</v>
      </c>
      <c r="N35" s="76">
        <f>+IF(G35=0,"",'Ark1'!AA4055)</f>
        <v>33.862643041410777</v>
      </c>
      <c r="O35" s="76">
        <f>+IF(G35=0,"",'Ark1'!AC4055)</f>
        <v>-94.918992574698208</v>
      </c>
      <c r="P35" s="76">
        <f t="shared" ref="P35:P36" si="5">+IF(G35=0,"",H35/F35)</f>
        <v>4</v>
      </c>
      <c r="Q35" s="61">
        <f>+IF(G35=0,"",'Ark1'!V4055)</f>
        <v>2.875</v>
      </c>
      <c r="R35" s="76">
        <f>+IF(G35=0,"",'Ark1'!X4055)</f>
        <v>187.33748645720476</v>
      </c>
      <c r="S35" s="39"/>
      <c r="T35" s="4"/>
      <c r="U35" s="14"/>
      <c r="V35" s="52"/>
      <c r="X35" s="18"/>
      <c r="Y35"/>
      <c r="Z35"/>
      <c r="AA35"/>
      <c r="AB35"/>
      <c r="AC35"/>
      <c r="AD35"/>
    </row>
    <row r="36" spans="1:36" ht="15.6">
      <c r="A36" s="39"/>
      <c r="B36" s="60">
        <f>+'Ark1'!K4056</f>
        <v>7</v>
      </c>
      <c r="C36" s="60" t="s">
        <v>46</v>
      </c>
      <c r="D36" s="60"/>
      <c r="E36" s="60"/>
      <c r="F36" s="60">
        <f>+IF(G36=0,"",'Ark1'!Q4056)</f>
        <v>3</v>
      </c>
      <c r="G36" s="60">
        <f>+'Ark1'!R4056</f>
        <v>10</v>
      </c>
      <c r="H36" s="60">
        <f>+IF(G36=0,"",'Ark1'!S4056)</f>
        <v>10</v>
      </c>
      <c r="I36" s="99">
        <f>+IF(G36=0,"",'Ark1'!T4056)</f>
        <v>0.61500615006150083</v>
      </c>
      <c r="J36" s="99">
        <f>+IF(G36=0,"",'Ark1'!U4056)</f>
        <v>0.62229199922816403</v>
      </c>
      <c r="K36" s="61">
        <f>+IF(G36=0,"",'Ark1'!W4056)</f>
        <v>58.9</v>
      </c>
      <c r="L36" s="61">
        <f>+IF(G36=0,"",'Ark1'!AB4056)</f>
        <v>1.0440306508911252</v>
      </c>
      <c r="M36" s="195">
        <f>+IF(G36=0,"",'Ark1'!Y4056)</f>
        <v>141.90000000000003</v>
      </c>
      <c r="N36" s="76">
        <f>+IF(G36=0,"",'Ark1'!AA4056)</f>
        <v>23.745652233619278</v>
      </c>
      <c r="O36" s="76">
        <f>+IF(G36=0,"",'Ark1'!AC4056)</f>
        <v>-47.557219282311678</v>
      </c>
      <c r="P36" s="76">
        <f t="shared" si="5"/>
        <v>3.3333333333333335</v>
      </c>
      <c r="Q36" s="61">
        <f>+IF(G36=0,"",'Ark1'!V4056)</f>
        <v>8.4</v>
      </c>
      <c r="R36" s="76">
        <f>+IF(G36=0,"",'Ark1'!X4056)</f>
        <v>153.7378114842904</v>
      </c>
      <c r="S36" s="39"/>
      <c r="T36" s="4"/>
      <c r="U36" s="18"/>
      <c r="V36" s="52"/>
      <c r="X36"/>
      <c r="Y36"/>
      <c r="Z36"/>
      <c r="AA36"/>
      <c r="AB36"/>
      <c r="AC36"/>
      <c r="AD36"/>
    </row>
    <row r="37" spans="1:36" ht="15.6">
      <c r="A37" s="39"/>
      <c r="B37" s="285">
        <f>+'Ark1'!K4054</f>
        <v>0</v>
      </c>
      <c r="C37" s="3" t="s">
        <v>446</v>
      </c>
      <c r="D37" s="2">
        <f>+'Ark1'!D4054</f>
        <v>10</v>
      </c>
      <c r="E37" s="2" t="s">
        <v>492</v>
      </c>
      <c r="F37" s="60">
        <f>+IF(G37=0,"",'Ark1'!Q4054)</f>
        <v>184</v>
      </c>
      <c r="G37" s="2">
        <f>+'Ark1'!R4054</f>
        <v>1608</v>
      </c>
      <c r="H37" s="2">
        <f>+IF(G37=0,"",'Ark1'!S4054)</f>
        <v>1608</v>
      </c>
      <c r="I37" s="51">
        <f>+IF(G37=0,"",'Ark1'!T4054)</f>
        <v>98.892988929889285</v>
      </c>
      <c r="J37" s="51">
        <f>+IF(G37=0,"",'Ark1'!U4054)</f>
        <v>98.771071973617282</v>
      </c>
      <c r="K37" s="5">
        <f>+IF(G37=0,"",'Ark1'!W4054)</f>
        <v>59.771144278606954</v>
      </c>
      <c r="L37" s="5">
        <f>+IF(G37=0,"",'Ark1'!AB4054)</f>
        <v>4.2118776829342162</v>
      </c>
      <c r="M37" s="18">
        <f>+IF(G37=0,"",'Ark1'!Y4054)</f>
        <v>140.06573383084591</v>
      </c>
      <c r="N37" s="18">
        <f>+IF(G37=0,"",'Ark1'!AA4054)</f>
        <v>30.420898791657471</v>
      </c>
      <c r="O37" s="18">
        <f>+IF(G37=0,"",'Ark1'!AC4054)</f>
        <v>-59.264554429359805</v>
      </c>
      <c r="P37" s="18">
        <f>+IF(G37=0,"",H37/F37)</f>
        <v>8.7391304347826093</v>
      </c>
      <c r="Q37" s="5">
        <f>+IF(G37=0,"",'Ark1'!V4054)</f>
        <v>5.5559701492537314</v>
      </c>
      <c r="R37" s="18">
        <f>+IF(G37=0,"",'Ark1'!X4054)</f>
        <v>151.75052419376581</v>
      </c>
      <c r="S37" s="39"/>
      <c r="T37" s="11"/>
      <c r="U37" s="11"/>
      <c r="V37" s="52"/>
      <c r="X37" s="18"/>
      <c r="Y37"/>
      <c r="Z37"/>
      <c r="AA37"/>
      <c r="AB37"/>
      <c r="AC37"/>
      <c r="AD37"/>
    </row>
    <row r="38" spans="1:36" ht="15.6">
      <c r="A38" s="39"/>
      <c r="B38" s="285">
        <f>+'Ark1'!K4055</f>
        <v>4</v>
      </c>
      <c r="C38" s="3" t="s">
        <v>468</v>
      </c>
      <c r="D38" s="2"/>
      <c r="E38" s="2"/>
      <c r="F38" s="60">
        <f>+IF(G38=0,"",'Ark1'!Q4055)</f>
        <v>2</v>
      </c>
      <c r="G38" s="2">
        <f>+'Ark1'!R4055</f>
        <v>8</v>
      </c>
      <c r="H38" s="2">
        <f>+IF(G38=0,"",'Ark1'!S4055)</f>
        <v>8</v>
      </c>
      <c r="I38" s="51">
        <f>+IF(G38=0,"",'Ark1'!T4055)</f>
        <v>0.49200492004920066</v>
      </c>
      <c r="J38" s="51">
        <f>+IF(G38=0,"",'Ark1'!U4055)</f>
        <v>0.60663602715455922</v>
      </c>
      <c r="K38" s="5">
        <f>+IF(G38=0,"",'Ark1'!W4055)</f>
        <v>53</v>
      </c>
      <c r="L38" s="5">
        <f>+IF(G38=0,"",'Ark1'!AB4055)</f>
        <v>8.9442719099991592</v>
      </c>
      <c r="M38" s="18">
        <f>+IF(G38=0,"",'Ark1'!Y4055)</f>
        <v>172.91249999999999</v>
      </c>
      <c r="N38" s="18">
        <f>+IF(G38=0,"",'Ark1'!AA4055)</f>
        <v>33.862643041410777</v>
      </c>
      <c r="O38" s="18">
        <f>+IF(G38=0,"",'Ark1'!AC4055)</f>
        <v>-94.918992574698208</v>
      </c>
      <c r="P38" s="18">
        <f t="shared" ref="P38:P39" si="6">+IF(G38=0,"",H38/F38)</f>
        <v>4</v>
      </c>
      <c r="Q38" s="5">
        <f>+IF(G38=0,"",'Ark1'!V4055)</f>
        <v>2.875</v>
      </c>
      <c r="R38" s="18">
        <f>+IF(G38=0,"",'Ark1'!X4055)</f>
        <v>187.33748645720476</v>
      </c>
      <c r="S38" s="39"/>
      <c r="T38" s="5"/>
      <c r="U38" s="18"/>
      <c r="V38" s="52"/>
      <c r="X38"/>
      <c r="Y38"/>
      <c r="Z38"/>
      <c r="AA38"/>
      <c r="AB38"/>
      <c r="AC38"/>
      <c r="AD38"/>
    </row>
    <row r="39" spans="1:36" ht="15.6">
      <c r="A39" s="39"/>
      <c r="B39" s="285">
        <f>+'Ark1'!K4056</f>
        <v>7</v>
      </c>
      <c r="C39" s="3" t="s">
        <v>46</v>
      </c>
      <c r="D39" s="2"/>
      <c r="E39" s="2"/>
      <c r="F39" s="60">
        <f>+IF(G39=0,"",'Ark1'!Q4056)</f>
        <v>3</v>
      </c>
      <c r="G39" s="2">
        <f>+'Ark1'!R4056</f>
        <v>10</v>
      </c>
      <c r="H39" s="2">
        <f>+IF(G39=0,"",'Ark1'!S4056)</f>
        <v>10</v>
      </c>
      <c r="I39" s="51">
        <f>+IF(G39=0,"",'Ark1'!T4056)</f>
        <v>0.61500615006150083</v>
      </c>
      <c r="J39" s="51">
        <f>+IF(G39=0,"",'Ark1'!U4056)</f>
        <v>0.62229199922816403</v>
      </c>
      <c r="K39" s="5">
        <f>+IF(G39=0,"",'Ark1'!W4056)</f>
        <v>58.9</v>
      </c>
      <c r="L39" s="5">
        <f>+IF(G39=0,"",'Ark1'!AB4056)</f>
        <v>1.0440306508911252</v>
      </c>
      <c r="M39" s="18">
        <f>+IF(G39=0,"",'Ark1'!Y4056)</f>
        <v>141.90000000000003</v>
      </c>
      <c r="N39" s="18">
        <f>+IF(G39=0,"",'Ark1'!AA4056)</f>
        <v>23.745652233619278</v>
      </c>
      <c r="O39" s="18">
        <f>+IF(G39=0,"",'Ark1'!AC4056)</f>
        <v>-47.557219282311678</v>
      </c>
      <c r="P39" s="18">
        <f t="shared" si="6"/>
        <v>3.3333333333333335</v>
      </c>
      <c r="Q39" s="5">
        <f>+IF(G39=0,"",'Ark1'!V4056)</f>
        <v>8.4</v>
      </c>
      <c r="R39" s="18">
        <f>+IF(G39=0,"",'Ark1'!X4056)</f>
        <v>153.7378114842904</v>
      </c>
      <c r="S39" s="39"/>
      <c r="T39" s="11"/>
      <c r="U39" s="11"/>
      <c r="V39" s="52"/>
      <c r="X39" s="5"/>
      <c r="Y39"/>
      <c r="Z39"/>
      <c r="AA39"/>
      <c r="AB39"/>
      <c r="AC39"/>
      <c r="AD39"/>
    </row>
    <row r="40" spans="1:36" ht="15.6">
      <c r="A40" s="39"/>
      <c r="B40" s="60">
        <f>+'Ark1'!K4057</f>
        <v>0</v>
      </c>
      <c r="C40" s="60" t="s">
        <v>446</v>
      </c>
      <c r="D40" s="60">
        <f>+'Ark1'!D4057</f>
        <v>11</v>
      </c>
      <c r="E40" s="60" t="s">
        <v>493</v>
      </c>
      <c r="F40" s="60">
        <f>+IF(G40=0,"",'Ark1'!Q4057)</f>
        <v>186</v>
      </c>
      <c r="G40" s="60">
        <f>+'Ark1'!R4057</f>
        <v>1601</v>
      </c>
      <c r="H40" s="60">
        <f>+IF(G40=0,"",'Ark1'!S4057)</f>
        <v>1601</v>
      </c>
      <c r="I40" s="99">
        <f>+IF(G40=0,"",'Ark1'!T4057)</f>
        <v>99.256044637321779</v>
      </c>
      <c r="J40" s="99">
        <f>+IF(G40=0,"",'Ark1'!U4057)</f>
        <v>99.09295839189565</v>
      </c>
      <c r="K40" s="61">
        <f>+IF(G40=0,"",'Ark1'!W4057)</f>
        <v>59.653966271080563</v>
      </c>
      <c r="L40" s="61">
        <f>+IF(G40=0,"",'Ark1'!AB4057)</f>
        <v>4.0436637237988649</v>
      </c>
      <c r="M40" s="195">
        <f>+IF(G40=0,"",'Ark1'!Y4057)</f>
        <v>138.85003123048091</v>
      </c>
      <c r="N40" s="76">
        <f>+IF(G40=0,"",'Ark1'!AA4057)</f>
        <v>30.769718747766305</v>
      </c>
      <c r="O40" s="76">
        <f>+IF(G40=0,"",'Ark1'!AC4057)</f>
        <v>-56.237519673721266</v>
      </c>
      <c r="P40" s="76">
        <f>+IF(G40=0,"",H40/F40)</f>
        <v>8.60752688172043</v>
      </c>
      <c r="Q40" s="61">
        <f>+IF(G40=0,"",'Ark1'!V4057)</f>
        <v>5.7932542161149287</v>
      </c>
      <c r="R40" s="76">
        <f>+IF(G40=0,"",'Ark1'!X4057)</f>
        <v>150.43340328329475</v>
      </c>
      <c r="S40" s="39"/>
      <c r="T40" s="4"/>
      <c r="U40" s="11"/>
      <c r="V40"/>
      <c r="W40"/>
      <c r="X40" s="5"/>
      <c r="Y40"/>
      <c r="Z40"/>
      <c r="AA40"/>
      <c r="AB40"/>
      <c r="AC40"/>
      <c r="AD40"/>
    </row>
    <row r="41" spans="1:36" ht="15.6">
      <c r="A41" s="39"/>
      <c r="B41" s="60">
        <f>+'Ark1'!K4065</f>
        <v>0</v>
      </c>
      <c r="C41" s="60" t="s">
        <v>468</v>
      </c>
      <c r="D41" s="60"/>
      <c r="E41" s="60"/>
      <c r="F41" s="60">
        <f>+IF(G41=0,"",'Ark1'!Q4065)</f>
        <v>1</v>
      </c>
      <c r="G41" s="60">
        <f>+'Ark1'!R4065</f>
        <v>3</v>
      </c>
      <c r="H41" s="60">
        <f>+IF(G41=0,"",'Ark1'!S4065)</f>
        <v>3</v>
      </c>
      <c r="I41" s="99">
        <f>+IF(G41=0,"",'Ark1'!T4065)</f>
        <v>0.1605136436597111</v>
      </c>
      <c r="J41" s="99">
        <f>+IF(G41=0,"",'Ark1'!U4065)</f>
        <v>0.17669499928947219</v>
      </c>
      <c r="K41" s="61">
        <f>+IF(G41=0,"",'Ark1'!W4065)</f>
        <v>61.33333333333335</v>
      </c>
      <c r="L41" s="61">
        <f>+IF(G41=0,"",'Ark1'!AB4065)</f>
        <v>4.4969125210772569</v>
      </c>
      <c r="M41" s="195">
        <f>+IF(G41=0,"",'Ark1'!Y4065)</f>
        <v>150.86666666666662</v>
      </c>
      <c r="N41" s="76">
        <f>+IF(G41=0,"",'Ark1'!AA4065)</f>
        <v>26.090142881087608</v>
      </c>
      <c r="O41" s="76">
        <f>+IF(G41=0,"",'Ark1'!AC4065)</f>
        <v>-91.41740728598451</v>
      </c>
      <c r="P41" s="76">
        <f t="shared" ref="P41:P42" si="7">+IF(G41=0,"",H41/F41)</f>
        <v>3</v>
      </c>
      <c r="Q41" s="61">
        <f>+IF(G41=0,"",'Ark1'!V4065)</f>
        <v>16</v>
      </c>
      <c r="R41" s="76">
        <f>+IF(G41=0,"",'Ark1'!X4065)</f>
        <v>163.45250993138316</v>
      </c>
      <c r="S41" s="39"/>
      <c r="T41" s="4"/>
      <c r="U41" s="11"/>
      <c r="V41"/>
      <c r="W41"/>
      <c r="X41" s="5"/>
      <c r="Y41"/>
      <c r="Z41"/>
      <c r="AA41"/>
      <c r="AB41"/>
      <c r="AC41"/>
      <c r="AD41"/>
    </row>
    <row r="42" spans="1:36" ht="15.6">
      <c r="A42" s="39"/>
      <c r="B42" s="60">
        <f>+'Ark1'!K4066</f>
        <v>0</v>
      </c>
      <c r="C42" s="60" t="s">
        <v>46</v>
      </c>
      <c r="D42" s="60"/>
      <c r="E42" s="60"/>
      <c r="F42" s="60">
        <f>+IF(G42=0,"",'Ark1'!Q4066)</f>
        <v>2</v>
      </c>
      <c r="G42" s="60">
        <f>+'Ark1'!R4066</f>
        <v>2</v>
      </c>
      <c r="H42" s="60">
        <f>+IF(G42=0,"",'Ark1'!S4066)</f>
        <v>2</v>
      </c>
      <c r="I42" s="99">
        <f>+IF(G42=0,"",'Ark1'!T4066)</f>
        <v>0.15936254980079675</v>
      </c>
      <c r="J42" s="99">
        <f>+IF(G42=0,"",'Ark1'!U4066)</f>
        <v>0.15187428671758399</v>
      </c>
      <c r="K42" s="61">
        <f>+IF(G42=0,"",'Ark1'!W4066)</f>
        <v>60</v>
      </c>
      <c r="L42" s="61">
        <f>+IF(G42=0,"",'Ark1'!AB4066)</f>
        <v>0</v>
      </c>
      <c r="M42" s="195">
        <f>+IF(G42=0,"",'Ark1'!Y4066)</f>
        <v>129.75</v>
      </c>
      <c r="N42" s="76">
        <f>+IF(G42=0,"",'Ark1'!AA4066)</f>
        <v>4.3500000000000671</v>
      </c>
      <c r="O42" s="76">
        <f>+IF(G42=0,"",'Ark1'!AC4066)</f>
        <v>0</v>
      </c>
      <c r="P42" s="76">
        <f t="shared" si="7"/>
        <v>1</v>
      </c>
      <c r="Q42" s="61">
        <f>+IF(G42=0,"",'Ark1'!V4066)</f>
        <v>0</v>
      </c>
      <c r="R42" s="76">
        <f>+IF(G42=0,"",'Ark1'!X4066)</f>
        <v>140.57421451787653</v>
      </c>
      <c r="S42" s="39"/>
      <c r="T42" s="4"/>
      <c r="U42" s="11"/>
      <c r="V42"/>
      <c r="W42"/>
      <c r="X42" s="5"/>
      <c r="Y42"/>
      <c r="Z42"/>
      <c r="AA42"/>
      <c r="AB42"/>
      <c r="AC42"/>
      <c r="AD42"/>
    </row>
    <row r="43" spans="1:36" ht="15.6">
      <c r="A43" s="39"/>
      <c r="B43" s="285">
        <f>+'Ark1'!K4067</f>
        <v>0</v>
      </c>
      <c r="C43" s="3" t="s">
        <v>446</v>
      </c>
      <c r="D43" s="2">
        <v>12</v>
      </c>
      <c r="E43" s="2" t="s">
        <v>494</v>
      </c>
      <c r="F43" s="60">
        <f>+IF(G43=0,"",'Ark1'!Q4067)</f>
        <v>1</v>
      </c>
      <c r="G43" s="2">
        <f>+'Ark1'!R4067</f>
        <v>2</v>
      </c>
      <c r="H43" s="2">
        <f>+IF(G43=0,"",'Ark1'!S4067)</f>
        <v>2</v>
      </c>
      <c r="I43" s="51">
        <f>+IF(G43=0,"",'Ark1'!T4067)</f>
        <v>0.12995451591942822</v>
      </c>
      <c r="J43" s="51">
        <f>+IF(G43=0,"",'Ark1'!U4067)</f>
        <v>0.12672708063110164</v>
      </c>
      <c r="K43" s="5">
        <f>+IF(G43=0,"",'Ark1'!W4067)</f>
        <v>56</v>
      </c>
      <c r="L43" s="5">
        <f>+IF(G43=0,"",'Ark1'!AB4067)</f>
        <v>1</v>
      </c>
      <c r="M43" s="18">
        <f>+IF(G43=0,"",'Ark1'!Y4067)</f>
        <v>130.34</v>
      </c>
      <c r="N43" s="18">
        <f>+IF(G43=0,"",'Ark1'!AA4067)</f>
        <v>36.65</v>
      </c>
      <c r="O43" s="18">
        <f>+IF(G43=0,"",'Ark1'!AC4067)</f>
        <v>-99.999999999999005</v>
      </c>
      <c r="P43" s="18">
        <f>+IF(G43=0,"",H43/F43)</f>
        <v>2</v>
      </c>
      <c r="Q43" s="5">
        <f>+IF(G43=0,"",'Ark1'!V4067)</f>
        <v>14</v>
      </c>
      <c r="R43" s="18">
        <f>+IF(G43=0,"",'Ark1'!X4067)</f>
        <v>141.2134344528711</v>
      </c>
      <c r="S43" s="39"/>
      <c r="T43" s="4"/>
      <c r="U43" s="11"/>
      <c r="V43"/>
      <c r="W43"/>
      <c r="X43" s="5"/>
      <c r="Y43"/>
      <c r="Z43"/>
      <c r="AA43"/>
      <c r="AB43"/>
      <c r="AC43"/>
      <c r="AD43"/>
    </row>
    <row r="44" spans="1:36" ht="15.6">
      <c r="A44" s="39"/>
      <c r="B44" s="285">
        <f>+'Ark1'!K4068</f>
        <v>0</v>
      </c>
      <c r="C44" s="3" t="s">
        <v>446</v>
      </c>
      <c r="D44" s="2"/>
      <c r="E44" s="2"/>
      <c r="F44" s="60">
        <f>+IF(G44=0,"",'Ark1'!Q4068)</f>
        <v>1</v>
      </c>
      <c r="G44" s="2">
        <f>+'Ark1'!R4068</f>
        <v>5</v>
      </c>
      <c r="H44" s="2">
        <f>+IF(G44=0,"",'Ark1'!S4068)</f>
        <v>5</v>
      </c>
      <c r="I44" s="51">
        <f>+IF(G44=0,"",'Ark1'!T4068)</f>
        <v>0.41118421052631571</v>
      </c>
      <c r="J44" s="51">
        <f>+IF(G44=0,"",'Ark1'!U4068)</f>
        <v>0.34535015969555621</v>
      </c>
      <c r="K44" s="5">
        <f>+IF(G44=0,"",'Ark1'!W4068)</f>
        <v>63</v>
      </c>
      <c r="L44" s="5">
        <f>+IF(G44=0,"",'Ark1'!AB4068)</f>
        <v>1.6733200530681516</v>
      </c>
      <c r="M44" s="18">
        <f>+IF(G44=0,"",'Ark1'!Y4068)</f>
        <v>116.54</v>
      </c>
      <c r="N44" s="18">
        <f>+IF(G44=0,"",'Ark1'!AA4068)</f>
        <v>17.712887963288139</v>
      </c>
      <c r="O44" s="18">
        <f>+IF(G44=0,"",'Ark1'!AC4068)</f>
        <v>-50.540952454902758</v>
      </c>
      <c r="P44" s="18">
        <f t="shared" ref="P44:P45" si="8">+IF(G44=0,"",H44/F44)</f>
        <v>5</v>
      </c>
      <c r="Q44" s="5">
        <f>+IF(G44=0,"",'Ark1'!V4068)</f>
        <v>17</v>
      </c>
      <c r="R44" s="18">
        <f>+IF(G44=0,"",'Ark1'!X4068)</f>
        <v>126.26218851570968</v>
      </c>
      <c r="S44" s="39"/>
      <c r="T44" s="4"/>
      <c r="U44" s="11"/>
      <c r="V44"/>
      <c r="W44"/>
      <c r="X44" s="5"/>
      <c r="Y44"/>
      <c r="Z44"/>
      <c r="AA44"/>
      <c r="AB44"/>
      <c r="AC44"/>
      <c r="AD44"/>
    </row>
    <row r="45" spans="1:36" ht="15.6">
      <c r="A45" s="39"/>
      <c r="B45" s="285">
        <f>+'Ark1'!K4069</f>
        <v>0</v>
      </c>
      <c r="C45" s="3" t="s">
        <v>446</v>
      </c>
      <c r="D45" s="2"/>
      <c r="E45" s="2"/>
      <c r="F45" s="60">
        <f>+IF(G45=0,"",'Ark1'!Q4069)</f>
        <v>2</v>
      </c>
      <c r="G45" s="2">
        <f>+'Ark1'!R4069</f>
        <v>9</v>
      </c>
      <c r="H45" s="2">
        <f>+IF(G45=0,"",'Ark1'!S4069)</f>
        <v>9</v>
      </c>
      <c r="I45" s="51">
        <f>+IF(G45=0,"",'Ark1'!T4069)</f>
        <v>0.66964285714285698</v>
      </c>
      <c r="J45" s="51">
        <f>+IF(G45=0,"",'Ark1'!U4069)</f>
        <v>0.62326464842480978</v>
      </c>
      <c r="K45" s="5">
        <f>+IF(G45=0,"",'Ark1'!W4069)</f>
        <v>60</v>
      </c>
      <c r="L45" s="5">
        <f>+IF(G45=0,"",'Ark1'!AB4069)</f>
        <v>0</v>
      </c>
      <c r="M45" s="18">
        <f>+IF(G45=0,"",'Ark1'!Y4069)</f>
        <v>127.90000000000002</v>
      </c>
      <c r="N45" s="18">
        <f>+IF(G45=0,"",'Ark1'!AA4069)</f>
        <v>24.963885025283016</v>
      </c>
      <c r="O45" s="18">
        <f>+IF(G45=0,"",'Ark1'!AC4069)</f>
        <v>0</v>
      </c>
      <c r="P45" s="18">
        <f t="shared" si="8"/>
        <v>4.5</v>
      </c>
      <c r="Q45" s="5">
        <f>+IF(G45=0,"",'Ark1'!V4069)</f>
        <v>0</v>
      </c>
      <c r="R45" s="18">
        <f>+IF(G45=0,"",'Ark1'!X4069)</f>
        <v>138.56988082340189</v>
      </c>
      <c r="S45" s="39"/>
      <c r="T45" s="4"/>
      <c r="U45" s="11"/>
      <c r="V45"/>
      <c r="W45"/>
      <c r="X45" s="5"/>
      <c r="Y45"/>
      <c r="Z45"/>
      <c r="AA45"/>
      <c r="AB45"/>
      <c r="AC45"/>
      <c r="AD45"/>
    </row>
    <row r="46" spans="1:36" ht="15.6">
      <c r="A46" s="39"/>
      <c r="B46" s="39"/>
      <c r="C46" s="39"/>
      <c r="D46" s="39"/>
      <c r="E46" s="39"/>
      <c r="F46" s="39"/>
      <c r="G46" s="64"/>
      <c r="H46" s="64"/>
      <c r="I46" s="101"/>
      <c r="J46" s="101"/>
      <c r="K46" s="79"/>
      <c r="L46" s="79"/>
      <c r="M46" s="64"/>
      <c r="N46" s="64"/>
      <c r="O46" s="64"/>
      <c r="P46" s="64"/>
      <c r="Q46" s="79"/>
      <c r="R46" s="64"/>
      <c r="S46" s="39"/>
      <c r="T46" s="11"/>
      <c r="U46" s="11"/>
      <c r="V46"/>
      <c r="W46"/>
      <c r="X46" s="5"/>
      <c r="Y46"/>
      <c r="Z46"/>
      <c r="AA46"/>
      <c r="AB46"/>
      <c r="AC46"/>
      <c r="AD46"/>
    </row>
    <row r="47" spans="1:36" ht="15.6">
      <c r="A47" s="39"/>
      <c r="B47" s="39"/>
      <c r="C47" s="39"/>
      <c r="D47" s="39"/>
      <c r="E47" s="39"/>
      <c r="F47" s="39"/>
      <c r="G47" s="64"/>
      <c r="H47" s="64"/>
      <c r="I47" s="101"/>
      <c r="J47" s="101"/>
      <c r="K47" s="79"/>
      <c r="L47" s="79"/>
      <c r="M47" s="64"/>
      <c r="N47" s="64"/>
      <c r="O47" s="64"/>
      <c r="P47" s="64"/>
      <c r="Q47" s="79"/>
      <c r="R47" s="64"/>
      <c r="S47" s="39"/>
      <c r="T47" s="11"/>
      <c r="U47" s="11"/>
      <c r="V47"/>
      <c r="W47"/>
      <c r="X47" s="5"/>
      <c r="Y47"/>
      <c r="Z47"/>
      <c r="AA47"/>
      <c r="AB47"/>
      <c r="AC47"/>
      <c r="AD47"/>
    </row>
    <row r="48" spans="1:36" ht="15.6">
      <c r="I48" s="52"/>
      <c r="J48" s="52"/>
      <c r="N48" s="66"/>
      <c r="T48" s="77"/>
      <c r="U48" s="53"/>
      <c r="AE48" s="12"/>
      <c r="AF48" s="11"/>
      <c r="AG48" s="11"/>
      <c r="AJ48" s="5"/>
    </row>
    <row r="49" spans="9:36" ht="15.6">
      <c r="I49" s="52"/>
      <c r="J49" s="52"/>
      <c r="N49" s="66"/>
      <c r="T49" s="77"/>
      <c r="U49" s="53"/>
      <c r="AE49" s="12"/>
      <c r="AF49" s="11"/>
      <c r="AG49" s="11"/>
      <c r="AJ49" s="5"/>
    </row>
    <row r="50" spans="9:36" ht="15.6">
      <c r="I50" s="52"/>
      <c r="J50" s="52"/>
      <c r="N50" s="66"/>
      <c r="T50" s="77"/>
      <c r="U50" s="53"/>
      <c r="AE50" s="12"/>
      <c r="AF50" s="11"/>
      <c r="AG50" s="11"/>
      <c r="AJ50" s="5"/>
    </row>
    <row r="51" spans="9:36" ht="15.6">
      <c r="I51" s="52"/>
      <c r="J51" s="52"/>
      <c r="N51" s="66"/>
      <c r="T51" s="77"/>
      <c r="U51" s="53"/>
      <c r="AE51" s="12"/>
      <c r="AF51" s="11"/>
      <c r="AG51" s="11"/>
      <c r="AJ51" s="5"/>
    </row>
    <row r="52" spans="9:36" ht="15.6">
      <c r="I52" s="52"/>
      <c r="J52" s="52"/>
      <c r="N52" s="66"/>
      <c r="T52" s="77"/>
      <c r="U52" s="53"/>
      <c r="AE52" s="12"/>
      <c r="AF52" s="11"/>
      <c r="AG52" s="11"/>
      <c r="AJ52" s="5"/>
    </row>
    <row r="53" spans="9:36" ht="15.6">
      <c r="I53" s="52"/>
      <c r="J53" s="52"/>
      <c r="N53" s="66"/>
      <c r="T53" s="77"/>
      <c r="U53" s="53"/>
      <c r="AE53" s="12"/>
      <c r="AF53" s="11"/>
      <c r="AG53" s="11"/>
      <c r="AJ53" s="5"/>
    </row>
    <row r="54" spans="9:36" ht="15.6">
      <c r="I54" s="52"/>
      <c r="J54" s="52"/>
      <c r="N54" s="66"/>
      <c r="T54" s="77"/>
      <c r="U54" s="53"/>
      <c r="AE54" s="12"/>
      <c r="AF54" s="11"/>
      <c r="AG54" s="11"/>
      <c r="AJ54" s="5"/>
    </row>
    <row r="55" spans="9:36" ht="15.6">
      <c r="I55" s="52"/>
      <c r="J55" s="52"/>
      <c r="N55" s="66"/>
      <c r="T55" s="77"/>
      <c r="U55" s="53"/>
      <c r="AE55" s="12"/>
      <c r="AF55" s="11"/>
      <c r="AG55" s="11"/>
      <c r="AJ55" s="5"/>
    </row>
    <row r="56" spans="9:36" ht="15.6">
      <c r="I56" s="52"/>
      <c r="J56" s="52"/>
      <c r="N56" s="66"/>
      <c r="T56" s="77"/>
      <c r="U56" s="53"/>
      <c r="AE56" s="12"/>
      <c r="AF56" s="11"/>
      <c r="AG56" s="11"/>
      <c r="AJ56" s="5"/>
    </row>
    <row r="57" spans="9:36" ht="15.6">
      <c r="I57" s="52"/>
      <c r="J57" s="52"/>
      <c r="N57" s="66"/>
      <c r="T57" s="77"/>
      <c r="U57" s="53"/>
      <c r="AE57" s="12"/>
      <c r="AF57" s="11"/>
      <c r="AG57" s="11"/>
      <c r="AJ57" s="5"/>
    </row>
    <row r="58" spans="9:36" ht="15.6">
      <c r="I58" s="52"/>
      <c r="J58" s="52"/>
      <c r="N58" s="66"/>
      <c r="T58" s="77"/>
      <c r="U58" s="53"/>
      <c r="AE58" s="12"/>
      <c r="AF58" s="11"/>
      <c r="AG58" s="11"/>
      <c r="AJ58" s="5"/>
    </row>
    <row r="59" spans="9:36" ht="15.6">
      <c r="I59" s="52"/>
      <c r="J59" s="52"/>
      <c r="N59" s="66"/>
      <c r="T59" s="77"/>
      <c r="U59" s="53"/>
      <c r="AE59" s="12"/>
      <c r="AF59" s="11"/>
      <c r="AG59" s="11"/>
      <c r="AJ59" s="5"/>
    </row>
    <row r="60" spans="9:36" ht="15.6">
      <c r="I60" s="52"/>
      <c r="J60" s="52"/>
      <c r="N60" s="66"/>
      <c r="T60" s="77"/>
      <c r="U60" s="53"/>
      <c r="AE60" s="12"/>
      <c r="AF60" s="11"/>
      <c r="AG60" s="11"/>
      <c r="AJ60" s="5"/>
    </row>
    <row r="61" spans="9:36">
      <c r="I61" s="52"/>
      <c r="J61" s="52"/>
      <c r="N61" s="66"/>
      <c r="T61" s="77"/>
      <c r="U61" s="53"/>
      <c r="AE61" s="12"/>
      <c r="AF61" s="11"/>
      <c r="AG61" s="11"/>
    </row>
    <row r="62" spans="9:36">
      <c r="I62" s="52"/>
      <c r="J62" s="52"/>
      <c r="N62" s="66"/>
      <c r="T62" s="77"/>
      <c r="U62" s="53"/>
      <c r="AE62" s="12"/>
      <c r="AF62" s="11"/>
      <c r="AG62" s="11"/>
    </row>
    <row r="63" spans="9:36">
      <c r="I63" s="52"/>
      <c r="J63" s="52"/>
      <c r="N63" s="66"/>
      <c r="T63" s="77"/>
      <c r="U63" s="53"/>
      <c r="AE63" s="12"/>
      <c r="AF63" s="11"/>
      <c r="AG63" s="11"/>
    </row>
    <row r="64" spans="9:36">
      <c r="I64" s="52"/>
      <c r="J64" s="52"/>
      <c r="N64" s="66"/>
      <c r="T64" s="77"/>
      <c r="U64" s="53"/>
      <c r="AE64" s="12"/>
      <c r="AF64" s="11"/>
      <c r="AG64" s="11"/>
    </row>
    <row r="65" spans="9:33">
      <c r="I65" s="52"/>
      <c r="J65" s="52"/>
      <c r="N65" s="66"/>
      <c r="T65" s="77"/>
      <c r="U65" s="53"/>
      <c r="AE65" s="12"/>
      <c r="AF65" s="11"/>
      <c r="AG65" s="11"/>
    </row>
    <row r="66" spans="9:33">
      <c r="I66" s="52"/>
      <c r="J66" s="52"/>
      <c r="N66" s="67"/>
      <c r="T66" s="77"/>
      <c r="U66" s="53"/>
      <c r="AE66" s="12"/>
      <c r="AF66" s="11"/>
      <c r="AG66" s="11"/>
    </row>
    <row r="67" spans="9:33">
      <c r="I67" s="52"/>
      <c r="J67" s="52"/>
      <c r="N67" s="68"/>
      <c r="T67" s="77"/>
      <c r="U67" s="53"/>
      <c r="AF67" s="11"/>
      <c r="AG67" s="11"/>
    </row>
    <row r="68" spans="9:33">
      <c r="I68" s="52"/>
      <c r="J68" s="52"/>
      <c r="N68" s="68"/>
      <c r="T68" s="77"/>
      <c r="U68" s="53"/>
      <c r="AF68" s="11"/>
      <c r="AG68" s="11"/>
    </row>
    <row r="69" spans="9:33">
      <c r="I69" s="52"/>
      <c r="J69" s="52"/>
      <c r="N69" s="68"/>
      <c r="T69" s="77"/>
      <c r="U69" s="53"/>
      <c r="AF69" s="11"/>
      <c r="AG69" s="11"/>
    </row>
    <row r="70" spans="9:33">
      <c r="I70" s="52"/>
      <c r="J70" s="52"/>
      <c r="N70" s="68"/>
      <c r="T70" s="77"/>
      <c r="U70" s="53"/>
      <c r="AF70" s="11"/>
      <c r="AG70" s="11"/>
    </row>
    <row r="71" spans="9:33">
      <c r="I71" s="52"/>
      <c r="J71" s="52"/>
      <c r="N71" s="68"/>
      <c r="T71" s="77"/>
      <c r="U71" s="53"/>
      <c r="AF71" s="11"/>
      <c r="AG71" s="11"/>
    </row>
    <row r="72" spans="9:33">
      <c r="I72" s="52"/>
      <c r="J72" s="52"/>
      <c r="N72" s="68"/>
      <c r="T72" s="77"/>
      <c r="U72" s="53"/>
      <c r="AF72" s="11"/>
      <c r="AG72" s="11"/>
    </row>
    <row r="73" spans="9:33">
      <c r="I73" s="52"/>
      <c r="J73" s="52"/>
      <c r="N73" s="68"/>
      <c r="T73" s="77"/>
      <c r="U73" s="53"/>
      <c r="AF73" s="11"/>
      <c r="AG73" s="11"/>
    </row>
    <row r="74" spans="9:33">
      <c r="I74" s="52"/>
      <c r="J74" s="52"/>
      <c r="N74" s="68"/>
      <c r="T74" s="77"/>
      <c r="U74" s="53"/>
      <c r="AF74" s="11"/>
      <c r="AG74" s="11"/>
    </row>
    <row r="75" spans="9:33">
      <c r="I75" s="52"/>
      <c r="J75" s="52"/>
      <c r="N75" s="68"/>
      <c r="T75" s="77"/>
      <c r="U75" s="53"/>
      <c r="AF75" s="11"/>
      <c r="AG75" s="11"/>
    </row>
    <row r="76" spans="9:33">
      <c r="I76" s="52"/>
      <c r="J76" s="52"/>
      <c r="N76" s="68"/>
      <c r="T76" s="77"/>
      <c r="U76" s="53"/>
      <c r="AF76" s="11"/>
      <c r="AG76" s="11"/>
    </row>
    <row r="77" spans="9:33">
      <c r="I77" s="52"/>
      <c r="J77" s="52"/>
      <c r="N77" s="68"/>
      <c r="T77" s="77"/>
      <c r="U77" s="53"/>
      <c r="AF77" s="11"/>
      <c r="AG77" s="11"/>
    </row>
    <row r="78" spans="9:33">
      <c r="I78" s="52"/>
      <c r="J78" s="52"/>
      <c r="N78" s="68"/>
      <c r="T78" s="77"/>
      <c r="U78" s="53"/>
      <c r="AF78" s="11"/>
      <c r="AG78" s="11"/>
    </row>
    <row r="79" spans="9:33">
      <c r="I79" s="52"/>
      <c r="J79" s="52"/>
      <c r="N79" s="68"/>
      <c r="T79" s="77"/>
      <c r="U79" s="53"/>
      <c r="AF79" s="11"/>
      <c r="AG79" s="11"/>
    </row>
    <row r="80" spans="9:33">
      <c r="I80" s="52"/>
      <c r="J80" s="52"/>
      <c r="N80" s="68"/>
      <c r="T80" s="77"/>
      <c r="U80" s="53"/>
      <c r="AF80" s="11"/>
      <c r="AG80" s="11"/>
    </row>
    <row r="81" spans="9:33">
      <c r="I81" s="52"/>
      <c r="J81" s="52"/>
      <c r="N81" s="68"/>
      <c r="T81" s="77"/>
      <c r="U81" s="53"/>
      <c r="AF81" s="11"/>
      <c r="AG81" s="11"/>
    </row>
    <row r="82" spans="9:33">
      <c r="I82" s="52"/>
      <c r="J82" s="52"/>
      <c r="N82" s="68"/>
      <c r="T82" s="77"/>
      <c r="U82" s="53"/>
      <c r="AF82" s="11"/>
      <c r="AG82" s="11"/>
    </row>
    <row r="83" spans="9:33">
      <c r="I83" s="52"/>
      <c r="J83" s="52"/>
      <c r="N83" s="68"/>
      <c r="T83" s="77"/>
      <c r="U83" s="53"/>
      <c r="AF83" s="11"/>
      <c r="AG83" s="11"/>
    </row>
    <row r="84" spans="9:33">
      <c r="I84" s="52"/>
      <c r="J84" s="52"/>
      <c r="N84" s="68"/>
      <c r="T84" s="77"/>
      <c r="U84" s="53"/>
      <c r="AF84" s="11"/>
      <c r="AG84" s="11"/>
    </row>
    <row r="85" spans="9:33">
      <c r="I85" s="52"/>
      <c r="J85" s="52"/>
      <c r="N85" s="68"/>
      <c r="T85" s="77"/>
      <c r="U85" s="53"/>
      <c r="AF85" s="11"/>
      <c r="AG85" s="11"/>
    </row>
    <row r="86" spans="9:33">
      <c r="I86" s="52"/>
      <c r="J86" s="52"/>
      <c r="N86" s="68"/>
      <c r="T86" s="77"/>
      <c r="U86" s="53"/>
      <c r="AF86" s="11"/>
      <c r="AG86" s="11"/>
    </row>
    <row r="87" spans="9:33">
      <c r="I87" s="52"/>
      <c r="J87" s="52"/>
      <c r="N87" s="68"/>
      <c r="T87" s="77"/>
      <c r="U87" s="53"/>
      <c r="AF87" s="11"/>
      <c r="AG87" s="11"/>
    </row>
    <row r="88" spans="9:33">
      <c r="I88" s="52"/>
      <c r="J88" s="52"/>
      <c r="N88" s="68"/>
      <c r="T88" s="77"/>
      <c r="U88" s="53"/>
      <c r="AF88" s="11"/>
      <c r="AG88" s="11"/>
    </row>
    <row r="89" spans="9:33">
      <c r="I89" s="52"/>
      <c r="J89" s="52"/>
      <c r="N89" s="68"/>
      <c r="T89" s="77"/>
      <c r="U89" s="53"/>
      <c r="AF89" s="11"/>
      <c r="AG89" s="11"/>
    </row>
    <row r="90" spans="9:33">
      <c r="I90" s="52"/>
      <c r="J90" s="52"/>
      <c r="N90" s="68"/>
      <c r="T90" s="77"/>
      <c r="U90" s="53"/>
      <c r="AF90" s="11"/>
      <c r="AG90" s="11"/>
    </row>
    <row r="91" spans="9:33">
      <c r="I91" s="52"/>
      <c r="J91" s="52"/>
      <c r="N91" s="68"/>
      <c r="T91" s="77"/>
      <c r="U91" s="53"/>
      <c r="AF91" s="11"/>
      <c r="AG91" s="11"/>
    </row>
    <row r="92" spans="9:33">
      <c r="I92" s="52"/>
      <c r="J92" s="52"/>
      <c r="N92" s="68"/>
      <c r="T92" s="77"/>
      <c r="U92" s="53"/>
      <c r="AF92" s="11"/>
      <c r="AG92" s="11"/>
    </row>
    <row r="93" spans="9:33">
      <c r="I93" s="52"/>
      <c r="J93" s="52"/>
      <c r="N93" s="68"/>
      <c r="T93" s="77"/>
      <c r="U93" s="53"/>
      <c r="AF93" s="11"/>
      <c r="AG93" s="11"/>
    </row>
    <row r="94" spans="9:33">
      <c r="I94" s="52"/>
      <c r="J94" s="52"/>
      <c r="N94" s="68"/>
      <c r="T94" s="77"/>
      <c r="U94" s="53"/>
      <c r="AF94" s="11"/>
      <c r="AG94" s="11"/>
    </row>
    <row r="95" spans="9:33">
      <c r="I95" s="52"/>
      <c r="J95" s="52"/>
      <c r="N95" s="68"/>
      <c r="T95" s="77"/>
      <c r="U95" s="53"/>
      <c r="AF95" s="11"/>
      <c r="AG95" s="11"/>
    </row>
    <row r="96" spans="9:33">
      <c r="I96" s="52"/>
      <c r="J96" s="52"/>
      <c r="N96" s="68"/>
      <c r="T96" s="77"/>
      <c r="U96" s="53"/>
      <c r="AF96" s="11"/>
      <c r="AG96" s="11"/>
    </row>
    <row r="97" spans="9:21">
      <c r="I97" s="52"/>
      <c r="J97" s="52"/>
      <c r="N97" s="68"/>
      <c r="T97" s="77"/>
      <c r="U97" s="53"/>
    </row>
    <row r="98" spans="9:21">
      <c r="I98" s="52"/>
      <c r="J98" s="52"/>
      <c r="N98" s="68"/>
      <c r="T98" s="77"/>
      <c r="U98" s="53"/>
    </row>
    <row r="99" spans="9:21">
      <c r="I99" s="52"/>
      <c r="J99" s="52"/>
      <c r="N99" s="68"/>
      <c r="T99" s="77"/>
      <c r="U99" s="53"/>
    </row>
    <row r="100" spans="9:21">
      <c r="I100" s="52"/>
      <c r="J100" s="52"/>
      <c r="N100" s="68"/>
      <c r="T100" s="77"/>
      <c r="U100" s="53"/>
    </row>
    <row r="101" spans="9:21">
      <c r="I101" s="52"/>
      <c r="J101" s="52"/>
      <c r="N101" s="68"/>
      <c r="T101" s="77"/>
      <c r="U101" s="53"/>
    </row>
    <row r="102" spans="9:21">
      <c r="I102" s="52"/>
      <c r="J102" s="52"/>
      <c r="N102" s="68"/>
      <c r="T102" s="77"/>
      <c r="U102" s="53"/>
    </row>
    <row r="103" spans="9:21">
      <c r="I103" s="52"/>
      <c r="J103" s="52"/>
      <c r="N103" s="68"/>
      <c r="T103" s="77"/>
      <c r="U103" s="53"/>
    </row>
    <row r="104" spans="9:21">
      <c r="I104" s="52"/>
      <c r="J104" s="52"/>
      <c r="N104" s="68"/>
      <c r="T104" s="77"/>
      <c r="U104" s="53"/>
    </row>
    <row r="105" spans="9:21">
      <c r="I105" s="52"/>
      <c r="J105" s="52"/>
      <c r="N105" s="68"/>
      <c r="T105" s="77"/>
      <c r="U105" s="53"/>
    </row>
    <row r="106" spans="9:21">
      <c r="I106" s="52"/>
      <c r="J106" s="52"/>
      <c r="N106" s="68"/>
      <c r="T106" s="77"/>
      <c r="U106" s="53"/>
    </row>
    <row r="107" spans="9:21">
      <c r="I107" s="52"/>
      <c r="J107" s="52"/>
      <c r="N107" s="68"/>
      <c r="T107" s="77"/>
      <c r="U107" s="53"/>
    </row>
    <row r="108" spans="9:21">
      <c r="I108" s="52"/>
      <c r="J108" s="52"/>
      <c r="N108" s="68"/>
      <c r="T108" s="77"/>
      <c r="U108" s="53"/>
    </row>
    <row r="109" spans="9:21">
      <c r="I109" s="52"/>
      <c r="J109" s="52"/>
      <c r="N109" s="68"/>
      <c r="T109" s="77"/>
      <c r="U109" s="53"/>
    </row>
    <row r="110" spans="9:21">
      <c r="I110" s="52"/>
      <c r="J110" s="52"/>
      <c r="N110" s="68"/>
      <c r="T110" s="77"/>
      <c r="U110" s="53"/>
    </row>
    <row r="111" spans="9:21">
      <c r="I111" s="52"/>
      <c r="J111" s="52"/>
      <c r="N111" s="68"/>
      <c r="T111" s="77"/>
      <c r="U111" s="53"/>
    </row>
    <row r="112" spans="9:21">
      <c r="I112" s="52"/>
      <c r="J112" s="52"/>
      <c r="N112" s="68"/>
      <c r="T112" s="77"/>
      <c r="U112" s="53"/>
    </row>
    <row r="113" spans="9:35">
      <c r="I113" s="52"/>
      <c r="J113" s="52"/>
      <c r="N113" s="68"/>
      <c r="T113" s="77"/>
      <c r="U113" s="53"/>
    </row>
    <row r="114" spans="9:35">
      <c r="I114" s="52"/>
      <c r="J114" s="52"/>
      <c r="N114" s="68"/>
      <c r="T114" s="77"/>
      <c r="U114" s="53"/>
    </row>
    <row r="115" spans="9:35">
      <c r="I115" s="52"/>
      <c r="J115" s="52"/>
      <c r="N115" s="68"/>
      <c r="T115" s="77"/>
      <c r="U115" s="53"/>
    </row>
    <row r="116" spans="9:35">
      <c r="I116" s="52"/>
      <c r="J116" s="52"/>
      <c r="N116" s="68"/>
      <c r="T116" s="77"/>
      <c r="U116" s="53"/>
    </row>
    <row r="117" spans="9:35">
      <c r="I117" s="52"/>
      <c r="J117" s="52"/>
      <c r="N117" s="68"/>
      <c r="T117" s="77"/>
      <c r="U117" s="53"/>
    </row>
    <row r="118" spans="9:35">
      <c r="I118" s="52"/>
      <c r="J118" s="52"/>
      <c r="N118" s="68"/>
      <c r="T118" s="77"/>
      <c r="U118" s="53"/>
    </row>
    <row r="119" spans="9:35">
      <c r="I119" s="52"/>
      <c r="J119" s="52"/>
      <c r="N119" s="68"/>
      <c r="T119" s="77"/>
      <c r="U119" s="53"/>
    </row>
    <row r="120" spans="9:35">
      <c r="I120" s="52"/>
      <c r="J120" s="52"/>
      <c r="N120" s="68"/>
      <c r="T120" s="77"/>
      <c r="U120" s="53"/>
    </row>
    <row r="121" spans="9:35">
      <c r="I121" s="52"/>
      <c r="J121" s="52"/>
      <c r="N121" s="68"/>
      <c r="T121" s="77"/>
      <c r="U121" s="53"/>
      <c r="AF121" s="59"/>
      <c r="AG121" s="59"/>
      <c r="AH121" s="59"/>
      <c r="AI121" s="59"/>
    </row>
    <row r="122" spans="9:35">
      <c r="I122" s="52"/>
      <c r="J122" s="52"/>
      <c r="N122" s="68"/>
      <c r="T122" s="77"/>
      <c r="U122" s="53"/>
      <c r="AF122" s="59"/>
      <c r="AG122" s="59"/>
      <c r="AH122" s="59"/>
      <c r="AI122" s="59"/>
    </row>
    <row r="123" spans="9:35">
      <c r="I123" s="151"/>
      <c r="J123" s="151"/>
      <c r="L123" s="32"/>
      <c r="N123" s="68"/>
      <c r="O123" s="68"/>
      <c r="P123" s="32"/>
      <c r="S123" s="68"/>
      <c r="AF123" s="59"/>
      <c r="AG123" s="59"/>
      <c r="AH123" s="59"/>
      <c r="AI123" s="59"/>
    </row>
    <row r="124" spans="9:35">
      <c r="I124" s="151"/>
      <c r="J124" s="151"/>
      <c r="L124" s="32"/>
      <c r="O124" s="68"/>
      <c r="P124" s="32"/>
      <c r="S124" s="68"/>
      <c r="AF124" s="59"/>
      <c r="AG124" s="59"/>
      <c r="AH124" s="59"/>
      <c r="AI124" s="59"/>
    </row>
    <row r="125" spans="9:35">
      <c r="AF125" s="59"/>
      <c r="AG125" s="59"/>
      <c r="AH125" s="59"/>
      <c r="AI125" s="59"/>
    </row>
    <row r="126" spans="9:35">
      <c r="AF126" s="59"/>
      <c r="AG126" s="59"/>
      <c r="AH126" s="59"/>
      <c r="AI126" s="59"/>
    </row>
    <row r="127" spans="9:35">
      <c r="AF127" s="59"/>
      <c r="AG127" s="59"/>
      <c r="AH127" s="59"/>
      <c r="AI127" s="59"/>
    </row>
    <row r="128" spans="9:35">
      <c r="AF128" s="59"/>
      <c r="AG128" s="59"/>
      <c r="AH128" s="59"/>
      <c r="AI128" s="59"/>
    </row>
    <row r="129" spans="9:35">
      <c r="AF129" s="59"/>
      <c r="AG129" s="59"/>
      <c r="AH129" s="59"/>
      <c r="AI129" s="59"/>
    </row>
    <row r="130" spans="9:35">
      <c r="AF130" s="59"/>
      <c r="AG130" s="59"/>
      <c r="AH130" s="59"/>
      <c r="AI130" s="59"/>
    </row>
    <row r="144" spans="9:35" s="59" customFormat="1">
      <c r="I144" s="97"/>
      <c r="J144" s="97"/>
      <c r="L144"/>
      <c r="M144" s="188"/>
      <c r="N144" s="9"/>
      <c r="O144" s="9"/>
      <c r="P144"/>
      <c r="R144" s="188"/>
      <c r="S144" s="9"/>
      <c r="T144" s="9"/>
      <c r="U144" s="1"/>
      <c r="V144" s="1"/>
      <c r="W144" s="1"/>
      <c r="X144" s="1"/>
      <c r="Y144" s="1"/>
      <c r="Z144" s="1"/>
      <c r="AA144" s="1"/>
      <c r="AB144" s="1"/>
      <c r="AC144" s="1"/>
      <c r="AD144" s="9"/>
      <c r="AE144"/>
      <c r="AF144"/>
      <c r="AG144"/>
      <c r="AH144"/>
      <c r="AI144"/>
    </row>
    <row r="145" spans="7:35" s="59" customFormat="1">
      <c r="I145" s="97"/>
      <c r="J145" s="97"/>
      <c r="L145"/>
      <c r="M145" s="188"/>
      <c r="N145" s="9"/>
      <c r="O145" s="9"/>
      <c r="P145"/>
      <c r="R145" s="188"/>
      <c r="S145" s="9"/>
      <c r="T145" s="9"/>
      <c r="U145" s="1"/>
      <c r="V145" s="1"/>
      <c r="W145" s="1"/>
      <c r="X145" s="1"/>
      <c r="Y145" s="1"/>
      <c r="Z145" s="1"/>
      <c r="AA145" s="1"/>
      <c r="AB145" s="1"/>
      <c r="AC145" s="1"/>
      <c r="AD145" s="9"/>
      <c r="AE145"/>
      <c r="AF145"/>
      <c r="AG145"/>
      <c r="AH145"/>
      <c r="AI145"/>
    </row>
    <row r="146" spans="7:35" s="59" customFormat="1">
      <c r="I146" s="97"/>
      <c r="J146" s="97"/>
      <c r="L146"/>
      <c r="M146" s="188"/>
      <c r="N146" s="9"/>
      <c r="O146" s="9"/>
      <c r="P146"/>
      <c r="R146" s="188"/>
      <c r="S146" s="9"/>
      <c r="T146" s="9"/>
      <c r="U146" s="1"/>
      <c r="V146" s="1"/>
      <c r="W146" s="1"/>
      <c r="X146" s="1"/>
      <c r="Y146" s="1"/>
      <c r="Z146" s="1"/>
      <c r="AA146" s="1"/>
      <c r="AB146" s="1"/>
      <c r="AC146" s="1"/>
      <c r="AD146" s="9"/>
      <c r="AE146"/>
      <c r="AF146"/>
      <c r="AG146"/>
      <c r="AH146"/>
      <c r="AI146"/>
    </row>
    <row r="147" spans="7:35" s="59" customFormat="1">
      <c r="I147" s="97"/>
      <c r="J147" s="97"/>
      <c r="L147"/>
      <c r="M147" s="188"/>
      <c r="N147" s="9"/>
      <c r="O147" s="9"/>
      <c r="P147"/>
      <c r="R147" s="188"/>
      <c r="S147" s="9"/>
      <c r="T147" s="9"/>
      <c r="U147" s="1"/>
      <c r="V147" s="1"/>
      <c r="W147" s="1"/>
      <c r="X147" s="1"/>
      <c r="Y147" s="1"/>
      <c r="Z147" s="1"/>
      <c r="AA147" s="1"/>
      <c r="AB147" s="1"/>
      <c r="AC147" s="1"/>
      <c r="AD147" s="9"/>
      <c r="AE147"/>
      <c r="AF147"/>
      <c r="AG147"/>
      <c r="AH147"/>
      <c r="AI147"/>
    </row>
    <row r="148" spans="7:35" s="59" customFormat="1">
      <c r="I148" s="97"/>
      <c r="J148" s="97"/>
      <c r="L148"/>
      <c r="M148" s="188"/>
      <c r="N148" s="9"/>
      <c r="O148" s="9"/>
      <c r="P148"/>
      <c r="R148" s="188"/>
      <c r="S148" s="9"/>
      <c r="T148" s="9"/>
      <c r="U148" s="1"/>
      <c r="V148" s="1"/>
      <c r="W148" s="1"/>
      <c r="X148" s="1"/>
      <c r="Y148" s="1"/>
      <c r="Z148" s="1"/>
      <c r="AA148" s="1"/>
      <c r="AB148" s="1"/>
      <c r="AC148" s="1"/>
      <c r="AD148" s="9"/>
      <c r="AE148"/>
      <c r="AF148"/>
      <c r="AG148"/>
      <c r="AH148"/>
      <c r="AI148"/>
    </row>
    <row r="149" spans="7:35" s="59" customFormat="1">
      <c r="I149" s="97"/>
      <c r="J149" s="97"/>
      <c r="L149"/>
      <c r="M149" s="188"/>
      <c r="N149" s="9"/>
      <c r="O149" s="9"/>
      <c r="P149"/>
      <c r="R149" s="188"/>
      <c r="S149" s="9"/>
      <c r="T149" s="9"/>
      <c r="U149" s="1"/>
      <c r="V149" s="1"/>
      <c r="W149" s="1"/>
      <c r="X149" s="1"/>
      <c r="Y149" s="1"/>
      <c r="Z149" s="1"/>
      <c r="AA149" s="1"/>
      <c r="AB149" s="1"/>
      <c r="AC149" s="1"/>
      <c r="AD149" s="9"/>
      <c r="AE149"/>
      <c r="AF149"/>
      <c r="AG149"/>
      <c r="AH149"/>
      <c r="AI149"/>
    </row>
    <row r="150" spans="7:35" s="59" customFormat="1">
      <c r="I150" s="97"/>
      <c r="J150" s="97"/>
      <c r="L150"/>
      <c r="M150" s="188"/>
      <c r="N150" s="9"/>
      <c r="O150" s="9"/>
      <c r="P150"/>
      <c r="R150" s="188"/>
      <c r="S150" s="9"/>
      <c r="T150" s="9"/>
      <c r="U150" s="1"/>
      <c r="V150" s="1"/>
      <c r="W150" s="1"/>
      <c r="X150" s="1"/>
      <c r="Y150" s="1"/>
      <c r="Z150" s="1"/>
      <c r="AA150" s="1"/>
      <c r="AB150" s="1"/>
      <c r="AC150" s="1"/>
      <c r="AD150" s="9"/>
      <c r="AE150"/>
      <c r="AF150"/>
      <c r="AG150"/>
      <c r="AH150"/>
      <c r="AI150"/>
    </row>
    <row r="151" spans="7:35" s="59" customFormat="1">
      <c r="I151" s="97"/>
      <c r="J151" s="97"/>
      <c r="L151"/>
      <c r="M151" s="188"/>
      <c r="N151" s="9"/>
      <c r="O151" s="9"/>
      <c r="P151"/>
      <c r="R151" s="188"/>
      <c r="S151" s="9"/>
      <c r="T151" s="9"/>
      <c r="U151" s="1"/>
      <c r="V151" s="1"/>
      <c r="W151" s="1"/>
      <c r="X151" s="1"/>
      <c r="Y151" s="1"/>
      <c r="Z151" s="1"/>
      <c r="AA151" s="1"/>
      <c r="AB151" s="1"/>
      <c r="AC151" s="1"/>
      <c r="AD151" s="9"/>
      <c r="AE151"/>
      <c r="AF151"/>
      <c r="AG151"/>
      <c r="AH151"/>
      <c r="AI151"/>
    </row>
    <row r="152" spans="7:35" s="59" customFormat="1">
      <c r="I152" s="97"/>
      <c r="J152" s="97"/>
      <c r="L152"/>
      <c r="M152" s="188"/>
      <c r="N152" s="9"/>
      <c r="O152" s="9"/>
      <c r="P152"/>
      <c r="R152" s="188"/>
      <c r="S152" s="9"/>
      <c r="T152" s="9"/>
      <c r="U152" s="1"/>
      <c r="V152" s="1"/>
      <c r="W152" s="1"/>
      <c r="X152" s="1"/>
      <c r="Y152" s="1"/>
      <c r="Z152" s="1"/>
      <c r="AA152" s="1"/>
      <c r="AB152" s="1"/>
      <c r="AC152" s="1"/>
      <c r="AD152" s="9"/>
      <c r="AE152"/>
      <c r="AF152"/>
      <c r="AG152"/>
      <c r="AH152"/>
      <c r="AI152"/>
    </row>
    <row r="153" spans="7:35" s="59" customFormat="1">
      <c r="I153" s="97"/>
      <c r="J153" s="97"/>
      <c r="L153"/>
      <c r="M153" s="188"/>
      <c r="N153" s="9"/>
      <c r="O153" s="9"/>
      <c r="P153"/>
      <c r="R153" s="188"/>
      <c r="S153" s="9"/>
      <c r="T153" s="9"/>
      <c r="U153" s="1"/>
      <c r="V153" s="1"/>
      <c r="W153" s="1"/>
      <c r="X153" s="1"/>
      <c r="Y153" s="1"/>
      <c r="Z153" s="1"/>
      <c r="AA153" s="1"/>
      <c r="AB153" s="1"/>
      <c r="AC153" s="1"/>
      <c r="AD153" s="9"/>
      <c r="AE153"/>
      <c r="AF153"/>
      <c r="AG153"/>
      <c r="AH153"/>
      <c r="AI153"/>
    </row>
    <row r="157" spans="7:35">
      <c r="G157" s="12"/>
      <c r="H157" s="12"/>
      <c r="K157" s="12"/>
      <c r="M157" s="66"/>
      <c r="Q157" s="12"/>
      <c r="R157" s="66"/>
    </row>
    <row r="158" spans="7:35">
      <c r="G158" s="12"/>
      <c r="H158" s="12"/>
      <c r="K158" s="12"/>
      <c r="M158" s="66"/>
      <c r="Q158" s="12"/>
      <c r="R158" s="66"/>
    </row>
    <row r="159" spans="7:35">
      <c r="G159" s="12"/>
      <c r="H159" s="12"/>
      <c r="K159" s="12"/>
      <c r="M159" s="66"/>
      <c r="Q159" s="12"/>
      <c r="R159" s="66"/>
    </row>
    <row r="160" spans="7:35">
      <c r="G160" s="12"/>
      <c r="H160" s="12"/>
      <c r="K160" s="12"/>
      <c r="M160" s="66"/>
      <c r="Q160" s="12"/>
      <c r="R160" s="66"/>
    </row>
    <row r="161" spans="7:18">
      <c r="G161" s="12"/>
      <c r="H161" s="12"/>
      <c r="K161" s="12"/>
      <c r="M161" s="66"/>
      <c r="Q161" s="12"/>
      <c r="R161" s="66"/>
    </row>
    <row r="162" spans="7:18">
      <c r="G162" s="12"/>
      <c r="H162" s="12"/>
      <c r="K162" s="12"/>
      <c r="M162" s="66"/>
      <c r="Q162" s="12"/>
      <c r="R162" s="66"/>
    </row>
    <row r="163" spans="7:18">
      <c r="G163" s="12"/>
      <c r="H163" s="12"/>
      <c r="K163" s="12"/>
      <c r="M163" s="66"/>
      <c r="Q163" s="12"/>
      <c r="R163" s="66"/>
    </row>
    <row r="164" spans="7:18">
      <c r="G164" s="12"/>
      <c r="H164" s="12"/>
      <c r="K164" s="12"/>
      <c r="M164" s="66"/>
      <c r="Q164" s="12"/>
      <c r="R164" s="66"/>
    </row>
    <row r="165" spans="7:18">
      <c r="G165" s="12"/>
      <c r="H165" s="12"/>
      <c r="K165" s="12"/>
      <c r="M165" s="66"/>
      <c r="Q165" s="12"/>
      <c r="R165" s="66"/>
    </row>
    <row r="166" spans="7:18">
      <c r="G166" s="12"/>
      <c r="H166" s="12"/>
      <c r="K166" s="12"/>
      <c r="M166" s="66"/>
      <c r="Q166" s="12"/>
      <c r="R166" s="66"/>
    </row>
    <row r="167" spans="7:18">
      <c r="G167" s="12"/>
      <c r="H167" s="12"/>
      <c r="K167" s="12"/>
      <c r="M167" s="66"/>
      <c r="Q167" s="12"/>
      <c r="R167" s="66"/>
    </row>
    <row r="168" spans="7:18">
      <c r="G168" s="12"/>
      <c r="H168" s="12"/>
      <c r="K168" s="12"/>
      <c r="M168" s="66"/>
      <c r="Q168" s="12"/>
      <c r="R168" s="66"/>
    </row>
    <row r="169" spans="7:18">
      <c r="G169" s="12"/>
      <c r="H169" s="12"/>
      <c r="K169" s="12"/>
      <c r="M169" s="66"/>
      <c r="Q169" s="12"/>
      <c r="R169" s="66"/>
    </row>
    <row r="170" spans="7:18">
      <c r="G170" s="12"/>
      <c r="H170" s="12"/>
      <c r="K170" s="12"/>
      <c r="M170" s="66"/>
      <c r="Q170" s="12"/>
      <c r="R170" s="66"/>
    </row>
    <row r="171" spans="7:18">
      <c r="G171" s="12"/>
      <c r="H171" s="12"/>
      <c r="K171" s="12"/>
      <c r="M171" s="66"/>
      <c r="Q171" s="12"/>
      <c r="R171" s="66"/>
    </row>
    <row r="172" spans="7:18">
      <c r="G172" s="12"/>
      <c r="H172" s="12"/>
      <c r="K172" s="12"/>
      <c r="M172" s="66"/>
      <c r="Q172" s="12"/>
      <c r="R172" s="66"/>
    </row>
    <row r="173" spans="7:18">
      <c r="G173" s="12"/>
      <c r="H173" s="12"/>
      <c r="K173" s="12"/>
      <c r="M173" s="66"/>
      <c r="Q173" s="12"/>
      <c r="R173" s="66"/>
    </row>
    <row r="174" spans="7:18">
      <c r="G174" s="12"/>
      <c r="H174" s="12"/>
      <c r="K174" s="12"/>
      <c r="M174" s="66"/>
      <c r="Q174" s="12"/>
      <c r="R174" s="66"/>
    </row>
    <row r="175" spans="7:18">
      <c r="G175" s="12"/>
      <c r="H175" s="12"/>
      <c r="K175" s="12"/>
      <c r="M175" s="66"/>
      <c r="Q175" s="12"/>
      <c r="R175" s="66"/>
    </row>
    <row r="176" spans="7:18">
      <c r="G176" s="12"/>
      <c r="H176" s="12"/>
      <c r="K176" s="12"/>
      <c r="M176" s="66"/>
      <c r="Q176" s="12"/>
      <c r="R176" s="66"/>
    </row>
    <row r="177" spans="7:18">
      <c r="G177" s="12"/>
      <c r="H177" s="12"/>
      <c r="K177" s="12"/>
      <c r="M177" s="66"/>
      <c r="Q177" s="12"/>
      <c r="R177" s="66"/>
    </row>
    <row r="178" spans="7:18">
      <c r="G178" s="12"/>
      <c r="H178" s="12"/>
      <c r="K178" s="12"/>
      <c r="M178" s="66"/>
      <c r="Q178" s="12"/>
      <c r="R178" s="66"/>
    </row>
    <row r="179" spans="7:18">
      <c r="G179" s="12"/>
      <c r="H179" s="12"/>
      <c r="K179" s="12"/>
      <c r="M179" s="66"/>
      <c r="Q179" s="12"/>
      <c r="R179" s="66"/>
    </row>
    <row r="180" spans="7:18">
      <c r="G180" s="12"/>
      <c r="H180" s="12"/>
      <c r="K180" s="12"/>
      <c r="M180" s="66"/>
      <c r="Q180" s="12"/>
      <c r="R180" s="66"/>
    </row>
    <row r="181" spans="7:18">
      <c r="G181" s="12"/>
      <c r="H181" s="12"/>
      <c r="K181" s="12"/>
      <c r="M181" s="66"/>
      <c r="Q181" s="12"/>
      <c r="R181" s="66"/>
    </row>
    <row r="182" spans="7:18">
      <c r="G182" s="12"/>
      <c r="H182" s="12"/>
      <c r="K182" s="12"/>
      <c r="M182" s="66"/>
      <c r="Q182" s="12"/>
      <c r="R182" s="66"/>
    </row>
    <row r="183" spans="7:18">
      <c r="G183" s="12"/>
      <c r="H183" s="12"/>
      <c r="K183" s="12"/>
      <c r="M183" s="66"/>
      <c r="Q183" s="12"/>
      <c r="R183" s="66"/>
    </row>
    <row r="184" spans="7:18">
      <c r="G184" s="12"/>
      <c r="H184" s="12"/>
      <c r="K184" s="12"/>
      <c r="M184" s="66"/>
      <c r="Q184" s="12"/>
      <c r="R184" s="66"/>
    </row>
    <row r="185" spans="7:18">
      <c r="G185" s="12"/>
      <c r="H185" s="12"/>
      <c r="K185" s="12"/>
      <c r="M185" s="66"/>
      <c r="Q185" s="12"/>
      <c r="R185" s="66"/>
    </row>
    <row r="186" spans="7:18">
      <c r="G186" s="12"/>
      <c r="H186" s="12"/>
      <c r="K186" s="12"/>
      <c r="M186" s="66"/>
      <c r="Q186" s="12"/>
      <c r="R186" s="66"/>
    </row>
    <row r="187" spans="7:18">
      <c r="G187" s="12"/>
      <c r="H187" s="12"/>
      <c r="K187" s="12"/>
      <c r="M187" s="66"/>
      <c r="Q187" s="12"/>
      <c r="R187" s="66"/>
    </row>
    <row r="188" spans="7:18">
      <c r="G188" s="12"/>
      <c r="H188" s="12"/>
      <c r="K188" s="12"/>
      <c r="M188" s="66"/>
      <c r="Q188" s="12"/>
      <c r="R188" s="66"/>
    </row>
    <row r="189" spans="7:18">
      <c r="G189" s="12"/>
      <c r="H189" s="12"/>
      <c r="K189" s="12"/>
      <c r="M189" s="66"/>
      <c r="Q189" s="12"/>
      <c r="R189" s="66"/>
    </row>
    <row r="190" spans="7:18">
      <c r="G190" s="12"/>
      <c r="H190" s="12"/>
      <c r="K190" s="12"/>
      <c r="M190" s="66"/>
      <c r="Q190" s="12"/>
      <c r="R190" s="66"/>
    </row>
    <row r="191" spans="7:18">
      <c r="G191" s="12"/>
      <c r="H191" s="12"/>
      <c r="K191" s="12"/>
      <c r="M191" s="66"/>
      <c r="Q191" s="12"/>
      <c r="R191" s="66"/>
    </row>
    <row r="192" spans="7:18">
      <c r="G192" s="12"/>
      <c r="H192" s="12"/>
      <c r="K192" s="12"/>
      <c r="M192" s="66"/>
      <c r="Q192" s="12"/>
      <c r="R192" s="66"/>
    </row>
    <row r="193" spans="7:18">
      <c r="G193" s="12"/>
      <c r="H193" s="12"/>
      <c r="K193" s="12"/>
      <c r="M193" s="66"/>
      <c r="Q193" s="12"/>
      <c r="R193" s="66"/>
    </row>
    <row r="194" spans="7:18">
      <c r="G194" s="12"/>
      <c r="H194" s="12"/>
      <c r="K194" s="12"/>
      <c r="M194" s="66"/>
      <c r="Q194" s="12"/>
      <c r="R194" s="66"/>
    </row>
    <row r="195" spans="7:18">
      <c r="G195" s="12"/>
      <c r="H195" s="12"/>
      <c r="K195" s="12"/>
      <c r="M195" s="66"/>
      <c r="Q195" s="12"/>
      <c r="R195" s="66"/>
    </row>
    <row r="196" spans="7:18">
      <c r="G196" s="12"/>
      <c r="H196" s="12"/>
      <c r="K196" s="12"/>
      <c r="M196" s="66"/>
      <c r="Q196" s="12"/>
      <c r="R196" s="66"/>
    </row>
    <row r="197" spans="7:18">
      <c r="G197" s="12"/>
      <c r="H197" s="12"/>
      <c r="K197" s="12"/>
      <c r="M197" s="66"/>
      <c r="Q197" s="12"/>
      <c r="R197" s="66"/>
    </row>
    <row r="198" spans="7:18">
      <c r="G198" s="12"/>
      <c r="H198" s="12"/>
      <c r="K198" s="12"/>
      <c r="M198" s="66"/>
      <c r="Q198" s="12"/>
      <c r="R198" s="66"/>
    </row>
    <row r="199" spans="7:18">
      <c r="G199" s="12"/>
      <c r="H199" s="12"/>
      <c r="K199" s="12"/>
      <c r="M199" s="66"/>
      <c r="Q199" s="12"/>
      <c r="R199" s="66"/>
    </row>
    <row r="200" spans="7:18">
      <c r="G200" s="12"/>
      <c r="H200" s="12"/>
      <c r="K200" s="12"/>
      <c r="M200" s="66"/>
      <c r="Q200" s="12"/>
      <c r="R200" s="66"/>
    </row>
    <row r="201" spans="7:18">
      <c r="G201" s="12"/>
      <c r="H201" s="12"/>
      <c r="K201" s="12"/>
      <c r="M201" s="66"/>
      <c r="Q201" s="12"/>
      <c r="R201" s="66"/>
    </row>
    <row r="202" spans="7:18">
      <c r="G202" s="12"/>
      <c r="H202" s="12"/>
      <c r="K202" s="12"/>
      <c r="M202" s="66"/>
      <c r="Q202" s="12"/>
      <c r="R202" s="66"/>
    </row>
    <row r="203" spans="7:18">
      <c r="G203" s="12"/>
      <c r="H203" s="12"/>
      <c r="K203" s="12"/>
      <c r="M203" s="66"/>
      <c r="Q203" s="12"/>
      <c r="R203" s="66"/>
    </row>
    <row r="204" spans="7:18">
      <c r="G204" s="12"/>
      <c r="H204" s="12"/>
      <c r="K204" s="12"/>
      <c r="M204" s="66"/>
      <c r="Q204" s="12"/>
      <c r="R204" s="66"/>
    </row>
    <row r="205" spans="7:18">
      <c r="G205" s="12"/>
      <c r="H205" s="12"/>
      <c r="K205" s="12"/>
      <c r="M205" s="66"/>
      <c r="Q205" s="12"/>
      <c r="R205" s="66"/>
    </row>
    <row r="206" spans="7:18">
      <c r="G206" s="12"/>
      <c r="H206" s="12"/>
      <c r="K206" s="12"/>
      <c r="M206" s="66"/>
      <c r="Q206" s="12"/>
      <c r="R206" s="66"/>
    </row>
    <row r="207" spans="7:18">
      <c r="G207" s="12"/>
      <c r="H207" s="12"/>
      <c r="K207" s="12"/>
      <c r="M207" s="66"/>
      <c r="Q207" s="12"/>
      <c r="R207" s="66"/>
    </row>
    <row r="208" spans="7:18">
      <c r="G208" s="12"/>
      <c r="H208" s="12"/>
      <c r="K208" s="12"/>
      <c r="M208" s="66"/>
      <c r="Q208" s="12"/>
      <c r="R208" s="66"/>
    </row>
    <row r="209" spans="7:18">
      <c r="G209" s="12"/>
      <c r="H209" s="12"/>
      <c r="K209" s="12"/>
      <c r="M209" s="66"/>
      <c r="Q209" s="12"/>
      <c r="R209" s="66"/>
    </row>
    <row r="210" spans="7:18">
      <c r="G210" s="12"/>
      <c r="H210" s="12"/>
      <c r="K210" s="12"/>
      <c r="M210" s="66"/>
      <c r="Q210" s="12"/>
      <c r="R210" s="66"/>
    </row>
    <row r="211" spans="7:18">
      <c r="G211" s="12"/>
      <c r="H211" s="12"/>
      <c r="K211" s="12"/>
      <c r="M211" s="66"/>
      <c r="Q211" s="12"/>
      <c r="R211" s="66"/>
    </row>
    <row r="212" spans="7:18">
      <c r="G212" s="12"/>
      <c r="H212" s="12"/>
      <c r="K212" s="12"/>
      <c r="M212" s="66"/>
      <c r="Q212" s="12"/>
      <c r="R212" s="66"/>
    </row>
    <row r="213" spans="7:18">
      <c r="G213" s="12"/>
      <c r="H213" s="12"/>
      <c r="K213" s="12"/>
      <c r="M213" s="66"/>
      <c r="Q213" s="12"/>
      <c r="R213" s="66"/>
    </row>
    <row r="214" spans="7:18">
      <c r="G214" s="12"/>
      <c r="H214" s="12"/>
      <c r="K214" s="12"/>
      <c r="M214" s="66"/>
      <c r="Q214" s="12"/>
      <c r="R214" s="66"/>
    </row>
    <row r="215" spans="7:18">
      <c r="G215" s="12"/>
      <c r="H215" s="12"/>
      <c r="K215" s="12"/>
      <c r="M215" s="66"/>
      <c r="Q215" s="12"/>
      <c r="R215" s="66"/>
    </row>
    <row r="216" spans="7:18">
      <c r="G216" s="12"/>
      <c r="H216" s="12"/>
      <c r="K216" s="12"/>
      <c r="M216" s="66"/>
      <c r="Q216" s="12"/>
      <c r="R216" s="66"/>
    </row>
    <row r="217" spans="7:18">
      <c r="G217" s="12"/>
      <c r="H217" s="12"/>
      <c r="K217" s="12"/>
      <c r="M217" s="66"/>
      <c r="Q217" s="12"/>
      <c r="R217" s="66"/>
    </row>
    <row r="218" spans="7:18">
      <c r="G218" s="12"/>
      <c r="H218" s="12"/>
      <c r="K218" s="12"/>
      <c r="M218" s="66"/>
      <c r="Q218" s="12"/>
      <c r="R218" s="66"/>
    </row>
    <row r="219" spans="7:18">
      <c r="G219" s="12"/>
      <c r="H219" s="12"/>
      <c r="K219" s="12"/>
      <c r="M219" s="66"/>
      <c r="Q219" s="12"/>
      <c r="R219" s="66"/>
    </row>
    <row r="220" spans="7:18">
      <c r="G220" s="12"/>
      <c r="H220" s="12"/>
      <c r="K220" s="12"/>
      <c r="M220" s="66"/>
      <c r="Q220" s="12"/>
      <c r="R220" s="66"/>
    </row>
    <row r="221" spans="7:18">
      <c r="G221" s="12"/>
      <c r="H221" s="12"/>
      <c r="K221" s="12"/>
      <c r="M221" s="66"/>
      <c r="Q221" s="12"/>
      <c r="R221" s="66"/>
    </row>
    <row r="222" spans="7:18">
      <c r="G222" s="12"/>
      <c r="H222" s="12"/>
      <c r="K222" s="12"/>
      <c r="M222" s="66"/>
      <c r="Q222" s="12"/>
      <c r="R222" s="66"/>
    </row>
    <row r="223" spans="7:18">
      <c r="G223" s="12"/>
      <c r="H223" s="12"/>
      <c r="K223" s="12"/>
      <c r="M223" s="66"/>
      <c r="Q223" s="12"/>
      <c r="R223" s="66"/>
    </row>
    <row r="224" spans="7:18">
      <c r="G224" s="12"/>
      <c r="H224" s="12"/>
      <c r="K224" s="12"/>
      <c r="M224" s="66"/>
      <c r="Q224" s="12"/>
      <c r="R224" s="66"/>
    </row>
    <row r="225" spans="7:18">
      <c r="G225" s="12"/>
      <c r="H225" s="12"/>
      <c r="K225" s="12"/>
      <c r="M225" s="66"/>
      <c r="Q225" s="12"/>
      <c r="R225" s="66"/>
    </row>
    <row r="226" spans="7:18">
      <c r="G226" s="12"/>
      <c r="H226" s="12"/>
      <c r="K226" s="12"/>
      <c r="M226" s="66"/>
      <c r="Q226" s="12"/>
      <c r="R226" s="66"/>
    </row>
    <row r="227" spans="7:18">
      <c r="G227" s="12"/>
      <c r="H227" s="12"/>
      <c r="K227" s="12"/>
      <c r="M227" s="66"/>
      <c r="Q227" s="12"/>
      <c r="R227" s="66"/>
    </row>
    <row r="228" spans="7:18">
      <c r="G228" s="12"/>
      <c r="H228" s="12"/>
      <c r="K228" s="12"/>
      <c r="M228" s="66"/>
      <c r="Q228" s="12"/>
      <c r="R228" s="66"/>
    </row>
    <row r="229" spans="7:18">
      <c r="G229" s="12"/>
      <c r="H229" s="12"/>
      <c r="K229" s="12"/>
      <c r="M229" s="66"/>
      <c r="Q229" s="12"/>
      <c r="R229" s="66"/>
    </row>
    <row r="230" spans="7:18">
      <c r="G230" s="12"/>
      <c r="H230" s="12"/>
      <c r="K230" s="12"/>
      <c r="M230" s="66"/>
      <c r="Q230" s="12"/>
      <c r="R230" s="66"/>
    </row>
    <row r="231" spans="7:18">
      <c r="G231" s="12"/>
      <c r="H231" s="12"/>
      <c r="K231" s="12"/>
      <c r="M231" s="66"/>
      <c r="Q231" s="12"/>
      <c r="R231" s="66"/>
    </row>
    <row r="232" spans="7:18">
      <c r="G232" s="12"/>
      <c r="H232" s="12"/>
      <c r="K232" s="12"/>
      <c r="M232" s="66"/>
      <c r="Q232" s="12"/>
      <c r="R232" s="66"/>
    </row>
    <row r="233" spans="7:18">
      <c r="G233" s="12"/>
      <c r="H233" s="12"/>
      <c r="K233" s="12"/>
      <c r="M233" s="66"/>
      <c r="Q233" s="12"/>
      <c r="R233" s="66"/>
    </row>
    <row r="234" spans="7:18">
      <c r="G234" s="12"/>
      <c r="H234" s="12"/>
      <c r="K234" s="12"/>
      <c r="M234" s="66"/>
      <c r="Q234" s="12"/>
      <c r="R234" s="66"/>
    </row>
    <row r="235" spans="7:18">
      <c r="G235" s="12"/>
      <c r="H235" s="12"/>
      <c r="K235" s="12"/>
      <c r="M235" s="66"/>
      <c r="Q235" s="12"/>
      <c r="R235" s="66"/>
    </row>
    <row r="236" spans="7:18">
      <c r="G236" s="12"/>
      <c r="H236" s="12"/>
      <c r="K236" s="12"/>
      <c r="M236" s="66"/>
      <c r="Q236" s="12"/>
      <c r="R236" s="66"/>
    </row>
    <row r="237" spans="7:18">
      <c r="G237" s="12"/>
      <c r="H237" s="12"/>
      <c r="K237" s="12"/>
      <c r="M237" s="66"/>
      <c r="Q237" s="12"/>
      <c r="R237" s="66"/>
    </row>
    <row r="238" spans="7:18">
      <c r="G238" s="12"/>
      <c r="H238" s="12"/>
      <c r="K238" s="12"/>
      <c r="M238" s="66"/>
      <c r="Q238" s="12"/>
      <c r="R238" s="66"/>
    </row>
    <row r="239" spans="7:18">
      <c r="G239" s="12"/>
      <c r="H239" s="12"/>
      <c r="K239" s="12"/>
      <c r="M239" s="66"/>
      <c r="Q239" s="12"/>
      <c r="R239" s="66"/>
    </row>
    <row r="240" spans="7:18">
      <c r="G240" s="12"/>
      <c r="H240" s="12"/>
      <c r="K240" s="12"/>
      <c r="M240" s="66"/>
      <c r="Q240" s="12"/>
      <c r="R240" s="66"/>
    </row>
    <row r="241" spans="1:18">
      <c r="G241" s="12"/>
      <c r="H241" s="12"/>
      <c r="K241" s="12"/>
      <c r="M241" s="66"/>
      <c r="Q241" s="12"/>
      <c r="R241" s="66"/>
    </row>
    <row r="242" spans="1:18">
      <c r="G242" s="12"/>
      <c r="H242" s="12"/>
      <c r="K242" s="12"/>
      <c r="M242" s="66"/>
      <c r="Q242" s="12"/>
      <c r="R242" s="66"/>
    </row>
    <row r="243" spans="1:18">
      <c r="G243" s="12"/>
      <c r="H243" s="12"/>
      <c r="K243" s="12"/>
      <c r="M243" s="66"/>
      <c r="Q243" s="12"/>
      <c r="R243" s="66"/>
    </row>
    <row r="244" spans="1:18">
      <c r="G244" s="12"/>
      <c r="H244" s="12"/>
      <c r="K244" s="12"/>
      <c r="M244" s="66"/>
      <c r="Q244" s="12"/>
      <c r="R244" s="66"/>
    </row>
    <row r="245" spans="1:18">
      <c r="G245" s="12"/>
      <c r="H245" s="12"/>
      <c r="K245" s="12"/>
      <c r="M245" s="66"/>
      <c r="Q245" s="12"/>
      <c r="R245" s="66"/>
    </row>
    <row r="246" spans="1:18">
      <c r="G246" s="12"/>
      <c r="H246" s="12"/>
      <c r="K246" s="12"/>
      <c r="M246" s="66"/>
      <c r="Q246" s="12"/>
      <c r="R246" s="66"/>
    </row>
    <row r="247" spans="1:18">
      <c r="G247" s="12"/>
      <c r="H247" s="12"/>
      <c r="K247" s="12"/>
      <c r="M247" s="66"/>
      <c r="Q247" s="12"/>
      <c r="R247" s="66"/>
    </row>
    <row r="248" spans="1:18">
      <c r="G248" s="12"/>
      <c r="H248" s="12"/>
      <c r="K248" s="12"/>
      <c r="M248" s="66"/>
      <c r="Q248" s="12"/>
      <c r="R248" s="66"/>
    </row>
    <row r="249" spans="1:18">
      <c r="G249" s="12"/>
      <c r="H249" s="12"/>
      <c r="K249" s="12"/>
      <c r="M249" s="66"/>
      <c r="Q249" s="12"/>
      <c r="R249" s="66"/>
    </row>
    <row r="250" spans="1:18">
      <c r="G250" s="12"/>
      <c r="H250" s="12"/>
      <c r="K250" s="12"/>
      <c r="M250" s="66"/>
      <c r="Q250" s="12"/>
      <c r="R250" s="66"/>
    </row>
    <row r="251" spans="1:18">
      <c r="G251" s="12"/>
      <c r="H251" s="12"/>
      <c r="K251" s="12"/>
      <c r="M251" s="66"/>
      <c r="Q251" s="12"/>
      <c r="R251" s="66"/>
    </row>
    <row r="252" spans="1:18">
      <c r="G252" s="12"/>
      <c r="H252" s="12"/>
      <c r="K252" s="12"/>
      <c r="M252" s="66"/>
      <c r="Q252" s="12"/>
      <c r="R252" s="66"/>
    </row>
    <row r="253" spans="1:18">
      <c r="G253" s="12"/>
      <c r="H253" s="12"/>
      <c r="K253" s="12"/>
      <c r="M253" s="66"/>
      <c r="Q253" s="12"/>
      <c r="R253" s="66"/>
    </row>
    <row r="254" spans="1:18">
      <c r="G254" s="12"/>
      <c r="H254" s="12"/>
      <c r="K254" s="12"/>
      <c r="M254" s="66"/>
      <c r="Q254" s="12"/>
      <c r="R254" s="66"/>
    </row>
    <row r="255" spans="1:18">
      <c r="A255" s="30"/>
      <c r="B255" s="30"/>
      <c r="C255" s="30"/>
      <c r="D255" s="30"/>
      <c r="E255" s="30"/>
      <c r="F255" s="30"/>
      <c r="G255" s="30"/>
      <c r="H255" s="30"/>
      <c r="K255" s="30"/>
      <c r="M255" s="67"/>
      <c r="Q255" s="30"/>
      <c r="R255" s="67"/>
    </row>
    <row r="256" spans="1:18">
      <c r="A256" s="32"/>
      <c r="B256" s="32"/>
      <c r="C256" s="32"/>
      <c r="D256" s="32"/>
      <c r="E256" s="32"/>
      <c r="F256" s="32"/>
      <c r="G256" s="32"/>
      <c r="H256" s="32"/>
      <c r="K256" s="32"/>
      <c r="M256" s="68"/>
      <c r="Q256" s="32"/>
      <c r="R256" s="68"/>
    </row>
    <row r="257" spans="1:18">
      <c r="A257" s="32"/>
      <c r="B257" s="32"/>
      <c r="C257" s="32"/>
      <c r="D257" s="32"/>
      <c r="E257" s="32"/>
      <c r="F257" s="32"/>
      <c r="G257" s="32"/>
      <c r="H257" s="32"/>
      <c r="K257" s="32"/>
      <c r="M257" s="68"/>
      <c r="Q257" s="32"/>
      <c r="R257" s="68"/>
    </row>
    <row r="258" spans="1:18">
      <c r="A258" s="32"/>
      <c r="B258" s="32"/>
      <c r="C258" s="32"/>
      <c r="D258" s="32"/>
      <c r="E258" s="32"/>
      <c r="F258" s="32"/>
      <c r="G258" s="32"/>
      <c r="H258" s="32"/>
      <c r="K258" s="32"/>
      <c r="M258" s="68"/>
      <c r="Q258" s="32"/>
      <c r="R258" s="68"/>
    </row>
    <row r="259" spans="1:18">
      <c r="A259" s="32"/>
      <c r="B259" s="32"/>
      <c r="C259" s="32"/>
      <c r="D259" s="32"/>
      <c r="E259" s="32"/>
      <c r="F259" s="32"/>
      <c r="G259" s="32"/>
      <c r="H259" s="32"/>
      <c r="K259" s="32"/>
      <c r="M259" s="68"/>
      <c r="Q259" s="32"/>
      <c r="R259" s="68"/>
    </row>
    <row r="260" spans="1:18">
      <c r="A260" s="32"/>
      <c r="B260" s="32"/>
      <c r="C260" s="32"/>
      <c r="D260" s="32"/>
      <c r="E260" s="32"/>
      <c r="F260" s="32"/>
      <c r="G260" s="32"/>
      <c r="H260" s="32"/>
      <c r="K260" s="32"/>
      <c r="M260" s="68"/>
      <c r="Q260" s="32"/>
      <c r="R260" s="68"/>
    </row>
    <row r="261" spans="1:18">
      <c r="A261" s="32"/>
      <c r="B261" s="32"/>
      <c r="C261" s="32"/>
      <c r="D261" s="32"/>
      <c r="E261" s="32"/>
      <c r="F261" s="32"/>
      <c r="G261" s="32"/>
      <c r="H261" s="32"/>
      <c r="K261" s="32"/>
      <c r="M261" s="68"/>
      <c r="Q261" s="32"/>
      <c r="R261" s="68"/>
    </row>
    <row r="262" spans="1:18">
      <c r="A262" s="32"/>
      <c r="B262" s="32"/>
      <c r="C262" s="32"/>
      <c r="D262" s="32"/>
      <c r="E262" s="32"/>
      <c r="F262" s="32"/>
      <c r="G262" s="32"/>
      <c r="H262" s="32"/>
      <c r="K262" s="32"/>
      <c r="M262" s="68"/>
      <c r="Q262" s="32"/>
      <c r="R262" s="68"/>
    </row>
    <row r="263" spans="1:18">
      <c r="A263" s="32"/>
      <c r="B263" s="32"/>
      <c r="C263" s="32"/>
      <c r="D263" s="32"/>
      <c r="E263" s="32"/>
      <c r="F263" s="32"/>
      <c r="G263" s="32"/>
      <c r="H263" s="32"/>
      <c r="K263" s="32"/>
      <c r="M263" s="68"/>
      <c r="Q263" s="32"/>
      <c r="R263" s="68"/>
    </row>
    <row r="264" spans="1:18">
      <c r="A264" s="32"/>
      <c r="B264" s="32"/>
      <c r="C264" s="32"/>
      <c r="D264" s="32"/>
      <c r="E264" s="32"/>
      <c r="F264" s="32"/>
      <c r="G264" s="32"/>
      <c r="H264" s="32"/>
      <c r="K264" s="32"/>
      <c r="M264" s="68"/>
      <c r="Q264" s="32"/>
      <c r="R264" s="68"/>
    </row>
    <row r="265" spans="1:18">
      <c r="A265" s="32"/>
      <c r="B265" s="32"/>
      <c r="C265" s="32"/>
      <c r="D265" s="32"/>
      <c r="E265" s="32"/>
      <c r="F265" s="32"/>
      <c r="G265" s="32"/>
      <c r="H265" s="32"/>
      <c r="K265" s="32"/>
      <c r="M265" s="68"/>
      <c r="Q265" s="32"/>
      <c r="R265" s="68"/>
    </row>
    <row r="266" spans="1:18">
      <c r="A266" s="32"/>
      <c r="B266" s="32"/>
      <c r="C266" s="32"/>
      <c r="D266" s="32"/>
      <c r="E266" s="32"/>
      <c r="F266" s="32"/>
      <c r="G266" s="32"/>
      <c r="H266" s="32"/>
      <c r="K266" s="32"/>
      <c r="M266" s="68"/>
      <c r="Q266" s="32"/>
      <c r="R266" s="68"/>
    </row>
    <row r="267" spans="1:18">
      <c r="A267" s="32"/>
      <c r="B267" s="32"/>
      <c r="C267" s="32"/>
      <c r="D267" s="32"/>
      <c r="E267" s="32"/>
      <c r="F267" s="32"/>
      <c r="G267" s="32"/>
      <c r="H267" s="32"/>
      <c r="K267" s="32"/>
      <c r="M267" s="68"/>
      <c r="Q267" s="32"/>
      <c r="R267" s="68"/>
    </row>
    <row r="268" spans="1:18">
      <c r="A268" s="32"/>
      <c r="B268" s="32"/>
      <c r="C268" s="32"/>
      <c r="D268" s="32"/>
      <c r="E268" s="32"/>
      <c r="F268" s="32"/>
      <c r="G268" s="32"/>
      <c r="H268" s="32"/>
      <c r="K268" s="32"/>
      <c r="M268" s="68"/>
      <c r="Q268" s="32"/>
      <c r="R268" s="68"/>
    </row>
    <row r="269" spans="1:18">
      <c r="A269" s="32"/>
      <c r="B269" s="32"/>
      <c r="C269" s="32"/>
      <c r="D269" s="32"/>
      <c r="E269" s="32"/>
      <c r="F269" s="32"/>
      <c r="G269" s="32"/>
      <c r="H269" s="32"/>
      <c r="K269" s="32"/>
      <c r="M269" s="68"/>
      <c r="Q269" s="32"/>
      <c r="R269" s="68"/>
    </row>
    <row r="270" spans="1:18">
      <c r="A270" s="32"/>
      <c r="B270" s="32"/>
      <c r="C270" s="32"/>
      <c r="D270" s="32"/>
      <c r="E270" s="32"/>
      <c r="F270" s="32"/>
      <c r="G270" s="32"/>
      <c r="H270" s="32"/>
      <c r="K270" s="32"/>
      <c r="M270" s="68"/>
      <c r="Q270" s="32"/>
      <c r="R270" s="68"/>
    </row>
    <row r="271" spans="1:18">
      <c r="A271" s="32"/>
      <c r="B271" s="32"/>
      <c r="C271" s="32"/>
      <c r="D271" s="32"/>
      <c r="E271" s="32"/>
      <c r="F271" s="32"/>
      <c r="G271" s="32"/>
      <c r="H271" s="32"/>
      <c r="K271" s="32"/>
      <c r="M271" s="68"/>
      <c r="Q271" s="32"/>
      <c r="R271" s="68"/>
    </row>
    <row r="272" spans="1:18">
      <c r="A272" s="32"/>
      <c r="B272" s="32"/>
      <c r="C272" s="32"/>
      <c r="D272" s="32"/>
      <c r="E272" s="32"/>
      <c r="F272" s="32"/>
      <c r="G272" s="32"/>
      <c r="H272" s="32"/>
      <c r="K272" s="32"/>
      <c r="M272" s="68"/>
      <c r="Q272" s="32"/>
      <c r="R272" s="68"/>
    </row>
    <row r="273" spans="1:18">
      <c r="A273" s="32"/>
      <c r="B273" s="32"/>
      <c r="C273" s="32"/>
      <c r="D273" s="32"/>
      <c r="E273" s="32"/>
      <c r="F273" s="32"/>
      <c r="G273" s="32"/>
      <c r="H273" s="32"/>
      <c r="K273" s="32"/>
      <c r="M273" s="68"/>
      <c r="Q273" s="32"/>
      <c r="R273" s="68"/>
    </row>
    <row r="274" spans="1:18">
      <c r="A274" s="32"/>
      <c r="B274" s="32"/>
      <c r="C274" s="32"/>
      <c r="D274" s="32"/>
      <c r="E274" s="32"/>
      <c r="F274" s="32"/>
      <c r="G274" s="32"/>
      <c r="H274" s="32"/>
      <c r="K274" s="32"/>
      <c r="M274" s="68"/>
      <c r="Q274" s="32"/>
      <c r="R274" s="68"/>
    </row>
    <row r="275" spans="1:18">
      <c r="A275" s="32"/>
      <c r="B275" s="32"/>
      <c r="C275" s="32"/>
      <c r="D275" s="32"/>
      <c r="E275" s="32"/>
      <c r="F275" s="32"/>
      <c r="G275" s="32"/>
      <c r="H275" s="32"/>
      <c r="K275" s="32"/>
      <c r="M275" s="68"/>
      <c r="Q275" s="32"/>
      <c r="R275" s="68"/>
    </row>
    <row r="276" spans="1:18">
      <c r="A276" s="32"/>
      <c r="B276" s="32"/>
      <c r="C276" s="32"/>
      <c r="D276" s="32"/>
      <c r="E276" s="32"/>
      <c r="F276" s="32"/>
      <c r="G276" s="32"/>
      <c r="H276" s="32"/>
      <c r="K276" s="32"/>
      <c r="M276" s="68"/>
      <c r="Q276" s="32"/>
      <c r="R276" s="68"/>
    </row>
    <row r="277" spans="1:18">
      <c r="A277" s="32"/>
      <c r="B277" s="32"/>
      <c r="C277" s="32"/>
      <c r="D277" s="32"/>
      <c r="E277" s="32"/>
      <c r="F277" s="32"/>
      <c r="G277" s="32"/>
      <c r="H277" s="32"/>
      <c r="K277" s="32"/>
      <c r="M277" s="68"/>
      <c r="Q277" s="32"/>
      <c r="R277" s="68"/>
    </row>
    <row r="278" spans="1:18">
      <c r="A278" s="32"/>
      <c r="B278" s="32"/>
      <c r="C278" s="32"/>
      <c r="D278" s="32"/>
      <c r="E278" s="32"/>
      <c r="F278" s="32"/>
      <c r="G278" s="32"/>
      <c r="H278" s="32"/>
      <c r="K278" s="32"/>
      <c r="M278" s="68"/>
      <c r="Q278" s="32"/>
      <c r="R278" s="68"/>
    </row>
    <row r="279" spans="1:18">
      <c r="A279" s="32"/>
      <c r="B279" s="32"/>
      <c r="C279" s="32"/>
      <c r="D279" s="32"/>
      <c r="E279" s="32"/>
      <c r="F279" s="32"/>
      <c r="G279" s="32"/>
      <c r="H279" s="32"/>
      <c r="K279" s="32"/>
      <c r="M279" s="68"/>
      <c r="Q279" s="32"/>
      <c r="R279" s="68"/>
    </row>
    <row r="280" spans="1:18">
      <c r="A280" s="32"/>
      <c r="B280" s="32"/>
      <c r="C280" s="32"/>
      <c r="D280" s="32"/>
      <c r="E280" s="32"/>
      <c r="F280" s="32"/>
      <c r="G280" s="32"/>
      <c r="H280" s="32"/>
      <c r="K280" s="32"/>
      <c r="M280" s="68"/>
      <c r="Q280" s="32"/>
      <c r="R280" s="68"/>
    </row>
    <row r="281" spans="1:18">
      <c r="A281" s="32"/>
      <c r="B281" s="32"/>
      <c r="C281" s="32"/>
      <c r="D281" s="32"/>
      <c r="E281" s="32"/>
      <c r="F281" s="32"/>
      <c r="G281" s="32"/>
      <c r="H281" s="32"/>
      <c r="K281" s="32"/>
      <c r="M281" s="68"/>
      <c r="Q281" s="32"/>
      <c r="R281" s="68"/>
    </row>
    <row r="282" spans="1:18">
      <c r="A282" s="32"/>
      <c r="B282" s="32"/>
      <c r="C282" s="32"/>
      <c r="D282" s="32"/>
      <c r="E282" s="32"/>
      <c r="F282" s="32"/>
      <c r="G282" s="32"/>
      <c r="H282" s="32"/>
      <c r="K282" s="32"/>
      <c r="M282" s="68"/>
      <c r="Q282" s="32"/>
      <c r="R282" s="68"/>
    </row>
    <row r="283" spans="1:18">
      <c r="A283" s="32"/>
      <c r="B283" s="32"/>
      <c r="C283" s="32"/>
      <c r="D283" s="32"/>
      <c r="E283" s="32"/>
      <c r="F283" s="32"/>
      <c r="G283" s="32"/>
      <c r="H283" s="32"/>
      <c r="K283" s="32"/>
      <c r="M283" s="68"/>
      <c r="Q283" s="32"/>
      <c r="R283" s="68"/>
    </row>
    <row r="284" spans="1:18">
      <c r="A284" s="32"/>
      <c r="B284" s="32"/>
      <c r="C284" s="32"/>
      <c r="D284" s="32"/>
      <c r="E284" s="32"/>
      <c r="F284" s="32"/>
      <c r="G284" s="32"/>
      <c r="H284" s="32"/>
      <c r="K284" s="32"/>
      <c r="M284" s="68"/>
      <c r="Q284" s="32"/>
      <c r="R284" s="68"/>
    </row>
    <row r="285" spans="1:18">
      <c r="A285" s="32"/>
      <c r="B285" s="32"/>
      <c r="C285" s="32"/>
      <c r="D285" s="32"/>
      <c r="E285" s="32"/>
      <c r="F285" s="32"/>
      <c r="G285" s="32"/>
      <c r="H285" s="32"/>
      <c r="K285" s="32"/>
      <c r="M285" s="68"/>
      <c r="Q285" s="32"/>
      <c r="R285" s="68"/>
    </row>
    <row r="286" spans="1:18">
      <c r="A286" s="32"/>
      <c r="B286" s="32"/>
      <c r="C286" s="32"/>
      <c r="D286" s="32"/>
      <c r="E286" s="32"/>
      <c r="F286" s="32"/>
      <c r="G286" s="32"/>
      <c r="H286" s="32"/>
      <c r="K286" s="32"/>
      <c r="M286" s="68"/>
      <c r="Q286" s="32"/>
      <c r="R286" s="68"/>
    </row>
    <row r="287" spans="1:18">
      <c r="A287" s="32"/>
      <c r="B287" s="32"/>
      <c r="C287" s="32"/>
      <c r="D287" s="32"/>
      <c r="E287" s="32"/>
      <c r="F287" s="32"/>
      <c r="G287" s="32"/>
      <c r="H287" s="32"/>
      <c r="K287" s="32"/>
      <c r="M287" s="68"/>
      <c r="Q287" s="32"/>
      <c r="R287" s="68"/>
    </row>
    <row r="288" spans="1:18">
      <c r="A288" s="32"/>
      <c r="B288" s="32"/>
      <c r="C288" s="32"/>
      <c r="D288" s="32"/>
      <c r="E288" s="32"/>
      <c r="F288" s="32"/>
      <c r="G288" s="32"/>
      <c r="H288" s="32"/>
      <c r="K288" s="32"/>
      <c r="M288" s="68"/>
      <c r="Q288" s="32"/>
      <c r="R288" s="68"/>
    </row>
    <row r="289" spans="1:18">
      <c r="A289" s="32"/>
      <c r="B289" s="32"/>
      <c r="C289" s="32"/>
      <c r="D289" s="32"/>
      <c r="E289" s="32"/>
      <c r="F289" s="32"/>
      <c r="G289" s="32"/>
      <c r="H289" s="32"/>
      <c r="K289" s="32"/>
      <c r="M289" s="68"/>
      <c r="Q289" s="32"/>
      <c r="R289" s="68"/>
    </row>
  </sheetData>
  <mergeCells count="1">
    <mergeCell ref="N4:O4"/>
  </mergeCells>
  <phoneticPr fontId="11" type="noConversion"/>
  <conditionalFormatting sqref="U38">
    <cfRule type="cellIs" dxfId="1" priority="4" stopIfTrue="1" operator="greaterThan">
      <formula>0</formula>
    </cfRule>
    <cfRule type="cellIs" dxfId="0" priority="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8" zoomScaleNormal="98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X23" sqref="X23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9" customWidth="1"/>
    <col min="8" max="8" width="6.1796875" style="9" customWidth="1"/>
    <col min="9" max="9" width="7.6328125" style="9" customWidth="1"/>
    <col min="10" max="10" width="6.90625" style="97" customWidth="1"/>
    <col min="11" max="11" width="7" style="97" customWidth="1"/>
    <col min="12" max="12" width="1.81640625" style="97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7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71"/>
      <c r="H1" s="71"/>
      <c r="I1" s="71"/>
      <c r="J1" s="103"/>
      <c r="K1" s="103"/>
      <c r="L1" s="103"/>
      <c r="M1" s="28"/>
      <c r="N1" s="28"/>
      <c r="O1" s="71"/>
      <c r="P1" s="71"/>
      <c r="Q1" s="71"/>
      <c r="R1" s="103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5" customFormat="1" ht="31.8">
      <c r="A2" s="122"/>
      <c r="B2" s="122"/>
      <c r="C2" s="122"/>
      <c r="D2" s="122" t="s">
        <v>61</v>
      </c>
      <c r="E2" s="122"/>
      <c r="F2" s="122"/>
      <c r="G2" s="124"/>
      <c r="H2" s="124"/>
      <c r="I2" s="124"/>
      <c r="J2" s="126"/>
      <c r="K2" s="122" t="s">
        <v>418</v>
      </c>
      <c r="L2" s="122"/>
      <c r="M2" s="124"/>
      <c r="N2" s="124"/>
      <c r="O2" s="124"/>
      <c r="P2" s="124" t="str">
        <f>+År!B2</f>
        <v>Flådd purke</v>
      </c>
      <c r="Q2" s="124"/>
      <c r="R2" s="126"/>
      <c r="S2" s="124"/>
      <c r="T2" s="124"/>
      <c r="U2" s="122"/>
      <c r="V2" s="12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71"/>
      <c r="H3" s="71"/>
      <c r="I3" s="71"/>
      <c r="J3" s="103"/>
      <c r="K3" s="103"/>
      <c r="L3" s="103"/>
      <c r="M3" s="28"/>
      <c r="N3" s="28"/>
      <c r="O3" s="71"/>
      <c r="P3" s="71"/>
      <c r="Q3" s="71"/>
      <c r="R3" s="103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71"/>
      <c r="H4" s="71"/>
      <c r="I4" s="71"/>
      <c r="J4" s="103"/>
      <c r="K4" s="103"/>
      <c r="L4" s="103"/>
      <c r="M4" s="28"/>
      <c r="N4" s="28"/>
      <c r="O4" s="71"/>
      <c r="P4" s="71"/>
      <c r="Q4" s="71"/>
      <c r="R4" s="103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71"/>
      <c r="H5" s="263" t="s">
        <v>376</v>
      </c>
      <c r="I5" s="263"/>
      <c r="J5" s="131">
        <f>+År!Q2</f>
        <v>52</v>
      </c>
      <c r="K5" s="103"/>
      <c r="L5" s="103"/>
      <c r="M5" s="103"/>
      <c r="N5" s="103"/>
      <c r="O5" s="72" t="s">
        <v>505</v>
      </c>
      <c r="P5" s="293">
        <f>SUM(G10:G21)</f>
        <v>18002</v>
      </c>
      <c r="Q5" s="294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71"/>
      <c r="H6" s="71"/>
      <c r="I6" s="71"/>
      <c r="J6" s="103"/>
      <c r="K6" s="103"/>
      <c r="L6" s="103"/>
      <c r="M6" s="28"/>
      <c r="N6" s="28"/>
      <c r="O6" s="71"/>
      <c r="P6" s="71"/>
      <c r="Q6" s="71"/>
      <c r="R6" s="103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72"/>
      <c r="H7" s="72"/>
      <c r="I7" s="72" t="s">
        <v>3</v>
      </c>
      <c r="J7" s="96" t="s">
        <v>3</v>
      </c>
      <c r="K7" s="96" t="s">
        <v>1</v>
      </c>
      <c r="L7" s="96"/>
      <c r="M7" s="78"/>
      <c r="N7" s="34"/>
      <c r="O7" s="72" t="s">
        <v>18</v>
      </c>
      <c r="P7" s="72"/>
      <c r="Q7" s="72" t="s">
        <v>395</v>
      </c>
      <c r="R7" s="96" t="s">
        <v>2</v>
      </c>
      <c r="S7" s="72" t="s">
        <v>52</v>
      </c>
      <c r="T7" s="72" t="s">
        <v>408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442</v>
      </c>
      <c r="F8" s="116"/>
      <c r="G8" s="72" t="s">
        <v>3</v>
      </c>
      <c r="H8" s="113"/>
      <c r="I8" s="72" t="s">
        <v>401</v>
      </c>
      <c r="J8" s="96" t="s">
        <v>470</v>
      </c>
      <c r="K8" s="96" t="s">
        <v>470</v>
      </c>
      <c r="L8" s="96"/>
      <c r="M8" s="78" t="s">
        <v>18</v>
      </c>
      <c r="N8" s="116"/>
      <c r="O8" s="72" t="s">
        <v>399</v>
      </c>
      <c r="P8" s="113"/>
      <c r="Q8" s="72" t="s">
        <v>399</v>
      </c>
      <c r="R8" s="96" t="s">
        <v>395</v>
      </c>
      <c r="S8" s="72" t="s">
        <v>73</v>
      </c>
      <c r="T8" s="72" t="s">
        <v>449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421</v>
      </c>
      <c r="F9" s="116" t="s">
        <v>448</v>
      </c>
      <c r="G9" s="72" t="s">
        <v>11</v>
      </c>
      <c r="H9" s="113" t="s">
        <v>448</v>
      </c>
      <c r="I9" s="72" t="s">
        <v>394</v>
      </c>
      <c r="J9" s="96" t="s">
        <v>471</v>
      </c>
      <c r="K9" s="96" t="s">
        <v>471</v>
      </c>
      <c r="L9" s="96"/>
      <c r="M9" s="78" t="s">
        <v>394</v>
      </c>
      <c r="N9" s="116" t="s">
        <v>448</v>
      </c>
      <c r="O9" s="72" t="s">
        <v>396</v>
      </c>
      <c r="P9" s="113" t="s">
        <v>448</v>
      </c>
      <c r="Q9" s="72" t="s">
        <v>396</v>
      </c>
      <c r="R9" s="96" t="s">
        <v>397</v>
      </c>
      <c r="S9" s="72" t="s">
        <v>403</v>
      </c>
      <c r="T9" s="72" t="s">
        <v>456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+'Ark1'!D30</f>
        <v>1</v>
      </c>
      <c r="C10" s="2" t="s">
        <v>484</v>
      </c>
      <c r="D10" s="2">
        <f>+'Ark1'!C30</f>
        <v>2023</v>
      </c>
      <c r="E10" s="2">
        <f>+IF(G10=0,"",'Ark1'!Q30)</f>
        <v>184</v>
      </c>
      <c r="F10" s="2">
        <f t="shared" ref="F10:F21" si="0">+IF(G10=0,"",E10-E23)</f>
        <v>-9</v>
      </c>
      <c r="G10" s="18">
        <f>+'Ark1'!R30</f>
        <v>1615</v>
      </c>
      <c r="H10" s="18">
        <f t="shared" ref="H10:H21" si="1">+IF(G10=0,"",G10-G23)</f>
        <v>-179</v>
      </c>
      <c r="I10" s="18">
        <f>+IF(G10=0,"",'Ark1'!S30)</f>
        <v>1615</v>
      </c>
      <c r="J10" s="51">
        <f>+IF(G10=0,"",'Ark1'!T30)</f>
        <v>8.9712254193978431</v>
      </c>
      <c r="K10" s="51">
        <f>+IF(G10=0,"",'Ark1'!U30)</f>
        <v>8.9597234549747817</v>
      </c>
      <c r="L10" s="96"/>
      <c r="M10" s="5">
        <f>+IF(G10=0,"",'Ark1'!W30)</f>
        <v>59.824767801857583</v>
      </c>
      <c r="N10" s="5">
        <f t="shared" ref="N10:N21" si="2">+IF(G10=0,"",M10-M23)</f>
        <v>-0.12785204206659273</v>
      </c>
      <c r="O10" s="18">
        <f>+IF(G10=0,"",'Ark1'!Z30)</f>
        <v>137.63566563467518</v>
      </c>
      <c r="P10" s="18">
        <f t="shared" ref="P10:P21" si="3">+IF(G10=0,"",O10-O23)</f>
        <v>0.8694114540732869</v>
      </c>
      <c r="Q10" s="18">
        <f>+IF(G10=0,"",'Ark1'!AA30)</f>
        <v>29.408289365082187</v>
      </c>
      <c r="R10" s="51">
        <f>+IF(G10=0,"",'Ark1'!AB30)</f>
        <v>4.1166737367762094</v>
      </c>
      <c r="S10" s="18">
        <f>+IF('Ark1'!AC30=0,"",'Ark1'!AC30)</f>
        <v>-53.204886203654787</v>
      </c>
      <c r="T10" s="18">
        <f t="shared" ref="T10:T44" si="4">+IF(G10=0,"",G10/E10)</f>
        <v>8.7771739130434785</v>
      </c>
      <c r="U10" s="5">
        <f>+IF(G10=0,"",'Ark1'!V30)</f>
        <v>5.0359133126934994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+'Ark1'!D31</f>
        <v>2</v>
      </c>
      <c r="C11" s="2" t="s">
        <v>485</v>
      </c>
      <c r="D11" s="2">
        <f>+'Ark1'!C31</f>
        <v>2023</v>
      </c>
      <c r="E11" s="2">
        <f>+IF(G11=0,"",'Ark1'!Q31)</f>
        <v>167</v>
      </c>
      <c r="F11" s="2">
        <f t="shared" si="0"/>
        <v>-10</v>
      </c>
      <c r="G11" s="18">
        <f>+'Ark1'!R31</f>
        <v>1356</v>
      </c>
      <c r="H11" s="18">
        <f t="shared" si="1"/>
        <v>-212</v>
      </c>
      <c r="I11" s="18">
        <f>+IF(G11=0,"",'Ark1'!S31)</f>
        <v>1356</v>
      </c>
      <c r="J11" s="51">
        <f>+IF(G11=0,"",'Ark1'!T31)</f>
        <v>7.5324963892900767</v>
      </c>
      <c r="K11" s="51">
        <f>+IF(G11=0,"",'Ark1'!U31)</f>
        <v>7.5614918469038148</v>
      </c>
      <c r="L11" s="96"/>
      <c r="M11" s="5">
        <f>+IF(G11=0,"",'Ark1'!W31)</f>
        <v>59.953539823008846</v>
      </c>
      <c r="N11" s="5">
        <f t="shared" si="2"/>
        <v>0.27305512913129348</v>
      </c>
      <c r="O11" s="18">
        <f>+IF(G11=0,"",'Ark1'!Z31)</f>
        <v>138.34284660766943</v>
      </c>
      <c r="P11" s="18">
        <f t="shared" si="3"/>
        <v>3.0636374239960276</v>
      </c>
      <c r="Q11" s="18">
        <f>+IF(G11=0,"",'Ark1'!AA31)</f>
        <v>29.571891558757695</v>
      </c>
      <c r="R11" s="51">
        <f>+IF(G11=0,"",'Ark1'!AB31)</f>
        <v>4.195101178795575</v>
      </c>
      <c r="S11" s="18">
        <f>+IF('Ark1'!AC31=0,"",'Ark1'!AC31)</f>
        <v>-58.431033537571238</v>
      </c>
      <c r="T11" s="18">
        <f t="shared" si="4"/>
        <v>8.1197604790419167</v>
      </c>
      <c r="U11" s="5">
        <f>+IF(G11=0,"",'Ark1'!V31)</f>
        <v>4.9697640117994091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+'Ark1'!D32</f>
        <v>3</v>
      </c>
      <c r="C12" s="2" t="s">
        <v>486</v>
      </c>
      <c r="D12" s="2">
        <f>+'Ark1'!C32</f>
        <v>2023</v>
      </c>
      <c r="E12" s="2">
        <f>+IF(G12=0,"",'Ark1'!Q32)</f>
        <v>198</v>
      </c>
      <c r="F12" s="2">
        <f t="shared" si="0"/>
        <v>-2</v>
      </c>
      <c r="G12" s="18">
        <f>+'Ark1'!R32</f>
        <v>1659</v>
      </c>
      <c r="H12" s="18">
        <f t="shared" si="1"/>
        <v>-210</v>
      </c>
      <c r="I12" s="18">
        <f>+IF(G12=0,"",'Ark1'!S32)</f>
        <v>1659</v>
      </c>
      <c r="J12" s="51">
        <f>+IF(G12=0,"",'Ark1'!T32)</f>
        <v>9.215642706365955</v>
      </c>
      <c r="K12" s="51">
        <f>+IF(G12=0,"",'Ark1'!U32)</f>
        <v>9.3602115040602314</v>
      </c>
      <c r="L12" s="96"/>
      <c r="M12" s="5">
        <f>+IF(G12=0,"",'Ark1'!W32)</f>
        <v>59.955997588908978</v>
      </c>
      <c r="N12" s="5">
        <f t="shared" si="2"/>
        <v>0.20586382753926813</v>
      </c>
      <c r="O12" s="18">
        <f>+IF(G12=0,"",'Ark1'!Z32)</f>
        <v>139.97426160337571</v>
      </c>
      <c r="P12" s="18">
        <f t="shared" si="3"/>
        <v>2.9236463010751095</v>
      </c>
      <c r="Q12" s="18">
        <f>+IF(G12=0,"",'Ark1'!AA32)</f>
        <v>29.410762761731828</v>
      </c>
      <c r="R12" s="51">
        <f>+IF(G12=0,"",'Ark1'!AB32)</f>
        <v>4.0106690012073907</v>
      </c>
      <c r="S12" s="18">
        <f>+IF('Ark1'!AC32=0,"",'Ark1'!AC32)</f>
        <v>-60.350730476241012</v>
      </c>
      <c r="T12" s="18">
        <f t="shared" si="4"/>
        <v>8.3787878787878789</v>
      </c>
      <c r="U12" s="5">
        <f>+IF(G12=0,"",'Ark1'!V32)</f>
        <v>5.116937914406269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+'Ark1'!D33</f>
        <v>4</v>
      </c>
      <c r="C13" s="2" t="s">
        <v>487</v>
      </c>
      <c r="D13" s="2">
        <f>+'Ark1'!C33</f>
        <v>2023</v>
      </c>
      <c r="E13" s="2">
        <f>+IF(G13=0,"",'Ark1'!Q33)</f>
        <v>166</v>
      </c>
      <c r="F13" s="2">
        <f t="shared" si="0"/>
        <v>-5</v>
      </c>
      <c r="G13" s="18">
        <f>+'Ark1'!R33</f>
        <v>1255</v>
      </c>
      <c r="H13" s="18">
        <f t="shared" si="1"/>
        <v>-170</v>
      </c>
      <c r="I13" s="18">
        <f>+IF(G13=0,"",'Ark1'!S33)</f>
        <v>1254</v>
      </c>
      <c r="J13" s="51">
        <f>+IF(G13=0,"",'Ark1'!T33)</f>
        <v>6.9714476169314512</v>
      </c>
      <c r="K13" s="51">
        <f>+IF(G13=0,"",'Ark1'!U33)</f>
        <v>6.8872239003780074</v>
      </c>
      <c r="L13" s="96"/>
      <c r="M13" s="5">
        <f>+IF(G13=0,"",'Ark1'!W33)</f>
        <v>60.184210526315802</v>
      </c>
      <c r="N13" s="5">
        <f t="shared" si="2"/>
        <v>0.48568628176204953</v>
      </c>
      <c r="O13" s="18">
        <f>+IF(G13=0,"",'Ark1'!Z33)</f>
        <v>136.25598086124398</v>
      </c>
      <c r="P13" s="18">
        <f t="shared" si="3"/>
        <v>-1.3695988998242683</v>
      </c>
      <c r="Q13" s="18">
        <f>+IF(G13=0,"",'Ark1'!AA33)</f>
        <v>30.102594245974561</v>
      </c>
      <c r="R13" s="51">
        <f>+IF(G13=0,"",'Ark1'!AB33)</f>
        <v>3.9245726682946449</v>
      </c>
      <c r="S13" s="18">
        <f>+IF('Ark1'!AC33=0,"",'Ark1'!AC33)</f>
        <v>-57.370814657595758</v>
      </c>
      <c r="T13" s="18">
        <f t="shared" si="4"/>
        <v>7.5602409638554215</v>
      </c>
      <c r="U13" s="5">
        <f>+IF(G13=0,"",'Ark1'!V33)</f>
        <v>5.1864541832669344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+'Ark1'!D34</f>
        <v>5</v>
      </c>
      <c r="C14" s="2" t="s">
        <v>386</v>
      </c>
      <c r="D14" s="2">
        <f>+'Ark1'!C34</f>
        <v>2023</v>
      </c>
      <c r="E14" s="2">
        <f>+IF(G14=0,"",'Ark1'!Q34)</f>
        <v>182</v>
      </c>
      <c r="F14" s="2">
        <f t="shared" si="0"/>
        <v>-19</v>
      </c>
      <c r="G14" s="18">
        <f>+'Ark1'!R34</f>
        <v>1488</v>
      </c>
      <c r="H14" s="18">
        <f t="shared" si="1"/>
        <v>-209</v>
      </c>
      <c r="I14" s="18">
        <f>+IF(G14=0,"",'Ark1'!S34)</f>
        <v>1487</v>
      </c>
      <c r="J14" s="51">
        <f>+IF(G14=0,"",'Ark1'!T34)</f>
        <v>8.2657482501944237</v>
      </c>
      <c r="K14" s="51">
        <f>+IF(G14=0,"",'Ark1'!U34)</f>
        <v>8.2719523333889597</v>
      </c>
      <c r="L14" s="96"/>
      <c r="M14" s="5">
        <f>+IF(G14=0,"",'Ark1'!W34)</f>
        <v>59.981170141223949</v>
      </c>
      <c r="N14" s="5">
        <f t="shared" si="2"/>
        <v>0.33414598094109493</v>
      </c>
      <c r="O14" s="18">
        <f>+IF(G14=0,"",'Ark1'!Z34)</f>
        <v>138.00854068594492</v>
      </c>
      <c r="P14" s="18">
        <f t="shared" si="3"/>
        <v>0.15692017916819623</v>
      </c>
      <c r="Q14" s="18">
        <f>+IF(G14=0,"",'Ark1'!AA34)</f>
        <v>29.837448222515096</v>
      </c>
      <c r="R14" s="51">
        <f>+IF(G14=0,"",'Ark1'!AB34)</f>
        <v>4.0224214205753288</v>
      </c>
      <c r="S14" s="18">
        <f>+IF('Ark1'!AC34=0,"",'Ark1'!AC34)</f>
        <v>-57.583429101785562</v>
      </c>
      <c r="T14" s="18">
        <f t="shared" si="4"/>
        <v>8.1758241758241752</v>
      </c>
      <c r="U14" s="5">
        <f>+IF(G14=0,"",'Ark1'!V34)</f>
        <v>5.133064516129032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+'Ark1'!D35</f>
        <v>6</v>
      </c>
      <c r="C15" s="2" t="s">
        <v>488</v>
      </c>
      <c r="D15" s="2">
        <f>+'Ark1'!C35</f>
        <v>2023</v>
      </c>
      <c r="E15" s="2">
        <f>+IF(G15=0,"",'Ark1'!Q35)</f>
        <v>179</v>
      </c>
      <c r="F15" s="2">
        <f t="shared" si="0"/>
        <v>13</v>
      </c>
      <c r="G15" s="18">
        <f>+'Ark1'!R35</f>
        <v>1517</v>
      </c>
      <c r="H15" s="18">
        <f t="shared" si="1"/>
        <v>301</v>
      </c>
      <c r="I15" s="18">
        <f>+IF(G15=0,"",'Ark1'!S35)</f>
        <v>1512</v>
      </c>
      <c r="J15" s="51">
        <f>+IF(G15=0,"",'Ark1'!T35)</f>
        <v>8.4268414620597696</v>
      </c>
      <c r="K15" s="51">
        <f>+IF(G15=0,"",'Ark1'!U35)</f>
        <v>8.1977211477456873</v>
      </c>
      <c r="L15" s="96"/>
      <c r="M15" s="5">
        <f>+IF(G15=0,"",'Ark1'!W35)</f>
        <v>60.150132275132272</v>
      </c>
      <c r="N15" s="5">
        <f t="shared" si="2"/>
        <v>0.69536253829016204</v>
      </c>
      <c r="O15" s="18">
        <f>+IF(G15=0,"",'Ark1'!Z35)</f>
        <v>134.5086640211639</v>
      </c>
      <c r="P15" s="18">
        <f t="shared" si="3"/>
        <v>-4.2473392683097302</v>
      </c>
      <c r="Q15" s="18">
        <f>+IF(G15=0,"",'Ark1'!AA35)</f>
        <v>29.835585581620979</v>
      </c>
      <c r="R15" s="51">
        <f>+IF(G15=0,"",'Ark1'!AB35)</f>
        <v>3.8315144039930775</v>
      </c>
      <c r="S15" s="18">
        <f>+IF('Ark1'!AC35=0,"",'Ark1'!AC35)</f>
        <v>-52.748686371279753</v>
      </c>
      <c r="T15" s="18">
        <f t="shared" si="4"/>
        <v>8.4748603351955314</v>
      </c>
      <c r="U15" s="5">
        <f>+IF(G15=0,"",'Ark1'!V35)</f>
        <v>4.9663810151615033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+'Ark1'!D36</f>
        <v>7</v>
      </c>
      <c r="C16" s="2" t="s">
        <v>489</v>
      </c>
      <c r="D16" s="2">
        <f>+'Ark1'!C36</f>
        <v>2023</v>
      </c>
      <c r="E16" s="2">
        <f>+IF(G16=0,"",'Ark1'!Q36)</f>
        <v>175</v>
      </c>
      <c r="F16" s="2">
        <f t="shared" si="0"/>
        <v>-2</v>
      </c>
      <c r="G16" s="18">
        <f>+'Ark1'!R36</f>
        <v>1344</v>
      </c>
      <c r="H16" s="18">
        <f t="shared" si="1"/>
        <v>93</v>
      </c>
      <c r="I16" s="18">
        <f>+IF(G16=0,"",'Ark1'!S36)</f>
        <v>1343</v>
      </c>
      <c r="J16" s="51">
        <f>+IF(G16=0,"",'Ark1'!T36)</f>
        <v>7.4658371292078627</v>
      </c>
      <c r="K16" s="51">
        <f>+IF(G16=0,"",'Ark1'!U36)</f>
        <v>7.4444334269284722</v>
      </c>
      <c r="L16" s="96"/>
      <c r="M16" s="5">
        <f>+IF(G16=0,"",'Ark1'!W36)</f>
        <v>60.230826507818321</v>
      </c>
      <c r="N16" s="5">
        <f t="shared" si="2"/>
        <v>-3.8989344863807673E-2</v>
      </c>
      <c r="O16" s="18">
        <f>+IF(G16=0,"",'Ark1'!Z36)</f>
        <v>137.51958302308273</v>
      </c>
      <c r="P16" s="18">
        <f t="shared" si="3"/>
        <v>-4.1561575693913824</v>
      </c>
      <c r="Q16" s="18">
        <f>+IF(G16=0,"",'Ark1'!AA36)</f>
        <v>30.407306443640845</v>
      </c>
      <c r="R16" s="51">
        <f>+IF(G16=0,"",'Ark1'!AB36)</f>
        <v>3.9436125893758391</v>
      </c>
      <c r="S16" s="18">
        <f>+IF('Ark1'!AC36=0,"",'Ark1'!AC36)</f>
        <v>-55.984706742024798</v>
      </c>
      <c r="T16" s="18">
        <f t="shared" si="4"/>
        <v>7.68</v>
      </c>
      <c r="U16" s="5">
        <f>+IF(G16=0,"",'Ark1'!V36)</f>
        <v>4.6480654761904781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+'Ark1'!D37</f>
        <v>8</v>
      </c>
      <c r="C17" s="2" t="s">
        <v>490</v>
      </c>
      <c r="D17" s="2">
        <f>+'Ark1'!C37</f>
        <v>2023</v>
      </c>
      <c r="E17" s="2">
        <f>+IF(G17=0,"",'Ark1'!Q37)</f>
        <v>184</v>
      </c>
      <c r="F17" s="2">
        <f t="shared" si="0"/>
        <v>-11</v>
      </c>
      <c r="G17" s="18">
        <f>+'Ark1'!R37</f>
        <v>1685</v>
      </c>
      <c r="H17" s="18">
        <f t="shared" si="1"/>
        <v>-22</v>
      </c>
      <c r="I17" s="18">
        <f>+IF(G17=0,"",'Ark1'!S37)</f>
        <v>1684</v>
      </c>
      <c r="J17" s="51">
        <f>+IF(G17=0,"",'Ark1'!T37)</f>
        <v>9.3600711032107551</v>
      </c>
      <c r="K17" s="51">
        <f>+IF(G17=0,"",'Ark1'!U37)</f>
        <v>9.3079844475669571</v>
      </c>
      <c r="L17" s="96"/>
      <c r="M17" s="5">
        <f>+IF(G17=0,"",'Ark1'!W37)</f>
        <v>60.014251781472701</v>
      </c>
      <c r="N17" s="5">
        <f t="shared" si="2"/>
        <v>0.68209009430221812</v>
      </c>
      <c r="O17" s="18">
        <f>+IF(G17=0,"",'Ark1'!Z37)</f>
        <v>137.12684085510679</v>
      </c>
      <c r="P17" s="18">
        <f t="shared" si="3"/>
        <v>-1.1790759580156873</v>
      </c>
      <c r="Q17" s="18">
        <f>+IF(G17=0,"",'Ark1'!AA37)</f>
        <v>30.617280711117196</v>
      </c>
      <c r="R17" s="51">
        <f>+IF(G17=0,"",'Ark1'!AB37)</f>
        <v>3.9916523612640806</v>
      </c>
      <c r="S17" s="18">
        <f>+IF('Ark1'!AC37=0,"",'Ark1'!AC37)</f>
        <v>-57.074152067836451</v>
      </c>
      <c r="T17" s="18">
        <f t="shared" si="4"/>
        <v>9.1576086956521738</v>
      </c>
      <c r="U17" s="5">
        <f>+IF(G17=0,"",'Ark1'!V37)</f>
        <v>4.7946587537091991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+'Ark1'!D38</f>
        <v>9</v>
      </c>
      <c r="C18" s="2" t="s">
        <v>491</v>
      </c>
      <c r="D18" s="2">
        <f>+'Ark1'!C38</f>
        <v>2023</v>
      </c>
      <c r="E18" s="2">
        <f>+IF(G18=0,"",'Ark1'!Q38)</f>
        <v>174</v>
      </c>
      <c r="F18" s="2">
        <f t="shared" si="0"/>
        <v>6</v>
      </c>
      <c r="G18" s="18">
        <f>+'Ark1'!R38</f>
        <v>1564</v>
      </c>
      <c r="H18" s="18">
        <f t="shared" si="1"/>
        <v>202</v>
      </c>
      <c r="I18" s="18">
        <f>+IF(G18=0,"",'Ark1'!S38)</f>
        <v>1547</v>
      </c>
      <c r="J18" s="51">
        <f>+IF(G18=0,"",'Ark1'!T38)</f>
        <v>8.6879235640484378</v>
      </c>
      <c r="K18" s="51">
        <f>+IF(G18=0,"",'Ark1'!U38)</f>
        <v>8.5664585968467879</v>
      </c>
      <c r="L18" s="96"/>
      <c r="M18" s="5">
        <f>+IF(G18=0,"",'Ark1'!W38)</f>
        <v>60.114414996767955</v>
      </c>
      <c r="N18" s="5">
        <f t="shared" si="2"/>
        <v>0.40663232422756579</v>
      </c>
      <c r="O18" s="18">
        <f>+IF(G18=0,"",'Ark1'!Z38)</f>
        <v>137.37886231415649</v>
      </c>
      <c r="P18" s="18">
        <f t="shared" si="3"/>
        <v>-3.2557926050801314</v>
      </c>
      <c r="Q18" s="18">
        <f>+IF(G18=0,"",'Ark1'!AA38)</f>
        <v>30.965450217519042</v>
      </c>
      <c r="R18" s="51">
        <f>+IF(G18=0,"",'Ark1'!AB38)</f>
        <v>4.0575010974130636</v>
      </c>
      <c r="S18" s="18">
        <f>+IF('Ark1'!AC38=0,"",'Ark1'!AC38)</f>
        <v>-54.01998971788376</v>
      </c>
      <c r="T18" s="18">
        <f t="shared" si="4"/>
        <v>8.9885057471264371</v>
      </c>
      <c r="U18" s="5">
        <f>+IF(G18=0,"",'Ark1'!V38)</f>
        <v>4.9846547314578009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+'Ark1'!D39</f>
        <v>10</v>
      </c>
      <c r="C19" s="2" t="s">
        <v>492</v>
      </c>
      <c r="D19" s="2">
        <f>+'Ark1'!C39</f>
        <v>2023</v>
      </c>
      <c r="E19" s="2">
        <f>+IF(G19=0,"",'Ark1'!Q39)</f>
        <v>188</v>
      </c>
      <c r="F19" s="2">
        <f t="shared" si="0"/>
        <v>11</v>
      </c>
      <c r="G19" s="18">
        <f>+'Ark1'!R39</f>
        <v>1626</v>
      </c>
      <c r="H19" s="18">
        <f t="shared" si="1"/>
        <v>130</v>
      </c>
      <c r="I19" s="18">
        <f>+IF(G19=0,"",'Ark1'!S39)</f>
        <v>1626</v>
      </c>
      <c r="J19" s="51">
        <f>+IF(G19=0,"",'Ark1'!T39)</f>
        <v>9.0323297411398755</v>
      </c>
      <c r="K19" s="51">
        <f>+IF(G19=0,"",'Ark1'!U39)</f>
        <v>9.1913492614367982</v>
      </c>
      <c r="L19" s="96"/>
      <c r="M19" s="5">
        <f>+IF(G19=0,"",'Ark1'!W39)</f>
        <v>59.73247232472324</v>
      </c>
      <c r="N19" s="5">
        <f t="shared" si="2"/>
        <v>-4.158691319538832E-3</v>
      </c>
      <c r="O19" s="18">
        <f>+IF(G19=0,"",'Ark1'!Z39)</f>
        <v>140.23862238622402</v>
      </c>
      <c r="P19" s="18">
        <f t="shared" si="3"/>
        <v>2.1991170386305043</v>
      </c>
      <c r="Q19" s="18">
        <f>+IF(G19=0,"",'Ark1'!AA39)</f>
        <v>30.48926065151911</v>
      </c>
      <c r="R19" s="51">
        <f>+IF(G19=0,"",'Ark1'!AB39)</f>
        <v>4.2629316654780203</v>
      </c>
      <c r="S19" s="18">
        <f>+IF('Ark1'!AC39=0,"",'Ark1'!AC39)</f>
        <v>-59.765124689658151</v>
      </c>
      <c r="T19" s="18">
        <f t="shared" si="4"/>
        <v>8.6489361702127656</v>
      </c>
      <c r="U19" s="5">
        <f>+IF(G19=0,"",'Ark1'!V39)</f>
        <v>5.5602706027060282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+'Ark1'!D40</f>
        <v>11</v>
      </c>
      <c r="C20" s="2" t="s">
        <v>493</v>
      </c>
      <c r="D20" s="2">
        <f>+'Ark1'!C40</f>
        <v>2023</v>
      </c>
      <c r="E20" s="2">
        <f>+IF(G20=0,"",'Ark1'!Q40)</f>
        <v>189</v>
      </c>
      <c r="F20" s="2">
        <f t="shared" si="0"/>
        <v>2</v>
      </c>
      <c r="G20" s="18">
        <f>+'Ark1'!R40</f>
        <v>1613</v>
      </c>
      <c r="H20" s="18">
        <f t="shared" si="1"/>
        <v>63</v>
      </c>
      <c r="I20" s="18">
        <f>+IF(G20=0,"",'Ark1'!S40)</f>
        <v>1612</v>
      </c>
      <c r="J20" s="51">
        <f>+IF(G20=0,"",'Ark1'!T40)</f>
        <v>8.9601155427174746</v>
      </c>
      <c r="K20" s="51">
        <f>+IF(G20=0,"",'Ark1'!U40)</f>
        <v>9.0424394715139371</v>
      </c>
      <c r="L20" s="96"/>
      <c r="M20" s="5">
        <f>+IF(G20=0,"",'Ark1'!W40)</f>
        <v>59.625310173697279</v>
      </c>
      <c r="N20" s="5">
        <f t="shared" si="2"/>
        <v>2.9731820897751504E-3</v>
      </c>
      <c r="O20" s="18">
        <f>+IF(G20=0,"",'Ark1'!Z40)</f>
        <v>139.16482630272952</v>
      </c>
      <c r="P20" s="18">
        <f t="shared" si="3"/>
        <v>9.5648437236945938E-3</v>
      </c>
      <c r="Q20" s="18">
        <f>+IF(G20=0,"",'Ark1'!AA40)</f>
        <v>31.024843119709399</v>
      </c>
      <c r="R20" s="51">
        <f>+IF(G20=0,"",'Ark1'!AB40)</f>
        <v>4.064132843827668</v>
      </c>
      <c r="S20" s="18">
        <f>+IF('Ark1'!AC40=0,"",'Ark1'!AC40)</f>
        <v>-56.398024499390488</v>
      </c>
      <c r="T20" s="18">
        <f t="shared" si="4"/>
        <v>8.5343915343915349</v>
      </c>
      <c r="U20" s="5">
        <f>+IF(G20=0,"",'Ark1'!V40)</f>
        <v>5.8102913825170512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+'Ark1'!D41</f>
        <v>12</v>
      </c>
      <c r="C21" s="2" t="s">
        <v>494</v>
      </c>
      <c r="D21" s="2">
        <f>+'Ark1'!C41</f>
        <v>2023</v>
      </c>
      <c r="E21" s="2">
        <f>+IF(G21=0,"",'Ark1'!Q41)</f>
        <v>170</v>
      </c>
      <c r="F21" s="2">
        <f t="shared" si="0"/>
        <v>1</v>
      </c>
      <c r="G21" s="18">
        <f>+'Ark1'!R41</f>
        <v>1280</v>
      </c>
      <c r="H21" s="18">
        <f t="shared" si="1"/>
        <v>148</v>
      </c>
      <c r="I21" s="18">
        <f>+IF(G21=0,"",'Ark1'!S41)</f>
        <v>1280</v>
      </c>
      <c r="J21" s="51">
        <f>+IF(G21=0,"",'Ark1'!T41)</f>
        <v>7.1103210754360653</v>
      </c>
      <c r="K21" s="51">
        <f>+IF(G21=0,"",'Ark1'!U41)</f>
        <v>7.2090106082555616</v>
      </c>
      <c r="L21" s="96"/>
      <c r="M21" s="5">
        <f>+IF(G21=0,"",'Ark1'!W41)</f>
        <v>60.4375</v>
      </c>
      <c r="N21" s="5">
        <f t="shared" si="2"/>
        <v>0.72460247349823703</v>
      </c>
      <c r="O21" s="18">
        <f>+IF(G21=0,"",'Ark1'!Z41)</f>
        <v>139.72515625000003</v>
      </c>
      <c r="P21" s="18">
        <f t="shared" si="3"/>
        <v>-1.6982536439928424</v>
      </c>
      <c r="Q21" s="18">
        <f>+IF(G21=0,"",'Ark1'!AA41)</f>
        <v>29.446278812663053</v>
      </c>
      <c r="R21" s="51">
        <f>+IF(G21=0,"",'Ark1'!AB41)</f>
        <v>4.0059526020660812</v>
      </c>
      <c r="S21" s="18">
        <f>+IF('Ark1'!AC41=0,"",'Ark1'!AC41)</f>
        <v>-57.514924989316143</v>
      </c>
      <c r="T21" s="18">
        <f t="shared" si="4"/>
        <v>7.5294117647058822</v>
      </c>
      <c r="U21" s="5">
        <f>+IF(G21=0,"",'Ark1'!V41)</f>
        <v>4.25</v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71"/>
      <c r="H22" s="71"/>
      <c r="I22" s="71"/>
      <c r="J22" s="28"/>
      <c r="K22" s="28"/>
      <c r="L22" s="96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7">
        <f>+'Ark1'!D42</f>
        <v>1</v>
      </c>
      <c r="C23" s="87" t="str">
        <f t="shared" ref="C23:C34" si="5">+C10</f>
        <v>Jan</v>
      </c>
      <c r="D23" s="87">
        <f>+'Ark1'!C42</f>
        <v>2022</v>
      </c>
      <c r="E23" s="87">
        <f>+'Ark1'!Q42</f>
        <v>193</v>
      </c>
      <c r="F23" s="87"/>
      <c r="G23" s="98">
        <f>+'Ark1'!R42</f>
        <v>1794</v>
      </c>
      <c r="H23" s="98"/>
      <c r="I23" s="98">
        <f>+'Ark1'!S42</f>
        <v>1794</v>
      </c>
      <c r="J23" s="112">
        <f>+'Ark1'!T42</f>
        <v>9.9297060939835049</v>
      </c>
      <c r="K23" s="112">
        <f>+'Ark1'!U42</f>
        <v>9.8188149033872616</v>
      </c>
      <c r="L23" s="96"/>
      <c r="M23" s="88">
        <f>+'Ark1'!W42</f>
        <v>59.952619843924175</v>
      </c>
      <c r="N23" s="87"/>
      <c r="O23" s="98">
        <f>+'Ark1'!Z42</f>
        <v>136.76625418060189</v>
      </c>
      <c r="P23" s="98"/>
      <c r="Q23" s="98">
        <f>+'Ark1'!AA42</f>
        <v>29.294307931093559</v>
      </c>
      <c r="R23" s="112">
        <f>+'Ark1'!AB42</f>
        <v>4.2205747498315098</v>
      </c>
      <c r="S23" s="98">
        <f>+'Ark1'!AC42</f>
        <v>-57.479733543364681</v>
      </c>
      <c r="T23" s="98">
        <f t="shared" si="4"/>
        <v>9.2953367875647661</v>
      </c>
      <c r="U23" s="88">
        <f>+IF(G23=0,"",'Ark1'!V42)</f>
        <v>15.451505016722409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7">
        <f>+'Ark1'!D43</f>
        <v>2</v>
      </c>
      <c r="C24" s="87" t="str">
        <f t="shared" si="5"/>
        <v>Feb</v>
      </c>
      <c r="D24" s="87">
        <f>+'Ark1'!C43</f>
        <v>2022</v>
      </c>
      <c r="E24" s="87">
        <f>+'Ark1'!Q43</f>
        <v>177</v>
      </c>
      <c r="F24" s="87"/>
      <c r="G24" s="98">
        <f>+'Ark1'!R43</f>
        <v>1568</v>
      </c>
      <c r="H24" s="98"/>
      <c r="I24" s="98">
        <f>+'Ark1'!S43</f>
        <v>1568</v>
      </c>
      <c r="J24" s="112">
        <f>+'Ark1'!T43</f>
        <v>8.6788066640836892</v>
      </c>
      <c r="K24" s="112">
        <f>+'Ark1'!U43</f>
        <v>8.488575116581254</v>
      </c>
      <c r="L24" s="96"/>
      <c r="M24" s="88">
        <f>+'Ark1'!W43</f>
        <v>59.680484693877553</v>
      </c>
      <c r="N24" s="87"/>
      <c r="O24" s="98">
        <f>+'Ark1'!Z43</f>
        <v>135.2792091836734</v>
      </c>
      <c r="P24" s="98"/>
      <c r="Q24" s="98">
        <f>+'Ark1'!AA43</f>
        <v>28.614565897763992</v>
      </c>
      <c r="R24" s="112">
        <f>+'Ark1'!AB43</f>
        <v>4.260710007155093</v>
      </c>
      <c r="S24" s="98">
        <f>+'Ark1'!AC43</f>
        <v>-56.360539560015397</v>
      </c>
      <c r="T24" s="98">
        <f t="shared" si="4"/>
        <v>8.8587570621468927</v>
      </c>
      <c r="U24" s="88">
        <f>+IF(G24=0,"",'Ark1'!V43)</f>
        <v>15.364158163265307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7">
        <f>+'Ark1'!D44</f>
        <v>3</v>
      </c>
      <c r="C25" s="87" t="str">
        <f t="shared" si="5"/>
        <v>Mar</v>
      </c>
      <c r="D25" s="87">
        <f>+'Ark1'!C44</f>
        <v>2022</v>
      </c>
      <c r="E25" s="87">
        <f>+'Ark1'!Q44</f>
        <v>200</v>
      </c>
      <c r="F25" s="87"/>
      <c r="G25" s="98">
        <f>+'Ark1'!R44</f>
        <v>1869</v>
      </c>
      <c r="H25" s="98"/>
      <c r="I25" s="98">
        <f>+'Ark1'!S44</f>
        <v>1869</v>
      </c>
      <c r="J25" s="112">
        <f>+'Ark1'!T44</f>
        <v>10.344827586206899</v>
      </c>
      <c r="K25" s="112">
        <f>+'Ark1'!U44</f>
        <v>10.250568992946407</v>
      </c>
      <c r="L25" s="96"/>
      <c r="M25" s="88">
        <f>+'Ark1'!W44</f>
        <v>59.75013376136971</v>
      </c>
      <c r="N25" s="87"/>
      <c r="O25" s="98">
        <f>+'Ark1'!Z44</f>
        <v>137.0506153023006</v>
      </c>
      <c r="P25" s="98"/>
      <c r="Q25" s="98">
        <f>+'Ark1'!AA44</f>
        <v>28.510705674144557</v>
      </c>
      <c r="R25" s="112">
        <f>+'Ark1'!AB44</f>
        <v>3.9648207214065248</v>
      </c>
      <c r="S25" s="98">
        <f>+'Ark1'!AC44</f>
        <v>-53.93457569909296</v>
      </c>
      <c r="T25" s="98">
        <f t="shared" si="4"/>
        <v>9.3450000000000006</v>
      </c>
      <c r="U25" s="88">
        <f>+IF(G25=0,"",'Ark1'!V44)</f>
        <v>15.36436597110754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7">
        <f>+'Ark1'!D45</f>
        <v>4</v>
      </c>
      <c r="C26" s="87" t="str">
        <f t="shared" si="5"/>
        <v>Apr</v>
      </c>
      <c r="D26" s="87">
        <f>+'Ark1'!C45</f>
        <v>2022</v>
      </c>
      <c r="E26" s="87">
        <f>+'Ark1'!Q45</f>
        <v>171</v>
      </c>
      <c r="F26" s="87"/>
      <c r="G26" s="98">
        <f>+'Ark1'!R45</f>
        <v>1425</v>
      </c>
      <c r="H26" s="98"/>
      <c r="I26" s="98">
        <f>+'Ark1'!S45</f>
        <v>1423</v>
      </c>
      <c r="J26" s="112">
        <f>+'Ark1'!T45</f>
        <v>7.8873083522444238</v>
      </c>
      <c r="K26" s="112">
        <f>+'Ark1'!U45</f>
        <v>7.8372146850543105</v>
      </c>
      <c r="L26" s="96"/>
      <c r="M26" s="88">
        <f>+'Ark1'!W45</f>
        <v>59.698524244553752</v>
      </c>
      <c r="N26" s="87"/>
      <c r="O26" s="98">
        <f>+'Ark1'!Z45</f>
        <v>137.62557976106825</v>
      </c>
      <c r="P26" s="98"/>
      <c r="Q26" s="98">
        <f>+'Ark1'!AA45</f>
        <v>30.771394398193927</v>
      </c>
      <c r="R26" s="112">
        <f>+'Ark1'!AB45</f>
        <v>4.4451578827065825</v>
      </c>
      <c r="S26" s="98">
        <f>+'Ark1'!AC45</f>
        <v>-61.811621226075374</v>
      </c>
      <c r="T26" s="98">
        <f t="shared" si="4"/>
        <v>8.3333333333333339</v>
      </c>
      <c r="U26" s="88">
        <f>+IF(G26=0,"",'Ark1'!V45)</f>
        <v>15.277894736842107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7">
        <f>+'Ark1'!D46</f>
        <v>5</v>
      </c>
      <c r="C27" s="87" t="str">
        <f t="shared" si="5"/>
        <v>Mai</v>
      </c>
      <c r="D27" s="87">
        <f>+'Ark1'!C46</f>
        <v>2022</v>
      </c>
      <c r="E27" s="87">
        <f>+'Ark1'!Q46</f>
        <v>201</v>
      </c>
      <c r="F27" s="87"/>
      <c r="G27" s="98">
        <f>+'Ark1'!R46</f>
        <v>1697</v>
      </c>
      <c r="H27" s="98"/>
      <c r="I27" s="98">
        <f>+'Ark1'!S46</f>
        <v>1697</v>
      </c>
      <c r="J27" s="112">
        <f>+'Ark1'!T46</f>
        <v>9.3928156307079202</v>
      </c>
      <c r="K27" s="112">
        <f>+'Ark1'!U46</f>
        <v>9.3616284396563749</v>
      </c>
      <c r="L27" s="96"/>
      <c r="M27" s="88">
        <f>+'Ark1'!W46</f>
        <v>59.647024160282854</v>
      </c>
      <c r="N27" s="87"/>
      <c r="O27" s="98">
        <f>+'Ark1'!Z46</f>
        <v>137.85162050677673</v>
      </c>
      <c r="P27" s="98"/>
      <c r="Q27" s="98">
        <f>+'Ark1'!AA46</f>
        <v>29.663660043752088</v>
      </c>
      <c r="R27" s="112">
        <f>+'Ark1'!AB46</f>
        <v>4.075710094054438</v>
      </c>
      <c r="S27" s="98">
        <f>+'Ark1'!AC46</f>
        <v>-58.129978377616602</v>
      </c>
      <c r="T27" s="98">
        <f t="shared" si="4"/>
        <v>8.4427860696517421</v>
      </c>
      <c r="U27" s="88">
        <f>+IF(G27=0,"",'Ark1'!V46)</f>
        <v>15.336476134354745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7">
        <f>+'Ark1'!D47</f>
        <v>6</v>
      </c>
      <c r="C28" s="87" t="str">
        <f t="shared" si="5"/>
        <v>Jun</v>
      </c>
      <c r="D28" s="87">
        <f>+'Ark1'!C47</f>
        <v>2022</v>
      </c>
      <c r="E28" s="87">
        <f>+'Ark1'!Q47</f>
        <v>166</v>
      </c>
      <c r="F28" s="87"/>
      <c r="G28" s="98">
        <f>+'Ark1'!R47</f>
        <v>1216</v>
      </c>
      <c r="H28" s="98"/>
      <c r="I28" s="98">
        <f>+'Ark1'!S47</f>
        <v>1216</v>
      </c>
      <c r="J28" s="112">
        <f>+'Ark1'!T47</f>
        <v>6.730503127248574</v>
      </c>
      <c r="K28" s="112">
        <f>+'Ark1'!U47</f>
        <v>6.7521648832296943</v>
      </c>
      <c r="L28" s="96"/>
      <c r="M28" s="88">
        <f>+'Ark1'!W47</f>
        <v>59.45476973684211</v>
      </c>
      <c r="N28" s="87"/>
      <c r="O28" s="98">
        <f>+'Ark1'!Z47</f>
        <v>138.75600328947363</v>
      </c>
      <c r="P28" s="98"/>
      <c r="Q28" s="98">
        <f>+'Ark1'!AA47</f>
        <v>29.235773027009575</v>
      </c>
      <c r="R28" s="112">
        <f>+'Ark1'!AB47</f>
        <v>3.8873437030188489</v>
      </c>
      <c r="S28" s="98">
        <f>+'Ark1'!AC47</f>
        <v>-54.060394116772898</v>
      </c>
      <c r="T28" s="98">
        <f t="shared" si="4"/>
        <v>7.3253012048192767</v>
      </c>
      <c r="U28" s="88">
        <f>+IF(G28=0,"",'Ark1'!V47)</f>
        <v>15.275493421052635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7">
        <f>+'Ark1'!D48</f>
        <v>7</v>
      </c>
      <c r="C29" s="87" t="str">
        <f t="shared" si="5"/>
        <v>Jul</v>
      </c>
      <c r="D29" s="87">
        <f>+'Ark1'!C48</f>
        <v>2022</v>
      </c>
      <c r="E29" s="87">
        <f>+'Ark1'!Q48</f>
        <v>177</v>
      </c>
      <c r="F29" s="87"/>
      <c r="G29" s="98">
        <f>+'Ark1'!R48</f>
        <v>1251</v>
      </c>
      <c r="H29" s="98"/>
      <c r="I29" s="98">
        <f>+'Ark1'!S48</f>
        <v>1249</v>
      </c>
      <c r="J29" s="112">
        <f>+'Ark1'!T48</f>
        <v>6.9242264902861583</v>
      </c>
      <c r="K29" s="112">
        <f>+'Ark1'!U48</f>
        <v>7.0813426907331891</v>
      </c>
      <c r="L29" s="96"/>
      <c r="M29" s="88">
        <f>+'Ark1'!W48</f>
        <v>60.269815852682129</v>
      </c>
      <c r="N29" s="87"/>
      <c r="O29" s="98">
        <f>+'Ark1'!Z48</f>
        <v>141.67574059247411</v>
      </c>
      <c r="P29" s="98"/>
      <c r="Q29" s="98">
        <f>+'Ark1'!AA48</f>
        <v>29.147720384874177</v>
      </c>
      <c r="R29" s="112">
        <f>+'Ark1'!AB48</f>
        <v>4.1325197908751674</v>
      </c>
      <c r="S29" s="98">
        <f>+'Ark1'!AC48</f>
        <v>-61.567499943938792</v>
      </c>
      <c r="T29" s="98">
        <f t="shared" si="4"/>
        <v>7.0677966101694913</v>
      </c>
      <c r="U29" s="88">
        <f>+IF(G29=0,"",'Ark1'!V48)</f>
        <v>15.604316546762588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7">
        <f>+'Ark1'!D49</f>
        <v>8</v>
      </c>
      <c r="C30" s="87" t="str">
        <f t="shared" si="5"/>
        <v>Aug</v>
      </c>
      <c r="D30" s="87">
        <f>+'Ark1'!C49</f>
        <v>2022</v>
      </c>
      <c r="E30" s="87">
        <f>+'Ark1'!Q49</f>
        <v>195</v>
      </c>
      <c r="F30" s="87"/>
      <c r="G30" s="98">
        <f>+'Ark1'!R49</f>
        <v>1707</v>
      </c>
      <c r="H30" s="98"/>
      <c r="I30" s="98">
        <f>+'Ark1'!S49</f>
        <v>1707</v>
      </c>
      <c r="J30" s="112">
        <f>+'Ark1'!T49</f>
        <v>9.4481651630043757</v>
      </c>
      <c r="K30" s="112">
        <f>+'Ark1'!U49</f>
        <v>9.4478276685806577</v>
      </c>
      <c r="L30" s="96"/>
      <c r="M30" s="88">
        <f>+'Ark1'!W49</f>
        <v>59.332161687170483</v>
      </c>
      <c r="N30" s="87"/>
      <c r="O30" s="98">
        <f>+'Ark1'!Z49</f>
        <v>138.30591681312248</v>
      </c>
      <c r="P30" s="98"/>
      <c r="Q30" s="98">
        <f>+'Ark1'!AA49</f>
        <v>30.02455517470484</v>
      </c>
      <c r="R30" s="112">
        <f>+'Ark1'!AB49</f>
        <v>4.298789650189355</v>
      </c>
      <c r="S30" s="98">
        <f>+'Ark1'!AC49</f>
        <v>-53.286679780762547</v>
      </c>
      <c r="T30" s="98">
        <f t="shared" si="4"/>
        <v>8.7538461538461547</v>
      </c>
      <c r="U30" s="88">
        <f>+IF(G30=0,"",'Ark1'!V49)</f>
        <v>15.061511423550096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7">
        <f>+'Ark1'!D50</f>
        <v>9</v>
      </c>
      <c r="C31" s="87" t="str">
        <f t="shared" si="5"/>
        <v>Sep</v>
      </c>
      <c r="D31" s="87">
        <f>+'Ark1'!C50</f>
        <v>2022</v>
      </c>
      <c r="E31" s="87">
        <f>+'Ark1'!Q50</f>
        <v>168</v>
      </c>
      <c r="F31" s="87"/>
      <c r="G31" s="98">
        <f>+'Ark1'!R50</f>
        <v>1362</v>
      </c>
      <c r="H31" s="98"/>
      <c r="I31" s="98">
        <f>+'Ark1'!S50</f>
        <v>1362</v>
      </c>
      <c r="J31" s="112">
        <f>+'Ark1'!T50</f>
        <v>7.5386062987767772</v>
      </c>
      <c r="K31" s="112">
        <f>+'Ark1'!U50</f>
        <v>7.6652644311815807</v>
      </c>
      <c r="L31" s="96"/>
      <c r="M31" s="88">
        <f>+'Ark1'!W50</f>
        <v>59.70778267254039</v>
      </c>
      <c r="N31" s="87"/>
      <c r="O31" s="98">
        <f>+'Ark1'!Z50</f>
        <v>140.63465491923662</v>
      </c>
      <c r="P31" s="98"/>
      <c r="Q31" s="98">
        <f>+'Ark1'!AA50</f>
        <v>29.672425041561844</v>
      </c>
      <c r="R31" s="112">
        <f>+'Ark1'!AB50</f>
        <v>4.2052426463740824</v>
      </c>
      <c r="S31" s="98">
        <f>+'Ark1'!AC50</f>
        <v>-56.377874959583757</v>
      </c>
      <c r="T31" s="98">
        <f t="shared" si="4"/>
        <v>8.1071428571428577</v>
      </c>
      <c r="U31" s="88">
        <f>+IF(G31=0,"",'Ark1'!V50)</f>
        <v>15.273127753303964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7">
        <f>+'Ark1'!D51</f>
        <v>10</v>
      </c>
      <c r="C32" s="87" t="str">
        <f t="shared" si="5"/>
        <v>Okt</v>
      </c>
      <c r="D32" s="87">
        <f>+'Ark1'!C51</f>
        <v>2022</v>
      </c>
      <c r="E32" s="87">
        <f>+'Ark1'!Q51</f>
        <v>177</v>
      </c>
      <c r="F32" s="87"/>
      <c r="G32" s="98">
        <f>+'Ark1'!R51</f>
        <v>1496</v>
      </c>
      <c r="H32" s="98"/>
      <c r="I32" s="98">
        <f>+'Ark1'!S51</f>
        <v>1496</v>
      </c>
      <c r="J32" s="112">
        <f>+'Ark1'!T51</f>
        <v>8.2802900315492316</v>
      </c>
      <c r="K32" s="112">
        <f>+'Ark1'!U51</f>
        <v>8.2640449337931852</v>
      </c>
      <c r="L32" s="96"/>
      <c r="M32" s="88">
        <f>+'Ark1'!W51</f>
        <v>59.736631016042779</v>
      </c>
      <c r="N32" s="87"/>
      <c r="O32" s="98">
        <f>+'Ark1'!Z51</f>
        <v>138.03950534759352</v>
      </c>
      <c r="P32" s="98"/>
      <c r="Q32" s="98">
        <f>+'Ark1'!AA51</f>
        <v>29.157081207052329</v>
      </c>
      <c r="R32" s="112">
        <f>+'Ark1'!AB51</f>
        <v>4.3495522404872995</v>
      </c>
      <c r="S32" s="98">
        <f>+'Ark1'!AC51</f>
        <v>-57.481213492801558</v>
      </c>
      <c r="T32" s="98">
        <f t="shared" si="4"/>
        <v>8.4519774011299429</v>
      </c>
      <c r="U32" s="88">
        <f>+IF(G32=0,"",'Ark1'!V51)</f>
        <v>15.275401069518724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7">
        <f>+'Ark1'!D52</f>
        <v>11</v>
      </c>
      <c r="C33" s="87" t="str">
        <f t="shared" si="5"/>
        <v>Nov</v>
      </c>
      <c r="D33" s="87">
        <f>+'Ark1'!C52</f>
        <v>2022</v>
      </c>
      <c r="E33" s="87">
        <f>+'Ark1'!Q52</f>
        <v>187</v>
      </c>
      <c r="F33" s="87"/>
      <c r="G33" s="98">
        <f>+'Ark1'!R52</f>
        <v>1550</v>
      </c>
      <c r="H33" s="98"/>
      <c r="I33" s="98">
        <f>+'Ark1'!S52</f>
        <v>1549</v>
      </c>
      <c r="J33" s="112">
        <f>+'Ark1'!T52</f>
        <v>8.5791775059500726</v>
      </c>
      <c r="K33" s="112">
        <f>+'Ark1'!U52</f>
        <v>8.6259856515660882</v>
      </c>
      <c r="L33" s="96"/>
      <c r="M33" s="88">
        <f>+'Ark1'!W52</f>
        <v>59.622336991607504</v>
      </c>
      <c r="N33" s="87"/>
      <c r="O33" s="98">
        <f>+'Ark1'!Z52</f>
        <v>139.15526145900583</v>
      </c>
      <c r="P33" s="98"/>
      <c r="Q33" s="98">
        <f>+'Ark1'!AA52</f>
        <v>30.878229042564747</v>
      </c>
      <c r="R33" s="112">
        <f>+'Ark1'!AB52</f>
        <v>4.2635927121123407</v>
      </c>
      <c r="S33" s="98">
        <f>+'Ark1'!AC52</f>
        <v>-55.143915997785527</v>
      </c>
      <c r="T33" s="98">
        <f t="shared" si="4"/>
        <v>8.2887700534759361</v>
      </c>
      <c r="U33" s="88">
        <f>+IF(G33=0,"",'Ark1'!V52)</f>
        <v>15.26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7">
        <f>+'Ark1'!D53</f>
        <v>12</v>
      </c>
      <c r="C34" s="87" t="str">
        <f t="shared" si="5"/>
        <v>Des</v>
      </c>
      <c r="D34" s="87">
        <f>+'Ark1'!C53</f>
        <v>2022</v>
      </c>
      <c r="E34" s="87">
        <f>+'Ark1'!Q53</f>
        <v>169</v>
      </c>
      <c r="F34" s="87"/>
      <c r="G34" s="98">
        <f>+'Ark1'!R53</f>
        <v>1132</v>
      </c>
      <c r="H34" s="98"/>
      <c r="I34" s="98">
        <f>+'Ark1'!S53</f>
        <v>1132</v>
      </c>
      <c r="J34" s="112">
        <f>+'Ark1'!T53</f>
        <v>6.2655670559583765</v>
      </c>
      <c r="K34" s="112">
        <f>+'Ark1'!U53</f>
        <v>6.4065676032899859</v>
      </c>
      <c r="L34" s="96"/>
      <c r="M34" s="88">
        <f>+'Ark1'!W53</f>
        <v>59.712897526501763</v>
      </c>
      <c r="N34" s="87"/>
      <c r="O34" s="98">
        <f>+'Ark1'!Z53</f>
        <v>141.42340989399287</v>
      </c>
      <c r="P34" s="98"/>
      <c r="Q34" s="98">
        <f>+'Ark1'!AA53</f>
        <v>29.775302356519116</v>
      </c>
      <c r="R34" s="112">
        <f>+'Ark1'!AB53</f>
        <v>4.4866991983207951</v>
      </c>
      <c r="S34" s="98">
        <f>+'Ark1'!AC53</f>
        <v>-59.07307929420616</v>
      </c>
      <c r="T34" s="98">
        <f t="shared" si="4"/>
        <v>6.6982248520710055</v>
      </c>
      <c r="U34" s="88">
        <f>+IF(G34=0,"",'Ark1'!V53)</f>
        <v>15.295936395759716</v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71"/>
      <c r="H35" s="71"/>
      <c r="I35" s="71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+'Ark1'!D54</f>
        <v>1</v>
      </c>
      <c r="C36" s="3" t="str">
        <f t="shared" ref="C36:C47" si="6">+C10</f>
        <v>Jan</v>
      </c>
      <c r="D36" s="3">
        <f>+'Ark1'!C54</f>
        <v>2021</v>
      </c>
      <c r="E36" s="3">
        <f>+'Ark1'!Q54</f>
        <v>202</v>
      </c>
      <c r="F36" s="3"/>
      <c r="G36" s="14">
        <f>+'Ark1'!R54</f>
        <v>1586.53</v>
      </c>
      <c r="H36" s="14"/>
      <c r="I36" s="14">
        <f>+'Ark1'!S54</f>
        <v>1582.53</v>
      </c>
      <c r="J36" s="52">
        <f>+'Ark1'!T54</f>
        <v>8.0795359638222894</v>
      </c>
      <c r="K36" s="52">
        <f>+'Ark1'!U54</f>
        <v>7.9185482318491811</v>
      </c>
      <c r="L36" s="96"/>
      <c r="M36" s="11">
        <f>+'Ark1'!W54</f>
        <v>57.676878163447149</v>
      </c>
      <c r="N36" s="3"/>
      <c r="O36" s="14">
        <f>+'Ark1'!Z54</f>
        <v>134.59145166284372</v>
      </c>
      <c r="P36" s="14"/>
      <c r="Q36" s="14">
        <f>+'Ark1'!AA54</f>
        <v>28.983958968908695</v>
      </c>
      <c r="R36" s="52">
        <f>+'Ark1'!AB54</f>
        <v>3.9073703140741407</v>
      </c>
      <c r="S36" s="14">
        <f>+'Ark1'!AC54</f>
        <v>-63.59014109717976</v>
      </c>
      <c r="T36" s="14">
        <f t="shared" si="4"/>
        <v>7.8541089108910889</v>
      </c>
      <c r="U36" s="11">
        <f>+IF(G36=0,"",'Ark1'!V54)</f>
        <v>14.281488531575199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+'Ark1'!D55</f>
        <v>2</v>
      </c>
      <c r="C37" s="3" t="str">
        <f t="shared" si="6"/>
        <v>Feb</v>
      </c>
      <c r="D37" s="3">
        <f>+'Ark1'!C55</f>
        <v>2021</v>
      </c>
      <c r="E37" s="3">
        <f>+'Ark1'!Q55</f>
        <v>182</v>
      </c>
      <c r="F37" s="3"/>
      <c r="G37" s="14">
        <f>+'Ark1'!R55</f>
        <v>1533</v>
      </c>
      <c r="H37" s="14"/>
      <c r="I37" s="14">
        <f>+'Ark1'!S55</f>
        <v>1531</v>
      </c>
      <c r="J37" s="52">
        <f>+'Ark1'!T55</f>
        <v>7.80692998716669</v>
      </c>
      <c r="K37" s="52">
        <f>+'Ark1'!U55</f>
        <v>7.8991369245687997</v>
      </c>
      <c r="L37" s="96"/>
      <c r="M37" s="11">
        <f>+'Ark1'!W55</f>
        <v>57.643370346178976</v>
      </c>
      <c r="N37" s="3"/>
      <c r="O37" s="14">
        <f>+'Ark1'!Z55</f>
        <v>138.78045721750479</v>
      </c>
      <c r="P37" s="14"/>
      <c r="Q37" s="14">
        <f>+'Ark1'!AA55</f>
        <v>28.209387631463077</v>
      </c>
      <c r="R37" s="52">
        <f>+'Ark1'!AB55</f>
        <v>4.2801380946282901</v>
      </c>
      <c r="S37" s="14">
        <f>+'Ark1'!AC55</f>
        <v>-61.101403390148946</v>
      </c>
      <c r="T37" s="14">
        <f t="shared" si="4"/>
        <v>8.4230769230769234</v>
      </c>
      <c r="U37" s="11">
        <f>+IF(G37=0,"",'Ark1'!V55)</f>
        <v>14.217873450750163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+'Ark1'!D56</f>
        <v>3</v>
      </c>
      <c r="C38" s="3" t="str">
        <f t="shared" si="6"/>
        <v>Mar</v>
      </c>
      <c r="D38" s="3">
        <f>+'Ark1'!C56</f>
        <v>2021</v>
      </c>
      <c r="E38" s="3">
        <f>+'Ark1'!Q56</f>
        <v>203</v>
      </c>
      <c r="F38" s="3"/>
      <c r="G38" s="14">
        <f>+'Ark1'!R56</f>
        <v>1722</v>
      </c>
      <c r="H38" s="14"/>
      <c r="I38" s="14">
        <f>+'Ark1'!S56</f>
        <v>1720</v>
      </c>
      <c r="J38" s="52">
        <f>+'Ark1'!T56</f>
        <v>8.7694282047625851</v>
      </c>
      <c r="K38" s="52">
        <f>+'Ark1'!U56</f>
        <v>8.6521371236636124</v>
      </c>
      <c r="L38" s="96"/>
      <c r="M38" s="11">
        <f>+'Ark1'!W56</f>
        <v>57.863953488372083</v>
      </c>
      <c r="N38" s="3"/>
      <c r="O38" s="14">
        <f>+'Ark1'!Z56</f>
        <v>135.30654651162789</v>
      </c>
      <c r="P38" s="14"/>
      <c r="Q38" s="14">
        <f>+'Ark1'!AA56</f>
        <v>28.217192378899878</v>
      </c>
      <c r="R38" s="52">
        <f>+'Ark1'!AB56</f>
        <v>3.7846204316668728</v>
      </c>
      <c r="S38" s="14">
        <f>+'Ark1'!AC56</f>
        <v>-58.639638103201392</v>
      </c>
      <c r="T38" s="14">
        <f t="shared" si="4"/>
        <v>8.4827586206896548</v>
      </c>
      <c r="U38" s="11">
        <f>+IF(G38=0,"",'Ark1'!V56)</f>
        <v>14.436120789779332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+'Ark1'!D57</f>
        <v>4</v>
      </c>
      <c r="C39" s="3" t="str">
        <f t="shared" si="6"/>
        <v>Apr</v>
      </c>
      <c r="D39" s="3">
        <f>+'Ark1'!C57</f>
        <v>2021</v>
      </c>
      <c r="E39" s="3">
        <f>+'Ark1'!Q57</f>
        <v>201</v>
      </c>
      <c r="F39" s="3"/>
      <c r="G39" s="14">
        <f>+'Ark1'!R57</f>
        <v>1559</v>
      </c>
      <c r="H39" s="14"/>
      <c r="I39" s="14">
        <f>+'Ark1'!S57</f>
        <v>1555</v>
      </c>
      <c r="J39" s="52">
        <f>+'Ark1'!T57</f>
        <v>7.9393371493756497</v>
      </c>
      <c r="K39" s="52">
        <f>+'Ark1'!U57</f>
        <v>7.8834388714036319</v>
      </c>
      <c r="L39" s="96"/>
      <c r="M39" s="11">
        <f>+'Ark1'!W57</f>
        <v>57.753697749196142</v>
      </c>
      <c r="N39" s="3"/>
      <c r="O39" s="14">
        <f>+'Ark1'!Z57</f>
        <v>136.36696463022523</v>
      </c>
      <c r="P39" s="14"/>
      <c r="Q39" s="14">
        <f>+'Ark1'!AA57</f>
        <v>27.631013826188255</v>
      </c>
      <c r="R39" s="52">
        <f>+'Ark1'!AB57</f>
        <v>4.0417966014094819</v>
      </c>
      <c r="S39" s="14">
        <f>+'Ark1'!AC57</f>
        <v>-58.791162413046166</v>
      </c>
      <c r="T39" s="14">
        <f t="shared" si="4"/>
        <v>7.7562189054726369</v>
      </c>
      <c r="U39" s="11">
        <f>+IF(G39=0,"",'Ark1'!V57)</f>
        <v>14.330339961513795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+'Ark1'!D58</f>
        <v>5</v>
      </c>
      <c r="C40" s="3" t="str">
        <f t="shared" si="6"/>
        <v>Mai</v>
      </c>
      <c r="D40" s="3">
        <f>+'Ark1'!C58</f>
        <v>2021</v>
      </c>
      <c r="E40" s="3">
        <f>+'Ark1'!Q58</f>
        <v>193</v>
      </c>
      <c r="F40" s="3"/>
      <c r="G40" s="14">
        <f>+'Ark1'!R58</f>
        <v>1539</v>
      </c>
      <c r="H40" s="14"/>
      <c r="I40" s="14">
        <f>+'Ark1'!S58</f>
        <v>1537</v>
      </c>
      <c r="J40" s="52">
        <f>+'Ark1'!T58</f>
        <v>7.8374854861379868</v>
      </c>
      <c r="K40" s="52">
        <f>+'Ark1'!U58</f>
        <v>7.6474107883914044</v>
      </c>
      <c r="L40" s="96"/>
      <c r="M40" s="11">
        <f>+'Ark1'!W58</f>
        <v>57.916720884840601</v>
      </c>
      <c r="N40" s="3"/>
      <c r="O40" s="14">
        <f>+'Ark1'!Z58</f>
        <v>133.83337020169165</v>
      </c>
      <c r="P40" s="14"/>
      <c r="Q40" s="14">
        <f>+'Ark1'!AA58</f>
        <v>29.989495579542073</v>
      </c>
      <c r="R40" s="52">
        <f>+'Ark1'!AB58</f>
        <v>3.9426054974879072</v>
      </c>
      <c r="S40" s="14">
        <f>+'Ark1'!AC58</f>
        <v>-64.517907243403798</v>
      </c>
      <c r="T40" s="14">
        <f t="shared" si="4"/>
        <v>7.9740932642487046</v>
      </c>
      <c r="U40" s="11">
        <f>+IF(G40=0,"",'Ark1'!V58)</f>
        <v>14.403508771929824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+'Ark1'!D59</f>
        <v>6</v>
      </c>
      <c r="C41" s="3" t="str">
        <f t="shared" si="6"/>
        <v>Jun</v>
      </c>
      <c r="D41" s="3">
        <f>+'Ark1'!C59</f>
        <v>2021</v>
      </c>
      <c r="E41" s="3">
        <f>+'Ark1'!Q59</f>
        <v>203</v>
      </c>
      <c r="F41" s="3"/>
      <c r="G41" s="14">
        <f>+'Ark1'!R59</f>
        <v>1618</v>
      </c>
      <c r="H41" s="14"/>
      <c r="I41" s="14">
        <f>+'Ark1'!S59</f>
        <v>1618</v>
      </c>
      <c r="J41" s="52">
        <f>+'Ark1'!T59</f>
        <v>8.2397995559267496</v>
      </c>
      <c r="K41" s="52">
        <f>+'Ark1'!U59</f>
        <v>8.2649575149339061</v>
      </c>
      <c r="L41" s="96"/>
      <c r="M41" s="11">
        <f>+'Ark1'!W59</f>
        <v>57.565512978986398</v>
      </c>
      <c r="N41" s="3"/>
      <c r="O41" s="14">
        <f>+'Ark1'!Z59</f>
        <v>137.3997589616811</v>
      </c>
      <c r="P41" s="14"/>
      <c r="Q41" s="14">
        <f>+'Ark1'!AA59</f>
        <v>30.656431506467808</v>
      </c>
      <c r="R41" s="52">
        <f>+'Ark1'!AB59</f>
        <v>4.4208151612435396</v>
      </c>
      <c r="S41" s="14">
        <f>+'Ark1'!AC59</f>
        <v>-63.160456289316507</v>
      </c>
      <c r="T41" s="14">
        <f t="shared" si="4"/>
        <v>7.9704433497536948</v>
      </c>
      <c r="U41" s="11">
        <f>+IF(G41=0,"",'Ark1'!V59)</f>
        <v>14.137206427688502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+'Ark1'!D60</f>
        <v>7</v>
      </c>
      <c r="C42" s="3" t="str">
        <f t="shared" si="6"/>
        <v>Jul</v>
      </c>
      <c r="D42" s="3">
        <f>+'Ark1'!C60</f>
        <v>2021</v>
      </c>
      <c r="E42" s="3">
        <f>+'Ark1'!Q60</f>
        <v>186</v>
      </c>
      <c r="F42" s="3"/>
      <c r="G42" s="14">
        <f>+'Ark1'!R60</f>
        <v>1538</v>
      </c>
      <c r="H42" s="14"/>
      <c r="I42" s="14">
        <f>+'Ark1'!S60</f>
        <v>1536</v>
      </c>
      <c r="J42" s="52">
        <f>+'Ark1'!T60</f>
        <v>7.8323929029761086</v>
      </c>
      <c r="K42" s="52">
        <f>+'Ark1'!U60</f>
        <v>7.7159450124467055</v>
      </c>
      <c r="L42" s="96"/>
      <c r="M42" s="11">
        <f>+'Ark1'!W60</f>
        <v>59.92122395833335</v>
      </c>
      <c r="N42" s="3"/>
      <c r="O42" s="14">
        <f>+'Ark1'!Z60</f>
        <v>135.12066406250003</v>
      </c>
      <c r="P42" s="14"/>
      <c r="Q42" s="14">
        <f>+'Ark1'!AA60</f>
        <v>29.439917364945799</v>
      </c>
      <c r="R42" s="52">
        <f>+'Ark1'!AB60</f>
        <v>4.1612570168470153</v>
      </c>
      <c r="S42" s="14">
        <f>+'Ark1'!AC60</f>
        <v>-57.95869584498999</v>
      </c>
      <c r="T42" s="14">
        <f t="shared" si="4"/>
        <v>8.2688172043010759</v>
      </c>
      <c r="U42" s="11">
        <f>+IF(G42=0,"",'Ark1'!V60)</f>
        <v>15.501950585175548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+'Ark1'!D61</f>
        <v>8</v>
      </c>
      <c r="C43" s="3" t="str">
        <f t="shared" si="6"/>
        <v>Aug</v>
      </c>
      <c r="D43" s="3">
        <f>+'Ark1'!C61</f>
        <v>2021</v>
      </c>
      <c r="E43" s="3">
        <f>+'Ark1'!Q61</f>
        <v>208</v>
      </c>
      <c r="F43" s="3"/>
      <c r="G43" s="14">
        <f>+'Ark1'!R61</f>
        <v>1751.8699999999997</v>
      </c>
      <c r="H43" s="14"/>
      <c r="I43" s="14">
        <f>+'Ark1'!S61</f>
        <v>1751.8699999999997</v>
      </c>
      <c r="J43" s="52">
        <f>+'Ark1'!T61</f>
        <v>8.9215436638080305</v>
      </c>
      <c r="K43" s="52">
        <f>+'Ark1'!U61</f>
        <v>8.9467560291928141</v>
      </c>
      <c r="L43" s="96"/>
      <c r="M43" s="11">
        <f>+'Ark1'!W61</f>
        <v>60.027176674068272</v>
      </c>
      <c r="N43" s="3"/>
      <c r="O43" s="14">
        <f>+'Ark1'!Z61</f>
        <v>137.36863465896437</v>
      </c>
      <c r="P43" s="14"/>
      <c r="Q43" s="14">
        <f>+'Ark1'!AA61</f>
        <v>29.877923040303379</v>
      </c>
      <c r="R43" s="52">
        <f>+'Ark1'!AB61</f>
        <v>3.9850010567518042</v>
      </c>
      <c r="S43" s="14">
        <f>+'Ark1'!AC61</f>
        <v>-59.00327053234048</v>
      </c>
      <c r="T43" s="14">
        <f t="shared" si="4"/>
        <v>8.4224519230769221</v>
      </c>
      <c r="U43" s="11">
        <f>+IF(G43=0,"",'Ark1'!V61)</f>
        <v>15.568386923687264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+'Ark1'!D62</f>
        <v>9</v>
      </c>
      <c r="C44" s="3" t="str">
        <f t="shared" si="6"/>
        <v>Sep</v>
      </c>
      <c r="D44" s="3">
        <f>+'Ark1'!C62</f>
        <v>2021</v>
      </c>
      <c r="E44" s="3">
        <f>+'Ark1'!Q62</f>
        <v>199</v>
      </c>
      <c r="F44" s="3"/>
      <c r="G44" s="14">
        <f>+'Ark1'!R62</f>
        <v>1813</v>
      </c>
      <c r="H44" s="14"/>
      <c r="I44" s="14">
        <f>+'Ark1'!S62</f>
        <v>1813</v>
      </c>
      <c r="J44" s="52">
        <f>+'Ark1'!T62</f>
        <v>9.2328532724939443</v>
      </c>
      <c r="K44" s="52">
        <f>+'Ark1'!U62</f>
        <v>9.4689630602930315</v>
      </c>
      <c r="L44" s="96"/>
      <c r="M44" s="11">
        <f>+'Ark1'!W62</f>
        <v>59.977385548814105</v>
      </c>
      <c r="N44" s="3"/>
      <c r="O44" s="14">
        <f>+'Ark1'!Z62</f>
        <v>140.48452289023729</v>
      </c>
      <c r="P44" s="14"/>
      <c r="Q44" s="14">
        <f>+'Ark1'!AA62</f>
        <v>30.802603659911288</v>
      </c>
      <c r="R44" s="52">
        <f>+'Ark1'!AB62</f>
        <v>4.1076303425654555</v>
      </c>
      <c r="S44" s="14">
        <f>+'Ark1'!AC62</f>
        <v>-65.176673058228246</v>
      </c>
      <c r="T44" s="14">
        <f t="shared" si="4"/>
        <v>9.1105527638190953</v>
      </c>
      <c r="U44" s="11">
        <f>+IF(G44=0,"",'Ark1'!V62)</f>
        <v>15.540540540540544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+'Ark1'!D63</f>
        <v>10</v>
      </c>
      <c r="C45" s="3" t="str">
        <f t="shared" si="6"/>
        <v>Okt</v>
      </c>
      <c r="D45" s="3">
        <f>+'Ark1'!C63</f>
        <v>2021</v>
      </c>
      <c r="E45" s="3">
        <f>+'Ark1'!Q63</f>
        <v>188</v>
      </c>
      <c r="F45" s="3"/>
      <c r="G45" s="14">
        <f>+'Ark1'!R63</f>
        <v>1619</v>
      </c>
      <c r="H45" s="14"/>
      <c r="I45" s="14">
        <f>+'Ark1'!S63</f>
        <v>1617</v>
      </c>
      <c r="J45" s="52">
        <f>+'Ark1'!T63</f>
        <v>8.2448921390886323</v>
      </c>
      <c r="K45" s="52">
        <f>+'Ark1'!U63</f>
        <v>8.3152477943361589</v>
      </c>
      <c r="L45" s="96"/>
      <c r="M45" s="11">
        <f>+'Ark1'!W63</f>
        <v>59.525046382189267</v>
      </c>
      <c r="N45" s="3"/>
      <c r="O45" s="14">
        <f>+'Ark1'!Z63</f>
        <v>138.32129251700673</v>
      </c>
      <c r="P45" s="14"/>
      <c r="Q45" s="14">
        <f>+'Ark1'!AA63</f>
        <v>29.15019542189436</v>
      </c>
      <c r="R45" s="52">
        <f>+'Ark1'!AB63</f>
        <v>4.7775005834962387</v>
      </c>
      <c r="S45" s="14">
        <f>+'Ark1'!AC63</f>
        <v>-51.567093651099619</v>
      </c>
      <c r="T45" s="14">
        <f t="shared" ref="T45:T80" si="7">+IF(G45=0,"",G45/E45)</f>
        <v>8.6117021276595747</v>
      </c>
      <c r="U45" s="11">
        <f>+IF(G45=0,"",'Ark1'!V63)</f>
        <v>15.2674490426189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+'Ark1'!D64</f>
        <v>11</v>
      </c>
      <c r="C46" s="3" t="str">
        <f t="shared" si="6"/>
        <v>Nov</v>
      </c>
      <c r="D46" s="3">
        <f>+'Ark1'!C64</f>
        <v>2021</v>
      </c>
      <c r="E46" s="3">
        <f>+'Ark1'!Q64</f>
        <v>197</v>
      </c>
      <c r="F46" s="3"/>
      <c r="G46" s="14">
        <f>+'Ark1'!R64</f>
        <v>1740</v>
      </c>
      <c r="H46" s="14"/>
      <c r="I46" s="14">
        <f>+'Ark1'!S64</f>
        <v>1740</v>
      </c>
      <c r="J46" s="52">
        <f>+'Ark1'!T64</f>
        <v>8.8610947016764818</v>
      </c>
      <c r="K46" s="52">
        <f>+'Ark1'!U64</f>
        <v>8.9005370198962499</v>
      </c>
      <c r="L46" s="96"/>
      <c r="M46" s="11">
        <f>+'Ark1'!W64</f>
        <v>59.960344827586226</v>
      </c>
      <c r="N46" s="3"/>
      <c r="O46" s="14">
        <f>+'Ark1'!Z64</f>
        <v>137.59125287356343</v>
      </c>
      <c r="P46" s="14"/>
      <c r="Q46" s="14">
        <f>+'Ark1'!AA64</f>
        <v>29.258717096472456</v>
      </c>
      <c r="R46" s="52">
        <f>+'Ark1'!AB64</f>
        <v>3.9598751716875249</v>
      </c>
      <c r="S46" s="14">
        <f>+'Ark1'!AC64</f>
        <v>-58.425225732368489</v>
      </c>
      <c r="T46" s="14">
        <f t="shared" si="7"/>
        <v>8.8324873096446694</v>
      </c>
      <c r="U46" s="11">
        <f>+IF(G46=0,"",'Ark1'!V64)</f>
        <v>15.522413793103444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+'Ark1'!D65</f>
        <v>12</v>
      </c>
      <c r="C47" s="3" t="str">
        <f t="shared" si="6"/>
        <v>Des</v>
      </c>
      <c r="D47" s="3">
        <f>+'Ark1'!C65</f>
        <v>2021</v>
      </c>
      <c r="E47" s="3">
        <f>+'Ark1'!Q65</f>
        <v>176</v>
      </c>
      <c r="F47" s="3"/>
      <c r="G47" s="14">
        <f>+'Ark1'!R65</f>
        <v>1617</v>
      </c>
      <c r="H47" s="14"/>
      <c r="I47" s="14">
        <f>+'Ark1'!S65</f>
        <v>1616</v>
      </c>
      <c r="J47" s="52">
        <f>+'Ark1'!T65</f>
        <v>8.2347069727648652</v>
      </c>
      <c r="K47" s="52">
        <f>+'Ark1'!U65</f>
        <v>8.386921629024501</v>
      </c>
      <c r="L47" s="96"/>
      <c r="M47" s="11">
        <f>+'Ark1'!W65</f>
        <v>59.73452970297032</v>
      </c>
      <c r="N47" s="3"/>
      <c r="O47" s="14">
        <f>+'Ark1'!Z65</f>
        <v>139.59989480198001</v>
      </c>
      <c r="P47" s="14"/>
      <c r="Q47" s="14">
        <f>+'Ark1'!AA65</f>
        <v>30.602159412276425</v>
      </c>
      <c r="R47" s="52">
        <f>+'Ark1'!AB65</f>
        <v>4.4668133564095553</v>
      </c>
      <c r="S47" s="14">
        <f>+'Ark1'!AC65</f>
        <v>-64.012047915336339</v>
      </c>
      <c r="T47" s="14">
        <f t="shared" si="7"/>
        <v>9.1875</v>
      </c>
      <c r="U47" s="11">
        <f>+IF(G47=0,"",'Ark1'!V65)</f>
        <v>15.313543599257889</v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71"/>
      <c r="H48" s="71"/>
      <c r="I48" s="71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7">
        <f>+'Ark1'!D66</f>
        <v>1</v>
      </c>
      <c r="C49" s="87" t="str">
        <f t="shared" ref="C49:C60" si="8">+C36</f>
        <v>Jan</v>
      </c>
      <c r="D49" s="87">
        <f>+'Ark1'!C66</f>
        <v>2020</v>
      </c>
      <c r="E49" s="87">
        <f>+'Ark1'!Q66</f>
        <v>217</v>
      </c>
      <c r="F49" s="87"/>
      <c r="G49" s="98">
        <f>+'Ark1'!R66</f>
        <v>1878</v>
      </c>
      <c r="H49" s="98"/>
      <c r="I49" s="98">
        <f>+'Ark1'!S66</f>
        <v>1877</v>
      </c>
      <c r="J49" s="112">
        <f>+'Ark1'!T66</f>
        <v>9.3829627779165641</v>
      </c>
      <c r="K49" s="112">
        <f>+'Ark1'!U66</f>
        <v>9.2955938299043197</v>
      </c>
      <c r="L49" s="96"/>
      <c r="M49" s="88">
        <f>+'Ark1'!W66</f>
        <v>57.882791688865218</v>
      </c>
      <c r="N49" s="87"/>
      <c r="O49" s="98">
        <f>+'Ark1'!Z66</f>
        <v>132.88529035695265</v>
      </c>
      <c r="P49" s="98"/>
      <c r="Q49" s="98">
        <f>+'Ark1'!AA66</f>
        <v>27.862066508345357</v>
      </c>
      <c r="R49" s="112">
        <f>+'Ark1'!AB66</f>
        <v>4.1190472083879053</v>
      </c>
      <c r="S49" s="98">
        <f>+'Ark1'!AC66</f>
        <v>-57.727459550859024</v>
      </c>
      <c r="T49" s="98">
        <f t="shared" si="7"/>
        <v>8.654377880184331</v>
      </c>
      <c r="U49" s="88">
        <f>+IF(G49=0,"",'Ark1'!V66)</f>
        <v>14.42332268370607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7">
        <f>+'Ark1'!D67</f>
        <v>2</v>
      </c>
      <c r="C50" s="87" t="str">
        <f t="shared" si="8"/>
        <v>Feb</v>
      </c>
      <c r="D50" s="87">
        <f>+'Ark1'!C67</f>
        <v>2020</v>
      </c>
      <c r="E50" s="87">
        <f>+'Ark1'!Q67</f>
        <v>195</v>
      </c>
      <c r="F50" s="87"/>
      <c r="G50" s="98">
        <f>+'Ark1'!R67</f>
        <v>1711</v>
      </c>
      <c r="H50" s="98"/>
      <c r="I50" s="98">
        <f>+'Ark1'!S67</f>
        <v>1708</v>
      </c>
      <c r="J50" s="112">
        <f>+'Ark1'!T67</f>
        <v>8.5485885585810646</v>
      </c>
      <c r="K50" s="112">
        <f>+'Ark1'!U67</f>
        <v>8.4627142809200286</v>
      </c>
      <c r="L50" s="96"/>
      <c r="M50" s="88">
        <f>+'Ark1'!W67</f>
        <v>57.831381733021082</v>
      </c>
      <c r="N50" s="87"/>
      <c r="O50" s="98">
        <f>+'Ark1'!Z67</f>
        <v>132.94923887587822</v>
      </c>
      <c r="P50" s="98"/>
      <c r="Q50" s="98">
        <f>+'Ark1'!AA67</f>
        <v>27.120817909084003</v>
      </c>
      <c r="R50" s="112">
        <f>+'Ark1'!AB67</f>
        <v>3.9954187713842497</v>
      </c>
      <c r="S50" s="98">
        <f>+'Ark1'!AC67</f>
        <v>-54.18134230879609</v>
      </c>
      <c r="T50" s="98">
        <f t="shared" si="7"/>
        <v>8.7743589743589752</v>
      </c>
      <c r="U50" s="88">
        <f>+IF(G50=0,"",'Ark1'!V67)</f>
        <v>14.386323787258911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7">
        <f>+'Ark1'!D68</f>
        <v>3</v>
      </c>
      <c r="C51" s="87" t="str">
        <f t="shared" si="8"/>
        <v>Mar</v>
      </c>
      <c r="D51" s="87">
        <f>+'Ark1'!C68</f>
        <v>2020</v>
      </c>
      <c r="E51" s="87">
        <f>+'Ark1'!Q68</f>
        <v>205</v>
      </c>
      <c r="F51" s="87"/>
      <c r="G51" s="98">
        <f>+'Ark1'!R68</f>
        <v>1736</v>
      </c>
      <c r="H51" s="98"/>
      <c r="I51" s="98">
        <f>+'Ark1'!S68</f>
        <v>1729</v>
      </c>
      <c r="J51" s="112">
        <f>+'Ark1'!T68</f>
        <v>8.6734948788408666</v>
      </c>
      <c r="K51" s="112">
        <f>+'Ark1'!U68</f>
        <v>8.5199690921661375</v>
      </c>
      <c r="L51" s="96"/>
      <c r="M51" s="88">
        <f>+'Ark1'!W68</f>
        <v>58.10468478889532</v>
      </c>
      <c r="N51" s="87"/>
      <c r="O51" s="98">
        <f>+'Ark1'!Z68</f>
        <v>132.22301908617689</v>
      </c>
      <c r="P51" s="98"/>
      <c r="Q51" s="98">
        <f>+'Ark1'!AA68</f>
        <v>27.936010950587985</v>
      </c>
      <c r="R51" s="112">
        <f>+'Ark1'!AB68</f>
        <v>3.9363098963964553</v>
      </c>
      <c r="S51" s="98">
        <f>+'Ark1'!AC68</f>
        <v>-57.92251022262424</v>
      </c>
      <c r="T51" s="98">
        <f t="shared" si="7"/>
        <v>8.4682926829268297</v>
      </c>
      <c r="U51" s="88">
        <f>+IF(G51=0,"",'Ark1'!V68)</f>
        <v>14.582373271889402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7">
        <f>+'Ark1'!D69</f>
        <v>4</v>
      </c>
      <c r="C52" s="87" t="str">
        <f t="shared" si="8"/>
        <v>Apr</v>
      </c>
      <c r="D52" s="87">
        <f>+'Ark1'!C69</f>
        <v>2020</v>
      </c>
      <c r="E52" s="87">
        <f>+'Ark1'!Q69</f>
        <v>195</v>
      </c>
      <c r="F52" s="87"/>
      <c r="G52" s="98">
        <f>+'Ark1'!R69</f>
        <v>1689</v>
      </c>
      <c r="H52" s="98"/>
      <c r="I52" s="98">
        <f>+'Ark1'!S69</f>
        <v>1688</v>
      </c>
      <c r="J52" s="112">
        <f>+'Ark1'!T69</f>
        <v>8.4386709967524354</v>
      </c>
      <c r="K52" s="112">
        <f>+'Ark1'!U69</f>
        <v>8.3743183382039756</v>
      </c>
      <c r="L52" s="96"/>
      <c r="M52" s="88">
        <f>+'Ark1'!W69</f>
        <v>57.944312796208514</v>
      </c>
      <c r="N52" s="87"/>
      <c r="O52" s="98">
        <f>+'Ark1'!Z69</f>
        <v>133.11931279620842</v>
      </c>
      <c r="P52" s="98"/>
      <c r="Q52" s="98">
        <f>+'Ark1'!AA69</f>
        <v>27.743881209222977</v>
      </c>
      <c r="R52" s="112">
        <f>+'Ark1'!AB69</f>
        <v>3.902603138625437</v>
      </c>
      <c r="S52" s="98">
        <f>+'Ark1'!AC69</f>
        <v>-58.626232381857008</v>
      </c>
      <c r="T52" s="98">
        <f t="shared" si="7"/>
        <v>8.661538461538461</v>
      </c>
      <c r="U52" s="88">
        <f>+IF(G52=0,"",'Ark1'!V69)</f>
        <v>14.557134399052693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7">
        <f>+'Ark1'!D70</f>
        <v>5</v>
      </c>
      <c r="C53" s="87" t="str">
        <f t="shared" si="8"/>
        <v>Mai</v>
      </c>
      <c r="D53" s="87">
        <f>+'Ark1'!C70</f>
        <v>2020</v>
      </c>
      <c r="E53" s="87">
        <f>+'Ark1'!Q70</f>
        <v>194</v>
      </c>
      <c r="F53" s="87"/>
      <c r="G53" s="98">
        <f>+'Ark1'!R70</f>
        <v>1546</v>
      </c>
      <c r="H53" s="98"/>
      <c r="I53" s="98">
        <f>+'Ark1'!S70</f>
        <v>1542</v>
      </c>
      <c r="J53" s="112">
        <f>+'Ark1'!T70</f>
        <v>7.7242068448663508</v>
      </c>
      <c r="K53" s="112">
        <f>+'Ark1'!U70</f>
        <v>7.6763299021255005</v>
      </c>
      <c r="L53" s="96"/>
      <c r="M53" s="88">
        <f>+'Ark1'!W70</f>
        <v>57.897535667963673</v>
      </c>
      <c r="N53" s="87"/>
      <c r="O53" s="98">
        <f>+'Ark1'!Z70</f>
        <v>133.57749675745777</v>
      </c>
      <c r="P53" s="98"/>
      <c r="Q53" s="98">
        <f>+'Ark1'!AA70</f>
        <v>28.403757322760157</v>
      </c>
      <c r="R53" s="112">
        <f>+'Ark1'!AB70</f>
        <v>3.7451058106246897</v>
      </c>
      <c r="S53" s="98">
        <f>+'Ark1'!AC70</f>
        <v>-52.251577864349279</v>
      </c>
      <c r="T53" s="98">
        <f t="shared" si="7"/>
        <v>7.9690721649484537</v>
      </c>
      <c r="U53" s="88">
        <f>+IF(G53=0,"",'Ark1'!V70)</f>
        <v>14.509055627425612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7">
        <f>+'Ark1'!D71</f>
        <v>6</v>
      </c>
      <c r="C54" s="87" t="str">
        <f t="shared" si="8"/>
        <v>Jun</v>
      </c>
      <c r="D54" s="87">
        <f>+'Ark1'!C71</f>
        <v>2020</v>
      </c>
      <c r="E54" s="87">
        <f>+'Ark1'!Q71</f>
        <v>197</v>
      </c>
      <c r="F54" s="87"/>
      <c r="G54" s="98">
        <f>+'Ark1'!R71</f>
        <v>1527</v>
      </c>
      <c r="H54" s="98"/>
      <c r="I54" s="98">
        <f>+'Ark1'!S71</f>
        <v>1526</v>
      </c>
      <c r="J54" s="112">
        <f>+'Ark1'!T71</f>
        <v>7.6292780414688979</v>
      </c>
      <c r="K54" s="112">
        <f>+'Ark1'!U71</f>
        <v>7.6394017973493904</v>
      </c>
      <c r="L54" s="96"/>
      <c r="M54" s="88">
        <f>+'Ark1'!W71</f>
        <v>57.758846657929219</v>
      </c>
      <c r="N54" s="87"/>
      <c r="O54" s="98">
        <f>+'Ark1'!Z71</f>
        <v>134.32871559633037</v>
      </c>
      <c r="P54" s="98"/>
      <c r="Q54" s="98">
        <f>+'Ark1'!AA71</f>
        <v>28.477023290596076</v>
      </c>
      <c r="R54" s="112">
        <f>+'Ark1'!AB71</f>
        <v>3.9534691677187936</v>
      </c>
      <c r="S54" s="98">
        <f>+'Ark1'!AC71</f>
        <v>-58.601310263462977</v>
      </c>
      <c r="T54" s="98">
        <f t="shared" si="7"/>
        <v>7.751269035532995</v>
      </c>
      <c r="U54" s="88">
        <f>+IF(G54=0,"",'Ark1'!V71)</f>
        <v>14.453831041257365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7">
        <f>+'Ark1'!D72</f>
        <v>7</v>
      </c>
      <c r="C55" s="87" t="str">
        <f t="shared" si="8"/>
        <v>Jul</v>
      </c>
      <c r="D55" s="87">
        <f>+'Ark1'!C72</f>
        <v>2020</v>
      </c>
      <c r="E55" s="87">
        <f>+'Ark1'!Q72</f>
        <v>199</v>
      </c>
      <c r="F55" s="87"/>
      <c r="G55" s="98">
        <f>+'Ark1'!R72</f>
        <v>1893</v>
      </c>
      <c r="H55" s="98"/>
      <c r="I55" s="98">
        <f>+'Ark1'!S72</f>
        <v>1892</v>
      </c>
      <c r="J55" s="112">
        <f>+'Ark1'!T72</f>
        <v>9.4579065700724456</v>
      </c>
      <c r="K55" s="112">
        <f>+'Ark1'!U72</f>
        <v>9.460757730140207</v>
      </c>
      <c r="L55" s="96"/>
      <c r="M55" s="88">
        <f>+'Ark1'!W72</f>
        <v>58.028012684989442</v>
      </c>
      <c r="N55" s="87"/>
      <c r="O55" s="98">
        <f>+'Ark1'!Z72</f>
        <v>134.17414376321329</v>
      </c>
      <c r="P55" s="98"/>
      <c r="Q55" s="98">
        <f>+'Ark1'!AA72</f>
        <v>28.349366600239687</v>
      </c>
      <c r="R55" s="112">
        <f>+'Ark1'!AB72</f>
        <v>3.8833081383133607</v>
      </c>
      <c r="S55" s="98">
        <f>+'Ark1'!AC72</f>
        <v>-59.802421978298099</v>
      </c>
      <c r="T55" s="98">
        <f t="shared" si="7"/>
        <v>9.5125628140703515</v>
      </c>
      <c r="U55" s="88">
        <f>+IF(G55=0,"",'Ark1'!V72)</f>
        <v>14.649234020073957</v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7">
        <f>+'Ark1'!D73</f>
        <v>8</v>
      </c>
      <c r="C56" s="87" t="str">
        <f t="shared" si="8"/>
        <v>Aug</v>
      </c>
      <c r="D56" s="87">
        <f>+'Ark1'!C73</f>
        <v>2020</v>
      </c>
      <c r="E56" s="87">
        <f>+'Ark1'!Q73</f>
        <v>196</v>
      </c>
      <c r="F56" s="87"/>
      <c r="G56" s="98">
        <f>+'Ark1'!R73</f>
        <v>1788</v>
      </c>
      <c r="H56" s="98"/>
      <c r="I56" s="98">
        <f>+'Ark1'!S73</f>
        <v>1786</v>
      </c>
      <c r="J56" s="112">
        <f>+'Ark1'!T73</f>
        <v>8.9333000249812624</v>
      </c>
      <c r="K56" s="112">
        <f>+'Ark1'!U73</f>
        <v>8.8149810010587952</v>
      </c>
      <c r="L56" s="96"/>
      <c r="M56" s="88">
        <f>+'Ark1'!W73</f>
        <v>58.003919372900349</v>
      </c>
      <c r="N56" s="87"/>
      <c r="O56" s="98">
        <f>+'Ark1'!Z73</f>
        <v>132.43536394176922</v>
      </c>
      <c r="P56" s="98"/>
      <c r="Q56" s="98">
        <f>+'Ark1'!AA73</f>
        <v>28.259175826138843</v>
      </c>
      <c r="R56" s="112">
        <f>+'Ark1'!AB73</f>
        <v>3.8078845358697775</v>
      </c>
      <c r="S56" s="98">
        <f>+'Ark1'!AC73</f>
        <v>-50.375992837681878</v>
      </c>
      <c r="T56" s="98">
        <f t="shared" si="7"/>
        <v>9.1224489795918373</v>
      </c>
      <c r="U56" s="88">
        <f>+IF(G56=0,"",'Ark1'!V73)</f>
        <v>14.542505592841161</v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7">
        <f>+'Ark1'!D74</f>
        <v>9</v>
      </c>
      <c r="C57" s="87" t="str">
        <f t="shared" si="8"/>
        <v>Sep</v>
      </c>
      <c r="D57" s="87">
        <f>+'Ark1'!C74</f>
        <v>2020</v>
      </c>
      <c r="E57" s="87">
        <f>+'Ark1'!Q74</f>
        <v>208</v>
      </c>
      <c r="F57" s="87"/>
      <c r="G57" s="98">
        <f>+'Ark1'!R74</f>
        <v>1935</v>
      </c>
      <c r="H57" s="98"/>
      <c r="I57" s="98">
        <f>+'Ark1'!S74</f>
        <v>1935</v>
      </c>
      <c r="J57" s="112">
        <f>+'Ark1'!T74</f>
        <v>9.6677491881089193</v>
      </c>
      <c r="K57" s="112">
        <f>+'Ark1'!U74</f>
        <v>9.7573788707907614</v>
      </c>
      <c r="L57" s="96"/>
      <c r="M57" s="88">
        <f>+'Ark1'!W74</f>
        <v>57.642894056847553</v>
      </c>
      <c r="N57" s="87"/>
      <c r="O57" s="98">
        <f>+'Ark1'!Z74</f>
        <v>135.30574677002599</v>
      </c>
      <c r="P57" s="98"/>
      <c r="Q57" s="98">
        <f>+'Ark1'!AA74</f>
        <v>28.029154707932911</v>
      </c>
      <c r="R57" s="112">
        <f>+'Ark1'!AB74</f>
        <v>4.1076118786182043</v>
      </c>
      <c r="S57" s="98">
        <f>+'Ark1'!AC74</f>
        <v>-55.007568851311405</v>
      </c>
      <c r="T57" s="98">
        <f t="shared" si="7"/>
        <v>9.302884615384615</v>
      </c>
      <c r="U57" s="88">
        <f>+IF(G57=0,"",'Ark1'!V74)</f>
        <v>14.294573643410857</v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7">
        <f>+'Ark1'!D75</f>
        <v>10</v>
      </c>
      <c r="C58" s="87" t="str">
        <f t="shared" si="8"/>
        <v>Okt</v>
      </c>
      <c r="D58" s="87">
        <f>+'Ark1'!C75</f>
        <v>2020</v>
      </c>
      <c r="E58" s="87">
        <f>+'Ark1'!Q75</f>
        <v>167</v>
      </c>
      <c r="F58" s="87"/>
      <c r="G58" s="98">
        <f>+'Ark1'!R75</f>
        <v>1290</v>
      </c>
      <c r="H58" s="98"/>
      <c r="I58" s="98">
        <f>+'Ark1'!S75</f>
        <v>1290</v>
      </c>
      <c r="J58" s="112">
        <f>+'Ark1'!T75</f>
        <v>6.4451661254059438</v>
      </c>
      <c r="K58" s="112">
        <f>+'Ark1'!U75</f>
        <v>6.5636422929733937</v>
      </c>
      <c r="L58" s="96"/>
      <c r="M58" s="88">
        <f>+'Ark1'!W75</f>
        <v>58.251162790697663</v>
      </c>
      <c r="N58" s="87"/>
      <c r="O58" s="98">
        <f>+'Ark1'!Z75</f>
        <v>136.5272170542637</v>
      </c>
      <c r="P58" s="98"/>
      <c r="Q58" s="98">
        <f>+'Ark1'!AA75</f>
        <v>28.954085825252921</v>
      </c>
      <c r="R58" s="112">
        <f>+'Ark1'!AB75</f>
        <v>3.4507187495111111</v>
      </c>
      <c r="S58" s="98">
        <f>+'Ark1'!AC75</f>
        <v>-51.32708174987981</v>
      </c>
      <c r="T58" s="98">
        <f t="shared" si="7"/>
        <v>7.7245508982035931</v>
      </c>
      <c r="U58" s="88">
        <f>+IF(G58=0,"",'Ark1'!V75)</f>
        <v>14.695348837209306</v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7">
        <f>+'Ark1'!D76</f>
        <v>11</v>
      </c>
      <c r="C59" s="87" t="str">
        <f t="shared" si="8"/>
        <v>Nov</v>
      </c>
      <c r="D59" s="87">
        <f>+'Ark1'!C76</f>
        <v>2020</v>
      </c>
      <c r="E59" s="87">
        <f>+'Ark1'!Q76</f>
        <v>201</v>
      </c>
      <c r="F59" s="87"/>
      <c r="G59" s="98">
        <f>+'Ark1'!R76</f>
        <v>1555</v>
      </c>
      <c r="H59" s="98"/>
      <c r="I59" s="98">
        <f>+'Ark1'!S76</f>
        <v>1553</v>
      </c>
      <c r="J59" s="112">
        <f>+'Ark1'!T76</f>
        <v>7.7691731201598788</v>
      </c>
      <c r="K59" s="112">
        <f>+'Ark1'!U76</f>
        <v>7.927976779210586</v>
      </c>
      <c r="L59" s="96"/>
      <c r="M59" s="88">
        <f>+'Ark1'!W76</f>
        <v>57.90148100450741</v>
      </c>
      <c r="N59" s="87"/>
      <c r="O59" s="98">
        <f>+'Ark1'!Z76</f>
        <v>136.9793045717964</v>
      </c>
      <c r="P59" s="98"/>
      <c r="Q59" s="98">
        <f>+'Ark1'!AA76</f>
        <v>29.714257574213622</v>
      </c>
      <c r="R59" s="112">
        <f>+'Ark1'!AB76</f>
        <v>4.1501073767666492</v>
      </c>
      <c r="S59" s="98">
        <f>+'Ark1'!AC76</f>
        <v>-54.485616052394541</v>
      </c>
      <c r="T59" s="98">
        <f t="shared" si="7"/>
        <v>7.7363184079601988</v>
      </c>
      <c r="U59" s="88">
        <f>+IF(G59=0,"",'Ark1'!V76)</f>
        <v>14.360771704180063</v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7">
        <f>+'Ark1'!D77</f>
        <v>12</v>
      </c>
      <c r="C60" s="87" t="str">
        <f t="shared" si="8"/>
        <v>Des</v>
      </c>
      <c r="D60" s="87">
        <f>+'Ark1'!C77</f>
        <v>2020</v>
      </c>
      <c r="E60" s="87">
        <f>+'Ark1'!Q77</f>
        <v>189</v>
      </c>
      <c r="F60" s="87"/>
      <c r="G60" s="98">
        <f>+'Ark1'!R77</f>
        <v>1467</v>
      </c>
      <c r="H60" s="98"/>
      <c r="I60" s="98">
        <f>+'Ark1'!S77</f>
        <v>1467</v>
      </c>
      <c r="J60" s="112">
        <f>+'Ark1'!T77</f>
        <v>7.3295028728453619</v>
      </c>
      <c r="K60" s="112">
        <f>+'Ark1'!U77</f>
        <v>7.506936085156906</v>
      </c>
      <c r="L60" s="96"/>
      <c r="M60" s="88">
        <f>+'Ark1'!W77</f>
        <v>57.543967280163592</v>
      </c>
      <c r="N60" s="87"/>
      <c r="O60" s="98">
        <f>+'Ark1'!Z77</f>
        <v>137.30825494205857</v>
      </c>
      <c r="P60" s="98"/>
      <c r="Q60" s="98">
        <f>+'Ark1'!AA77</f>
        <v>28.160027239074513</v>
      </c>
      <c r="R60" s="112">
        <f>+'Ark1'!AB77</f>
        <v>4.1777084052191311</v>
      </c>
      <c r="S60" s="98">
        <f>+'Ark1'!AC77</f>
        <v>-56.305487993110283</v>
      </c>
      <c r="T60" s="98">
        <f t="shared" si="7"/>
        <v>7.7619047619047619</v>
      </c>
      <c r="U60" s="88">
        <f>+IF(G60=0,"",'Ark1'!V77)</f>
        <v>14.192229038854803</v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71"/>
      <c r="H61" s="71"/>
      <c r="I61" s="71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+'Ark1'!D78</f>
        <v>1</v>
      </c>
      <c r="C62" s="3" t="str">
        <f t="shared" ref="C62:C73" si="9">+C49</f>
        <v>Jan</v>
      </c>
      <c r="D62" s="3">
        <f>+'Ark1'!C78</f>
        <v>2019</v>
      </c>
      <c r="E62" s="3">
        <f>+'Ark1'!Q78</f>
        <v>278</v>
      </c>
      <c r="F62" s="3"/>
      <c r="G62" s="14">
        <f>+'Ark1'!R78</f>
        <v>2479</v>
      </c>
      <c r="H62" s="14"/>
      <c r="I62" s="14">
        <f>+'Ark1'!S78</f>
        <v>2474</v>
      </c>
      <c r="J62" s="52">
        <f>+'Ark1'!T78</f>
        <v>10.459915611814344</v>
      </c>
      <c r="K62" s="52">
        <f>+'Ark1'!U78</f>
        <v>10.636989992814874</v>
      </c>
      <c r="L62" s="96"/>
      <c r="M62" s="11">
        <f>+'Ark1'!W78</f>
        <v>58.229991915925645</v>
      </c>
      <c r="N62" s="3"/>
      <c r="O62" s="14">
        <f>+'Ark1'!Z78</f>
        <v>136.94430072756651</v>
      </c>
      <c r="P62" s="14"/>
      <c r="Q62" s="14">
        <f>+'Ark1'!AA78</f>
        <v>28.347445485936795</v>
      </c>
      <c r="R62" s="52">
        <f>+'Ark1'!AB78</f>
        <v>4.0788576178124334</v>
      </c>
      <c r="S62" s="14">
        <f>+'Ark1'!AC78</f>
        <v>-58.444808199085081</v>
      </c>
      <c r="T62" s="14">
        <f t="shared" si="7"/>
        <v>8.9172661870503589</v>
      </c>
      <c r="U62" s="11">
        <f>+IF(G62=0,"",'Ark1'!V78)</f>
        <v>14.649455425574821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+'Ark1'!D79</f>
        <v>2</v>
      </c>
      <c r="C63" s="3" t="str">
        <f t="shared" si="9"/>
        <v>Feb</v>
      </c>
      <c r="D63" s="3">
        <f>+'Ark1'!C79</f>
        <v>2019</v>
      </c>
      <c r="E63" s="3">
        <f>+'Ark1'!Q79</f>
        <v>238</v>
      </c>
      <c r="G63" s="14">
        <f>+'Ark1'!R79</f>
        <v>1884</v>
      </c>
      <c r="H63" s="14"/>
      <c r="I63" s="14">
        <f>+'Ark1'!S79</f>
        <v>1879</v>
      </c>
      <c r="J63" s="52">
        <f>+'Ark1'!T79</f>
        <v>7.9493670886075956</v>
      </c>
      <c r="K63" s="52">
        <f>+'Ark1'!U79</f>
        <v>8.0318614458399953</v>
      </c>
      <c r="L63" s="96"/>
      <c r="M63" s="11">
        <f>+'Ark1'!W79</f>
        <v>58.034592868547094</v>
      </c>
      <c r="O63" s="14">
        <f>+'Ark1'!Z79</f>
        <v>136.14896221394375</v>
      </c>
      <c r="P63" s="14"/>
      <c r="Q63" s="14">
        <f>+'Ark1'!AA79</f>
        <v>28.246160453223322</v>
      </c>
      <c r="R63" s="52">
        <f>+'Ark1'!AB79</f>
        <v>3.7388650695462098</v>
      </c>
      <c r="S63" s="14">
        <f>+'Ark1'!AC79</f>
        <v>-62.136412980090391</v>
      </c>
      <c r="T63" s="14">
        <f t="shared" si="7"/>
        <v>7.9159663865546221</v>
      </c>
      <c r="U63" s="11">
        <f>+IF(G63=0,"",'Ark1'!V79)</f>
        <v>14.589702760084924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+'Ark1'!D80</f>
        <v>3</v>
      </c>
      <c r="C64" s="3" t="str">
        <f t="shared" si="9"/>
        <v>Mar</v>
      </c>
      <c r="D64" s="3">
        <f>+'Ark1'!C80</f>
        <v>2019</v>
      </c>
      <c r="E64" s="3">
        <f>+'Ark1'!Q80</f>
        <v>257</v>
      </c>
      <c r="G64" s="14">
        <f>+'Ark1'!R80</f>
        <v>2109</v>
      </c>
      <c r="H64" s="14"/>
      <c r="I64" s="14">
        <f>+'Ark1'!S80</f>
        <v>2104</v>
      </c>
      <c r="J64" s="52">
        <f>+'Ark1'!T80</f>
        <v>8.8987341772151911</v>
      </c>
      <c r="K64" s="52">
        <f>+'Ark1'!U80</f>
        <v>8.826304102837204</v>
      </c>
      <c r="L64" s="96"/>
      <c r="M64" s="11">
        <f>+'Ark1'!W80</f>
        <v>58.260931558935347</v>
      </c>
      <c r="O64" s="14">
        <f>+'Ark1'!Z80</f>
        <v>133.61587452471488</v>
      </c>
      <c r="P64" s="14"/>
      <c r="Q64" s="14">
        <f>+'Ark1'!AA80</f>
        <v>27.538795049716914</v>
      </c>
      <c r="R64" s="52">
        <f>+'Ark1'!AB80</f>
        <v>3.614750395943533</v>
      </c>
      <c r="S64" s="14">
        <f>+'Ark1'!AC80</f>
        <v>-57.949819003716456</v>
      </c>
      <c r="T64" s="14">
        <f t="shared" si="7"/>
        <v>8.2062256809338514</v>
      </c>
      <c r="U64" s="11">
        <f>+IF(G64=0,"",'Ark1'!V80)</f>
        <v>14.662873399715499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+'Ark1'!D81</f>
        <v>4</v>
      </c>
      <c r="C65" s="3" t="str">
        <f t="shared" si="9"/>
        <v>Apr</v>
      </c>
      <c r="D65" s="3">
        <f>+'Ark1'!C81</f>
        <v>2019</v>
      </c>
      <c r="E65" s="3">
        <f>+'Ark1'!Q81</f>
        <v>249</v>
      </c>
      <c r="G65" s="14">
        <f>+'Ark1'!R81</f>
        <v>2139</v>
      </c>
      <c r="H65" s="14"/>
      <c r="I65" s="14">
        <f>+'Ark1'!S81</f>
        <v>2139</v>
      </c>
      <c r="J65" s="52">
        <f>+'Ark1'!T81</f>
        <v>9.0253164556962009</v>
      </c>
      <c r="K65" s="52">
        <f>+'Ark1'!U81</f>
        <v>8.943326621714764</v>
      </c>
      <c r="L65" s="96"/>
      <c r="M65" s="11">
        <f>+'Ark1'!W81</f>
        <v>58.38101916783544</v>
      </c>
      <c r="O65" s="14">
        <f>+'Ark1'!Z81</f>
        <v>133.17208976157102</v>
      </c>
      <c r="P65" s="14"/>
      <c r="Q65" s="14">
        <f>+'Ark1'!AA81</f>
        <v>27.469750150533063</v>
      </c>
      <c r="R65" s="52">
        <f>+'Ark1'!AB81</f>
        <v>3.6347029628242327</v>
      </c>
      <c r="S65" s="14">
        <f>+'Ark1'!AC81</f>
        <v>-55.820973534508063</v>
      </c>
      <c r="T65" s="14">
        <f t="shared" si="7"/>
        <v>8.5903614457831328</v>
      </c>
      <c r="U65" s="11">
        <f>+IF(G65=0,"",'Ark1'!V81)</f>
        <v>14.757363253856944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+'Ark1'!D82</f>
        <v>5</v>
      </c>
      <c r="C66" s="3" t="str">
        <f t="shared" si="9"/>
        <v>Mai</v>
      </c>
      <c r="D66" s="3">
        <f>+'Ark1'!C82</f>
        <v>2019</v>
      </c>
      <c r="E66" s="3">
        <f>+'Ark1'!Q82</f>
        <v>268</v>
      </c>
      <c r="F66" s="3"/>
      <c r="G66" s="14">
        <f>+'Ark1'!R82</f>
        <v>2073</v>
      </c>
      <c r="H66" s="14"/>
      <c r="I66" s="14">
        <f>+'Ark1'!S82</f>
        <v>2071</v>
      </c>
      <c r="J66" s="52">
        <f>+'Ark1'!T82</f>
        <v>8.7468354430379769</v>
      </c>
      <c r="K66" s="52">
        <f>+'Ark1'!U82</f>
        <v>8.7896303700276803</v>
      </c>
      <c r="L66" s="96"/>
      <c r="M66" s="11">
        <f>+'Ark1'!W82</f>
        <v>57.908739739256397</v>
      </c>
      <c r="N66" s="3"/>
      <c r="O66" s="14">
        <f>+'Ark1'!Z82</f>
        <v>135.18092708836289</v>
      </c>
      <c r="P66" s="14"/>
      <c r="Q66" s="14">
        <f>+'Ark1'!AA82</f>
        <v>28.740676204157126</v>
      </c>
      <c r="R66" s="52">
        <f>+'Ark1'!AB82</f>
        <v>3.9730958930941962</v>
      </c>
      <c r="S66" s="14">
        <f>+'Ark1'!AC82</f>
        <v>-54.571094708578414</v>
      </c>
      <c r="T66" s="14">
        <f t="shared" si="7"/>
        <v>7.7350746268656714</v>
      </c>
      <c r="U66" s="11">
        <f>+IF(G66=0,"",'Ark1'!V82)</f>
        <v>14.480945489628557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+'Ark1'!D83</f>
        <v>6</v>
      </c>
      <c r="C67" s="3" t="str">
        <f t="shared" si="9"/>
        <v>Jun</v>
      </c>
      <c r="D67" s="3">
        <f>+'Ark1'!C83</f>
        <v>2019</v>
      </c>
      <c r="E67" s="3">
        <f>+'Ark1'!Q83</f>
        <v>235</v>
      </c>
      <c r="F67" s="3"/>
      <c r="G67" s="14">
        <f>+'Ark1'!R83</f>
        <v>1955</v>
      </c>
      <c r="H67" s="14"/>
      <c r="I67" s="14">
        <f>+'Ark1'!S83</f>
        <v>1950</v>
      </c>
      <c r="J67" s="52">
        <f>+'Ark1'!T83</f>
        <v>8.2489451476793256</v>
      </c>
      <c r="K67" s="52">
        <f>+'Ark1'!U83</f>
        <v>8.1194846980427489</v>
      </c>
      <c r="L67" s="96"/>
      <c r="M67" s="11">
        <f>+'Ark1'!W83</f>
        <v>58.109230769230784</v>
      </c>
      <c r="N67" s="3"/>
      <c r="O67" s="14">
        <f>+'Ark1'!Z83</f>
        <v>132.62297435897437</v>
      </c>
      <c r="P67" s="14"/>
      <c r="Q67" s="14">
        <f>+'Ark1'!AA83</f>
        <v>27.612564315475581</v>
      </c>
      <c r="R67" s="52">
        <f>+'Ark1'!AB83</f>
        <v>3.631467446988899</v>
      </c>
      <c r="S67" s="14">
        <f>+'Ark1'!AC83</f>
        <v>-56.916587517804643</v>
      </c>
      <c r="T67" s="14">
        <f t="shared" si="7"/>
        <v>8.3191489361702136</v>
      </c>
      <c r="U67" s="11">
        <f>+IF(G67=0,"",'Ark1'!V83)</f>
        <v>14.596419437340156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+'Ark1'!D84</f>
        <v>7</v>
      </c>
      <c r="C68" s="3" t="str">
        <f t="shared" si="9"/>
        <v>Jul</v>
      </c>
      <c r="D68" s="3">
        <f>+'Ark1'!C84</f>
        <v>2019</v>
      </c>
      <c r="E68" s="3">
        <f>+'Ark1'!Q84</f>
        <v>249</v>
      </c>
      <c r="F68" s="3"/>
      <c r="G68" s="14">
        <f>+'Ark1'!R84</f>
        <v>2036</v>
      </c>
      <c r="H68" s="14"/>
      <c r="I68" s="14">
        <f>+'Ark1'!S84</f>
        <v>2026</v>
      </c>
      <c r="J68" s="52">
        <f>+'Ark1'!T84</f>
        <v>8.5907172995780581</v>
      </c>
      <c r="K68" s="52">
        <f>+'Ark1'!U84</f>
        <v>8.5810346611639918</v>
      </c>
      <c r="L68" s="96"/>
      <c r="M68" s="11">
        <f>+'Ark1'!W84</f>
        <v>58.264067127344525</v>
      </c>
      <c r="N68" s="3"/>
      <c r="O68" s="14">
        <f>+'Ark1'!Z84</f>
        <v>134.90409180651523</v>
      </c>
      <c r="P68" s="14"/>
      <c r="Q68" s="14">
        <f>+'Ark1'!AA84</f>
        <v>28.163244340387845</v>
      </c>
      <c r="R68" s="52">
        <f>+'Ark1'!AB84</f>
        <v>3.492604235656557</v>
      </c>
      <c r="S68" s="14">
        <f>+'Ark1'!AC84</f>
        <v>-71.18291649068388</v>
      </c>
      <c r="T68" s="14">
        <f t="shared" si="7"/>
        <v>8.1767068273092374</v>
      </c>
      <c r="U68" s="11">
        <f>+IF(G68=0,"",'Ark1'!V84)</f>
        <v>14.712180746561888</v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+'Ark1'!D85</f>
        <v>8</v>
      </c>
      <c r="C69" s="3" t="str">
        <f t="shared" si="9"/>
        <v>Aug</v>
      </c>
      <c r="D69" s="3">
        <f>+'Ark1'!C85</f>
        <v>2019</v>
      </c>
      <c r="E69" s="3">
        <f>+'Ark1'!Q85</f>
        <v>204</v>
      </c>
      <c r="F69" s="3"/>
      <c r="G69" s="14">
        <f>+'Ark1'!R85</f>
        <v>1867</v>
      </c>
      <c r="H69" s="14"/>
      <c r="I69" s="14">
        <f>+'Ark1'!S85</f>
        <v>1866</v>
      </c>
      <c r="J69" s="52">
        <f>+'Ark1'!T85</f>
        <v>7.8776371308016877</v>
      </c>
      <c r="K69" s="52">
        <f>+'Ark1'!U85</f>
        <v>7.8361101773749695</v>
      </c>
      <c r="L69" s="96"/>
      <c r="M69" s="11">
        <f>+'Ark1'!W85</f>
        <v>57.956591639871384</v>
      </c>
      <c r="N69" s="3"/>
      <c r="O69" s="14">
        <f>+'Ark1'!Z85</f>
        <v>133.75616291532702</v>
      </c>
      <c r="P69" s="14"/>
      <c r="Q69" s="14">
        <f>+'Ark1'!AA85</f>
        <v>29.660495469450201</v>
      </c>
      <c r="R69" s="52">
        <f>+'Ark1'!AB85</f>
        <v>3.7815116835001992</v>
      </c>
      <c r="S69" s="14">
        <f>+'Ark1'!AC85</f>
        <v>-56.621452605840062</v>
      </c>
      <c r="T69" s="14">
        <f t="shared" si="7"/>
        <v>9.1519607843137258</v>
      </c>
      <c r="U69" s="11">
        <f>+IF(G69=0,"",'Ark1'!V85)</f>
        <v>14.542581681842533</v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+'Ark1'!D86</f>
        <v>9</v>
      </c>
      <c r="C70" s="3" t="str">
        <f t="shared" si="9"/>
        <v>Sep</v>
      </c>
      <c r="D70" s="3">
        <f>+'Ark1'!C86</f>
        <v>2019</v>
      </c>
      <c r="E70" s="3">
        <f>+'Ark1'!Q86</f>
        <v>208</v>
      </c>
      <c r="F70" s="3"/>
      <c r="G70" s="14">
        <f>+'Ark1'!R86</f>
        <v>1756</v>
      </c>
      <c r="H70" s="14"/>
      <c r="I70" s="14">
        <f>+'Ark1'!S86</f>
        <v>1756</v>
      </c>
      <c r="J70" s="52">
        <f>+'Ark1'!T86</f>
        <v>7.4092827004219428</v>
      </c>
      <c r="K70" s="52">
        <f>+'Ark1'!U86</f>
        <v>7.4484106446870495</v>
      </c>
      <c r="L70" s="96"/>
      <c r="M70" s="11">
        <f>+'Ark1'!W86</f>
        <v>58.212984054669718</v>
      </c>
      <c r="N70" s="3"/>
      <c r="O70" s="14">
        <f>+'Ark1'!Z86</f>
        <v>135.10269362186796</v>
      </c>
      <c r="P70" s="14"/>
      <c r="Q70" s="14">
        <f>+'Ark1'!AA86</f>
        <v>28.147137986942941</v>
      </c>
      <c r="R70" s="52">
        <f>+'Ark1'!AB86</f>
        <v>3.7694328651709439</v>
      </c>
      <c r="S70" s="14">
        <f>+'Ark1'!AC86</f>
        <v>-55.491954552230354</v>
      </c>
      <c r="T70" s="14">
        <f t="shared" si="7"/>
        <v>8.4423076923076916</v>
      </c>
      <c r="U70" s="11">
        <f>+IF(G70=0,"",'Ark1'!V86)</f>
        <v>14.642369020501135</v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+'Ark1'!D87</f>
        <v>10</v>
      </c>
      <c r="C71" s="3" t="str">
        <f t="shared" si="9"/>
        <v>Okt</v>
      </c>
      <c r="D71" s="3">
        <f>+'Ark1'!C87</f>
        <v>2019</v>
      </c>
      <c r="E71" s="3">
        <f>+'Ark1'!Q87</f>
        <v>208</v>
      </c>
      <c r="F71" s="3"/>
      <c r="G71" s="14">
        <f>+'Ark1'!R87</f>
        <v>1836</v>
      </c>
      <c r="H71" s="14"/>
      <c r="I71" s="14">
        <f>+'Ark1'!S87</f>
        <v>1832</v>
      </c>
      <c r="J71" s="52">
        <f>+'Ark1'!T87</f>
        <v>7.746835443037976</v>
      </c>
      <c r="K71" s="52">
        <f>+'Ark1'!U87</f>
        <v>7.7769402286849809</v>
      </c>
      <c r="L71" s="96"/>
      <c r="M71" s="11">
        <f>+'Ark1'!W87</f>
        <v>57.902292576419214</v>
      </c>
      <c r="N71" s="3"/>
      <c r="O71" s="14">
        <f>+'Ark1'!Z87</f>
        <v>135.20980895196519</v>
      </c>
      <c r="P71" s="14"/>
      <c r="Q71" s="14">
        <f>+'Ark1'!AA87</f>
        <v>28.216907746405461</v>
      </c>
      <c r="R71" s="52">
        <f>+'Ark1'!AB87</f>
        <v>3.8171577690802678</v>
      </c>
      <c r="S71" s="14">
        <f>+'Ark1'!AC87</f>
        <v>-56.718838147228574</v>
      </c>
      <c r="T71" s="14">
        <f t="shared" si="7"/>
        <v>8.8269230769230766</v>
      </c>
      <c r="U71" s="11">
        <f>+IF(G71=0,"",'Ark1'!V87)</f>
        <v>14.386710239651416</v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+'Ark1'!D88</f>
        <v>11</v>
      </c>
      <c r="C72" s="3" t="str">
        <f t="shared" si="9"/>
        <v>Nov</v>
      </c>
      <c r="D72" s="3">
        <f>+'Ark1'!C88</f>
        <v>2019</v>
      </c>
      <c r="E72" s="3">
        <f>+'Ark1'!Q88</f>
        <v>206</v>
      </c>
      <c r="F72" s="3"/>
      <c r="G72" s="14">
        <f>+'Ark1'!R88</f>
        <v>1776</v>
      </c>
      <c r="H72" s="14"/>
      <c r="I72" s="14">
        <f>+'Ark1'!S88</f>
        <v>1775</v>
      </c>
      <c r="J72" s="52">
        <f>+'Ark1'!T88</f>
        <v>7.4936708860759502</v>
      </c>
      <c r="K72" s="52">
        <f>+'Ark1'!U88</f>
        <v>7.5062710638885859</v>
      </c>
      <c r="L72" s="96"/>
      <c r="M72" s="11">
        <f>+'Ark1'!W88</f>
        <v>57.922253521126763</v>
      </c>
      <c r="N72" s="3"/>
      <c r="O72" s="14">
        <f>+'Ark1'!Z88</f>
        <v>134.6947887323947</v>
      </c>
      <c r="P72" s="14"/>
      <c r="Q72" s="14">
        <f>+'Ark1'!AA88</f>
        <v>28.211626029153631</v>
      </c>
      <c r="R72" s="52">
        <f>+'Ark1'!AB88</f>
        <v>3.8547772435899303</v>
      </c>
      <c r="S72" s="14">
        <f>+'Ark1'!AC88</f>
        <v>-53.386055738133088</v>
      </c>
      <c r="T72" s="14">
        <f t="shared" si="7"/>
        <v>8.6213592233009706</v>
      </c>
      <c r="U72" s="11">
        <f>+IF(G72=0,"",'Ark1'!V88)</f>
        <v>14.458896396396391</v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+'Ark1'!D89</f>
        <v>12</v>
      </c>
      <c r="C73" s="3" t="str">
        <f t="shared" si="9"/>
        <v>Des</v>
      </c>
      <c r="D73" s="3">
        <f>+'Ark1'!C89</f>
        <v>2019</v>
      </c>
      <c r="E73" s="3">
        <f>+'Ark1'!Q89</f>
        <v>199</v>
      </c>
      <c r="F73" s="3"/>
      <c r="G73" s="14">
        <f>+'Ark1'!R89</f>
        <v>1790</v>
      </c>
      <c r="H73" s="14"/>
      <c r="I73" s="14">
        <f>+'Ark1'!S89</f>
        <v>1789</v>
      </c>
      <c r="J73" s="52">
        <f>+'Ark1'!T89</f>
        <v>7.5527426160337523</v>
      </c>
      <c r="K73" s="52">
        <f>+'Ark1'!U89</f>
        <v>7.5036359929231553</v>
      </c>
      <c r="L73" s="96"/>
      <c r="M73" s="11">
        <f>+'Ark1'!W89</f>
        <v>58.334264952487409</v>
      </c>
      <c r="N73" s="3"/>
      <c r="O73" s="14">
        <f>+'Ark1'!Z89</f>
        <v>133.59380659586367</v>
      </c>
      <c r="P73" s="14"/>
      <c r="Q73" s="14">
        <f>+'Ark1'!AA89</f>
        <v>27.527942222505793</v>
      </c>
      <c r="R73" s="52">
        <f>+'Ark1'!AB89</f>
        <v>3.807270673637893</v>
      </c>
      <c r="S73" s="14">
        <f>+'Ark1'!AC89</f>
        <v>-53.746747844096994</v>
      </c>
      <c r="T73" s="14">
        <f t="shared" si="7"/>
        <v>8.9949748743718594</v>
      </c>
      <c r="U73" s="11">
        <f>+IF(G73=0,"",'Ark1'!V89)</f>
        <v>14.750837988826811</v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71"/>
      <c r="H74" s="71"/>
      <c r="I74" s="71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+'Ark1'!D90</f>
        <v>1</v>
      </c>
      <c r="C75" s="3" t="str">
        <f>+C62</f>
        <v>Jan</v>
      </c>
      <c r="D75" s="3">
        <f>+'Ark1'!C90</f>
        <v>2018</v>
      </c>
      <c r="E75" s="3">
        <f>+'Ark1'!Q90</f>
        <v>279</v>
      </c>
      <c r="F75" s="3"/>
      <c r="G75" s="14">
        <f>+'Ark1'!R90</f>
        <v>2452</v>
      </c>
      <c r="H75" s="14"/>
      <c r="I75" s="14">
        <f>+'Ark1'!S90</f>
        <v>2448</v>
      </c>
      <c r="J75" s="52">
        <f>+'Ark1'!T90</f>
        <v>8.5707294907197014</v>
      </c>
      <c r="K75" s="52">
        <f>+'Ark1'!U90</f>
        <v>8.545411398048655</v>
      </c>
      <c r="L75" s="96"/>
      <c r="M75" s="11">
        <f>+'Ark1'!W90</f>
        <v>58.781045751633997</v>
      </c>
      <c r="N75" s="3"/>
      <c r="O75" s="14">
        <f>+'Ark1'!Z90</f>
        <v>135.55000000000015</v>
      </c>
      <c r="P75" s="14"/>
      <c r="Q75" s="14">
        <f>+'Ark1'!AA90</f>
        <v>28.567244228494559</v>
      </c>
      <c r="R75" s="52">
        <f>+'Ark1'!AB90</f>
        <v>4.0373380156742362</v>
      </c>
      <c r="S75" s="14">
        <f>+'Ark1'!AC90</f>
        <v>-53.299478264547453</v>
      </c>
      <c r="T75" s="14">
        <f t="shared" si="7"/>
        <v>8.7885304659498207</v>
      </c>
      <c r="U75" s="11">
        <f>+IF(G75=0,"",'Ark1'!V90)</f>
        <v>14.985725938009788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+'Ark1'!D91</f>
        <v>2</v>
      </c>
      <c r="C76" s="3" t="str">
        <f t="shared" ref="C76:C86" si="10">+C63</f>
        <v>Feb</v>
      </c>
      <c r="D76" s="3">
        <f>+'Ark1'!C91</f>
        <v>2018</v>
      </c>
      <c r="E76" s="3">
        <f>+'Ark1'!Q91</f>
        <v>273</v>
      </c>
      <c r="F76" s="3"/>
      <c r="G76" s="14">
        <f>+'Ark1'!R91</f>
        <v>2340</v>
      </c>
      <c r="H76" s="14"/>
      <c r="I76" s="14">
        <f>+'Ark1'!S91</f>
        <v>2333</v>
      </c>
      <c r="J76" s="52">
        <f>+'Ark1'!T91</f>
        <v>8.1792442937537118</v>
      </c>
      <c r="K76" s="52">
        <f>+'Ark1'!U91</f>
        <v>8.3139877229359112</v>
      </c>
      <c r="L76" s="96"/>
      <c r="M76" s="11">
        <f>+'Ark1'!W91</f>
        <v>58.758679811401642</v>
      </c>
      <c r="N76" s="3"/>
      <c r="O76" s="14">
        <f>+'Ark1'!Z91</f>
        <v>138.37976853836247</v>
      </c>
      <c r="P76" s="14"/>
      <c r="Q76" s="14">
        <f>+'Ark1'!AA91</f>
        <v>27.183320958063632</v>
      </c>
      <c r="R76" s="52">
        <f>+'Ark1'!AB91</f>
        <v>3.7385135832549303</v>
      </c>
      <c r="S76" s="14">
        <f>+'Ark1'!AC91</f>
        <v>-53.490497570009445</v>
      </c>
      <c r="T76" s="14">
        <f t="shared" si="7"/>
        <v>8.5714285714285712</v>
      </c>
      <c r="U76" s="11">
        <f>+IF(G76=0,"",'Ark1'!V91)</f>
        <v>14.975213675213675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+'Ark1'!D92</f>
        <v>3</v>
      </c>
      <c r="C77" s="3" t="str">
        <f t="shared" si="10"/>
        <v>Mar</v>
      </c>
      <c r="D77" s="3">
        <f>+'Ark1'!C92</f>
        <v>2018</v>
      </c>
      <c r="E77" s="3">
        <f>+'Ark1'!Q92</f>
        <v>270</v>
      </c>
      <c r="F77" s="3"/>
      <c r="G77" s="14">
        <f>+'Ark1'!R92</f>
        <v>2265</v>
      </c>
      <c r="H77" s="14"/>
      <c r="I77" s="14">
        <f>+'Ark1'!S92</f>
        <v>2261</v>
      </c>
      <c r="J77" s="52">
        <f>+'Ark1'!T92</f>
        <v>7.9170890279282737</v>
      </c>
      <c r="K77" s="52">
        <f>+'Ark1'!U92</f>
        <v>7.8798751871735249</v>
      </c>
      <c r="L77" s="96"/>
      <c r="M77" s="11">
        <f>+'Ark1'!W92</f>
        <v>59.143299425033199</v>
      </c>
      <c r="N77" s="3"/>
      <c r="O77" s="14">
        <f>+'Ark1'!Z92</f>
        <v>135.33082706766911</v>
      </c>
      <c r="P77" s="14"/>
      <c r="Q77" s="14">
        <f>+'Ark1'!AA92</f>
        <v>27.416281327007439</v>
      </c>
      <c r="R77" s="52">
        <f>+'Ark1'!AB92</f>
        <v>3.6093869329807751</v>
      </c>
      <c r="S77" s="14">
        <f>+'Ark1'!AC92</f>
        <v>-53.322734042750191</v>
      </c>
      <c r="T77" s="14">
        <f t="shared" si="7"/>
        <v>8.3888888888888893</v>
      </c>
      <c r="U77" s="11">
        <f>+IF(G77=0,"",'Ark1'!V92)</f>
        <v>15.181898454746138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+'Ark1'!D93</f>
        <v>4</v>
      </c>
      <c r="C78" s="3" t="str">
        <f t="shared" si="10"/>
        <v>Apr</v>
      </c>
      <c r="D78" s="3">
        <f>+'Ark1'!C93</f>
        <v>2018</v>
      </c>
      <c r="E78" s="3">
        <f>+'Ark1'!Q93</f>
        <v>269</v>
      </c>
      <c r="F78" s="3"/>
      <c r="G78" s="14">
        <f>+'Ark1'!R93</f>
        <v>2463</v>
      </c>
      <c r="H78" s="14"/>
      <c r="I78" s="14">
        <f>+'Ark1'!S93</f>
        <v>2458</v>
      </c>
      <c r="J78" s="52">
        <f>+'Ark1'!T93</f>
        <v>8.6091789297074346</v>
      </c>
      <c r="K78" s="52">
        <f>+'Ark1'!U93</f>
        <v>8.5570129699392989</v>
      </c>
      <c r="L78" s="96"/>
      <c r="M78" s="11">
        <f>+'Ark1'!W93</f>
        <v>58.929617575264452</v>
      </c>
      <c r="N78" s="3"/>
      <c r="O78" s="14">
        <f>+'Ark1'!Z93</f>
        <v>135.18181448331956</v>
      </c>
      <c r="P78" s="14"/>
      <c r="Q78" s="14">
        <f>+'Ark1'!AA93</f>
        <v>27.698234229963376</v>
      </c>
      <c r="R78" s="52">
        <f>+'Ark1'!AB93</f>
        <v>3.5621201118177992</v>
      </c>
      <c r="S78" s="14">
        <f>+'Ark1'!AC93</f>
        <v>-52.284725811155077</v>
      </c>
      <c r="T78" s="14">
        <f t="shared" si="7"/>
        <v>9.1561338289962819</v>
      </c>
      <c r="U78" s="11">
        <f>+IF(G78=0,"",'Ark1'!V93)</f>
        <v>15.136419001218028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+'Ark1'!D94</f>
        <v>5</v>
      </c>
      <c r="C79" s="3" t="str">
        <f t="shared" si="10"/>
        <v>Mai</v>
      </c>
      <c r="D79" s="3">
        <f>+'Ark1'!C94</f>
        <v>2018</v>
      </c>
      <c r="E79" s="3">
        <f>+'Ark1'!Q94</f>
        <v>272</v>
      </c>
      <c r="F79" s="3"/>
      <c r="G79" s="14">
        <f>+'Ark1'!R94</f>
        <v>2518</v>
      </c>
      <c r="H79" s="14"/>
      <c r="I79" s="14">
        <f>+'Ark1'!S94</f>
        <v>2510</v>
      </c>
      <c r="J79" s="52">
        <f>+'Ark1'!T94</f>
        <v>8.8014261246460936</v>
      </c>
      <c r="K79" s="52">
        <f>+'Ark1'!U94</f>
        <v>8.6903164473591907</v>
      </c>
      <c r="L79" s="96"/>
      <c r="M79" s="11">
        <f>+'Ark1'!W94</f>
        <v>58.80756972111552</v>
      </c>
      <c r="N79" s="3"/>
      <c r="O79" s="14">
        <f>+'Ark1'!Z94</f>
        <v>134.44350597609559</v>
      </c>
      <c r="P79" s="14"/>
      <c r="Q79" s="14">
        <f>+'Ark1'!AA94</f>
        <v>29.148048318469407</v>
      </c>
      <c r="R79" s="52">
        <f>+'Ark1'!AB94</f>
        <v>3.7151598645070738</v>
      </c>
      <c r="S79" s="14">
        <f>+'Ark1'!AC94</f>
        <v>-53.677043866403743</v>
      </c>
      <c r="T79" s="14">
        <f t="shared" si="7"/>
        <v>9.257352941176471</v>
      </c>
      <c r="U79" s="11">
        <f>+IF(G79=0,"",'Ark1'!V94)</f>
        <v>14.964257347100876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+'Ark1'!D95</f>
        <v>6</v>
      </c>
      <c r="C80" s="3" t="str">
        <f t="shared" si="10"/>
        <v>Jun</v>
      </c>
      <c r="D80" s="3">
        <f>+'Ark1'!C95</f>
        <v>2018</v>
      </c>
      <c r="E80" s="3">
        <f>+'Ark1'!Q95</f>
        <v>282</v>
      </c>
      <c r="F80" s="3"/>
      <c r="G80" s="14">
        <f>+'Ark1'!R95</f>
        <v>2488</v>
      </c>
      <c r="H80" s="14"/>
      <c r="I80" s="14">
        <f>+'Ark1'!S95</f>
        <v>2487</v>
      </c>
      <c r="J80" s="52">
        <f>+'Ark1'!T95</f>
        <v>8.6965640183159127</v>
      </c>
      <c r="K80" s="52">
        <f>+'Ark1'!U95</f>
        <v>8.6264936379992996</v>
      </c>
      <c r="L80" s="96"/>
      <c r="M80" s="11">
        <f>+'Ark1'!W95</f>
        <v>58.415359871330921</v>
      </c>
      <c r="N80" s="3"/>
      <c r="O80" s="14">
        <f>+'Ark1'!Z95</f>
        <v>134.69034981905935</v>
      </c>
      <c r="P80" s="14"/>
      <c r="Q80" s="14">
        <f>+'Ark1'!AA95</f>
        <v>27.980920953978607</v>
      </c>
      <c r="R80" s="52">
        <f>+'Ark1'!AB95</f>
        <v>3.9636432399220634</v>
      </c>
      <c r="S80" s="14">
        <f>+'Ark1'!AC95</f>
        <v>-50.969798072764256</v>
      </c>
      <c r="T80" s="14">
        <f t="shared" si="7"/>
        <v>8.8226950354609937</v>
      </c>
      <c r="U80" s="11">
        <f>+IF(G80=0,"",'Ark1'!V95)</f>
        <v>14.799035369774918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+'Ark1'!D96</f>
        <v>7</v>
      </c>
      <c r="C81" s="3" t="str">
        <f t="shared" si="10"/>
        <v>Jul</v>
      </c>
      <c r="D81" s="3">
        <f>+'Ark1'!C96</f>
        <v>2018</v>
      </c>
      <c r="E81" s="3">
        <f>+'Ark1'!Q96</f>
        <v>274</v>
      </c>
      <c r="F81" s="3"/>
      <c r="G81" s="14">
        <f>+'Ark1'!R96</f>
        <v>2158</v>
      </c>
      <c r="H81" s="14"/>
      <c r="I81" s="14">
        <f>+'Ark1'!S96</f>
        <v>2155</v>
      </c>
      <c r="J81" s="52">
        <f>+'Ark1'!T96</f>
        <v>7.543080848683978</v>
      </c>
      <c r="K81" s="52">
        <f>+'Ark1'!U96</f>
        <v>7.5729807760279853</v>
      </c>
      <c r="L81" s="96"/>
      <c r="M81" s="11">
        <f>+'Ark1'!W96</f>
        <v>58.513689095127617</v>
      </c>
      <c r="N81" s="3"/>
      <c r="O81" s="14">
        <f>+'Ark1'!Z96</f>
        <v>136.45754060324822</v>
      </c>
      <c r="P81" s="14"/>
      <c r="Q81" s="14">
        <f>+'Ark1'!AA96</f>
        <v>29.087975246279321</v>
      </c>
      <c r="R81" s="52">
        <f>+'Ark1'!AB96</f>
        <v>3.9974670734235902</v>
      </c>
      <c r="S81" s="14">
        <f>+'Ark1'!AC96</f>
        <v>-54.013220957012514</v>
      </c>
      <c r="T81" s="14">
        <f t="shared" ref="T81:T149" si="11">+IF(G81=0,"",G81/E81)</f>
        <v>7.8759124087591239</v>
      </c>
      <c r="U81" s="11">
        <f>+IF(G81=0,"",'Ark1'!V96)</f>
        <v>14.849397590361445</v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+'Ark1'!D97</f>
        <v>8</v>
      </c>
      <c r="C82" s="3" t="str">
        <f t="shared" si="10"/>
        <v>Aug</v>
      </c>
      <c r="D82" s="3">
        <f>+'Ark1'!C97</f>
        <v>2018</v>
      </c>
      <c r="E82" s="3">
        <f>+'Ark1'!Q97</f>
        <v>279</v>
      </c>
      <c r="F82" s="3"/>
      <c r="G82" s="14">
        <f>+'Ark1'!R97</f>
        <v>2640</v>
      </c>
      <c r="H82" s="14"/>
      <c r="I82" s="14">
        <f>+'Ark1'!S97</f>
        <v>2634</v>
      </c>
      <c r="J82" s="52">
        <f>+'Ark1'!T97</f>
        <v>9.2278653570554727</v>
      </c>
      <c r="K82" s="52">
        <f>+'Ark1'!U97</f>
        <v>9.1835545078802632</v>
      </c>
      <c r="L82" s="96"/>
      <c r="M82" s="11">
        <f>+'Ark1'!W97</f>
        <v>58.532649962034917</v>
      </c>
      <c r="N82" s="3"/>
      <c r="O82" s="14">
        <f>+'Ark1'!Z97</f>
        <v>135.38576309794999</v>
      </c>
      <c r="P82" s="14"/>
      <c r="Q82" s="14">
        <f>+'Ark1'!AA97</f>
        <v>28.6662806748317</v>
      </c>
      <c r="R82" s="52">
        <f>+'Ark1'!AB97</f>
        <v>3.7502564884831</v>
      </c>
      <c r="S82" s="14">
        <f>+'Ark1'!AC97</f>
        <v>-51.212360734147026</v>
      </c>
      <c r="T82" s="14">
        <f t="shared" si="11"/>
        <v>9.4623655913978499</v>
      </c>
      <c r="U82" s="11">
        <f>+IF(G82=0,"",'Ark1'!V97)</f>
        <v>14.838636363636361</v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+'Ark1'!D98</f>
        <v>9</v>
      </c>
      <c r="C83" s="3" t="str">
        <f t="shared" si="10"/>
        <v>Sep</v>
      </c>
      <c r="D83" s="3">
        <f>+'Ark1'!C98</f>
        <v>2018</v>
      </c>
      <c r="E83" s="3">
        <f>+'Ark1'!Q98</f>
        <v>261</v>
      </c>
      <c r="F83" s="3"/>
      <c r="G83" s="14">
        <f>+'Ark1'!R98</f>
        <v>2336</v>
      </c>
      <c r="H83" s="14"/>
      <c r="I83" s="14">
        <f>+'Ark1'!S98</f>
        <v>2331</v>
      </c>
      <c r="J83" s="52">
        <f>+'Ark1'!T98</f>
        <v>8.1652626795763545</v>
      </c>
      <c r="K83" s="52">
        <f>+'Ark1'!U98</f>
        <v>8.2526912492085991</v>
      </c>
      <c r="L83" s="96"/>
      <c r="M83" s="11">
        <f>+'Ark1'!W98</f>
        <v>58.514371514371483</v>
      </c>
      <c r="N83" s="3"/>
      <c r="O83" s="14">
        <f>+'Ark1'!Z98</f>
        <v>137.47739167739181</v>
      </c>
      <c r="P83" s="14"/>
      <c r="Q83" s="14">
        <f>+'Ark1'!AA98</f>
        <v>29.442379347599402</v>
      </c>
      <c r="R83" s="52">
        <f>+'Ark1'!AB98</f>
        <v>4.0412007548605029</v>
      </c>
      <c r="S83" s="14">
        <f>+'Ark1'!AC98</f>
        <v>-48.806775842778762</v>
      </c>
      <c r="T83" s="14">
        <f t="shared" si="11"/>
        <v>8.9501915708812252</v>
      </c>
      <c r="U83" s="11">
        <f>+IF(G83=0,"",'Ark1'!V98)</f>
        <v>14.803082191780826</v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+'Ark1'!D99</f>
        <v>10</v>
      </c>
      <c r="C84" s="3" t="str">
        <f t="shared" si="10"/>
        <v>Okt</v>
      </c>
      <c r="D84" s="3">
        <f>+'Ark1'!C99</f>
        <v>2018</v>
      </c>
      <c r="E84" s="3">
        <f>+'Ark1'!Q99</f>
        <v>269</v>
      </c>
      <c r="F84" s="3"/>
      <c r="G84" s="14">
        <f>+'Ark1'!R99</f>
        <v>2565</v>
      </c>
      <c r="H84" s="14"/>
      <c r="I84" s="14">
        <f>+'Ark1'!S99</f>
        <v>2556</v>
      </c>
      <c r="J84" s="52">
        <f>+'Ark1'!T99</f>
        <v>8.9657100912300347</v>
      </c>
      <c r="K84" s="52">
        <f>+'Ark1'!U99</f>
        <v>8.9448582824857858</v>
      </c>
      <c r="L84" s="96"/>
      <c r="M84" s="11">
        <f>+'Ark1'!W99</f>
        <v>58.14827856025039</v>
      </c>
      <c r="N84" s="3"/>
      <c r="O84" s="14">
        <f>+'Ark1'!Z99</f>
        <v>135.89096244131449</v>
      </c>
      <c r="P84" s="14"/>
      <c r="Q84" s="14">
        <f>+'Ark1'!AA99</f>
        <v>29.324852201908008</v>
      </c>
      <c r="R84" s="52">
        <f>+'Ark1'!AB99</f>
        <v>4.1323375686842647</v>
      </c>
      <c r="S84" s="14">
        <f>+'Ark1'!AC99</f>
        <v>-56.319497388356979</v>
      </c>
      <c r="T84" s="14">
        <f t="shared" si="11"/>
        <v>9.5353159851301115</v>
      </c>
      <c r="U84" s="11">
        <f>+IF(G84=0,"",'Ark1'!V99)</f>
        <v>14.564132553606235</v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+'Ark1'!D100</f>
        <v>11</v>
      </c>
      <c r="C85" s="3" t="str">
        <f t="shared" si="10"/>
        <v>Nov</v>
      </c>
      <c r="D85" s="3">
        <f>+'Ark1'!C100</f>
        <v>2018</v>
      </c>
      <c r="E85" s="3">
        <f>+'Ark1'!Q100</f>
        <v>283</v>
      </c>
      <c r="F85" s="3"/>
      <c r="G85" s="14">
        <f>+'Ark1'!R100</f>
        <v>2568</v>
      </c>
      <c r="H85" s="14"/>
      <c r="I85" s="14">
        <f>+'Ark1'!S100</f>
        <v>2563</v>
      </c>
      <c r="J85" s="52">
        <f>+'Ark1'!T100</f>
        <v>8.97619630186305</v>
      </c>
      <c r="K85" s="52">
        <f>+'Ark1'!U100</f>
        <v>9.0951430618028883</v>
      </c>
      <c r="L85" s="96"/>
      <c r="M85" s="11">
        <f>+'Ark1'!W100</f>
        <v>58.460007803355438</v>
      </c>
      <c r="N85" s="3"/>
      <c r="O85" s="14">
        <f>+'Ark1'!Z100</f>
        <v>137.79672259071378</v>
      </c>
      <c r="P85" s="14"/>
      <c r="Q85" s="14">
        <f>+'Ark1'!AA100</f>
        <v>29.114682844036633</v>
      </c>
      <c r="R85" s="52">
        <f>+'Ark1'!AB100</f>
        <v>3.9227146874150449</v>
      </c>
      <c r="S85" s="14">
        <f>+'Ark1'!AC100</f>
        <v>-48.175068715318062</v>
      </c>
      <c r="T85" s="14">
        <f t="shared" si="11"/>
        <v>9.074204946996467</v>
      </c>
      <c r="U85" s="11">
        <f>+IF(G85=0,"",'Ark1'!V100)</f>
        <v>14.746884735202491</v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+'Ark1'!D101</f>
        <v>12</v>
      </c>
      <c r="C86" s="3" t="str">
        <f t="shared" si="10"/>
        <v>Des</v>
      </c>
      <c r="D86" s="3">
        <f>+'Ark1'!C101</f>
        <v>2018</v>
      </c>
      <c r="E86" s="3">
        <f>+'Ark1'!Q101</f>
        <v>245</v>
      </c>
      <c r="F86" s="3"/>
      <c r="G86" s="14">
        <f>+'Ark1'!R101</f>
        <v>1816</v>
      </c>
      <c r="H86" s="14"/>
      <c r="I86" s="14">
        <f>+'Ark1'!S101</f>
        <v>1814</v>
      </c>
      <c r="J86" s="52">
        <f>+'Ark1'!T101</f>
        <v>6.347652836519976</v>
      </c>
      <c r="K86" s="52">
        <f>+'Ark1'!U101</f>
        <v>6.337674759138622</v>
      </c>
      <c r="L86" s="96"/>
      <c r="M86" s="11">
        <f>+'Ark1'!W101</f>
        <v>58.065049614112461</v>
      </c>
      <c r="N86" s="3"/>
      <c r="O86" s="14">
        <f>+'Ark1'!Z101</f>
        <v>135.66587651598687</v>
      </c>
      <c r="P86" s="14"/>
      <c r="Q86" s="14">
        <f>+'Ark1'!AA101</f>
        <v>29.708609276366655</v>
      </c>
      <c r="R86" s="52">
        <f>+'Ark1'!AB101</f>
        <v>4.3452393284067048</v>
      </c>
      <c r="S86" s="14">
        <f>+'Ark1'!AC101</f>
        <v>-56.14231230286569</v>
      </c>
      <c r="T86" s="14">
        <f t="shared" si="11"/>
        <v>7.4122448979591837</v>
      </c>
      <c r="U86" s="11">
        <f>+IF(G86=0,"",'Ark1'!V101)</f>
        <v>14.506057268722463</v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71"/>
      <c r="H87" s="71"/>
      <c r="I87" s="71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+'Ark1'!D102</f>
        <v>1</v>
      </c>
      <c r="C88" s="3" t="str">
        <f>+C75</f>
        <v>Jan</v>
      </c>
      <c r="D88" s="3">
        <f>+'Ark1'!C102</f>
        <v>2017</v>
      </c>
      <c r="E88" s="3">
        <f>+'Ark1'!Q102</f>
        <v>297</v>
      </c>
      <c r="F88" s="3"/>
      <c r="G88" s="14">
        <f>+'Ark1'!R102</f>
        <v>2260</v>
      </c>
      <c r="H88" s="14"/>
      <c r="I88" s="14">
        <f>+'Ark1'!S102</f>
        <v>2257</v>
      </c>
      <c r="J88" s="52">
        <f>+'Ark1'!T102</f>
        <v>8.5428085428085403</v>
      </c>
      <c r="K88" s="52">
        <f>+'Ark1'!U102</f>
        <v>8.6999642786372018</v>
      </c>
      <c r="L88" s="96"/>
      <c r="M88" s="11">
        <f>+'Ark1'!W102</f>
        <v>58.675675675675663</v>
      </c>
      <c r="N88" s="3"/>
      <c r="O88" s="14">
        <f>+'Ark1'!Z102</f>
        <v>140.3680992467882</v>
      </c>
      <c r="P88" s="14"/>
      <c r="Q88" s="14">
        <f>+'Ark1'!AA102</f>
        <v>26.676132742698872</v>
      </c>
      <c r="R88" s="52">
        <f>+'Ark1'!AB102</f>
        <v>3.599253762229647</v>
      </c>
      <c r="S88" s="14">
        <f>+'Ark1'!AC102</f>
        <v>-53.921782635320888</v>
      </c>
      <c r="T88" s="14">
        <f t="shared" si="11"/>
        <v>7.609427609427609</v>
      </c>
      <c r="U88" s="11">
        <f>+IF(G88=0,"",'Ark1'!V102)</f>
        <v>14.954867256637172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+'Ark1'!D103</f>
        <v>2</v>
      </c>
      <c r="C89" s="3" t="str">
        <f t="shared" ref="C89:C99" si="12">+C76</f>
        <v>Feb</v>
      </c>
      <c r="D89" s="3">
        <f>+'Ark1'!C103</f>
        <v>2017</v>
      </c>
      <c r="E89" s="3">
        <f>+'Ark1'!Q103</f>
        <v>266</v>
      </c>
      <c r="F89" s="3"/>
      <c r="G89" s="14">
        <f>+'Ark1'!R103</f>
        <v>1704</v>
      </c>
      <c r="H89" s="14"/>
      <c r="I89" s="14">
        <f>+'Ark1'!S103</f>
        <v>1692</v>
      </c>
      <c r="J89" s="52">
        <f>+'Ark1'!T103</f>
        <v>6.4411264411264435</v>
      </c>
      <c r="K89" s="52">
        <f>+'Ark1'!U103</f>
        <v>6.4955129706333441</v>
      </c>
      <c r="L89" s="96"/>
      <c r="M89" s="11">
        <f>+'Ark1'!W103</f>
        <v>58.713947990543758</v>
      </c>
      <c r="N89" s="3"/>
      <c r="O89" s="14">
        <f>+'Ark1'!Z103</f>
        <v>139.79627659574453</v>
      </c>
      <c r="P89" s="14"/>
      <c r="Q89" s="14">
        <f>+'Ark1'!AA103</f>
        <v>28.130811945248482</v>
      </c>
      <c r="R89" s="52">
        <f>+'Ark1'!AB103</f>
        <v>3.579356264632239</v>
      </c>
      <c r="S89" s="14">
        <f>+'Ark1'!AC103</f>
        <v>-57.784800581150826</v>
      </c>
      <c r="T89" s="14">
        <f t="shared" si="11"/>
        <v>6.4060150375939848</v>
      </c>
      <c r="U89" s="11">
        <f>+IF(G89=0,"",'Ark1'!V103)</f>
        <v>14.936619718309862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+'Ark1'!D104</f>
        <v>3</v>
      </c>
      <c r="C90" s="3" t="str">
        <f t="shared" si="12"/>
        <v>Mar</v>
      </c>
      <c r="D90" s="3">
        <f>+'Ark1'!C104</f>
        <v>2017</v>
      </c>
      <c r="E90" s="3">
        <f>+'Ark1'!Q104</f>
        <v>298</v>
      </c>
      <c r="F90" s="3"/>
      <c r="G90" s="14">
        <f>+'Ark1'!R104</f>
        <v>2447</v>
      </c>
      <c r="H90" s="14"/>
      <c r="I90" s="14">
        <f>+'Ark1'!S104</f>
        <v>2436</v>
      </c>
      <c r="J90" s="52">
        <f>+'Ark1'!T104</f>
        <v>9.2496692496692496</v>
      </c>
      <c r="K90" s="52">
        <f>+'Ark1'!U104</f>
        <v>9.213068922018909</v>
      </c>
      <c r="L90" s="96"/>
      <c r="M90" s="11">
        <f>+'Ark1'!W104</f>
        <v>59.033661740558287</v>
      </c>
      <c r="N90" s="3"/>
      <c r="O90" s="14">
        <f>+'Ark1'!Z104</f>
        <v>137.72397372742205</v>
      </c>
      <c r="P90" s="14"/>
      <c r="Q90" s="14">
        <f>+'Ark1'!AA104</f>
        <v>26.603099933680408</v>
      </c>
      <c r="R90" s="52">
        <f>+'Ark1'!AB104</f>
        <v>3.5225778771176697</v>
      </c>
      <c r="S90" s="14">
        <f>+'Ark1'!AC104</f>
        <v>-53.806520085900637</v>
      </c>
      <c r="T90" s="14">
        <f t="shared" si="11"/>
        <v>8.2114093959731544</v>
      </c>
      <c r="U90" s="11">
        <f>+IF(G90=0,"",'Ark1'!V104)</f>
        <v>15.135676338373516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+'Ark1'!D105</f>
        <v>4</v>
      </c>
      <c r="C91" s="3" t="str">
        <f t="shared" si="12"/>
        <v>Apr</v>
      </c>
      <c r="D91" s="3">
        <f>+'Ark1'!C105</f>
        <v>2017</v>
      </c>
      <c r="E91" s="3">
        <f>+'Ark1'!Q105</f>
        <v>263</v>
      </c>
      <c r="F91" s="3"/>
      <c r="G91" s="14">
        <f>+'Ark1'!R105</f>
        <v>2079</v>
      </c>
      <c r="H91" s="14"/>
      <c r="I91" s="14">
        <f>+'Ark1'!S105</f>
        <v>2068</v>
      </c>
      <c r="J91" s="52">
        <f>+'Ark1'!T105</f>
        <v>7.8586278586278562</v>
      </c>
      <c r="K91" s="52">
        <f>+'Ark1'!U105</f>
        <v>7.8357121578734974</v>
      </c>
      <c r="L91" s="96"/>
      <c r="M91" s="11">
        <f>+'Ark1'!W105</f>
        <v>58.886847195357824</v>
      </c>
      <c r="N91" s="3"/>
      <c r="O91" s="14">
        <f>+'Ark1'!Z105</f>
        <v>137.97819148936188</v>
      </c>
      <c r="P91" s="14"/>
      <c r="Q91" s="14">
        <f>+'Ark1'!AA105</f>
        <v>26.978279701384043</v>
      </c>
      <c r="R91" s="52">
        <f>+'Ark1'!AB105</f>
        <v>3.4205207790990726</v>
      </c>
      <c r="S91" s="14">
        <f>+'Ark1'!AC105</f>
        <v>-53.36690845983005</v>
      </c>
      <c r="T91" s="14">
        <f t="shared" si="11"/>
        <v>7.9049429657794681</v>
      </c>
      <c r="U91" s="11">
        <f>+IF(G91=0,"",'Ark1'!V105)</f>
        <v>15.066859066859069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+'Ark1'!D106</f>
        <v>5</v>
      </c>
      <c r="C92" s="3" t="str">
        <f t="shared" si="12"/>
        <v>Mai</v>
      </c>
      <c r="D92" s="3">
        <f>+'Ark1'!C106</f>
        <v>2017</v>
      </c>
      <c r="E92" s="3">
        <f>+'Ark1'!Q106</f>
        <v>295</v>
      </c>
      <c r="F92" s="3"/>
      <c r="G92" s="14">
        <f>+'Ark1'!R106</f>
        <v>2252</v>
      </c>
      <c r="H92" s="14"/>
      <c r="I92" s="14">
        <f>+'Ark1'!S106</f>
        <v>2240</v>
      </c>
      <c r="J92" s="52">
        <f>+'Ark1'!T106</f>
        <v>8.512568512568512</v>
      </c>
      <c r="K92" s="52">
        <f>+'Ark1'!U106</f>
        <v>8.4559918741588724</v>
      </c>
      <c r="L92" s="96"/>
      <c r="M92" s="11">
        <f>+'Ark1'!W106</f>
        <v>59.152678571428595</v>
      </c>
      <c r="N92" s="3"/>
      <c r="O92" s="14">
        <f>+'Ark1'!Z106</f>
        <v>137.46718750000002</v>
      </c>
      <c r="P92" s="14"/>
      <c r="Q92" s="14">
        <f>+'Ark1'!AA106</f>
        <v>27.358283042222727</v>
      </c>
      <c r="R92" s="52">
        <f>+'Ark1'!AB106</f>
        <v>3.4322384361226232</v>
      </c>
      <c r="S92" s="14">
        <f>+'Ark1'!AC106</f>
        <v>-53.20216161101051</v>
      </c>
      <c r="T92" s="14">
        <f t="shared" si="11"/>
        <v>7.6338983050847462</v>
      </c>
      <c r="U92" s="11">
        <f>+IF(G92=0,"",'Ark1'!V106)</f>
        <v>15.193605683836582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+'Ark1'!D107</f>
        <v>6</v>
      </c>
      <c r="C93" s="3" t="str">
        <f t="shared" si="12"/>
        <v>Jun</v>
      </c>
      <c r="D93" s="3">
        <f>+'Ark1'!C107</f>
        <v>2017</v>
      </c>
      <c r="E93" s="3">
        <f>+'Ark1'!Q107</f>
        <v>299</v>
      </c>
      <c r="F93" s="3"/>
      <c r="G93" s="14">
        <f>+'Ark1'!R107</f>
        <v>2349</v>
      </c>
      <c r="H93" s="14"/>
      <c r="I93" s="14">
        <f>+'Ark1'!S107</f>
        <v>2337</v>
      </c>
      <c r="J93" s="52">
        <f>+'Ark1'!T107</f>
        <v>8.8792288792288758</v>
      </c>
      <c r="K93" s="52">
        <f>+'Ark1'!U107</f>
        <v>8.9171236921389703</v>
      </c>
      <c r="L93" s="96"/>
      <c r="M93" s="11">
        <f>+'Ark1'!W107</f>
        <v>58.363286264441598</v>
      </c>
      <c r="N93" s="3"/>
      <c r="O93" s="14">
        <f>+'Ark1'!Z107</f>
        <v>138.94681215233197</v>
      </c>
      <c r="P93" s="14"/>
      <c r="Q93" s="14">
        <f>+'Ark1'!AA107</f>
        <v>29.811168359964537</v>
      </c>
      <c r="R93" s="52">
        <f>+'Ark1'!AB107</f>
        <v>4.1975485419312992</v>
      </c>
      <c r="S93" s="14">
        <f>+'Ark1'!AC107</f>
        <v>-60.138522574811027</v>
      </c>
      <c r="T93" s="14">
        <f t="shared" si="11"/>
        <v>7.8561872909699</v>
      </c>
      <c r="U93" s="11">
        <f>+IF(G93=0,"",'Ark1'!V107)</f>
        <v>14.682418050234144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+'Ark1'!D108</f>
        <v>7</v>
      </c>
      <c r="C94" s="3" t="str">
        <f t="shared" si="12"/>
        <v>Jul</v>
      </c>
      <c r="D94" s="3">
        <f>+'Ark1'!C108</f>
        <v>2017</v>
      </c>
      <c r="E94" s="3">
        <f>+'Ark1'!Q108</f>
        <v>268</v>
      </c>
      <c r="F94" s="3"/>
      <c r="G94" s="14">
        <f>+'Ark1'!R108</f>
        <v>1892</v>
      </c>
      <c r="H94" s="14"/>
      <c r="I94" s="14">
        <f>+'Ark1'!S108</f>
        <v>1879</v>
      </c>
      <c r="J94" s="52">
        <f>+'Ark1'!T108</f>
        <v>7.1517671517671531</v>
      </c>
      <c r="K94" s="52">
        <f>+'Ark1'!U108</f>
        <v>7.0968225781860559</v>
      </c>
      <c r="L94" s="96"/>
      <c r="M94" s="11">
        <f>+'Ark1'!W108</f>
        <v>57.91165513571049</v>
      </c>
      <c r="N94" s="3"/>
      <c r="O94" s="14">
        <f>+'Ark1'!Z108</f>
        <v>137.53704097924401</v>
      </c>
      <c r="P94" s="14"/>
      <c r="Q94" s="14">
        <f>+'Ark1'!AA108</f>
        <v>28.867121220726279</v>
      </c>
      <c r="R94" s="52">
        <f>+'Ark1'!AB108</f>
        <v>4.3677013019893751</v>
      </c>
      <c r="S94" s="14">
        <f>+'Ark1'!AC108</f>
        <v>-53.864974829330237</v>
      </c>
      <c r="T94" s="14">
        <f t="shared" si="11"/>
        <v>7.0597014925373136</v>
      </c>
      <c r="U94" s="11">
        <f>+IF(G94=0,"",'Ark1'!V108)</f>
        <v>14.443446088794923</v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+'Ark1'!D109</f>
        <v>8</v>
      </c>
      <c r="C95" s="3" t="str">
        <f t="shared" si="12"/>
        <v>Aug</v>
      </c>
      <c r="D95" s="3">
        <f>+'Ark1'!C109</f>
        <v>2017</v>
      </c>
      <c r="E95" s="3">
        <f>+'Ark1'!Q109</f>
        <v>284</v>
      </c>
      <c r="F95" s="3"/>
      <c r="G95" s="14">
        <f>+'Ark1'!R109</f>
        <v>2527</v>
      </c>
      <c r="H95" s="14"/>
      <c r="I95" s="14">
        <f>+'Ark1'!S109</f>
        <v>2521</v>
      </c>
      <c r="J95" s="52">
        <f>+'Ark1'!T109</f>
        <v>9.5520695520695504</v>
      </c>
      <c r="K95" s="52">
        <f>+'Ark1'!U109</f>
        <v>9.5527404172940624</v>
      </c>
      <c r="L95" s="96"/>
      <c r="M95" s="11">
        <f>+'Ark1'!W109</f>
        <v>58.629908766362561</v>
      </c>
      <c r="N95" s="3"/>
      <c r="O95" s="14">
        <f>+'Ark1'!Z109</f>
        <v>137.98683062276868</v>
      </c>
      <c r="P95" s="14"/>
      <c r="Q95" s="14">
        <f>+'Ark1'!AA109</f>
        <v>28.424594936312324</v>
      </c>
      <c r="R95" s="52">
        <f>+'Ark1'!AB109</f>
        <v>3.9131641900372927</v>
      </c>
      <c r="S95" s="14">
        <f>+'Ark1'!AC109</f>
        <v>-52.171646248398687</v>
      </c>
      <c r="T95" s="14">
        <f t="shared" si="11"/>
        <v>8.897887323943662</v>
      </c>
      <c r="U95" s="11">
        <f>+IF(G95=0,"",'Ark1'!V109)</f>
        <v>14.881677878907798</v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+'Ark1'!D110</f>
        <v>9</v>
      </c>
      <c r="C96" s="3" t="str">
        <f t="shared" si="12"/>
        <v>Sep</v>
      </c>
      <c r="D96" s="3">
        <f>+'Ark1'!C110</f>
        <v>2017</v>
      </c>
      <c r="E96" s="3">
        <f>+'Ark1'!Q110</f>
        <v>280</v>
      </c>
      <c r="F96" s="3"/>
      <c r="G96" s="14">
        <f>+'Ark1'!R110</f>
        <v>2247</v>
      </c>
      <c r="H96" s="14"/>
      <c r="I96" s="14">
        <f>+'Ark1'!S110</f>
        <v>2235</v>
      </c>
      <c r="J96" s="52">
        <f>+'Ark1'!T110</f>
        <v>8.4936684936684941</v>
      </c>
      <c r="K96" s="52">
        <f>+'Ark1'!U110</f>
        <v>8.4426979690669519</v>
      </c>
      <c r="L96" s="96"/>
      <c r="M96" s="11">
        <f>+'Ark1'!W110</f>
        <v>58.161073825503344</v>
      </c>
      <c r="N96" s="3"/>
      <c r="O96" s="14">
        <f>+'Ark1'!Z110</f>
        <v>137.55812080536879</v>
      </c>
      <c r="P96" s="14"/>
      <c r="Q96" s="14">
        <f>+'Ark1'!AA110</f>
        <v>28.541136528195288</v>
      </c>
      <c r="R96" s="52">
        <f>+'Ark1'!AB110</f>
        <v>4.1101181105526132</v>
      </c>
      <c r="S96" s="14">
        <f>+'Ark1'!AC110</f>
        <v>-52.72942202858124</v>
      </c>
      <c r="T96" s="14">
        <f t="shared" si="11"/>
        <v>8.0250000000000004</v>
      </c>
      <c r="U96" s="11">
        <f>+IF(G96=0,"",'Ark1'!V110)</f>
        <v>14.61815754339119</v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+'Ark1'!D111</f>
        <v>10</v>
      </c>
      <c r="C97" s="3" t="str">
        <f t="shared" si="12"/>
        <v>Okt</v>
      </c>
      <c r="D97" s="3">
        <f>+'Ark1'!C111</f>
        <v>2017</v>
      </c>
      <c r="E97" s="3">
        <f>+'Ark1'!Q111</f>
        <v>265</v>
      </c>
      <c r="F97" s="3"/>
      <c r="G97" s="14">
        <f>+'Ark1'!R111</f>
        <v>2228</v>
      </c>
      <c r="H97" s="14"/>
      <c r="I97" s="14">
        <f>+'Ark1'!S111</f>
        <v>2216</v>
      </c>
      <c r="J97" s="52">
        <f>+'Ark1'!T111</f>
        <v>8.4218484218484235</v>
      </c>
      <c r="K97" s="52">
        <f>+'Ark1'!U111</f>
        <v>8.4379060119536895</v>
      </c>
      <c r="L97" s="96"/>
      <c r="M97" s="11">
        <f>+'Ark1'!W111</f>
        <v>58.280234657039721</v>
      </c>
      <c r="N97" s="3"/>
      <c r="O97" s="14">
        <f>+'Ark1'!Z111</f>
        <v>138.65879963898905</v>
      </c>
      <c r="P97" s="14"/>
      <c r="Q97" s="14">
        <f>+'Ark1'!AA111</f>
        <v>28.080381080529591</v>
      </c>
      <c r="R97" s="52">
        <f>+'Ark1'!AB111</f>
        <v>3.9520463943454152</v>
      </c>
      <c r="S97" s="14">
        <f>+'Ark1'!AC111</f>
        <v>-55.141233674043875</v>
      </c>
      <c r="T97" s="14">
        <f t="shared" si="11"/>
        <v>8.4075471698113216</v>
      </c>
      <c r="U97" s="11">
        <f>+IF(G97=0,"",'Ark1'!V111)</f>
        <v>14.653052064631956</v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+'Ark1'!D112</f>
        <v>11</v>
      </c>
      <c r="C98" s="3" t="str">
        <f t="shared" si="12"/>
        <v>Nov</v>
      </c>
      <c r="D98" s="3">
        <f>+'Ark1'!C112</f>
        <v>2017</v>
      </c>
      <c r="E98" s="3">
        <f>+'Ark1'!Q112</f>
        <v>279</v>
      </c>
      <c r="F98" s="3"/>
      <c r="G98" s="14">
        <f>+'Ark1'!R112</f>
        <v>2357</v>
      </c>
      <c r="H98" s="14"/>
      <c r="I98" s="14">
        <f>+'Ark1'!S112</f>
        <v>2351</v>
      </c>
      <c r="J98" s="52">
        <f>+'Ark1'!T112</f>
        <v>8.9094689094689112</v>
      </c>
      <c r="K98" s="52">
        <f>+'Ark1'!U112</f>
        <v>8.9145505896661223</v>
      </c>
      <c r="L98" s="96"/>
      <c r="M98" s="11">
        <f>+'Ark1'!W112</f>
        <v>58.353466609953202</v>
      </c>
      <c r="N98" s="3"/>
      <c r="O98" s="14">
        <f>+'Ark1'!Z112</f>
        <v>138.07954062101243</v>
      </c>
      <c r="P98" s="14"/>
      <c r="Q98" s="14">
        <f>+'Ark1'!AA112</f>
        <v>28.135684989781797</v>
      </c>
      <c r="R98" s="52">
        <f>+'Ark1'!AB112</f>
        <v>4.1320848955020955</v>
      </c>
      <c r="S98" s="14">
        <f>+'Ark1'!AC112</f>
        <v>-54.11711256571688</v>
      </c>
      <c r="T98" s="14">
        <f t="shared" si="11"/>
        <v>8.4480286738351253</v>
      </c>
      <c r="U98" s="11">
        <f>+IF(G98=0,"",'Ark1'!V112)</f>
        <v>14.751803139584219</v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+'Ark1'!D113</f>
        <v>12</v>
      </c>
      <c r="C99" s="3" t="str">
        <f t="shared" si="12"/>
        <v>Des</v>
      </c>
      <c r="D99" s="3">
        <f>+'Ark1'!C113</f>
        <v>2017</v>
      </c>
      <c r="E99" s="3">
        <f>+'Ark1'!Q113</f>
        <v>267</v>
      </c>
      <c r="F99" s="3"/>
      <c r="G99" s="14">
        <f>+'Ark1'!R113</f>
        <v>2113</v>
      </c>
      <c r="H99" s="14"/>
      <c r="I99" s="14">
        <f>+'Ark1'!S113</f>
        <v>2103</v>
      </c>
      <c r="J99" s="52">
        <f>+'Ark1'!T113</f>
        <v>7.9871479871479876</v>
      </c>
      <c r="K99" s="52">
        <f>+'Ark1'!U113</f>
        <v>7.9379085383723362</v>
      </c>
      <c r="L99" s="96"/>
      <c r="M99" s="11">
        <f>+'Ark1'!W113</f>
        <v>58.431764146457425</v>
      </c>
      <c r="N99" s="3"/>
      <c r="O99" s="14">
        <f>+'Ark1'!Z113</f>
        <v>137.45145030908202</v>
      </c>
      <c r="P99" s="14"/>
      <c r="Q99" s="14">
        <f>+'Ark1'!AA113</f>
        <v>28.894058321967048</v>
      </c>
      <c r="R99" s="52">
        <f>+'Ark1'!AB113</f>
        <v>4.1109180537224281</v>
      </c>
      <c r="S99" s="14">
        <f>+'Ark1'!AC113</f>
        <v>-53.896883044703117</v>
      </c>
      <c r="T99" s="14">
        <f t="shared" si="11"/>
        <v>7.9138576779026213</v>
      </c>
      <c r="U99" s="11">
        <f>+IF(G99=0,"",'Ark1'!V113)</f>
        <v>14.771415049692379</v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71"/>
      <c r="H100" s="71"/>
      <c r="I100" s="71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+'Ark1'!D114</f>
        <v>1</v>
      </c>
      <c r="C101" s="3" t="str">
        <f>+C88</f>
        <v>Jan</v>
      </c>
      <c r="D101" s="3">
        <f>+'Ark1'!C114</f>
        <v>2016</v>
      </c>
      <c r="E101" s="3">
        <f>+'Ark1'!Q114</f>
        <v>308</v>
      </c>
      <c r="F101" s="3"/>
      <c r="G101" s="14">
        <f>+'Ark1'!R114</f>
        <v>2308</v>
      </c>
      <c r="H101" s="14"/>
      <c r="I101" s="14">
        <f>+'Ark1'!S114</f>
        <v>2300</v>
      </c>
      <c r="J101" s="52">
        <f>+'Ark1'!T114</f>
        <v>8.6351391798862611</v>
      </c>
      <c r="K101" s="52">
        <f>+'Ark1'!U114</f>
        <v>8.6596123035628683</v>
      </c>
      <c r="L101" s="96"/>
      <c r="M101" s="11">
        <f>+'Ark1'!W114</f>
        <v>59.085217391304333</v>
      </c>
      <c r="N101" s="3"/>
      <c r="O101" s="14">
        <f>+'Ark1'!Z114</f>
        <v>137.88634782608676</v>
      </c>
      <c r="P101" s="14"/>
      <c r="Q101" s="14">
        <f>+'Ark1'!AA114</f>
        <v>27.446597407881647</v>
      </c>
      <c r="R101" s="52">
        <f>+'Ark1'!AB114</f>
        <v>3.8173116759051871</v>
      </c>
      <c r="S101" s="14">
        <f>+'Ark1'!AC114</f>
        <v>-53.083531917940682</v>
      </c>
      <c r="T101" s="14">
        <f t="shared" si="11"/>
        <v>7.4935064935064934</v>
      </c>
      <c r="U101" s="11">
        <f>+IF(G101=0,"",'Ark1'!V114)</f>
        <v>15.158578856152513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+'Ark1'!D115</f>
        <v>2</v>
      </c>
      <c r="C102" s="3" t="str">
        <f t="shared" ref="C102:C112" si="13">+C89</f>
        <v>Feb</v>
      </c>
      <c r="D102" s="3">
        <f>+'Ark1'!C115</f>
        <v>2016</v>
      </c>
      <c r="E102" s="3">
        <f>+'Ark1'!Q115</f>
        <v>296</v>
      </c>
      <c r="F102" s="3"/>
      <c r="G102" s="14">
        <f>+'Ark1'!R115</f>
        <v>1981</v>
      </c>
      <c r="H102" s="14"/>
      <c r="I102" s="14">
        <f>+'Ark1'!S115</f>
        <v>1975</v>
      </c>
      <c r="J102" s="52">
        <f>+'Ark1'!T115</f>
        <v>7.4117030829093107</v>
      </c>
      <c r="K102" s="52">
        <f>+'Ark1'!U115</f>
        <v>7.2883052803962531</v>
      </c>
      <c r="L102" s="96"/>
      <c r="M102" s="11">
        <f>+'Ark1'!W115</f>
        <v>59.089113924050643</v>
      </c>
      <c r="N102" s="3"/>
      <c r="O102" s="14">
        <f>+'Ark1'!Z115</f>
        <v>135.14815189873417</v>
      </c>
      <c r="P102" s="14"/>
      <c r="Q102" s="14">
        <f>+'Ark1'!AA115</f>
        <v>26.935948693662063</v>
      </c>
      <c r="R102" s="52">
        <f>+'Ark1'!AB115</f>
        <v>3.6835808080316346</v>
      </c>
      <c r="S102" s="14">
        <f>+'Ark1'!AC115</f>
        <v>-49.090068988767456</v>
      </c>
      <c r="T102" s="14">
        <f t="shared" si="11"/>
        <v>6.6925675675675675</v>
      </c>
      <c r="U102" s="11">
        <f>+IF(G102=0,"",'Ark1'!V115)</f>
        <v>15.128722867238771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+'Ark1'!D116</f>
        <v>3</v>
      </c>
      <c r="C103" s="3" t="str">
        <f t="shared" si="13"/>
        <v>Mar</v>
      </c>
      <c r="D103" s="3">
        <f>+'Ark1'!C116</f>
        <v>2016</v>
      </c>
      <c r="E103" s="3">
        <f>+'Ark1'!Q116</f>
        <v>302</v>
      </c>
      <c r="F103" s="3"/>
      <c r="G103" s="14">
        <f>+'Ark1'!R116</f>
        <v>2384</v>
      </c>
      <c r="H103" s="14"/>
      <c r="I103" s="14">
        <f>+'Ark1'!S116</f>
        <v>2379</v>
      </c>
      <c r="J103" s="52">
        <f>+'Ark1'!T116</f>
        <v>8.9194851840766241</v>
      </c>
      <c r="K103" s="52">
        <f>+'Ark1'!U116</f>
        <v>8.9219275736581736</v>
      </c>
      <c r="L103" s="96"/>
      <c r="M103" s="11">
        <f>+'Ark1'!W116</f>
        <v>58.91130727196299</v>
      </c>
      <c r="N103" s="3"/>
      <c r="O103" s="14">
        <f>+'Ark1'!Z116</f>
        <v>137.34564943253497</v>
      </c>
      <c r="P103" s="14"/>
      <c r="Q103" s="14">
        <f>+'Ark1'!AA116</f>
        <v>26.946054670862459</v>
      </c>
      <c r="R103" s="52">
        <f>+'Ark1'!AB116</f>
        <v>3.6432024165556194</v>
      </c>
      <c r="S103" s="14">
        <f>+'Ark1'!AC116</f>
        <v>-55.203009499199993</v>
      </c>
      <c r="T103" s="14">
        <f t="shared" si="11"/>
        <v>7.8940397350993381</v>
      </c>
      <c r="U103" s="11">
        <f>+IF(G103=0,"",'Ark1'!V116)</f>
        <v>15.055369127516775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+'Ark1'!D117</f>
        <v>4</v>
      </c>
      <c r="C104" s="3" t="str">
        <f t="shared" si="13"/>
        <v>Apr</v>
      </c>
      <c r="D104" s="3">
        <f>+'Ark1'!C117</f>
        <v>2016</v>
      </c>
      <c r="E104" s="3">
        <f>+'Ark1'!Q117</f>
        <v>292</v>
      </c>
      <c r="F104" s="3"/>
      <c r="G104" s="14">
        <f>+'Ark1'!R117</f>
        <v>2072</v>
      </c>
      <c r="H104" s="14"/>
      <c r="I104" s="14">
        <f>+'Ark1'!S117</f>
        <v>2051</v>
      </c>
      <c r="J104" s="52">
        <f>+'Ark1'!T117</f>
        <v>7.7521700089793475</v>
      </c>
      <c r="K104" s="52">
        <f>+'Ark1'!U117</f>
        <v>7.663632348494005</v>
      </c>
      <c r="L104" s="96"/>
      <c r="M104" s="11">
        <f>+'Ark1'!W117</f>
        <v>58.595806923451981</v>
      </c>
      <c r="N104" s="3"/>
      <c r="O104" s="14">
        <f>+'Ark1'!Z117</f>
        <v>136.84207703559247</v>
      </c>
      <c r="P104" s="14"/>
      <c r="Q104" s="14">
        <f>+'Ark1'!AA117</f>
        <v>27.298533587130265</v>
      </c>
      <c r="R104" s="52">
        <f>+'Ark1'!AB117</f>
        <v>3.6993235337403472</v>
      </c>
      <c r="S104" s="14">
        <f>+'Ark1'!AC117</f>
        <v>-55.294868633774094</v>
      </c>
      <c r="T104" s="14">
        <f t="shared" si="11"/>
        <v>7.095890410958904</v>
      </c>
      <c r="U104" s="11">
        <f>+IF(G104=0,"",'Ark1'!V117)</f>
        <v>14.829633204633204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+'Ark1'!D118</f>
        <v>5</v>
      </c>
      <c r="C105" s="3" t="str">
        <f t="shared" si="13"/>
        <v>Mai</v>
      </c>
      <c r="D105" s="3">
        <f>+'Ark1'!C118</f>
        <v>2016</v>
      </c>
      <c r="E105" s="3">
        <f>+'Ark1'!Q118</f>
        <v>300</v>
      </c>
      <c r="F105" s="3"/>
      <c r="G105" s="14">
        <f>+'Ark1'!R118</f>
        <v>2274</v>
      </c>
      <c r="H105" s="14"/>
      <c r="I105" s="14">
        <f>+'Ark1'!S118</f>
        <v>2258</v>
      </c>
      <c r="J105" s="52">
        <f>+'Ark1'!T118</f>
        <v>8.5079317569589961</v>
      </c>
      <c r="K105" s="52">
        <f>+'Ark1'!U118</f>
        <v>8.2854293338357383</v>
      </c>
      <c r="L105" s="96"/>
      <c r="M105" s="11">
        <f>+'Ark1'!W118</f>
        <v>59.012400354295821</v>
      </c>
      <c r="N105" s="3"/>
      <c r="O105" s="14">
        <f>+'Ark1'!Z118</f>
        <v>134.38219663418923</v>
      </c>
      <c r="P105" s="14"/>
      <c r="Q105" s="14">
        <f>+'Ark1'!AA118</f>
        <v>26.961494410101203</v>
      </c>
      <c r="R105" s="52">
        <f>+'Ark1'!AB118</f>
        <v>3.5470800869905901</v>
      </c>
      <c r="S105" s="14">
        <f>+'Ark1'!AC118</f>
        <v>-53.679982734799438</v>
      </c>
      <c r="T105" s="14">
        <f t="shared" si="11"/>
        <v>7.58</v>
      </c>
      <c r="U105" s="11">
        <f>+IF(G105=0,"",'Ark1'!V118)</f>
        <v>15.079155672823219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+'Ark1'!D119</f>
        <v>6</v>
      </c>
      <c r="C106" s="3" t="str">
        <f t="shared" si="13"/>
        <v>Jun</v>
      </c>
      <c r="D106" s="3">
        <f>+'Ark1'!C119</f>
        <v>2016</v>
      </c>
      <c r="E106" s="3">
        <f>+'Ark1'!Q119</f>
        <v>301</v>
      </c>
      <c r="F106" s="3"/>
      <c r="G106" s="14">
        <f>+'Ark1'!R119</f>
        <v>2285</v>
      </c>
      <c r="H106" s="14"/>
      <c r="I106" s="14">
        <f>+'Ark1'!S119</f>
        <v>2279</v>
      </c>
      <c r="J106" s="52">
        <f>+'Ark1'!T119</f>
        <v>8.5490870996707589</v>
      </c>
      <c r="K106" s="52">
        <f>+'Ark1'!U119</f>
        <v>8.4743448227842055</v>
      </c>
      <c r="L106" s="96"/>
      <c r="M106" s="11">
        <f>+'Ark1'!W119</f>
        <v>58.694164107064495</v>
      </c>
      <c r="N106" s="3"/>
      <c r="O106" s="14">
        <f>+'Ark1'!Z119</f>
        <v>136.17972795085549</v>
      </c>
      <c r="P106" s="14"/>
      <c r="Q106" s="14">
        <f>+'Ark1'!AA119</f>
        <v>26.942509474351045</v>
      </c>
      <c r="R106" s="52">
        <f>+'Ark1'!AB119</f>
        <v>3.7010862809310487</v>
      </c>
      <c r="S106" s="14">
        <f>+'Ark1'!AC119</f>
        <v>-51.619957419864122</v>
      </c>
      <c r="T106" s="14">
        <f t="shared" si="11"/>
        <v>7.5913621262458468</v>
      </c>
      <c r="U106" s="11">
        <f>+IF(G106=0,"",'Ark1'!V119)</f>
        <v>14.974617067833696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+'Ark1'!D120</f>
        <v>7</v>
      </c>
      <c r="C107" s="3" t="str">
        <f t="shared" si="13"/>
        <v>Jul</v>
      </c>
      <c r="D107" s="3">
        <f>+'Ark1'!C120</f>
        <v>2016</v>
      </c>
      <c r="E107" s="3">
        <f>+'Ark1'!Q120</f>
        <v>277</v>
      </c>
      <c r="F107" s="3"/>
      <c r="G107" s="14">
        <f>+'Ark1'!R120</f>
        <v>1923</v>
      </c>
      <c r="H107" s="14"/>
      <c r="I107" s="14">
        <f>+'Ark1'!S120</f>
        <v>1917</v>
      </c>
      <c r="J107" s="52">
        <f>+'Ark1'!T120</f>
        <v>7.1947021849745596</v>
      </c>
      <c r="K107" s="52">
        <f>+'Ark1'!U120</f>
        <v>7.1417760420613199</v>
      </c>
      <c r="L107" s="96"/>
      <c r="M107" s="11">
        <f>+'Ark1'!W120</f>
        <v>58.465832029212301</v>
      </c>
      <c r="N107" s="3"/>
      <c r="O107" s="14">
        <f>+'Ark1'!Z120</f>
        <v>136.43781950965061</v>
      </c>
      <c r="P107" s="14"/>
      <c r="Q107" s="14">
        <f>+'Ark1'!AA120</f>
        <v>27.338529107351757</v>
      </c>
      <c r="R107" s="52">
        <f>+'Ark1'!AB120</f>
        <v>3.7539762954873361</v>
      </c>
      <c r="S107" s="14">
        <f>+'Ark1'!AC120</f>
        <v>-52.143941350598759</v>
      </c>
      <c r="T107" s="14">
        <f t="shared" si="11"/>
        <v>6.9422382671480145</v>
      </c>
      <c r="U107" s="11">
        <f>+IF(G107=0,"",'Ark1'!V120)</f>
        <v>14.850234009360372</v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+'Ark1'!D121</f>
        <v>8</v>
      </c>
      <c r="C108" s="3" t="str">
        <f t="shared" si="13"/>
        <v>Aug</v>
      </c>
      <c r="D108" s="3">
        <f>+'Ark1'!C121</f>
        <v>2016</v>
      </c>
      <c r="E108" s="3">
        <f>+'Ark1'!Q121</f>
        <v>320</v>
      </c>
      <c r="F108" s="3"/>
      <c r="G108" s="14">
        <f>+'Ark1'!R121</f>
        <v>2583</v>
      </c>
      <c r="H108" s="14"/>
      <c r="I108" s="14">
        <f>+'Ark1'!S121</f>
        <v>2575</v>
      </c>
      <c r="J108" s="52">
        <f>+'Ark1'!T121</f>
        <v>9.6640227476803364</v>
      </c>
      <c r="K108" s="52">
        <f>+'Ark1'!U121</f>
        <v>9.669441583060788</v>
      </c>
      <c r="L108" s="96"/>
      <c r="M108" s="11">
        <f>+'Ark1'!W121</f>
        <v>58.589126213592237</v>
      </c>
      <c r="N108" s="3"/>
      <c r="O108" s="14">
        <f>+'Ark1'!Z121</f>
        <v>137.52283495145636</v>
      </c>
      <c r="P108" s="14"/>
      <c r="Q108" s="14">
        <f>+'Ark1'!AA121</f>
        <v>29.072193215696966</v>
      </c>
      <c r="R108" s="52">
        <f>+'Ark1'!AB121</f>
        <v>3.912603261901368</v>
      </c>
      <c r="S108" s="14">
        <f>+'Ark1'!AC121</f>
        <v>-56.353356664860485</v>
      </c>
      <c r="T108" s="14">
        <f t="shared" si="11"/>
        <v>8.0718750000000004</v>
      </c>
      <c r="U108" s="11">
        <f>+IF(G108=0,"",'Ark1'!V121)</f>
        <v>14.902826171118852</v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+'Ark1'!D122</f>
        <v>9</v>
      </c>
      <c r="C109" s="3" t="str">
        <f t="shared" si="13"/>
        <v>Sep</v>
      </c>
      <c r="D109" s="3">
        <f>+'Ark1'!C122</f>
        <v>2016</v>
      </c>
      <c r="E109" s="3">
        <f>+'Ark1'!Q122</f>
        <v>294</v>
      </c>
      <c r="F109" s="3"/>
      <c r="G109" s="14">
        <f>+'Ark1'!R122</f>
        <v>2203</v>
      </c>
      <c r="H109" s="14"/>
      <c r="I109" s="14">
        <f>+'Ark1'!S122</f>
        <v>2200</v>
      </c>
      <c r="J109" s="52">
        <f>+'Ark1'!T122</f>
        <v>8.2422927267285253</v>
      </c>
      <c r="K109" s="52">
        <f>+'Ark1'!U122</f>
        <v>8.3552084122631811</v>
      </c>
      <c r="L109" s="96"/>
      <c r="M109" s="11">
        <f>+'Ark1'!W122</f>
        <v>58.569545454545455</v>
      </c>
      <c r="N109" s="3"/>
      <c r="O109" s="14">
        <f>+'Ark1'!Z122</f>
        <v>139.08659090909143</v>
      </c>
      <c r="P109" s="14"/>
      <c r="Q109" s="14">
        <f>+'Ark1'!AA122</f>
        <v>28.180633214637751</v>
      </c>
      <c r="R109" s="52">
        <f>+'Ark1'!AB122</f>
        <v>3.8741192280811858</v>
      </c>
      <c r="S109" s="14">
        <f>+'Ark1'!AC122</f>
        <v>-53.128106651383085</v>
      </c>
      <c r="T109" s="14">
        <f t="shared" si="11"/>
        <v>7.4931972789115644</v>
      </c>
      <c r="U109" s="11">
        <f>+IF(G109=0,"",'Ark1'!V122)</f>
        <v>14.886972310485699</v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+'Ark1'!D123</f>
        <v>10</v>
      </c>
      <c r="C110" s="3" t="str">
        <f t="shared" si="13"/>
        <v>Okt</v>
      </c>
      <c r="D110" s="3">
        <f>+'Ark1'!C123</f>
        <v>2016</v>
      </c>
      <c r="E110" s="3">
        <f>+'Ark1'!Q123</f>
        <v>301</v>
      </c>
      <c r="F110" s="3"/>
      <c r="G110" s="14">
        <f>+'Ark1'!R123</f>
        <v>2306</v>
      </c>
      <c r="H110" s="14"/>
      <c r="I110" s="14">
        <f>+'Ark1'!S123</f>
        <v>2301</v>
      </c>
      <c r="J110" s="52">
        <f>+'Ark1'!T123</f>
        <v>8.627656390302306</v>
      </c>
      <c r="K110" s="52">
        <f>+'Ark1'!U123</f>
        <v>8.6988748106537752</v>
      </c>
      <c r="L110" s="96"/>
      <c r="M110" s="11">
        <f>+'Ark1'!W123</f>
        <v>58.939156888309441</v>
      </c>
      <c r="N110" s="3"/>
      <c r="O110" s="14">
        <f>+'Ark1'!Z123</f>
        <v>138.45132551064765</v>
      </c>
      <c r="P110" s="14"/>
      <c r="Q110" s="14">
        <f>+'Ark1'!AA123</f>
        <v>27.013367435215805</v>
      </c>
      <c r="R110" s="52">
        <f>+'Ark1'!AB123</f>
        <v>3.5564291920630344</v>
      </c>
      <c r="S110" s="14">
        <f>+'Ark1'!AC123</f>
        <v>-55.000632284883842</v>
      </c>
      <c r="T110" s="14">
        <f t="shared" si="11"/>
        <v>7.6611295681063121</v>
      </c>
      <c r="U110" s="11">
        <f>+IF(G110=0,"",'Ark1'!V123)</f>
        <v>15.116652211621856</v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+'Ark1'!D124</f>
        <v>11</v>
      </c>
      <c r="C111" s="3" t="str">
        <f t="shared" si="13"/>
        <v>Nov</v>
      </c>
      <c r="D111" s="3">
        <f>+'Ark1'!C124</f>
        <v>2016</v>
      </c>
      <c r="E111" s="3">
        <f>+'Ark1'!Q124</f>
        <v>305</v>
      </c>
      <c r="F111" s="3"/>
      <c r="G111" s="14">
        <f>+'Ark1'!R124</f>
        <v>2348</v>
      </c>
      <c r="H111" s="14"/>
      <c r="I111" s="14">
        <f>+'Ark1'!S124</f>
        <v>2343</v>
      </c>
      <c r="J111" s="52">
        <f>+'Ark1'!T124</f>
        <v>8.7847949715654003</v>
      </c>
      <c r="K111" s="52">
        <f>+'Ark1'!U124</f>
        <v>8.9632379895269736</v>
      </c>
      <c r="L111" s="96"/>
      <c r="M111" s="11">
        <f>+'Ark1'!W124</f>
        <v>58.960307298335465</v>
      </c>
      <c r="N111" s="3"/>
      <c r="O111" s="14">
        <f>+'Ark1'!Z124</f>
        <v>140.10166453265012</v>
      </c>
      <c r="P111" s="14"/>
      <c r="Q111" s="14">
        <f>+'Ark1'!AA124</f>
        <v>27.718578766568118</v>
      </c>
      <c r="R111" s="52">
        <f>+'Ark1'!AB124</f>
        <v>3.8435754678110094</v>
      </c>
      <c r="S111" s="14">
        <f>+'Ark1'!AC124</f>
        <v>-55.823001299672121</v>
      </c>
      <c r="T111" s="14">
        <f t="shared" si="11"/>
        <v>7.6983606557377051</v>
      </c>
      <c r="U111" s="11">
        <f>+IF(G111=0,"",'Ark1'!V124)</f>
        <v>15.103492333901196</v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+'Ark1'!D125</f>
        <v>12</v>
      </c>
      <c r="C112" s="3" t="str">
        <f t="shared" si="13"/>
        <v>Des</v>
      </c>
      <c r="D112" s="3">
        <f>+'Ark1'!C125</f>
        <v>2016</v>
      </c>
      <c r="E112" s="3">
        <f>+'Ark1'!Q125</f>
        <v>274</v>
      </c>
      <c r="F112" s="3"/>
      <c r="G112" s="14">
        <f>+'Ark1'!R125</f>
        <v>2061</v>
      </c>
      <c r="H112" s="14"/>
      <c r="I112" s="14">
        <f>+'Ark1'!S125</f>
        <v>2059</v>
      </c>
      <c r="J112" s="52">
        <f>+'Ark1'!T125</f>
        <v>7.7110146662675856</v>
      </c>
      <c r="K112" s="52">
        <f>+'Ark1'!U125</f>
        <v>7.8782094997027121</v>
      </c>
      <c r="L112" s="96"/>
      <c r="M112" s="11">
        <f>+'Ark1'!W125</f>
        <v>59.019426906265195</v>
      </c>
      <c r="N112" s="3"/>
      <c r="O112" s="14">
        <f>+'Ark1'!Z125</f>
        <v>140.1270033997086</v>
      </c>
      <c r="P112" s="14"/>
      <c r="Q112" s="14">
        <f>+'Ark1'!AA125</f>
        <v>27.675540128847938</v>
      </c>
      <c r="R112" s="52">
        <f>+'Ark1'!AB125</f>
        <v>3.5873355921463448</v>
      </c>
      <c r="S112" s="14">
        <f>+'Ark1'!AC125</f>
        <v>-55.811807955681161</v>
      </c>
      <c r="T112" s="14">
        <f t="shared" si="11"/>
        <v>7.5218978102189782</v>
      </c>
      <c r="U112" s="11">
        <f>+IF(G112=0,"",'Ark1'!V125)</f>
        <v>15.176613294517223</v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71"/>
      <c r="H113" s="71"/>
      <c r="I113" s="71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+'Ark1'!D126</f>
        <v>1</v>
      </c>
      <c r="C114" s="3" t="str">
        <f t="shared" ref="C114:C125" si="14">+C101</f>
        <v>Jan</v>
      </c>
      <c r="D114" s="3">
        <f>+'Ark1'!C126</f>
        <v>2015</v>
      </c>
      <c r="E114" s="3">
        <f>+'Ark1'!Q126</f>
        <v>333</v>
      </c>
      <c r="F114" s="3"/>
      <c r="G114" s="14">
        <f>+'Ark1'!R126</f>
        <v>2384</v>
      </c>
      <c r="H114" s="14"/>
      <c r="I114" s="14">
        <f>+'Ark1'!S126</f>
        <v>2381</v>
      </c>
      <c r="J114" s="52">
        <f>+'Ark1'!T126</f>
        <v>8.7422075540887416</v>
      </c>
      <c r="K114" s="52">
        <f>+'Ark1'!U126</f>
        <v>8.8221021270061257</v>
      </c>
      <c r="L114" s="96"/>
      <c r="M114" s="11">
        <f>+'Ark1'!W126</f>
        <v>58.867282654346901</v>
      </c>
      <c r="N114" s="3"/>
      <c r="O114" s="14">
        <f>+'Ark1'!Z126</f>
        <v>136.03721125577485</v>
      </c>
      <c r="P114" s="14"/>
      <c r="Q114" s="14">
        <f>+'Ark1'!AA126</f>
        <v>28.129257981532817</v>
      </c>
      <c r="R114" s="52">
        <f>+'Ark1'!AB126</f>
        <v>4.116941433849842</v>
      </c>
      <c r="S114" s="14">
        <f>+'Ark1'!AC126</f>
        <v>-52.402120427037183</v>
      </c>
      <c r="T114" s="14">
        <f t="shared" si="11"/>
        <v>7.1591591591591595</v>
      </c>
      <c r="U114" s="11">
        <f>+IF(G114=0,"",'Ark1'!V126)</f>
        <v>15.028104026845636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+'Ark1'!D127</f>
        <v>2</v>
      </c>
      <c r="C115" s="3" t="str">
        <f t="shared" si="14"/>
        <v>Feb</v>
      </c>
      <c r="D115" s="3">
        <f>+'Ark1'!C127</f>
        <v>2015</v>
      </c>
      <c r="E115" s="3">
        <f>+'Ark1'!Q127</f>
        <v>306</v>
      </c>
      <c r="F115" s="3"/>
      <c r="G115" s="14">
        <f>+'Ark1'!R127</f>
        <v>2105</v>
      </c>
      <c r="H115" s="14"/>
      <c r="I115" s="14">
        <f>+'Ark1'!S127</f>
        <v>2101</v>
      </c>
      <c r="J115" s="52">
        <f>+'Ark1'!T127</f>
        <v>7.7191052438577188</v>
      </c>
      <c r="K115" s="52">
        <f>+'Ark1'!U127</f>
        <v>7.7802917582172642</v>
      </c>
      <c r="L115" s="96"/>
      <c r="M115" s="11">
        <f>+'Ark1'!W127</f>
        <v>58.417896239885799</v>
      </c>
      <c r="N115" s="3"/>
      <c r="O115" s="14">
        <f>+'Ark1'!Z127</f>
        <v>135.96116135173727</v>
      </c>
      <c r="P115" s="14"/>
      <c r="Q115" s="14">
        <f>+'Ark1'!AA127</f>
        <v>28.662735209730176</v>
      </c>
      <c r="R115" s="52">
        <f>+'Ark1'!AB127</f>
        <v>4.5998927569281527</v>
      </c>
      <c r="S115" s="14">
        <f>+'Ark1'!AC127</f>
        <v>-58.190572670915309</v>
      </c>
      <c r="T115" s="14">
        <f t="shared" si="11"/>
        <v>6.8790849673202619</v>
      </c>
      <c r="U115" s="11">
        <f>+IF(G115=0,"",'Ark1'!V127)</f>
        <v>14.736342042755348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+'Ark1'!D128</f>
        <v>3</v>
      </c>
      <c r="C116" s="3" t="str">
        <f t="shared" si="14"/>
        <v>Mar</v>
      </c>
      <c r="D116" s="3">
        <f>+'Ark1'!C128</f>
        <v>2015</v>
      </c>
      <c r="E116" s="3">
        <f>+'Ark1'!Q128</f>
        <v>333</v>
      </c>
      <c r="F116" s="3"/>
      <c r="G116" s="14">
        <f>+'Ark1'!R128</f>
        <v>2880</v>
      </c>
      <c r="H116" s="14"/>
      <c r="I116" s="14">
        <f>+'Ark1'!S128</f>
        <v>2868</v>
      </c>
      <c r="J116" s="52">
        <f>+'Ark1'!T128</f>
        <v>10.561056105610563</v>
      </c>
      <c r="K116" s="52">
        <f>+'Ark1'!U128</f>
        <v>10.619630976627132</v>
      </c>
      <c r="L116" s="96"/>
      <c r="M116" s="11">
        <f>+'Ark1'!W128</f>
        <v>58.573570432357037</v>
      </c>
      <c r="N116" s="3"/>
      <c r="O116" s="14">
        <f>+'Ark1'!Z128</f>
        <v>135.94877963737764</v>
      </c>
      <c r="P116" s="14"/>
      <c r="Q116" s="14">
        <f>+'Ark1'!AA128</f>
        <v>28.343014297339874</v>
      </c>
      <c r="R116" s="52">
        <f>+'Ark1'!AB128</f>
        <v>4.2062199343653326</v>
      </c>
      <c r="S116" s="14">
        <f>+'Ark1'!AC128</f>
        <v>-48.737763431245746</v>
      </c>
      <c r="T116" s="14">
        <f t="shared" si="11"/>
        <v>8.6486486486486491</v>
      </c>
      <c r="U116" s="11">
        <f>+IF(G116=0,"",'Ark1'!V128)</f>
        <v>14.833333333333337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+'Ark1'!D129</f>
        <v>4</v>
      </c>
      <c r="C117" s="3" t="str">
        <f t="shared" si="14"/>
        <v>Apr</v>
      </c>
      <c r="D117" s="3">
        <f>+'Ark1'!C129</f>
        <v>2015</v>
      </c>
      <c r="E117" s="3">
        <f>+'Ark1'!Q129</f>
        <v>297</v>
      </c>
      <c r="F117" s="3"/>
      <c r="G117" s="14">
        <f>+'Ark1'!R129</f>
        <v>2092</v>
      </c>
      <c r="H117" s="14"/>
      <c r="I117" s="14">
        <f>+'Ark1'!S129</f>
        <v>2083</v>
      </c>
      <c r="J117" s="52">
        <f>+'Ark1'!T129</f>
        <v>7.6714338100476702</v>
      </c>
      <c r="K117" s="52">
        <f>+'Ark1'!U129</f>
        <v>7.5244244695108948</v>
      </c>
      <c r="L117" s="96"/>
      <c r="M117" s="11">
        <f>+'Ark1'!W129</f>
        <v>58.955832933269349</v>
      </c>
      <c r="N117" s="3"/>
      <c r="O117" s="14">
        <f>+'Ark1'!Z129</f>
        <v>132.62611617858857</v>
      </c>
      <c r="P117" s="14"/>
      <c r="Q117" s="14">
        <f>+'Ark1'!AA129</f>
        <v>29.300083311067169</v>
      </c>
      <c r="R117" s="52">
        <f>+'Ark1'!AB129</f>
        <v>4.0707813726717159</v>
      </c>
      <c r="S117" s="14">
        <f>+'Ark1'!AC129</f>
        <v>-58.893958888973039</v>
      </c>
      <c r="T117" s="14">
        <f t="shared" si="11"/>
        <v>7.0437710437710441</v>
      </c>
      <c r="U117" s="11">
        <f>+IF(G117=0,"",'Ark1'!V129)</f>
        <v>15.068355640535373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+'Ark1'!D130</f>
        <v>5</v>
      </c>
      <c r="C118" s="3" t="str">
        <f t="shared" si="14"/>
        <v>Mai</v>
      </c>
      <c r="D118" s="3">
        <f>+'Ark1'!C130</f>
        <v>2015</v>
      </c>
      <c r="E118" s="3">
        <f>+'Ark1'!Q130</f>
        <v>295</v>
      </c>
      <c r="F118" s="3"/>
      <c r="G118" s="14">
        <f>+'Ark1'!R130</f>
        <v>2161</v>
      </c>
      <c r="H118" s="14"/>
      <c r="I118" s="14">
        <f>+'Ark1'!S130</f>
        <v>2151</v>
      </c>
      <c r="J118" s="52">
        <f>+'Ark1'!T130</f>
        <v>7.9244591125779245</v>
      </c>
      <c r="K118" s="52">
        <f>+'Ark1'!U130</f>
        <v>7.8149014709931421</v>
      </c>
      <c r="L118" s="96"/>
      <c r="M118" s="11">
        <f>+'Ark1'!W130</f>
        <v>59.437935843793582</v>
      </c>
      <c r="N118" s="3"/>
      <c r="O118" s="14">
        <f>+'Ark1'!Z130</f>
        <v>133.39149232914923</v>
      </c>
      <c r="P118" s="14"/>
      <c r="Q118" s="14">
        <f>+'Ark1'!AA130</f>
        <v>29.155216914288793</v>
      </c>
      <c r="R118" s="52">
        <f>+'Ark1'!AB130</f>
        <v>3.9621327319701778</v>
      </c>
      <c r="S118" s="14">
        <f>+'Ark1'!AC130</f>
        <v>-53.196567118478868</v>
      </c>
      <c r="T118" s="14">
        <f t="shared" si="11"/>
        <v>7.3254237288135595</v>
      </c>
      <c r="U118" s="11">
        <f>+IF(G118=0,"",'Ark1'!V130)</f>
        <v>15.296159185562235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+'Ark1'!D131</f>
        <v>6</v>
      </c>
      <c r="C119" s="3" t="str">
        <f t="shared" si="14"/>
        <v>Jun</v>
      </c>
      <c r="D119" s="3">
        <f>+'Ark1'!C131</f>
        <v>2015</v>
      </c>
      <c r="E119" s="3">
        <f>+'Ark1'!Q131</f>
        <v>295</v>
      </c>
      <c r="F119" s="3"/>
      <c r="G119" s="14">
        <f>+'Ark1'!R131</f>
        <v>2256</v>
      </c>
      <c r="H119" s="14"/>
      <c r="I119" s="14">
        <f>+'Ark1'!S131</f>
        <v>2248</v>
      </c>
      <c r="J119" s="52">
        <f>+'Ark1'!T131</f>
        <v>8.2728272827282723</v>
      </c>
      <c r="K119" s="52">
        <f>+'Ark1'!U131</f>
        <v>8.2287145568092352</v>
      </c>
      <c r="L119" s="96"/>
      <c r="M119" s="11">
        <f>+'Ark1'!W131</f>
        <v>59.047153024911026</v>
      </c>
      <c r="N119" s="3"/>
      <c r="O119" s="14">
        <f>+'Ark1'!Z131</f>
        <v>134.39426156583616</v>
      </c>
      <c r="P119" s="14"/>
      <c r="Q119" s="14">
        <f>+'Ark1'!AA131</f>
        <v>28.660714956872322</v>
      </c>
      <c r="R119" s="52">
        <f>+'Ark1'!AB131</f>
        <v>4.1489720128075556</v>
      </c>
      <c r="S119" s="14">
        <f>+'Ark1'!AC131</f>
        <v>-50.832551260683289</v>
      </c>
      <c r="T119" s="14">
        <f t="shared" si="11"/>
        <v>7.6474576271186443</v>
      </c>
      <c r="U119" s="11">
        <f>+IF(G119=0,"",'Ark1'!V131)</f>
        <v>15.078900709219852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+'Ark1'!D132</f>
        <v>7</v>
      </c>
      <c r="C120" s="3" t="str">
        <f t="shared" si="14"/>
        <v>Jul</v>
      </c>
      <c r="D120" s="3">
        <f>+'Ark1'!C132</f>
        <v>2015</v>
      </c>
      <c r="E120" s="3">
        <f>+'Ark1'!Q132</f>
        <v>304</v>
      </c>
      <c r="F120" s="3"/>
      <c r="G120" s="14">
        <f>+'Ark1'!R132</f>
        <v>2362</v>
      </c>
      <c r="H120" s="14"/>
      <c r="I120" s="14">
        <f>+'Ark1'!S132</f>
        <v>2351</v>
      </c>
      <c r="J120" s="52">
        <f>+'Ark1'!T132</f>
        <v>8.6615328199486594</v>
      </c>
      <c r="K120" s="52">
        <f>+'Ark1'!U132</f>
        <v>8.4844048067708009</v>
      </c>
      <c r="L120" s="96"/>
      <c r="M120" s="11">
        <f>+'Ark1'!W132</f>
        <v>59.142492556358995</v>
      </c>
      <c r="N120" s="3"/>
      <c r="O120" s="14">
        <f>+'Ark1'!Z132</f>
        <v>132.49936197362842</v>
      </c>
      <c r="P120" s="14"/>
      <c r="Q120" s="14">
        <f>+'Ark1'!AA132</f>
        <v>27.514095293704045</v>
      </c>
      <c r="R120" s="52">
        <f>+'Ark1'!AB132</f>
        <v>4.1049225563185807</v>
      </c>
      <c r="S120" s="14">
        <f>+'Ark1'!AC132</f>
        <v>-39.38258182925847</v>
      </c>
      <c r="T120" s="14">
        <f t="shared" si="11"/>
        <v>7.7697368421052628</v>
      </c>
      <c r="U120" s="11">
        <f>+IF(G120=0,"",'Ark1'!V132)</f>
        <v>15.259525825571547</v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+'Ark1'!D133</f>
        <v>8</v>
      </c>
      <c r="C121" s="3" t="str">
        <f t="shared" si="14"/>
        <v>Aug</v>
      </c>
      <c r="D121" s="3">
        <f>+'Ark1'!C133</f>
        <v>2015</v>
      </c>
      <c r="E121" s="3">
        <f>+'Ark1'!Q133</f>
        <v>316</v>
      </c>
      <c r="F121" s="3"/>
      <c r="G121" s="14">
        <f>+'Ark1'!R133</f>
        <v>2124</v>
      </c>
      <c r="H121" s="14"/>
      <c r="I121" s="14">
        <f>+'Ark1'!S133</f>
        <v>2121</v>
      </c>
      <c r="J121" s="52">
        <f>+'Ark1'!T133</f>
        <v>7.7887788778877889</v>
      </c>
      <c r="K121" s="52">
        <f>+'Ark1'!U133</f>
        <v>7.9807186830649055</v>
      </c>
      <c r="L121" s="96"/>
      <c r="M121" s="11">
        <f>+'Ark1'!W133</f>
        <v>58.90664780763791</v>
      </c>
      <c r="N121" s="3"/>
      <c r="O121" s="14">
        <f>+'Ark1'!Z133</f>
        <v>138.14856199905739</v>
      </c>
      <c r="P121" s="14"/>
      <c r="Q121" s="14">
        <f>+'Ark1'!AA133</f>
        <v>29.798762572945503</v>
      </c>
      <c r="R121" s="52">
        <f>+'Ark1'!AB133</f>
        <v>4.3111817087150968</v>
      </c>
      <c r="S121" s="14">
        <f>+'Ark1'!AC133</f>
        <v>-50.387366551886885</v>
      </c>
      <c r="T121" s="14">
        <f t="shared" si="11"/>
        <v>6.7215189873417724</v>
      </c>
      <c r="U121" s="11">
        <f>+IF(G121=0,"",'Ark1'!V133)</f>
        <v>15.13700564971751</v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+'Ark1'!D134</f>
        <v>9</v>
      </c>
      <c r="C122" s="3" t="str">
        <f t="shared" si="14"/>
        <v>Sep</v>
      </c>
      <c r="D122" s="3">
        <f>+'Ark1'!C134</f>
        <v>2015</v>
      </c>
      <c r="E122" s="3">
        <f>+'Ark1'!Q134</f>
        <v>295</v>
      </c>
      <c r="F122" s="3"/>
      <c r="G122" s="14">
        <f>+'Ark1'!R134</f>
        <v>2247</v>
      </c>
      <c r="H122" s="14"/>
      <c r="I122" s="14">
        <f>+'Ark1'!S134</f>
        <v>2231</v>
      </c>
      <c r="J122" s="52">
        <f>+'Ark1'!T134</f>
        <v>8.2398239823982404</v>
      </c>
      <c r="K122" s="52">
        <f>+'Ark1'!U134</f>
        <v>8.1442207730889766</v>
      </c>
      <c r="L122" s="96"/>
      <c r="M122" s="11">
        <f>+'Ark1'!W134</f>
        <v>58.975795607350975</v>
      </c>
      <c r="N122" s="3"/>
      <c r="O122" s="14">
        <f>+'Ark1'!Z134</f>
        <v>134.0278350515463</v>
      </c>
      <c r="P122" s="14"/>
      <c r="Q122" s="14">
        <f>+'Ark1'!AA134</f>
        <v>28.641871139281101</v>
      </c>
      <c r="R122" s="52">
        <f>+'Ark1'!AB134</f>
        <v>4.2265883216063846</v>
      </c>
      <c r="S122" s="14">
        <f>+'Ark1'!AC134</f>
        <v>-42.58067952387735</v>
      </c>
      <c r="T122" s="14">
        <f t="shared" si="11"/>
        <v>7.6169491525423725</v>
      </c>
      <c r="U122" s="11">
        <f>+IF(G122=0,"",'Ark1'!V134)</f>
        <v>15.050289274588341</v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+'Ark1'!D135</f>
        <v>10</v>
      </c>
      <c r="C123" s="3" t="str">
        <f t="shared" si="14"/>
        <v>Okt</v>
      </c>
      <c r="D123" s="3">
        <f>+'Ark1'!C135</f>
        <v>2015</v>
      </c>
      <c r="E123" s="3">
        <f>+'Ark1'!Q135</f>
        <v>311</v>
      </c>
      <c r="F123" s="3"/>
      <c r="G123" s="14">
        <f>+'Ark1'!R135</f>
        <v>2255</v>
      </c>
      <c r="H123" s="14"/>
      <c r="I123" s="14">
        <f>+'Ark1'!S135</f>
        <v>2234</v>
      </c>
      <c r="J123" s="52">
        <f>+'Ark1'!T135</f>
        <v>8.2691602493582685</v>
      </c>
      <c r="K123" s="52">
        <f>+'Ark1'!U135</f>
        <v>8.312200581520516</v>
      </c>
      <c r="L123" s="96"/>
      <c r="M123" s="11">
        <f>+'Ark1'!W135</f>
        <v>59.106087735004493</v>
      </c>
      <c r="N123" s="3"/>
      <c r="O123" s="14">
        <f>+'Ark1'!Z135</f>
        <v>136.60854968666047</v>
      </c>
      <c r="P123" s="14"/>
      <c r="Q123" s="14">
        <f>+'Ark1'!AA135</f>
        <v>28.644624072029391</v>
      </c>
      <c r="R123" s="52">
        <f>+'Ark1'!AB135</f>
        <v>3.9668420454123758</v>
      </c>
      <c r="S123" s="14">
        <f>+'Ark1'!AC135</f>
        <v>-53.764821972750923</v>
      </c>
      <c r="T123" s="14">
        <f t="shared" si="11"/>
        <v>7.2508038585209</v>
      </c>
      <c r="U123" s="11">
        <f>+IF(G123=0,"",'Ark1'!V135)</f>
        <v>15.048337028824836</v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+'Ark1'!D136</f>
        <v>11</v>
      </c>
      <c r="C124" s="3" t="str">
        <f t="shared" si="14"/>
        <v>Nov</v>
      </c>
      <c r="D124" s="3">
        <f>+'Ark1'!C136</f>
        <v>2015</v>
      </c>
      <c r="E124" s="3">
        <f>+'Ark1'!Q136</f>
        <v>290</v>
      </c>
      <c r="F124" s="3"/>
      <c r="G124" s="14">
        <f>+'Ark1'!R136</f>
        <v>2046</v>
      </c>
      <c r="H124" s="14"/>
      <c r="I124" s="14">
        <f>+'Ark1'!S136</f>
        <v>2033</v>
      </c>
      <c r="J124" s="52">
        <f>+'Ark1'!T136</f>
        <v>7.502750275027501</v>
      </c>
      <c r="K124" s="52">
        <f>+'Ark1'!U136</f>
        <v>7.5404478377536286</v>
      </c>
      <c r="L124" s="96"/>
      <c r="M124" s="11">
        <f>+'Ark1'!W136</f>
        <v>59.023610427938991</v>
      </c>
      <c r="N124" s="3"/>
      <c r="O124" s="14">
        <f>+'Ark1'!Z136</f>
        <v>136.1773241515001</v>
      </c>
      <c r="P124" s="14"/>
      <c r="Q124" s="14">
        <f>+'Ark1'!AA136</f>
        <v>28.026402812713755</v>
      </c>
      <c r="R124" s="52">
        <f>+'Ark1'!AB136</f>
        <v>4.0312885176299806</v>
      </c>
      <c r="S124" s="14">
        <f>+'Ark1'!AC136</f>
        <v>-55.867160740258406</v>
      </c>
      <c r="T124" s="14">
        <f t="shared" si="11"/>
        <v>7.0551724137931036</v>
      </c>
      <c r="U124" s="11">
        <f>+IF(G124=0,"",'Ark1'!V136)</f>
        <v>15.065493646138812</v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+'Ark1'!D137</f>
        <v>12</v>
      </c>
      <c r="C125" s="3" t="str">
        <f t="shared" si="14"/>
        <v>Des</v>
      </c>
      <c r="D125" s="3">
        <f>+'Ark1'!C137</f>
        <v>2015</v>
      </c>
      <c r="E125" s="3">
        <f>+'Ark1'!Q137</f>
        <v>286</v>
      </c>
      <c r="F125" s="3"/>
      <c r="G125" s="14">
        <f>+'Ark1'!R137</f>
        <v>2358</v>
      </c>
      <c r="H125" s="14"/>
      <c r="I125" s="14">
        <f>+'Ark1'!S137</f>
        <v>2351</v>
      </c>
      <c r="J125" s="52">
        <f>+'Ark1'!T137</f>
        <v>8.646864686468648</v>
      </c>
      <c r="K125" s="52">
        <f>+'Ark1'!U137</f>
        <v>8.747941958637389</v>
      </c>
      <c r="L125" s="96"/>
      <c r="M125" s="11">
        <f>+'Ark1'!W137</f>
        <v>59.14036580178648</v>
      </c>
      <c r="N125" s="3"/>
      <c r="O125" s="14">
        <f>+'Ark1'!Z137</f>
        <v>136.6149723521907</v>
      </c>
      <c r="P125" s="14"/>
      <c r="Q125" s="14">
        <f>+'Ark1'!AA137</f>
        <v>27.893303677323313</v>
      </c>
      <c r="R125" s="52">
        <f>+'Ark1'!AB137</f>
        <v>4.4109738681989024</v>
      </c>
      <c r="S125" s="14">
        <f>+'Ark1'!AC137</f>
        <v>-42.270486923112173</v>
      </c>
      <c r="T125" s="14">
        <f t="shared" si="11"/>
        <v>8.244755244755245</v>
      </c>
      <c r="U125" s="11">
        <f>+IF(G125=0,"",'Ark1'!V137)</f>
        <v>15.246819338422389</v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71"/>
      <c r="H126" s="71"/>
      <c r="I126" s="71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+'Ark1'!D138</f>
        <v>1</v>
      </c>
      <c r="C127" s="3" t="str">
        <f>+C114</f>
        <v>Jan</v>
      </c>
      <c r="D127" s="3">
        <f>+'Ark1'!C138</f>
        <v>2014</v>
      </c>
      <c r="E127" s="3">
        <f>+'Ark1'!Q138</f>
        <v>358</v>
      </c>
      <c r="F127" s="3"/>
      <c r="G127" s="14">
        <f>+'Ark1'!R138</f>
        <v>2383</v>
      </c>
      <c r="H127" s="14"/>
      <c r="I127" s="14">
        <f>+'Ark1'!S138</f>
        <v>2369</v>
      </c>
      <c r="J127" s="52">
        <f>+'Ark1'!T138</f>
        <v>8.6802899500965278</v>
      </c>
      <c r="K127" s="52">
        <f>+'Ark1'!U138</f>
        <v>8.8024887788446424</v>
      </c>
      <c r="L127" s="96"/>
      <c r="M127" s="11">
        <f>+'Ark1'!W138</f>
        <v>59.391726466863638</v>
      </c>
      <c r="N127" s="3"/>
      <c r="O127" s="14">
        <f>+'Ark1'!Z138</f>
        <v>136.73073026593505</v>
      </c>
      <c r="P127" s="14"/>
      <c r="Q127" s="14">
        <f>+'Ark1'!AA138</f>
        <v>29.008488174496691</v>
      </c>
      <c r="R127" s="52">
        <f>+'Ark1'!AB138</f>
        <v>3.798006510872153</v>
      </c>
      <c r="S127" s="14">
        <f>+'Ark1'!AC138</f>
        <v>-55.113197103708195</v>
      </c>
      <c r="T127" s="14">
        <f t="shared" si="11"/>
        <v>6.6564245810055862</v>
      </c>
      <c r="U127" s="11">
        <f>+IF(G127=0,"",'Ark1'!V138)</f>
        <v>16.202685690306339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+'Ark1'!D139</f>
        <v>2</v>
      </c>
      <c r="C128" s="3" t="str">
        <f t="shared" ref="C128:C138" si="15">+C115</f>
        <v>Feb</v>
      </c>
      <c r="D128" s="3">
        <f>+'Ark1'!C139</f>
        <v>2014</v>
      </c>
      <c r="E128" s="3">
        <f>+'Ark1'!Q139</f>
        <v>335</v>
      </c>
      <c r="F128" s="3"/>
      <c r="G128" s="14">
        <f>+'Ark1'!R139</f>
        <v>2177</v>
      </c>
      <c r="H128" s="14"/>
      <c r="I128" s="14">
        <f>+'Ark1'!S139</f>
        <v>2153</v>
      </c>
      <c r="J128" s="52">
        <f>+'Ark1'!T139</f>
        <v>7.9299165847084092</v>
      </c>
      <c r="K128" s="52">
        <f>+'Ark1'!U139</f>
        <v>7.8219823525257315</v>
      </c>
      <c r="L128" s="96"/>
      <c r="M128" s="11">
        <f>+'Ark1'!W139</f>
        <v>59.36739433348815</v>
      </c>
      <c r="N128" s="3"/>
      <c r="O128" s="14">
        <f>+'Ark1'!Z139</f>
        <v>133.68987459359059</v>
      </c>
      <c r="P128" s="14"/>
      <c r="Q128" s="14">
        <f>+'Ark1'!AA139</f>
        <v>29.673512480005556</v>
      </c>
      <c r="R128" s="52">
        <f>+'Ark1'!AB139</f>
        <v>3.7136465855646303</v>
      </c>
      <c r="S128" s="14">
        <f>+'Ark1'!AC139</f>
        <v>-60.314340697308197</v>
      </c>
      <c r="T128" s="14">
        <f t="shared" si="11"/>
        <v>6.4985074626865673</v>
      </c>
      <c r="U128" s="11">
        <f>+IF(G128=0,"",'Ark1'!V139)</f>
        <v>16.117133670188331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+'Ark1'!D140</f>
        <v>3</v>
      </c>
      <c r="C129" s="3" t="str">
        <f t="shared" si="15"/>
        <v>Mar</v>
      </c>
      <c r="D129" s="3">
        <f>+'Ark1'!C140</f>
        <v>2014</v>
      </c>
      <c r="E129" s="3">
        <f>+'Ark1'!Q140</f>
        <v>324</v>
      </c>
      <c r="F129" s="3"/>
      <c r="G129" s="14">
        <f>+'Ark1'!R140</f>
        <v>2128</v>
      </c>
      <c r="H129" s="14"/>
      <c r="I129" s="14">
        <f>+'Ark1'!S140</f>
        <v>2116</v>
      </c>
      <c r="J129" s="52">
        <f>+'Ark1'!T140</f>
        <v>7.7514297162423027</v>
      </c>
      <c r="K129" s="52">
        <f>+'Ark1'!U140</f>
        <v>7.7078162157546624</v>
      </c>
      <c r="L129" s="96"/>
      <c r="M129" s="11">
        <f>+'Ark1'!W140</f>
        <v>59.368620037807183</v>
      </c>
      <c r="N129" s="3"/>
      <c r="O129" s="14">
        <f>+'Ark1'!Z140</f>
        <v>134.04215500945159</v>
      </c>
      <c r="P129" s="14"/>
      <c r="Q129" s="14">
        <f>+'Ark1'!AA140</f>
        <v>28.285146259966243</v>
      </c>
      <c r="R129" s="52">
        <f>+'Ark1'!AB140</f>
        <v>3.6593147303945504</v>
      </c>
      <c r="S129" s="14">
        <f>+'Ark1'!AC140</f>
        <v>-52.699076302579563</v>
      </c>
      <c r="T129" s="14">
        <f t="shared" si="11"/>
        <v>6.5679012345679011</v>
      </c>
      <c r="U129" s="11">
        <f>+IF(G129=0,"",'Ark1'!V140)</f>
        <v>15.953477443609025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+'Ark1'!D141</f>
        <v>4</v>
      </c>
      <c r="C130" s="3" t="str">
        <f t="shared" si="15"/>
        <v>Apr</v>
      </c>
      <c r="D130" s="3">
        <f>+'Ark1'!C141</f>
        <v>2014</v>
      </c>
      <c r="E130" s="3">
        <f>+'Ark1'!Q141</f>
        <v>331</v>
      </c>
      <c r="F130" s="3"/>
      <c r="G130" s="14">
        <f>+'Ark1'!R141</f>
        <v>2284</v>
      </c>
      <c r="H130" s="14"/>
      <c r="I130" s="14">
        <f>+'Ark1'!S141</f>
        <v>2273</v>
      </c>
      <c r="J130" s="52">
        <f>+'Ark1'!T141</f>
        <v>8.3196736240119495</v>
      </c>
      <c r="K130" s="52">
        <f>+'Ark1'!U141</f>
        <v>8.3266112973630424</v>
      </c>
      <c r="L130" s="96"/>
      <c r="M130" s="11">
        <f>+'Ark1'!W141</f>
        <v>59.373075230972269</v>
      </c>
      <c r="N130" s="3"/>
      <c r="O130" s="14">
        <f>+'Ark1'!Z141</f>
        <v>134.80145182578087</v>
      </c>
      <c r="P130" s="14"/>
      <c r="Q130" s="14">
        <f>+'Ark1'!AA141</f>
        <v>29.499235937587507</v>
      </c>
      <c r="R130" s="52">
        <f>+'Ark1'!AB141</f>
        <v>3.8867396826101617</v>
      </c>
      <c r="S130" s="14">
        <f>+'Ark1'!AC141</f>
        <v>-55.694639506266967</v>
      </c>
      <c r="T130" s="14">
        <f t="shared" si="11"/>
        <v>6.9003021148036252</v>
      </c>
      <c r="U130" s="11">
        <f>+IF(G130=0,"",'Ark1'!V141)</f>
        <v>16.156742556917688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+'Ark1'!D142</f>
        <v>5</v>
      </c>
      <c r="C131" s="3" t="str">
        <f t="shared" si="15"/>
        <v>Mai</v>
      </c>
      <c r="D131" s="3">
        <f>+'Ark1'!C142</f>
        <v>2014</v>
      </c>
      <c r="E131" s="3">
        <f>+'Ark1'!Q142</f>
        <v>334</v>
      </c>
      <c r="F131" s="3"/>
      <c r="G131" s="14">
        <f>+'Ark1'!R142</f>
        <v>2390</v>
      </c>
      <c r="H131" s="14"/>
      <c r="I131" s="14">
        <f>+'Ark1'!S142</f>
        <v>2370</v>
      </c>
      <c r="J131" s="52">
        <f>+'Ark1'!T142</f>
        <v>8.7057880741631148</v>
      </c>
      <c r="K131" s="52">
        <f>+'Ark1'!U142</f>
        <v>8.681042380227673</v>
      </c>
      <c r="L131" s="96"/>
      <c r="M131" s="11">
        <f>+'Ark1'!W142</f>
        <v>59.463713080168752</v>
      </c>
      <c r="N131" s="3"/>
      <c r="O131" s="14">
        <f>+'Ark1'!Z142</f>
        <v>134.78738396624485</v>
      </c>
      <c r="P131" s="14"/>
      <c r="Q131" s="14">
        <f>+'Ark1'!AA142</f>
        <v>29.047744727380277</v>
      </c>
      <c r="R131" s="52">
        <f>+'Ark1'!AB142</f>
        <v>3.8041382821311962</v>
      </c>
      <c r="S131" s="14">
        <f>+'Ark1'!AC142</f>
        <v>-56.322259342626047</v>
      </c>
      <c r="T131" s="14">
        <f t="shared" si="11"/>
        <v>7.1556886227544911</v>
      </c>
      <c r="U131" s="11">
        <f>+IF(G131=0,"",'Ark1'!V142)</f>
        <v>16.484100418410037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+'Ark1'!D143</f>
        <v>6</v>
      </c>
      <c r="C132" s="3" t="str">
        <f t="shared" si="15"/>
        <v>Jun</v>
      </c>
      <c r="D132" s="3">
        <f>+'Ark1'!C143</f>
        <v>2014</v>
      </c>
      <c r="E132" s="3">
        <f>+'Ark1'!Q143</f>
        <v>330</v>
      </c>
      <c r="F132" s="3"/>
      <c r="G132" s="14">
        <f>+'Ark1'!R143</f>
        <v>2137</v>
      </c>
      <c r="H132" s="14"/>
      <c r="I132" s="14">
        <f>+'Ark1'!S143</f>
        <v>2109</v>
      </c>
      <c r="J132" s="52">
        <f>+'Ark1'!T143</f>
        <v>7.7842130186136291</v>
      </c>
      <c r="K132" s="52">
        <f>+'Ark1'!U143</f>
        <v>7.6956471181264146</v>
      </c>
      <c r="L132" s="96"/>
      <c r="M132" s="11">
        <f>+'Ark1'!W143</f>
        <v>59.230440967283059</v>
      </c>
      <c r="N132" s="3"/>
      <c r="O132" s="14">
        <f>+'Ark1'!Z143</f>
        <v>134.27472735893784</v>
      </c>
      <c r="P132" s="14"/>
      <c r="Q132" s="14">
        <f>+'Ark1'!AA143</f>
        <v>29.960050712177459</v>
      </c>
      <c r="R132" s="52">
        <f>+'Ark1'!AB143</f>
        <v>4.1267268718869472</v>
      </c>
      <c r="S132" s="14">
        <f>+'Ark1'!AC143</f>
        <v>-51.544219606315615</v>
      </c>
      <c r="T132" s="14">
        <f t="shared" si="11"/>
        <v>6.4757575757575756</v>
      </c>
      <c r="U132" s="11">
        <f>+IF(G132=0,"",'Ark1'!V143)</f>
        <v>16.241459990641093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+'Ark1'!D144</f>
        <v>7</v>
      </c>
      <c r="C133" s="3" t="str">
        <f t="shared" si="15"/>
        <v>Jul</v>
      </c>
      <c r="D133" s="3">
        <f>+'Ark1'!C144</f>
        <v>2014</v>
      </c>
      <c r="E133" s="3">
        <f>+'Ark1'!Q144</f>
        <v>320</v>
      </c>
      <c r="F133" s="3"/>
      <c r="G133" s="14">
        <f>+'Ark1'!R144</f>
        <v>2441</v>
      </c>
      <c r="H133" s="14"/>
      <c r="I133" s="14">
        <f>+'Ark1'!S144</f>
        <v>2407</v>
      </c>
      <c r="J133" s="52">
        <f>+'Ark1'!T144</f>
        <v>8.8915601209339545</v>
      </c>
      <c r="K133" s="52">
        <f>+'Ark1'!U144</f>
        <v>8.7694218784559368</v>
      </c>
      <c r="L133" s="96"/>
      <c r="M133" s="11">
        <f>+'Ark1'!W144</f>
        <v>58.285832987120898</v>
      </c>
      <c r="N133" s="3"/>
      <c r="O133" s="14">
        <f>+'Ark1'!Z144</f>
        <v>134.06659742417952</v>
      </c>
      <c r="P133" s="14"/>
      <c r="Q133" s="14">
        <f>+'Ark1'!AA144</f>
        <v>29.846922252394982</v>
      </c>
      <c r="R133" s="52">
        <f>+'Ark1'!AB144</f>
        <v>5.689491581841982</v>
      </c>
      <c r="S133" s="14">
        <f>+'Ark1'!AC144</f>
        <v>-28.863675130601397</v>
      </c>
      <c r="T133" s="14">
        <f t="shared" si="11"/>
        <v>7.6281249999999998</v>
      </c>
      <c r="U133" s="11">
        <f>+IF(G133=0,"",'Ark1'!V144)</f>
        <v>15.534616960262182</v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+'Ark1'!D145</f>
        <v>8</v>
      </c>
      <c r="C134" s="3" t="str">
        <f t="shared" si="15"/>
        <v>Aug</v>
      </c>
      <c r="D134" s="3">
        <f>+'Ark1'!C145</f>
        <v>2014</v>
      </c>
      <c r="E134" s="3">
        <f>+'Ark1'!Q145</f>
        <v>321</v>
      </c>
      <c r="F134" s="3"/>
      <c r="G134" s="14">
        <f>+'Ark1'!R145</f>
        <v>2106</v>
      </c>
      <c r="H134" s="14"/>
      <c r="I134" s="14">
        <f>+'Ark1'!S145</f>
        <v>2060</v>
      </c>
      <c r="J134" s="52">
        <f>+'Ark1'!T145</f>
        <v>7.6712927548901746</v>
      </c>
      <c r="K134" s="52">
        <f>+'Ark1'!U145</f>
        <v>7.5722767085401008</v>
      </c>
      <c r="L134" s="96"/>
      <c r="M134" s="11">
        <f>+'Ark1'!W145</f>
        <v>58.848058252427201</v>
      </c>
      <c r="N134" s="3"/>
      <c r="O134" s="14">
        <f>+'Ark1'!Z145</f>
        <v>135.26485436893236</v>
      </c>
      <c r="P134" s="14"/>
      <c r="Q134" s="14">
        <f>+'Ark1'!AA145</f>
        <v>29.837213158342976</v>
      </c>
      <c r="R134" s="52">
        <f>+'Ark1'!AB145</f>
        <v>4.2448965493935251</v>
      </c>
      <c r="S134" s="14">
        <f>+'Ark1'!AC145</f>
        <v>-50.87521793380288</v>
      </c>
      <c r="T134" s="14">
        <f t="shared" si="11"/>
        <v>6.5607476635514015</v>
      </c>
      <c r="U134" s="11">
        <f>+IF(G134=0,"",'Ark1'!V145)</f>
        <v>15.803418803418804</v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+'Ark1'!D146</f>
        <v>9</v>
      </c>
      <c r="C135" s="3" t="str">
        <f t="shared" si="15"/>
        <v>Sep</v>
      </c>
      <c r="D135" s="3">
        <f>+'Ark1'!C146</f>
        <v>2014</v>
      </c>
      <c r="E135" s="3">
        <f>+'Ark1'!Q146</f>
        <v>338</v>
      </c>
      <c r="F135" s="3"/>
      <c r="G135" s="14">
        <f>+'Ark1'!R146</f>
        <v>2429</v>
      </c>
      <c r="H135" s="14"/>
      <c r="I135" s="14">
        <f>+'Ark1'!S146</f>
        <v>2390</v>
      </c>
      <c r="J135" s="52">
        <f>+'Ark1'!T146</f>
        <v>8.8478490511055288</v>
      </c>
      <c r="K135" s="52">
        <f>+'Ark1'!U146</f>
        <v>8.7864580716295624</v>
      </c>
      <c r="L135" s="96"/>
      <c r="M135" s="11">
        <f>+'Ark1'!W146</f>
        <v>58.838493723849389</v>
      </c>
      <c r="N135" s="3"/>
      <c r="O135" s="14">
        <f>+'Ark1'!Z146</f>
        <v>135.28251046025088</v>
      </c>
      <c r="P135" s="14"/>
      <c r="Q135" s="14">
        <f>+'Ark1'!AA146</f>
        <v>29.032576198590242</v>
      </c>
      <c r="R135" s="52">
        <f>+'Ark1'!AB146</f>
        <v>4.2249338871015052</v>
      </c>
      <c r="S135" s="14">
        <f>+'Ark1'!AC146</f>
        <v>-51.636755051624867</v>
      </c>
      <c r="T135" s="14">
        <f t="shared" si="11"/>
        <v>7.1863905325443787</v>
      </c>
      <c r="U135" s="11">
        <f>+IF(G135=0,"",'Ark1'!V146)</f>
        <v>15.843145327295179</v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+'Ark1'!D147</f>
        <v>10</v>
      </c>
      <c r="C136" s="3" t="str">
        <f t="shared" si="15"/>
        <v>Okt</v>
      </c>
      <c r="D136" s="3">
        <f>+'Ark1'!C147</f>
        <v>2014</v>
      </c>
      <c r="E136" s="3">
        <f>+'Ark1'!Q147</f>
        <v>341</v>
      </c>
      <c r="F136" s="3"/>
      <c r="G136" s="14">
        <f>+'Ark1'!R147</f>
        <v>2586</v>
      </c>
      <c r="H136" s="14"/>
      <c r="I136" s="14">
        <f>+'Ark1'!S147</f>
        <v>2560</v>
      </c>
      <c r="J136" s="52">
        <f>+'Ark1'!T147</f>
        <v>9.4197355480275373</v>
      </c>
      <c r="K136" s="52">
        <f>+'Ark1'!U147</f>
        <v>9.6490563228938111</v>
      </c>
      <c r="L136" s="96"/>
      <c r="M136" s="11">
        <f>+'Ark1'!W147</f>
        <v>58.472265624999999</v>
      </c>
      <c r="N136" s="3"/>
      <c r="O136" s="14">
        <f>+'Ark1'!Z147</f>
        <v>138.69812499999972</v>
      </c>
      <c r="P136" s="14"/>
      <c r="Q136" s="14">
        <f>+'Ark1'!AA147</f>
        <v>28.895719642741991</v>
      </c>
      <c r="R136" s="52">
        <f>+'Ark1'!AB147</f>
        <v>4.3508274562942049</v>
      </c>
      <c r="S136" s="14">
        <f>+'Ark1'!AC147</f>
        <v>-50.767129994225002</v>
      </c>
      <c r="T136" s="14">
        <f t="shared" si="11"/>
        <v>7.583577712609971</v>
      </c>
      <c r="U136" s="11">
        <f>+IF(G136=0,"",'Ark1'!V147)</f>
        <v>15.867362722351125</v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+'Ark1'!D148</f>
        <v>11</v>
      </c>
      <c r="C137" s="3" t="str">
        <f t="shared" si="15"/>
        <v>Nov</v>
      </c>
      <c r="D137" s="3">
        <f>+'Ark1'!C148</f>
        <v>2014</v>
      </c>
      <c r="E137" s="3">
        <f>+'Ark1'!Q148</f>
        <v>310</v>
      </c>
      <c r="F137" s="3"/>
      <c r="G137" s="14">
        <f>+'Ark1'!R148</f>
        <v>2134</v>
      </c>
      <c r="H137" s="14"/>
      <c r="I137" s="14">
        <f>+'Ark1'!S148</f>
        <v>2110</v>
      </c>
      <c r="J137" s="52">
        <f>+'Ark1'!T148</f>
        <v>7.7732852511565218</v>
      </c>
      <c r="K137" s="52">
        <f>+'Ark1'!U148</f>
        <v>7.8355428253182611</v>
      </c>
      <c r="L137" s="96"/>
      <c r="M137" s="11">
        <f>+'Ark1'!W148</f>
        <v>58.586729857819904</v>
      </c>
      <c r="N137" s="3"/>
      <c r="O137" s="14">
        <f>+'Ark1'!Z148</f>
        <v>136.65085308056882</v>
      </c>
      <c r="P137" s="14"/>
      <c r="Q137" s="14">
        <f>+'Ark1'!AA148</f>
        <v>28.486143746182179</v>
      </c>
      <c r="R137" s="52">
        <f>+'Ark1'!AB148</f>
        <v>4.6206638921047682</v>
      </c>
      <c r="S137" s="14">
        <f>+'Ark1'!AC148</f>
        <v>-57.085512962916489</v>
      </c>
      <c r="T137" s="14">
        <f t="shared" si="11"/>
        <v>6.8838709677419354</v>
      </c>
      <c r="U137" s="11">
        <f>+IF(G137=0,"",'Ark1'!V148)</f>
        <v>15.66447985004686</v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+'Ark1'!D149</f>
        <v>12</v>
      </c>
      <c r="C138" s="3" t="str">
        <f t="shared" si="15"/>
        <v>Des</v>
      </c>
      <c r="D138" s="3">
        <f>+'Ark1'!C149</f>
        <v>2014</v>
      </c>
      <c r="E138" s="3">
        <f>+'Ark1'!Q149</f>
        <v>290</v>
      </c>
      <c r="F138" s="3"/>
      <c r="G138" s="14">
        <f>+'Ark1'!R149</f>
        <v>2258</v>
      </c>
      <c r="H138" s="14"/>
      <c r="I138" s="14">
        <f>+'Ark1'!S149</f>
        <v>2248</v>
      </c>
      <c r="J138" s="52">
        <f>+'Ark1'!T149</f>
        <v>8.2249663060503391</v>
      </c>
      <c r="K138" s="52">
        <f>+'Ark1'!U149</f>
        <v>8.3516560503201624</v>
      </c>
      <c r="L138" s="96"/>
      <c r="M138" s="11">
        <f>+'Ark1'!W149</f>
        <v>58.431049822064047</v>
      </c>
      <c r="N138" s="3"/>
      <c r="O138" s="14">
        <f>+'Ark1'!Z149</f>
        <v>136.71054270462628</v>
      </c>
      <c r="P138" s="14"/>
      <c r="Q138" s="14">
        <f>+'Ark1'!AA149</f>
        <v>29.448251403734155</v>
      </c>
      <c r="R138" s="52">
        <f>+'Ark1'!AB149</f>
        <v>4.353656004562013</v>
      </c>
      <c r="S138" s="14">
        <f>+'Ark1'!AC149</f>
        <v>-55.852984961361138</v>
      </c>
      <c r="T138" s="14">
        <f t="shared" si="11"/>
        <v>7.7862068965517244</v>
      </c>
      <c r="U138" s="11">
        <f>+IF(G138=0,"",'Ark1'!V149)</f>
        <v>15.545172719220544</v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71"/>
      <c r="H139" s="71"/>
      <c r="I139" s="71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+'Ark1'!D150</f>
        <v>1</v>
      </c>
      <c r="C140" s="3" t="str">
        <f t="shared" ref="C140:C151" si="16">+C127</f>
        <v>Jan</v>
      </c>
      <c r="D140" s="3">
        <f>+'Ark1'!C150</f>
        <v>2013</v>
      </c>
      <c r="E140" s="3">
        <f>+'Ark1'!Q150</f>
        <v>374</v>
      </c>
      <c r="F140" s="3"/>
      <c r="G140" s="14">
        <f>+'Ark1'!R150</f>
        <v>2446</v>
      </c>
      <c r="H140" s="14"/>
      <c r="I140" s="14">
        <f>+'Ark1'!S150</f>
        <v>2429</v>
      </c>
      <c r="J140" s="52">
        <f>+'Ark1'!T150</f>
        <v>8.7532207271686229</v>
      </c>
      <c r="K140" s="52">
        <f>+'Ark1'!U150</f>
        <v>8.7513861464251352</v>
      </c>
      <c r="L140" s="96"/>
      <c r="M140" s="11">
        <f>+'Ark1'!W150</f>
        <v>59.181556195965427</v>
      </c>
      <c r="N140" s="3"/>
      <c r="O140" s="14">
        <f>+'Ark1'!Z150</f>
        <v>135.8148620831619</v>
      </c>
      <c r="P140" s="14"/>
      <c r="Q140" s="14">
        <f>+'Ark1'!AA150</f>
        <v>28.353885620079343</v>
      </c>
      <c r="R140" s="52">
        <f>+'Ark1'!AB150</f>
        <v>3.6465345706971823</v>
      </c>
      <c r="S140" s="14">
        <f>+'Ark1'!AC150</f>
        <v>-55.57194958574344</v>
      </c>
      <c r="T140" s="14">
        <f t="shared" si="11"/>
        <v>6.5401069518716577</v>
      </c>
      <c r="U140" s="11">
        <f>+IF(G140=0,"",'Ark1'!V150)</f>
        <v>15.781684382665574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+'Ark1'!D151</f>
        <v>2</v>
      </c>
      <c r="C141" s="3" t="str">
        <f t="shared" si="16"/>
        <v>Feb</v>
      </c>
      <c r="D141" s="3">
        <f>+'Ark1'!C151</f>
        <v>2013</v>
      </c>
      <c r="E141" s="3">
        <f>+'Ark1'!Q151</f>
        <v>364</v>
      </c>
      <c r="F141" s="3"/>
      <c r="G141" s="14">
        <f>+'Ark1'!R151</f>
        <v>2109</v>
      </c>
      <c r="H141" s="14"/>
      <c r="I141" s="14">
        <f>+'Ark1'!S151</f>
        <v>2091</v>
      </c>
      <c r="J141" s="52">
        <f>+'Ark1'!T151</f>
        <v>7.5472373318064703</v>
      </c>
      <c r="K141" s="52">
        <f>+'Ark1'!U151</f>
        <v>7.5187325078680178</v>
      </c>
      <c r="L141" s="96"/>
      <c r="M141" s="11">
        <f>+'Ark1'!W151</f>
        <v>59.430416068866563</v>
      </c>
      <c r="N141" s="3"/>
      <c r="O141" s="14">
        <f>+'Ark1'!Z151</f>
        <v>135.54658058345271</v>
      </c>
      <c r="P141" s="14"/>
      <c r="Q141" s="14">
        <f>+'Ark1'!AA151</f>
        <v>28.19178005168633</v>
      </c>
      <c r="R141" s="52">
        <f>+'Ark1'!AB151</f>
        <v>3.504497727541505</v>
      </c>
      <c r="S141" s="14">
        <f>+'Ark1'!AC151</f>
        <v>-49.094367102177351</v>
      </c>
      <c r="T141" s="14">
        <f t="shared" si="11"/>
        <v>5.7939560439560438</v>
      </c>
      <c r="U141" s="11">
        <f>+IF(G141=0,"",'Ark1'!V151)</f>
        <v>16.438122332859177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+'Ark1'!D152</f>
        <v>3</v>
      </c>
      <c r="C142" s="3" t="str">
        <f t="shared" si="16"/>
        <v>Mar</v>
      </c>
      <c r="D142" s="3">
        <f>+'Ark1'!C152</f>
        <v>2013</v>
      </c>
      <c r="E142" s="3">
        <f>+'Ark1'!Q152</f>
        <v>342</v>
      </c>
      <c r="F142" s="3"/>
      <c r="G142" s="14">
        <f>+'Ark1'!R152</f>
        <v>2056</v>
      </c>
      <c r="H142" s="14"/>
      <c r="I142" s="14">
        <f>+'Ark1'!S152</f>
        <v>2046</v>
      </c>
      <c r="J142" s="52">
        <f>+'Ark1'!T152</f>
        <v>7.3575722874320082</v>
      </c>
      <c r="K142" s="52">
        <f>+'Ark1'!U152</f>
        <v>7.2789817677808228</v>
      </c>
      <c r="L142" s="96"/>
      <c r="M142" s="11">
        <f>+'Ark1'!W152</f>
        <v>59.25855327468232</v>
      </c>
      <c r="N142" s="3"/>
      <c r="O142" s="14">
        <f>+'Ark1'!Z152</f>
        <v>134.11055718475055</v>
      </c>
      <c r="P142" s="14"/>
      <c r="Q142" s="14">
        <f>+'Ark1'!AA152</f>
        <v>28.806569081899191</v>
      </c>
      <c r="R142" s="52">
        <f>+'Ark1'!AB152</f>
        <v>3.7091354630863926</v>
      </c>
      <c r="S142" s="14">
        <f>+'Ark1'!AC152</f>
        <v>-53.047311914791841</v>
      </c>
      <c r="T142" s="14">
        <f t="shared" si="11"/>
        <v>6.0116959064327489</v>
      </c>
      <c r="U142" s="11">
        <f>+IF(G142=0,"",'Ark1'!V152)</f>
        <v>16.001945525291823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+'Ark1'!D153</f>
        <v>4</v>
      </c>
      <c r="C143" s="3" t="str">
        <f t="shared" si="16"/>
        <v>Apr</v>
      </c>
      <c r="D143" s="3">
        <f>+'Ark1'!C153</f>
        <v>2013</v>
      </c>
      <c r="E143" s="3">
        <f>+'Ark1'!Q153</f>
        <v>365</v>
      </c>
      <c r="F143" s="3"/>
      <c r="G143" s="14">
        <f>+'Ark1'!R153</f>
        <v>2612</v>
      </c>
      <c r="H143" s="14"/>
      <c r="I143" s="14">
        <f>+'Ark1'!S153</f>
        <v>2598</v>
      </c>
      <c r="J143" s="52">
        <f>+'Ark1'!T153</f>
        <v>9.3472659604924146</v>
      </c>
      <c r="K143" s="52">
        <f>+'Ark1'!U153</f>
        <v>9.2140265258327965</v>
      </c>
      <c r="L143" s="96"/>
      <c r="M143" s="11">
        <f>+'Ark1'!W153</f>
        <v>59.210931485758287</v>
      </c>
      <c r="N143" s="3"/>
      <c r="O143" s="14">
        <f>+'Ark1'!Z153</f>
        <v>133.6928791377984</v>
      </c>
      <c r="P143" s="14"/>
      <c r="Q143" s="14">
        <f>+'Ark1'!AA153</f>
        <v>29.132883667810081</v>
      </c>
      <c r="R143" s="52">
        <f>+'Ark1'!AB153</f>
        <v>3.6805885299489649</v>
      </c>
      <c r="S143" s="14">
        <f>+'Ark1'!AC153</f>
        <v>-55.138577889329376</v>
      </c>
      <c r="T143" s="14">
        <f t="shared" si="11"/>
        <v>7.1561643835616442</v>
      </c>
      <c r="U143" s="11">
        <f>+IF(G143=0,"",'Ark1'!V153)</f>
        <v>16.13591117917305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+'Ark1'!D154</f>
        <v>5</v>
      </c>
      <c r="C144" s="3" t="str">
        <f t="shared" si="16"/>
        <v>Mai</v>
      </c>
      <c r="D144" s="3">
        <f>+'Ark1'!C154</f>
        <v>2013</v>
      </c>
      <c r="E144" s="3">
        <f>+'Ark1'!Q154</f>
        <v>353</v>
      </c>
      <c r="F144" s="3"/>
      <c r="G144" s="14">
        <f>+'Ark1'!R154</f>
        <v>2302</v>
      </c>
      <c r="H144" s="14"/>
      <c r="I144" s="14">
        <f>+'Ark1'!S154</f>
        <v>2293</v>
      </c>
      <c r="J144" s="52">
        <f>+'Ark1'!T154</f>
        <v>8.2379043801889509</v>
      </c>
      <c r="K144" s="52">
        <f>+'Ark1'!U154</f>
        <v>8.2144465677924074</v>
      </c>
      <c r="L144" s="96"/>
      <c r="M144" s="11">
        <f>+'Ark1'!W154</f>
        <v>58.965111208024425</v>
      </c>
      <c r="N144" s="3"/>
      <c r="O144" s="14">
        <f>+'Ark1'!Z154</f>
        <v>135.04304404709961</v>
      </c>
      <c r="P144" s="14"/>
      <c r="Q144" s="14">
        <f>+'Ark1'!AA154</f>
        <v>28.9732466152802</v>
      </c>
      <c r="R144" s="52">
        <f>+'Ark1'!AB154</f>
        <v>3.914547821583803</v>
      </c>
      <c r="S144" s="14">
        <f>+'Ark1'!AC154</f>
        <v>-56.275142330475354</v>
      </c>
      <c r="T144" s="14">
        <f t="shared" si="11"/>
        <v>6.5212464589235131</v>
      </c>
      <c r="U144" s="11">
        <f>+IF(G144=0,"",'Ark1'!V154)</f>
        <v>16.032580364900092</v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+'Ark1'!D155</f>
        <v>6</v>
      </c>
      <c r="C145" s="3" t="str">
        <f t="shared" si="16"/>
        <v>Jun</v>
      </c>
      <c r="D145" s="3">
        <f>+'Ark1'!C155</f>
        <v>2013</v>
      </c>
      <c r="E145" s="3">
        <f>+'Ark1'!Q155</f>
        <v>345</v>
      </c>
      <c r="F145" s="3"/>
      <c r="G145" s="14">
        <f>+'Ark1'!R155</f>
        <v>2224</v>
      </c>
      <c r="H145" s="14"/>
      <c r="I145" s="14">
        <f>+'Ark1'!S155</f>
        <v>2215</v>
      </c>
      <c r="J145" s="52">
        <f>+'Ark1'!T155</f>
        <v>7.9587746922416258</v>
      </c>
      <c r="K145" s="52">
        <f>+'Ark1'!U155</f>
        <v>7.8318911114569136</v>
      </c>
      <c r="L145" s="96"/>
      <c r="M145" s="11">
        <f>+'Ark1'!W155</f>
        <v>58.8627539503386</v>
      </c>
      <c r="N145" s="3"/>
      <c r="O145" s="14">
        <f>+'Ark1'!Z155</f>
        <v>133.28794582392777</v>
      </c>
      <c r="P145" s="14"/>
      <c r="Q145" s="14">
        <f>+'Ark1'!AA155</f>
        <v>28.938041137920504</v>
      </c>
      <c r="R145" s="52">
        <f>+'Ark1'!AB155</f>
        <v>3.9822561977837174</v>
      </c>
      <c r="S145" s="14">
        <f>+'Ark1'!AC155</f>
        <v>-55.978056670166687</v>
      </c>
      <c r="T145" s="14">
        <f t="shared" si="11"/>
        <v>6.4463768115942033</v>
      </c>
      <c r="U145" s="11">
        <f>+IF(G145=0,"",'Ark1'!V155)</f>
        <v>15.59262589928057</v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+'Ark1'!D156</f>
        <v>7</v>
      </c>
      <c r="C146" s="3" t="str">
        <f t="shared" si="16"/>
        <v>Jul</v>
      </c>
      <c r="D146" s="3">
        <f>+'Ark1'!C156</f>
        <v>2013</v>
      </c>
      <c r="E146" s="3">
        <f>+'Ark1'!Q156</f>
        <v>351</v>
      </c>
      <c r="F146" s="3"/>
      <c r="G146" s="14">
        <f>+'Ark1'!R156</f>
        <v>2586</v>
      </c>
      <c r="H146" s="14"/>
      <c r="I146" s="14">
        <f>+'Ark1'!S156</f>
        <v>2576</v>
      </c>
      <c r="J146" s="52">
        <f>+'Ark1'!T156</f>
        <v>9.2542227311766414</v>
      </c>
      <c r="K146" s="52">
        <f>+'Ark1'!U156</f>
        <v>9.2125781052823488</v>
      </c>
      <c r="L146" s="96"/>
      <c r="M146" s="11">
        <f>+'Ark1'!W156</f>
        <v>58.682065217391298</v>
      </c>
      <c r="N146" s="3"/>
      <c r="O146" s="14">
        <f>+'Ark1'!Z156</f>
        <v>134.81347049689444</v>
      </c>
      <c r="P146" s="14"/>
      <c r="Q146" s="14">
        <f>+'Ark1'!AA156</f>
        <v>27.99978539856324</v>
      </c>
      <c r="R146" s="52">
        <f>+'Ark1'!AB156</f>
        <v>3.4456523269882324</v>
      </c>
      <c r="S146" s="14">
        <f>+'Ark1'!AC156</f>
        <v>-58.183975056619438</v>
      </c>
      <c r="T146" s="14">
        <f t="shared" si="11"/>
        <v>7.3675213675213671</v>
      </c>
      <c r="U146" s="11">
        <f>+IF(G146=0,"",'Ark1'!V156)</f>
        <v>15.511600928074246</v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+'Ark1'!D157</f>
        <v>8</v>
      </c>
      <c r="C147" s="3" t="str">
        <f t="shared" si="16"/>
        <v>Aug</v>
      </c>
      <c r="D147" s="3">
        <f>+'Ark1'!C157</f>
        <v>2013</v>
      </c>
      <c r="E147" s="3">
        <f>+'Ark1'!Q157</f>
        <v>350</v>
      </c>
      <c r="F147" s="3"/>
      <c r="G147" s="14">
        <f>+'Ark1'!R157</f>
        <v>2232</v>
      </c>
      <c r="H147" s="14"/>
      <c r="I147" s="14">
        <f>+'Ark1'!S157</f>
        <v>2223</v>
      </c>
      <c r="J147" s="52">
        <f>+'Ark1'!T157</f>
        <v>7.9874033781849425</v>
      </c>
      <c r="K147" s="52">
        <f>+'Ark1'!U157</f>
        <v>8.1056479010608893</v>
      </c>
      <c r="L147" s="96"/>
      <c r="M147" s="11">
        <f>+'Ark1'!W157</f>
        <v>58.97840755735492</v>
      </c>
      <c r="N147" s="3"/>
      <c r="O147" s="14">
        <f>+'Ark1'!Z157</f>
        <v>137.45047233468304</v>
      </c>
      <c r="P147" s="14"/>
      <c r="Q147" s="14">
        <f>+'Ark1'!AA157</f>
        <v>29.701993682272192</v>
      </c>
      <c r="R147" s="52">
        <f>+'Ark1'!AB157</f>
        <v>3.8363371181856993</v>
      </c>
      <c r="S147" s="14">
        <f>+'Ark1'!AC157</f>
        <v>-55.977816839747952</v>
      </c>
      <c r="T147" s="14">
        <f t="shared" si="11"/>
        <v>6.3771428571428572</v>
      </c>
      <c r="U147" s="11">
        <f>+IF(G147=0,"",'Ark1'!V157)</f>
        <v>16.001792114695341</v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+'Ark1'!D158</f>
        <v>9</v>
      </c>
      <c r="C148" s="3" t="str">
        <f t="shared" si="16"/>
        <v>Sep</v>
      </c>
      <c r="D148" s="3">
        <f>+'Ark1'!C158</f>
        <v>2013</v>
      </c>
      <c r="E148" s="3">
        <f>+'Ark1'!Q158</f>
        <v>347</v>
      </c>
      <c r="F148" s="3"/>
      <c r="G148" s="14">
        <f>+'Ark1'!R158</f>
        <v>2537</v>
      </c>
      <c r="H148" s="14"/>
      <c r="I148" s="14">
        <f>+'Ark1'!S158</f>
        <v>2524</v>
      </c>
      <c r="J148" s="52">
        <f>+'Ark1'!T158</f>
        <v>9.0788720297738319</v>
      </c>
      <c r="K148" s="52">
        <f>+'Ark1'!U158</f>
        <v>9.1347268270883557</v>
      </c>
      <c r="L148" s="96"/>
      <c r="M148" s="11">
        <f>+'Ark1'!W158</f>
        <v>59.030507131537256</v>
      </c>
      <c r="N148" s="3"/>
      <c r="O148" s="14">
        <f>+'Ark1'!Z158</f>
        <v>136.42820919175921</v>
      </c>
      <c r="P148" s="14"/>
      <c r="Q148" s="14">
        <f>+'Ark1'!AA158</f>
        <v>29.332894725168224</v>
      </c>
      <c r="R148" s="52">
        <f>+'Ark1'!AB158</f>
        <v>3.7887277003643969</v>
      </c>
      <c r="S148" s="14">
        <f>+'Ark1'!AC158</f>
        <v>-58.493175765775383</v>
      </c>
      <c r="T148" s="14">
        <f t="shared" si="11"/>
        <v>7.3112391930835736</v>
      </c>
      <c r="U148" s="11">
        <f>+IF(G148=0,"",'Ark1'!V158)</f>
        <v>16.18013401655498</v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+'Ark1'!D159</f>
        <v>10</v>
      </c>
      <c r="C149" s="3" t="str">
        <f t="shared" si="16"/>
        <v>Okt</v>
      </c>
      <c r="D149" s="3">
        <f>+'Ark1'!C159</f>
        <v>2013</v>
      </c>
      <c r="E149" s="3">
        <f>+'Ark1'!Q159</f>
        <v>351</v>
      </c>
      <c r="F149" s="3"/>
      <c r="G149" s="14">
        <f>+'Ark1'!R159</f>
        <v>2489</v>
      </c>
      <c r="H149" s="14"/>
      <c r="I149" s="14">
        <f>+'Ark1'!S159</f>
        <v>2477</v>
      </c>
      <c r="J149" s="52">
        <f>+'Ark1'!T159</f>
        <v>8.9070999141139389</v>
      </c>
      <c r="K149" s="52">
        <f>+'Ark1'!U159</f>
        <v>9.0117437195450396</v>
      </c>
      <c r="L149" s="96"/>
      <c r="M149" s="11">
        <f>+'Ark1'!W159</f>
        <v>59.12595882115464</v>
      </c>
      <c r="N149" s="3"/>
      <c r="O149" s="14">
        <f>+'Ark1'!Z159</f>
        <v>137.14525635849827</v>
      </c>
      <c r="P149" s="14"/>
      <c r="Q149" s="14">
        <f>+'Ark1'!AA159</f>
        <v>28.215701947670556</v>
      </c>
      <c r="R149" s="52">
        <f>+'Ark1'!AB159</f>
        <v>3.8233448213376993</v>
      </c>
      <c r="S149" s="14">
        <f>+'Ark1'!AC159</f>
        <v>-54.632257896542178</v>
      </c>
      <c r="T149" s="14">
        <f t="shared" si="11"/>
        <v>7.0911680911680914</v>
      </c>
      <c r="U149" s="11">
        <f>+IF(G149=0,"",'Ark1'!V159)</f>
        <v>16.169546002410605</v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+'Ark1'!D160</f>
        <v>11</v>
      </c>
      <c r="C150" s="3" t="str">
        <f t="shared" si="16"/>
        <v>Nov</v>
      </c>
      <c r="D150" s="3">
        <f>+'Ark1'!C160</f>
        <v>2013</v>
      </c>
      <c r="E150" s="3">
        <f>+'Ark1'!Q160</f>
        <v>337</v>
      </c>
      <c r="F150" s="3"/>
      <c r="G150" s="14">
        <f>+'Ark1'!R160</f>
        <v>2073</v>
      </c>
      <c r="H150" s="14"/>
      <c r="I150" s="14">
        <f>+'Ark1'!S160</f>
        <v>2066</v>
      </c>
      <c r="J150" s="52">
        <f>+'Ark1'!T160</f>
        <v>7.4184082450615518</v>
      </c>
      <c r="K150" s="52">
        <f>+'Ark1'!U160</f>
        <v>7.448149860275155</v>
      </c>
      <c r="L150" s="96"/>
      <c r="M150" s="11">
        <f>+'Ark1'!W160</f>
        <v>59.114230396902251</v>
      </c>
      <c r="N150" s="3"/>
      <c r="O150" s="14">
        <f>+'Ark1'!Z160</f>
        <v>135.89893514036763</v>
      </c>
      <c r="P150" s="14"/>
      <c r="Q150" s="14">
        <f>+'Ark1'!AA160</f>
        <v>29.297248000378247</v>
      </c>
      <c r="R150" s="52">
        <f>+'Ark1'!AB160</f>
        <v>3.7369353980995488</v>
      </c>
      <c r="S150" s="14">
        <f>+'Ark1'!AC160</f>
        <v>-57.479175936618113</v>
      </c>
      <c r="T150" s="14">
        <f t="shared" ref="T150:T215" si="17">+IF(G150=0,"",G150/E150)</f>
        <v>6.1513353115727005</v>
      </c>
      <c r="U150" s="11">
        <f>+IF(G150=0,"",'Ark1'!V160)</f>
        <v>15.988422575976848</v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+'Ark1'!D161</f>
        <v>12</v>
      </c>
      <c r="C151" s="3" t="str">
        <f t="shared" si="16"/>
        <v>Des</v>
      </c>
      <c r="D151" s="3">
        <f>+'Ark1'!C161</f>
        <v>2013</v>
      </c>
      <c r="E151" s="3">
        <f>+'Ark1'!Q161</f>
        <v>298</v>
      </c>
      <c r="F151" s="3"/>
      <c r="G151" s="14">
        <f>+'Ark1'!R161</f>
        <v>2278</v>
      </c>
      <c r="H151" s="14"/>
      <c r="I151" s="14">
        <f>+'Ark1'!S161</f>
        <v>2266</v>
      </c>
      <c r="J151" s="52">
        <f>+'Ark1'!T161</f>
        <v>8.1520183223590017</v>
      </c>
      <c r="K151" s="52">
        <f>+'Ark1'!U161</f>
        <v>8.277688959592103</v>
      </c>
      <c r="L151" s="96"/>
      <c r="M151" s="11">
        <f>+'Ark1'!W161</f>
        <v>59.184907325684016</v>
      </c>
      <c r="N151" s="3"/>
      <c r="O151" s="14">
        <f>+'Ark1'!Z161</f>
        <v>137.70419240953245</v>
      </c>
      <c r="P151" s="14"/>
      <c r="Q151" s="14">
        <f>+'Ark1'!AA161</f>
        <v>28.024982473104703</v>
      </c>
      <c r="R151" s="52">
        <f>+'Ark1'!AB161</f>
        <v>3.6600659680931633</v>
      </c>
      <c r="S151" s="14">
        <f>+'Ark1'!AC161</f>
        <v>-53.582922633586179</v>
      </c>
      <c r="T151" s="14">
        <f t="shared" si="17"/>
        <v>7.6442953020134228</v>
      </c>
      <c r="U151" s="11">
        <f>+IF(G151=0,"",'Ark1'!V161)</f>
        <v>16.195346795434595</v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+'Ark1'!D162</f>
        <v>1</v>
      </c>
      <c r="C152" s="3" t="str">
        <f t="shared" ref="C152:C199" si="18">+C140</f>
        <v>Jan</v>
      </c>
      <c r="D152" s="3">
        <f>+'Ark1'!C162</f>
        <v>2012</v>
      </c>
      <c r="E152" s="3">
        <f>+'Ark1'!Q162</f>
        <v>402</v>
      </c>
      <c r="F152" s="3"/>
      <c r="G152" s="14">
        <f>+'Ark1'!R162</f>
        <v>2315</v>
      </c>
      <c r="H152" s="14"/>
      <c r="I152" s="14">
        <f>+'Ark1'!S162</f>
        <v>2306</v>
      </c>
      <c r="J152" s="52">
        <f>+'Ark1'!T162</f>
        <v>8.3013590561910551</v>
      </c>
      <c r="K152" s="52">
        <f>+'Ark1'!U162</f>
        <v>8.3582061268373131</v>
      </c>
      <c r="L152" s="96"/>
      <c r="M152" s="11">
        <f>+'Ark1'!W162</f>
        <v>59.439288811795315</v>
      </c>
      <c r="N152" s="3"/>
      <c r="O152" s="14">
        <f>+'Ark1'!Z162</f>
        <v>135.41708586296619</v>
      </c>
      <c r="P152" s="14"/>
      <c r="Q152" s="14">
        <f>+'Ark1'!AA162</f>
        <v>28.853109810109792</v>
      </c>
      <c r="R152" s="52">
        <f>+'Ark1'!AB162</f>
        <v>3.5861350302495434</v>
      </c>
      <c r="S152" s="14">
        <f>+'Ark1'!AC162</f>
        <v>-55.654200324650489</v>
      </c>
      <c r="T152" s="14">
        <f t="shared" si="17"/>
        <v>5.7587064676616917</v>
      </c>
      <c r="U152" s="11">
        <f>+IF(G152=0,"",'Ark1'!V162)</f>
        <v>16.835853131749456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+'Ark1'!D163</f>
        <v>2</v>
      </c>
      <c r="C153" s="3" t="str">
        <f t="shared" si="18"/>
        <v>Feb</v>
      </c>
      <c r="D153" s="3">
        <f>+'Ark1'!C163</f>
        <v>2012</v>
      </c>
      <c r="E153" s="3">
        <f>+'Ark1'!Q163</f>
        <v>381</v>
      </c>
      <c r="F153" s="3"/>
      <c r="G153" s="14">
        <f>+'Ark1'!R163</f>
        <v>2318</v>
      </c>
      <c r="H153" s="14"/>
      <c r="I153" s="14">
        <f>+'Ark1'!S163</f>
        <v>2317</v>
      </c>
      <c r="J153" s="52">
        <f>+'Ark1'!T163</f>
        <v>8.3121167569118217</v>
      </c>
      <c r="K153" s="52">
        <f>+'Ark1'!U163</f>
        <v>8.4806329192154486</v>
      </c>
      <c r="L153" s="96"/>
      <c r="M153" s="11">
        <f>+'Ark1'!W163</f>
        <v>59.116098403107458</v>
      </c>
      <c r="N153" s="3"/>
      <c r="O153" s="14">
        <f>+'Ark1'!Z163</f>
        <v>136.74829520932201</v>
      </c>
      <c r="P153" s="14"/>
      <c r="Q153" s="14">
        <f>+'Ark1'!AA163</f>
        <v>29.013042814056391</v>
      </c>
      <c r="R153" s="52">
        <f>+'Ark1'!AB163</f>
        <v>4.2053344634817362</v>
      </c>
      <c r="S153" s="14">
        <f>+'Ark1'!AC163</f>
        <v>-40.574094021145505</v>
      </c>
      <c r="T153" s="14">
        <f t="shared" si="17"/>
        <v>6.0839895013123364</v>
      </c>
      <c r="U153" s="11">
        <f>+IF(G153=0,"",'Ark1'!V163)</f>
        <v>16.108714408973253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+'Ark1'!D164</f>
        <v>3</v>
      </c>
      <c r="C154" s="3" t="str">
        <f t="shared" si="18"/>
        <v>Mar</v>
      </c>
      <c r="D154" s="3">
        <f>+'Ark1'!C164</f>
        <v>2012</v>
      </c>
      <c r="E154" s="3">
        <f>+'Ark1'!Q164</f>
        <v>391</v>
      </c>
      <c r="F154" s="3"/>
      <c r="G154" s="14">
        <f>+'Ark1'!R164</f>
        <v>2396</v>
      </c>
      <c r="H154" s="14"/>
      <c r="I154" s="14">
        <f>+'Ark1'!S164</f>
        <v>2391</v>
      </c>
      <c r="J154" s="52">
        <f>+'Ark1'!T164</f>
        <v>8.5918169756517386</v>
      </c>
      <c r="K154" s="52">
        <f>+'Ark1'!U164</f>
        <v>8.5915664748977019</v>
      </c>
      <c r="L154" s="96"/>
      <c r="M154" s="11">
        <f>+'Ark1'!W164</f>
        <v>59.355918025930599</v>
      </c>
      <c r="N154" s="3"/>
      <c r="O154" s="14">
        <f>+'Ark1'!Z164</f>
        <v>134.24943538268508</v>
      </c>
      <c r="P154" s="14"/>
      <c r="Q154" s="14">
        <f>+'Ark1'!AA164</f>
        <v>29.336586475567209</v>
      </c>
      <c r="R154" s="52">
        <f>+'Ark1'!AB164</f>
        <v>3.8062724080748889</v>
      </c>
      <c r="S154" s="14">
        <f>+'Ark1'!AC164</f>
        <v>-54.34187237440203</v>
      </c>
      <c r="T154" s="14">
        <f t="shared" si="17"/>
        <v>6.1278772378516626</v>
      </c>
      <c r="U154" s="11">
        <f>+IF(G154=0,"",'Ark1'!V164)</f>
        <v>16.020868113522535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+'Ark1'!D165</f>
        <v>4</v>
      </c>
      <c r="C155" s="3" t="str">
        <f t="shared" si="18"/>
        <v>Apr</v>
      </c>
      <c r="D155" s="3">
        <f>+'Ark1'!C165</f>
        <v>2012</v>
      </c>
      <c r="E155" s="3">
        <f>+'Ark1'!Q165</f>
        <v>378</v>
      </c>
      <c r="F155" s="3"/>
      <c r="G155" s="14">
        <f>+'Ark1'!R165</f>
        <v>2012</v>
      </c>
      <c r="H155" s="14"/>
      <c r="I155" s="14">
        <f>+'Ark1'!S165</f>
        <v>2000</v>
      </c>
      <c r="J155" s="52">
        <f>+'Ark1'!T165</f>
        <v>7.2148312833936945</v>
      </c>
      <c r="K155" s="52">
        <f>+'Ark1'!U165</f>
        <v>7.1833799981761688</v>
      </c>
      <c r="L155" s="96"/>
      <c r="M155" s="11">
        <f>+'Ark1'!W165</f>
        <v>58.999000000000002</v>
      </c>
      <c r="N155" s="3"/>
      <c r="O155" s="14">
        <f>+'Ark1'!Z165</f>
        <v>134.18949999999998</v>
      </c>
      <c r="P155" s="14"/>
      <c r="Q155" s="14">
        <f>+'Ark1'!AA165</f>
        <v>29.973515471996492</v>
      </c>
      <c r="R155" s="52">
        <f>+'Ark1'!AB165</f>
        <v>3.8952533935546958</v>
      </c>
      <c r="S155" s="14">
        <f>+'Ark1'!AC165</f>
        <v>-56.197187621423595</v>
      </c>
      <c r="T155" s="14">
        <f t="shared" si="17"/>
        <v>5.3227513227513228</v>
      </c>
      <c r="U155" s="11">
        <f>+IF(G155=0,"",'Ark1'!V165)</f>
        <v>16.301192842942349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+'Ark1'!D166</f>
        <v>5</v>
      </c>
      <c r="C156" s="3" t="str">
        <f t="shared" si="18"/>
        <v>Mai</v>
      </c>
      <c r="D156" s="3">
        <f>+'Ark1'!C166</f>
        <v>2012</v>
      </c>
      <c r="E156" s="3">
        <f>+'Ark1'!Q166</f>
        <v>384</v>
      </c>
      <c r="F156" s="3"/>
      <c r="G156" s="14">
        <f>+'Ark1'!R166</f>
        <v>2425</v>
      </c>
      <c r="H156" s="14"/>
      <c r="I156" s="14">
        <f>+'Ark1'!S166</f>
        <v>2397</v>
      </c>
      <c r="J156" s="52">
        <f>+'Ark1'!T166</f>
        <v>8.6958080826191395</v>
      </c>
      <c r="K156" s="52">
        <f>+'Ark1'!U166</f>
        <v>8.5179926299285196</v>
      </c>
      <c r="L156" s="96"/>
      <c r="M156" s="11">
        <f>+'Ark1'!W166</f>
        <v>58.973299958281189</v>
      </c>
      <c r="N156" s="3"/>
      <c r="O156" s="14">
        <f>+'Ark1'!Z166</f>
        <v>132.76662494785165</v>
      </c>
      <c r="P156" s="14"/>
      <c r="Q156" s="14">
        <f>+'Ark1'!AA166</f>
        <v>29.247740090025513</v>
      </c>
      <c r="R156" s="52">
        <f>+'Ark1'!AB166</f>
        <v>3.7152669724260674</v>
      </c>
      <c r="S156" s="14">
        <f>+'Ark1'!AC166</f>
        <v>-53.096967653999933</v>
      </c>
      <c r="T156" s="14">
        <f t="shared" si="17"/>
        <v>6.315104166666667</v>
      </c>
      <c r="U156" s="11">
        <f>+IF(G156=0,"",'Ark1'!V166)</f>
        <v>16.234639175257737</v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+'Ark1'!D167</f>
        <v>6</v>
      </c>
      <c r="C157" s="3" t="str">
        <f t="shared" si="18"/>
        <v>Jun</v>
      </c>
      <c r="D157" s="3">
        <f>+'Ark1'!C167</f>
        <v>2012</v>
      </c>
      <c r="E157" s="3">
        <f>+'Ark1'!Q167</f>
        <v>365</v>
      </c>
      <c r="F157" s="3"/>
      <c r="G157" s="14">
        <f>+'Ark1'!R167</f>
        <v>2187</v>
      </c>
      <c r="H157" s="14"/>
      <c r="I157" s="14">
        <f>+'Ark1'!S167</f>
        <v>2177</v>
      </c>
      <c r="J157" s="52">
        <f>+'Ark1'!T167</f>
        <v>7.8423638254383778</v>
      </c>
      <c r="K157" s="52">
        <f>+'Ark1'!U167</f>
        <v>7.8020742588889886</v>
      </c>
      <c r="L157" s="96"/>
      <c r="M157" s="11">
        <f>+'Ark1'!W167</f>
        <v>58.570969223702335</v>
      </c>
      <c r="N157" s="3"/>
      <c r="O157" s="14">
        <f>+'Ark1'!Z167</f>
        <v>133.89715204409757</v>
      </c>
      <c r="P157" s="14"/>
      <c r="Q157" s="14">
        <f>+'Ark1'!AA167</f>
        <v>29.59749615679884</v>
      </c>
      <c r="R157" s="52">
        <f>+'Ark1'!AB167</f>
        <v>4.12523771979314</v>
      </c>
      <c r="S157" s="14">
        <f>+'Ark1'!AC167</f>
        <v>-53.495461018786386</v>
      </c>
      <c r="T157" s="14">
        <f t="shared" si="17"/>
        <v>5.9917808219178079</v>
      </c>
      <c r="U157" s="11">
        <f>+IF(G157=0,"",'Ark1'!V167)</f>
        <v>15.875628715134885</v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+'Ark1'!D168</f>
        <v>7</v>
      </c>
      <c r="C158" s="3" t="str">
        <f t="shared" si="18"/>
        <v>Jul</v>
      </c>
      <c r="D158" s="3">
        <f>+'Ark1'!C168</f>
        <v>2012</v>
      </c>
      <c r="E158" s="3">
        <f>+'Ark1'!Q168</f>
        <v>371</v>
      </c>
      <c r="F158" s="3"/>
      <c r="G158" s="14">
        <f>+'Ark1'!R168</f>
        <v>2337</v>
      </c>
      <c r="H158" s="14"/>
      <c r="I158" s="14">
        <f>+'Ark1'!S168</f>
        <v>2328</v>
      </c>
      <c r="J158" s="52">
        <f>+'Ark1'!T168</f>
        <v>8.380248861476673</v>
      </c>
      <c r="K158" s="52">
        <f>+'Ark1'!U168</f>
        <v>8.3678899951106889</v>
      </c>
      <c r="L158" s="96"/>
      <c r="M158" s="11">
        <f>+'Ark1'!W168</f>
        <v>59.024054982817894</v>
      </c>
      <c r="N158" s="3"/>
      <c r="O158" s="14">
        <f>+'Ark1'!Z168</f>
        <v>134.29278350515472</v>
      </c>
      <c r="P158" s="14"/>
      <c r="Q158" s="14">
        <f>+'Ark1'!AA168</f>
        <v>29.220651258137345</v>
      </c>
      <c r="R158" s="52">
        <f>+'Ark1'!AB168</f>
        <v>3.498075865367007</v>
      </c>
      <c r="S158" s="14">
        <f>+'Ark1'!AC168</f>
        <v>-62.631844551226649</v>
      </c>
      <c r="T158" s="14">
        <f t="shared" si="17"/>
        <v>6.2991913746630726</v>
      </c>
      <c r="U158" s="11">
        <f>+IF(G158=0,"",'Ark1'!V168)</f>
        <v>16.224646983311938</v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+'Ark1'!D169</f>
        <v>8</v>
      </c>
      <c r="C159" s="3" t="str">
        <f t="shared" si="18"/>
        <v>Aug</v>
      </c>
      <c r="D159" s="3">
        <f>+'Ark1'!C169</f>
        <v>2012</v>
      </c>
      <c r="E159" s="3">
        <f>+'Ark1'!Q169</f>
        <v>374</v>
      </c>
      <c r="F159" s="3"/>
      <c r="G159" s="14">
        <f>+'Ark1'!R169</f>
        <v>2374</v>
      </c>
      <c r="H159" s="14"/>
      <c r="I159" s="14">
        <f>+'Ark1'!S169</f>
        <v>2359</v>
      </c>
      <c r="J159" s="52">
        <f>+'Ark1'!T169</f>
        <v>8.5129271703661225</v>
      </c>
      <c r="K159" s="52">
        <f>+'Ark1'!U169</f>
        <v>8.5357999200398442</v>
      </c>
      <c r="L159" s="96"/>
      <c r="M159" s="11">
        <f>+'Ark1'!W169</f>
        <v>58.936413734633319</v>
      </c>
      <c r="N159" s="3"/>
      <c r="O159" s="14">
        <f>+'Ark1'!Z169</f>
        <v>135.1873251377705</v>
      </c>
      <c r="P159" s="14"/>
      <c r="Q159" s="14">
        <f>+'Ark1'!AA169</f>
        <v>28.540534905506995</v>
      </c>
      <c r="R159" s="52">
        <f>+'Ark1'!AB169</f>
        <v>3.7284046584621486</v>
      </c>
      <c r="S159" s="14">
        <f>+'Ark1'!AC169</f>
        <v>-56.792461460381197</v>
      </c>
      <c r="T159" s="14">
        <f t="shared" si="17"/>
        <v>6.3475935828877006</v>
      </c>
      <c r="U159" s="11">
        <f>+IF(G159=0,"",'Ark1'!V169)</f>
        <v>15.921229991575402</v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+'Ark1'!D170</f>
        <v>9</v>
      </c>
      <c r="C160" s="3" t="str">
        <f t="shared" si="18"/>
        <v>Sep</v>
      </c>
      <c r="D160" s="3">
        <f>+'Ark1'!C170</f>
        <v>2012</v>
      </c>
      <c r="E160" s="3">
        <f>+'Ark1'!Q170</f>
        <v>373</v>
      </c>
      <c r="F160" s="3"/>
      <c r="G160" s="14">
        <f>+'Ark1'!R170</f>
        <v>2258</v>
      </c>
      <c r="H160" s="14"/>
      <c r="I160" s="14">
        <f>+'Ark1'!S170</f>
        <v>2247</v>
      </c>
      <c r="J160" s="52">
        <f>+'Ark1'!T170</f>
        <v>8.0969627424965029</v>
      </c>
      <c r="K160" s="52">
        <f>+'Ark1'!U170</f>
        <v>8.1850447509539546</v>
      </c>
      <c r="L160" s="96"/>
      <c r="M160" s="11">
        <f>+'Ark1'!W170</f>
        <v>58.76902536715621</v>
      </c>
      <c r="N160" s="3"/>
      <c r="O160" s="14">
        <f>+'Ark1'!Z170</f>
        <v>136.09359145527381</v>
      </c>
      <c r="P160" s="14"/>
      <c r="Q160" s="14">
        <f>+'Ark1'!AA170</f>
        <v>28.618723332753472</v>
      </c>
      <c r="R160" s="52">
        <f>+'Ark1'!AB170</f>
        <v>4.1307149008551391</v>
      </c>
      <c r="S160" s="14">
        <f>+'Ark1'!AC170</f>
        <v>-40.920328547266401</v>
      </c>
      <c r="T160" s="14">
        <f t="shared" si="17"/>
        <v>6.0536193029490617</v>
      </c>
      <c r="U160" s="11">
        <f>+IF(G160=0,"",'Ark1'!V170)</f>
        <v>15.658990256864479</v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+'Ark1'!D171</f>
        <v>10</v>
      </c>
      <c r="C161" s="3" t="str">
        <f t="shared" si="18"/>
        <v>Okt</v>
      </c>
      <c r="D161" s="3">
        <f>+'Ark1'!C171</f>
        <v>2012</v>
      </c>
      <c r="E161" s="3">
        <f>+'Ark1'!Q171</f>
        <v>390</v>
      </c>
      <c r="F161" s="3"/>
      <c r="G161" s="14">
        <f>+'Ark1'!R171</f>
        <v>2355</v>
      </c>
      <c r="H161" s="14"/>
      <c r="I161" s="14">
        <f>+'Ark1'!S171</f>
        <v>2337</v>
      </c>
      <c r="J161" s="52">
        <f>+'Ark1'!T171</f>
        <v>8.4447950658012694</v>
      </c>
      <c r="K161" s="52">
        <f>+'Ark1'!U171</f>
        <v>8.4415628735586239</v>
      </c>
      <c r="L161" s="96"/>
      <c r="M161" s="11">
        <f>+'Ark1'!W171</f>
        <v>58.657252888318361</v>
      </c>
      <c r="N161" s="3"/>
      <c r="O161" s="14">
        <f>+'Ark1'!Z171</f>
        <v>134.95340179717579</v>
      </c>
      <c r="P161" s="14"/>
      <c r="Q161" s="14">
        <f>+'Ark1'!AA171</f>
        <v>28.201374823140032</v>
      </c>
      <c r="R161" s="52">
        <f>+'Ark1'!AB171</f>
        <v>3.6183138248625881</v>
      </c>
      <c r="S161" s="14">
        <f>+'Ark1'!AC171</f>
        <v>-46.535265974615754</v>
      </c>
      <c r="T161" s="14">
        <f t="shared" si="17"/>
        <v>6.0384615384615383</v>
      </c>
      <c r="U161" s="11">
        <f>+IF(G161=0,"",'Ark1'!V171)</f>
        <v>16.103184713375796</v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+'Ark1'!D172</f>
        <v>11</v>
      </c>
      <c r="C162" s="3" t="str">
        <f t="shared" si="18"/>
        <v>Nov</v>
      </c>
      <c r="D162" s="3">
        <f>+'Ark1'!C172</f>
        <v>2012</v>
      </c>
      <c r="E162" s="3">
        <f>+'Ark1'!Q172</f>
        <v>439</v>
      </c>
      <c r="F162" s="3"/>
      <c r="G162" s="14">
        <f>+'Ark1'!R172</f>
        <v>2915</v>
      </c>
      <c r="H162" s="14"/>
      <c r="I162" s="14">
        <f>+'Ark1'!S172</f>
        <v>2894</v>
      </c>
      <c r="J162" s="52">
        <f>+'Ark1'!T172</f>
        <v>10.452899200344248</v>
      </c>
      <c r="K162" s="52">
        <f>+'Ark1'!U172</f>
        <v>10.380633034308437</v>
      </c>
      <c r="L162" s="96"/>
      <c r="M162" s="11">
        <f>+'Ark1'!W172</f>
        <v>58.421907394609519</v>
      </c>
      <c r="N162" s="3"/>
      <c r="O162" s="14">
        <f>+'Ark1'!Z172</f>
        <v>134.01240497581205</v>
      </c>
      <c r="P162" s="14"/>
      <c r="Q162" s="14">
        <f>+'Ark1'!AA172</f>
        <v>29.659828732641447</v>
      </c>
      <c r="R162" s="52">
        <f>+'Ark1'!AB172</f>
        <v>3.8430620795935302</v>
      </c>
      <c r="S162" s="14">
        <f>+'Ark1'!AC172</f>
        <v>-37.673552333296691</v>
      </c>
      <c r="T162" s="14">
        <f t="shared" si="17"/>
        <v>6.6400911161731209</v>
      </c>
      <c r="U162" s="11">
        <f>+IF(G162=0,"",'Ark1'!V172)</f>
        <v>15.872384219554029</v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+'Ark1'!D173</f>
        <v>12</v>
      </c>
      <c r="C163" s="3" t="str">
        <f t="shared" si="18"/>
        <v>Des</v>
      </c>
      <c r="D163" s="3">
        <f>+'Ark1'!C173</f>
        <v>2012</v>
      </c>
      <c r="E163" s="3">
        <f>+'Ark1'!Q173</f>
        <v>313</v>
      </c>
      <c r="F163" s="3"/>
      <c r="G163" s="14">
        <f>+'Ark1'!R173</f>
        <v>1995</v>
      </c>
      <c r="H163" s="14"/>
      <c r="I163" s="14">
        <f>+'Ark1'!S173</f>
        <v>1977</v>
      </c>
      <c r="J163" s="52">
        <f>+'Ark1'!T173</f>
        <v>7.1538709793093549</v>
      </c>
      <c r="K163" s="52">
        <f>+'Ark1'!U173</f>
        <v>7.1552170180843007</v>
      </c>
      <c r="L163" s="96"/>
      <c r="M163" s="11">
        <f>+'Ark1'!W173</f>
        <v>59.371269600404645</v>
      </c>
      <c r="N163" s="3"/>
      <c r="O163" s="14">
        <f>+'Ark1'!Z173</f>
        <v>135.21841173495224</v>
      </c>
      <c r="P163" s="14"/>
      <c r="Q163" s="14">
        <f>+'Ark1'!AA173</f>
        <v>27.827642703584807</v>
      </c>
      <c r="R163" s="52">
        <f>+'Ark1'!AB173</f>
        <v>3.5485995095477043</v>
      </c>
      <c r="S163" s="14">
        <f>+'Ark1'!AC173</f>
        <v>-47.993142371612514</v>
      </c>
      <c r="T163" s="14">
        <f t="shared" si="17"/>
        <v>6.3738019169329077</v>
      </c>
      <c r="U163" s="11">
        <f>+IF(G163=0,"",'Ark1'!V173)</f>
        <v>16.29573934837093</v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+'Ark1'!D174</f>
        <v>1</v>
      </c>
      <c r="C164" s="3" t="str">
        <f t="shared" si="18"/>
        <v>Jan</v>
      </c>
      <c r="D164" s="3">
        <f>+'Ark1'!C174</f>
        <v>2011</v>
      </c>
      <c r="E164" s="3">
        <f>+'Ark1'!Q174</f>
        <v>440</v>
      </c>
      <c r="F164" s="3"/>
      <c r="G164" s="14">
        <f>+'Ark1'!R174</f>
        <v>2464</v>
      </c>
      <c r="H164" s="14"/>
      <c r="I164" s="14">
        <f>+'Ark1'!S174</f>
        <v>2450</v>
      </c>
      <c r="J164" s="52">
        <f>+'Ark1'!T174</f>
        <v>9.070495122400148</v>
      </c>
      <c r="K164" s="52">
        <f>+'Ark1'!U174</f>
        <v>9.1429468538037639</v>
      </c>
      <c r="L164" s="96"/>
      <c r="M164" s="11">
        <f>+'Ark1'!W174</f>
        <v>58.56979591836734</v>
      </c>
      <c r="N164" s="3"/>
      <c r="O164" s="14">
        <f>+'Ark1'!Z174</f>
        <v>136.60853061224472</v>
      </c>
      <c r="P164" s="14"/>
      <c r="Q164" s="14">
        <f>+'Ark1'!AA174</f>
        <v>29.924689360980505</v>
      </c>
      <c r="R164" s="52">
        <f>+'Ark1'!AB174</f>
        <v>4.0330555033428643</v>
      </c>
      <c r="S164" s="14">
        <f>+'Ark1'!AC174</f>
        <v>-59.492686227206285</v>
      </c>
      <c r="T164" s="14">
        <f t="shared" si="17"/>
        <v>5.6</v>
      </c>
      <c r="U164" s="11">
        <f>+IF(G164=0,"",'Ark1'!V174)</f>
        <v>15.94439935064935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+'Ark1'!D175</f>
        <v>2</v>
      </c>
      <c r="C165" s="3" t="str">
        <f t="shared" si="18"/>
        <v>Feb</v>
      </c>
      <c r="D165" s="3">
        <f>+'Ark1'!C175</f>
        <v>2011</v>
      </c>
      <c r="E165" s="3">
        <f>+'Ark1'!Q175</f>
        <v>384</v>
      </c>
      <c r="F165" s="3"/>
      <c r="G165" s="14">
        <f>+'Ark1'!R175</f>
        <v>2128</v>
      </c>
      <c r="H165" s="14"/>
      <c r="I165" s="14">
        <f>+'Ark1'!S175</f>
        <v>2111</v>
      </c>
      <c r="J165" s="52">
        <f>+'Ark1'!T175</f>
        <v>7.8336094238910388</v>
      </c>
      <c r="K165" s="52">
        <f>+'Ark1'!U175</f>
        <v>7.7560412974125983</v>
      </c>
      <c r="L165" s="96"/>
      <c r="M165" s="11">
        <f>+'Ark1'!W175</f>
        <v>58.891520606347697</v>
      </c>
      <c r="N165" s="3"/>
      <c r="O165" s="14">
        <f>+'Ark1'!Z175</f>
        <v>134.49606821411641</v>
      </c>
      <c r="P165" s="14"/>
      <c r="Q165" s="14">
        <f>+'Ark1'!AA175</f>
        <v>28.647850287332041</v>
      </c>
      <c r="R165" s="52">
        <f>+'Ark1'!AB175</f>
        <v>3.7071990227711566</v>
      </c>
      <c r="S165" s="14">
        <f>+'Ark1'!AC175</f>
        <v>-53.313557979844063</v>
      </c>
      <c r="T165" s="14">
        <f t="shared" si="17"/>
        <v>5.541666666666667</v>
      </c>
      <c r="U165" s="11">
        <f>+IF(G165=0,"",'Ark1'!V175)</f>
        <v>16.005169172932327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+'Ark1'!D176</f>
        <v>3</v>
      </c>
      <c r="C166" s="3" t="str">
        <f t="shared" si="18"/>
        <v>Mar</v>
      </c>
      <c r="D166" s="3">
        <f>+'Ark1'!C176</f>
        <v>2011</v>
      </c>
      <c r="E166" s="3">
        <f>+'Ark1'!Q176</f>
        <v>429</v>
      </c>
      <c r="F166" s="3"/>
      <c r="G166" s="14">
        <f>+'Ark1'!R176</f>
        <v>2442</v>
      </c>
      <c r="H166" s="14"/>
      <c r="I166" s="14">
        <f>+'Ark1'!S176</f>
        <v>2427</v>
      </c>
      <c r="J166" s="52">
        <f>+'Ark1'!T176</f>
        <v>8.9895085588072892</v>
      </c>
      <c r="K166" s="52">
        <f>+'Ark1'!U176</f>
        <v>8.9433072164479857</v>
      </c>
      <c r="L166" s="96"/>
      <c r="M166" s="11">
        <f>+'Ark1'!W176</f>
        <v>58.686444169756911</v>
      </c>
      <c r="N166" s="3"/>
      <c r="O166" s="14">
        <f>+'Ark1'!Z176</f>
        <v>134.8919653893696</v>
      </c>
      <c r="P166" s="14"/>
      <c r="Q166" s="14">
        <f>+'Ark1'!AA176</f>
        <v>28.085786334654166</v>
      </c>
      <c r="R166" s="52">
        <f>+'Ark1'!AB176</f>
        <v>3.7839458770122976</v>
      </c>
      <c r="S166" s="14">
        <f>+'Ark1'!AC176</f>
        <v>-52.328071206238157</v>
      </c>
      <c r="T166" s="14">
        <f t="shared" si="17"/>
        <v>5.6923076923076925</v>
      </c>
      <c r="U166" s="11">
        <f>+IF(G166=0,"",'Ark1'!V176)</f>
        <v>16.661343161343162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+'Ark1'!D177</f>
        <v>4</v>
      </c>
      <c r="C167" s="3" t="str">
        <f t="shared" si="18"/>
        <v>Apr</v>
      </c>
      <c r="D167" s="3">
        <f>+'Ark1'!C177</f>
        <v>2011</v>
      </c>
      <c r="E167" s="3">
        <f>+'Ark1'!Q177</f>
        <v>368</v>
      </c>
      <c r="F167" s="3"/>
      <c r="G167" s="14">
        <f>+'Ark1'!R177</f>
        <v>1975</v>
      </c>
      <c r="H167" s="14"/>
      <c r="I167" s="14">
        <f>+'Ark1'!S177</f>
        <v>1966</v>
      </c>
      <c r="J167" s="52">
        <f>+'Ark1'!T177</f>
        <v>7.2703846861770636</v>
      </c>
      <c r="K167" s="52">
        <f>+'Ark1'!U177</f>
        <v>7.3025229592002594</v>
      </c>
      <c r="L167" s="96"/>
      <c r="M167" s="11">
        <f>+'Ark1'!W177</f>
        <v>58.416581892166846</v>
      </c>
      <c r="N167" s="3"/>
      <c r="O167" s="14">
        <f>+'Ark1'!Z177</f>
        <v>135.97126144455743</v>
      </c>
      <c r="P167" s="14"/>
      <c r="Q167" s="14">
        <f>+'Ark1'!AA177</f>
        <v>29.52093026375794</v>
      </c>
      <c r="R167" s="52">
        <f>+'Ark1'!AB177</f>
        <v>3.8741533010133722</v>
      </c>
      <c r="S167" s="14">
        <f>+'Ark1'!AC177</f>
        <v>-58.174617503278014</v>
      </c>
      <c r="T167" s="14">
        <f t="shared" si="17"/>
        <v>5.3668478260869561</v>
      </c>
      <c r="U167" s="11">
        <f>+IF(G167=0,"",'Ark1'!V177)</f>
        <v>16.241518987341777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+'Ark1'!D178</f>
        <v>5</v>
      </c>
      <c r="C168" s="3" t="str">
        <f t="shared" si="18"/>
        <v>Mai</v>
      </c>
      <c r="D168" s="3">
        <f>+'Ark1'!C178</f>
        <v>2011</v>
      </c>
      <c r="E168" s="3">
        <f>+'Ark1'!Q178</f>
        <v>433</v>
      </c>
      <c r="F168" s="3"/>
      <c r="G168" s="14">
        <f>+'Ark1'!R178</f>
        <v>2319</v>
      </c>
      <c r="H168" s="14"/>
      <c r="I168" s="14">
        <f>+'Ark1'!S178</f>
        <v>2307</v>
      </c>
      <c r="J168" s="52">
        <f>+'Ark1'!T178</f>
        <v>8.5367200441744888</v>
      </c>
      <c r="K168" s="52">
        <f>+'Ark1'!U178</f>
        <v>8.6116280356870138</v>
      </c>
      <c r="L168" s="96"/>
      <c r="M168" s="11">
        <f>+'Ark1'!W178</f>
        <v>58.464239271781551</v>
      </c>
      <c r="N168" s="3"/>
      <c r="O168" s="14">
        <f>+'Ark1'!Z178</f>
        <v>136.64551365409585</v>
      </c>
      <c r="P168" s="14"/>
      <c r="Q168" s="14">
        <f>+'Ark1'!AA178</f>
        <v>29.618000398065099</v>
      </c>
      <c r="R168" s="52">
        <f>+'Ark1'!AB178</f>
        <v>4.1600927632492706</v>
      </c>
      <c r="S168" s="14">
        <f>+'Ark1'!AC178</f>
        <v>-53.063713708577424</v>
      </c>
      <c r="T168" s="14">
        <f t="shared" si="17"/>
        <v>5.3556581986143188</v>
      </c>
      <c r="U168" s="11">
        <f>+IF(G168=0,"",'Ark1'!V178)</f>
        <v>15.80293229840448</v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+'Ark1'!D179</f>
        <v>6</v>
      </c>
      <c r="C169" s="3" t="str">
        <f t="shared" si="18"/>
        <v>Jun</v>
      </c>
      <c r="D169" s="3">
        <f>+'Ark1'!C179</f>
        <v>2011</v>
      </c>
      <c r="E169" s="3">
        <f>+'Ark1'!Q179</f>
        <v>395</v>
      </c>
      <c r="F169" s="3"/>
      <c r="G169" s="14">
        <f>+'Ark1'!R179</f>
        <v>2153</v>
      </c>
      <c r="H169" s="14"/>
      <c r="I169" s="14">
        <f>+'Ark1'!S179</f>
        <v>2135</v>
      </c>
      <c r="J169" s="52">
        <f>+'Ark1'!T179</f>
        <v>7.925639609792011</v>
      </c>
      <c r="K169" s="52">
        <f>+'Ark1'!U179</f>
        <v>7.8988904088999856</v>
      </c>
      <c r="L169" s="96"/>
      <c r="M169" s="11">
        <f>+'Ark1'!W179</f>
        <v>58.622014051522257</v>
      </c>
      <c r="N169" s="3"/>
      <c r="O169" s="14">
        <f>+'Ark1'!Z179</f>
        <v>135.43344262295079</v>
      </c>
      <c r="P169" s="14"/>
      <c r="Q169" s="14">
        <f>+'Ark1'!AA179</f>
        <v>29.707661918651873</v>
      </c>
      <c r="R169" s="52">
        <f>+'Ark1'!AB179</f>
        <v>3.8983552251123217</v>
      </c>
      <c r="S169" s="14">
        <f>+'Ark1'!AC179</f>
        <v>-56.77096343645551</v>
      </c>
      <c r="T169" s="14">
        <f t="shared" si="17"/>
        <v>5.4506329113924048</v>
      </c>
      <c r="U169" s="11">
        <f>+IF(G169=0,"",'Ark1'!V179)</f>
        <v>16.13376683697166</v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+'Ark1'!D180</f>
        <v>7</v>
      </c>
      <c r="C170" s="3" t="str">
        <f t="shared" si="18"/>
        <v>Jul</v>
      </c>
      <c r="D170" s="3">
        <f>+'Ark1'!C180</f>
        <v>2011</v>
      </c>
      <c r="E170" s="3">
        <f>+'Ark1'!Q180</f>
        <v>360</v>
      </c>
      <c r="F170" s="3"/>
      <c r="G170" s="14">
        <f>+'Ark1'!R180</f>
        <v>2137</v>
      </c>
      <c r="H170" s="14"/>
      <c r="I170" s="14">
        <f>+'Ark1'!S180</f>
        <v>2131</v>
      </c>
      <c r="J170" s="52">
        <f>+'Ark1'!T180</f>
        <v>7.8667402908153887</v>
      </c>
      <c r="K170" s="52">
        <f>+'Ark1'!U180</f>
        <v>7.7446252789603438</v>
      </c>
      <c r="L170" s="96"/>
      <c r="M170" s="11">
        <f>+'Ark1'!W180</f>
        <v>59.071797278273102</v>
      </c>
      <c r="N170" s="3"/>
      <c r="O170" s="14">
        <f>+'Ark1'!Z180</f>
        <v>133.03768183951195</v>
      </c>
      <c r="P170" s="14"/>
      <c r="Q170" s="14">
        <f>+'Ark1'!AA180</f>
        <v>30.662020402157577</v>
      </c>
      <c r="R170" s="52">
        <f>+'Ark1'!AB180</f>
        <v>4.2764628709088628</v>
      </c>
      <c r="S170" s="14">
        <f>+'Ark1'!AC180</f>
        <v>-51.896337784864642</v>
      </c>
      <c r="T170" s="14">
        <f t="shared" si="17"/>
        <v>5.9361111111111109</v>
      </c>
      <c r="U170" s="11">
        <f>+IF(G170=0,"",'Ark1'!V180)</f>
        <v>16.074403369209179</v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+'Ark1'!D181</f>
        <v>8</v>
      </c>
      <c r="C171" s="3" t="str">
        <f t="shared" si="18"/>
        <v>Aug</v>
      </c>
      <c r="D171" s="3">
        <f>+'Ark1'!C181</f>
        <v>2011</v>
      </c>
      <c r="E171" s="3">
        <f>+'Ark1'!Q181</f>
        <v>428</v>
      </c>
      <c r="F171" s="3"/>
      <c r="G171" s="14">
        <f>+'Ark1'!R181</f>
        <v>2364</v>
      </c>
      <c r="H171" s="14"/>
      <c r="I171" s="14">
        <f>+'Ark1'!S181</f>
        <v>2356</v>
      </c>
      <c r="J171" s="52">
        <f>+'Ark1'!T181</f>
        <v>8.7023743787962484</v>
      </c>
      <c r="K171" s="52">
        <f>+'Ark1'!U181</f>
        <v>8.68919631612542</v>
      </c>
      <c r="L171" s="96"/>
      <c r="M171" s="11">
        <f>+'Ark1'!W181</f>
        <v>58.532258064516114</v>
      </c>
      <c r="N171" s="3"/>
      <c r="O171" s="14">
        <f>+'Ark1'!Z181</f>
        <v>135.00878607809841</v>
      </c>
      <c r="P171" s="14"/>
      <c r="Q171" s="14">
        <f>+'Ark1'!AA181</f>
        <v>31.180109404319321</v>
      </c>
      <c r="R171" s="52">
        <f>+'Ark1'!AB181</f>
        <v>4.2475673846594724</v>
      </c>
      <c r="S171" s="14">
        <f>+'Ark1'!AC181</f>
        <v>-58.406993181204271</v>
      </c>
      <c r="T171" s="14">
        <f t="shared" si="17"/>
        <v>5.5233644859813085</v>
      </c>
      <c r="U171" s="11">
        <f>+IF(G171=0,"",'Ark1'!V181)</f>
        <v>16.055837563451782</v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+'Ark1'!D182</f>
        <v>9</v>
      </c>
      <c r="C172" s="3" t="str">
        <f t="shared" si="18"/>
        <v>Sep</v>
      </c>
      <c r="D172" s="3">
        <f>+'Ark1'!C182</f>
        <v>2011</v>
      </c>
      <c r="E172" s="3">
        <f>+'Ark1'!Q182</f>
        <v>412</v>
      </c>
      <c r="F172" s="3"/>
      <c r="G172" s="14">
        <f>+'Ark1'!R182</f>
        <v>2441</v>
      </c>
      <c r="H172" s="14"/>
      <c r="I172" s="14">
        <f>+'Ark1'!S182</f>
        <v>2434</v>
      </c>
      <c r="J172" s="52">
        <f>+'Ark1'!T182</f>
        <v>8.9858273513712472</v>
      </c>
      <c r="K172" s="52">
        <f>+'Ark1'!U182</f>
        <v>9.042688587898903</v>
      </c>
      <c r="L172" s="96"/>
      <c r="M172" s="11">
        <f>+'Ark1'!W182</f>
        <v>58.840180772391122</v>
      </c>
      <c r="N172" s="3"/>
      <c r="O172" s="14">
        <f>+'Ark1'!Z182</f>
        <v>135.99868529170098</v>
      </c>
      <c r="P172" s="14"/>
      <c r="Q172" s="14">
        <f>+'Ark1'!AA182</f>
        <v>30.108081093989657</v>
      </c>
      <c r="R172" s="52">
        <f>+'Ark1'!AB182</f>
        <v>4.304878198343296</v>
      </c>
      <c r="S172" s="14">
        <f>+'Ark1'!AC182</f>
        <v>-55.596254870348126</v>
      </c>
      <c r="T172" s="14">
        <f t="shared" si="17"/>
        <v>5.924757281553398</v>
      </c>
      <c r="U172" s="11">
        <f>+IF(G172=0,"",'Ark1'!V182)</f>
        <v>16.150757886112249</v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+'Ark1'!D183</f>
        <v>10</v>
      </c>
      <c r="C173" s="3" t="str">
        <f t="shared" si="18"/>
        <v>Okt</v>
      </c>
      <c r="D173" s="3">
        <f>+'Ark1'!C183</f>
        <v>2011</v>
      </c>
      <c r="E173" s="3">
        <f>+'Ark1'!Q183</f>
        <v>389</v>
      </c>
      <c r="F173" s="3"/>
      <c r="G173" s="14">
        <f>+'Ark1'!R183</f>
        <v>2184</v>
      </c>
      <c r="H173" s="14"/>
      <c r="I173" s="14">
        <f>+'Ark1'!S183</f>
        <v>2179</v>
      </c>
      <c r="J173" s="52">
        <f>+'Ark1'!T183</f>
        <v>8.0397570403092189</v>
      </c>
      <c r="K173" s="52">
        <f>+'Ark1'!U183</f>
        <v>8.0885044928411247</v>
      </c>
      <c r="L173" s="96"/>
      <c r="M173" s="11">
        <f>+'Ark1'!W183</f>
        <v>58.962368058742513</v>
      </c>
      <c r="N173" s="3"/>
      <c r="O173" s="14">
        <f>+'Ark1'!Z183</f>
        <v>135.88412115649373</v>
      </c>
      <c r="P173" s="14"/>
      <c r="Q173" s="14">
        <f>+'Ark1'!AA183</f>
        <v>29.995863188789816</v>
      </c>
      <c r="R173" s="52">
        <f>+'Ark1'!AB183</f>
        <v>3.9021366089754608</v>
      </c>
      <c r="S173" s="14">
        <f>+'Ark1'!AC183</f>
        <v>-53.68545243604332</v>
      </c>
      <c r="T173" s="14">
        <f t="shared" si="17"/>
        <v>5.6143958868894606</v>
      </c>
      <c r="U173" s="11">
        <f>+IF(G173=0,"",'Ark1'!V183)</f>
        <v>16.19413919413919</v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+'Ark1'!D184</f>
        <v>11</v>
      </c>
      <c r="C174" s="3" t="str">
        <f t="shared" si="18"/>
        <v>Nov</v>
      </c>
      <c r="D174" s="3">
        <f>+'Ark1'!C184</f>
        <v>2011</v>
      </c>
      <c r="E174" s="3">
        <f>+'Ark1'!Q184</f>
        <v>387</v>
      </c>
      <c r="F174" s="3"/>
      <c r="G174" s="14">
        <f>+'Ark1'!R184</f>
        <v>2415</v>
      </c>
      <c r="H174" s="14"/>
      <c r="I174" s="14">
        <f>+'Ark1'!S184</f>
        <v>2402</v>
      </c>
      <c r="J174" s="52">
        <f>+'Ark1'!T184</f>
        <v>8.8901159580342348</v>
      </c>
      <c r="K174" s="52">
        <f>+'Ark1'!U184</f>
        <v>8.8862052701192855</v>
      </c>
      <c r="L174" s="96"/>
      <c r="M174" s="11">
        <f>+'Ark1'!W184</f>
        <v>59.082847626977511</v>
      </c>
      <c r="N174" s="3"/>
      <c r="O174" s="14">
        <f>+'Ark1'!Z184</f>
        <v>135.42568692756041</v>
      </c>
      <c r="P174" s="14"/>
      <c r="Q174" s="14">
        <f>+'Ark1'!AA184</f>
        <v>30.500108141359924</v>
      </c>
      <c r="R174" s="52">
        <f>+'Ark1'!AB184</f>
        <v>3.8357467447710087</v>
      </c>
      <c r="S174" s="14">
        <f>+'Ark1'!AC184</f>
        <v>-54.798695332345162</v>
      </c>
      <c r="T174" s="14">
        <f t="shared" si="17"/>
        <v>6.2403100775193803</v>
      </c>
      <c r="U174" s="11">
        <f>+IF(G174=0,"",'Ark1'!V184)</f>
        <v>16.410351966873701</v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+'Ark1'!D185</f>
        <v>12</v>
      </c>
      <c r="C175" s="3" t="str">
        <f t="shared" si="18"/>
        <v>Des</v>
      </c>
      <c r="D175" s="3">
        <f>+'Ark1'!C185</f>
        <v>2011</v>
      </c>
      <c r="E175" s="3">
        <f>+'Ark1'!Q185</f>
        <v>339</v>
      </c>
      <c r="F175" s="3"/>
      <c r="G175" s="14">
        <f>+'Ark1'!R185</f>
        <v>2143</v>
      </c>
      <c r="H175" s="14"/>
      <c r="I175" s="14">
        <f>+'Ark1'!S185</f>
        <v>2136</v>
      </c>
      <c r="J175" s="52">
        <f>+'Ark1'!T185</f>
        <v>7.8888275354316226</v>
      </c>
      <c r="K175" s="52">
        <f>+'Ark1'!U185</f>
        <v>7.8934432826033056</v>
      </c>
      <c r="L175" s="96"/>
      <c r="M175" s="11">
        <f>+'Ark1'!W185</f>
        <v>59.743445692883903</v>
      </c>
      <c r="N175" s="3"/>
      <c r="O175" s="14">
        <f>+'Ark1'!Z185</f>
        <v>135.27668539325836</v>
      </c>
      <c r="P175" s="14"/>
      <c r="Q175" s="14">
        <f>+'Ark1'!AA185</f>
        <v>28.271984079119022</v>
      </c>
      <c r="R175" s="52">
        <f>+'Ark1'!AB185</f>
        <v>3.6440018078877872</v>
      </c>
      <c r="S175" s="14">
        <f>+'Ark1'!AC185</f>
        <v>-51.654631546128783</v>
      </c>
      <c r="T175" s="14">
        <f t="shared" si="17"/>
        <v>6.3215339233038348</v>
      </c>
      <c r="U175" s="11">
        <f>+IF(G175=0,"",'Ark1'!V185)</f>
        <v>16.444237050863268</v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+'Ark1'!D186</f>
        <v>1</v>
      </c>
      <c r="C176" s="3" t="str">
        <f t="shared" si="18"/>
        <v>Jan</v>
      </c>
      <c r="D176" s="3">
        <f>+'Ark1'!C186</f>
        <v>2010</v>
      </c>
      <c r="E176" s="3">
        <f>+'Ark1'!Q186</f>
        <v>411</v>
      </c>
      <c r="F176" s="3"/>
      <c r="G176" s="14">
        <f>+'Ark1'!R186</f>
        <v>1997</v>
      </c>
      <c r="H176" s="14"/>
      <c r="I176" s="14">
        <f>+'Ark1'!S186</f>
        <v>1976</v>
      </c>
      <c r="J176" s="52">
        <f>+'Ark1'!T186</f>
        <v>7.7707303786139503</v>
      </c>
      <c r="K176" s="52">
        <f>+'Ark1'!U186</f>
        <v>7.7256529276131518</v>
      </c>
      <c r="L176" s="96"/>
      <c r="M176" s="11">
        <f>+'Ark1'!W186</f>
        <v>58.272773279352208</v>
      </c>
      <c r="N176" s="3"/>
      <c r="O176" s="14">
        <f>+'Ark1'!Z186</f>
        <v>134.45738866396758</v>
      </c>
      <c r="P176" s="14"/>
      <c r="Q176" s="14">
        <f>+'Ark1'!AA186</f>
        <v>28.9100811056834</v>
      </c>
      <c r="R176" s="52">
        <f>+'Ark1'!AB186</f>
        <v>3.2459079815531764</v>
      </c>
      <c r="S176" s="14">
        <f>+'Ark1'!AC186</f>
        <v>-65.067857621630324</v>
      </c>
      <c r="T176" s="14">
        <f t="shared" si="17"/>
        <v>4.8588807785888077</v>
      </c>
      <c r="U176" s="11">
        <f>+IF(G176=0,"",'Ark1'!V186)</f>
        <v>15.268903355032551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+'Ark1'!D187</f>
        <v>2</v>
      </c>
      <c r="C177" s="3" t="str">
        <f t="shared" si="18"/>
        <v>Feb</v>
      </c>
      <c r="D177" s="3">
        <f>+'Ark1'!C187</f>
        <v>2010</v>
      </c>
      <c r="E177" s="3">
        <f>+'Ark1'!Q187</f>
        <v>383</v>
      </c>
      <c r="F177" s="3"/>
      <c r="G177" s="14">
        <f>+'Ark1'!R187</f>
        <v>1929</v>
      </c>
      <c r="H177" s="14"/>
      <c r="I177" s="14">
        <f>+'Ark1'!S187</f>
        <v>1915</v>
      </c>
      <c r="J177" s="52">
        <f>+'Ark1'!T187</f>
        <v>7.506128643137866</v>
      </c>
      <c r="K177" s="52">
        <f>+'Ark1'!U187</f>
        <v>7.5438663931634844</v>
      </c>
      <c r="L177" s="96"/>
      <c r="M177" s="11">
        <f>+'Ark1'!W187</f>
        <v>58.254308093994766</v>
      </c>
      <c r="N177" s="3"/>
      <c r="O177" s="14">
        <f>+'Ark1'!Z187</f>
        <v>135.4757702349871</v>
      </c>
      <c r="P177" s="14"/>
      <c r="Q177" s="14">
        <f>+'Ark1'!AA187</f>
        <v>28.964077830363671</v>
      </c>
      <c r="R177" s="52">
        <f>+'Ark1'!AB187</f>
        <v>3.7141428916290113</v>
      </c>
      <c r="S177" s="14">
        <f>+'Ark1'!AC187</f>
        <v>-50.490553805479649</v>
      </c>
      <c r="T177" s="14">
        <f t="shared" si="17"/>
        <v>5.0365535248041775</v>
      </c>
      <c r="U177" s="11">
        <f>+IF(G177=0,"",'Ark1'!V187)</f>
        <v>15.493001555209958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+'Ark1'!D188</f>
        <v>3</v>
      </c>
      <c r="C178" s="3" t="str">
        <f t="shared" si="18"/>
        <v>Mar</v>
      </c>
      <c r="D178" s="3">
        <f>+'Ark1'!C188</f>
        <v>2010</v>
      </c>
      <c r="E178" s="3">
        <f>+'Ark1'!Q188</f>
        <v>412</v>
      </c>
      <c r="F178" s="3"/>
      <c r="G178" s="14">
        <f>+'Ark1'!R188</f>
        <v>2146</v>
      </c>
      <c r="H178" s="14"/>
      <c r="I178" s="14">
        <f>+'Ark1'!S188</f>
        <v>2120</v>
      </c>
      <c r="J178" s="52">
        <f>+'Ark1'!T188</f>
        <v>8.3505194754659708</v>
      </c>
      <c r="K178" s="52">
        <f>+'Ark1'!U188</f>
        <v>8.3134808569477183</v>
      </c>
      <c r="L178" s="96"/>
      <c r="M178" s="11">
        <f>+'Ark1'!W188</f>
        <v>58.584905660377359</v>
      </c>
      <c r="N178" s="3"/>
      <c r="O178" s="14">
        <f>+'Ark1'!Z188</f>
        <v>134.86009433962258</v>
      </c>
      <c r="P178" s="14"/>
      <c r="Q178" s="14">
        <f>+'Ark1'!AA188</f>
        <v>29.468683761455001</v>
      </c>
      <c r="R178" s="52">
        <f>+'Ark1'!AB188</f>
        <v>3.6025879705344361</v>
      </c>
      <c r="S178" s="14">
        <f>+'Ark1'!AC188</f>
        <v>-50.260047303217277</v>
      </c>
      <c r="T178" s="14">
        <f t="shared" si="17"/>
        <v>5.20873786407767</v>
      </c>
      <c r="U178" s="11">
        <f>+IF(G178=0,"",'Ark1'!V188)</f>
        <v>15.42171481826654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+'Ark1'!D189</f>
        <v>4</v>
      </c>
      <c r="C179" s="3" t="str">
        <f t="shared" si="18"/>
        <v>Apr</v>
      </c>
      <c r="D179" s="3">
        <f>+'Ark1'!C189</f>
        <v>2010</v>
      </c>
      <c r="E179" s="3">
        <f>+'Ark1'!Q189</f>
        <v>416</v>
      </c>
      <c r="F179" s="3"/>
      <c r="G179" s="14">
        <f>+'Ark1'!R189</f>
        <v>2208</v>
      </c>
      <c r="H179" s="14"/>
      <c r="I179" s="14">
        <f>+'Ark1'!S189</f>
        <v>2191</v>
      </c>
      <c r="J179" s="52">
        <f>+'Ark1'!T189</f>
        <v>8.5917739989882822</v>
      </c>
      <c r="K179" s="52">
        <f>+'Ark1'!U189</f>
        <v>8.5759150477622654</v>
      </c>
      <c r="L179" s="96"/>
      <c r="M179" s="11">
        <f>+'Ark1'!W189</f>
        <v>58.51163852122319</v>
      </c>
      <c r="N179" s="3"/>
      <c r="O179" s="14">
        <f>+'Ark1'!Z189</f>
        <v>134.60912825193981</v>
      </c>
      <c r="P179" s="14"/>
      <c r="Q179" s="14">
        <f>+'Ark1'!AA189</f>
        <v>29.388335082176404</v>
      </c>
      <c r="R179" s="52">
        <f>+'Ark1'!AB189</f>
        <v>3.7062034429609345</v>
      </c>
      <c r="S179" s="14">
        <f>+'Ark1'!AC189</f>
        <v>-54.196164759165562</v>
      </c>
      <c r="T179" s="14">
        <f t="shared" si="17"/>
        <v>5.3076923076923075</v>
      </c>
      <c r="U179" s="11">
        <f>+IF(G179=0,"",'Ark1'!V189)</f>
        <v>15.647192028985501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+'Ark1'!D190</f>
        <v>5</v>
      </c>
      <c r="C180" s="3" t="str">
        <f t="shared" si="18"/>
        <v>Mai</v>
      </c>
      <c r="D180" s="3">
        <f>+'Ark1'!C190</f>
        <v>2010</v>
      </c>
      <c r="E180" s="3">
        <f>+'Ark1'!Q190</f>
        <v>373</v>
      </c>
      <c r="F180" s="3"/>
      <c r="G180" s="14">
        <f>+'Ark1'!R190</f>
        <v>1872</v>
      </c>
      <c r="H180" s="14"/>
      <c r="I180" s="14">
        <f>+'Ark1'!S190</f>
        <v>1856</v>
      </c>
      <c r="J180" s="52">
        <f>+'Ark1'!T190</f>
        <v>7.2843301295770271</v>
      </c>
      <c r="K180" s="52">
        <f>+'Ark1'!U190</f>
        <v>7.2244539861430876</v>
      </c>
      <c r="L180" s="96"/>
      <c r="M180" s="11">
        <f>+'Ark1'!W190</f>
        <v>58.352370689655153</v>
      </c>
      <c r="N180" s="3"/>
      <c r="O180" s="14">
        <f>+'Ark1'!Z190</f>
        <v>133.86390086206899</v>
      </c>
      <c r="P180" s="14"/>
      <c r="Q180" s="14">
        <f>+'Ark1'!AA190</f>
        <v>30.080097646756915</v>
      </c>
      <c r="R180" s="52">
        <f>+'Ark1'!AB190</f>
        <v>3.8374536367639775</v>
      </c>
      <c r="S180" s="14">
        <f>+'Ark1'!AC190</f>
        <v>-55.517759144559854</v>
      </c>
      <c r="T180" s="14">
        <f t="shared" si="17"/>
        <v>5.0187667560321714</v>
      </c>
      <c r="U180" s="11">
        <f>+IF(G180=0,"",'Ark1'!V190)</f>
        <v>15.43803418803418</v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+'Ark1'!D191</f>
        <v>6</v>
      </c>
      <c r="C181" s="3" t="str">
        <f t="shared" si="18"/>
        <v>Jun</v>
      </c>
      <c r="D181" s="3">
        <f>+'Ark1'!C191</f>
        <v>2010</v>
      </c>
      <c r="E181" s="3">
        <f>+'Ark1'!Q191</f>
        <v>381</v>
      </c>
      <c r="F181" s="3"/>
      <c r="G181" s="14">
        <f>+'Ark1'!R191</f>
        <v>2091</v>
      </c>
      <c r="H181" s="14"/>
      <c r="I181" s="14">
        <f>+'Ark1'!S191</f>
        <v>2076</v>
      </c>
      <c r="J181" s="52">
        <f>+'Ark1'!T191</f>
        <v>8.1365033658897215</v>
      </c>
      <c r="K181" s="52">
        <f>+'Ark1'!U191</f>
        <v>8.1007379514989264</v>
      </c>
      <c r="L181" s="96"/>
      <c r="M181" s="11">
        <f>+'Ark1'!W191</f>
        <v>58.219653179190736</v>
      </c>
      <c r="N181" s="3"/>
      <c r="O181" s="14">
        <f>+'Ark1'!Z191</f>
        <v>134.1941714836222</v>
      </c>
      <c r="P181" s="14"/>
      <c r="Q181" s="14">
        <f>+'Ark1'!AA191</f>
        <v>29.955913974050439</v>
      </c>
      <c r="R181" s="52">
        <f>+'Ark1'!AB191</f>
        <v>3.7355913393038249</v>
      </c>
      <c r="S181" s="14">
        <f>+'Ark1'!AC191</f>
        <v>-52.987840105376478</v>
      </c>
      <c r="T181" s="14">
        <f t="shared" si="17"/>
        <v>5.4881889763779528</v>
      </c>
      <c r="U181" s="11">
        <f>+IF(G181=0,"",'Ark1'!V191)</f>
        <v>14.967957914873264</v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+'Ark1'!D192</f>
        <v>7</v>
      </c>
      <c r="C182" s="3" t="str">
        <f t="shared" si="18"/>
        <v>Jul</v>
      </c>
      <c r="D182" s="3">
        <f>+'Ark1'!C192</f>
        <v>2010</v>
      </c>
      <c r="E182" s="3">
        <f>+'Ark1'!Q192</f>
        <v>364</v>
      </c>
      <c r="F182" s="3"/>
      <c r="G182" s="14">
        <f>+'Ark1'!R192</f>
        <v>2003</v>
      </c>
      <c r="H182" s="14"/>
      <c r="I182" s="14">
        <f>+'Ark1'!S192</f>
        <v>1990</v>
      </c>
      <c r="J182" s="52">
        <f>+'Ark1'!T192</f>
        <v>7.7940775905677251</v>
      </c>
      <c r="K182" s="52">
        <f>+'Ark1'!U192</f>
        <v>7.6729578914262433</v>
      </c>
      <c r="L182" s="96"/>
      <c r="M182" s="11">
        <f>+'Ark1'!W192</f>
        <v>58.279899497487442</v>
      </c>
      <c r="N182" s="3"/>
      <c r="O182" s="14">
        <f>+'Ark1'!Z192</f>
        <v>132.60080402010047</v>
      </c>
      <c r="P182" s="14"/>
      <c r="Q182" s="14">
        <f>+'Ark1'!AA192</f>
        <v>29.948386410619573</v>
      </c>
      <c r="R182" s="52">
        <f>+'Ark1'!AB192</f>
        <v>3.858886238926321</v>
      </c>
      <c r="S182" s="14">
        <f>+'Ark1'!AC192</f>
        <v>-59.278305428216783</v>
      </c>
      <c r="T182" s="14">
        <f t="shared" si="17"/>
        <v>5.5027472527472527</v>
      </c>
      <c r="U182" s="11">
        <f>+IF(G182=0,"",'Ark1'!V192)</f>
        <v>15.080878681977037</v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+'Ark1'!D193</f>
        <v>8</v>
      </c>
      <c r="C183" s="3" t="str">
        <f t="shared" si="18"/>
        <v>Aug</v>
      </c>
      <c r="D183" s="3">
        <f>+'Ark1'!C193</f>
        <v>2010</v>
      </c>
      <c r="E183" s="3">
        <f>+'Ark1'!Q193</f>
        <v>398</v>
      </c>
      <c r="F183" s="3"/>
      <c r="G183" s="14">
        <f>+'Ark1'!R193</f>
        <v>2154</v>
      </c>
      <c r="H183" s="14"/>
      <c r="I183" s="14">
        <f>+'Ark1'!S193</f>
        <v>2143</v>
      </c>
      <c r="J183" s="52">
        <f>+'Ark1'!T193</f>
        <v>8.381649091404336</v>
      </c>
      <c r="K183" s="52">
        <f>+'Ark1'!U193</f>
        <v>8.3849078997076294</v>
      </c>
      <c r="L183" s="96"/>
      <c r="M183" s="11">
        <f>+'Ark1'!W193</f>
        <v>58.263182454503038</v>
      </c>
      <c r="N183" s="3"/>
      <c r="O183" s="14">
        <f>+'Ark1'!Z193</f>
        <v>134.55893607092835</v>
      </c>
      <c r="P183" s="14"/>
      <c r="Q183" s="14">
        <f>+'Ark1'!AA193</f>
        <v>29.95392484801404</v>
      </c>
      <c r="R183" s="52">
        <f>+'Ark1'!AB193</f>
        <v>3.5597404766580074</v>
      </c>
      <c r="S183" s="14">
        <f>+'Ark1'!AC193</f>
        <v>-55.715747593894314</v>
      </c>
      <c r="T183" s="14">
        <f t="shared" si="17"/>
        <v>5.4120603015075375</v>
      </c>
      <c r="U183" s="11">
        <f>+IF(G183=0,"",'Ark1'!V193)</f>
        <v>15.095636025998145</v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+'Ark1'!D194</f>
        <v>9</v>
      </c>
      <c r="C184" s="3" t="str">
        <f t="shared" si="18"/>
        <v>Sep</v>
      </c>
      <c r="D184" s="3">
        <f>+'Ark1'!C194</f>
        <v>2010</v>
      </c>
      <c r="E184" s="3">
        <f>+'Ark1'!Q194</f>
        <v>428</v>
      </c>
      <c r="F184" s="3"/>
      <c r="G184" s="14">
        <f>+'Ark1'!R194</f>
        <v>2482</v>
      </c>
      <c r="H184" s="14"/>
      <c r="I184" s="14">
        <f>+'Ark1'!S194</f>
        <v>2469</v>
      </c>
      <c r="J184" s="52">
        <f>+'Ark1'!T194</f>
        <v>9.6579633448772348</v>
      </c>
      <c r="K184" s="52">
        <f>+'Ark1'!U194</f>
        <v>9.72428707878864</v>
      </c>
      <c r="L184" s="96"/>
      <c r="M184" s="11">
        <f>+'Ark1'!W194</f>
        <v>58.3377885783718</v>
      </c>
      <c r="N184" s="3"/>
      <c r="O184" s="14">
        <f>+'Ark1'!Z194</f>
        <v>135.44815714864313</v>
      </c>
      <c r="P184" s="14"/>
      <c r="Q184" s="14">
        <f>+'Ark1'!AA194</f>
        <v>30.127993762397324</v>
      </c>
      <c r="R184" s="52">
        <f>+'Ark1'!AB194</f>
        <v>3.6913242305418432</v>
      </c>
      <c r="S184" s="14">
        <f>+'Ark1'!AC194</f>
        <v>-55.479842341943694</v>
      </c>
      <c r="T184" s="14">
        <f t="shared" si="17"/>
        <v>5.7990654205607477</v>
      </c>
      <c r="U184" s="11">
        <f>+IF(G184=0,"",'Ark1'!V194)</f>
        <v>15.239323126510881</v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+'Ark1'!D195</f>
        <v>10</v>
      </c>
      <c r="C185" s="3" t="str">
        <f t="shared" si="18"/>
        <v>Okt</v>
      </c>
      <c r="D185" s="3">
        <f>+'Ark1'!C195</f>
        <v>2010</v>
      </c>
      <c r="E185" s="3">
        <f>+'Ark1'!Q195</f>
        <v>415</v>
      </c>
      <c r="F185" s="3"/>
      <c r="G185" s="14">
        <f>+'Ark1'!R195</f>
        <v>2174</v>
      </c>
      <c r="H185" s="14"/>
      <c r="I185" s="14">
        <f>+'Ark1'!S195</f>
        <v>2167</v>
      </c>
      <c r="J185" s="52">
        <f>+'Ark1'!T195</f>
        <v>8.4594731312502418</v>
      </c>
      <c r="K185" s="52">
        <f>+'Ark1'!U195</f>
        <v>8.6134430323681812</v>
      </c>
      <c r="L185" s="96"/>
      <c r="M185" s="11">
        <f>+'Ark1'!W195</f>
        <v>58.182741116751259</v>
      </c>
      <c r="N185" s="3"/>
      <c r="O185" s="14">
        <f>+'Ark1'!Z195</f>
        <v>136.69552376557473</v>
      </c>
      <c r="P185" s="14"/>
      <c r="Q185" s="14">
        <f>+'Ark1'!AA195</f>
        <v>29.902355062649324</v>
      </c>
      <c r="R185" s="52">
        <f>+'Ark1'!AB195</f>
        <v>3.9943219111782673</v>
      </c>
      <c r="S185" s="14">
        <f>+'Ark1'!AC195</f>
        <v>-52.456010567051614</v>
      </c>
      <c r="T185" s="14">
        <f t="shared" si="17"/>
        <v>5.2385542168674695</v>
      </c>
      <c r="U185" s="11">
        <f>+IF(G185=0,"",'Ark1'!V195)</f>
        <v>15.383624655013797</v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+'Ark1'!D196</f>
        <v>11</v>
      </c>
      <c r="C186" s="3" t="str">
        <f t="shared" si="18"/>
        <v>Nov</v>
      </c>
      <c r="D186" s="3">
        <f>+'Ark1'!C196</f>
        <v>2010</v>
      </c>
      <c r="E186" s="3">
        <f>+'Ark1'!Q196</f>
        <v>431</v>
      </c>
      <c r="F186" s="3"/>
      <c r="G186" s="14">
        <f>+'Ark1'!R196</f>
        <v>2445</v>
      </c>
      <c r="H186" s="14"/>
      <c r="I186" s="14">
        <f>+'Ark1'!S196</f>
        <v>2438</v>
      </c>
      <c r="J186" s="52">
        <f>+'Ark1'!T196</f>
        <v>9.5139888711623026</v>
      </c>
      <c r="K186" s="52">
        <f>+'Ark1'!U196</f>
        <v>9.5816714323465639</v>
      </c>
      <c r="L186" s="96"/>
      <c r="M186" s="11">
        <f>+'Ark1'!W196</f>
        <v>58.363412633306005</v>
      </c>
      <c r="N186" s="3"/>
      <c r="O186" s="14">
        <f>+'Ark1'!Z196</f>
        <v>135.15869565217372</v>
      </c>
      <c r="P186" s="14"/>
      <c r="Q186" s="14">
        <f>+'Ark1'!AA196</f>
        <v>29.712885526406009</v>
      </c>
      <c r="R186" s="52">
        <f>+'Ark1'!AB196</f>
        <v>3.8864110033332495</v>
      </c>
      <c r="S186" s="14">
        <f>+'Ark1'!AC196</f>
        <v>-52.273196761013054</v>
      </c>
      <c r="T186" s="14">
        <f t="shared" si="17"/>
        <v>5.6728538283062644</v>
      </c>
      <c r="U186" s="11">
        <f>+IF(G186=0,"",'Ark1'!V196)</f>
        <v>15.165235173824133</v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+'Ark1'!D197</f>
        <v>12</v>
      </c>
      <c r="C187" s="3" t="str">
        <f t="shared" si="18"/>
        <v>Des</v>
      </c>
      <c r="D187" s="3">
        <f>+'Ark1'!C197</f>
        <v>2010</v>
      </c>
      <c r="E187" s="3">
        <f>+'Ark1'!Q197</f>
        <v>352</v>
      </c>
      <c r="F187" s="3"/>
      <c r="G187" s="14">
        <f>+'Ark1'!R197</f>
        <v>2198</v>
      </c>
      <c r="H187" s="14"/>
      <c r="I187" s="14">
        <f>+'Ark1'!S197</f>
        <v>2185</v>
      </c>
      <c r="J187" s="52">
        <f>+'Ark1'!T197</f>
        <v>8.5528619790653337</v>
      </c>
      <c r="K187" s="52">
        <f>+'Ark1'!U197</f>
        <v>8.5386255022341082</v>
      </c>
      <c r="L187" s="96"/>
      <c r="M187" s="11">
        <f>+'Ark1'!W197</f>
        <v>58.711212814645293</v>
      </c>
      <c r="N187" s="3"/>
      <c r="O187" s="14">
        <f>+'Ark1'!Z197</f>
        <v>134.39185354691065</v>
      </c>
      <c r="P187" s="14"/>
      <c r="Q187" s="14">
        <f>+'Ark1'!AA197</f>
        <v>28.277831756971487</v>
      </c>
      <c r="R187" s="52">
        <f>+'Ark1'!AB197</f>
        <v>3.6494427828355502</v>
      </c>
      <c r="S187" s="14">
        <f>+'Ark1'!AC197</f>
        <v>-52.034280697905238</v>
      </c>
      <c r="T187" s="14">
        <f t="shared" si="17"/>
        <v>6.2443181818181817</v>
      </c>
      <c r="U187" s="11">
        <f>+IF(G187=0,"",'Ark1'!V197)</f>
        <v>15.308007279344851</v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+'Ark1'!D198</f>
        <v>1</v>
      </c>
      <c r="C188" s="3" t="str">
        <f t="shared" si="18"/>
        <v>Jan</v>
      </c>
      <c r="D188" s="3">
        <f>+'Ark1'!C198</f>
        <v>2009</v>
      </c>
      <c r="E188" s="3">
        <f>+'Ark1'!Q198</f>
        <v>457</v>
      </c>
      <c r="F188" s="3"/>
      <c r="G188" s="14">
        <f>+'Ark1'!R198</f>
        <v>1989</v>
      </c>
      <c r="H188" s="14"/>
      <c r="I188" s="14">
        <f>+'Ark1'!S198</f>
        <v>1966</v>
      </c>
      <c r="J188" s="52">
        <f>+'Ark1'!T198</f>
        <v>8.9332753052202385</v>
      </c>
      <c r="K188" s="52">
        <f>+'Ark1'!U198</f>
        <v>9.1292881980215768</v>
      </c>
      <c r="L188" s="96"/>
      <c r="M188" s="11">
        <f>+'Ark1'!W198</f>
        <v>56.497965412004078</v>
      </c>
      <c r="N188" s="3"/>
      <c r="O188" s="14">
        <f>+'Ark1'!Z198</f>
        <v>139.48128179043735</v>
      </c>
      <c r="P188" s="14"/>
      <c r="Q188" s="14">
        <f>+'Ark1'!AA198</f>
        <v>30.081749004654071</v>
      </c>
      <c r="R188" s="52">
        <f>+'Ark1'!AB198</f>
        <v>3.8965182479472502</v>
      </c>
      <c r="S188" s="14">
        <f>+'Ark1'!AC198</f>
        <v>-57.275178004206943</v>
      </c>
      <c r="T188" s="14">
        <f t="shared" si="17"/>
        <v>4.3522975929978118</v>
      </c>
      <c r="U188" s="11">
        <f>+IF(G188=0,"",'Ark1'!V198)</f>
        <v>15.357968828557061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+'Ark1'!D199</f>
        <v>2</v>
      </c>
      <c r="C189" s="3" t="str">
        <f t="shared" si="18"/>
        <v>Feb</v>
      </c>
      <c r="D189" s="3">
        <f>+'Ark1'!C199</f>
        <v>2009</v>
      </c>
      <c r="E189" s="3">
        <f>+'Ark1'!Q199</f>
        <v>402</v>
      </c>
      <c r="F189" s="3"/>
      <c r="G189" s="14">
        <f>+'Ark1'!R199</f>
        <v>1726</v>
      </c>
      <c r="H189" s="14"/>
      <c r="I189" s="14">
        <f>+'Ark1'!S199</f>
        <v>1714</v>
      </c>
      <c r="J189" s="52">
        <f>+'Ark1'!T199</f>
        <v>7.7520528792408898</v>
      </c>
      <c r="K189" s="52">
        <f>+'Ark1'!U199</f>
        <v>7.6886814453694541</v>
      </c>
      <c r="L189" s="96"/>
      <c r="M189" s="11">
        <f>+'Ark1'!W199</f>
        <v>56.776546091015149</v>
      </c>
      <c r="N189" s="3"/>
      <c r="O189" s="14">
        <f>+'Ark1'!Z199</f>
        <v>134.74218203033797</v>
      </c>
      <c r="P189" s="14"/>
      <c r="Q189" s="14">
        <f>+'Ark1'!AA199</f>
        <v>29.834433054871724</v>
      </c>
      <c r="R189" s="52">
        <f>+'Ark1'!AB199</f>
        <v>3.5685826975956392</v>
      </c>
      <c r="S189" s="14">
        <f>+'Ark1'!AC199</f>
        <v>-52.574547344997747</v>
      </c>
      <c r="T189" s="14">
        <f t="shared" si="17"/>
        <v>4.2935323383084576</v>
      </c>
      <c r="U189" s="11">
        <f>+IF(G189=0,"",'Ark1'!V199)</f>
        <v>15.438006952491309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+'Ark1'!D200</f>
        <v>3</v>
      </c>
      <c r="C190" s="3" t="str">
        <f t="shared" si="18"/>
        <v>Mar</v>
      </c>
      <c r="D190" s="3">
        <f>+'Ark1'!C200</f>
        <v>2009</v>
      </c>
      <c r="E190" s="3">
        <f>+'Ark1'!Q200</f>
        <v>432</v>
      </c>
      <c r="F190" s="3"/>
      <c r="G190" s="14">
        <f>+'Ark1'!R200</f>
        <v>2012</v>
      </c>
      <c r="H190" s="14"/>
      <c r="I190" s="14">
        <f>+'Ark1'!S200</f>
        <v>2001</v>
      </c>
      <c r="J190" s="52">
        <f>+'Ark1'!T200</f>
        <v>9.0365761257431494</v>
      </c>
      <c r="K190" s="52">
        <f>+'Ark1'!U200</f>
        <v>9.0154401778874824</v>
      </c>
      <c r="L190" s="96"/>
      <c r="M190" s="11">
        <f>+'Ark1'!W200</f>
        <v>56.686156921539215</v>
      </c>
      <c r="N190" s="3"/>
      <c r="O190" s="14">
        <f>+'Ark1'!Z200</f>
        <v>135.33258370814588</v>
      </c>
      <c r="P190" s="14"/>
      <c r="Q190" s="14">
        <f>+'Ark1'!AA200</f>
        <v>30.226133199716809</v>
      </c>
      <c r="R190" s="52">
        <f>+'Ark1'!AB200</f>
        <v>3.6717451459973129</v>
      </c>
      <c r="S190" s="14">
        <f>+'Ark1'!AC200</f>
        <v>-53.585654255906405</v>
      </c>
      <c r="T190" s="14">
        <f t="shared" si="17"/>
        <v>4.6574074074074074</v>
      </c>
      <c r="U190" s="11">
        <f>+IF(G190=0,"",'Ark1'!V200)</f>
        <v>15.827534791252489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+'Ark1'!D201</f>
        <v>4</v>
      </c>
      <c r="C191" s="3" t="str">
        <f t="shared" si="18"/>
        <v>Apr</v>
      </c>
      <c r="D191" s="3">
        <f>+'Ark1'!C201</f>
        <v>2009</v>
      </c>
      <c r="E191" s="3">
        <f>+'Ark1'!Q201</f>
        <v>431</v>
      </c>
      <c r="F191" s="3"/>
      <c r="G191" s="14">
        <f>+'Ark1'!R201</f>
        <v>1796</v>
      </c>
      <c r="H191" s="14"/>
      <c r="I191" s="14">
        <f>+'Ark1'!S201</f>
        <v>1783</v>
      </c>
      <c r="J191" s="52">
        <f>+'Ark1'!T201</f>
        <v>8.0664466808323549</v>
      </c>
      <c r="K191" s="52">
        <f>+'Ark1'!U201</f>
        <v>8.1059244349704809</v>
      </c>
      <c r="L191" s="96"/>
      <c r="M191" s="11">
        <f>+'Ark1'!W201</f>
        <v>56.378575434660689</v>
      </c>
      <c r="N191" s="3"/>
      <c r="O191" s="14">
        <f>+'Ark1'!Z201</f>
        <v>136.55692652832303</v>
      </c>
      <c r="P191" s="14"/>
      <c r="Q191" s="14">
        <f>+'Ark1'!AA201</f>
        <v>31.049303979285387</v>
      </c>
      <c r="R191" s="52">
        <f>+'Ark1'!AB201</f>
        <v>3.9781696485950806</v>
      </c>
      <c r="S191" s="14">
        <f>+'Ark1'!AC201</f>
        <v>-55.578030995563807</v>
      </c>
      <c r="T191" s="14">
        <f t="shared" si="17"/>
        <v>4.1670533642691412</v>
      </c>
      <c r="U191" s="11">
        <f>+IF(G191=0,"",'Ark1'!V201)</f>
        <v>15.443207126948778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+'Ark1'!D202</f>
        <v>5</v>
      </c>
      <c r="C192" s="3" t="str">
        <f t="shared" si="18"/>
        <v>Mai</v>
      </c>
      <c r="D192" s="3">
        <f>+'Ark1'!C202</f>
        <v>2009</v>
      </c>
      <c r="E192" s="3">
        <f>+'Ark1'!Q202</f>
        <v>426</v>
      </c>
      <c r="F192" s="3"/>
      <c r="G192" s="14">
        <f>+'Ark1'!R202</f>
        <v>1750.07</v>
      </c>
      <c r="H192" s="14"/>
      <c r="I192" s="14">
        <f>+'Ark1'!S202</f>
        <v>1738.07</v>
      </c>
      <c r="J192" s="52">
        <f>+'Ark1'!T202</f>
        <v>7.8601594335881249</v>
      </c>
      <c r="K192" s="52">
        <f>+'Ark1'!U202</f>
        <v>7.878008668722579</v>
      </c>
      <c r="L192" s="96"/>
      <c r="M192" s="11">
        <f>+'Ark1'!W202</f>
        <v>56.743974638535846</v>
      </c>
      <c r="N192" s="3"/>
      <c r="O192" s="14">
        <f>+'Ark1'!Z202</f>
        <v>136.14814132917576</v>
      </c>
      <c r="P192" s="14"/>
      <c r="Q192" s="14">
        <f>+'Ark1'!AA202</f>
        <v>32.256634470143922</v>
      </c>
      <c r="R192" s="52">
        <f>+'Ark1'!AB202</f>
        <v>37.408196374787451</v>
      </c>
      <c r="S192" s="14">
        <f>+'Ark1'!AC202</f>
        <v>23.909163579920602</v>
      </c>
      <c r="T192" s="14">
        <f t="shared" si="17"/>
        <v>4.1081455399061033</v>
      </c>
      <c r="U192" s="11">
        <f>+IF(G192=0,"",'Ark1'!V202)</f>
        <v>15.998217214168577</v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+'Ark1'!D203</f>
        <v>6</v>
      </c>
      <c r="C193" s="3" t="str">
        <f t="shared" si="18"/>
        <v>Jun</v>
      </c>
      <c r="D193" s="3">
        <f>+'Ark1'!C203</f>
        <v>2009</v>
      </c>
      <c r="E193" s="3">
        <f>+'Ark1'!Q203</f>
        <v>435</v>
      </c>
      <c r="F193" s="3"/>
      <c r="G193" s="14">
        <f>+'Ark1'!R203</f>
        <v>1902</v>
      </c>
      <c r="H193" s="14"/>
      <c r="I193" s="14">
        <f>+'Ark1'!S203</f>
        <v>1879</v>
      </c>
      <c r="J193" s="52">
        <f>+'Ark1'!T203</f>
        <v>8.5425287232422811</v>
      </c>
      <c r="K193" s="52">
        <f>+'Ark1'!U203</f>
        <v>8.473213055997876</v>
      </c>
      <c r="L193" s="96"/>
      <c r="M193" s="11">
        <f>+'Ark1'!W203</f>
        <v>57.116019159127198</v>
      </c>
      <c r="N193" s="3"/>
      <c r="O193" s="14">
        <f>+'Ark1'!Z203</f>
        <v>135.45151676423643</v>
      </c>
      <c r="P193" s="14"/>
      <c r="Q193" s="14">
        <f>+'Ark1'!AA203</f>
        <v>31.595540111918872</v>
      </c>
      <c r="R193" s="52">
        <f>+'Ark1'!AB203</f>
        <v>0</v>
      </c>
      <c r="S193" s="14">
        <f>+'Ark1'!AC203</f>
        <v>0</v>
      </c>
      <c r="T193" s="14">
        <f t="shared" si="17"/>
        <v>4.3724137931034486</v>
      </c>
      <c r="U193" s="11">
        <f>+IF(G193=0,"",'Ark1'!V203)</f>
        <v>16.014721345951628</v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+'Ark1'!D204</f>
        <v>7</v>
      </c>
      <c r="C194" s="3" t="str">
        <f t="shared" si="18"/>
        <v>Jul</v>
      </c>
      <c r="D194" s="3">
        <f>+'Ark1'!C204</f>
        <v>2009</v>
      </c>
      <c r="E194" s="3">
        <f>+'Ark1'!Q204</f>
        <v>404</v>
      </c>
      <c r="F194" s="3"/>
      <c r="G194" s="14">
        <f>+'Ark1'!R204</f>
        <v>1882</v>
      </c>
      <c r="H194" s="14"/>
      <c r="I194" s="14">
        <f>+'Ark1'!S204</f>
        <v>1868</v>
      </c>
      <c r="J194" s="52">
        <f>+'Ark1'!T204</f>
        <v>8.4527019227875755</v>
      </c>
      <c r="K194" s="52">
        <f>+'Ark1'!U204</f>
        <v>8.3579934130812141</v>
      </c>
      <c r="L194" s="96"/>
      <c r="M194" s="11">
        <f>+'Ark1'!W204</f>
        <v>58.402034261241987</v>
      </c>
      <c r="N194" s="3"/>
      <c r="O194" s="14">
        <f>+'Ark1'!Z204</f>
        <v>134.39641327623141</v>
      </c>
      <c r="P194" s="14"/>
      <c r="Q194" s="14">
        <f>+'Ark1'!AA204</f>
        <v>31.022856514538805</v>
      </c>
      <c r="R194" s="52">
        <f>+'Ark1'!AB204</f>
        <v>0</v>
      </c>
      <c r="S194" s="14">
        <f>+'Ark1'!AC204</f>
        <v>0</v>
      </c>
      <c r="T194" s="14">
        <f t="shared" si="17"/>
        <v>4.6584158415841586</v>
      </c>
      <c r="U194" s="11">
        <f>+IF(G194=0,"",'Ark1'!V204)</f>
        <v>16.59298618490967</v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+'Ark1'!D205</f>
        <v>8</v>
      </c>
      <c r="C195" s="3" t="str">
        <f t="shared" si="18"/>
        <v>Aug</v>
      </c>
      <c r="D195" s="3">
        <f>+'Ark1'!C205</f>
        <v>2009</v>
      </c>
      <c r="E195" s="3">
        <f>+'Ark1'!Q205</f>
        <v>420</v>
      </c>
      <c r="F195" s="3"/>
      <c r="G195" s="14">
        <f>+'Ark1'!R205</f>
        <v>1845</v>
      </c>
      <c r="H195" s="14"/>
      <c r="I195" s="14">
        <f>+'Ark1'!S205</f>
        <v>1829</v>
      </c>
      <c r="J195" s="52">
        <f>+'Ark1'!T205</f>
        <v>8.2865223419463749</v>
      </c>
      <c r="K195" s="52">
        <f>+'Ark1'!U205</f>
        <v>8.3722056889519774</v>
      </c>
      <c r="L195" s="96"/>
      <c r="M195" s="11">
        <f>+'Ark1'!W205</f>
        <v>58.178786221979237</v>
      </c>
      <c r="N195" s="3"/>
      <c r="O195" s="14">
        <f>+'Ark1'!Z205</f>
        <v>137.49557135046484</v>
      </c>
      <c r="P195" s="14"/>
      <c r="Q195" s="14">
        <f>+'Ark1'!AA205</f>
        <v>31.668781458117632</v>
      </c>
      <c r="R195" s="52">
        <f>+'Ark1'!AB205</f>
        <v>0</v>
      </c>
      <c r="S195" s="14">
        <f>+'Ark1'!AC205</f>
        <v>0</v>
      </c>
      <c r="T195" s="14">
        <f t="shared" si="17"/>
        <v>4.3928571428571432</v>
      </c>
      <c r="U195" s="11">
        <f>+IF(G195=0,"",'Ark1'!V205)</f>
        <v>16.42059620596206</v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+'Ark1'!D206</f>
        <v>9</v>
      </c>
      <c r="C196" s="3" t="str">
        <f t="shared" si="18"/>
        <v>Sep</v>
      </c>
      <c r="D196" s="3">
        <f>+'Ark1'!C206</f>
        <v>2009</v>
      </c>
      <c r="E196" s="3">
        <f>+'Ark1'!Q206</f>
        <v>427</v>
      </c>
      <c r="F196" s="3"/>
      <c r="G196" s="14">
        <f>+'Ark1'!R206</f>
        <v>1864</v>
      </c>
      <c r="H196" s="14"/>
      <c r="I196" s="14">
        <f>+'Ark1'!S206</f>
        <v>1842</v>
      </c>
      <c r="J196" s="52">
        <f>+'Ark1'!T206</f>
        <v>8.3718578023783419</v>
      </c>
      <c r="K196" s="52">
        <f>+'Ark1'!U206</f>
        <v>8.4463898405631657</v>
      </c>
      <c r="L196" s="96"/>
      <c r="M196" s="11">
        <f>+'Ark1'!W206</f>
        <v>58.163952225841491</v>
      </c>
      <c r="N196" s="3"/>
      <c r="O196" s="14">
        <f>+'Ark1'!Z206</f>
        <v>137.73490770901202</v>
      </c>
      <c r="P196" s="14"/>
      <c r="Q196" s="14">
        <f>+'Ark1'!AA206</f>
        <v>31.1439443385934</v>
      </c>
      <c r="R196" s="52">
        <f>+'Ark1'!AB206</f>
        <v>1.1943329876749049</v>
      </c>
      <c r="S196" s="14">
        <f>+'Ark1'!AC206</f>
        <v>-229.6385507953926</v>
      </c>
      <c r="T196" s="14">
        <f t="shared" si="17"/>
        <v>4.365339578454333</v>
      </c>
      <c r="U196" s="11">
        <f>+IF(G196=0,"",'Ark1'!V206)</f>
        <v>16.783261802575112</v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+'Ark1'!D207</f>
        <v>10</v>
      </c>
      <c r="C197" s="3" t="str">
        <f t="shared" si="18"/>
        <v>Okt</v>
      </c>
      <c r="D197" s="3">
        <f>+'Ark1'!C207</f>
        <v>2009</v>
      </c>
      <c r="E197" s="3">
        <f>+'Ark1'!Q207</f>
        <v>405</v>
      </c>
      <c r="F197" s="3"/>
      <c r="G197" s="14">
        <f>+'Ark1'!R207</f>
        <v>1985</v>
      </c>
      <c r="H197" s="14"/>
      <c r="I197" s="14">
        <f>+'Ark1'!S207</f>
        <v>1960</v>
      </c>
      <c r="J197" s="52">
        <f>+'Ark1'!T207</f>
        <v>8.9153099451292999</v>
      </c>
      <c r="K197" s="52">
        <f>+'Ark1'!U207</f>
        <v>8.8836911487683707</v>
      </c>
      <c r="L197" s="96"/>
      <c r="M197" s="11">
        <f>+'Ark1'!W207</f>
        <v>58.098979591836738</v>
      </c>
      <c r="N197" s="3"/>
      <c r="O197" s="14">
        <f>+'Ark1'!Z207</f>
        <v>136.14443877551025</v>
      </c>
      <c r="P197" s="14"/>
      <c r="Q197" s="14">
        <f>+'Ark1'!AA207</f>
        <v>31.508760033817801</v>
      </c>
      <c r="R197" s="52">
        <f>+'Ark1'!AB207</f>
        <v>0</v>
      </c>
      <c r="S197" s="14">
        <f>+'Ark1'!AC207</f>
        <v>0</v>
      </c>
      <c r="T197" s="14">
        <f t="shared" si="17"/>
        <v>4.9012345679012341</v>
      </c>
      <c r="U197" s="11">
        <f>+IF(G197=0,"",'Ark1'!V207)</f>
        <v>16.521410579345087</v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+'Ark1'!D208</f>
        <v>11</v>
      </c>
      <c r="C198" s="3" t="str">
        <f t="shared" si="18"/>
        <v>Nov</v>
      </c>
      <c r="D198" s="3">
        <f>+'Ark1'!C208</f>
        <v>2009</v>
      </c>
      <c r="E198" s="3">
        <f>+'Ark1'!Q208</f>
        <v>409</v>
      </c>
      <c r="F198" s="3"/>
      <c r="G198" s="14">
        <f>+'Ark1'!R208</f>
        <v>1935</v>
      </c>
      <c r="H198" s="14"/>
      <c r="I198" s="14">
        <f>+'Ark1'!S208</f>
        <v>1916</v>
      </c>
      <c r="J198" s="52">
        <f>+'Ark1'!T208</f>
        <v>8.6907429439925412</v>
      </c>
      <c r="K198" s="52">
        <f>+'Ark1'!U208</f>
        <v>8.5720398091540186</v>
      </c>
      <c r="L198" s="96"/>
      <c r="M198" s="11">
        <f>+'Ark1'!W208</f>
        <v>58.357515657620048</v>
      </c>
      <c r="N198" s="3"/>
      <c r="O198" s="14">
        <f>+'Ark1'!Z208</f>
        <v>134.38512526096056</v>
      </c>
      <c r="P198" s="14"/>
      <c r="Q198" s="14">
        <f>+'Ark1'!AA208</f>
        <v>30.456792233376653</v>
      </c>
      <c r="R198" s="52">
        <f>+'Ark1'!AB208</f>
        <v>1.6499670671937197</v>
      </c>
      <c r="S198" s="14">
        <f>+'Ark1'!AC208</f>
        <v>-155.65257863692659</v>
      </c>
      <c r="T198" s="14">
        <f t="shared" si="17"/>
        <v>4.7310513447432765</v>
      </c>
      <c r="U198" s="11">
        <f>+IF(G198=0,"",'Ark1'!V208)</f>
        <v>16.277002583979332</v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+'Ark1'!D209</f>
        <v>12</v>
      </c>
      <c r="C199" s="3" t="str">
        <f t="shared" si="18"/>
        <v>Des</v>
      </c>
      <c r="D199" s="3">
        <f>+'Ark1'!C209</f>
        <v>2009</v>
      </c>
      <c r="E199" s="3">
        <f>+'Ark1'!Q209</f>
        <v>348</v>
      </c>
      <c r="F199" s="3"/>
      <c r="G199" s="14">
        <f>+'Ark1'!R209</f>
        <v>1579</v>
      </c>
      <c r="H199" s="14"/>
      <c r="I199" s="14">
        <f>+'Ark1'!S209</f>
        <v>1565</v>
      </c>
      <c r="J199" s="52">
        <f>+'Ark1'!T209</f>
        <v>7.0918258958988263</v>
      </c>
      <c r="K199" s="52">
        <f>+'Ark1'!U209</f>
        <v>7.0771241185117972</v>
      </c>
      <c r="L199" s="96"/>
      <c r="M199" s="11">
        <f>+'Ark1'!W209</f>
        <v>58.042811501597456</v>
      </c>
      <c r="N199" s="3"/>
      <c r="O199" s="14">
        <f>+'Ark1'!Z209</f>
        <v>135.83290734824271</v>
      </c>
      <c r="P199" s="14"/>
      <c r="Q199" s="14">
        <f>+'Ark1'!AA209</f>
        <v>30.246888206556775</v>
      </c>
      <c r="R199" s="52">
        <f>+'Ark1'!AB209</f>
        <v>3.0966468136405707</v>
      </c>
      <c r="S199" s="14">
        <f>+'Ark1'!AC209</f>
        <v>-66.595038481870546</v>
      </c>
      <c r="T199" s="14">
        <f t="shared" si="17"/>
        <v>4.5373563218390807</v>
      </c>
      <c r="U199" s="11">
        <f>+IF(G199=0,"",'Ark1'!V209)</f>
        <v>16.751108296390125</v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71"/>
      <c r="H200" s="71"/>
      <c r="I200" s="71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+'Ark1'!D210</f>
        <v>1</v>
      </c>
      <c r="C201" s="3" t="str">
        <f>+C188</f>
        <v>Jan</v>
      </c>
      <c r="D201" s="3">
        <f>+'Ark1'!C210</f>
        <v>2008</v>
      </c>
      <c r="E201" s="3">
        <f>+'Ark1'!Q210</f>
        <v>524</v>
      </c>
      <c r="F201" s="3"/>
      <c r="G201" s="14">
        <f>+'Ark1'!R210</f>
        <v>2193</v>
      </c>
      <c r="H201" s="14"/>
      <c r="I201" s="14">
        <f>+'Ark1'!S210</f>
        <v>2170</v>
      </c>
      <c r="J201" s="52">
        <f>+'Ark1'!T210</f>
        <v>8.9284260239394229</v>
      </c>
      <c r="K201" s="52">
        <f>+'Ark1'!U210</f>
        <v>9.1356545894554557</v>
      </c>
      <c r="L201" s="96"/>
      <c r="M201" s="11">
        <f>+'Ark1'!W210</f>
        <v>56.233640552995389</v>
      </c>
      <c r="N201" s="3"/>
      <c r="O201" s="14">
        <f>+'Ark1'!Z210</f>
        <v>139.24479262672804</v>
      </c>
      <c r="P201" s="14"/>
      <c r="Q201" s="14">
        <f>+'Ark1'!AA210</f>
        <v>30.234485804615122</v>
      </c>
      <c r="R201" s="52">
        <f>+'Ark1'!AB210</f>
        <v>4.1968028340012049</v>
      </c>
      <c r="S201" s="14">
        <f>+'Ark1'!AC210</f>
        <v>-54.795048739254383</v>
      </c>
      <c r="T201" s="14">
        <f t="shared" si="17"/>
        <v>4.1851145038167941</v>
      </c>
      <c r="U201" s="11">
        <f>+IF(G201=0,"",'Ark1'!V210)</f>
        <v>15.95120839033288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+'Ark1'!D211</f>
        <v>2</v>
      </c>
      <c r="C202" s="3" t="str">
        <f>+C189</f>
        <v>Feb</v>
      </c>
      <c r="D202" s="3">
        <f>+'Ark1'!C211</f>
        <v>2008</v>
      </c>
      <c r="E202" s="3">
        <f>+'Ark1'!Q211</f>
        <v>468</v>
      </c>
      <c r="F202" s="3"/>
      <c r="G202" s="14">
        <f>+'Ark1'!R211</f>
        <v>1710</v>
      </c>
      <c r="H202" s="14"/>
      <c r="I202" s="14">
        <f>+'Ark1'!S211</f>
        <v>1682</v>
      </c>
      <c r="J202" s="52">
        <f>+'Ark1'!T211</f>
        <v>6.9619737806367539</v>
      </c>
      <c r="K202" s="52">
        <f>+'Ark1'!U211</f>
        <v>6.9813315139496703</v>
      </c>
      <c r="L202" s="96"/>
      <c r="M202" s="11">
        <f>+'Ark1'!W211</f>
        <v>56.148632580261605</v>
      </c>
      <c r="N202" s="3"/>
      <c r="O202" s="14">
        <f>+'Ark1'!Z211</f>
        <v>137.28127229488689</v>
      </c>
      <c r="P202" s="14"/>
      <c r="Q202" s="14">
        <f>+'Ark1'!AA211</f>
        <v>31.013842179013249</v>
      </c>
      <c r="R202" s="52">
        <f>+'Ark1'!AB211</f>
        <v>4.0242163700459299</v>
      </c>
      <c r="S202" s="14">
        <f>+'Ark1'!AC211</f>
        <v>-55.410103331543048</v>
      </c>
      <c r="T202" s="14">
        <f t="shared" si="17"/>
        <v>3.6538461538461537</v>
      </c>
      <c r="U202" s="11">
        <f>+IF(G202=0,"",'Ark1'!V211)</f>
        <v>15.797660818713451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+'Ark1'!D212</f>
        <v>3</v>
      </c>
      <c r="C203" s="3" t="str">
        <f>+C190</f>
        <v>Mar</v>
      </c>
      <c r="D203" s="3">
        <f>+'Ark1'!C212</f>
        <v>2008</v>
      </c>
      <c r="E203" s="3">
        <f>+'Ark1'!Q212</f>
        <v>468</v>
      </c>
      <c r="F203" s="3"/>
      <c r="G203" s="14">
        <f>+'Ark1'!R212</f>
        <v>1836</v>
      </c>
      <c r="H203" s="14"/>
      <c r="I203" s="14">
        <f>+'Ark1'!S212</f>
        <v>1818</v>
      </c>
      <c r="J203" s="52">
        <f>+'Ark1'!T212</f>
        <v>7.4749613223678892</v>
      </c>
      <c r="K203" s="52">
        <f>+'Ark1'!U212</f>
        <v>7.5451209476226637</v>
      </c>
      <c r="L203" s="96"/>
      <c r="M203" s="11">
        <f>+'Ark1'!W212</f>
        <v>56.377887788778885</v>
      </c>
      <c r="N203" s="3"/>
      <c r="O203" s="14">
        <f>+'Ark1'!Z212</f>
        <v>137.26864686468639</v>
      </c>
      <c r="P203" s="14"/>
      <c r="Q203" s="14">
        <f>+'Ark1'!AA212</f>
        <v>29.30530100759826</v>
      </c>
      <c r="R203" s="52">
        <f>+'Ark1'!AB212</f>
        <v>3.8207492604855622</v>
      </c>
      <c r="S203" s="14">
        <f>+'Ark1'!AC212</f>
        <v>-52.198516237910226</v>
      </c>
      <c r="T203" s="14">
        <f t="shared" si="17"/>
        <v>3.9230769230769229</v>
      </c>
      <c r="U203" s="11">
        <f>+IF(G203=0,"",'Ark1'!V212)</f>
        <v>15.272331154684096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+'Ark1'!D213</f>
        <v>4</v>
      </c>
      <c r="C204" s="3" t="str">
        <f>+C191</f>
        <v>Apr</v>
      </c>
      <c r="D204" s="3">
        <f>+'Ark1'!C213</f>
        <v>2008</v>
      </c>
      <c r="E204" s="3">
        <f>+'Ark1'!Q213</f>
        <v>533</v>
      </c>
      <c r="F204" s="3"/>
      <c r="G204" s="14">
        <f>+'Ark1'!R213</f>
        <v>2566</v>
      </c>
      <c r="H204" s="14"/>
      <c r="I204" s="14">
        <f>+'Ark1'!S213</f>
        <v>2551</v>
      </c>
      <c r="J204" s="52">
        <f>+'Ark1'!T213</f>
        <v>10.447032000651413</v>
      </c>
      <c r="K204" s="52">
        <f>+'Ark1'!U213</f>
        <v>10.48912655525241</v>
      </c>
      <c r="L204" s="96"/>
      <c r="M204" s="11">
        <f>+'Ark1'!W213</f>
        <v>56.264210113680917</v>
      </c>
      <c r="N204" s="3"/>
      <c r="O204" s="14">
        <f>+'Ark1'!Z213</f>
        <v>135.99655037240311</v>
      </c>
      <c r="P204" s="14"/>
      <c r="Q204" s="14">
        <f>+'Ark1'!AA213</f>
        <v>29.394555116535745</v>
      </c>
      <c r="R204" s="52">
        <f>+'Ark1'!AB213</f>
        <v>3.8195233059048816</v>
      </c>
      <c r="S204" s="14">
        <f>+'Ark1'!AC213</f>
        <v>-49.920192156512016</v>
      </c>
      <c r="T204" s="14">
        <f t="shared" si="17"/>
        <v>4.8142589118198877</v>
      </c>
      <c r="U204" s="11">
        <f>+IF(G204=0,"",'Ark1'!V213)</f>
        <v>15.383086515978176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+'Ark1'!D214</f>
        <v>5</v>
      </c>
      <c r="C205" s="3" t="str">
        <f>+C192</f>
        <v>Mai</v>
      </c>
      <c r="D205" s="3">
        <f>+'Ark1'!C214</f>
        <v>2008</v>
      </c>
      <c r="E205" s="3">
        <f>+'Ark1'!Q214</f>
        <v>462</v>
      </c>
      <c r="F205" s="3"/>
      <c r="G205" s="14">
        <f>+'Ark1'!R214</f>
        <v>2026</v>
      </c>
      <c r="H205" s="14"/>
      <c r="I205" s="14">
        <f>+'Ark1'!S214</f>
        <v>2015</v>
      </c>
      <c r="J205" s="52">
        <f>+'Ark1'!T214</f>
        <v>8.2485139646608605</v>
      </c>
      <c r="K205" s="52">
        <f>+'Ark1'!U214</f>
        <v>8.2761487950831185</v>
      </c>
      <c r="L205" s="96"/>
      <c r="M205" s="11">
        <f>+'Ark1'!W214</f>
        <v>56.225310173697281</v>
      </c>
      <c r="N205" s="3"/>
      <c r="O205" s="14">
        <f>+'Ark1'!Z214</f>
        <v>135.84769230769223</v>
      </c>
      <c r="P205" s="14"/>
      <c r="Q205" s="14">
        <f>+'Ark1'!AA214</f>
        <v>30.523961598181721</v>
      </c>
      <c r="R205" s="52">
        <f>+'Ark1'!AB214</f>
        <v>3.8653329224094777</v>
      </c>
      <c r="S205" s="14">
        <f>+'Ark1'!AC214</f>
        <v>-55.095428801047582</v>
      </c>
      <c r="T205" s="14">
        <f t="shared" si="17"/>
        <v>4.3852813852813854</v>
      </c>
      <c r="U205" s="11">
        <f>+IF(G205=0,"",'Ark1'!V214)</f>
        <v>15.395853899308985</v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+'Ark1'!D215</f>
        <v>6</v>
      </c>
      <c r="C206" s="3" t="str">
        <f t="shared" ref="C206:C212" si="19">+C193</f>
        <v>Jun</v>
      </c>
      <c r="D206" s="3">
        <f>+'Ark1'!C215</f>
        <v>2008</v>
      </c>
      <c r="E206" s="3">
        <f>+'Ark1'!Q215</f>
        <v>447</v>
      </c>
      <c r="F206" s="3"/>
      <c r="G206" s="14">
        <f>+'Ark1'!R215</f>
        <v>1969</v>
      </c>
      <c r="H206" s="14"/>
      <c r="I206" s="14">
        <f>+'Ark1'!S215</f>
        <v>1953</v>
      </c>
      <c r="J206" s="52">
        <f>+'Ark1'!T215</f>
        <v>8.0164481719729679</v>
      </c>
      <c r="K206" s="52">
        <f>+'Ark1'!U215</f>
        <v>7.9923840822432988</v>
      </c>
      <c r="L206" s="96"/>
      <c r="M206" s="11">
        <f>+'Ark1'!W215</f>
        <v>56.368663594470014</v>
      </c>
      <c r="N206" s="3"/>
      <c r="O206" s="14">
        <f>+'Ark1'!Z215</f>
        <v>135.35463389656937</v>
      </c>
      <c r="P206" s="14"/>
      <c r="Q206" s="14">
        <f>+'Ark1'!AA215</f>
        <v>30.92079885157716</v>
      </c>
      <c r="R206" s="52">
        <f>+'Ark1'!AB215</f>
        <v>3.6794611442887626</v>
      </c>
      <c r="S206" s="14">
        <f>+'Ark1'!AC215</f>
        <v>-51.302899867465058</v>
      </c>
      <c r="T206" s="14">
        <f t="shared" si="17"/>
        <v>4.4049217002237135</v>
      </c>
      <c r="U206" s="11">
        <f>+IF(G206=0,"",'Ark1'!V215)</f>
        <v>15.333671914677501</v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+'Ark1'!D216</f>
        <v>7</v>
      </c>
      <c r="C207" s="3" t="str">
        <f t="shared" si="19"/>
        <v>Jul</v>
      </c>
      <c r="D207" s="3">
        <f>+'Ark1'!C216</f>
        <v>2008</v>
      </c>
      <c r="E207" s="3">
        <f>+'Ark1'!Q216</f>
        <v>462</v>
      </c>
      <c r="F207" s="3"/>
      <c r="G207" s="14">
        <f>+'Ark1'!R216</f>
        <v>2228</v>
      </c>
      <c r="H207" s="14"/>
      <c r="I207" s="14">
        <f>+'Ark1'!S216</f>
        <v>2196</v>
      </c>
      <c r="J207" s="52">
        <f>+'Ark1'!T216</f>
        <v>9.0709225633091766</v>
      </c>
      <c r="K207" s="52">
        <f>+'Ark1'!U216</f>
        <v>8.8603796887050752</v>
      </c>
      <c r="L207" s="96"/>
      <c r="M207" s="11">
        <f>+'Ark1'!W216</f>
        <v>56.328324225865217</v>
      </c>
      <c r="N207" s="3"/>
      <c r="O207" s="14">
        <f>+'Ark1'!Z216</f>
        <v>133.45013661202179</v>
      </c>
      <c r="P207" s="14"/>
      <c r="Q207" s="14">
        <f>+'Ark1'!AA216</f>
        <v>30.544907144078408</v>
      </c>
      <c r="R207" s="52">
        <f>+'Ark1'!AB216</f>
        <v>3.5853043399405178</v>
      </c>
      <c r="S207" s="14">
        <f>+'Ark1'!AC216</f>
        <v>-47.881994621481127</v>
      </c>
      <c r="T207" s="14">
        <f t="shared" si="17"/>
        <v>4.8225108225108224</v>
      </c>
      <c r="U207" s="11">
        <f>+IF(G207=0,"",'Ark1'!V216)</f>
        <v>16.280520646319562</v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+'Ark1'!D217</f>
        <v>8</v>
      </c>
      <c r="C208" s="3" t="str">
        <f t="shared" si="19"/>
        <v>Aug</v>
      </c>
      <c r="D208" s="3">
        <f>+'Ark1'!C217</f>
        <v>2008</v>
      </c>
      <c r="E208" s="3">
        <f>+'Ark1'!Q217</f>
        <v>475</v>
      </c>
      <c r="F208" s="3"/>
      <c r="G208" s="14">
        <f>+'Ark1'!R217</f>
        <v>2146</v>
      </c>
      <c r="H208" s="14"/>
      <c r="I208" s="14">
        <f>+'Ark1'!S217</f>
        <v>2121</v>
      </c>
      <c r="J208" s="52">
        <f>+'Ark1'!T217</f>
        <v>8.737073528214319</v>
      </c>
      <c r="K208" s="52">
        <f>+'Ark1'!U217</f>
        <v>8.6186921535179444</v>
      </c>
      <c r="L208" s="96"/>
      <c r="M208" s="11">
        <f>+'Ark1'!W217</f>
        <v>56.735502121640735</v>
      </c>
      <c r="N208" s="3"/>
      <c r="O208" s="14">
        <f>+'Ark1'!Z217</f>
        <v>134.40014144271578</v>
      </c>
      <c r="P208" s="14"/>
      <c r="Q208" s="14">
        <f>+'Ark1'!AA217</f>
        <v>29.761223184693193</v>
      </c>
      <c r="R208" s="52">
        <f>+'Ark1'!AB217</f>
        <v>3.551773513619759</v>
      </c>
      <c r="S208" s="14">
        <f>+'Ark1'!AC217</f>
        <v>-49.725886686951291</v>
      </c>
      <c r="T208" s="14">
        <f t="shared" si="17"/>
        <v>4.5178947368421056</v>
      </c>
      <c r="U208" s="11">
        <f>+IF(G208=0,"",'Ark1'!V217)</f>
        <v>16.369058713886304</v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+'Ark1'!D218</f>
        <v>9</v>
      </c>
      <c r="C209" s="3" t="str">
        <f t="shared" si="19"/>
        <v>Sep</v>
      </c>
      <c r="D209" s="3">
        <f>+'Ark1'!C218</f>
        <v>2008</v>
      </c>
      <c r="E209" s="3">
        <f>+'Ark1'!Q218</f>
        <v>474</v>
      </c>
      <c r="F209" s="3"/>
      <c r="G209" s="14">
        <f>+'Ark1'!R218</f>
        <v>2283</v>
      </c>
      <c r="H209" s="14"/>
      <c r="I209" s="14">
        <f>+'Ark1'!S218</f>
        <v>2248</v>
      </c>
      <c r="J209" s="52">
        <f>+'Ark1'!T218</f>
        <v>9.2948456966045132</v>
      </c>
      <c r="K209" s="52">
        <f>+'Ark1'!U218</f>
        <v>9.1930364069929933</v>
      </c>
      <c r="L209" s="96"/>
      <c r="M209" s="11">
        <f>+'Ark1'!W218</f>
        <v>56.548932384341647</v>
      </c>
      <c r="N209" s="3"/>
      <c r="O209" s="14">
        <f>+'Ark1'!Z218</f>
        <v>135.25760676156563</v>
      </c>
      <c r="P209" s="14"/>
      <c r="Q209" s="14">
        <f>+'Ark1'!AA218</f>
        <v>29.787409043267179</v>
      </c>
      <c r="R209" s="52">
        <f>+'Ark1'!AB218</f>
        <v>3.598302871869679</v>
      </c>
      <c r="S209" s="14">
        <f>+'Ark1'!AC218</f>
        <v>-50.371295616499509</v>
      </c>
      <c r="T209" s="14">
        <f t="shared" si="17"/>
        <v>4.8164556962025316</v>
      </c>
      <c r="U209" s="11">
        <f>+IF(G209=0,"",'Ark1'!V218)</f>
        <v>16.174332019272889</v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+'Ark1'!D219</f>
        <v>10</v>
      </c>
      <c r="C210" s="3" t="str">
        <f t="shared" si="19"/>
        <v>Okt</v>
      </c>
      <c r="D210" s="3">
        <f>+'Ark1'!C219</f>
        <v>2008</v>
      </c>
      <c r="E210" s="3">
        <f>+'Ark1'!Q219</f>
        <v>514</v>
      </c>
      <c r="F210" s="3"/>
      <c r="G210" s="14">
        <f>+'Ark1'!R219</f>
        <v>2238</v>
      </c>
      <c r="H210" s="14"/>
      <c r="I210" s="14">
        <f>+'Ark1'!S219</f>
        <v>2210</v>
      </c>
      <c r="J210" s="52">
        <f>+'Ark1'!T219</f>
        <v>9.1116358602719654</v>
      </c>
      <c r="K210" s="52">
        <f>+'Ark1'!U219</f>
        <v>9.2709473641627689</v>
      </c>
      <c r="L210" s="96"/>
      <c r="M210" s="11">
        <f>+'Ark1'!W219</f>
        <v>56.159728506787346</v>
      </c>
      <c r="N210" s="3"/>
      <c r="O210" s="14">
        <f>+'Ark1'!Z219</f>
        <v>138.74932126696805</v>
      </c>
      <c r="P210" s="14"/>
      <c r="Q210" s="14">
        <f>+'Ark1'!AA219</f>
        <v>31.359039370142007</v>
      </c>
      <c r="R210" s="52">
        <f>+'Ark1'!AB219</f>
        <v>3.9979981323861007</v>
      </c>
      <c r="S210" s="14">
        <f>+'Ark1'!AC219</f>
        <v>-56.321181533596601</v>
      </c>
      <c r="T210" s="14">
        <f t="shared" si="17"/>
        <v>4.3540856031128401</v>
      </c>
      <c r="U210" s="11">
        <f>+IF(G210=0,"",'Ark1'!V219)</f>
        <v>15.62377122430742</v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+'Ark1'!D220</f>
        <v>11</v>
      </c>
      <c r="C211" s="3" t="str">
        <f t="shared" si="19"/>
        <v>Nov</v>
      </c>
      <c r="D211" s="3">
        <f>+'Ark1'!C220</f>
        <v>2008</v>
      </c>
      <c r="E211" s="3">
        <f>+'Ark1'!Q220</f>
        <v>414</v>
      </c>
      <c r="F211" s="3"/>
      <c r="G211" s="14">
        <f>+'Ark1'!R220</f>
        <v>1738</v>
      </c>
      <c r="H211" s="14"/>
      <c r="I211" s="14">
        <f>+'Ark1'!S220</f>
        <v>1713</v>
      </c>
      <c r="J211" s="52">
        <f>+'Ark1'!T220</f>
        <v>7.0759710121325616</v>
      </c>
      <c r="K211" s="52">
        <f>+'Ark1'!U220</f>
        <v>7.143248677994456</v>
      </c>
      <c r="L211" s="96"/>
      <c r="M211" s="11">
        <f>+'Ark1'!W220</f>
        <v>56.322241681260955</v>
      </c>
      <c r="N211" s="3"/>
      <c r="O211" s="14">
        <f>+'Ark1'!Z220</f>
        <v>137.92323409223576</v>
      </c>
      <c r="P211" s="14"/>
      <c r="Q211" s="14">
        <f>+'Ark1'!AA220</f>
        <v>30.453548554257544</v>
      </c>
      <c r="R211" s="52">
        <f>+'Ark1'!AB220</f>
        <v>3.9257649235076495</v>
      </c>
      <c r="S211" s="14">
        <f>+'Ark1'!AC220</f>
        <v>-57.645678992094759</v>
      </c>
      <c r="T211" s="14">
        <f t="shared" si="17"/>
        <v>4.1980676328502415</v>
      </c>
      <c r="U211" s="11">
        <f>+IF(G211=0,"",'Ark1'!V220)</f>
        <v>16.745109321058692</v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+'Ark1'!D221</f>
        <v>12</v>
      </c>
      <c r="C212" s="3" t="str">
        <f t="shared" si="19"/>
        <v>Des</v>
      </c>
      <c r="D212" s="3">
        <f>+'Ark1'!C221</f>
        <v>2008</v>
      </c>
      <c r="E212" s="3">
        <f>+'Ark1'!Q221</f>
        <v>379</v>
      </c>
      <c r="F212" s="3"/>
      <c r="G212" s="14">
        <f>+'Ark1'!R221</f>
        <v>1629</v>
      </c>
      <c r="H212" s="14"/>
      <c r="I212" s="14">
        <f>+'Ark1'!S221</f>
        <v>1584</v>
      </c>
      <c r="J212" s="52">
        <f>+'Ark1'!T221</f>
        <v>6.6321960752381717</v>
      </c>
      <c r="K212" s="52">
        <f>+'Ark1'!U221</f>
        <v>6.4939292250201426</v>
      </c>
      <c r="L212" s="96"/>
      <c r="M212" s="11">
        <f>+'Ark1'!W221</f>
        <v>56.592171717171723</v>
      </c>
      <c r="N212" s="3"/>
      <c r="O212" s="14">
        <f>+'Ark1'!Z221</f>
        <v>135.59741161616157</v>
      </c>
      <c r="P212" s="14"/>
      <c r="Q212" s="14">
        <f>+'Ark1'!AA221</f>
        <v>30.86858406109134</v>
      </c>
      <c r="R212" s="52">
        <f>+'Ark1'!AB221</f>
        <v>3.7154590143998041</v>
      </c>
      <c r="S212" s="14">
        <f>+'Ark1'!AC221</f>
        <v>-54.799642016711189</v>
      </c>
      <c r="T212" s="14">
        <f t="shared" si="17"/>
        <v>4.2981530343007917</v>
      </c>
      <c r="U212" s="11">
        <f>+IF(G212=0,"",'Ark1'!V221)</f>
        <v>16.848987108655617</v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71"/>
      <c r="H213" s="71"/>
      <c r="I213" s="71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+'Ark1'!D222</f>
        <v>1</v>
      </c>
      <c r="C214" s="3" t="str">
        <f>+C201</f>
        <v>Jan</v>
      </c>
      <c r="D214" s="3">
        <f>+'Ark1'!C222</f>
        <v>2007</v>
      </c>
      <c r="E214" s="3">
        <f>+'Ark1'!Q222</f>
        <v>532</v>
      </c>
      <c r="F214" s="3"/>
      <c r="G214" s="14">
        <f>+'Ark1'!R222</f>
        <v>2332</v>
      </c>
      <c r="H214" s="14"/>
      <c r="I214" s="14">
        <f>+'Ark1'!S222</f>
        <v>2310</v>
      </c>
      <c r="J214" s="52">
        <f>+'Ark1'!T222</f>
        <v>10.657161137007586</v>
      </c>
      <c r="K214" s="52">
        <f>+'Ark1'!U222</f>
        <v>10.753484132924804</v>
      </c>
      <c r="L214" s="96"/>
      <c r="M214" s="11">
        <f>+'Ark1'!W222</f>
        <v>55.926406926406919</v>
      </c>
      <c r="N214" s="3"/>
      <c r="O214" s="14">
        <f>+'Ark1'!Z222</f>
        <v>138.31419913419944</v>
      </c>
      <c r="P214" s="14"/>
      <c r="Q214" s="14">
        <f>+'Ark1'!AA222</f>
        <v>28.76018076296921</v>
      </c>
      <c r="R214" s="52">
        <f>+'Ark1'!AB222</f>
        <v>4.1624735183686941</v>
      </c>
      <c r="S214" s="14">
        <f>+'Ark1'!AC222</f>
        <v>-53.874331165141101</v>
      </c>
      <c r="T214" s="14">
        <f t="shared" si="17"/>
        <v>4.3834586466165417</v>
      </c>
      <c r="U214" s="11">
        <f>+IF(G214=0,"",'Ark1'!V222)</f>
        <v>14.988850771869629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+'Ark1'!D223</f>
        <v>2</v>
      </c>
      <c r="C215" s="3" t="str">
        <f t="shared" ref="C215:C225" si="20">+C202</f>
        <v>Feb</v>
      </c>
      <c r="D215" s="3">
        <f>+'Ark1'!C223</f>
        <v>2007</v>
      </c>
      <c r="E215" s="3">
        <f>+'Ark1'!Q223</f>
        <v>463</v>
      </c>
      <c r="F215" s="3"/>
      <c r="G215" s="14">
        <f>+'Ark1'!R223</f>
        <v>1589</v>
      </c>
      <c r="H215" s="14"/>
      <c r="I215" s="14">
        <f>+'Ark1'!S223</f>
        <v>1577</v>
      </c>
      <c r="J215" s="52">
        <f>+'Ark1'!T223</f>
        <v>7.2616762635956498</v>
      </c>
      <c r="K215" s="52">
        <f>+'Ark1'!U223</f>
        <v>7.2444150210825011</v>
      </c>
      <c r="L215" s="96"/>
      <c r="M215" s="11">
        <f>+'Ark1'!W223</f>
        <v>56.050095117311365</v>
      </c>
      <c r="N215" s="3"/>
      <c r="O215" s="14">
        <f>+'Ark1'!Z223</f>
        <v>136.49010779961955</v>
      </c>
      <c r="P215" s="14"/>
      <c r="Q215" s="14">
        <f>+'Ark1'!AA223</f>
        <v>29.372489875691276</v>
      </c>
      <c r="R215" s="52">
        <f>+'Ark1'!AB223</f>
        <v>4.1734008769806206</v>
      </c>
      <c r="S215" s="14">
        <f>+'Ark1'!AC223</f>
        <v>-54.272840690732565</v>
      </c>
      <c r="T215" s="14">
        <f t="shared" si="17"/>
        <v>3.4319654427645787</v>
      </c>
      <c r="U215" s="11">
        <f>+IF(G215=0,"",'Ark1'!V223)</f>
        <v>15.551290119572061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+'Ark1'!D224</f>
        <v>3</v>
      </c>
      <c r="C216" s="3" t="str">
        <f t="shared" si="20"/>
        <v>Mar</v>
      </c>
      <c r="D216" s="3">
        <f>+'Ark1'!C224</f>
        <v>2007</v>
      </c>
      <c r="E216" s="3">
        <f>+'Ark1'!Q224</f>
        <v>508</v>
      </c>
      <c r="F216" s="3"/>
      <c r="G216" s="14">
        <f>+'Ark1'!R224</f>
        <v>1883</v>
      </c>
      <c r="H216" s="14"/>
      <c r="I216" s="14">
        <f>+'Ark1'!S224</f>
        <v>1865</v>
      </c>
      <c r="J216" s="52">
        <f>+'Ark1'!T224</f>
        <v>8.6052463211772192</v>
      </c>
      <c r="K216" s="52">
        <f>+'Ark1'!U224</f>
        <v>8.6163832330814891</v>
      </c>
      <c r="L216" s="96"/>
      <c r="M216" s="11">
        <f>+'Ark1'!W224</f>
        <v>56.339410187667561</v>
      </c>
      <c r="N216" s="3"/>
      <c r="O216" s="14">
        <f>+'Ark1'!Z224</f>
        <v>137.2700268096514</v>
      </c>
      <c r="P216" s="14"/>
      <c r="Q216" s="14">
        <f>+'Ark1'!AA224</f>
        <v>29.145870303756105</v>
      </c>
      <c r="R216" s="52">
        <f>+'Ark1'!AB224</f>
        <v>4.1359052518955925</v>
      </c>
      <c r="S216" s="14">
        <f>+'Ark1'!AC224</f>
        <v>-49.436216429644688</v>
      </c>
      <c r="T216" s="14">
        <f t="shared" ref="T216:T262" si="21">+IF(G216=0,"",G216/E216)</f>
        <v>3.7066929133858268</v>
      </c>
      <c r="U216" s="11">
        <f>+IF(G216=0,"",'Ark1'!V224)</f>
        <v>15.233669676048859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+'Ark1'!D225</f>
        <v>4</v>
      </c>
      <c r="C217" s="3" t="str">
        <f t="shared" si="20"/>
        <v>Apr</v>
      </c>
      <c r="D217" s="3">
        <f>+'Ark1'!C225</f>
        <v>2007</v>
      </c>
      <c r="E217" s="3">
        <f>+'Ark1'!Q225</f>
        <v>441</v>
      </c>
      <c r="F217" s="3"/>
      <c r="G217" s="14">
        <f>+'Ark1'!R225</f>
        <v>1580</v>
      </c>
      <c r="H217" s="14"/>
      <c r="I217" s="14">
        <f>+'Ark1'!S225</f>
        <v>1560</v>
      </c>
      <c r="J217" s="52">
        <f>+'Ark1'!T225</f>
        <v>7.2205465679553988</v>
      </c>
      <c r="K217" s="52">
        <f>+'Ark1'!U225</f>
        <v>7.3018500368876484</v>
      </c>
      <c r="L217" s="96"/>
      <c r="M217" s="11">
        <f>+'Ark1'!W225</f>
        <v>55.918589743589749</v>
      </c>
      <c r="N217" s="3"/>
      <c r="O217" s="14">
        <f>+'Ark1'!Z225</f>
        <v>139.07141025641025</v>
      </c>
      <c r="P217" s="14"/>
      <c r="Q217" s="14">
        <f>+'Ark1'!AA225</f>
        <v>30.710504184105407</v>
      </c>
      <c r="R217" s="52">
        <f>+'Ark1'!AB225</f>
        <v>4.3196525336162486</v>
      </c>
      <c r="S217" s="14">
        <f>+'Ark1'!AC225</f>
        <v>-53.899363862624014</v>
      </c>
      <c r="T217" s="14">
        <f t="shared" si="21"/>
        <v>3.5827664399092969</v>
      </c>
      <c r="U217" s="11">
        <f>+IF(G217=0,"",'Ark1'!V225)</f>
        <v>15.309493670886075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+'Ark1'!D226</f>
        <v>5</v>
      </c>
      <c r="C218" s="3" t="str">
        <f t="shared" si="20"/>
        <v>Mai</v>
      </c>
      <c r="D218" s="3">
        <f>+'Ark1'!C226</f>
        <v>2007</v>
      </c>
      <c r="E218" s="3">
        <f>+'Ark1'!Q226</f>
        <v>497</v>
      </c>
      <c r="F218" s="3"/>
      <c r="G218" s="14">
        <f>+'Ark1'!R226</f>
        <v>1962</v>
      </c>
      <c r="H218" s="14"/>
      <c r="I218" s="14">
        <f>+'Ark1'!S226</f>
        <v>1944</v>
      </c>
      <c r="J218" s="52">
        <f>+'Ark1'!T226</f>
        <v>8.966273649574994</v>
      </c>
      <c r="K218" s="52">
        <f>+'Ark1'!U226</f>
        <v>9.0658707101276743</v>
      </c>
      <c r="L218" s="96"/>
      <c r="M218" s="11">
        <f>+'Ark1'!W226</f>
        <v>55.73868312757201</v>
      </c>
      <c r="N218" s="3"/>
      <c r="O218" s="14">
        <f>+'Ark1'!Z226</f>
        <v>138.56157407407403</v>
      </c>
      <c r="P218" s="14"/>
      <c r="Q218" s="14">
        <f>+'Ark1'!AA226</f>
        <v>31.195832227164058</v>
      </c>
      <c r="R218" s="52">
        <f>+'Ark1'!AB226</f>
        <v>4.2866221118783292</v>
      </c>
      <c r="S218" s="14">
        <f>+'Ark1'!AC226</f>
        <v>-54.321830269663373</v>
      </c>
      <c r="T218" s="14">
        <f t="shared" si="21"/>
        <v>3.9476861167002011</v>
      </c>
      <c r="U218" s="11">
        <f>+IF(G218=0,"",'Ark1'!V226)</f>
        <v>15.145769622833845</v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+'Ark1'!D227</f>
        <v>6</v>
      </c>
      <c r="C219" s="3" t="str">
        <f t="shared" si="20"/>
        <v>Jun</v>
      </c>
      <c r="D219" s="3">
        <f>+'Ark1'!C227</f>
        <v>2007</v>
      </c>
      <c r="E219" s="3">
        <f>+'Ark1'!Q227</f>
        <v>456</v>
      </c>
      <c r="F219" s="3"/>
      <c r="G219" s="14">
        <f>+'Ark1'!R227</f>
        <v>1621</v>
      </c>
      <c r="H219" s="14"/>
      <c r="I219" s="14">
        <f>+'Ark1'!S227</f>
        <v>1606</v>
      </c>
      <c r="J219" s="52">
        <f>+'Ark1'!T227</f>
        <v>7.4079151814276578</v>
      </c>
      <c r="K219" s="52">
        <f>+'Ark1'!U227</f>
        <v>7.3404104222424387</v>
      </c>
      <c r="L219" s="96"/>
      <c r="M219" s="11">
        <f>+'Ark1'!W227</f>
        <v>55.919053549190529</v>
      </c>
      <c r="N219" s="3"/>
      <c r="O219" s="14">
        <f>+'Ark1'!Z227</f>
        <v>135.80143212951421</v>
      </c>
      <c r="P219" s="14"/>
      <c r="Q219" s="14">
        <f>+'Ark1'!AA227</f>
        <v>31.186865456911679</v>
      </c>
      <c r="R219" s="52">
        <f>+'Ark1'!AB227</f>
        <v>4.2683547655221217</v>
      </c>
      <c r="S219" s="14">
        <f>+'Ark1'!AC227</f>
        <v>-57.904791315350977</v>
      </c>
      <c r="T219" s="14">
        <f t="shared" si="21"/>
        <v>3.5548245614035086</v>
      </c>
      <c r="U219" s="11">
        <f>+IF(G219=0,"",'Ark1'!V227)</f>
        <v>15.148056755089453</v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+'Ark1'!D228</f>
        <v>7</v>
      </c>
      <c r="C220" s="3" t="str">
        <f t="shared" si="20"/>
        <v>Jul</v>
      </c>
      <c r="D220" s="3">
        <f>+'Ark1'!C228</f>
        <v>2007</v>
      </c>
      <c r="E220" s="3">
        <f>+'Ark1'!Q228</f>
        <v>434</v>
      </c>
      <c r="F220" s="3"/>
      <c r="G220" s="14">
        <f>+'Ark1'!R228</f>
        <v>1616</v>
      </c>
      <c r="H220" s="14"/>
      <c r="I220" s="14">
        <f>+'Ark1'!S228</f>
        <v>1598</v>
      </c>
      <c r="J220" s="52">
        <f>+'Ark1'!T228</f>
        <v>7.3850653505164061</v>
      </c>
      <c r="K220" s="52">
        <f>+'Ark1'!U228</f>
        <v>7.3971117238111104</v>
      </c>
      <c r="L220" s="96"/>
      <c r="M220" s="11">
        <f>+'Ark1'!W228</f>
        <v>56.148310387984992</v>
      </c>
      <c r="N220" s="3"/>
      <c r="O220" s="14">
        <f>+'Ark1'!Z228</f>
        <v>137.53554443053821</v>
      </c>
      <c r="P220" s="14"/>
      <c r="Q220" s="14">
        <f>+'Ark1'!AA228</f>
        <v>31.012370266712768</v>
      </c>
      <c r="R220" s="52">
        <f>+'Ark1'!AB228</f>
        <v>4.2003821893907789</v>
      </c>
      <c r="S220" s="14">
        <f>+'Ark1'!AC228</f>
        <v>-52.876343512359959</v>
      </c>
      <c r="T220" s="14">
        <f t="shared" si="21"/>
        <v>3.7235023041474653</v>
      </c>
      <c r="U220" s="11">
        <f>+IF(G220=0,"",'Ark1'!V228)</f>
        <v>15.801980198019802</v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+'Ark1'!D229</f>
        <v>8</v>
      </c>
      <c r="C221" s="3" t="str">
        <f t="shared" si="20"/>
        <v>Aug</v>
      </c>
      <c r="D221" s="3">
        <f>+'Ark1'!C229</f>
        <v>2007</v>
      </c>
      <c r="E221" s="3">
        <f>+'Ark1'!Q229</f>
        <v>496</v>
      </c>
      <c r="F221" s="3"/>
      <c r="G221" s="14">
        <f>+'Ark1'!R229</f>
        <v>2070</v>
      </c>
      <c r="H221" s="14"/>
      <c r="I221" s="14">
        <f>+'Ark1'!S229</f>
        <v>2051</v>
      </c>
      <c r="J221" s="52">
        <f>+'Ark1'!T229</f>
        <v>9.4598299972580175</v>
      </c>
      <c r="K221" s="52">
        <f>+'Ark1'!U229</f>
        <v>9.3787931006628931</v>
      </c>
      <c r="L221" s="96"/>
      <c r="M221" s="11">
        <f>+'Ark1'!W229</f>
        <v>56.381764992686477</v>
      </c>
      <c r="N221" s="3"/>
      <c r="O221" s="14">
        <f>+'Ark1'!Z229</f>
        <v>135.86601657727931</v>
      </c>
      <c r="P221" s="14"/>
      <c r="Q221" s="14">
        <f>+'Ark1'!AA229</f>
        <v>30.842680203940905</v>
      </c>
      <c r="R221" s="52">
        <f>+'Ark1'!AB229</f>
        <v>3.9182328932463375</v>
      </c>
      <c r="S221" s="14">
        <f>+'Ark1'!AC229</f>
        <v>-54.95497374693069</v>
      </c>
      <c r="T221" s="14">
        <f t="shared" si="21"/>
        <v>4.1733870967741939</v>
      </c>
      <c r="U221" s="11">
        <f>+IF(G221=0,"",'Ark1'!V229)</f>
        <v>15.644444444444444</v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+'Ark1'!D230</f>
        <v>9</v>
      </c>
      <c r="C222" s="3" t="str">
        <f t="shared" si="20"/>
        <v>Sep</v>
      </c>
      <c r="D222" s="3">
        <f>+'Ark1'!C230</f>
        <v>2007</v>
      </c>
      <c r="E222" s="3">
        <f>+'Ark1'!Q230</f>
        <v>474</v>
      </c>
      <c r="F222" s="3"/>
      <c r="G222" s="14">
        <f>+'Ark1'!R230</f>
        <v>1727</v>
      </c>
      <c r="H222" s="14"/>
      <c r="I222" s="14">
        <f>+'Ark1'!S230</f>
        <v>1709</v>
      </c>
      <c r="J222" s="52">
        <f>+'Ark1'!T230</f>
        <v>7.8923315967461853</v>
      </c>
      <c r="K222" s="52">
        <f>+'Ark1'!U230</f>
        <v>7.9388890085568509</v>
      </c>
      <c r="L222" s="96"/>
      <c r="M222" s="11">
        <f>+'Ark1'!W230</f>
        <v>55.960795787009957</v>
      </c>
      <c r="N222" s="3"/>
      <c r="O222" s="14">
        <f>+'Ark1'!Z230</f>
        <v>138.02165008777055</v>
      </c>
      <c r="P222" s="14"/>
      <c r="Q222" s="14">
        <f>+'Ark1'!AA230</f>
        <v>32.68261759184265</v>
      </c>
      <c r="R222" s="52">
        <f>+'Ark1'!AB230</f>
        <v>4.2910751009938783</v>
      </c>
      <c r="S222" s="14">
        <f>+'Ark1'!AC230</f>
        <v>-56.631037262771599</v>
      </c>
      <c r="T222" s="14">
        <f t="shared" si="21"/>
        <v>3.6434599156118144</v>
      </c>
      <c r="U222" s="11">
        <f>+IF(G222=0,"",'Ark1'!V230)</f>
        <v>15.60104226983208</v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+'Ark1'!D231</f>
        <v>10</v>
      </c>
      <c r="C223" s="3" t="str">
        <f t="shared" si="20"/>
        <v>Okt</v>
      </c>
      <c r="D223" s="3">
        <f>+'Ark1'!C231</f>
        <v>2007</v>
      </c>
      <c r="E223" s="3">
        <f>+'Ark1'!Q231</f>
        <v>500</v>
      </c>
      <c r="F223" s="3"/>
      <c r="G223" s="14">
        <f>+'Ark1'!R231</f>
        <v>2082</v>
      </c>
      <c r="H223" s="14"/>
      <c r="I223" s="14">
        <f>+'Ark1'!S231</f>
        <v>2058</v>
      </c>
      <c r="J223" s="52">
        <f>+'Ark1'!T231</f>
        <v>9.5146695914450241</v>
      </c>
      <c r="K223" s="52">
        <f>+'Ark1'!U231</f>
        <v>9.4481896779196379</v>
      </c>
      <c r="L223" s="96"/>
      <c r="M223" s="11">
        <f>+'Ark1'!W231</f>
        <v>56.36345966958212</v>
      </c>
      <c r="N223" s="3"/>
      <c r="O223" s="14">
        <f>+'Ark1'!Z231</f>
        <v>136.40578231292511</v>
      </c>
      <c r="P223" s="14"/>
      <c r="Q223" s="14">
        <f>+'Ark1'!AA231</f>
        <v>30.588909437230072</v>
      </c>
      <c r="R223" s="52">
        <f>+'Ark1'!AB231</f>
        <v>4.0930700735978096</v>
      </c>
      <c r="S223" s="14">
        <f>+'Ark1'!AC231</f>
        <v>-50.234993919548721</v>
      </c>
      <c r="T223" s="14">
        <f t="shared" si="21"/>
        <v>4.1639999999999997</v>
      </c>
      <c r="U223" s="11">
        <f>+IF(G223=0,"",'Ark1'!V231)</f>
        <v>16.289145052833813</v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+'Ark1'!D232</f>
        <v>11</v>
      </c>
      <c r="C224" s="3" t="str">
        <f t="shared" si="20"/>
        <v>Nov</v>
      </c>
      <c r="D224" s="3">
        <f>+'Ark1'!C232</f>
        <v>2007</v>
      </c>
      <c r="E224" s="3">
        <f>+'Ark1'!Q232</f>
        <v>499</v>
      </c>
      <c r="F224" s="3"/>
      <c r="G224" s="14">
        <f>+'Ark1'!R232</f>
        <v>1966</v>
      </c>
      <c r="H224" s="14"/>
      <c r="I224" s="14">
        <f>+'Ark1'!S232</f>
        <v>1946</v>
      </c>
      <c r="J224" s="52">
        <f>+'Ark1'!T232</f>
        <v>8.9845535143039932</v>
      </c>
      <c r="K224" s="52">
        <f>+'Ark1'!U232</f>
        <v>8.9563184239010543</v>
      </c>
      <c r="L224" s="96"/>
      <c r="M224" s="11">
        <f>+'Ark1'!W232</f>
        <v>56.372045220966093</v>
      </c>
      <c r="N224" s="3"/>
      <c r="O224" s="14">
        <f>+'Ark1'!Z232</f>
        <v>136.74650565262104</v>
      </c>
      <c r="P224" s="14"/>
      <c r="Q224" s="14">
        <f>+'Ark1'!AA232</f>
        <v>31.032008151700552</v>
      </c>
      <c r="R224" s="52">
        <f>+'Ark1'!AB232</f>
        <v>4.2208214411702611</v>
      </c>
      <c r="S224" s="14">
        <f>+'Ark1'!AC232</f>
        <v>-58.521885938547264</v>
      </c>
      <c r="T224" s="14">
        <f t="shared" si="21"/>
        <v>3.9398797595190382</v>
      </c>
      <c r="U224" s="11">
        <f>+IF(G224=0,"",'Ark1'!V232)</f>
        <v>15.844862665310275</v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+'Ark1'!D233</f>
        <v>12</v>
      </c>
      <c r="C225" s="3" t="str">
        <f t="shared" si="20"/>
        <v>Des</v>
      </c>
      <c r="D225" s="3">
        <f>+'Ark1'!C233</f>
        <v>2007</v>
      </c>
      <c r="E225" s="3">
        <f>+'Ark1'!Q233</f>
        <v>384</v>
      </c>
      <c r="F225" s="3"/>
      <c r="G225" s="14">
        <f>+'Ark1'!R233</f>
        <v>1454</v>
      </c>
      <c r="H225" s="14"/>
      <c r="I225" s="14">
        <f>+'Ark1'!S233</f>
        <v>1445</v>
      </c>
      <c r="J225" s="52">
        <f>+'Ark1'!T233</f>
        <v>6.6447308289918636</v>
      </c>
      <c r="K225" s="52">
        <f>+'Ark1'!U233</f>
        <v>6.5582845088018864</v>
      </c>
      <c r="L225" s="96"/>
      <c r="M225" s="11">
        <f>+'Ark1'!W233</f>
        <v>56.379930795847763</v>
      </c>
      <c r="N225" s="3"/>
      <c r="O225" s="14">
        <f>+'Ark1'!Z233</f>
        <v>134.85031141868532</v>
      </c>
      <c r="P225" s="14"/>
      <c r="Q225" s="14">
        <f>+'Ark1'!AA233</f>
        <v>29.391504696865002</v>
      </c>
      <c r="R225" s="52">
        <f>+'Ark1'!AB233</f>
        <v>3.8848849134895538</v>
      </c>
      <c r="S225" s="14">
        <f>+'Ark1'!AC233</f>
        <v>-49.747192402030336</v>
      </c>
      <c r="T225" s="14">
        <f t="shared" si="21"/>
        <v>3.7864583333333335</v>
      </c>
      <c r="U225" s="11">
        <f>+IF(G225=0,"",'Ark1'!V233)</f>
        <v>16.011691884456667</v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+'Ark1'!D234</f>
        <v>1</v>
      </c>
      <c r="C226" s="3" t="str">
        <f>+C214</f>
        <v>Jan</v>
      </c>
      <c r="D226" s="3">
        <f>+'Ark1'!C234</f>
        <v>2006</v>
      </c>
      <c r="E226" s="3">
        <f>+'Ark1'!Q234</f>
        <v>581</v>
      </c>
      <c r="F226" s="3"/>
      <c r="G226" s="14">
        <f>+'Ark1'!R234</f>
        <v>2076</v>
      </c>
      <c r="H226" s="14"/>
      <c r="I226" s="14">
        <f>+'Ark1'!S234</f>
        <v>2036</v>
      </c>
      <c r="J226" s="52">
        <f>+'Ark1'!T234</f>
        <v>9.7671136203246274</v>
      </c>
      <c r="K226" s="52">
        <f>+'Ark1'!U234</f>
        <v>9.9560119775438682</v>
      </c>
      <c r="L226" s="96"/>
      <c r="M226" s="11">
        <f>+'Ark1'!W234</f>
        <v>55.768172888015741</v>
      </c>
      <c r="N226" s="3"/>
      <c r="O226" s="14">
        <f>+'Ark1'!Z234</f>
        <v>138.85672888015733</v>
      </c>
      <c r="P226" s="14"/>
      <c r="Q226" s="14">
        <f>+'Ark1'!AA234</f>
        <v>29.029688395790775</v>
      </c>
      <c r="R226" s="52">
        <f>+'Ark1'!AB234</f>
        <v>4.3635488703778931</v>
      </c>
      <c r="S226" s="14">
        <f>+'Ark1'!AC234</f>
        <v>-54.271088102302784</v>
      </c>
      <c r="T226" s="14">
        <f t="shared" si="21"/>
        <v>3.5731497418244405</v>
      </c>
      <c r="U226" s="11">
        <f>+IF(G226=0,"",'Ark1'!V234)</f>
        <v>15.935452793834299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+'Ark1'!D235</f>
        <v>2</v>
      </c>
      <c r="C227" s="3" t="str">
        <f t="shared" ref="C227:C237" si="22">+C215</f>
        <v>Feb</v>
      </c>
      <c r="D227" s="3">
        <f>+'Ark1'!C235</f>
        <v>2006</v>
      </c>
      <c r="E227" s="3">
        <f>+'Ark1'!Q235</f>
        <v>540</v>
      </c>
      <c r="F227" s="3"/>
      <c r="G227" s="14">
        <f>+'Ark1'!R235</f>
        <v>1747</v>
      </c>
      <c r="H227" s="14"/>
      <c r="I227" s="14">
        <f>+'Ark1'!S235</f>
        <v>1711</v>
      </c>
      <c r="J227" s="52">
        <f>+'Ark1'!T235</f>
        <v>8.2192425311691366</v>
      </c>
      <c r="K227" s="52">
        <f>+'Ark1'!U235</f>
        <v>8.169980432903218</v>
      </c>
      <c r="L227" s="96"/>
      <c r="M227" s="11">
        <f>+'Ark1'!W235</f>
        <v>55.947983635301</v>
      </c>
      <c r="N227" s="3"/>
      <c r="O227" s="14">
        <f>+'Ark1'!Z235</f>
        <v>135.59082407948563</v>
      </c>
      <c r="P227" s="14"/>
      <c r="Q227" s="14">
        <f>+'Ark1'!AA235</f>
        <v>30.307249017983604</v>
      </c>
      <c r="R227" s="52">
        <f>+'Ark1'!AB235</f>
        <v>4.3334407432617326</v>
      </c>
      <c r="S227" s="14">
        <f>+'Ark1'!AC235</f>
        <v>-51.901312656454579</v>
      </c>
      <c r="T227" s="14">
        <f t="shared" si="21"/>
        <v>3.2351851851851854</v>
      </c>
      <c r="U227" s="11">
        <f>+IF(G227=0,"",'Ark1'!V235)</f>
        <v>16.08185460789926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+'Ark1'!D236</f>
        <v>3</v>
      </c>
      <c r="C228" s="3" t="str">
        <f t="shared" si="22"/>
        <v>Mar</v>
      </c>
      <c r="D228" s="3">
        <f>+'Ark1'!C236</f>
        <v>2006</v>
      </c>
      <c r="E228" s="3">
        <f>+'Ark1'!Q236</f>
        <v>580</v>
      </c>
      <c r="F228" s="3"/>
      <c r="G228" s="14">
        <f>+'Ark1'!R236</f>
        <v>2192</v>
      </c>
      <c r="H228" s="14"/>
      <c r="I228" s="14">
        <f>+'Ark1'!S236</f>
        <v>2114</v>
      </c>
      <c r="J228" s="52">
        <f>+'Ark1'!T236</f>
        <v>10.312867560573983</v>
      </c>
      <c r="K228" s="52">
        <f>+'Ark1'!U236</f>
        <v>10.073281441536851</v>
      </c>
      <c r="L228" s="96"/>
      <c r="M228" s="11">
        <f>+'Ark1'!W236</f>
        <v>55.426206244087034</v>
      </c>
      <c r="N228" s="3"/>
      <c r="O228" s="14">
        <f>+'Ark1'!Z236</f>
        <v>135.30856196783378</v>
      </c>
      <c r="P228" s="14"/>
      <c r="Q228" s="14">
        <f>+'Ark1'!AA236</f>
        <v>29.545687846225512</v>
      </c>
      <c r="R228" s="52">
        <f>+'Ark1'!AB236</f>
        <v>4.1117886785700932</v>
      </c>
      <c r="S228" s="14">
        <f>+'Ark1'!AC236</f>
        <v>-46.496312722541511</v>
      </c>
      <c r="T228" s="14">
        <f t="shared" si="21"/>
        <v>3.7793103448275862</v>
      </c>
      <c r="U228" s="11">
        <f>+IF(G228=0,"",'Ark1'!V236)</f>
        <v>15.612682481751824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+'Ark1'!D237</f>
        <v>4</v>
      </c>
      <c r="C229" s="3" t="str">
        <f t="shared" si="22"/>
        <v>Apr</v>
      </c>
      <c r="D229" s="3">
        <f>+'Ark1'!C237</f>
        <v>2006</v>
      </c>
      <c r="E229" s="3">
        <f>+'Ark1'!Q237</f>
        <v>497</v>
      </c>
      <c r="F229" s="3"/>
      <c r="G229" s="14">
        <f>+'Ark1'!R237</f>
        <v>1720</v>
      </c>
      <c r="H229" s="14"/>
      <c r="I229" s="14">
        <f>+'Ark1'!S237</f>
        <v>1671</v>
      </c>
      <c r="J229" s="52">
        <f>+'Ark1'!T237</f>
        <v>8.0922135968007503</v>
      </c>
      <c r="K229" s="52">
        <f>+'Ark1'!U237</f>
        <v>7.9366494156124396</v>
      </c>
      <c r="L229" s="96"/>
      <c r="M229" s="11">
        <f>+'Ark1'!W237</f>
        <v>55.788749251944942</v>
      </c>
      <c r="N229" s="3"/>
      <c r="O229" s="14">
        <f>+'Ark1'!Z237</f>
        <v>134.87145421903028</v>
      </c>
      <c r="P229" s="14"/>
      <c r="Q229" s="14">
        <f>+'Ark1'!AA237</f>
        <v>29.152036187267303</v>
      </c>
      <c r="R229" s="52">
        <f>+'Ark1'!AB237</f>
        <v>4.176279407125115</v>
      </c>
      <c r="S229" s="14">
        <f>+'Ark1'!AC237</f>
        <v>-45.423754671298802</v>
      </c>
      <c r="T229" s="14">
        <f t="shared" si="21"/>
        <v>3.4607645875251509</v>
      </c>
      <c r="U229" s="11">
        <f>+IF(G229=0,"",'Ark1'!V237)</f>
        <v>15.859302325581398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+'Ark1'!D238</f>
        <v>5</v>
      </c>
      <c r="C230" s="3" t="str">
        <f t="shared" si="22"/>
        <v>Mai</v>
      </c>
      <c r="D230" s="3">
        <f>+'Ark1'!C238</f>
        <v>2006</v>
      </c>
      <c r="E230" s="3">
        <f>+'Ark1'!Q238</f>
        <v>542</v>
      </c>
      <c r="F230" s="3"/>
      <c r="G230" s="14">
        <f>+'Ark1'!R238</f>
        <v>1846</v>
      </c>
      <c r="H230" s="14"/>
      <c r="I230" s="14">
        <f>+'Ark1'!S238</f>
        <v>1810</v>
      </c>
      <c r="J230" s="52">
        <f>+'Ark1'!T238</f>
        <v>8.6850152905198783</v>
      </c>
      <c r="K230" s="52">
        <f>+'Ark1'!U238</f>
        <v>8.6240421629151864</v>
      </c>
      <c r="L230" s="96"/>
      <c r="M230" s="11">
        <f>+'Ark1'!W238</f>
        <v>55.625414364640882</v>
      </c>
      <c r="N230" s="3"/>
      <c r="O230" s="14">
        <f>+'Ark1'!Z238</f>
        <v>135.29806629834258</v>
      </c>
      <c r="P230" s="14"/>
      <c r="Q230" s="14">
        <f>+'Ark1'!AA238</f>
        <v>30.930886271533598</v>
      </c>
      <c r="R230" s="52">
        <f>+'Ark1'!AB238</f>
        <v>4.2717128772484552</v>
      </c>
      <c r="S230" s="14">
        <f>+'Ark1'!AC238</f>
        <v>-50.405179692099559</v>
      </c>
      <c r="T230" s="14">
        <f t="shared" si="21"/>
        <v>3.4059040590405902</v>
      </c>
      <c r="U230" s="11">
        <f>+IF(G230=0,"",'Ark1'!V238)</f>
        <v>15.670639219934998</v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+'Ark1'!D239</f>
        <v>6</v>
      </c>
      <c r="C231" s="3" t="str">
        <f t="shared" si="22"/>
        <v>Jun</v>
      </c>
      <c r="D231" s="3">
        <f>+'Ark1'!C239</f>
        <v>2006</v>
      </c>
      <c r="E231" s="3">
        <f>+'Ark1'!Q239</f>
        <v>513</v>
      </c>
      <c r="F231" s="3"/>
      <c r="G231" s="14">
        <f>+'Ark1'!R239</f>
        <v>1686</v>
      </c>
      <c r="H231" s="14"/>
      <c r="I231" s="14">
        <f>+'Ark1'!S239</f>
        <v>1660</v>
      </c>
      <c r="J231" s="52">
        <f>+'Ark1'!T239</f>
        <v>7.9322512350035277</v>
      </c>
      <c r="K231" s="52">
        <f>+'Ark1'!U239</f>
        <v>7.9305640812646976</v>
      </c>
      <c r="L231" s="96"/>
      <c r="M231" s="11">
        <f>+'Ark1'!W239</f>
        <v>55.845180722891563</v>
      </c>
      <c r="N231" s="3"/>
      <c r="O231" s="14">
        <f>+'Ark1'!Z239</f>
        <v>135.66108433734905</v>
      </c>
      <c r="P231" s="14"/>
      <c r="Q231" s="14">
        <f>+'Ark1'!AA239</f>
        <v>30.524398162152679</v>
      </c>
      <c r="R231" s="52">
        <f>+'Ark1'!AB239</f>
        <v>4.2445721147388067</v>
      </c>
      <c r="S231" s="14">
        <f>+'Ark1'!AC239</f>
        <v>-52.911456664682383</v>
      </c>
      <c r="T231" s="14">
        <f t="shared" si="21"/>
        <v>3.2865497076023393</v>
      </c>
      <c r="U231" s="11">
        <f>+IF(G231=0,"",'Ark1'!V239)</f>
        <v>16.5367734282325</v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+'Ark1'!D240</f>
        <v>7</v>
      </c>
      <c r="C232" s="3" t="str">
        <f t="shared" si="22"/>
        <v>Jul</v>
      </c>
      <c r="D232" s="3">
        <f>+'Ark1'!C240</f>
        <v>2006</v>
      </c>
      <c r="E232" s="3">
        <f>+'Ark1'!Q240</f>
        <v>419</v>
      </c>
      <c r="F232" s="3"/>
      <c r="G232" s="14">
        <f>+'Ark1'!R240</f>
        <v>1464</v>
      </c>
      <c r="H232" s="14"/>
      <c r="I232" s="14">
        <f>+'Ark1'!S240</f>
        <v>1447</v>
      </c>
      <c r="J232" s="52">
        <f>+'Ark1'!T240</f>
        <v>6.8877911079745946</v>
      </c>
      <c r="K232" s="52">
        <f>+'Ark1'!U240</f>
        <v>6.814672938458286</v>
      </c>
      <c r="L232" s="96"/>
      <c r="M232" s="11">
        <f>+'Ark1'!W240</f>
        <v>55.648237733241189</v>
      </c>
      <c r="N232" s="3"/>
      <c r="O232" s="14">
        <f>+'Ark1'!Z240</f>
        <v>133.7321354526606</v>
      </c>
      <c r="P232" s="14"/>
      <c r="Q232" s="14">
        <f>+'Ark1'!AA240</f>
        <v>30.87839465040652</v>
      </c>
      <c r="R232" s="52">
        <f>+'Ark1'!AB240</f>
        <v>4.5725324731316954</v>
      </c>
      <c r="S232" s="14">
        <f>+'Ark1'!AC240</f>
        <v>-50.17870131947199</v>
      </c>
      <c r="T232" s="14">
        <f t="shared" si="21"/>
        <v>3.4940334128878283</v>
      </c>
      <c r="U232" s="11">
        <f>+IF(G232=0,"",'Ark1'!V240)</f>
        <v>15.81967213114754</v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+'Ark1'!D241</f>
        <v>8</v>
      </c>
      <c r="C233" s="3" t="str">
        <f t="shared" si="22"/>
        <v>Aug</v>
      </c>
      <c r="D233" s="3">
        <f>+'Ark1'!C241</f>
        <v>2006</v>
      </c>
      <c r="E233" s="3">
        <f>+'Ark1'!Q241</f>
        <v>520</v>
      </c>
      <c r="F233" s="3"/>
      <c r="G233" s="14">
        <f>+'Ark1'!R241</f>
        <v>1845</v>
      </c>
      <c r="H233" s="14"/>
      <c r="I233" s="14">
        <f>+'Ark1'!S241</f>
        <v>1823</v>
      </c>
      <c r="J233" s="52">
        <f>+'Ark1'!T241</f>
        <v>8.6803105151728985</v>
      </c>
      <c r="K233" s="52">
        <f>+'Ark1'!U241</f>
        <v>8.6870789018183014</v>
      </c>
      <c r="L233" s="96"/>
      <c r="M233" s="11">
        <f>+'Ark1'!W241</f>
        <v>55.715852989577613</v>
      </c>
      <c r="N233" s="3"/>
      <c r="O233" s="14">
        <f>+'Ark1'!Z241</f>
        <v>135.3151398793197</v>
      </c>
      <c r="P233" s="14"/>
      <c r="Q233" s="14">
        <f>+'Ark1'!AA241</f>
        <v>30.395180549307124</v>
      </c>
      <c r="R233" s="52">
        <f>+'Ark1'!AB241</f>
        <v>4.1354475467281189</v>
      </c>
      <c r="S233" s="14">
        <f>+'Ark1'!AC241</f>
        <v>-46.643910796547011</v>
      </c>
      <c r="T233" s="14">
        <f t="shared" si="21"/>
        <v>3.5480769230769229</v>
      </c>
      <c r="U233" s="11">
        <f>+IF(G233=0,"",'Ark1'!V241)</f>
        <v>15.884010840108395</v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+'Ark1'!D242</f>
        <v>9</v>
      </c>
      <c r="C234" s="3" t="str">
        <f t="shared" si="22"/>
        <v>Sep</v>
      </c>
      <c r="D234" s="3">
        <f>+'Ark1'!C242</f>
        <v>2006</v>
      </c>
      <c r="E234" s="3">
        <f>+'Ark1'!Q242</f>
        <v>498</v>
      </c>
      <c r="F234" s="3"/>
      <c r="G234" s="14">
        <f>+'Ark1'!R242</f>
        <v>1730</v>
      </c>
      <c r="H234" s="14"/>
      <c r="I234" s="14">
        <f>+'Ark1'!S242</f>
        <v>1706</v>
      </c>
      <c r="J234" s="52">
        <f>+'Ark1'!T242</f>
        <v>8.1392613502705213</v>
      </c>
      <c r="K234" s="52">
        <f>+'Ark1'!U242</f>
        <v>8.2221107594944485</v>
      </c>
      <c r="L234" s="96"/>
      <c r="M234" s="11">
        <f>+'Ark1'!W242</f>
        <v>55.410316529894487</v>
      </c>
      <c r="N234" s="3"/>
      <c r="O234" s="14">
        <f>+'Ark1'!Z242</f>
        <v>136.85592028135977</v>
      </c>
      <c r="P234" s="14"/>
      <c r="Q234" s="14">
        <f>+'Ark1'!AA242</f>
        <v>31.122430450441357</v>
      </c>
      <c r="R234" s="52">
        <f>+'Ark1'!AB242</f>
        <v>4.4402228980067076</v>
      </c>
      <c r="S234" s="14">
        <f>+'Ark1'!AC242</f>
        <v>-50.178459429864589</v>
      </c>
      <c r="T234" s="14">
        <f t="shared" si="21"/>
        <v>3.4738955823293174</v>
      </c>
      <c r="U234" s="11">
        <f>+IF(G234=0,"",'Ark1'!V242)</f>
        <v>15.140462427745661</v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+'Ark1'!D243</f>
        <v>10</v>
      </c>
      <c r="C235" s="3" t="str">
        <f t="shared" si="22"/>
        <v>Okt</v>
      </c>
      <c r="D235" s="3">
        <f>+'Ark1'!C243</f>
        <v>2006</v>
      </c>
      <c r="E235" s="3">
        <f>+'Ark1'!Q243</f>
        <v>472</v>
      </c>
      <c r="F235" s="3"/>
      <c r="G235" s="14">
        <f>+'Ark1'!R243</f>
        <v>1815</v>
      </c>
      <c r="H235" s="14"/>
      <c r="I235" s="14">
        <f>+'Ark1'!S243</f>
        <v>1796</v>
      </c>
      <c r="J235" s="52">
        <f>+'Ark1'!T243</f>
        <v>8.5391672547635853</v>
      </c>
      <c r="K235" s="52">
        <f>+'Ark1'!U243</f>
        <v>8.6665725928443749</v>
      </c>
      <c r="L235" s="96"/>
      <c r="M235" s="11">
        <f>+'Ark1'!W243</f>
        <v>55.597995545657007</v>
      </c>
      <c r="N235" s="3"/>
      <c r="O235" s="14">
        <f>+'Ark1'!Z243</f>
        <v>137.02516703786148</v>
      </c>
      <c r="P235" s="14"/>
      <c r="Q235" s="14">
        <f>+'Ark1'!AA243</f>
        <v>30.330333909125429</v>
      </c>
      <c r="R235" s="52">
        <f>+'Ark1'!AB243</f>
        <v>4.2832449753559088</v>
      </c>
      <c r="S235" s="14">
        <f>+'Ark1'!AC243</f>
        <v>-51.166424053386109</v>
      </c>
      <c r="T235" s="14">
        <f t="shared" si="21"/>
        <v>3.8453389830508473</v>
      </c>
      <c r="U235" s="11">
        <f>+IF(G235=0,"",'Ark1'!V243)</f>
        <v>14.975757575757575</v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+'Ark1'!D244</f>
        <v>11</v>
      </c>
      <c r="C236" s="3" t="str">
        <f t="shared" si="22"/>
        <v>Nov</v>
      </c>
      <c r="D236" s="3">
        <f>+'Ark1'!C244</f>
        <v>2006</v>
      </c>
      <c r="E236" s="3">
        <f>+'Ark1'!Q244</f>
        <v>472</v>
      </c>
      <c r="F236" s="3"/>
      <c r="G236" s="14">
        <f>+'Ark1'!R244</f>
        <v>1707</v>
      </c>
      <c r="H236" s="14"/>
      <c r="I236" s="14">
        <f>+'Ark1'!S244</f>
        <v>1684</v>
      </c>
      <c r="J236" s="52">
        <f>+'Ark1'!T244</f>
        <v>8.0310515172900487</v>
      </c>
      <c r="K236" s="52">
        <f>+'Ark1'!U244</f>
        <v>8.1192164892558267</v>
      </c>
      <c r="L236" s="96"/>
      <c r="M236" s="11">
        <f>+'Ark1'!W244</f>
        <v>56.107482185273163</v>
      </c>
      <c r="N236" s="3"/>
      <c r="O236" s="14">
        <f>+'Ark1'!Z244</f>
        <v>136.90878859857503</v>
      </c>
      <c r="P236" s="14"/>
      <c r="Q236" s="14">
        <f>+'Ark1'!AA244</f>
        <v>31.30037516877076</v>
      </c>
      <c r="R236" s="52">
        <f>+'Ark1'!AB244</f>
        <v>4.225920026918474</v>
      </c>
      <c r="S236" s="14">
        <f>+'Ark1'!AC244</f>
        <v>-56.44780376159288</v>
      </c>
      <c r="T236" s="14">
        <f t="shared" si="21"/>
        <v>3.6165254237288136</v>
      </c>
      <c r="U236" s="11">
        <f>+IF(G236=0,"",'Ark1'!V244)</f>
        <v>15.652606912712358</v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+'Ark1'!D245</f>
        <v>12</v>
      </c>
      <c r="C237" s="3" t="str">
        <f t="shared" si="22"/>
        <v>Des</v>
      </c>
      <c r="D237" s="3">
        <f>+'Ark1'!C245</f>
        <v>2006</v>
      </c>
      <c r="E237" s="3">
        <f>+'Ark1'!Q245</f>
        <v>384</v>
      </c>
      <c r="F237" s="3"/>
      <c r="G237" s="14">
        <f>+'Ark1'!R245</f>
        <v>1427</v>
      </c>
      <c r="H237" s="14"/>
      <c r="I237" s="14">
        <f>+'Ark1'!S245</f>
        <v>1406</v>
      </c>
      <c r="J237" s="52">
        <f>+'Ark1'!T245</f>
        <v>6.713714420136438</v>
      </c>
      <c r="K237" s="52">
        <f>+'Ark1'!U245</f>
        <v>6.7998188063525093</v>
      </c>
      <c r="L237" s="96"/>
      <c r="M237" s="11">
        <f>+'Ark1'!W245</f>
        <v>55.61450924608819</v>
      </c>
      <c r="N237" s="3"/>
      <c r="O237" s="14">
        <f>+'Ark1'!Z245</f>
        <v>137.33186344238965</v>
      </c>
      <c r="P237" s="14"/>
      <c r="Q237" s="14">
        <f>+'Ark1'!AA245</f>
        <v>29.473723289091129</v>
      </c>
      <c r="R237" s="52">
        <f>+'Ark1'!AB245</f>
        <v>4.3627369497029962</v>
      </c>
      <c r="S237" s="14">
        <f>+'Ark1'!AC245</f>
        <v>-52.428370244173827</v>
      </c>
      <c r="T237" s="14">
        <f t="shared" si="21"/>
        <v>3.7161458333333335</v>
      </c>
      <c r="U237" s="11">
        <f>+IF(G237=0,"",'Ark1'!V245)</f>
        <v>16.222144358794676</v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71"/>
      <c r="H238" s="71"/>
      <c r="I238" s="71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+'Ark1'!D246</f>
        <v>1</v>
      </c>
      <c r="C239" s="3" t="str">
        <f>+C226</f>
        <v>Jan</v>
      </c>
      <c r="D239" s="3">
        <f>+'Ark1'!C246</f>
        <v>2005</v>
      </c>
      <c r="E239" s="3">
        <f>+'Ark1'!Q246</f>
        <v>683</v>
      </c>
      <c r="F239" s="3"/>
      <c r="G239" s="14">
        <f>+'Ark1'!R246</f>
        <v>2320</v>
      </c>
      <c r="H239" s="14"/>
      <c r="I239" s="14">
        <f>+'Ark1'!S246</f>
        <v>2272</v>
      </c>
      <c r="J239" s="52">
        <f>+'Ark1'!T246</f>
        <v>9.2422914508804084</v>
      </c>
      <c r="K239" s="52">
        <f>+'Ark1'!U246</f>
        <v>9.3079897092207382</v>
      </c>
      <c r="L239" s="96"/>
      <c r="M239" s="11">
        <f>+'Ark1'!W246</f>
        <v>55.89172535211268</v>
      </c>
      <c r="N239" s="3"/>
      <c r="O239" s="14">
        <f>+'Ark1'!Z246</f>
        <v>137.55695422535203</v>
      </c>
      <c r="P239" s="14"/>
      <c r="Q239" s="14">
        <f>+'Ark1'!AA246</f>
        <v>29.767121139515002</v>
      </c>
      <c r="R239" s="52">
        <f>+'Ark1'!AB246</f>
        <v>4.2801007600426324</v>
      </c>
      <c r="S239" s="14">
        <f>+'Ark1'!AC246</f>
        <v>-59.43991947237641</v>
      </c>
      <c r="T239" s="14">
        <f t="shared" si="21"/>
        <v>3.396778916544656</v>
      </c>
      <c r="U239" s="11">
        <f>+IF(G239=0,"",'Ark1'!V246)</f>
        <v>15.314224137931037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+'Ark1'!D247</f>
        <v>2</v>
      </c>
      <c r="C240" s="3" t="str">
        <f t="shared" ref="C240:C250" si="23">+C227</f>
        <v>Feb</v>
      </c>
      <c r="D240" s="3">
        <f>+'Ark1'!C247</f>
        <v>2005</v>
      </c>
      <c r="E240" s="3">
        <f>+'Ark1'!Q247</f>
        <v>689</v>
      </c>
      <c r="F240" s="3"/>
      <c r="G240" s="14">
        <f>+'Ark1'!R247</f>
        <v>2056</v>
      </c>
      <c r="H240" s="14"/>
      <c r="I240" s="14">
        <f>+'Ark1'!S247</f>
        <v>2031</v>
      </c>
      <c r="J240" s="52">
        <f>+'Ark1'!T247</f>
        <v>8.1905824237112554</v>
      </c>
      <c r="K240" s="52">
        <f>+'Ark1'!U247</f>
        <v>8.0749117551561369</v>
      </c>
      <c r="L240" s="96"/>
      <c r="M240" s="11">
        <f>+'Ark1'!W247</f>
        <v>56.216149679960623</v>
      </c>
      <c r="N240" s="3"/>
      <c r="O240" s="14">
        <f>+'Ark1'!Z247</f>
        <v>133.49433776464815</v>
      </c>
      <c r="P240" s="14"/>
      <c r="Q240" s="14">
        <f>+'Ark1'!AA247</f>
        <v>28.656057357585677</v>
      </c>
      <c r="R240" s="52">
        <f>+'Ark1'!AB247</f>
        <v>3.7433749316789497</v>
      </c>
      <c r="S240" s="14">
        <f>+'Ark1'!AC247</f>
        <v>-62.494075481374949</v>
      </c>
      <c r="T240" s="14">
        <f t="shared" si="21"/>
        <v>2.984034833091437</v>
      </c>
      <c r="U240" s="11">
        <f>+IF(G240=0,"",'Ark1'!V247)</f>
        <v>15.817120622568096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+'Ark1'!D248</f>
        <v>3</v>
      </c>
      <c r="C241" s="3" t="str">
        <f t="shared" si="23"/>
        <v>Mar</v>
      </c>
      <c r="D241" s="3">
        <f>+'Ark1'!C248</f>
        <v>2005</v>
      </c>
      <c r="E241" s="3">
        <f>+'Ark1'!Q248</f>
        <v>666</v>
      </c>
      <c r="F241" s="3"/>
      <c r="G241" s="14">
        <f>+'Ark1'!R248</f>
        <v>2026</v>
      </c>
      <c r="H241" s="14"/>
      <c r="I241" s="14">
        <f>+'Ark1'!S248</f>
        <v>1994</v>
      </c>
      <c r="J241" s="52">
        <f>+'Ark1'!T248</f>
        <v>8.0710700342602202</v>
      </c>
      <c r="K241" s="52">
        <f>+'Ark1'!U248</f>
        <v>8.0107537225627112</v>
      </c>
      <c r="L241" s="96"/>
      <c r="M241" s="11">
        <f>+'Ark1'!W248</f>
        <v>55.964894684052176</v>
      </c>
      <c r="N241" s="3"/>
      <c r="O241" s="14">
        <f>+'Ark1'!Z248</f>
        <v>134.89107321965909</v>
      </c>
      <c r="P241" s="14"/>
      <c r="Q241" s="14">
        <f>+'Ark1'!AA248</f>
        <v>28.29383030009884</v>
      </c>
      <c r="R241" s="52">
        <f>+'Ark1'!AB248</f>
        <v>4.5742258295542566</v>
      </c>
      <c r="S241" s="14">
        <f>+'Ark1'!AC248</f>
        <v>-45.047015801105282</v>
      </c>
      <c r="T241" s="14">
        <f t="shared" si="21"/>
        <v>3.0420420420420422</v>
      </c>
      <c r="U241" s="11">
        <f>+IF(G241=0,"",'Ark1'!V248)</f>
        <v>15.525666337611057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+'Ark1'!D249</f>
        <v>4</v>
      </c>
      <c r="C242" s="3" t="str">
        <f t="shared" si="23"/>
        <v>Apr</v>
      </c>
      <c r="D242" s="3">
        <f>+'Ark1'!C249</f>
        <v>2005</v>
      </c>
      <c r="E242" s="3">
        <f>+'Ark1'!Q249</f>
        <v>718</v>
      </c>
      <c r="F242" s="3"/>
      <c r="G242" s="14">
        <f>+'Ark1'!R249</f>
        <v>2447</v>
      </c>
      <c r="H242" s="14"/>
      <c r="I242" s="14">
        <f>+'Ark1'!S249</f>
        <v>2401</v>
      </c>
      <c r="J242" s="52">
        <f>+'Ark1'!T249</f>
        <v>9.7482272328898087</v>
      </c>
      <c r="K242" s="52">
        <f>+'Ark1'!U249</f>
        <v>9.649493785319736</v>
      </c>
      <c r="L242" s="96"/>
      <c r="M242" s="11">
        <f>+'Ark1'!W249</f>
        <v>55.875885047896723</v>
      </c>
      <c r="N242" s="3"/>
      <c r="O242" s="14">
        <f>+'Ark1'!Z249</f>
        <v>134.9420658059139</v>
      </c>
      <c r="P242" s="14"/>
      <c r="Q242" s="14">
        <f>+'Ark1'!AA249</f>
        <v>28.515962278820393</v>
      </c>
      <c r="R242" s="52">
        <f>+'Ark1'!AB249</f>
        <v>4.1513943274826302</v>
      </c>
      <c r="S242" s="14">
        <f>+'Ark1'!AC249</f>
        <v>-52.435140932862758</v>
      </c>
      <c r="T242" s="14">
        <f t="shared" si="21"/>
        <v>3.4080779944289694</v>
      </c>
      <c r="U242" s="11">
        <f>+IF(G242=0,"",'Ark1'!V249)</f>
        <v>15.035553739272579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+'Ark1'!D250</f>
        <v>5</v>
      </c>
      <c r="C243" s="3" t="str">
        <f t="shared" si="23"/>
        <v>Mai</v>
      </c>
      <c r="D243" s="3">
        <f>+'Ark1'!C250</f>
        <v>2005</v>
      </c>
      <c r="E243" s="3">
        <f>+'Ark1'!Q250</f>
        <v>627</v>
      </c>
      <c r="F243" s="3"/>
      <c r="G243" s="14">
        <f>+'Ark1'!R250</f>
        <v>1915</v>
      </c>
      <c r="H243" s="14"/>
      <c r="I243" s="14">
        <f>+'Ark1'!S250</f>
        <v>1889</v>
      </c>
      <c r="J243" s="52">
        <f>+'Ark1'!T250</f>
        <v>7.6288741932913693</v>
      </c>
      <c r="K243" s="52">
        <f>+'Ark1'!U250</f>
        <v>7.6455425654385376</v>
      </c>
      <c r="L243" s="96"/>
      <c r="M243" s="11">
        <f>+'Ark1'!W250</f>
        <v>55.610905240868178</v>
      </c>
      <c r="N243" s="3"/>
      <c r="O243" s="14">
        <f>+'Ark1'!Z250</f>
        <v>135.89745897300148</v>
      </c>
      <c r="P243" s="14"/>
      <c r="Q243" s="14">
        <f>+'Ark1'!AA250</f>
        <v>29.0190392932832</v>
      </c>
      <c r="R243" s="52">
        <f>+'Ark1'!AB250</f>
        <v>4.3779257238122975</v>
      </c>
      <c r="S243" s="14">
        <f>+'Ark1'!AC250</f>
        <v>-50.547104507149761</v>
      </c>
      <c r="T243" s="14">
        <f t="shared" si="21"/>
        <v>3.0542264752791071</v>
      </c>
      <c r="U243" s="11">
        <f>+IF(G243=0,"",'Ark1'!V250)</f>
        <v>15.424020887728455</v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+'Ark1'!D251</f>
        <v>6</v>
      </c>
      <c r="C244" s="3" t="str">
        <f t="shared" si="23"/>
        <v>Jun</v>
      </c>
      <c r="D244" s="3">
        <f>+'Ark1'!C251</f>
        <v>2005</v>
      </c>
      <c r="E244" s="3">
        <f>+'Ark1'!Q251</f>
        <v>620</v>
      </c>
      <c r="F244" s="3"/>
      <c r="G244" s="14">
        <f>+'Ark1'!R251</f>
        <v>1950</v>
      </c>
      <c r="H244" s="14"/>
      <c r="I244" s="14">
        <f>+'Ark1'!S251</f>
        <v>1940</v>
      </c>
      <c r="J244" s="52">
        <f>+'Ark1'!T251</f>
        <v>7.768305314317586</v>
      </c>
      <c r="K244" s="52">
        <f>+'Ark1'!U251</f>
        <v>7.8561930847635937</v>
      </c>
      <c r="L244" s="96"/>
      <c r="M244" s="11">
        <f>+'Ark1'!W251</f>
        <v>55.78144329896908</v>
      </c>
      <c r="N244" s="3"/>
      <c r="O244" s="14">
        <f>+'Ark1'!Z251</f>
        <v>135.9707216494844</v>
      </c>
      <c r="P244" s="14"/>
      <c r="Q244" s="14">
        <f>+'Ark1'!AA251</f>
        <v>29.345162029384078</v>
      </c>
      <c r="R244" s="52">
        <f>+'Ark1'!AB251</f>
        <v>4.3388280496837934</v>
      </c>
      <c r="S244" s="14">
        <f>+'Ark1'!AC251</f>
        <v>-53.700534950691953</v>
      </c>
      <c r="T244" s="14">
        <f t="shared" si="21"/>
        <v>3.1451612903225805</v>
      </c>
      <c r="U244" s="11">
        <f>+IF(G244=0,"",'Ark1'!V251)</f>
        <v>15.05948717948718</v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+'Ark1'!D252</f>
        <v>7</v>
      </c>
      <c r="C245" s="3" t="str">
        <f t="shared" si="23"/>
        <v>Jul</v>
      </c>
      <c r="D245" s="3">
        <f>+'Ark1'!C252</f>
        <v>2005</v>
      </c>
      <c r="E245" s="3">
        <f>+'Ark1'!Q252</f>
        <v>587</v>
      </c>
      <c r="F245" s="3"/>
      <c r="G245" s="14">
        <f>+'Ark1'!R252</f>
        <v>1773</v>
      </c>
      <c r="H245" s="14"/>
      <c r="I245" s="14">
        <f>+'Ark1'!S252</f>
        <v>1754</v>
      </c>
      <c r="J245" s="52">
        <f>+'Ark1'!T252</f>
        <v>7.0631822165564522</v>
      </c>
      <c r="K245" s="52">
        <f>+'Ark1'!U252</f>
        <v>7.0729510365980719</v>
      </c>
      <c r="L245" s="96"/>
      <c r="M245" s="11">
        <f>+'Ark1'!W252</f>
        <v>55.570125427594078</v>
      </c>
      <c r="N245" s="3"/>
      <c r="O245" s="14">
        <f>+'Ark1'!Z252</f>
        <v>135.39606613454953</v>
      </c>
      <c r="P245" s="14"/>
      <c r="Q245" s="14">
        <f>+'Ark1'!AA252</f>
        <v>30.017994820290664</v>
      </c>
      <c r="R245" s="52">
        <f>+'Ark1'!AB252</f>
        <v>4.1879908243742721</v>
      </c>
      <c r="S245" s="14">
        <f>+'Ark1'!AC252</f>
        <v>-55.401498736636391</v>
      </c>
      <c r="T245" s="14">
        <f t="shared" si="21"/>
        <v>3.020442930153322</v>
      </c>
      <c r="U245" s="11">
        <f>+IF(G245=0,"",'Ark1'!V252)</f>
        <v>15.552735476593348</v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+'Ark1'!D253</f>
        <v>8</v>
      </c>
      <c r="C246" s="3" t="str">
        <f t="shared" si="23"/>
        <v>Aug</v>
      </c>
      <c r="D246" s="3">
        <f>+'Ark1'!C253</f>
        <v>2005</v>
      </c>
      <c r="E246" s="3">
        <f>+'Ark1'!Q253</f>
        <v>714</v>
      </c>
      <c r="F246" s="3"/>
      <c r="G246" s="14">
        <f>+'Ark1'!R253</f>
        <v>2458</v>
      </c>
      <c r="H246" s="14"/>
      <c r="I246" s="14">
        <f>+'Ark1'!S253</f>
        <v>2425</v>
      </c>
      <c r="J246" s="52">
        <f>+'Ark1'!T253</f>
        <v>9.7920484423551901</v>
      </c>
      <c r="K246" s="52">
        <f>+'Ark1'!U253</f>
        <v>9.7217408169162578</v>
      </c>
      <c r="L246" s="96"/>
      <c r="M246" s="11">
        <f>+'Ark1'!W253</f>
        <v>56.096082474226804</v>
      </c>
      <c r="N246" s="3"/>
      <c r="O246" s="14">
        <f>+'Ark1'!Z253</f>
        <v>134.60688659793851</v>
      </c>
      <c r="P246" s="14"/>
      <c r="Q246" s="14">
        <f>+'Ark1'!AA253</f>
        <v>31.219871645545432</v>
      </c>
      <c r="R246" s="52">
        <f>+'Ark1'!AB253</f>
        <v>4.0257220794832627</v>
      </c>
      <c r="S246" s="14">
        <f>+'Ark1'!AC253</f>
        <v>-55.405812128875297</v>
      </c>
      <c r="T246" s="14">
        <f t="shared" si="21"/>
        <v>3.4425770308123251</v>
      </c>
      <c r="U246" s="11">
        <f>+IF(G246=0,"",'Ark1'!V253)</f>
        <v>16.796175752644423</v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+'Ark1'!D254</f>
        <v>9</v>
      </c>
      <c r="C247" s="3" t="str">
        <f t="shared" si="23"/>
        <v>Sep</v>
      </c>
      <c r="D247" s="3">
        <f>+'Ark1'!C254</f>
        <v>2005</v>
      </c>
      <c r="E247" s="3">
        <f>+'Ark1'!Q254</f>
        <v>681</v>
      </c>
      <c r="F247" s="3"/>
      <c r="G247" s="14">
        <f>+'Ark1'!R254</f>
        <v>2376</v>
      </c>
      <c r="H247" s="14"/>
      <c r="I247" s="14">
        <f>+'Ark1'!S254</f>
        <v>2341</v>
      </c>
      <c r="J247" s="52">
        <f>+'Ark1'!T254</f>
        <v>9.4653812445223444</v>
      </c>
      <c r="K247" s="52">
        <f>+'Ark1'!U254</f>
        <v>9.5163797166741464</v>
      </c>
      <c r="L247" s="96"/>
      <c r="M247" s="11">
        <f>+'Ark1'!W254</f>
        <v>55.624946604015349</v>
      </c>
      <c r="N247" s="3"/>
      <c r="O247" s="14">
        <f>+'Ark1'!Z254</f>
        <v>136.49141392567242</v>
      </c>
      <c r="P247" s="14"/>
      <c r="Q247" s="14">
        <f>+'Ark1'!AA254</f>
        <v>30.239616449267224</v>
      </c>
      <c r="R247" s="52">
        <f>+'Ark1'!AB254</f>
        <v>4.134780903733807</v>
      </c>
      <c r="S247" s="14">
        <f>+'Ark1'!AC254</f>
        <v>-56.280220203355185</v>
      </c>
      <c r="T247" s="14">
        <f t="shared" si="21"/>
        <v>3.4889867841409692</v>
      </c>
      <c r="U247" s="11">
        <f>+IF(G247=0,"",'Ark1'!V254)</f>
        <v>15.755050505050502</v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+'Ark1'!D255</f>
        <v>10</v>
      </c>
      <c r="C248" s="3" t="str">
        <f t="shared" si="23"/>
        <v>Okt</v>
      </c>
      <c r="D248" s="3">
        <f>+'Ark1'!C255</f>
        <v>2005</v>
      </c>
      <c r="E248" s="3">
        <f>+'Ark1'!Q255</f>
        <v>665</v>
      </c>
      <c r="F248" s="3"/>
      <c r="G248" s="14">
        <f>+'Ark1'!R255</f>
        <v>2181</v>
      </c>
      <c r="H248" s="14"/>
      <c r="I248" s="14">
        <f>+'Ark1'!S255</f>
        <v>2157</v>
      </c>
      <c r="J248" s="52">
        <f>+'Ark1'!T255</f>
        <v>8.6885507130905903</v>
      </c>
      <c r="K248" s="52">
        <f>+'Ark1'!U255</f>
        <v>8.6807944588331551</v>
      </c>
      <c r="L248" s="96"/>
      <c r="M248" s="11">
        <f>+'Ark1'!W255</f>
        <v>55.748725081131198</v>
      </c>
      <c r="N248" s="3"/>
      <c r="O248" s="14">
        <f>+'Ark1'!Z255</f>
        <v>135.12767732962439</v>
      </c>
      <c r="P248" s="14"/>
      <c r="Q248" s="14">
        <f>+'Ark1'!AA255</f>
        <v>29.815628613633127</v>
      </c>
      <c r="R248" s="52">
        <f>+'Ark1'!AB255</f>
        <v>4.2037694739884994</v>
      </c>
      <c r="S248" s="14">
        <f>+'Ark1'!AC255</f>
        <v>-52.152374804308714</v>
      </c>
      <c r="T248" s="14">
        <f t="shared" si="21"/>
        <v>3.2796992481203007</v>
      </c>
      <c r="U248" s="11">
        <f>+IF(G248=0,"",'Ark1'!V255)</f>
        <v>15.301696469509398</v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+'Ark1'!D256</f>
        <v>11</v>
      </c>
      <c r="C249" s="3" t="str">
        <f t="shared" si="23"/>
        <v>Nov</v>
      </c>
      <c r="D249" s="3">
        <f>+'Ark1'!C256</f>
        <v>2005</v>
      </c>
      <c r="E249" s="3">
        <f>+'Ark1'!Q256</f>
        <v>616</v>
      </c>
      <c r="F249" s="3"/>
      <c r="G249" s="14">
        <f>+'Ark1'!R256</f>
        <v>2067</v>
      </c>
      <c r="H249" s="14"/>
      <c r="I249" s="14">
        <f>+'Ark1'!S256</f>
        <v>2043</v>
      </c>
      <c r="J249" s="52">
        <f>+'Ark1'!T256</f>
        <v>8.2344036331766386</v>
      </c>
      <c r="K249" s="52">
        <f>+'Ark1'!U256</f>
        <v>8.3433140343000982</v>
      </c>
      <c r="L249" s="96"/>
      <c r="M249" s="11">
        <f>+'Ark1'!W256</f>
        <v>55.861478218306409</v>
      </c>
      <c r="N249" s="3"/>
      <c r="O249" s="14">
        <f>+'Ark1'!Z256</f>
        <v>137.12139011257952</v>
      </c>
      <c r="P249" s="14"/>
      <c r="Q249" s="14">
        <f>+'Ark1'!AA256</f>
        <v>30.938955063273557</v>
      </c>
      <c r="R249" s="52">
        <f>+'Ark1'!AB256</f>
        <v>4.5820842423299881</v>
      </c>
      <c r="S249" s="14">
        <f>+'Ark1'!AC256</f>
        <v>-46.451869558029109</v>
      </c>
      <c r="T249" s="14">
        <f t="shared" si="21"/>
        <v>3.3555194805194803</v>
      </c>
      <c r="U249" s="11">
        <f>+IF(G249=0,"",'Ark1'!V256)</f>
        <v>15.624576681180452</v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+'Ark1'!D257</f>
        <v>12</v>
      </c>
      <c r="C250" s="3" t="str">
        <f t="shared" si="23"/>
        <v>Des</v>
      </c>
      <c r="D250" s="3">
        <f>+'Ark1'!C257</f>
        <v>2005</v>
      </c>
      <c r="E250" s="3">
        <f>+'Ark1'!Q257</f>
        <v>493</v>
      </c>
      <c r="F250" s="3"/>
      <c r="G250" s="14">
        <f>+'Ark1'!R257</f>
        <v>1533</v>
      </c>
      <c r="H250" s="14"/>
      <c r="I250" s="14">
        <f>+'Ark1'!S257</f>
        <v>1501</v>
      </c>
      <c r="J250" s="52">
        <f>+'Ark1'!T257</f>
        <v>6.1070831009481319</v>
      </c>
      <c r="K250" s="52">
        <f>+'Ark1'!U257</f>
        <v>6.1199353142168089</v>
      </c>
      <c r="L250" s="96"/>
      <c r="M250" s="11">
        <f>+'Ark1'!W257</f>
        <v>55.572285143237842</v>
      </c>
      <c r="N250" s="3"/>
      <c r="O250" s="14">
        <f>+'Ark1'!Z257</f>
        <v>136.89926715522978</v>
      </c>
      <c r="P250" s="14"/>
      <c r="Q250" s="14">
        <f>+'Ark1'!AA257</f>
        <v>30.840708810207222</v>
      </c>
      <c r="R250" s="52">
        <f>+'Ark1'!AB257</f>
        <v>4.3993978648890195</v>
      </c>
      <c r="S250" s="14">
        <f>+'Ark1'!AC257</f>
        <v>-54.04539934189075</v>
      </c>
      <c r="T250" s="14">
        <f t="shared" si="21"/>
        <v>3.1095334685598379</v>
      </c>
      <c r="U250" s="11">
        <f>+IF(G250=0,"",'Ark1'!V257)</f>
        <v>16.48662752772341</v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+'Ark1'!D258</f>
        <v>1</v>
      </c>
      <c r="C251" s="3" t="str">
        <f>+C239</f>
        <v>Jan</v>
      </c>
      <c r="D251" s="3">
        <f>+'Ark1'!C258</f>
        <v>2004</v>
      </c>
      <c r="E251" s="3">
        <f>+'Ark1'!Q258</f>
        <v>795</v>
      </c>
      <c r="F251" s="3"/>
      <c r="G251" s="14">
        <f>+'Ark1'!R258</f>
        <v>2421</v>
      </c>
      <c r="H251" s="14"/>
      <c r="I251" s="14">
        <f>+'Ark1'!S258</f>
        <v>2399</v>
      </c>
      <c r="J251" s="52">
        <f>+'Ark1'!T258</f>
        <v>9.8953649963214243</v>
      </c>
      <c r="K251" s="52">
        <f>+'Ark1'!U258</f>
        <v>10.079889463851122</v>
      </c>
      <c r="L251" s="96"/>
      <c r="M251" s="11">
        <f>+'Ark1'!W258</f>
        <v>56.177573989162155</v>
      </c>
      <c r="N251" s="3"/>
      <c r="O251" s="14">
        <f>+'Ark1'!Z258</f>
        <v>136.58182576073349</v>
      </c>
      <c r="P251" s="14"/>
      <c r="Q251" s="14">
        <f>+'Ark1'!AA258</f>
        <v>29.921870387246194</v>
      </c>
      <c r="R251" s="52">
        <f>+'Ark1'!AB258</f>
        <v>4.2072385211180512</v>
      </c>
      <c r="S251" s="14">
        <f>+'Ark1'!AC258</f>
        <v>-62.376979247417665</v>
      </c>
      <c r="T251" s="14">
        <f t="shared" si="21"/>
        <v>3.0452830188679245</v>
      </c>
      <c r="U251" s="11">
        <f>+IF(G251=0,"",'Ark1'!V258)</f>
        <v>14.27839735646427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+'Ark1'!D259</f>
        <v>2</v>
      </c>
      <c r="C252" s="3" t="str">
        <f t="shared" ref="C252:C262" si="24">+C240</f>
        <v>Feb</v>
      </c>
      <c r="D252" s="3">
        <f>+'Ark1'!C259</f>
        <v>2004</v>
      </c>
      <c r="E252" s="3">
        <f>+'Ark1'!Q259</f>
        <v>691</v>
      </c>
      <c r="F252" s="3"/>
      <c r="G252" s="14">
        <f>+'Ark1'!R259</f>
        <v>1897</v>
      </c>
      <c r="H252" s="14"/>
      <c r="I252" s="14">
        <f>+'Ark1'!S259</f>
        <v>1861</v>
      </c>
      <c r="J252" s="52">
        <f>+'Ark1'!T259</f>
        <v>7.7536172647756079</v>
      </c>
      <c r="K252" s="52">
        <f>+'Ark1'!U259</f>
        <v>7.7296488688696563</v>
      </c>
      <c r="L252" s="96"/>
      <c r="M252" s="11">
        <f>+'Ark1'!W259</f>
        <v>56.344975819451903</v>
      </c>
      <c r="N252" s="3"/>
      <c r="O252" s="14">
        <f>+'Ark1'!Z259</f>
        <v>135.01461579795816</v>
      </c>
      <c r="P252" s="14"/>
      <c r="Q252" s="14">
        <f>+'Ark1'!AA259</f>
        <v>28.435525668958377</v>
      </c>
      <c r="R252" s="52">
        <f>+'Ark1'!AB259</f>
        <v>3.9372104022643577</v>
      </c>
      <c r="S252" s="14">
        <f>+'Ark1'!AC259</f>
        <v>-58.127101286551145</v>
      </c>
      <c r="T252" s="14">
        <f t="shared" si="21"/>
        <v>2.7452966714905935</v>
      </c>
      <c r="U252" s="11">
        <f>+IF(G252=0,"",'Ark1'!V259)</f>
        <v>14.50500790722193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+'Ark1'!D260</f>
        <v>3</v>
      </c>
      <c r="C253" s="3" t="str">
        <f t="shared" si="24"/>
        <v>Mar</v>
      </c>
      <c r="D253" s="3">
        <f>+'Ark1'!C260</f>
        <v>2004</v>
      </c>
      <c r="E253" s="3">
        <f>+'Ark1'!Q260</f>
        <v>733</v>
      </c>
      <c r="F253" s="3"/>
      <c r="G253" s="14">
        <f>+'Ark1'!R260</f>
        <v>2092</v>
      </c>
      <c r="H253" s="14"/>
      <c r="I253" s="14">
        <f>+'Ark1'!S260</f>
        <v>2060</v>
      </c>
      <c r="J253" s="52">
        <f>+'Ark1'!T260</f>
        <v>8.5506417068584994</v>
      </c>
      <c r="K253" s="52">
        <f>+'Ark1'!U260</f>
        <v>8.5918574095000633</v>
      </c>
      <c r="L253" s="96"/>
      <c r="M253" s="11">
        <f>+'Ark1'!W260</f>
        <v>56.357281553398046</v>
      </c>
      <c r="N253" s="3"/>
      <c r="O253" s="14">
        <f>+'Ark1'!Z260</f>
        <v>135.57737864077697</v>
      </c>
      <c r="P253" s="14"/>
      <c r="Q253" s="14">
        <f>+'Ark1'!AA260</f>
        <v>28.799404540133608</v>
      </c>
      <c r="R253" s="52">
        <f>+'Ark1'!AB260</f>
        <v>3.975961798319807</v>
      </c>
      <c r="S253" s="14">
        <f>+'Ark1'!AC260</f>
        <v>-56.213285262817138</v>
      </c>
      <c r="T253" s="14">
        <f t="shared" si="21"/>
        <v>2.8540245566166438</v>
      </c>
      <c r="U253" s="11">
        <f>+IF(G253=0,"",'Ark1'!V260)</f>
        <v>14.701720841300196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+'Ark1'!D261</f>
        <v>4</v>
      </c>
      <c r="C254" s="3" t="str">
        <f t="shared" si="24"/>
        <v>Apr</v>
      </c>
      <c r="D254" s="3">
        <f>+'Ark1'!C261</f>
        <v>2004</v>
      </c>
      <c r="E254" s="3">
        <f>+'Ark1'!Q261</f>
        <v>723</v>
      </c>
      <c r="F254" s="3"/>
      <c r="G254" s="14">
        <f>+'Ark1'!R261</f>
        <v>2003</v>
      </c>
      <c r="H254" s="14"/>
      <c r="I254" s="14">
        <f>+'Ark1'!S261</f>
        <v>1981</v>
      </c>
      <c r="J254" s="52">
        <f>+'Ark1'!T261</f>
        <v>8.1868715768822025</v>
      </c>
      <c r="K254" s="52">
        <f>+'Ark1'!U261</f>
        <v>8.2261650968524815</v>
      </c>
      <c r="L254" s="96"/>
      <c r="M254" s="11">
        <f>+'Ark1'!W261</f>
        <v>56.317516405855642</v>
      </c>
      <c r="N254" s="3"/>
      <c r="O254" s="14">
        <f>+'Ark1'!Z261</f>
        <v>134.9833922261484</v>
      </c>
      <c r="P254" s="14"/>
      <c r="Q254" s="14">
        <f>+'Ark1'!AA261</f>
        <v>29.3077145485051</v>
      </c>
      <c r="R254" s="52">
        <f>+'Ark1'!AB261</f>
        <v>4.0882048097841404</v>
      </c>
      <c r="S254" s="14">
        <f>+'Ark1'!AC261</f>
        <v>-55.226957884059807</v>
      </c>
      <c r="T254" s="14">
        <f t="shared" si="21"/>
        <v>2.7704011065006915</v>
      </c>
      <c r="U254" s="11">
        <f>+IF(G254=0,"",'Ark1'!V261)</f>
        <v>14.323015476784825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+'Ark1'!D262</f>
        <v>5</v>
      </c>
      <c r="C255" s="3" t="str">
        <f t="shared" si="24"/>
        <v>Mai</v>
      </c>
      <c r="D255" s="3">
        <f>+'Ark1'!C262</f>
        <v>2004</v>
      </c>
      <c r="E255" s="3">
        <f>+'Ark1'!Q262</f>
        <v>664</v>
      </c>
      <c r="F255" s="3"/>
      <c r="G255" s="14">
        <f>+'Ark1'!R262</f>
        <v>1786</v>
      </c>
      <c r="H255" s="14"/>
      <c r="I255" s="14">
        <f>+'Ark1'!S262</f>
        <v>1761</v>
      </c>
      <c r="J255" s="52">
        <f>+'Ark1'!T262</f>
        <v>7.2999264285130385</v>
      </c>
      <c r="K255" s="52">
        <f>+'Ark1'!U262</f>
        <v>7.3328794929498109</v>
      </c>
      <c r="L255" s="96"/>
      <c r="M255" s="11">
        <f>+'Ark1'!W262</f>
        <v>55.962521294718918</v>
      </c>
      <c r="N255" s="3"/>
      <c r="O255" s="14">
        <f>+'Ark1'!Z262</f>
        <v>135.35758091993188</v>
      </c>
      <c r="P255" s="14"/>
      <c r="Q255" s="14">
        <f>+'Ark1'!AA262</f>
        <v>30.073290007712075</v>
      </c>
      <c r="R255" s="52">
        <f>+'Ark1'!AB262</f>
        <v>4.1302973595056285</v>
      </c>
      <c r="S255" s="14">
        <f>+'Ark1'!AC262</f>
        <v>-59.428303967499645</v>
      </c>
      <c r="T255" s="14">
        <f t="shared" si="21"/>
        <v>2.6897590361445785</v>
      </c>
      <c r="U255" s="11">
        <f>+IF(G255=0,"",'Ark1'!V262)</f>
        <v>14.22956326987682</v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+'Ark1'!D263</f>
        <v>6</v>
      </c>
      <c r="C256" s="3" t="str">
        <f t="shared" si="24"/>
        <v>Jun</v>
      </c>
      <c r="D256" s="3">
        <f>+'Ark1'!C263</f>
        <v>2004</v>
      </c>
      <c r="E256" s="3">
        <f>+'Ark1'!Q263</f>
        <v>738</v>
      </c>
      <c r="F256" s="3"/>
      <c r="G256" s="14">
        <f>+'Ark1'!R263</f>
        <v>2072</v>
      </c>
      <c r="H256" s="14"/>
      <c r="I256" s="14">
        <f>+'Ark1'!S263</f>
        <v>2043</v>
      </c>
      <c r="J256" s="52">
        <f>+'Ark1'!T263</f>
        <v>8.4688956102346111</v>
      </c>
      <c r="K256" s="52">
        <f>+'Ark1'!U263</f>
        <v>8.5129834414503485</v>
      </c>
      <c r="L256" s="96"/>
      <c r="M256" s="11">
        <f>+'Ark1'!W263</f>
        <v>56.03524229074889</v>
      </c>
      <c r="N256" s="3"/>
      <c r="O256" s="14">
        <f>+'Ark1'!Z263</f>
        <v>135.45056289769931</v>
      </c>
      <c r="P256" s="14"/>
      <c r="Q256" s="14">
        <f>+'Ark1'!AA263</f>
        <v>30.784948000976051</v>
      </c>
      <c r="R256" s="52">
        <f>+'Ark1'!AB263</f>
        <v>4.1957407111330323</v>
      </c>
      <c r="S256" s="14">
        <f>+'Ark1'!AC263</f>
        <v>-55.55855566890353</v>
      </c>
      <c r="T256" s="14">
        <f t="shared" si="21"/>
        <v>2.807588075880759</v>
      </c>
      <c r="U256" s="11">
        <f>+IF(G256=0,"",'Ark1'!V263)</f>
        <v>15.848938223938225</v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+'Ark1'!D264</f>
        <v>7</v>
      </c>
      <c r="C257" s="3" t="str">
        <f t="shared" si="24"/>
        <v>Jul</v>
      </c>
      <c r="D257" s="3">
        <f>+'Ark1'!C264</f>
        <v>2004</v>
      </c>
      <c r="E257" s="3">
        <f>+'Ark1'!Q264</f>
        <v>652</v>
      </c>
      <c r="F257" s="3"/>
      <c r="G257" s="14">
        <f>+'Ark1'!R264</f>
        <v>1884</v>
      </c>
      <c r="H257" s="14"/>
      <c r="I257" s="14">
        <f>+'Ark1'!S264</f>
        <v>1854</v>
      </c>
      <c r="J257" s="52">
        <f>+'Ark1'!T264</f>
        <v>7.7004823019700801</v>
      </c>
      <c r="K257" s="52">
        <f>+'Ark1'!U264</f>
        <v>7.6094905819609311</v>
      </c>
      <c r="L257" s="96"/>
      <c r="M257" s="11">
        <f>+'Ark1'!W264</f>
        <v>55.94875943905069</v>
      </c>
      <c r="N257" s="3"/>
      <c r="O257" s="14">
        <f>+'Ark1'!Z264</f>
        <v>133.41763754045317</v>
      </c>
      <c r="P257" s="14"/>
      <c r="Q257" s="14">
        <f>+'Ark1'!AA264</f>
        <v>29.549747362304551</v>
      </c>
      <c r="R257" s="52">
        <f>+'Ark1'!AB264</f>
        <v>4.1900722643827404</v>
      </c>
      <c r="S257" s="14">
        <f>+'Ark1'!AC264</f>
        <v>-56.381757507838238</v>
      </c>
      <c r="T257" s="14">
        <f t="shared" si="21"/>
        <v>2.8895705521472395</v>
      </c>
      <c r="U257" s="11">
        <f>+IF(G257=0,"",'Ark1'!V264)</f>
        <v>15.952760084925684</v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+'Ark1'!D265</f>
        <v>8</v>
      </c>
      <c r="C258" s="3" t="str">
        <f t="shared" si="24"/>
        <v>Aug</v>
      </c>
      <c r="D258" s="3">
        <f>+'Ark1'!C265</f>
        <v>2004</v>
      </c>
      <c r="E258" s="3">
        <f>+'Ark1'!Q265</f>
        <v>754</v>
      </c>
      <c r="F258" s="3"/>
      <c r="G258" s="14">
        <f>+'Ark1'!R265</f>
        <v>2171</v>
      </c>
      <c r="H258" s="14"/>
      <c r="I258" s="14">
        <f>+'Ark1'!S265</f>
        <v>2139</v>
      </c>
      <c r="J258" s="52">
        <f>+'Ark1'!T265</f>
        <v>8.8735387885228487</v>
      </c>
      <c r="K258" s="52">
        <f>+'Ark1'!U265</f>
        <v>8.934717217336015</v>
      </c>
      <c r="L258" s="96"/>
      <c r="M258" s="11">
        <f>+'Ark1'!W265</f>
        <v>55.80177653108931</v>
      </c>
      <c r="N258" s="3"/>
      <c r="O258" s="14">
        <f>+'Ark1'!Z265</f>
        <v>135.78050490883609</v>
      </c>
      <c r="P258" s="14"/>
      <c r="Q258" s="14">
        <f>+'Ark1'!AA265</f>
        <v>30.612444164970551</v>
      </c>
      <c r="R258" s="52">
        <f>+'Ark1'!AB265</f>
        <v>4.0253958452178757</v>
      </c>
      <c r="S258" s="14">
        <f>+'Ark1'!AC265</f>
        <v>-58.232841337173838</v>
      </c>
      <c r="T258" s="14">
        <f t="shared" si="21"/>
        <v>2.8793103448275863</v>
      </c>
      <c r="U258" s="11">
        <f>+IF(G258=0,"",'Ark1'!V265)</f>
        <v>15.391524643021643</v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+'Ark1'!D266</f>
        <v>9</v>
      </c>
      <c r="C259" s="3" t="str">
        <f t="shared" si="24"/>
        <v>Sep</v>
      </c>
      <c r="D259" s="3">
        <f>+'Ark1'!C266</f>
        <v>2004</v>
      </c>
      <c r="E259" s="3">
        <f>+'Ark1'!Q266</f>
        <v>762</v>
      </c>
      <c r="F259" s="3"/>
      <c r="G259" s="14">
        <f>+'Ark1'!R266</f>
        <v>2306</v>
      </c>
      <c r="H259" s="14"/>
      <c r="I259" s="14">
        <f>+'Ark1'!S266</f>
        <v>2267</v>
      </c>
      <c r="J259" s="52">
        <f>+'Ark1'!T266</f>
        <v>9.4253249407340807</v>
      </c>
      <c r="K259" s="52">
        <f>+'Ark1'!U266</f>
        <v>9.385328482128493</v>
      </c>
      <c r="L259" s="96"/>
      <c r="M259" s="11">
        <f>+'Ark1'!W266</f>
        <v>56.125716806352003</v>
      </c>
      <c r="N259" s="3"/>
      <c r="O259" s="14">
        <f>+'Ark1'!Z266</f>
        <v>134.57529775033089</v>
      </c>
      <c r="P259" s="14"/>
      <c r="Q259" s="14">
        <f>+'Ark1'!AA266</f>
        <v>29.695079539608638</v>
      </c>
      <c r="R259" s="52">
        <f>+'Ark1'!AB266</f>
        <v>3.8986481946955398</v>
      </c>
      <c r="S259" s="14">
        <f>+'Ark1'!AC266</f>
        <v>-55.846479081072246</v>
      </c>
      <c r="T259" s="14">
        <f t="shared" si="21"/>
        <v>3.0262467191601048</v>
      </c>
      <c r="U259" s="11">
        <f>+IF(G259=0,"",'Ark1'!V266)</f>
        <v>16.194275802254989</v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+'Ark1'!D267</f>
        <v>10</v>
      </c>
      <c r="C260" s="3" t="str">
        <f t="shared" si="24"/>
        <v>Okt</v>
      </c>
      <c r="D260" s="3">
        <f>+'Ark1'!C267</f>
        <v>2004</v>
      </c>
      <c r="E260" s="3">
        <f>+'Ark1'!Q267</f>
        <v>707</v>
      </c>
      <c r="F260" s="3"/>
      <c r="G260" s="14">
        <f>+'Ark1'!R267</f>
        <v>2029</v>
      </c>
      <c r="H260" s="14"/>
      <c r="I260" s="14">
        <f>+'Ark1'!S267</f>
        <v>1992</v>
      </c>
      <c r="J260" s="52">
        <f>+'Ark1'!T267</f>
        <v>8.2931415024932562</v>
      </c>
      <c r="K260" s="52">
        <f>+'Ark1'!U267</f>
        <v>8.1759563510925499</v>
      </c>
      <c r="L260" s="96"/>
      <c r="M260" s="11">
        <f>+'Ark1'!W267</f>
        <v>56.27008032128515</v>
      </c>
      <c r="N260" s="3"/>
      <c r="O260" s="14">
        <f>+'Ark1'!Z267</f>
        <v>133.41867469879512</v>
      </c>
      <c r="P260" s="14"/>
      <c r="Q260" s="14">
        <f>+'Ark1'!AA267</f>
        <v>29.580445121481013</v>
      </c>
      <c r="R260" s="52">
        <f>+'Ark1'!AB267</f>
        <v>4.0885465934192471</v>
      </c>
      <c r="S260" s="14">
        <f>+'Ark1'!AC267</f>
        <v>-57.58919900591215</v>
      </c>
      <c r="T260" s="14">
        <f t="shared" si="21"/>
        <v>2.8698727015558698</v>
      </c>
      <c r="U260" s="11">
        <f>+IF(G260=0,"",'Ark1'!V267)</f>
        <v>15.7599802858551</v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+'Ark1'!D268</f>
        <v>11</v>
      </c>
      <c r="C261" s="3" t="str">
        <f t="shared" si="24"/>
        <v>Nov</v>
      </c>
      <c r="D261" s="3">
        <f>+'Ark1'!C268</f>
        <v>2004</v>
      </c>
      <c r="E261" s="3">
        <f>+'Ark1'!Q268</f>
        <v>690</v>
      </c>
      <c r="F261" s="3"/>
      <c r="G261" s="14">
        <f>+'Ark1'!R268</f>
        <v>1983</v>
      </c>
      <c r="H261" s="14"/>
      <c r="I261" s="14">
        <f>+'Ark1'!S268</f>
        <v>1929</v>
      </c>
      <c r="J261" s="52">
        <f>+'Ark1'!T268</f>
        <v>8.1051254802583159</v>
      </c>
      <c r="K261" s="52">
        <f>+'Ark1'!U268</f>
        <v>8.0664606162825887</v>
      </c>
      <c r="L261" s="96"/>
      <c r="M261" s="11">
        <f>+'Ark1'!W268</f>
        <v>56.330222913426638</v>
      </c>
      <c r="N261" s="3"/>
      <c r="O261" s="14">
        <f>+'Ark1'!Z268</f>
        <v>135.93089683773971</v>
      </c>
      <c r="P261" s="14"/>
      <c r="Q261" s="14">
        <f>+'Ark1'!AA268</f>
        <v>29.42602994342711</v>
      </c>
      <c r="R261" s="52">
        <f>+'Ark1'!AB268</f>
        <v>4.1833712636053173</v>
      </c>
      <c r="S261" s="14">
        <f>+'Ark1'!AC268</f>
        <v>-55.190907052894389</v>
      </c>
      <c r="T261" s="14">
        <f t="shared" si="21"/>
        <v>2.8739130434782609</v>
      </c>
      <c r="U261" s="11">
        <f>+IF(G261=0,"",'Ark1'!V268)</f>
        <v>16.263741805345436</v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+'Ark1'!D269</f>
        <v>12</v>
      </c>
      <c r="C262" s="3" t="str">
        <f t="shared" si="24"/>
        <v>Des</v>
      </c>
      <c r="D262" s="3">
        <f>+'Ark1'!C269</f>
        <v>2004</v>
      </c>
      <c r="E262" s="3">
        <f>+'Ark1'!Q269</f>
        <v>584</v>
      </c>
      <c r="F262" s="3"/>
      <c r="G262" s="14">
        <f>+'Ark1'!R269</f>
        <v>1822</v>
      </c>
      <c r="H262" s="14"/>
      <c r="I262" s="14">
        <f>+'Ark1'!S269</f>
        <v>1794</v>
      </c>
      <c r="J262" s="52">
        <f>+'Ark1'!T269</f>
        <v>7.4470694024360355</v>
      </c>
      <c r="K262" s="52">
        <f>+'Ark1'!U269</f>
        <v>7.3546229777259491</v>
      </c>
      <c r="L262" s="96"/>
      <c r="M262" s="11">
        <f>+'Ark1'!W269</f>
        <v>56.768115942028992</v>
      </c>
      <c r="N262" s="3"/>
      <c r="O262" s="14">
        <f>+'Ark1'!Z269</f>
        <v>133.26170568561881</v>
      </c>
      <c r="P262" s="14"/>
      <c r="Q262" s="14">
        <f>+'Ark1'!AA269</f>
        <v>28.500438487312575</v>
      </c>
      <c r="R262" s="52">
        <f>+'Ark1'!AB269</f>
        <v>3.7941408969591</v>
      </c>
      <c r="S262" s="14">
        <f>+'Ark1'!AC269</f>
        <v>-50.986436154315399</v>
      </c>
      <c r="T262" s="14">
        <f t="shared" si="21"/>
        <v>3.1198630136986303</v>
      </c>
      <c r="U262" s="11">
        <f>+IF(G262=0,"",'Ark1'!V269)</f>
        <v>16.195389681668495</v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71"/>
      <c r="H263" s="71"/>
      <c r="I263" s="71"/>
      <c r="J263" s="103"/>
      <c r="K263" s="103"/>
      <c r="L263" s="96"/>
      <c r="M263" s="28"/>
      <c r="N263" s="28"/>
      <c r="O263" s="71"/>
      <c r="P263" s="71"/>
      <c r="Q263" s="71"/>
      <c r="R263" s="103"/>
      <c r="S263" s="71"/>
      <c r="T263" s="71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28"/>
      <c r="K264" s="128"/>
      <c r="L264" s="128"/>
      <c r="R264" s="128"/>
      <c r="S264" s="74"/>
      <c r="T264" s="74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28"/>
      <c r="K265" s="128"/>
      <c r="L265" s="128"/>
      <c r="R265" s="128"/>
      <c r="S265" s="74"/>
      <c r="T265" s="74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2"/>
      <c r="AF265" s="62"/>
      <c r="AG265" s="62"/>
      <c r="AH265" s="62"/>
      <c r="AI265" s="62"/>
      <c r="AJ265" s="62"/>
      <c r="AK265" s="73"/>
      <c r="AL265" s="63"/>
      <c r="AM265" s="62"/>
      <c r="AN265" s="63"/>
      <c r="AO265" s="63"/>
      <c r="AP265" s="62"/>
      <c r="AQ265" s="63"/>
      <c r="AR265" s="63"/>
      <c r="AS265" s="63"/>
      <c r="AT265" s="63"/>
      <c r="AU265" s="63"/>
      <c r="AV265" s="63"/>
      <c r="AW265" s="63"/>
    </row>
    <row r="266" spans="1:50">
      <c r="J266" s="128"/>
      <c r="K266" s="128"/>
      <c r="L266" s="128"/>
      <c r="R266" s="128"/>
      <c r="S266" s="74"/>
      <c r="T266" s="74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2"/>
      <c r="AF266" s="62"/>
      <c r="AG266" s="62"/>
      <c r="AH266" s="62"/>
      <c r="AI266" s="62"/>
      <c r="AJ266" s="62"/>
      <c r="AK266" s="73"/>
      <c r="AL266" s="63"/>
      <c r="AM266" s="62"/>
      <c r="AN266" s="63"/>
      <c r="AO266" s="63"/>
      <c r="AP266" s="62"/>
      <c r="AQ266" s="63"/>
      <c r="AR266" s="63"/>
      <c r="AS266" s="63"/>
      <c r="AT266" s="63"/>
      <c r="AU266" s="63"/>
      <c r="AV266" s="63"/>
      <c r="AW266" s="63"/>
    </row>
    <row r="267" spans="1:50">
      <c r="J267" s="128"/>
      <c r="K267" s="128"/>
      <c r="L267" s="128"/>
      <c r="R267" s="128"/>
      <c r="S267" s="74"/>
      <c r="T267" s="74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2"/>
      <c r="AF267" s="62"/>
      <c r="AG267" s="62"/>
      <c r="AH267" s="62"/>
      <c r="AI267" s="62"/>
      <c r="AJ267" s="62"/>
      <c r="AK267" s="73"/>
      <c r="AL267" s="63"/>
      <c r="AM267" s="62"/>
      <c r="AN267" s="63"/>
      <c r="AO267" s="63"/>
      <c r="AP267" s="62"/>
      <c r="AQ267" s="63"/>
      <c r="AR267" s="63"/>
      <c r="AS267" s="63"/>
      <c r="AT267" s="63"/>
      <c r="AU267" s="63"/>
      <c r="AV267" s="63"/>
      <c r="AW267" s="63"/>
    </row>
    <row r="268" spans="1:50">
      <c r="J268" s="128"/>
      <c r="K268" s="128"/>
      <c r="L268" s="128"/>
      <c r="R268" s="128"/>
      <c r="S268" s="74"/>
      <c r="T268" s="74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2"/>
      <c r="AF268" s="62"/>
      <c r="AG268" s="62"/>
      <c r="AH268" s="62"/>
      <c r="AI268" s="62"/>
      <c r="AJ268" s="62"/>
      <c r="AK268" s="73"/>
      <c r="AL268" s="63"/>
      <c r="AM268" s="62"/>
      <c r="AN268" s="63"/>
      <c r="AO268" s="63"/>
      <c r="AP268" s="62"/>
      <c r="AQ268" s="63"/>
      <c r="AR268" s="63"/>
      <c r="AS268" s="63"/>
      <c r="AT268" s="63"/>
      <c r="AU268" s="63"/>
      <c r="AV268" s="63"/>
      <c r="AW268" s="63"/>
    </row>
    <row r="269" spans="1:50">
      <c r="J269" s="128"/>
      <c r="K269" s="128"/>
      <c r="L269" s="128"/>
      <c r="R269" s="128"/>
      <c r="S269" s="74"/>
      <c r="T269" s="74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2"/>
      <c r="AF269" s="62"/>
      <c r="AG269" s="62"/>
      <c r="AH269" s="62"/>
      <c r="AI269" s="62"/>
      <c r="AJ269" s="62"/>
      <c r="AK269" s="73"/>
      <c r="AL269" s="63"/>
      <c r="AM269" s="62"/>
      <c r="AN269" s="63"/>
      <c r="AO269" s="63"/>
      <c r="AP269" s="62"/>
      <c r="AQ269" s="63"/>
      <c r="AR269" s="63"/>
      <c r="AS269" s="63"/>
      <c r="AT269" s="63"/>
      <c r="AU269" s="63"/>
      <c r="AV269" s="63"/>
      <c r="AW269" s="63"/>
    </row>
    <row r="270" spans="1:50">
      <c r="J270" s="128"/>
      <c r="K270" s="128"/>
      <c r="L270" s="128"/>
      <c r="R270" s="128"/>
      <c r="S270" s="74"/>
      <c r="T270" s="74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2"/>
      <c r="AF270" s="62"/>
      <c r="AG270" s="62"/>
      <c r="AH270" s="62"/>
      <c r="AI270" s="62"/>
      <c r="AJ270" s="62"/>
      <c r="AK270" s="73"/>
      <c r="AL270" s="63"/>
      <c r="AM270" s="62"/>
      <c r="AN270" s="63"/>
      <c r="AO270" s="63"/>
      <c r="AP270" s="62"/>
      <c r="AQ270" s="63"/>
      <c r="AR270" s="63"/>
      <c r="AS270" s="63"/>
      <c r="AT270" s="63"/>
      <c r="AU270" s="63"/>
      <c r="AV270" s="63"/>
      <c r="AW270" s="63"/>
    </row>
    <row r="271" spans="1:50">
      <c r="J271" s="128"/>
      <c r="K271" s="128"/>
      <c r="L271" s="128"/>
      <c r="R271" s="128"/>
      <c r="S271" s="74"/>
      <c r="T271" s="74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2"/>
      <c r="AF271" s="62"/>
      <c r="AG271" s="62"/>
      <c r="AH271" s="62"/>
      <c r="AI271" s="62"/>
      <c r="AJ271" s="62"/>
      <c r="AK271" s="73"/>
      <c r="AL271" s="63"/>
      <c r="AM271" s="62"/>
      <c r="AN271" s="63"/>
      <c r="AO271" s="63"/>
      <c r="AP271" s="62"/>
      <c r="AQ271" s="63"/>
      <c r="AR271" s="63"/>
      <c r="AS271" s="63"/>
      <c r="AT271" s="63"/>
      <c r="AU271" s="63"/>
      <c r="AV271" s="63"/>
      <c r="AW271" s="63"/>
    </row>
    <row r="272" spans="1:50">
      <c r="J272" s="128"/>
      <c r="K272" s="128"/>
      <c r="L272" s="128"/>
      <c r="R272" s="128"/>
      <c r="S272" s="74"/>
      <c r="T272" s="74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2"/>
      <c r="AF272" s="62"/>
      <c r="AG272" s="62"/>
      <c r="AH272" s="62"/>
      <c r="AI272" s="62"/>
      <c r="AJ272" s="62"/>
      <c r="AK272" s="73"/>
      <c r="AL272" s="63"/>
      <c r="AM272" s="62"/>
      <c r="AN272" s="63"/>
      <c r="AO272" s="63"/>
      <c r="AP272" s="62"/>
      <c r="AQ272" s="63"/>
      <c r="AR272" s="63"/>
      <c r="AS272" s="63"/>
      <c r="AT272" s="63"/>
      <c r="AU272" s="63"/>
      <c r="AV272" s="63"/>
      <c r="AW272" s="63"/>
    </row>
    <row r="273" spans="10:49">
      <c r="J273" s="128"/>
      <c r="K273" s="128"/>
      <c r="L273" s="128"/>
      <c r="R273" s="128"/>
      <c r="S273" s="74"/>
      <c r="T273" s="74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2"/>
      <c r="AF273" s="62"/>
      <c r="AG273" s="62"/>
      <c r="AH273" s="62"/>
      <c r="AI273" s="62"/>
      <c r="AJ273" s="62"/>
      <c r="AK273" s="73"/>
      <c r="AL273" s="63"/>
      <c r="AM273" s="62"/>
      <c r="AN273" s="63"/>
      <c r="AO273" s="63"/>
      <c r="AP273" s="62"/>
      <c r="AQ273" s="63"/>
      <c r="AR273" s="63"/>
      <c r="AS273" s="63"/>
      <c r="AT273" s="63"/>
      <c r="AU273" s="63"/>
      <c r="AV273" s="63"/>
      <c r="AW273" s="63"/>
    </row>
    <row r="274" spans="10:49">
      <c r="J274" s="128"/>
      <c r="K274" s="128"/>
      <c r="L274" s="128"/>
      <c r="R274" s="128"/>
      <c r="S274" s="74"/>
      <c r="T274" s="74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2"/>
      <c r="AF274" s="62"/>
      <c r="AG274" s="62"/>
      <c r="AH274" s="62"/>
      <c r="AI274" s="62"/>
      <c r="AJ274" s="62"/>
      <c r="AK274" s="73"/>
      <c r="AL274" s="63"/>
      <c r="AM274" s="62"/>
      <c r="AN274" s="63"/>
      <c r="AO274" s="63"/>
      <c r="AP274" s="62"/>
      <c r="AQ274" s="63"/>
      <c r="AR274" s="63"/>
      <c r="AS274" s="63"/>
      <c r="AT274" s="63"/>
      <c r="AU274" s="63"/>
      <c r="AV274" s="63"/>
      <c r="AW274" s="63"/>
    </row>
    <row r="275" spans="10:49">
      <c r="J275" s="128"/>
      <c r="K275" s="128"/>
      <c r="L275" s="128"/>
      <c r="R275" s="128"/>
      <c r="S275" s="74"/>
      <c r="T275" s="74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2"/>
      <c r="AF275" s="62"/>
      <c r="AG275" s="62"/>
      <c r="AH275" s="62"/>
      <c r="AI275" s="62"/>
      <c r="AJ275" s="62"/>
      <c r="AK275" s="73"/>
      <c r="AL275" s="63"/>
      <c r="AM275" s="62"/>
      <c r="AN275" s="63"/>
      <c r="AO275" s="63"/>
      <c r="AP275" s="62"/>
      <c r="AQ275" s="63"/>
      <c r="AR275" s="63"/>
      <c r="AS275" s="63"/>
      <c r="AT275" s="63"/>
      <c r="AU275" s="63"/>
      <c r="AV275" s="63"/>
      <c r="AW275" s="63"/>
    </row>
    <row r="276" spans="10:49">
      <c r="J276" s="128"/>
      <c r="K276" s="128"/>
      <c r="L276" s="128"/>
      <c r="R276" s="128"/>
      <c r="S276" s="74"/>
      <c r="T276" s="74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2"/>
      <c r="AF276" s="62"/>
      <c r="AG276" s="62"/>
      <c r="AH276" s="62"/>
      <c r="AI276" s="62"/>
      <c r="AJ276" s="62"/>
      <c r="AK276" s="73"/>
      <c r="AL276" s="63"/>
      <c r="AM276" s="62"/>
      <c r="AN276" s="63"/>
      <c r="AO276" s="63"/>
      <c r="AP276" s="62"/>
      <c r="AQ276" s="63"/>
      <c r="AR276" s="63"/>
      <c r="AS276" s="63"/>
      <c r="AT276" s="63"/>
      <c r="AU276" s="63"/>
      <c r="AV276" s="63"/>
      <c r="AW276" s="63"/>
    </row>
    <row r="277" spans="10:49">
      <c r="J277" s="128"/>
      <c r="K277" s="128"/>
      <c r="L277" s="128"/>
      <c r="R277" s="128"/>
      <c r="S277" s="74"/>
      <c r="T277" s="74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2"/>
      <c r="AF277" s="62"/>
      <c r="AG277" s="62"/>
      <c r="AH277" s="62"/>
      <c r="AI277" s="62"/>
      <c r="AJ277" s="62"/>
      <c r="AK277" s="73"/>
      <c r="AL277" s="63"/>
      <c r="AM277" s="62"/>
      <c r="AN277" s="63"/>
      <c r="AO277" s="63"/>
      <c r="AP277" s="62"/>
      <c r="AQ277" s="63"/>
      <c r="AR277" s="63"/>
      <c r="AS277" s="63"/>
      <c r="AT277" s="63"/>
      <c r="AU277" s="63"/>
      <c r="AV277" s="63"/>
      <c r="AW277" s="63"/>
    </row>
    <row r="278" spans="10:49">
      <c r="J278" s="128"/>
      <c r="K278" s="128"/>
      <c r="L278" s="128"/>
      <c r="R278" s="128"/>
      <c r="S278" s="74"/>
      <c r="T278" s="74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2"/>
      <c r="AF278" s="62"/>
      <c r="AG278" s="62"/>
      <c r="AH278" s="62"/>
      <c r="AI278" s="62"/>
      <c r="AJ278" s="62"/>
      <c r="AK278" s="73"/>
      <c r="AL278" s="63"/>
      <c r="AM278" s="62"/>
      <c r="AN278" s="63"/>
      <c r="AO278" s="63"/>
      <c r="AP278" s="62"/>
      <c r="AQ278" s="63"/>
      <c r="AR278" s="63"/>
      <c r="AS278" s="63"/>
      <c r="AT278" s="63"/>
      <c r="AU278" s="63"/>
      <c r="AV278" s="63"/>
      <c r="AW278" s="63"/>
    </row>
    <row r="279" spans="10:49">
      <c r="J279" s="128"/>
      <c r="K279" s="128"/>
      <c r="L279" s="128"/>
      <c r="R279" s="128"/>
      <c r="S279" s="74"/>
      <c r="T279" s="74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2"/>
      <c r="AF279" s="62"/>
      <c r="AG279" s="62"/>
      <c r="AH279" s="62"/>
      <c r="AI279" s="62"/>
      <c r="AJ279" s="62"/>
      <c r="AK279" s="73"/>
      <c r="AL279" s="63"/>
      <c r="AM279" s="62"/>
      <c r="AN279" s="63"/>
      <c r="AO279" s="63"/>
      <c r="AP279" s="62"/>
      <c r="AQ279" s="63"/>
      <c r="AR279" s="63"/>
      <c r="AS279" s="63"/>
      <c r="AT279" s="63"/>
      <c r="AU279" s="63"/>
      <c r="AV279" s="63"/>
      <c r="AW279" s="63"/>
    </row>
    <row r="280" spans="10:49">
      <c r="J280" s="128"/>
      <c r="K280" s="128"/>
      <c r="L280" s="128"/>
      <c r="R280" s="128"/>
      <c r="S280" s="74"/>
      <c r="T280" s="74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2"/>
      <c r="AF280" s="62"/>
      <c r="AG280" s="62"/>
      <c r="AH280" s="62"/>
      <c r="AI280" s="62"/>
      <c r="AJ280" s="62"/>
      <c r="AK280" s="73"/>
      <c r="AL280" s="63"/>
      <c r="AM280" s="62"/>
      <c r="AN280" s="63"/>
      <c r="AO280" s="63"/>
      <c r="AP280" s="62"/>
      <c r="AQ280" s="63"/>
      <c r="AR280" s="63"/>
      <c r="AS280" s="63"/>
      <c r="AT280" s="63"/>
      <c r="AU280" s="63"/>
      <c r="AV280" s="63"/>
      <c r="AW280" s="63"/>
    </row>
    <row r="281" spans="10:49">
      <c r="J281" s="128"/>
      <c r="K281" s="128"/>
      <c r="L281" s="128"/>
      <c r="R281" s="128"/>
      <c r="S281" s="74"/>
      <c r="T281" s="74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2"/>
      <c r="AF281" s="62"/>
      <c r="AG281" s="62"/>
      <c r="AH281" s="62"/>
      <c r="AI281" s="62"/>
      <c r="AJ281" s="62"/>
      <c r="AK281" s="73"/>
      <c r="AL281" s="63"/>
      <c r="AM281" s="62"/>
      <c r="AN281" s="63"/>
      <c r="AO281" s="63"/>
      <c r="AP281" s="62"/>
      <c r="AQ281" s="63"/>
      <c r="AR281" s="63"/>
      <c r="AS281" s="63"/>
      <c r="AT281" s="63"/>
      <c r="AU281" s="63"/>
      <c r="AV281" s="63"/>
      <c r="AW281" s="63"/>
    </row>
    <row r="282" spans="10:49">
      <c r="J282" s="128"/>
      <c r="K282" s="128"/>
      <c r="L282" s="128"/>
      <c r="R282" s="128"/>
      <c r="S282" s="74"/>
      <c r="T282" s="74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2"/>
      <c r="AF282" s="62"/>
      <c r="AG282" s="62"/>
      <c r="AH282" s="62"/>
      <c r="AI282" s="62"/>
      <c r="AJ282" s="62"/>
      <c r="AK282" s="73"/>
      <c r="AL282" s="63"/>
      <c r="AM282" s="62"/>
      <c r="AN282" s="63"/>
      <c r="AO282" s="63"/>
      <c r="AP282" s="62"/>
      <c r="AQ282" s="63"/>
      <c r="AR282" s="63"/>
      <c r="AS282" s="63"/>
      <c r="AT282" s="63"/>
      <c r="AU282" s="63"/>
      <c r="AV282" s="63"/>
      <c r="AW282" s="63"/>
    </row>
    <row r="283" spans="10:49">
      <c r="J283" s="128"/>
      <c r="K283" s="128"/>
      <c r="L283" s="128"/>
      <c r="R283" s="128"/>
      <c r="S283" s="74"/>
      <c r="T283" s="74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2"/>
      <c r="AF283" s="62"/>
      <c r="AG283" s="62"/>
      <c r="AH283" s="62"/>
      <c r="AI283" s="62"/>
      <c r="AJ283" s="62"/>
      <c r="AK283" s="73"/>
      <c r="AL283" s="63"/>
      <c r="AM283" s="62"/>
      <c r="AN283" s="63"/>
      <c r="AO283" s="63"/>
      <c r="AP283" s="62"/>
      <c r="AQ283" s="63"/>
      <c r="AR283" s="63"/>
      <c r="AS283" s="63"/>
      <c r="AT283" s="63"/>
      <c r="AU283" s="63"/>
      <c r="AV283" s="63"/>
      <c r="AW283" s="63"/>
    </row>
    <row r="284" spans="10:49">
      <c r="J284" s="128"/>
      <c r="K284" s="128"/>
      <c r="L284" s="128"/>
      <c r="R284" s="128"/>
      <c r="S284" s="74"/>
      <c r="T284" s="74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2"/>
      <c r="AF284" s="62"/>
      <c r="AG284" s="62"/>
      <c r="AH284" s="62"/>
      <c r="AI284" s="62"/>
      <c r="AJ284" s="62"/>
      <c r="AK284" s="73"/>
      <c r="AL284" s="63"/>
      <c r="AM284" s="62"/>
      <c r="AN284" s="63"/>
      <c r="AO284" s="63"/>
      <c r="AP284" s="62"/>
      <c r="AQ284" s="63"/>
      <c r="AR284" s="63"/>
      <c r="AS284" s="63"/>
      <c r="AT284" s="63"/>
      <c r="AU284" s="63"/>
      <c r="AV284" s="63"/>
      <c r="AW284" s="63"/>
    </row>
    <row r="285" spans="10:49">
      <c r="J285" s="128"/>
      <c r="K285" s="128"/>
      <c r="L285" s="128"/>
      <c r="R285" s="128"/>
      <c r="S285" s="74"/>
      <c r="T285" s="74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2"/>
      <c r="AF285" s="62"/>
      <c r="AG285" s="62"/>
      <c r="AH285" s="62"/>
      <c r="AI285" s="62"/>
      <c r="AJ285" s="62"/>
      <c r="AK285" s="73"/>
      <c r="AL285" s="63"/>
      <c r="AM285" s="62"/>
      <c r="AN285" s="63"/>
      <c r="AO285" s="63"/>
      <c r="AP285" s="62"/>
      <c r="AQ285" s="63"/>
      <c r="AR285" s="63"/>
      <c r="AS285" s="63"/>
      <c r="AT285" s="63"/>
      <c r="AU285" s="63"/>
      <c r="AV285" s="63"/>
      <c r="AW285" s="63"/>
    </row>
    <row r="286" spans="10:49">
      <c r="J286" s="128"/>
      <c r="K286" s="128"/>
      <c r="L286" s="128"/>
      <c r="R286" s="128"/>
      <c r="S286" s="74"/>
      <c r="T286" s="74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2"/>
      <c r="AF286" s="62"/>
      <c r="AG286" s="62"/>
      <c r="AH286" s="62"/>
      <c r="AI286" s="62"/>
      <c r="AJ286" s="62"/>
      <c r="AK286" s="73"/>
      <c r="AL286" s="63"/>
      <c r="AM286" s="62"/>
      <c r="AN286" s="63"/>
      <c r="AO286" s="63"/>
      <c r="AP286" s="62"/>
      <c r="AQ286" s="63"/>
      <c r="AR286" s="63"/>
      <c r="AS286" s="63"/>
      <c r="AT286" s="63"/>
      <c r="AU286" s="63"/>
      <c r="AV286" s="63"/>
      <c r="AW286" s="63"/>
    </row>
    <row r="287" spans="10:49">
      <c r="J287" s="128"/>
      <c r="K287" s="128"/>
      <c r="L287" s="128"/>
      <c r="R287" s="128"/>
      <c r="S287" s="74"/>
      <c r="T287" s="74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2"/>
      <c r="AF287" s="62"/>
      <c r="AG287" s="62"/>
      <c r="AH287" s="62"/>
      <c r="AI287" s="62"/>
      <c r="AJ287" s="62"/>
      <c r="AK287" s="73"/>
      <c r="AL287" s="63"/>
      <c r="AM287" s="62"/>
      <c r="AN287" s="63"/>
      <c r="AO287" s="63"/>
      <c r="AP287" s="62"/>
      <c r="AQ287" s="63"/>
      <c r="AR287" s="63"/>
      <c r="AS287" s="63"/>
      <c r="AT287" s="63"/>
      <c r="AU287" s="63"/>
      <c r="AV287" s="63"/>
      <c r="AW287" s="63"/>
    </row>
    <row r="288" spans="10:49">
      <c r="J288" s="128"/>
      <c r="K288" s="128"/>
      <c r="L288" s="128"/>
      <c r="R288" s="128"/>
      <c r="S288" s="74"/>
      <c r="T288" s="74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2"/>
      <c r="AF288" s="62"/>
      <c r="AG288" s="62"/>
      <c r="AH288" s="62"/>
      <c r="AI288" s="62"/>
      <c r="AJ288" s="62"/>
      <c r="AK288" s="73"/>
      <c r="AL288" s="63"/>
      <c r="AM288" s="62"/>
      <c r="AN288" s="63"/>
      <c r="AO288" s="63"/>
      <c r="AP288" s="62"/>
      <c r="AQ288" s="63"/>
      <c r="AR288" s="63"/>
      <c r="AS288" s="63"/>
      <c r="AT288" s="63"/>
      <c r="AU288" s="63"/>
      <c r="AV288" s="63"/>
      <c r="AW288" s="63"/>
    </row>
    <row r="289" spans="10:49">
      <c r="J289" s="128"/>
      <c r="K289" s="128"/>
      <c r="L289" s="128"/>
      <c r="R289" s="128"/>
      <c r="S289" s="74"/>
      <c r="T289" s="74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2"/>
      <c r="AF289" s="62"/>
      <c r="AG289" s="62"/>
      <c r="AH289" s="62"/>
      <c r="AI289" s="62"/>
      <c r="AJ289" s="62"/>
      <c r="AK289" s="73"/>
      <c r="AL289" s="63"/>
      <c r="AM289" s="62"/>
      <c r="AN289" s="63"/>
      <c r="AO289" s="63"/>
      <c r="AP289" s="62"/>
      <c r="AQ289" s="63"/>
      <c r="AR289" s="63"/>
      <c r="AS289" s="63"/>
      <c r="AT289" s="63"/>
      <c r="AU289" s="63"/>
      <c r="AV289" s="63"/>
      <c r="AW289" s="63"/>
    </row>
    <row r="290" spans="10:49">
      <c r="J290" s="128"/>
      <c r="K290" s="128"/>
      <c r="L290" s="128"/>
      <c r="R290" s="128"/>
      <c r="S290" s="74"/>
      <c r="T290" s="74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2"/>
      <c r="AF290" s="62"/>
      <c r="AG290" s="62"/>
      <c r="AH290" s="62"/>
      <c r="AI290" s="62"/>
      <c r="AJ290" s="62"/>
      <c r="AK290" s="73"/>
      <c r="AL290" s="63"/>
      <c r="AM290" s="62"/>
      <c r="AN290" s="63"/>
      <c r="AO290" s="63"/>
      <c r="AP290" s="62"/>
      <c r="AQ290" s="63"/>
      <c r="AR290" s="63"/>
      <c r="AS290" s="63"/>
      <c r="AT290" s="63"/>
      <c r="AU290" s="63"/>
      <c r="AV290" s="63"/>
      <c r="AW290" s="63"/>
    </row>
    <row r="291" spans="10:49">
      <c r="J291" s="128"/>
      <c r="K291" s="128"/>
      <c r="L291" s="128"/>
      <c r="R291" s="128"/>
      <c r="S291" s="74"/>
      <c r="T291" s="74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2"/>
      <c r="AF291" s="62"/>
      <c r="AG291" s="62"/>
      <c r="AH291" s="62"/>
      <c r="AI291" s="62"/>
      <c r="AJ291" s="62"/>
      <c r="AK291" s="73"/>
      <c r="AL291" s="63"/>
      <c r="AM291" s="62"/>
      <c r="AN291" s="63"/>
      <c r="AO291" s="63"/>
      <c r="AP291" s="62"/>
      <c r="AQ291" s="63"/>
      <c r="AR291" s="63"/>
      <c r="AS291" s="63"/>
      <c r="AT291" s="63"/>
      <c r="AU291" s="63"/>
      <c r="AV291" s="63"/>
      <c r="AW291" s="63"/>
    </row>
    <row r="292" spans="10:49">
      <c r="J292" s="128"/>
      <c r="K292" s="128"/>
      <c r="L292" s="128"/>
      <c r="R292" s="128"/>
      <c r="S292" s="74"/>
      <c r="T292" s="74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2"/>
      <c r="AF292" s="62"/>
      <c r="AG292" s="62"/>
      <c r="AH292" s="62"/>
      <c r="AI292" s="62"/>
      <c r="AJ292" s="62"/>
      <c r="AK292" s="73"/>
      <c r="AL292" s="63"/>
      <c r="AM292" s="62"/>
      <c r="AN292" s="63"/>
      <c r="AO292" s="63"/>
      <c r="AP292" s="62"/>
      <c r="AQ292" s="63"/>
      <c r="AR292" s="63"/>
      <c r="AS292" s="63"/>
      <c r="AT292" s="63"/>
      <c r="AU292" s="63"/>
      <c r="AV292" s="63"/>
      <c r="AW292" s="63"/>
    </row>
    <row r="293" spans="10:49">
      <c r="AD293" s="20"/>
      <c r="AE293" s="20"/>
      <c r="AF293" s="20"/>
      <c r="AG293" s="20"/>
      <c r="AH293" s="20"/>
      <c r="AI293" s="20"/>
      <c r="AJ293" s="20"/>
      <c r="AK293" s="74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4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4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4"/>
      <c r="AM296" s="20"/>
      <c r="AP296" s="20"/>
    </row>
    <row r="297" spans="10:49">
      <c r="J297" s="129"/>
      <c r="K297" s="129"/>
      <c r="L297" s="129"/>
      <c r="R297" s="129"/>
      <c r="S297" s="130"/>
      <c r="T297" s="130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4"/>
      <c r="AM297" s="20"/>
      <c r="AP297" s="20"/>
    </row>
    <row r="298" spans="10:49">
      <c r="J298" s="129"/>
      <c r="K298" s="129"/>
      <c r="L298" s="129"/>
      <c r="R298" s="129"/>
      <c r="S298" s="130"/>
      <c r="T298" s="130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4"/>
      <c r="AM298" s="20"/>
      <c r="AP298" s="20"/>
    </row>
    <row r="299" spans="10:49">
      <c r="J299" s="129"/>
      <c r="K299" s="129"/>
      <c r="L299" s="129"/>
      <c r="R299" s="129"/>
      <c r="S299" s="130"/>
      <c r="T299" s="130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4"/>
      <c r="AM299" s="20"/>
      <c r="AP299" s="20"/>
    </row>
    <row r="300" spans="10:49">
      <c r="J300" s="129"/>
      <c r="K300" s="129"/>
      <c r="L300" s="129"/>
      <c r="R300" s="129"/>
      <c r="S300" s="130"/>
      <c r="T300" s="130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4"/>
      <c r="AM300" s="20"/>
      <c r="AP300" s="20"/>
    </row>
    <row r="301" spans="10:49">
      <c r="J301" s="129"/>
      <c r="K301" s="129"/>
      <c r="L301" s="129"/>
      <c r="R301" s="129"/>
      <c r="S301" s="130"/>
      <c r="T301" s="130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4"/>
      <c r="AM301" s="20"/>
      <c r="AP301" s="20"/>
    </row>
    <row r="302" spans="10:49">
      <c r="J302" s="129"/>
      <c r="K302" s="129"/>
      <c r="L302" s="129"/>
      <c r="R302" s="129"/>
      <c r="S302" s="130"/>
      <c r="T302" s="130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4"/>
      <c r="AM302" s="20"/>
      <c r="AP302" s="20"/>
    </row>
    <row r="303" spans="10:49">
      <c r="J303" s="129"/>
      <c r="K303" s="129"/>
      <c r="L303" s="129"/>
      <c r="R303" s="129"/>
      <c r="S303" s="130"/>
      <c r="T303" s="130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4"/>
      <c r="AM303" s="20"/>
      <c r="AP303" s="20"/>
    </row>
    <row r="304" spans="10:49">
      <c r="J304" s="129"/>
      <c r="K304" s="129"/>
      <c r="L304" s="129"/>
      <c r="R304" s="129"/>
      <c r="S304" s="130"/>
      <c r="T304" s="130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4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29"/>
      <c r="K315" s="129"/>
      <c r="L315" s="129"/>
      <c r="R315" s="129"/>
      <c r="S315" s="130"/>
      <c r="T315" s="130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29"/>
      <c r="K316" s="129"/>
      <c r="L316" s="129"/>
      <c r="R316" s="129"/>
      <c r="S316" s="130"/>
      <c r="T316" s="130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29"/>
      <c r="K317" s="129"/>
      <c r="L317" s="129"/>
      <c r="R317" s="129"/>
      <c r="S317" s="130"/>
      <c r="T317" s="130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29"/>
      <c r="K318" s="129"/>
      <c r="L318" s="129"/>
      <c r="R318" s="129"/>
      <c r="S318" s="130"/>
      <c r="T318" s="130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29"/>
      <c r="K319" s="129"/>
      <c r="L319" s="129"/>
      <c r="R319" s="129"/>
      <c r="S319" s="130"/>
      <c r="T319" s="130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29"/>
      <c r="K320" s="129"/>
      <c r="L320" s="129"/>
      <c r="R320" s="129"/>
      <c r="S320" s="130"/>
      <c r="T320" s="130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29"/>
      <c r="K321" s="129"/>
      <c r="L321" s="129"/>
      <c r="R321" s="129"/>
      <c r="S321" s="130"/>
      <c r="T321" s="130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29"/>
      <c r="K322" s="129"/>
      <c r="L322" s="129"/>
      <c r="R322" s="129"/>
      <c r="S322" s="130"/>
      <c r="T322" s="130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29"/>
      <c r="K333" s="129"/>
      <c r="L333" s="129"/>
      <c r="R333" s="129"/>
      <c r="S333" s="130"/>
      <c r="T333" s="130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29"/>
      <c r="K334" s="129"/>
      <c r="L334" s="129"/>
      <c r="R334" s="129"/>
      <c r="S334" s="130"/>
      <c r="T334" s="130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29"/>
      <c r="K335" s="129"/>
      <c r="L335" s="129"/>
      <c r="R335" s="129"/>
      <c r="S335" s="130"/>
      <c r="T335" s="130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29"/>
      <c r="K336" s="129"/>
      <c r="L336" s="129"/>
      <c r="R336" s="129"/>
      <c r="S336" s="130"/>
      <c r="T336" s="130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29"/>
      <c r="K337" s="129"/>
      <c r="L337" s="129"/>
      <c r="R337" s="129"/>
      <c r="S337" s="130"/>
      <c r="T337" s="130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29"/>
      <c r="K338" s="129"/>
      <c r="L338" s="129"/>
      <c r="R338" s="129"/>
      <c r="S338" s="130"/>
      <c r="T338" s="130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29"/>
      <c r="K339" s="129"/>
      <c r="L339" s="129"/>
      <c r="R339" s="129"/>
      <c r="S339" s="130"/>
      <c r="T339" s="130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29"/>
      <c r="K340" s="129"/>
      <c r="L340" s="129"/>
      <c r="R340" s="129"/>
      <c r="S340" s="130"/>
      <c r="T340" s="130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29"/>
      <c r="K351" s="129"/>
      <c r="L351" s="129"/>
      <c r="R351" s="129"/>
      <c r="S351" s="130"/>
      <c r="T351" s="130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29"/>
      <c r="K352" s="129"/>
      <c r="L352" s="129"/>
      <c r="R352" s="129"/>
      <c r="S352" s="130"/>
      <c r="T352" s="130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29"/>
      <c r="K353" s="129"/>
      <c r="L353" s="129"/>
      <c r="R353" s="129"/>
      <c r="S353" s="130"/>
      <c r="T353" s="130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29"/>
      <c r="K354" s="129"/>
      <c r="L354" s="129"/>
      <c r="R354" s="129"/>
      <c r="S354" s="130"/>
      <c r="T354" s="130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29"/>
      <c r="K355" s="129"/>
      <c r="L355" s="129"/>
      <c r="R355" s="129"/>
      <c r="S355" s="130"/>
      <c r="T355" s="130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29"/>
      <c r="K356" s="129"/>
      <c r="L356" s="129"/>
      <c r="R356" s="129"/>
      <c r="S356" s="130"/>
      <c r="T356" s="130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29"/>
      <c r="K357" s="129"/>
      <c r="L357" s="129"/>
      <c r="R357" s="129"/>
      <c r="S357" s="130"/>
      <c r="T357" s="130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29"/>
      <c r="K358" s="129"/>
      <c r="L358" s="129"/>
      <c r="R358" s="129"/>
      <c r="S358" s="130"/>
      <c r="T358" s="130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5" priority="7" operator="lessThan">
      <formula>0</formula>
    </cfRule>
    <cfRule type="cellIs" dxfId="134" priority="8" operator="greaterThan">
      <formula>0</formula>
    </cfRule>
  </conditionalFormatting>
  <conditionalFormatting sqref="N10:N21">
    <cfRule type="cellIs" dxfId="133" priority="5" operator="lessThan">
      <formula>0</formula>
    </cfRule>
    <cfRule type="cellIs" dxfId="132" priority="6" operator="greaterThan">
      <formula>0</formula>
    </cfRule>
  </conditionalFormatting>
  <conditionalFormatting sqref="P10:P21">
    <cfRule type="cellIs" dxfId="131" priority="3" operator="lessThan">
      <formula>0</formula>
    </cfRule>
    <cfRule type="cellIs" dxfId="130" priority="4" operator="greaterThan">
      <formula>0</formula>
    </cfRule>
  </conditionalFormatting>
  <conditionalFormatting sqref="F10:F21">
    <cfRule type="cellIs" dxfId="129" priority="1" operator="lessThan">
      <formula>0</formula>
    </cfRule>
    <cfRule type="cellIs" dxfId="128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P16" sqref="P16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5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P177" t="s">
        <v>558</v>
      </c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2"/>
      <c r="AC256" s="62"/>
      <c r="AD256" s="62"/>
      <c r="AE256" s="62"/>
      <c r="AF256" s="62"/>
      <c r="AG256" s="62"/>
      <c r="AH256" s="73"/>
      <c r="AI256" s="63"/>
      <c r="AJ256" s="62"/>
      <c r="AK256" s="63"/>
      <c r="AL256" s="63"/>
      <c r="AM256" s="62"/>
      <c r="AN256" s="63"/>
      <c r="AO256" s="63"/>
      <c r="AP256" s="63"/>
      <c r="AQ256" s="63"/>
      <c r="AR256" s="63"/>
      <c r="AS256" s="63"/>
      <c r="AT256" s="63"/>
    </row>
    <row r="257" spans="21:46">
      <c r="U257" s="20"/>
      <c r="V257" s="20"/>
      <c r="W257" s="20"/>
      <c r="X257" s="20"/>
      <c r="Y257" s="20"/>
      <c r="Z257" s="20"/>
      <c r="AA257" s="20"/>
      <c r="AB257" s="62"/>
      <c r="AC257" s="62"/>
      <c r="AD257" s="62"/>
      <c r="AE257" s="62"/>
      <c r="AF257" s="62"/>
      <c r="AG257" s="62"/>
      <c r="AH257" s="73"/>
      <c r="AI257" s="63"/>
      <c r="AJ257" s="62"/>
      <c r="AK257" s="63"/>
      <c r="AL257" s="63"/>
      <c r="AM257" s="62"/>
      <c r="AN257" s="63"/>
      <c r="AO257" s="63"/>
      <c r="AP257" s="63"/>
      <c r="AQ257" s="63"/>
      <c r="AR257" s="63"/>
      <c r="AS257" s="63"/>
      <c r="AT257" s="63"/>
    </row>
    <row r="258" spans="21:46">
      <c r="U258" s="20"/>
      <c r="V258" s="20"/>
      <c r="W258" s="20"/>
      <c r="X258" s="20"/>
      <c r="Y258" s="20"/>
      <c r="Z258" s="20"/>
      <c r="AA258" s="20"/>
      <c r="AB258" s="62"/>
      <c r="AC258" s="62"/>
      <c r="AD258" s="62"/>
      <c r="AE258" s="62"/>
      <c r="AF258" s="62"/>
      <c r="AG258" s="62"/>
      <c r="AH258" s="73"/>
      <c r="AI258" s="63"/>
      <c r="AJ258" s="62"/>
      <c r="AK258" s="63"/>
      <c r="AL258" s="63"/>
      <c r="AM258" s="62"/>
      <c r="AN258" s="63"/>
      <c r="AO258" s="63"/>
      <c r="AP258" s="63"/>
      <c r="AQ258" s="63"/>
      <c r="AR258" s="63"/>
      <c r="AS258" s="63"/>
      <c r="AT258" s="63"/>
    </row>
    <row r="259" spans="21:46">
      <c r="U259" s="20"/>
      <c r="V259" s="20"/>
      <c r="W259" s="20"/>
      <c r="X259" s="20"/>
      <c r="Y259" s="20"/>
      <c r="Z259" s="20"/>
      <c r="AA259" s="20"/>
      <c r="AB259" s="62"/>
      <c r="AC259" s="62"/>
      <c r="AD259" s="62"/>
      <c r="AE259" s="62"/>
      <c r="AF259" s="62"/>
      <c r="AG259" s="62"/>
      <c r="AH259" s="73"/>
      <c r="AI259" s="63"/>
      <c r="AJ259" s="62"/>
      <c r="AK259" s="63"/>
      <c r="AL259" s="63"/>
      <c r="AM259" s="62"/>
      <c r="AN259" s="63"/>
      <c r="AO259" s="63"/>
      <c r="AP259" s="63"/>
      <c r="AQ259" s="63"/>
      <c r="AR259" s="63"/>
      <c r="AS259" s="63"/>
      <c r="AT259" s="63"/>
    </row>
    <row r="260" spans="21:46">
      <c r="U260" s="20"/>
      <c r="V260" s="20"/>
      <c r="W260" s="20"/>
      <c r="X260" s="20"/>
      <c r="Y260" s="20"/>
      <c r="Z260" s="20"/>
      <c r="AA260" s="20"/>
      <c r="AB260" s="62"/>
      <c r="AC260" s="62"/>
      <c r="AD260" s="62"/>
      <c r="AE260" s="62"/>
      <c r="AF260" s="62"/>
      <c r="AG260" s="62"/>
      <c r="AH260" s="73"/>
      <c r="AI260" s="63"/>
      <c r="AJ260" s="62"/>
      <c r="AK260" s="63"/>
      <c r="AL260" s="63"/>
      <c r="AM260" s="62"/>
      <c r="AN260" s="63"/>
      <c r="AO260" s="63"/>
      <c r="AP260" s="63"/>
      <c r="AQ260" s="63"/>
      <c r="AR260" s="63"/>
      <c r="AS260" s="63"/>
      <c r="AT260" s="63"/>
    </row>
    <row r="261" spans="21:46">
      <c r="U261" s="20"/>
      <c r="V261" s="20"/>
      <c r="W261" s="20"/>
      <c r="X261" s="20"/>
      <c r="Y261" s="20"/>
      <c r="Z261" s="20"/>
      <c r="AA261" s="20"/>
      <c r="AB261" s="62"/>
      <c r="AC261" s="62"/>
      <c r="AD261" s="62"/>
      <c r="AE261" s="62"/>
      <c r="AF261" s="62"/>
      <c r="AG261" s="62"/>
      <c r="AH261" s="73"/>
      <c r="AI261" s="63"/>
      <c r="AJ261" s="62"/>
      <c r="AK261" s="63"/>
      <c r="AL261" s="63"/>
      <c r="AM261" s="62"/>
      <c r="AN261" s="63"/>
      <c r="AO261" s="63"/>
      <c r="AP261" s="63"/>
      <c r="AQ261" s="63"/>
      <c r="AR261" s="63"/>
      <c r="AS261" s="63"/>
      <c r="AT261" s="63"/>
    </row>
    <row r="262" spans="21:46">
      <c r="U262" s="20"/>
      <c r="V262" s="20"/>
      <c r="W262" s="20"/>
      <c r="X262" s="20"/>
      <c r="Y262" s="20"/>
      <c r="Z262" s="20"/>
      <c r="AA262" s="20"/>
      <c r="AB262" s="62"/>
      <c r="AC262" s="62"/>
      <c r="AD262" s="62"/>
      <c r="AE262" s="62"/>
      <c r="AF262" s="62"/>
      <c r="AG262" s="62"/>
      <c r="AH262" s="73"/>
      <c r="AI262" s="63"/>
      <c r="AJ262" s="62"/>
      <c r="AK262" s="63"/>
      <c r="AL262" s="63"/>
      <c r="AM262" s="62"/>
      <c r="AN262" s="63"/>
      <c r="AO262" s="63"/>
      <c r="AP262" s="63"/>
      <c r="AQ262" s="63"/>
      <c r="AR262" s="63"/>
      <c r="AS262" s="63"/>
      <c r="AT262" s="63"/>
    </row>
    <row r="263" spans="21:46">
      <c r="U263" s="20"/>
      <c r="V263" s="20"/>
      <c r="W263" s="20"/>
      <c r="X263" s="20"/>
      <c r="Y263" s="20"/>
      <c r="Z263" s="20"/>
      <c r="AA263" s="20"/>
      <c r="AB263" s="62"/>
      <c r="AC263" s="62"/>
      <c r="AD263" s="62"/>
      <c r="AE263" s="62"/>
      <c r="AF263" s="62"/>
      <c r="AG263" s="62"/>
      <c r="AH263" s="73"/>
      <c r="AI263" s="63"/>
      <c r="AJ263" s="62"/>
      <c r="AK263" s="63"/>
      <c r="AL263" s="63"/>
      <c r="AM263" s="62"/>
      <c r="AN263" s="63"/>
      <c r="AO263" s="63"/>
      <c r="AP263" s="63"/>
      <c r="AQ263" s="63"/>
      <c r="AR263" s="63"/>
      <c r="AS263" s="63"/>
      <c r="AT263" s="63"/>
    </row>
    <row r="264" spans="21:46">
      <c r="U264" s="20"/>
      <c r="V264" s="20"/>
      <c r="W264" s="20"/>
      <c r="X264" s="20"/>
      <c r="Y264" s="20"/>
      <c r="Z264" s="20"/>
      <c r="AA264" s="20"/>
      <c r="AB264" s="62"/>
      <c r="AC264" s="62"/>
      <c r="AD264" s="62"/>
      <c r="AE264" s="62"/>
      <c r="AF264" s="62"/>
      <c r="AG264" s="62"/>
      <c r="AH264" s="73"/>
      <c r="AI264" s="63"/>
      <c r="AJ264" s="62"/>
      <c r="AK264" s="63"/>
      <c r="AL264" s="63"/>
      <c r="AM264" s="62"/>
      <c r="AN264" s="63"/>
      <c r="AO264" s="63"/>
      <c r="AP264" s="63"/>
      <c r="AQ264" s="63"/>
      <c r="AR264" s="63"/>
      <c r="AS264" s="63"/>
      <c r="AT264" s="63"/>
    </row>
    <row r="265" spans="21:46">
      <c r="U265" s="20"/>
      <c r="V265" s="20"/>
      <c r="W265" s="20"/>
      <c r="X265" s="20"/>
      <c r="Y265" s="20"/>
      <c r="Z265" s="20"/>
      <c r="AA265" s="20"/>
      <c r="AB265" s="62"/>
      <c r="AC265" s="62"/>
      <c r="AD265" s="62"/>
      <c r="AE265" s="62"/>
      <c r="AF265" s="62"/>
      <c r="AG265" s="62"/>
      <c r="AH265" s="73"/>
      <c r="AI265" s="63"/>
      <c r="AJ265" s="62"/>
      <c r="AK265" s="63"/>
      <c r="AL265" s="63"/>
      <c r="AM265" s="62"/>
      <c r="AN265" s="63"/>
      <c r="AO265" s="63"/>
      <c r="AP265" s="63"/>
      <c r="AQ265" s="63"/>
      <c r="AR265" s="63"/>
      <c r="AS265" s="63"/>
      <c r="AT265" s="63"/>
    </row>
    <row r="266" spans="21:46">
      <c r="U266" s="20"/>
      <c r="V266" s="20"/>
      <c r="W266" s="20"/>
      <c r="X266" s="20"/>
      <c r="Y266" s="20"/>
      <c r="Z266" s="20"/>
      <c r="AA266" s="20"/>
      <c r="AB266" s="62"/>
      <c r="AC266" s="62"/>
      <c r="AD266" s="62"/>
      <c r="AE266" s="62"/>
      <c r="AF266" s="62"/>
      <c r="AG266" s="62"/>
      <c r="AH266" s="73"/>
      <c r="AI266" s="63"/>
      <c r="AJ266" s="62"/>
      <c r="AK266" s="63"/>
      <c r="AL266" s="63"/>
      <c r="AM266" s="62"/>
      <c r="AN266" s="63"/>
      <c r="AO266" s="63"/>
      <c r="AP266" s="63"/>
      <c r="AQ266" s="63"/>
      <c r="AR266" s="63"/>
      <c r="AS266" s="63"/>
      <c r="AT266" s="63"/>
    </row>
    <row r="267" spans="21:46">
      <c r="U267" s="20"/>
      <c r="V267" s="20"/>
      <c r="W267" s="20"/>
      <c r="X267" s="20"/>
      <c r="Y267" s="20"/>
      <c r="Z267" s="20"/>
      <c r="AA267" s="20"/>
      <c r="AB267" s="62"/>
      <c r="AC267" s="62"/>
      <c r="AD267" s="62"/>
      <c r="AE267" s="62"/>
      <c r="AF267" s="62"/>
      <c r="AG267" s="62"/>
      <c r="AH267" s="73"/>
      <c r="AI267" s="63"/>
      <c r="AJ267" s="62"/>
      <c r="AK267" s="63"/>
      <c r="AL267" s="63"/>
      <c r="AM267" s="62"/>
      <c r="AN267" s="63"/>
      <c r="AO267" s="63"/>
      <c r="AP267" s="63"/>
      <c r="AQ267" s="63"/>
      <c r="AR267" s="63"/>
      <c r="AS267" s="63"/>
      <c r="AT267" s="63"/>
    </row>
    <row r="268" spans="21:46">
      <c r="U268" s="20"/>
      <c r="V268" s="20"/>
      <c r="W268" s="20"/>
      <c r="X268" s="20"/>
      <c r="Y268" s="20"/>
      <c r="Z268" s="20"/>
      <c r="AA268" s="20"/>
      <c r="AB268" s="62"/>
      <c r="AC268" s="62"/>
      <c r="AD268" s="62"/>
      <c r="AE268" s="62"/>
      <c r="AF268" s="62"/>
      <c r="AG268" s="62"/>
      <c r="AH268" s="73"/>
      <c r="AI268" s="63"/>
      <c r="AJ268" s="62"/>
      <c r="AK268" s="63"/>
      <c r="AL268" s="63"/>
      <c r="AM268" s="62"/>
      <c r="AN268" s="63"/>
      <c r="AO268" s="63"/>
      <c r="AP268" s="63"/>
      <c r="AQ268" s="63"/>
      <c r="AR268" s="63"/>
      <c r="AS268" s="63"/>
      <c r="AT268" s="63"/>
    </row>
    <row r="269" spans="21:46">
      <c r="U269" s="20"/>
      <c r="V269" s="20"/>
      <c r="W269" s="20"/>
      <c r="X269" s="20"/>
      <c r="Y269" s="20"/>
      <c r="Z269" s="20"/>
      <c r="AA269" s="20"/>
      <c r="AB269" s="62"/>
      <c r="AC269" s="62"/>
      <c r="AD269" s="62"/>
      <c r="AE269" s="62"/>
      <c r="AF269" s="62"/>
      <c r="AG269" s="62"/>
      <c r="AH269" s="73"/>
      <c r="AI269" s="63"/>
      <c r="AJ269" s="62"/>
      <c r="AK269" s="63"/>
      <c r="AL269" s="63"/>
      <c r="AM269" s="62"/>
      <c r="AN269" s="63"/>
      <c r="AO269" s="63"/>
      <c r="AP269" s="63"/>
      <c r="AQ269" s="63"/>
      <c r="AR269" s="63"/>
      <c r="AS269" s="63"/>
      <c r="AT269" s="63"/>
    </row>
    <row r="270" spans="21:46">
      <c r="U270" s="20"/>
      <c r="V270" s="20"/>
      <c r="W270" s="20"/>
      <c r="X270" s="20"/>
      <c r="Y270" s="20"/>
      <c r="Z270" s="20"/>
      <c r="AA270" s="20"/>
      <c r="AB270" s="62"/>
      <c r="AC270" s="62"/>
      <c r="AD270" s="62"/>
      <c r="AE270" s="62"/>
      <c r="AF270" s="62"/>
      <c r="AG270" s="62"/>
      <c r="AH270" s="73"/>
      <c r="AI270" s="63"/>
      <c r="AJ270" s="62"/>
      <c r="AK270" s="63"/>
      <c r="AL270" s="63"/>
      <c r="AM270" s="62"/>
      <c r="AN270" s="63"/>
      <c r="AO270" s="63"/>
      <c r="AP270" s="63"/>
      <c r="AQ270" s="63"/>
      <c r="AR270" s="63"/>
      <c r="AS270" s="63"/>
      <c r="AT270" s="63"/>
    </row>
    <row r="271" spans="21:46">
      <c r="U271" s="20"/>
      <c r="V271" s="20"/>
      <c r="W271" s="20"/>
      <c r="X271" s="20"/>
      <c r="Y271" s="20"/>
      <c r="Z271" s="20"/>
      <c r="AA271" s="20"/>
      <c r="AB271" s="62"/>
      <c r="AC271" s="62"/>
      <c r="AD271" s="62"/>
      <c r="AE271" s="62"/>
      <c r="AF271" s="62"/>
      <c r="AG271" s="62"/>
      <c r="AH271" s="73"/>
      <c r="AI271" s="63"/>
      <c r="AJ271" s="62"/>
      <c r="AK271" s="63"/>
      <c r="AL271" s="63"/>
      <c r="AM271" s="62"/>
      <c r="AN271" s="63"/>
      <c r="AO271" s="63"/>
      <c r="AP271" s="63"/>
      <c r="AQ271" s="63"/>
      <c r="AR271" s="63"/>
      <c r="AS271" s="63"/>
      <c r="AT271" s="63"/>
    </row>
    <row r="272" spans="21:46">
      <c r="U272" s="20"/>
      <c r="V272" s="20"/>
      <c r="W272" s="20"/>
      <c r="X272" s="20"/>
      <c r="Y272" s="20"/>
      <c r="Z272" s="20"/>
      <c r="AA272" s="20"/>
      <c r="AB272" s="62"/>
      <c r="AC272" s="62"/>
      <c r="AD272" s="62"/>
      <c r="AE272" s="62"/>
      <c r="AF272" s="62"/>
      <c r="AG272" s="62"/>
      <c r="AH272" s="73"/>
      <c r="AI272" s="63"/>
      <c r="AJ272" s="62"/>
      <c r="AK272" s="63"/>
      <c r="AL272" s="63"/>
      <c r="AM272" s="62"/>
      <c r="AN272" s="63"/>
      <c r="AO272" s="63"/>
      <c r="AP272" s="63"/>
      <c r="AQ272" s="63"/>
      <c r="AR272" s="63"/>
      <c r="AS272" s="63"/>
      <c r="AT272" s="63"/>
    </row>
    <row r="273" spans="21:46">
      <c r="U273" s="20"/>
      <c r="V273" s="20"/>
      <c r="W273" s="20"/>
      <c r="X273" s="20"/>
      <c r="Y273" s="20"/>
      <c r="Z273" s="20"/>
      <c r="AA273" s="20"/>
      <c r="AB273" s="62"/>
      <c r="AC273" s="62"/>
      <c r="AD273" s="62"/>
      <c r="AE273" s="62"/>
      <c r="AF273" s="62"/>
      <c r="AG273" s="62"/>
      <c r="AH273" s="73"/>
      <c r="AI273" s="63"/>
      <c r="AJ273" s="62"/>
      <c r="AK273" s="63"/>
      <c r="AL273" s="63"/>
      <c r="AM273" s="62"/>
      <c r="AN273" s="63"/>
      <c r="AO273" s="63"/>
      <c r="AP273" s="63"/>
      <c r="AQ273" s="63"/>
      <c r="AR273" s="63"/>
      <c r="AS273" s="63"/>
      <c r="AT273" s="63"/>
    </row>
    <row r="274" spans="21:46">
      <c r="U274" s="20"/>
      <c r="V274" s="20"/>
      <c r="W274" s="20"/>
      <c r="X274" s="20"/>
      <c r="Y274" s="20"/>
      <c r="Z274" s="20"/>
      <c r="AA274" s="20"/>
      <c r="AB274" s="62"/>
      <c r="AC274" s="62"/>
      <c r="AD274" s="62"/>
      <c r="AE274" s="62"/>
      <c r="AF274" s="62"/>
      <c r="AG274" s="62"/>
      <c r="AH274" s="73"/>
      <c r="AI274" s="63"/>
      <c r="AJ274" s="62"/>
      <c r="AK274" s="63"/>
      <c r="AL274" s="63"/>
      <c r="AM274" s="62"/>
      <c r="AN274" s="63"/>
      <c r="AO274" s="63"/>
      <c r="AP274" s="63"/>
      <c r="AQ274" s="63"/>
      <c r="AR274" s="63"/>
      <c r="AS274" s="63"/>
      <c r="AT274" s="63"/>
    </row>
    <row r="275" spans="21:46">
      <c r="U275" s="20"/>
      <c r="V275" s="20"/>
      <c r="W275" s="20"/>
      <c r="X275" s="20"/>
      <c r="Y275" s="20"/>
      <c r="Z275" s="20"/>
      <c r="AA275" s="20"/>
      <c r="AB275" s="62"/>
      <c r="AC275" s="62"/>
      <c r="AD275" s="62"/>
      <c r="AE275" s="62"/>
      <c r="AF275" s="62"/>
      <c r="AG275" s="62"/>
      <c r="AH275" s="73"/>
      <c r="AI275" s="63"/>
      <c r="AJ275" s="62"/>
      <c r="AK275" s="63"/>
      <c r="AL275" s="63"/>
      <c r="AM275" s="62"/>
      <c r="AN275" s="63"/>
      <c r="AO275" s="63"/>
      <c r="AP275" s="63"/>
      <c r="AQ275" s="63"/>
      <c r="AR275" s="63"/>
      <c r="AS275" s="63"/>
      <c r="AT275" s="63"/>
    </row>
    <row r="276" spans="21:46">
      <c r="U276" s="20"/>
      <c r="V276" s="20"/>
      <c r="W276" s="20"/>
      <c r="X276" s="20"/>
      <c r="Y276" s="20"/>
      <c r="Z276" s="20"/>
      <c r="AA276" s="20"/>
      <c r="AB276" s="62"/>
      <c r="AC276" s="62"/>
      <c r="AD276" s="62"/>
      <c r="AE276" s="62"/>
      <c r="AF276" s="62"/>
      <c r="AG276" s="62"/>
      <c r="AH276" s="73"/>
      <c r="AI276" s="63"/>
      <c r="AJ276" s="62"/>
      <c r="AK276" s="63"/>
      <c r="AL276" s="63"/>
      <c r="AM276" s="62"/>
      <c r="AN276" s="63"/>
      <c r="AO276" s="63"/>
      <c r="AP276" s="63"/>
      <c r="AQ276" s="63"/>
      <c r="AR276" s="63"/>
      <c r="AS276" s="63"/>
      <c r="AT276" s="63"/>
    </row>
    <row r="277" spans="21:46">
      <c r="U277" s="20"/>
      <c r="V277" s="20"/>
      <c r="W277" s="20"/>
      <c r="X277" s="20"/>
      <c r="Y277" s="20"/>
      <c r="Z277" s="20"/>
      <c r="AA277" s="20"/>
      <c r="AB277" s="62"/>
      <c r="AC277" s="62"/>
      <c r="AD277" s="62"/>
      <c r="AE277" s="62"/>
      <c r="AF277" s="62"/>
      <c r="AG277" s="62"/>
      <c r="AH277" s="73"/>
      <c r="AI277" s="63"/>
      <c r="AJ277" s="62"/>
      <c r="AK277" s="63"/>
      <c r="AL277" s="63"/>
      <c r="AM277" s="62"/>
      <c r="AN277" s="63"/>
      <c r="AO277" s="63"/>
      <c r="AP277" s="63"/>
      <c r="AQ277" s="63"/>
      <c r="AR277" s="63"/>
      <c r="AS277" s="63"/>
      <c r="AT277" s="63"/>
    </row>
    <row r="278" spans="21:46">
      <c r="U278" s="20"/>
      <c r="V278" s="20"/>
      <c r="W278" s="20"/>
      <c r="X278" s="20"/>
      <c r="Y278" s="20"/>
      <c r="Z278" s="20"/>
      <c r="AA278" s="20"/>
      <c r="AB278" s="62"/>
      <c r="AC278" s="62"/>
      <c r="AD278" s="62"/>
      <c r="AE278" s="62"/>
      <c r="AF278" s="62"/>
      <c r="AG278" s="62"/>
      <c r="AH278" s="73"/>
      <c r="AI278" s="63"/>
      <c r="AJ278" s="62"/>
      <c r="AK278" s="63"/>
      <c r="AL278" s="63"/>
      <c r="AM278" s="62"/>
      <c r="AN278" s="63"/>
      <c r="AO278" s="63"/>
      <c r="AP278" s="63"/>
      <c r="AQ278" s="63"/>
      <c r="AR278" s="63"/>
      <c r="AS278" s="63"/>
      <c r="AT278" s="63"/>
    </row>
    <row r="279" spans="21:46">
      <c r="U279" s="20"/>
      <c r="V279" s="20"/>
      <c r="W279" s="20"/>
      <c r="X279" s="20"/>
      <c r="Y279" s="20"/>
      <c r="Z279" s="20"/>
      <c r="AA279" s="20"/>
      <c r="AB279" s="62"/>
      <c r="AC279" s="62"/>
      <c r="AD279" s="62"/>
      <c r="AE279" s="62"/>
      <c r="AF279" s="62"/>
      <c r="AG279" s="62"/>
      <c r="AH279" s="73"/>
      <c r="AI279" s="63"/>
      <c r="AJ279" s="62"/>
      <c r="AK279" s="63"/>
      <c r="AL279" s="63"/>
      <c r="AM279" s="62"/>
      <c r="AN279" s="63"/>
      <c r="AO279" s="63"/>
      <c r="AP279" s="63"/>
      <c r="AQ279" s="63"/>
      <c r="AR279" s="63"/>
      <c r="AS279" s="63"/>
      <c r="AT279" s="63"/>
    </row>
    <row r="280" spans="21:46">
      <c r="AA280" s="20"/>
      <c r="AB280" s="20"/>
      <c r="AC280" s="20"/>
      <c r="AD280" s="20"/>
      <c r="AE280" s="20"/>
      <c r="AF280" s="20"/>
      <c r="AG280" s="20"/>
      <c r="AH280" s="74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4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4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4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4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4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4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4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4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4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4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4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AZ1880"/>
  <sheetViews>
    <sheetView defaultGridColor="0" colorId="22" zoomScale="86" zoomScaleNormal="86" workbookViewId="0">
      <pane xSplit="6" ySplit="9" topLeftCell="G38" activePane="bottomRight" state="frozen"/>
      <selection pane="topRight" activeCell="G1" sqref="G1"/>
      <selection pane="bottomLeft" activeCell="A10" sqref="A10"/>
      <selection pane="bottomRight" activeCell="F63" sqref="F63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7" customWidth="1"/>
    <col min="9" max="9" width="6.08984375" style="97" customWidth="1"/>
    <col min="10" max="10" width="7.54296875" customWidth="1"/>
    <col min="11" max="11" width="5.1796875" customWidth="1"/>
    <col min="12" max="12" width="5.81640625" style="9" customWidth="1"/>
    <col min="13" max="13" width="3.90625" style="9" customWidth="1"/>
    <col min="14" max="14" width="7.36328125" style="9" customWidth="1"/>
    <col min="15" max="15" width="8.453125" customWidth="1"/>
    <col min="16" max="16" width="10.453125" style="9" customWidth="1"/>
    <col min="17" max="17" width="6.54296875" style="9" customWidth="1"/>
    <col min="18" max="18" width="8.08984375" customWidth="1"/>
    <col min="19" max="19" width="8" customWidth="1"/>
    <col min="20" max="23" width="7.90625" customWidth="1"/>
    <col min="24" max="24" width="8" customWidth="1"/>
    <col min="25" max="25" width="8.08984375" customWidth="1"/>
    <col min="26" max="26" width="8" customWidth="1"/>
    <col min="27" max="27" width="8.453125" customWidth="1"/>
    <col min="28" max="28" width="8.08984375" customWidth="1"/>
    <col min="29" max="29" width="7.90625" customWidth="1"/>
    <col min="30" max="30" width="5.81640625" customWidth="1"/>
    <col min="31" max="31" width="5.36328125" customWidth="1"/>
    <col min="32" max="32" width="7" customWidth="1"/>
    <col min="33" max="33" width="6.453125" style="9" customWidth="1"/>
    <col min="34" max="34" width="6.1796875" style="9" customWidth="1"/>
    <col min="35" max="35" width="7.90625" style="9" customWidth="1"/>
    <col min="36" max="36" width="7.90625" customWidth="1"/>
    <col min="37" max="37" width="6.81640625" style="9" customWidth="1"/>
    <col min="38" max="39" width="7.90625" style="97" customWidth="1"/>
    <col min="40" max="40" width="5.81640625" style="9" customWidth="1"/>
    <col min="41" max="41" width="7.08984375" style="97" customWidth="1"/>
    <col min="42" max="42" width="7.453125" customWidth="1"/>
    <col min="43" max="43" width="10.36328125" customWidth="1"/>
    <col min="44" max="45" width="7.90625" customWidth="1"/>
    <col min="46" max="46" width="10.6328125" customWidth="1"/>
    <col min="47" max="47" width="7.453125" customWidth="1"/>
    <col min="48" max="48" width="7.54296875" customWidth="1"/>
    <col min="49" max="52" width="17.08984375" customWidth="1"/>
  </cols>
  <sheetData>
    <row r="1" spans="1:52">
      <c r="A1" s="28"/>
      <c r="B1" s="28"/>
      <c r="C1" s="28"/>
      <c r="D1" s="28"/>
      <c r="E1" s="28"/>
      <c r="F1" s="28"/>
      <c r="G1" s="28"/>
      <c r="H1" s="103"/>
      <c r="I1" s="103"/>
      <c r="J1" s="28"/>
      <c r="K1" s="28"/>
      <c r="L1" s="71"/>
      <c r="M1" s="71"/>
      <c r="N1" s="71"/>
      <c r="O1" s="28"/>
      <c r="P1" s="71"/>
      <c r="Q1" s="71"/>
      <c r="R1" s="28"/>
      <c r="S1" s="28"/>
      <c r="T1" s="28"/>
      <c r="AG1"/>
      <c r="AH1"/>
      <c r="AI1"/>
      <c r="AK1"/>
      <c r="AL1"/>
      <c r="AM1"/>
      <c r="AN1"/>
      <c r="AO1"/>
    </row>
    <row r="2" spans="1:52" s="125" customFormat="1" ht="31.8">
      <c r="A2" s="122"/>
      <c r="B2" s="122"/>
      <c r="C2" s="122"/>
      <c r="D2" s="122" t="s">
        <v>457</v>
      </c>
      <c r="E2" s="122"/>
      <c r="F2" s="122"/>
      <c r="G2" s="122"/>
      <c r="H2" s="126"/>
      <c r="I2" s="126"/>
      <c r="J2" s="122"/>
      <c r="K2" s="122" t="s">
        <v>418</v>
      </c>
      <c r="L2" s="124"/>
      <c r="M2" s="124"/>
      <c r="N2" s="124"/>
      <c r="O2" s="122" t="str">
        <f>+År!B2</f>
        <v>Flådd purke</v>
      </c>
      <c r="P2" s="122"/>
      <c r="Q2" s="124"/>
      <c r="R2" s="124"/>
      <c r="S2" s="122"/>
      <c r="T2" s="12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>
      <c r="A3" s="28"/>
      <c r="B3" s="28"/>
      <c r="C3" s="28"/>
      <c r="D3" s="28"/>
      <c r="E3" s="28"/>
      <c r="F3" s="28"/>
      <c r="G3" s="28"/>
      <c r="H3" s="103"/>
      <c r="I3" s="103"/>
      <c r="J3" s="28"/>
      <c r="K3" s="28"/>
      <c r="L3" s="71"/>
      <c r="M3" s="71"/>
      <c r="N3" s="71"/>
      <c r="O3" s="28"/>
      <c r="P3" s="71"/>
      <c r="Q3" s="71"/>
      <c r="R3" s="28"/>
      <c r="S3" s="28"/>
      <c r="T3" s="28"/>
      <c r="AG3"/>
      <c r="AH3"/>
      <c r="AI3"/>
      <c r="AK3"/>
      <c r="AL3"/>
      <c r="AM3"/>
      <c r="AN3"/>
      <c r="AO3"/>
    </row>
    <row r="4" spans="1:52" s="134" customFormat="1" ht="19.8">
      <c r="A4" s="132"/>
      <c r="B4" s="132"/>
      <c r="C4" s="132"/>
      <c r="D4" s="132"/>
      <c r="E4" s="120" t="s">
        <v>376</v>
      </c>
      <c r="F4" s="120"/>
      <c r="G4" s="133">
        <f>+År!Q2</f>
        <v>52</v>
      </c>
      <c r="H4" s="136"/>
      <c r="I4" s="136"/>
      <c r="J4" s="132"/>
      <c r="K4" s="132"/>
      <c r="L4" s="135"/>
      <c r="M4" s="184" t="s">
        <v>377</v>
      </c>
      <c r="N4" s="135"/>
      <c r="O4" s="132"/>
      <c r="P4" s="295">
        <f>SUM(E10:E61)</f>
        <v>18002</v>
      </c>
      <c r="Q4" s="290"/>
      <c r="R4" s="132"/>
      <c r="S4" s="132"/>
      <c r="T4" s="132"/>
      <c r="U4"/>
      <c r="V4"/>
    </row>
    <row r="5" spans="1:52" ht="15.75" customHeight="1">
      <c r="A5" s="55"/>
      <c r="B5" s="55"/>
      <c r="C5" s="28"/>
      <c r="D5" s="28"/>
      <c r="E5" s="28"/>
      <c r="F5" s="28"/>
      <c r="G5" s="28"/>
      <c r="H5" s="103"/>
      <c r="I5" s="103"/>
      <c r="J5" s="28"/>
      <c r="K5" s="28"/>
      <c r="L5" s="71"/>
      <c r="M5" s="71"/>
      <c r="N5" s="71"/>
      <c r="O5" s="28"/>
      <c r="P5" s="71"/>
      <c r="Q5" s="137"/>
      <c r="R5" s="28"/>
      <c r="S5" s="28"/>
      <c r="T5" s="28"/>
      <c r="AG5"/>
      <c r="AH5"/>
      <c r="AI5"/>
      <c r="AK5"/>
      <c r="AL5"/>
      <c r="AM5"/>
      <c r="AN5"/>
      <c r="AO5"/>
    </row>
    <row r="6" spans="1:52" ht="15.6">
      <c r="A6" s="28"/>
      <c r="B6" s="28"/>
      <c r="C6" s="28"/>
      <c r="D6" s="28"/>
      <c r="E6" s="71"/>
      <c r="F6" s="71"/>
      <c r="G6" s="71"/>
      <c r="H6" s="103"/>
      <c r="I6" s="103"/>
      <c r="J6" s="28"/>
      <c r="K6" s="71"/>
      <c r="L6" s="71"/>
      <c r="M6" s="71"/>
      <c r="N6" s="71"/>
      <c r="O6" s="28"/>
      <c r="P6" s="71"/>
      <c r="Q6" s="72" t="s">
        <v>3</v>
      </c>
      <c r="R6" s="28"/>
      <c r="S6" s="34"/>
      <c r="T6" s="28"/>
      <c r="AG6"/>
      <c r="AH6"/>
      <c r="AI6"/>
      <c r="AK6"/>
      <c r="AL6"/>
      <c r="AM6"/>
      <c r="AN6"/>
      <c r="AO6"/>
    </row>
    <row r="7" spans="1:52" ht="21">
      <c r="A7" s="28"/>
      <c r="B7" s="28"/>
      <c r="C7" s="28"/>
      <c r="D7" s="34" t="s">
        <v>3</v>
      </c>
      <c r="E7" s="72"/>
      <c r="F7" s="72"/>
      <c r="G7" s="72" t="s">
        <v>3</v>
      </c>
      <c r="H7" s="96" t="s">
        <v>3</v>
      </c>
      <c r="I7" s="96" t="s">
        <v>1</v>
      </c>
      <c r="J7" s="34"/>
      <c r="K7" s="72"/>
      <c r="L7" s="72" t="s">
        <v>18</v>
      </c>
      <c r="M7" s="72"/>
      <c r="N7" s="72" t="s">
        <v>395</v>
      </c>
      <c r="O7" s="34" t="s">
        <v>2</v>
      </c>
      <c r="P7" s="72" t="s">
        <v>52</v>
      </c>
      <c r="Q7" s="72" t="s">
        <v>11</v>
      </c>
      <c r="R7" s="34"/>
      <c r="S7" s="34" t="s">
        <v>450</v>
      </c>
      <c r="T7" s="28"/>
      <c r="U7" s="2"/>
      <c r="V7" s="56"/>
      <c r="AG7"/>
      <c r="AH7"/>
      <c r="AI7"/>
      <c r="AK7"/>
      <c r="AL7"/>
      <c r="AM7"/>
      <c r="AN7"/>
      <c r="AO7"/>
    </row>
    <row r="8" spans="1:52" ht="15.6">
      <c r="A8" s="28"/>
      <c r="B8" s="34"/>
      <c r="C8" s="34" t="s">
        <v>455</v>
      </c>
      <c r="D8" s="34" t="s">
        <v>420</v>
      </c>
      <c r="E8" s="72" t="s">
        <v>3</v>
      </c>
      <c r="F8" s="113"/>
      <c r="G8" s="72" t="s">
        <v>401</v>
      </c>
      <c r="H8" s="96" t="s">
        <v>470</v>
      </c>
      <c r="I8" s="96" t="s">
        <v>470</v>
      </c>
      <c r="J8" s="34" t="s">
        <v>18</v>
      </c>
      <c r="K8" s="113"/>
      <c r="L8" s="72" t="s">
        <v>399</v>
      </c>
      <c r="M8" s="113"/>
      <c r="N8" s="72" t="s">
        <v>399</v>
      </c>
      <c r="O8" s="34" t="s">
        <v>395</v>
      </c>
      <c r="P8" s="72" t="s">
        <v>73</v>
      </c>
      <c r="Q8" s="72" t="s">
        <v>449</v>
      </c>
      <c r="R8" s="34" t="s">
        <v>18</v>
      </c>
      <c r="S8" s="116" t="s">
        <v>451</v>
      </c>
      <c r="T8" s="28"/>
      <c r="U8" s="2"/>
      <c r="V8" s="2"/>
      <c r="W8" s="2"/>
      <c r="AG8"/>
      <c r="AH8"/>
      <c r="AI8"/>
      <c r="AK8"/>
      <c r="AL8"/>
      <c r="AM8"/>
      <c r="AN8"/>
      <c r="AO8"/>
    </row>
    <row r="9" spans="1:52" ht="15.6">
      <c r="A9" s="28"/>
      <c r="B9" s="34" t="s">
        <v>63</v>
      </c>
      <c r="C9" s="34" t="s">
        <v>458</v>
      </c>
      <c r="D9" s="34" t="s">
        <v>421</v>
      </c>
      <c r="E9" s="72" t="s">
        <v>11</v>
      </c>
      <c r="F9" s="113" t="s">
        <v>448</v>
      </c>
      <c r="G9" s="72" t="s">
        <v>394</v>
      </c>
      <c r="H9" s="96" t="s">
        <v>472</v>
      </c>
      <c r="I9" s="96" t="s">
        <v>472</v>
      </c>
      <c r="J9" s="34" t="s">
        <v>394</v>
      </c>
      <c r="K9" s="113" t="s">
        <v>448</v>
      </c>
      <c r="L9" s="72" t="s">
        <v>396</v>
      </c>
      <c r="M9" s="113" t="s">
        <v>448</v>
      </c>
      <c r="N9" s="72" t="s">
        <v>396</v>
      </c>
      <c r="O9" s="34" t="s">
        <v>397</v>
      </c>
      <c r="P9" s="72" t="s">
        <v>403</v>
      </c>
      <c r="Q9" s="72" t="s">
        <v>456</v>
      </c>
      <c r="R9" s="34" t="s">
        <v>30</v>
      </c>
      <c r="S9" s="34" t="s">
        <v>452</v>
      </c>
      <c r="T9" s="28"/>
      <c r="AG9"/>
      <c r="AH9"/>
      <c r="AI9"/>
      <c r="AK9"/>
      <c r="AL9"/>
      <c r="AM9"/>
      <c r="AN9"/>
      <c r="AO9"/>
    </row>
    <row r="10" spans="1:52" ht="15.6">
      <c r="A10" s="28"/>
      <c r="B10" s="207">
        <f>+'Ark1'!C366</f>
        <v>2023</v>
      </c>
      <c r="C10" s="207">
        <f>+'Ark1'!E366</f>
        <v>1</v>
      </c>
      <c r="D10" s="207">
        <f>+IF(E10=0,"",'Ark1'!Q366)</f>
        <v>55</v>
      </c>
      <c r="E10" s="94">
        <f>+'Ark1'!R366</f>
        <v>343</v>
      </c>
      <c r="F10" s="206">
        <f t="shared" ref="F10" si="0">+IF(E10=0,"",E10-E64)</f>
        <v>-105</v>
      </c>
      <c r="G10" s="206">
        <f>+IF(E10=0,"",'Ark1'!S366)</f>
        <v>343</v>
      </c>
      <c r="H10" s="208">
        <f>+'Ark1'!T366</f>
        <v>1.9053438506832576</v>
      </c>
      <c r="I10" s="208">
        <f>+'Ark1'!U366</f>
        <v>1.8627166453437425</v>
      </c>
      <c r="J10" s="95">
        <f>+IF(E10=0,"",'Ark1'!W366)</f>
        <v>59.169096209912553</v>
      </c>
      <c r="K10" s="215">
        <f t="shared" ref="K10" si="1">+J10-J64</f>
        <v>-1.1567966472302942</v>
      </c>
      <c r="L10" s="206">
        <f>+IF(E10=0,"",'Ark1'!Z366)</f>
        <v>134.72915451895039</v>
      </c>
      <c r="M10" s="206">
        <f t="shared" ref="M10" si="2">+IF(E10=0,"",L10-L64)</f>
        <v>-0.31053298104961868</v>
      </c>
      <c r="N10" s="206">
        <f>+IF(E10=0,"",'Ark1'!AA366)</f>
        <v>28.760262128687557</v>
      </c>
      <c r="O10" s="215">
        <f>+IF(E10=0,"",'Ark1'!AB366)</f>
        <v>4.2075152878449931</v>
      </c>
      <c r="P10" s="206">
        <f>+IF(E10=0,"",'Ark1'!AC366)</f>
        <v>-50.273949288828817</v>
      </c>
      <c r="Q10" s="206">
        <f>+IF(E10=0,"",IF(E10=0,"",E10/D10))</f>
        <v>6.2363636363636363</v>
      </c>
      <c r="R10" s="215">
        <f>+IF(E10=0,"",'Ark1'!V366)</f>
        <v>5.9970845481049562</v>
      </c>
      <c r="S10" s="206">
        <f>+IF(E10=0,"",(E10*L10)/1000)</f>
        <v>46.212099999999985</v>
      </c>
      <c r="T10" s="28"/>
      <c r="AG10"/>
      <c r="AH10"/>
      <c r="AI10"/>
      <c r="AK10"/>
      <c r="AL10"/>
      <c r="AM10"/>
      <c r="AN10"/>
      <c r="AO10"/>
    </row>
    <row r="11" spans="1:52" ht="15.6">
      <c r="A11" s="28"/>
      <c r="B11" s="207">
        <f>+'Ark1'!C367</f>
        <v>2023</v>
      </c>
      <c r="C11" s="207">
        <f>+'Ark1'!E367</f>
        <v>2</v>
      </c>
      <c r="D11" s="207">
        <f>+IF(E11=0,"",'Ark1'!Q367)</f>
        <v>71</v>
      </c>
      <c r="E11" s="94">
        <f>+'Ark1'!R367</f>
        <v>448</v>
      </c>
      <c r="F11" s="206">
        <f t="shared" ref="F11:F61" si="3">+IF(E11=0,"",E11-E65)</f>
        <v>-4</v>
      </c>
      <c r="G11" s="206">
        <f>+IF(E11=0,"",'Ark1'!S367)</f>
        <v>448</v>
      </c>
      <c r="H11" s="208">
        <f>+'Ark1'!T367</f>
        <v>2.4886123764026218</v>
      </c>
      <c r="I11" s="208">
        <f>+'Ark1'!U367</f>
        <v>2.4971764256329778</v>
      </c>
      <c r="J11" s="95">
        <f>+IF(E11=0,"",'Ark1'!W367)</f>
        <v>59.595982142857153</v>
      </c>
      <c r="K11" s="215">
        <f t="shared" ref="K11:K61" si="4">+J11-J65</f>
        <v>0.39686709860934855</v>
      </c>
      <c r="L11" s="206">
        <f>+IF(E11=0,"",'Ark1'!Z367)</f>
        <v>138.28660714285729</v>
      </c>
      <c r="M11" s="206">
        <f t="shared" ref="M11:M61" si="5">+IF(E11=0,"",L11-L65)</f>
        <v>0.33820006321118967</v>
      </c>
      <c r="N11" s="206">
        <f>+IF(E11=0,"",'Ark1'!AA367)</f>
        <v>30.146817071789272</v>
      </c>
      <c r="O11" s="215">
        <f>+IF(E11=0,"",'Ark1'!AB367)</f>
        <v>4.2109213786086954</v>
      </c>
      <c r="P11" s="206">
        <f>+IF(E11=0,"",'Ark1'!AC367)</f>
        <v>-49.395565964254942</v>
      </c>
      <c r="Q11" s="206">
        <f t="shared" ref="Q11:Q61" si="6">+IF(E11=0,"",IF(E11=0,"",E11/D11))</f>
        <v>6.3098591549295771</v>
      </c>
      <c r="R11" s="215">
        <f>+IF(E11=0,"",'Ark1'!V367)</f>
        <v>5.484375</v>
      </c>
      <c r="S11" s="206">
        <f t="shared" ref="S11:S61" si="7">+IF(E11=0,"",(E11*L11)/1000)</f>
        <v>61.952400000000068</v>
      </c>
      <c r="T11" s="28"/>
      <c r="AG11"/>
      <c r="AH11"/>
      <c r="AI11"/>
      <c r="AK11"/>
      <c r="AL11"/>
      <c r="AM11"/>
      <c r="AN11"/>
      <c r="AO11"/>
    </row>
    <row r="12" spans="1:52" ht="15.6">
      <c r="A12" s="28"/>
      <c r="B12" s="207">
        <f>+'Ark1'!C368</f>
        <v>2023</v>
      </c>
      <c r="C12" s="207">
        <f>+'Ark1'!E368</f>
        <v>3</v>
      </c>
      <c r="D12" s="207">
        <f>+IF(E12=0,"",'Ark1'!Q368)</f>
        <v>58</v>
      </c>
      <c r="E12" s="94">
        <f>+'Ark1'!R368</f>
        <v>359</v>
      </c>
      <c r="F12" s="206">
        <f t="shared" si="3"/>
        <v>-65</v>
      </c>
      <c r="G12" s="206">
        <f>+IF(E12=0,"",'Ark1'!S368)</f>
        <v>359</v>
      </c>
      <c r="H12" s="208">
        <f>+'Ark1'!T368</f>
        <v>1.9942228641262087</v>
      </c>
      <c r="I12" s="208">
        <f>+'Ark1'!U368</f>
        <v>1.9893925506006296</v>
      </c>
      <c r="J12" s="95">
        <f>+IF(E12=0,"",'Ark1'!W368)</f>
        <v>60.440111420612801</v>
      </c>
      <c r="K12" s="215">
        <f t="shared" si="4"/>
        <v>0.98728123193358641</v>
      </c>
      <c r="L12" s="206">
        <f>+IF(E12=0,"",'Ark1'!Z368)</f>
        <v>137.47855153203341</v>
      </c>
      <c r="M12" s="206">
        <f t="shared" si="5"/>
        <v>0.96770247542951893</v>
      </c>
      <c r="N12" s="206">
        <f>+IF(E12=0,"",'Ark1'!AA368)</f>
        <v>28.58129902872432</v>
      </c>
      <c r="O12" s="215">
        <f>+IF(E12=0,"",'Ark1'!AB368)</f>
        <v>3.8497051204018207</v>
      </c>
      <c r="P12" s="206">
        <f>+IF(E12=0,"",'Ark1'!AC368)</f>
        <v>-52.546549474864207</v>
      </c>
      <c r="Q12" s="206">
        <f t="shared" si="6"/>
        <v>6.1896551724137927</v>
      </c>
      <c r="R12" s="215">
        <f>+IF(E12=0,"",'Ark1'!V368)</f>
        <v>4.0250696378830071</v>
      </c>
      <c r="S12" s="206">
        <f t="shared" si="7"/>
        <v>49.354799999999997</v>
      </c>
      <c r="T12" s="28"/>
      <c r="AG12"/>
      <c r="AH12"/>
      <c r="AI12"/>
      <c r="AK12"/>
      <c r="AL12"/>
      <c r="AM12"/>
      <c r="AN12"/>
      <c r="AO12"/>
    </row>
    <row r="13" spans="1:52" ht="15.6">
      <c r="A13" s="28"/>
      <c r="B13" s="207">
        <f>+'Ark1'!C369</f>
        <v>2023</v>
      </c>
      <c r="C13" s="207">
        <f>+'Ark1'!E369</f>
        <v>4</v>
      </c>
      <c r="D13" s="207">
        <f>+IF(E13=0,"",'Ark1'!Q369)</f>
        <v>72</v>
      </c>
      <c r="E13" s="94">
        <f>+'Ark1'!R369</f>
        <v>355</v>
      </c>
      <c r="F13" s="206">
        <f t="shared" si="3"/>
        <v>-57</v>
      </c>
      <c r="G13" s="206">
        <f>+IF(E13=0,"",'Ark1'!S369)</f>
        <v>355</v>
      </c>
      <c r="H13" s="208">
        <f>+'Ark1'!T369</f>
        <v>1.9720031107654703</v>
      </c>
      <c r="I13" s="208">
        <f>+'Ark1'!U369</f>
        <v>2.0068942777977976</v>
      </c>
      <c r="J13" s="95">
        <f>+IF(E13=0,"",'Ark1'!W369)</f>
        <v>59.836619718309862</v>
      </c>
      <c r="K13" s="215">
        <f t="shared" si="4"/>
        <v>-0.92308901955421874</v>
      </c>
      <c r="L13" s="206">
        <f>+IF(E13=0,"",'Ark1'!Z369)</f>
        <v>140.25070422535217</v>
      </c>
      <c r="M13" s="206">
        <f t="shared" si="5"/>
        <v>2.7397818952551347</v>
      </c>
      <c r="N13" s="206">
        <f>+IF(E13=0,"",'Ark1'!AA369)</f>
        <v>29.274335600593577</v>
      </c>
      <c r="O13" s="215">
        <f>+IF(E13=0,"",'Ark1'!AB369)</f>
        <v>4.1947398125297797</v>
      </c>
      <c r="P13" s="206">
        <f>+IF(E13=0,"",'Ark1'!AC369)</f>
        <v>-64.275737666839291</v>
      </c>
      <c r="Q13" s="206">
        <f t="shared" si="6"/>
        <v>4.9305555555555554</v>
      </c>
      <c r="R13" s="215">
        <f>+IF(E13=0,"",'Ark1'!V369)</f>
        <v>4.9774647887323935</v>
      </c>
      <c r="S13" s="206">
        <f t="shared" si="7"/>
        <v>49.789000000000023</v>
      </c>
      <c r="T13" s="28"/>
      <c r="AG13"/>
      <c r="AH13"/>
      <c r="AI13"/>
      <c r="AK13"/>
      <c r="AL13"/>
      <c r="AM13"/>
      <c r="AN13"/>
      <c r="AO13"/>
    </row>
    <row r="14" spans="1:52" ht="15.6">
      <c r="A14" s="28"/>
      <c r="B14" s="207">
        <f>+'Ark1'!C370</f>
        <v>2023</v>
      </c>
      <c r="C14" s="207">
        <f>+'Ark1'!E370</f>
        <v>5</v>
      </c>
      <c r="D14" s="207">
        <f>+IF(E14=0,"",'Ark1'!Q370)</f>
        <v>63</v>
      </c>
      <c r="E14" s="94">
        <f>+'Ark1'!R370</f>
        <v>307</v>
      </c>
      <c r="F14" s="206">
        <f t="shared" si="3"/>
        <v>-99</v>
      </c>
      <c r="G14" s="206">
        <f>+IF(E14=0,"",'Ark1'!S370)</f>
        <v>307</v>
      </c>
      <c r="H14" s="208">
        <f>+'Ark1'!T370</f>
        <v>1.7053660704366187</v>
      </c>
      <c r="I14" s="208">
        <f>+'Ark1'!U370</f>
        <v>1.7485079999258331</v>
      </c>
      <c r="J14" s="95">
        <f>+IF(E14=0,"",'Ark1'!W370)</f>
        <v>60.30618892508145</v>
      </c>
      <c r="K14" s="215">
        <f t="shared" si="4"/>
        <v>0.75939089552480254</v>
      </c>
      <c r="L14" s="206">
        <f>+IF(E14=0,"",'Ark1'!Z370)</f>
        <v>141.29869706840381</v>
      </c>
      <c r="M14" s="206">
        <f t="shared" si="5"/>
        <v>3.5112586447585272</v>
      </c>
      <c r="N14" s="206">
        <f>+IF(E14=0,"",'Ark1'!AA370)</f>
        <v>30.836589347754593</v>
      </c>
      <c r="O14" s="215">
        <f>+IF(E14=0,"",'Ark1'!AB370)</f>
        <v>4.1664153743714474</v>
      </c>
      <c r="P14" s="206">
        <f>+IF(E14=0,"",'Ark1'!AC370)</f>
        <v>-61.194446296491954</v>
      </c>
      <c r="Q14" s="206">
        <f t="shared" si="6"/>
        <v>4.8730158730158726</v>
      </c>
      <c r="R14" s="215">
        <f>+IF(E14=0,"",'Ark1'!V370)</f>
        <v>4.0097719869706845</v>
      </c>
      <c r="S14" s="206">
        <f t="shared" si="7"/>
        <v>43.378699999999967</v>
      </c>
      <c r="T14" s="28"/>
      <c r="AG14"/>
      <c r="AH14"/>
      <c r="AI14"/>
      <c r="AK14"/>
      <c r="AL14"/>
      <c r="AM14"/>
      <c r="AN14"/>
      <c r="AO14"/>
    </row>
    <row r="15" spans="1:52" ht="15.6">
      <c r="A15" s="28"/>
      <c r="B15" s="207">
        <f>+'Ark1'!C371</f>
        <v>2023</v>
      </c>
      <c r="C15" s="207">
        <f>+'Ark1'!E371</f>
        <v>6</v>
      </c>
      <c r="D15" s="207">
        <f>+IF(E15=0,"",'Ark1'!Q371)</f>
        <v>50</v>
      </c>
      <c r="E15" s="94">
        <f>+'Ark1'!R371</f>
        <v>287</v>
      </c>
      <c r="F15" s="206">
        <f t="shared" si="3"/>
        <v>-133</v>
      </c>
      <c r="G15" s="206">
        <f>+IF(E15=0,"",'Ark1'!S371)</f>
        <v>287</v>
      </c>
      <c r="H15" s="208">
        <f>+'Ark1'!T371</f>
        <v>1.59426730363293</v>
      </c>
      <c r="I15" s="208">
        <f>+'Ark1'!U371</f>
        <v>1.6289343616706524</v>
      </c>
      <c r="J15" s="95">
        <f>+IF(E15=0,"",'Ark1'!W371)</f>
        <v>59.365853658536579</v>
      </c>
      <c r="K15" s="215">
        <f t="shared" si="4"/>
        <v>-0.81033681765389787</v>
      </c>
      <c r="L15" s="206">
        <f>+IF(E15=0,"",'Ark1'!Z371)</f>
        <v>140.80905923344943</v>
      </c>
      <c r="M15" s="206">
        <f t="shared" si="5"/>
        <v>2.6976306620207424</v>
      </c>
      <c r="N15" s="206">
        <f>+IF(E15=0,"",'Ark1'!AA371)</f>
        <v>28.929576660144161</v>
      </c>
      <c r="O15" s="215">
        <f>+IF(E15=0,"",'Ark1'!AB371)</f>
        <v>4.1498857571503551</v>
      </c>
      <c r="P15" s="206">
        <f>+IF(E15=0,"",'Ark1'!AC371)</f>
        <v>-56.734283387630242</v>
      </c>
      <c r="Q15" s="206">
        <f t="shared" si="6"/>
        <v>5.74</v>
      </c>
      <c r="R15" s="215">
        <f>+IF(E15=0,"",'Ark1'!V371)</f>
        <v>5.8606271777003505</v>
      </c>
      <c r="S15" s="206">
        <f t="shared" si="7"/>
        <v>40.412199999999991</v>
      </c>
      <c r="T15" s="28"/>
      <c r="AG15"/>
      <c r="AH15"/>
      <c r="AI15"/>
      <c r="AK15"/>
      <c r="AL15"/>
      <c r="AM15"/>
      <c r="AN15"/>
      <c r="AO15"/>
    </row>
    <row r="16" spans="1:52" ht="15.6">
      <c r="A16" s="28"/>
      <c r="B16" s="207">
        <f>+'Ark1'!C372</f>
        <v>2023</v>
      </c>
      <c r="C16" s="207">
        <f>+'Ark1'!E372</f>
        <v>7</v>
      </c>
      <c r="D16" s="207">
        <f>+IF(E16=0,"",'Ark1'!Q372)</f>
        <v>75</v>
      </c>
      <c r="E16" s="94">
        <f>+'Ark1'!R372</f>
        <v>474</v>
      </c>
      <c r="F16" s="206">
        <f t="shared" si="3"/>
        <v>135</v>
      </c>
      <c r="G16" s="206">
        <f>+IF(E16=0,"",'Ark1'!S372)</f>
        <v>474</v>
      </c>
      <c r="H16" s="208">
        <f>+'Ark1'!T372</f>
        <v>2.6330407732474161</v>
      </c>
      <c r="I16" s="208">
        <f>+'Ark1'!U372</f>
        <v>2.5489600942884381</v>
      </c>
      <c r="J16" s="95">
        <f>+IF(E16=0,"",'Ark1'!W372)</f>
        <v>60.267932489451496</v>
      </c>
      <c r="K16" s="215">
        <f t="shared" si="4"/>
        <v>0.77825697322728615</v>
      </c>
      <c r="L16" s="206">
        <f>+IF(E16=0,"",'Ark1'!Z372)</f>
        <v>133.41160337552742</v>
      </c>
      <c r="M16" s="206">
        <f t="shared" si="5"/>
        <v>1.3110134050259319</v>
      </c>
      <c r="N16" s="206">
        <f>+IF(E16=0,"",'Ark1'!AA372)</f>
        <v>29.018779972632711</v>
      </c>
      <c r="O16" s="215">
        <f>+IF(E16=0,"",'Ark1'!AB372)</f>
        <v>4.2139442456144129</v>
      </c>
      <c r="P16" s="206">
        <f>+IF(E16=0,"",'Ark1'!AC372)</f>
        <v>-58.551026405781606</v>
      </c>
      <c r="Q16" s="206">
        <f t="shared" si="6"/>
        <v>6.32</v>
      </c>
      <c r="R16" s="215">
        <f>+IF(E16=0,"",'Ark1'!V372)</f>
        <v>4.890295358649789</v>
      </c>
      <c r="S16" s="206">
        <f t="shared" si="7"/>
        <v>63.237099999999998</v>
      </c>
      <c r="T16" s="28"/>
      <c r="AG16"/>
      <c r="AH16"/>
      <c r="AI16"/>
      <c r="AK16"/>
      <c r="AL16"/>
      <c r="AM16"/>
      <c r="AN16"/>
      <c r="AO16"/>
    </row>
    <row r="17" spans="1:41" ht="15.6">
      <c r="A17" s="28"/>
      <c r="B17" s="207">
        <f>+'Ark1'!C373</f>
        <v>2023</v>
      </c>
      <c r="C17" s="207">
        <f>+'Ark1'!E373</f>
        <v>8</v>
      </c>
      <c r="D17" s="207">
        <f>+IF(E17=0,"",'Ark1'!Q373)</f>
        <v>48</v>
      </c>
      <c r="E17" s="94">
        <f>+'Ark1'!R373</f>
        <v>262</v>
      </c>
      <c r="F17" s="206">
        <f t="shared" si="3"/>
        <v>-122</v>
      </c>
      <c r="G17" s="206">
        <f>+IF(E17=0,"",'Ark1'!S373)</f>
        <v>262</v>
      </c>
      <c r="H17" s="208">
        <f>+'Ark1'!T373</f>
        <v>1.455393845128319</v>
      </c>
      <c r="I17" s="208">
        <f>+'Ark1'!U373</f>
        <v>1.4531754227703029</v>
      </c>
      <c r="J17" s="95">
        <f>+IF(E17=0,"",'Ark1'!W373)</f>
        <v>59.95801526717559</v>
      </c>
      <c r="K17" s="215">
        <f t="shared" si="4"/>
        <v>0.54134860050893963</v>
      </c>
      <c r="L17" s="206">
        <f>+IF(E17=0,"",'Ark1'!Z373)</f>
        <v>137.60229007633589</v>
      </c>
      <c r="M17" s="206">
        <f t="shared" si="5"/>
        <v>2.5460400763359132</v>
      </c>
      <c r="N17" s="206">
        <f>+IF(E17=0,"",'Ark1'!AA373)</f>
        <v>29.074439774321977</v>
      </c>
      <c r="O17" s="215">
        <f>+IF(E17=0,"",'Ark1'!AB373)</f>
        <v>4.0973544657604499</v>
      </c>
      <c r="P17" s="206">
        <f>+IF(E17=0,"",'Ark1'!AC373)</f>
        <v>-55.090635652585995</v>
      </c>
      <c r="Q17" s="206">
        <f t="shared" si="6"/>
        <v>5.458333333333333</v>
      </c>
      <c r="R17" s="215">
        <f>+IF(E17=0,"",'Ark1'!V373)</f>
        <v>4.5114503816793903</v>
      </c>
      <c r="S17" s="206">
        <f t="shared" si="7"/>
        <v>36.0518</v>
      </c>
      <c r="T17" s="28"/>
      <c r="AG17"/>
      <c r="AH17"/>
      <c r="AI17"/>
      <c r="AK17"/>
      <c r="AL17"/>
      <c r="AM17"/>
      <c r="AN17"/>
      <c r="AO17"/>
    </row>
    <row r="18" spans="1:41" ht="15.6">
      <c r="A18" s="28"/>
      <c r="B18" s="207">
        <f>+'Ark1'!C374</f>
        <v>2023</v>
      </c>
      <c r="C18" s="207">
        <f>+'Ark1'!E374</f>
        <v>9</v>
      </c>
      <c r="D18" s="207">
        <f>+IF(E18=0,"",'Ark1'!Q374)</f>
        <v>70</v>
      </c>
      <c r="E18" s="94">
        <f>+'Ark1'!R374</f>
        <v>359</v>
      </c>
      <c r="F18" s="206">
        <f t="shared" si="3"/>
        <v>-43</v>
      </c>
      <c r="G18" s="206">
        <f>+IF(E18=0,"",'Ark1'!S374)</f>
        <v>359</v>
      </c>
      <c r="H18" s="208">
        <f>+'Ark1'!T374</f>
        <v>1.9942228641262087</v>
      </c>
      <c r="I18" s="208">
        <f>+'Ark1'!U374</f>
        <v>2.0397412549810601</v>
      </c>
      <c r="J18" s="95">
        <f>+IF(E18=0,"",'Ark1'!W374)</f>
        <v>60.186629526462418</v>
      </c>
      <c r="K18" s="215">
        <f t="shared" si="4"/>
        <v>0.40055987472110388</v>
      </c>
      <c r="L18" s="206">
        <f>+IF(E18=0,"",'Ark1'!Z374)</f>
        <v>140.957938718663</v>
      </c>
      <c r="M18" s="206">
        <f t="shared" si="5"/>
        <v>6.4514710569714282</v>
      </c>
      <c r="N18" s="206">
        <f>+IF(E18=0,"",'Ark1'!AA374)</f>
        <v>29.191560904876077</v>
      </c>
      <c r="O18" s="215">
        <f>+IF(E18=0,"",'Ark1'!AB374)</f>
        <v>3.8749591863164592</v>
      </c>
      <c r="P18" s="206">
        <f>+IF(E18=0,"",'Ark1'!AC374)</f>
        <v>-61.491731300318207</v>
      </c>
      <c r="Q18" s="206">
        <f t="shared" si="6"/>
        <v>5.128571428571429</v>
      </c>
      <c r="R18" s="215">
        <f>+IF(E18=0,"",'Ark1'!V374)</f>
        <v>4.7576601671309193</v>
      </c>
      <c r="S18" s="206">
        <f t="shared" si="7"/>
        <v>50.603900000000017</v>
      </c>
      <c r="T18" s="28"/>
      <c r="AG18"/>
      <c r="AH18"/>
      <c r="AI18"/>
      <c r="AK18"/>
      <c r="AL18"/>
      <c r="AM18"/>
      <c r="AN18"/>
      <c r="AO18"/>
    </row>
    <row r="19" spans="1:41" ht="15.6">
      <c r="A19" s="28"/>
      <c r="B19" s="207">
        <f>+'Ark1'!C375</f>
        <v>2023</v>
      </c>
      <c r="C19" s="207">
        <f>+'Ark1'!E375</f>
        <v>10</v>
      </c>
      <c r="D19" s="207">
        <f>+IF(E19=0,"",'Ark1'!Q375)</f>
        <v>59</v>
      </c>
      <c r="E19" s="94">
        <f>+'Ark1'!R375</f>
        <v>417</v>
      </c>
      <c r="F19" s="206">
        <f t="shared" si="3"/>
        <v>31</v>
      </c>
      <c r="G19" s="206">
        <f>+IF(E19=0,"",'Ark1'!S375)</f>
        <v>417</v>
      </c>
      <c r="H19" s="208">
        <f>+'Ark1'!T375</f>
        <v>2.3164092878569043</v>
      </c>
      <c r="I19" s="208">
        <f>+'Ark1'!U375</f>
        <v>2.2661068693674609</v>
      </c>
      <c r="J19" s="95">
        <f>+IF(E19=0,"",'Ark1'!W375)</f>
        <v>60.117505995203857</v>
      </c>
      <c r="K19" s="215">
        <f t="shared" si="4"/>
        <v>0.12527801592924703</v>
      </c>
      <c r="L19" s="206">
        <f>+IF(E19=0,"",'Ark1'!Z375)</f>
        <v>134.819664268585</v>
      </c>
      <c r="M19" s="206">
        <f t="shared" si="5"/>
        <v>-2.1764497210524212</v>
      </c>
      <c r="N19" s="206">
        <f>+IF(E19=0,"",'Ark1'!AA375)</f>
        <v>32.500124285060451</v>
      </c>
      <c r="O19" s="215">
        <f>+IF(E19=0,"",'Ark1'!AB375)</f>
        <v>4.1700203883114622</v>
      </c>
      <c r="P19" s="206">
        <f>+IF(E19=0,"",'Ark1'!AC375)</f>
        <v>-65.758730670940054</v>
      </c>
      <c r="Q19" s="206">
        <f t="shared" si="6"/>
        <v>7.0677966101694913</v>
      </c>
      <c r="R19" s="215">
        <f>+IF(E19=0,"",'Ark1'!V375)</f>
        <v>4.5251798561151091</v>
      </c>
      <c r="S19" s="206">
        <f t="shared" si="7"/>
        <v>56.219799999999942</v>
      </c>
      <c r="T19" s="28"/>
      <c r="AG19"/>
      <c r="AH19"/>
      <c r="AI19"/>
      <c r="AK19"/>
      <c r="AL19"/>
      <c r="AM19"/>
      <c r="AN19"/>
      <c r="AO19"/>
    </row>
    <row r="20" spans="1:41" ht="15.6">
      <c r="A20" s="28"/>
      <c r="B20" s="207">
        <f>+'Ark1'!C376</f>
        <v>2023</v>
      </c>
      <c r="C20" s="207">
        <f>+'Ark1'!E376</f>
        <v>11</v>
      </c>
      <c r="D20" s="207">
        <f>+IF(E20=0,"",'Ark1'!Q376)</f>
        <v>58</v>
      </c>
      <c r="E20" s="94">
        <f>+'Ark1'!R376</f>
        <v>351</v>
      </c>
      <c r="F20" s="206">
        <f t="shared" si="3"/>
        <v>-86</v>
      </c>
      <c r="G20" s="206">
        <f>+IF(E20=0,"",'Ark1'!S376)</f>
        <v>351</v>
      </c>
      <c r="H20" s="208">
        <f>+'Ark1'!T376</f>
        <v>1.9497833574047327</v>
      </c>
      <c r="I20" s="208">
        <f>+'Ark1'!U376</f>
        <v>1.9753290945456032</v>
      </c>
      <c r="J20" s="95">
        <f>+IF(E20=0,"",'Ark1'!W376)</f>
        <v>59.578347578347561</v>
      </c>
      <c r="K20" s="215">
        <f t="shared" si="4"/>
        <v>-0.15849452691558952</v>
      </c>
      <c r="L20" s="206">
        <f>+IF(E20=0,"",'Ark1'!Z376)</f>
        <v>139.61794871794871</v>
      </c>
      <c r="M20" s="206">
        <f t="shared" si="5"/>
        <v>4.075614621838838</v>
      </c>
      <c r="N20" s="206">
        <f>+IF(E20=0,"",'Ark1'!AA376)</f>
        <v>25.704835473747419</v>
      </c>
      <c r="O20" s="215">
        <f>+IF(E20=0,"",'Ark1'!AB376)</f>
        <v>3.8503322243884672</v>
      </c>
      <c r="P20" s="206">
        <f>+IF(E20=0,"",'Ark1'!AC376)</f>
        <v>-49.715969933546361</v>
      </c>
      <c r="Q20" s="206">
        <f t="shared" si="6"/>
        <v>6.0517241379310347</v>
      </c>
      <c r="R20" s="215">
        <f>+IF(E20=0,"",'Ark1'!V376)</f>
        <v>6.6723646723646732</v>
      </c>
      <c r="S20" s="206">
        <f t="shared" si="7"/>
        <v>49.005899999999997</v>
      </c>
      <c r="T20" s="28"/>
      <c r="AG20"/>
      <c r="AH20"/>
      <c r="AI20"/>
      <c r="AK20"/>
      <c r="AL20"/>
      <c r="AM20"/>
      <c r="AN20"/>
      <c r="AO20"/>
    </row>
    <row r="21" spans="1:41" ht="15.6">
      <c r="A21" s="28"/>
      <c r="B21" s="207">
        <f>+'Ark1'!C377</f>
        <v>2023</v>
      </c>
      <c r="C21" s="207">
        <f>+'Ark1'!E377</f>
        <v>12</v>
      </c>
      <c r="D21" s="207">
        <f>+IF(E21=0,"",'Ark1'!Q377)</f>
        <v>70</v>
      </c>
      <c r="E21" s="94">
        <f>+'Ark1'!R377</f>
        <v>361</v>
      </c>
      <c r="F21" s="206">
        <f t="shared" si="3"/>
        <v>-46</v>
      </c>
      <c r="G21" s="206">
        <f>+IF(E21=0,"",'Ark1'!S377)</f>
        <v>361</v>
      </c>
      <c r="H21" s="208">
        <f>+'Ark1'!T377</f>
        <v>2.0053327408065775</v>
      </c>
      <c r="I21" s="208">
        <f>+'Ark1'!U377</f>
        <v>2.0909364270518189</v>
      </c>
      <c r="J21" s="95">
        <f>+IF(E21=0,"",'Ark1'!W377)</f>
        <v>59.695290858725777</v>
      </c>
      <c r="K21" s="215">
        <f t="shared" si="4"/>
        <v>0.80585596929088155</v>
      </c>
      <c r="L21" s="206">
        <f>+IF(E21=0,"",'Ark1'!Z377)</f>
        <v>143.6952908587258</v>
      </c>
      <c r="M21" s="206">
        <f t="shared" si="5"/>
        <v>5.7972564606913863</v>
      </c>
      <c r="N21" s="206">
        <f>+IF(E21=0,"",'Ark1'!AA377)</f>
        <v>30.03823426884766</v>
      </c>
      <c r="O21" s="215">
        <f>+IF(E21=0,"",'Ark1'!AB377)</f>
        <v>4.3332387925669247</v>
      </c>
      <c r="P21" s="206">
        <f>+IF(E21=0,"",'Ark1'!AC377)</f>
        <v>-64.627585891457855</v>
      </c>
      <c r="Q21" s="206">
        <f t="shared" si="6"/>
        <v>5.1571428571428575</v>
      </c>
      <c r="R21" s="215">
        <f>+IF(E21=0,"",'Ark1'!V377)</f>
        <v>5.2382271468144044</v>
      </c>
      <c r="S21" s="206">
        <f t="shared" si="7"/>
        <v>51.874000000000017</v>
      </c>
      <c r="T21" s="28"/>
      <c r="AG21"/>
      <c r="AH21"/>
      <c r="AI21"/>
      <c r="AK21"/>
      <c r="AL21"/>
      <c r="AM21"/>
      <c r="AN21"/>
      <c r="AO21"/>
    </row>
    <row r="22" spans="1:41" ht="15.6">
      <c r="A22" s="28"/>
      <c r="B22" s="207">
        <f>+'Ark1'!C378</f>
        <v>2023</v>
      </c>
      <c r="C22" s="207">
        <f>+'Ark1'!E378</f>
        <v>13</v>
      </c>
      <c r="D22" s="207">
        <f>+IF(E22=0,"",'Ark1'!Q378)</f>
        <v>64</v>
      </c>
      <c r="E22" s="94">
        <f>+'Ark1'!R378</f>
        <v>307</v>
      </c>
      <c r="F22" s="206">
        <f t="shared" si="3"/>
        <v>-37</v>
      </c>
      <c r="G22" s="206">
        <f>+IF(E22=0,"",'Ark1'!S378)</f>
        <v>307</v>
      </c>
      <c r="H22" s="208">
        <f>+'Ark1'!T378</f>
        <v>1.7053660704366187</v>
      </c>
      <c r="I22" s="208">
        <f>+'Ark1'!U378</f>
        <v>1.7735553819624985</v>
      </c>
      <c r="J22" s="95">
        <f>+IF(E22=0,"",'Ark1'!W378)</f>
        <v>60.198697068403924</v>
      </c>
      <c r="K22" s="215">
        <f t="shared" si="4"/>
        <v>-0.64432618741006564</v>
      </c>
      <c r="L22" s="206">
        <f>+IF(E22=0,"",'Ark1'!Z378)</f>
        <v>143.32280130293151</v>
      </c>
      <c r="M22" s="206">
        <f t="shared" si="5"/>
        <v>5.1364640936291437</v>
      </c>
      <c r="N22" s="206">
        <f>+IF(E22=0,"",'Ark1'!AA378)</f>
        <v>27.333045491969607</v>
      </c>
      <c r="O22" s="215">
        <f>+IF(E22=0,"",'Ark1'!AB378)</f>
        <v>3.6036895131142326</v>
      </c>
      <c r="P22" s="206">
        <f>+IF(E22=0,"",'Ark1'!AC378)</f>
        <v>-58.024189658261236</v>
      </c>
      <c r="Q22" s="206">
        <f t="shared" si="6"/>
        <v>4.796875</v>
      </c>
      <c r="R22" s="215">
        <f>+IF(E22=0,"",'Ark1'!V378)</f>
        <v>4.5407166123778513</v>
      </c>
      <c r="S22" s="206">
        <f t="shared" si="7"/>
        <v>44.000099999999975</v>
      </c>
      <c r="T22" s="28"/>
      <c r="AG22"/>
      <c r="AH22"/>
      <c r="AI22"/>
      <c r="AK22"/>
      <c r="AL22"/>
      <c r="AM22"/>
      <c r="AN22"/>
      <c r="AO22"/>
    </row>
    <row r="23" spans="1:41" ht="15.6">
      <c r="A23" s="28"/>
      <c r="B23" s="207">
        <f>+'Ark1'!C379</f>
        <v>2023</v>
      </c>
      <c r="C23" s="207">
        <f>+'Ark1'!E379</f>
        <v>14</v>
      </c>
      <c r="D23" s="207">
        <f>+IF(E23=0,"",'Ark1'!Q379)</f>
        <v>25</v>
      </c>
      <c r="E23" s="94">
        <f>+'Ark1'!R379</f>
        <v>111</v>
      </c>
      <c r="F23" s="206">
        <f t="shared" ref="F23:F31" si="8">+IF(E23=0,"",E23-E77)</f>
        <v>-285</v>
      </c>
      <c r="G23" s="206">
        <f>+IF(E23=0,"",'Ark1'!S379)</f>
        <v>111</v>
      </c>
      <c r="H23" s="208">
        <f>+'Ark1'!T379</f>
        <v>0.61659815576047106</v>
      </c>
      <c r="I23" s="208">
        <f>+'Ark1'!U379</f>
        <v>0.62384265697340235</v>
      </c>
      <c r="J23" s="95">
        <f>+IF(E23=0,"",'Ark1'!W379)</f>
        <v>59.441441441441427</v>
      </c>
      <c r="K23" s="215">
        <f t="shared" ref="K23:K31" si="9">+J23-J77</f>
        <v>-0.51057876057877394</v>
      </c>
      <c r="L23" s="206">
        <f>+IF(E23=0,"",'Ark1'!Z379)</f>
        <v>139.43153153153156</v>
      </c>
      <c r="M23" s="206">
        <f t="shared" ref="M23:M31" si="10">+IF(E23=0,"",L23-L77)</f>
        <v>0.29011739011733084</v>
      </c>
      <c r="N23" s="206">
        <f>+IF(E23=0,"",'Ark1'!AA379)</f>
        <v>29.858024354855321</v>
      </c>
      <c r="O23" s="215">
        <f>+IF(E23=0,"",'Ark1'!AB379)</f>
        <v>3.2429679562847413</v>
      </c>
      <c r="P23" s="206">
        <f>+IF(E23=0,"",'Ark1'!AC379)</f>
        <v>-62.019535553985556</v>
      </c>
      <c r="Q23" s="206">
        <f t="shared" ref="Q23:Q31" si="11">+IF(E23=0,"",IF(E23=0,"",E23/D23))</f>
        <v>4.4400000000000004</v>
      </c>
      <c r="R23" s="215">
        <f>+IF(E23=0,"",'Ark1'!V379)</f>
        <v>6.5405405405405403</v>
      </c>
      <c r="S23" s="206">
        <f t="shared" ref="S23:S31" si="12">+IF(E23=0,"",(E23*L23)/1000)</f>
        <v>15.476900000000004</v>
      </c>
      <c r="T23" s="28"/>
      <c r="AG23"/>
      <c r="AH23"/>
      <c r="AI23"/>
      <c r="AK23"/>
      <c r="AL23"/>
      <c r="AM23"/>
      <c r="AN23"/>
      <c r="AO23"/>
    </row>
    <row r="24" spans="1:41" ht="15.6">
      <c r="A24" s="28"/>
      <c r="B24" s="207">
        <f>+'Ark1'!C380</f>
        <v>2023</v>
      </c>
      <c r="C24" s="207">
        <f>+'Ark1'!E380</f>
        <v>15</v>
      </c>
      <c r="D24" s="207">
        <f>+IF(E24=0,"",'Ark1'!Q380)</f>
        <v>65</v>
      </c>
      <c r="E24" s="94">
        <f>+'Ark1'!R380</f>
        <v>424</v>
      </c>
      <c r="F24" s="206">
        <f t="shared" si="8"/>
        <v>239</v>
      </c>
      <c r="G24" s="206">
        <f>+IF(E24=0,"",'Ark1'!S380)</f>
        <v>424</v>
      </c>
      <c r="H24" s="208">
        <f>+'Ark1'!T380</f>
        <v>2.3552938562381955</v>
      </c>
      <c r="I24" s="208">
        <f>+'Ark1'!U380</f>
        <v>2.335432573205344</v>
      </c>
      <c r="J24" s="95">
        <f>+IF(E24=0,"",'Ark1'!W380)</f>
        <v>59.959905660377359</v>
      </c>
      <c r="K24" s="215">
        <f t="shared" si="9"/>
        <v>-0.27793217746046395</v>
      </c>
      <c r="L24" s="206">
        <f>+IF(E24=0,"",'Ark1'!Z380)</f>
        <v>136.65023584905643</v>
      </c>
      <c r="M24" s="206">
        <f t="shared" si="10"/>
        <v>7.614560173380795</v>
      </c>
      <c r="N24" s="206">
        <f>+IF(E24=0,"",'Ark1'!AA380)</f>
        <v>29.250845818138124</v>
      </c>
      <c r="O24" s="215">
        <f>+IF(E24=0,"",'Ark1'!AB380)</f>
        <v>3.9805892223560866</v>
      </c>
      <c r="P24" s="206">
        <f>+IF(E24=0,"",'Ark1'!AC380)</f>
        <v>-56.70971441328205</v>
      </c>
      <c r="Q24" s="206">
        <f t="shared" si="11"/>
        <v>6.523076923076923</v>
      </c>
      <c r="R24" s="215">
        <f>+IF(E24=0,"",'Ark1'!V380)</f>
        <v>5.0872641509433985</v>
      </c>
      <c r="S24" s="206">
        <f t="shared" si="12"/>
        <v>57.939699999999924</v>
      </c>
      <c r="T24" s="28"/>
      <c r="AG24"/>
      <c r="AH24"/>
      <c r="AI24"/>
      <c r="AK24"/>
      <c r="AL24"/>
      <c r="AM24"/>
      <c r="AN24"/>
      <c r="AO24"/>
    </row>
    <row r="25" spans="1:41" ht="15.6">
      <c r="A25" s="28"/>
      <c r="B25" s="207">
        <f>+'Ark1'!C381</f>
        <v>2023</v>
      </c>
      <c r="C25" s="207">
        <f>+'Ark1'!E381</f>
        <v>16</v>
      </c>
      <c r="D25" s="207">
        <f>+IF(E25=0,"",'Ark1'!Q381)</f>
        <v>70</v>
      </c>
      <c r="E25" s="94">
        <f>+'Ark1'!R381</f>
        <v>329</v>
      </c>
      <c r="F25" s="206">
        <f t="shared" si="8"/>
        <v>-12</v>
      </c>
      <c r="G25" s="206">
        <f>+IF(E25=0,"",'Ark1'!S381)</f>
        <v>328</v>
      </c>
      <c r="H25" s="208">
        <f>+'Ark1'!T381</f>
        <v>1.8275747139206755</v>
      </c>
      <c r="I25" s="208">
        <f>+'Ark1'!U381</f>
        <v>1.8244240593527024</v>
      </c>
      <c r="J25" s="95">
        <f>+IF(E25=0,"",'Ark1'!W381)</f>
        <v>60.009146341463421</v>
      </c>
      <c r="K25" s="215">
        <f t="shared" si="9"/>
        <v>0.98275337958658326</v>
      </c>
      <c r="L25" s="206">
        <f>+IF(E25=0,"",'Ark1'!Z381)</f>
        <v>137.99420731707309</v>
      </c>
      <c r="M25" s="206">
        <f t="shared" si="10"/>
        <v>4.0185474930259772</v>
      </c>
      <c r="N25" s="206">
        <f>+IF(E25=0,"",'Ark1'!AA381)</f>
        <v>31.152830343261524</v>
      </c>
      <c r="O25" s="215">
        <f>+IF(E25=0,"",'Ark1'!AB381)</f>
        <v>4.2573367666227808</v>
      </c>
      <c r="P25" s="206">
        <f>+IF(E25=0,"",'Ark1'!AC381)</f>
        <v>-57.576835172336722</v>
      </c>
      <c r="Q25" s="206">
        <f t="shared" si="11"/>
        <v>4.7</v>
      </c>
      <c r="R25" s="215">
        <f>+IF(E25=0,"",'Ark1'!V381)</f>
        <v>5.6261398176291806</v>
      </c>
      <c r="S25" s="206">
        <f t="shared" si="12"/>
        <v>45.400094207317046</v>
      </c>
      <c r="T25" s="28"/>
      <c r="AG25"/>
      <c r="AH25"/>
      <c r="AI25"/>
      <c r="AK25"/>
      <c r="AL25"/>
      <c r="AM25"/>
      <c r="AN25"/>
      <c r="AO25"/>
    </row>
    <row r="26" spans="1:41" ht="15.6">
      <c r="A26" s="28"/>
      <c r="B26" s="207">
        <f>+'Ark1'!C382</f>
        <v>2023</v>
      </c>
      <c r="C26" s="207">
        <f>+'Ark1'!E382</f>
        <v>17</v>
      </c>
      <c r="D26" s="207">
        <f>+IF(E26=0,"",'Ark1'!Q382)</f>
        <v>63</v>
      </c>
      <c r="E26" s="94">
        <f>+'Ark1'!R382</f>
        <v>391</v>
      </c>
      <c r="F26" s="206">
        <f t="shared" si="8"/>
        <v>-83</v>
      </c>
      <c r="G26" s="206">
        <f>+IF(E26=0,"",'Ark1'!S382)</f>
        <v>391</v>
      </c>
      <c r="H26" s="208">
        <f>+'Ark1'!T382</f>
        <v>2.1719808910121094</v>
      </c>
      <c r="I26" s="208">
        <f>+'Ark1'!U382</f>
        <v>2.1035246108465557</v>
      </c>
      <c r="J26" s="95">
        <f>+IF(E26=0,"",'Ark1'!W382)</f>
        <v>60.785166240409197</v>
      </c>
      <c r="K26" s="215">
        <f t="shared" si="9"/>
        <v>1.1368611556634178</v>
      </c>
      <c r="L26" s="206">
        <f>+IF(E26=0,"",'Ark1'!Z382)</f>
        <v>133.46879795396421</v>
      </c>
      <c r="M26" s="206">
        <f t="shared" si="10"/>
        <v>-8.7153122155273479</v>
      </c>
      <c r="N26" s="206">
        <f>+IF(E26=0,"",'Ark1'!AA382)</f>
        <v>29.964126007681152</v>
      </c>
      <c r="O26" s="215">
        <f>+IF(E26=0,"",'Ark1'!AB382)</f>
        <v>3.664286047211871</v>
      </c>
      <c r="P26" s="206">
        <f>+IF(E26=0,"",'Ark1'!AC382)</f>
        <v>-56.438711082748711</v>
      </c>
      <c r="Q26" s="206">
        <f t="shared" si="11"/>
        <v>6.2063492063492065</v>
      </c>
      <c r="R26" s="215">
        <f>+IF(E26=0,"",'Ark1'!V382)</f>
        <v>4.539641943734015</v>
      </c>
      <c r="S26" s="206">
        <f t="shared" si="12"/>
        <v>52.18630000000001</v>
      </c>
      <c r="T26" s="28"/>
      <c r="AG26"/>
      <c r="AH26"/>
      <c r="AI26"/>
      <c r="AK26"/>
      <c r="AL26"/>
      <c r="AM26"/>
      <c r="AN26"/>
      <c r="AO26"/>
    </row>
    <row r="27" spans="1:41" ht="15.6">
      <c r="A27" s="28"/>
      <c r="B27" s="207">
        <f>+'Ark1'!C383</f>
        <v>2023</v>
      </c>
      <c r="C27" s="207">
        <f>+'Ark1'!E383</f>
        <v>18</v>
      </c>
      <c r="D27" s="207">
        <f>+IF(E27=0,"",'Ark1'!Q383)</f>
        <v>58</v>
      </c>
      <c r="E27" s="94">
        <f>+'Ark1'!R383</f>
        <v>377</v>
      </c>
      <c r="F27" s="206">
        <f t="shared" si="8"/>
        <v>-88</v>
      </c>
      <c r="G27" s="206">
        <f>+IF(E27=0,"",'Ark1'!S383)</f>
        <v>377</v>
      </c>
      <c r="H27" s="208">
        <f>+'Ark1'!T383</f>
        <v>2.0942117542495278</v>
      </c>
      <c r="I27" s="208">
        <f>+'Ark1'!U383</f>
        <v>2.0123519790011524</v>
      </c>
      <c r="J27" s="95">
        <f>+IF(E27=0,"",'Ark1'!W383)</f>
        <v>60.53580901856764</v>
      </c>
      <c r="K27" s="215">
        <f t="shared" si="9"/>
        <v>-0.41042754057213671</v>
      </c>
      <c r="L27" s="206">
        <f>+IF(E27=0,"",'Ark1'!Z383)</f>
        <v>132.42546419098144</v>
      </c>
      <c r="M27" s="206">
        <f t="shared" si="10"/>
        <v>1.3267545135620082</v>
      </c>
      <c r="N27" s="206">
        <f>+IF(E27=0,"",'Ark1'!AA383)</f>
        <v>28.959526112075391</v>
      </c>
      <c r="O27" s="215">
        <f>+IF(E27=0,"",'Ark1'!AB383)</f>
        <v>3.9793120775758601</v>
      </c>
      <c r="P27" s="206">
        <f>+IF(E27=0,"",'Ark1'!AC383)</f>
        <v>-58.256612993877553</v>
      </c>
      <c r="Q27" s="206">
        <f t="shared" si="11"/>
        <v>6.5</v>
      </c>
      <c r="R27" s="215">
        <f>+IF(E27=0,"",'Ark1'!V383)</f>
        <v>4.2625994694960196</v>
      </c>
      <c r="S27" s="206">
        <f t="shared" si="12"/>
        <v>49.924399999999999</v>
      </c>
      <c r="T27" s="28"/>
      <c r="AG27"/>
      <c r="AH27"/>
      <c r="AI27"/>
      <c r="AK27"/>
      <c r="AL27"/>
      <c r="AM27"/>
      <c r="AN27"/>
      <c r="AO27"/>
    </row>
    <row r="28" spans="1:41" ht="15.6">
      <c r="A28" s="28"/>
      <c r="B28" s="207">
        <f>+'Ark1'!C384</f>
        <v>2023</v>
      </c>
      <c r="C28" s="207">
        <f>+'Ark1'!E384</f>
        <v>19</v>
      </c>
      <c r="D28" s="207">
        <f>+IF(E28=0,"",'Ark1'!Q384)</f>
        <v>65</v>
      </c>
      <c r="E28" s="94">
        <f>+'Ark1'!R384</f>
        <v>316</v>
      </c>
      <c r="F28" s="206">
        <f t="shared" si="8"/>
        <v>-104</v>
      </c>
      <c r="G28" s="206">
        <f>+IF(E28=0,"",'Ark1'!S384)</f>
        <v>315</v>
      </c>
      <c r="H28" s="208">
        <f>+'Ark1'!T384</f>
        <v>1.7553605154982783</v>
      </c>
      <c r="I28" s="208">
        <f>+'Ark1'!U384</f>
        <v>1.7887353692090515</v>
      </c>
      <c r="J28" s="95">
        <f>+IF(E28=0,"",'Ark1'!W384)</f>
        <v>59.844444444444441</v>
      </c>
      <c r="K28" s="215">
        <f t="shared" si="9"/>
        <v>0.46111111111108727</v>
      </c>
      <c r="L28" s="206">
        <f>+IF(E28=0,"",'Ark1'!Z384)</f>
        <v>140.87841269841263</v>
      </c>
      <c r="M28" s="206">
        <f t="shared" si="10"/>
        <v>4.00507936507924</v>
      </c>
      <c r="N28" s="206">
        <f>+IF(E28=0,"",'Ark1'!AA384)</f>
        <v>29.380191642883226</v>
      </c>
      <c r="O28" s="215">
        <f>+IF(E28=0,"",'Ark1'!AB384)</f>
        <v>4.0806853524042372</v>
      </c>
      <c r="P28" s="206">
        <f>+IF(E28=0,"",'Ark1'!AC384)</f>
        <v>-49.245547501727486</v>
      </c>
      <c r="Q28" s="206">
        <f t="shared" si="11"/>
        <v>4.8615384615384611</v>
      </c>
      <c r="R28" s="215">
        <f>+IF(E28=0,"",'Ark1'!V384)</f>
        <v>5.7753164556962027</v>
      </c>
      <c r="S28" s="206">
        <f t="shared" si="12"/>
        <v>44.517578412698391</v>
      </c>
      <c r="T28" s="28"/>
      <c r="AG28"/>
      <c r="AH28"/>
      <c r="AI28"/>
      <c r="AK28"/>
      <c r="AL28"/>
      <c r="AM28"/>
      <c r="AN28"/>
      <c r="AO28"/>
    </row>
    <row r="29" spans="1:41" ht="15.6">
      <c r="A29" s="28"/>
      <c r="B29" s="207">
        <f>+'Ark1'!C385</f>
        <v>2023</v>
      </c>
      <c r="C29" s="207">
        <f>+'Ark1'!E385</f>
        <v>20</v>
      </c>
      <c r="D29" s="207">
        <f>+IF(E29=0,"",'Ark1'!Q385)</f>
        <v>45</v>
      </c>
      <c r="E29" s="94">
        <f>+'Ark1'!R385</f>
        <v>215</v>
      </c>
      <c r="F29" s="206">
        <f t="shared" si="8"/>
        <v>-109</v>
      </c>
      <c r="G29" s="206">
        <f>+IF(E29=0,"",'Ark1'!S385)</f>
        <v>215</v>
      </c>
      <c r="H29" s="208">
        <f>+'Ark1'!T385</f>
        <v>1.1943117431396513</v>
      </c>
      <c r="I29" s="208">
        <f>+'Ark1'!U385</f>
        <v>1.2157009276479729</v>
      </c>
      <c r="J29" s="95">
        <f>+IF(E29=0,"",'Ark1'!W385)</f>
        <v>59.641860465116267</v>
      </c>
      <c r="K29" s="215">
        <f t="shared" si="9"/>
        <v>0.10173700832614685</v>
      </c>
      <c r="L29" s="206">
        <f>+IF(E29=0,"",'Ark1'!Z385)</f>
        <v>140.28046511627909</v>
      </c>
      <c r="M29" s="206">
        <f t="shared" si="10"/>
        <v>-2.2466953775481215</v>
      </c>
      <c r="N29" s="206">
        <f>+IF(E29=0,"",'Ark1'!AA385)</f>
        <v>30.274084239293575</v>
      </c>
      <c r="O29" s="215">
        <f>+IF(E29=0,"",'Ark1'!AB385)</f>
        <v>3.8708350495118906</v>
      </c>
      <c r="P29" s="206">
        <f>+IF(E29=0,"",'Ark1'!AC385)</f>
        <v>-56.201672767370319</v>
      </c>
      <c r="Q29" s="206">
        <f t="shared" si="11"/>
        <v>4.7777777777777777</v>
      </c>
      <c r="R29" s="215">
        <f>+IF(E29=0,"",'Ark1'!V385)</f>
        <v>5.8232558139534873</v>
      </c>
      <c r="S29" s="206">
        <f t="shared" si="12"/>
        <v>30.160300000000003</v>
      </c>
      <c r="T29" s="28"/>
      <c r="AG29"/>
      <c r="AH29"/>
      <c r="AI29"/>
      <c r="AK29"/>
      <c r="AL29"/>
      <c r="AM29"/>
      <c r="AN29"/>
      <c r="AO29"/>
    </row>
    <row r="30" spans="1:41" ht="15.6">
      <c r="A30" s="28"/>
      <c r="B30" s="207">
        <f>+'Ark1'!C386</f>
        <v>2023</v>
      </c>
      <c r="C30" s="207">
        <f>+'Ark1'!E386</f>
        <v>21</v>
      </c>
      <c r="D30" s="207">
        <f>+IF(E30=0,"",'Ark1'!Q386)</f>
        <v>60</v>
      </c>
      <c r="E30" s="94">
        <f>+'Ark1'!R386</f>
        <v>334</v>
      </c>
      <c r="F30" s="206">
        <f t="shared" si="8"/>
        <v>3</v>
      </c>
      <c r="G30" s="206">
        <f>+IF(E30=0,"",'Ark1'!S386)</f>
        <v>334</v>
      </c>
      <c r="H30" s="208">
        <f>+'Ark1'!T386</f>
        <v>1.8553494056215976</v>
      </c>
      <c r="I30" s="208">
        <f>+'Ark1'!U386</f>
        <v>1.8921092281907597</v>
      </c>
      <c r="J30" s="95">
        <f>+IF(E30=0,"",'Ark1'!W386)</f>
        <v>59.784431137724518</v>
      </c>
      <c r="K30" s="215">
        <f t="shared" si="9"/>
        <v>1.2073918628000513</v>
      </c>
      <c r="L30" s="206">
        <f>+IF(E30=0,"",'Ark1'!Z386)</f>
        <v>140.54281437125752</v>
      </c>
      <c r="M30" s="206">
        <f t="shared" si="10"/>
        <v>-3.7393608553286128</v>
      </c>
      <c r="N30" s="206">
        <f>+IF(E30=0,"",'Ark1'!AA386)</f>
        <v>31.696829105019798</v>
      </c>
      <c r="O30" s="215">
        <f>+IF(E30=0,"",'Ark1'!AB386)</f>
        <v>4.1413928642470248</v>
      </c>
      <c r="P30" s="206">
        <f>+IF(E30=0,"",'Ark1'!AC386)</f>
        <v>-61.250814744159641</v>
      </c>
      <c r="Q30" s="206">
        <f t="shared" si="11"/>
        <v>5.5666666666666664</v>
      </c>
      <c r="R30" s="215">
        <f>+IF(E30=0,"",'Ark1'!V386)</f>
        <v>5.3592814371257491</v>
      </c>
      <c r="S30" s="206">
        <f t="shared" si="12"/>
        <v>46.941300000000012</v>
      </c>
      <c r="T30" s="28"/>
      <c r="AG30"/>
      <c r="AH30"/>
      <c r="AI30"/>
      <c r="AK30"/>
      <c r="AL30"/>
      <c r="AM30"/>
      <c r="AN30"/>
      <c r="AO30"/>
    </row>
    <row r="31" spans="1:41" ht="15.6">
      <c r="A31" s="28"/>
      <c r="B31" s="207">
        <f>+'Ark1'!C387</f>
        <v>2023</v>
      </c>
      <c r="C31" s="207">
        <f>+'Ark1'!E387</f>
        <v>22</v>
      </c>
      <c r="D31" s="207">
        <f>+IF(E31=0,"",'Ark1'!Q387)</f>
        <v>77</v>
      </c>
      <c r="E31" s="94">
        <f>+'Ark1'!R387</f>
        <v>417</v>
      </c>
      <c r="F31" s="206">
        <f t="shared" si="8"/>
        <v>96</v>
      </c>
      <c r="G31" s="206">
        <f>+IF(E31=0,"",'Ark1'!S387)</f>
        <v>417</v>
      </c>
      <c r="H31" s="208">
        <f>+'Ark1'!T387</f>
        <v>2.3164092878569043</v>
      </c>
      <c r="I31" s="208">
        <f>+'Ark1'!U387</f>
        <v>2.349367043707562</v>
      </c>
      <c r="J31" s="95">
        <f>+IF(E31=0,"",'Ark1'!W387)</f>
        <v>59.841726618705025</v>
      </c>
      <c r="K31" s="215">
        <f t="shared" si="9"/>
        <v>0.60808175889192739</v>
      </c>
      <c r="L31" s="206">
        <f>+IF(E31=0,"",'Ark1'!Z387)</f>
        <v>139.77314148681063</v>
      </c>
      <c r="M31" s="206">
        <f t="shared" si="10"/>
        <v>2.027970147246748</v>
      </c>
      <c r="N31" s="206">
        <f>+IF(E31=0,"",'Ark1'!AA387)</f>
        <v>28.57502469664735</v>
      </c>
      <c r="O31" s="215">
        <f>+IF(E31=0,"",'Ark1'!AB387)</f>
        <v>4.2936442786343312</v>
      </c>
      <c r="P31" s="206">
        <f>+IF(E31=0,"",'Ark1'!AC387)</f>
        <v>-62.330017000625837</v>
      </c>
      <c r="Q31" s="206">
        <f t="shared" si="11"/>
        <v>5.4155844155844157</v>
      </c>
      <c r="R31" s="215">
        <f>+IF(E31=0,"",'Ark1'!V387)</f>
        <v>4.6139088729016793</v>
      </c>
      <c r="S31" s="206">
        <f t="shared" si="12"/>
        <v>58.285400000000031</v>
      </c>
      <c r="T31" s="28"/>
      <c r="AG31"/>
      <c r="AH31"/>
      <c r="AI31"/>
      <c r="AK31"/>
      <c r="AL31"/>
      <c r="AM31"/>
      <c r="AN31"/>
      <c r="AO31"/>
    </row>
    <row r="32" spans="1:41" ht="15.6">
      <c r="A32" s="28"/>
      <c r="B32" s="207">
        <f>+'Ark1'!C388</f>
        <v>2023</v>
      </c>
      <c r="C32" s="207">
        <f>+'Ark1'!E388</f>
        <v>23</v>
      </c>
      <c r="D32" s="207">
        <f>+IF(E32=0,"",'Ark1'!Q388)</f>
        <v>55</v>
      </c>
      <c r="E32" s="94">
        <f>+'Ark1'!R388</f>
        <v>363</v>
      </c>
      <c r="F32" s="206">
        <f t="shared" ref="F32:F39" si="13">+IF(E32=0,"",E32-E86)</f>
        <v>112</v>
      </c>
      <c r="G32" s="206">
        <f>+IF(E32=0,"",'Ark1'!S388)</f>
        <v>359</v>
      </c>
      <c r="H32" s="208">
        <f>+'Ark1'!T388</f>
        <v>2.0164426174869465</v>
      </c>
      <c r="I32" s="208">
        <f>+'Ark1'!U388</f>
        <v>1.9662356130723644</v>
      </c>
      <c r="J32" s="95">
        <f>+IF(E32=0,"",'Ark1'!W388)</f>
        <v>60.247910863509759</v>
      </c>
      <c r="K32" s="215">
        <f t="shared" ref="K32:K39" si="14">+J32-J86</f>
        <v>1.375400903350382</v>
      </c>
      <c r="L32" s="206">
        <f>+IF(E32=0,"",'Ark1'!Z388)</f>
        <v>135.87827298050149</v>
      </c>
      <c r="M32" s="206">
        <f t="shared" ref="M32:M39" si="15">+IF(E32=0,"",L32-L86)</f>
        <v>-6.0520059039607474</v>
      </c>
      <c r="N32" s="206">
        <f>+IF(E32=0,"",'Ark1'!AA388)</f>
        <v>31.205201450631392</v>
      </c>
      <c r="O32" s="215">
        <f>+IF(E32=0,"",'Ark1'!AB388)</f>
        <v>3.6902853469501777</v>
      </c>
      <c r="P32" s="206">
        <f>+IF(E32=0,"",'Ark1'!AC388)</f>
        <v>-45.902489938481629</v>
      </c>
      <c r="Q32" s="206">
        <f t="shared" ref="Q32:Q39" si="16">+IF(E32=0,"",IF(E32=0,"",E32/D32))</f>
        <v>6.6</v>
      </c>
      <c r="R32" s="215">
        <f>+IF(E32=0,"",'Ark1'!V388)</f>
        <v>4.9889807162534447</v>
      </c>
      <c r="S32" s="206">
        <f t="shared" ref="S32:S39" si="17">+IF(E32=0,"",(E32*L32)/1000)</f>
        <v>49.323813091922041</v>
      </c>
      <c r="T32" s="28"/>
      <c r="AG32"/>
      <c r="AH32"/>
      <c r="AI32"/>
      <c r="AK32"/>
      <c r="AL32"/>
      <c r="AM32"/>
      <c r="AN32"/>
      <c r="AO32"/>
    </row>
    <row r="33" spans="1:41" ht="15.6">
      <c r="A33" s="28"/>
      <c r="B33" s="207">
        <f>+'Ark1'!C389</f>
        <v>2023</v>
      </c>
      <c r="C33" s="207">
        <f>+'Ark1'!E389</f>
        <v>24</v>
      </c>
      <c r="D33" s="207">
        <f>+IF(E33=0,"",'Ark1'!Q389)</f>
        <v>47</v>
      </c>
      <c r="E33" s="94">
        <f>+'Ark1'!R389</f>
        <v>283</v>
      </c>
      <c r="F33" s="206">
        <f t="shared" si="13"/>
        <v>81</v>
      </c>
      <c r="G33" s="206">
        <f>+IF(E33=0,"",'Ark1'!S389)</f>
        <v>283</v>
      </c>
      <c r="H33" s="208">
        <f>+'Ark1'!T389</f>
        <v>1.572047550272192</v>
      </c>
      <c r="I33" s="208">
        <f>+'Ark1'!U389</f>
        <v>1.5113519378870059</v>
      </c>
      <c r="J33" s="95">
        <f>+IF(E33=0,"",'Ark1'!W389)</f>
        <v>60.049469964664304</v>
      </c>
      <c r="K33" s="215">
        <f t="shared" si="14"/>
        <v>1.2524402616939838</v>
      </c>
      <c r="L33" s="206">
        <f>+IF(E33=0,"",'Ark1'!Z389)</f>
        <v>132.49151943462891</v>
      </c>
      <c r="M33" s="206">
        <f t="shared" si="15"/>
        <v>-9.393134030717647</v>
      </c>
      <c r="N33" s="206">
        <f>+IF(E33=0,"",'Ark1'!AA389)</f>
        <v>27.393806504277968</v>
      </c>
      <c r="O33" s="215">
        <f>+IF(E33=0,"",'Ark1'!AB389)</f>
        <v>3.7507631357748639</v>
      </c>
      <c r="P33" s="206">
        <f>+IF(E33=0,"",'Ark1'!AC389)</f>
        <v>-50.121690300990245</v>
      </c>
      <c r="Q33" s="206">
        <f t="shared" si="16"/>
        <v>6.0212765957446805</v>
      </c>
      <c r="R33" s="215">
        <f>+IF(E33=0,"",'Ark1'!V389)</f>
        <v>5.402826855123676</v>
      </c>
      <c r="S33" s="206">
        <f t="shared" si="17"/>
        <v>37.495099999999987</v>
      </c>
      <c r="T33" s="28"/>
      <c r="AG33"/>
      <c r="AH33"/>
      <c r="AI33"/>
      <c r="AK33"/>
      <c r="AL33"/>
      <c r="AM33"/>
      <c r="AN33"/>
      <c r="AO33"/>
    </row>
    <row r="34" spans="1:41" ht="15.6">
      <c r="A34" s="28"/>
      <c r="B34" s="207">
        <f>+'Ark1'!C390</f>
        <v>2023</v>
      </c>
      <c r="C34" s="207">
        <f>+'Ark1'!E390</f>
        <v>25</v>
      </c>
      <c r="D34" s="207">
        <f>+IF(E34=0,"",'Ark1'!Q390)</f>
        <v>61</v>
      </c>
      <c r="E34" s="94">
        <f>+'Ark1'!R390</f>
        <v>420</v>
      </c>
      <c r="F34" s="206">
        <f t="shared" si="13"/>
        <v>80</v>
      </c>
      <c r="G34" s="206">
        <f>+IF(E34=0,"",'Ark1'!S390)</f>
        <v>419</v>
      </c>
      <c r="H34" s="208">
        <f>+'Ark1'!T390</f>
        <v>2.3330741028774566</v>
      </c>
      <c r="I34" s="208">
        <f>+'Ark1'!U390</f>
        <v>2.1980790826547487</v>
      </c>
      <c r="J34" s="95">
        <f>+IF(E34=0,"",'Ark1'!W390)</f>
        <v>60.035799522673024</v>
      </c>
      <c r="K34" s="215">
        <f t="shared" si="14"/>
        <v>0.43874069914361513</v>
      </c>
      <c r="L34" s="206">
        <f>+IF(E34=0,"",'Ark1'!Z390)</f>
        <v>130.1482100238664</v>
      </c>
      <c r="M34" s="206">
        <f t="shared" si="15"/>
        <v>-8.3279664467217174</v>
      </c>
      <c r="N34" s="206">
        <f>+IF(E34=0,"",'Ark1'!AA390)</f>
        <v>29.452337863513034</v>
      </c>
      <c r="O34" s="215">
        <f>+IF(E34=0,"",'Ark1'!AB390)</f>
        <v>3.7405291724088992</v>
      </c>
      <c r="P34" s="206">
        <f>+IF(E34=0,"",'Ark1'!AC390)</f>
        <v>-58.301469949998896</v>
      </c>
      <c r="Q34" s="206">
        <f t="shared" si="16"/>
        <v>6.8852459016393439</v>
      </c>
      <c r="R34" s="215">
        <f>+IF(E34=0,"",'Ark1'!V390)</f>
        <v>5.4142857142857155</v>
      </c>
      <c r="S34" s="206">
        <f t="shared" si="17"/>
        <v>54.662248210023883</v>
      </c>
      <c r="T34" s="28"/>
      <c r="AG34"/>
      <c r="AH34"/>
      <c r="AI34"/>
      <c r="AK34"/>
      <c r="AL34"/>
      <c r="AM34"/>
      <c r="AN34"/>
      <c r="AO34"/>
    </row>
    <row r="35" spans="1:41" ht="15.6">
      <c r="A35" s="28"/>
      <c r="B35" s="207">
        <f>+'Ark1'!C391</f>
        <v>2023</v>
      </c>
      <c r="C35" s="207">
        <f>+'Ark1'!E391</f>
        <v>26</v>
      </c>
      <c r="D35" s="207">
        <f>+IF(E35=0,"",'Ark1'!Q391)</f>
        <v>52</v>
      </c>
      <c r="E35" s="94">
        <f>+'Ark1'!R391</f>
        <v>280</v>
      </c>
      <c r="F35" s="206">
        <f t="shared" si="13"/>
        <v>-25</v>
      </c>
      <c r="G35" s="206">
        <f>+IF(E35=0,"",'Ark1'!S391)</f>
        <v>280</v>
      </c>
      <c r="H35" s="208">
        <f>+'Ark1'!T391</f>
        <v>1.5553827352516385</v>
      </c>
      <c r="I35" s="208">
        <f>+'Ark1'!U391</f>
        <v>1.5357422997640373</v>
      </c>
      <c r="J35" s="95">
        <f>+IF(E35=0,"",'Ark1'!W391)</f>
        <v>60.510714285714307</v>
      </c>
      <c r="K35" s="215">
        <f t="shared" si="14"/>
        <v>0.35610902255641719</v>
      </c>
      <c r="L35" s="206">
        <f>+IF(E35=0,"",'Ark1'!Z391)</f>
        <v>136.07214285714281</v>
      </c>
      <c r="M35" s="206">
        <f t="shared" si="15"/>
        <v>-0.13147556390984505</v>
      </c>
      <c r="N35" s="206">
        <f>+IF(E35=0,"",'Ark1'!AA391)</f>
        <v>29.616806444645761</v>
      </c>
      <c r="O35" s="215">
        <f>+IF(E35=0,"",'Ark1'!AB391)</f>
        <v>3.5050819519371719</v>
      </c>
      <c r="P35" s="206">
        <f>+IF(E35=0,"",'Ark1'!AC391)</f>
        <v>-51.80347705613292</v>
      </c>
      <c r="Q35" s="206">
        <f t="shared" si="16"/>
        <v>5.384615384615385</v>
      </c>
      <c r="R35" s="215">
        <f>+IF(E35=0,"",'Ark1'!V391)</f>
        <v>4.1428571428571441</v>
      </c>
      <c r="S35" s="206">
        <f t="shared" si="17"/>
        <v>38.10019999999998</v>
      </c>
      <c r="T35" s="28"/>
      <c r="AG35"/>
      <c r="AH35"/>
      <c r="AI35"/>
      <c r="AK35"/>
      <c r="AL35"/>
      <c r="AM35"/>
      <c r="AN35"/>
      <c r="AO35"/>
    </row>
    <row r="36" spans="1:41" ht="15.6">
      <c r="A36" s="28"/>
      <c r="B36" s="207">
        <f>+'Ark1'!C392</f>
        <v>2023</v>
      </c>
      <c r="C36" s="207">
        <f>+'Ark1'!E392</f>
        <v>27</v>
      </c>
      <c r="D36" s="207">
        <f>+IF(E36=0,"",'Ark1'!Q392)</f>
        <v>72</v>
      </c>
      <c r="E36" s="94">
        <f>+'Ark1'!R392</f>
        <v>334</v>
      </c>
      <c r="F36" s="206">
        <f t="shared" si="13"/>
        <v>27</v>
      </c>
      <c r="G36" s="206">
        <f>+IF(E36=0,"",'Ark1'!S392)</f>
        <v>333</v>
      </c>
      <c r="H36" s="208">
        <f>+'Ark1'!T392</f>
        <v>1.8553494056215976</v>
      </c>
      <c r="I36" s="208">
        <f>+'Ark1'!U392</f>
        <v>1.9419500519569943</v>
      </c>
      <c r="J36" s="95">
        <f>+IF(E36=0,"",'Ark1'!W392)</f>
        <v>59.144144144144143</v>
      </c>
      <c r="K36" s="215">
        <f t="shared" si="14"/>
        <v>-1.3835431522728001</v>
      </c>
      <c r="L36" s="206">
        <f>+IF(E36=0,"",'Ark1'!Z392)</f>
        <v>144.67807807807824</v>
      </c>
      <c r="M36" s="206">
        <f t="shared" si="15"/>
        <v>2.0047881757982111</v>
      </c>
      <c r="N36" s="206">
        <f>+IF(E36=0,"",'Ark1'!AA392)</f>
        <v>30.301085222736631</v>
      </c>
      <c r="O36" s="215">
        <f>+IF(E36=0,"",'Ark1'!AB392)</f>
        <v>3.9958992046468391</v>
      </c>
      <c r="P36" s="206">
        <f>+IF(E36=0,"",'Ark1'!AC392)</f>
        <v>-55.043479195220158</v>
      </c>
      <c r="Q36" s="206">
        <f t="shared" si="16"/>
        <v>4.6388888888888893</v>
      </c>
      <c r="R36" s="215">
        <f>+IF(E36=0,"",'Ark1'!V392)</f>
        <v>5.6407185628742509</v>
      </c>
      <c r="S36" s="206">
        <f t="shared" si="17"/>
        <v>48.322478078078134</v>
      </c>
      <c r="T36" s="28"/>
      <c r="AG36"/>
      <c r="AH36"/>
      <c r="AI36"/>
      <c r="AK36"/>
      <c r="AL36"/>
      <c r="AM36"/>
      <c r="AN36"/>
      <c r="AO36"/>
    </row>
    <row r="37" spans="1:41" ht="15.6">
      <c r="A37" s="28"/>
      <c r="B37" s="207">
        <f>+'Ark1'!C393</f>
        <v>2023</v>
      </c>
      <c r="C37" s="207">
        <f>+'Ark1'!E393</f>
        <v>28</v>
      </c>
      <c r="D37" s="207">
        <f>+IF(E37=0,"",'Ark1'!Q393)</f>
        <v>67</v>
      </c>
      <c r="E37" s="94">
        <f>+'Ark1'!R393</f>
        <v>288</v>
      </c>
      <c r="F37" s="206">
        <f t="shared" si="13"/>
        <v>-6</v>
      </c>
      <c r="G37" s="206">
        <f>+IF(E37=0,"",'Ark1'!S393)</f>
        <v>288</v>
      </c>
      <c r="H37" s="208">
        <f>+'Ark1'!T393</f>
        <v>1.5998222419731143</v>
      </c>
      <c r="I37" s="208">
        <f>+'Ark1'!U393</f>
        <v>1.6195466319050598</v>
      </c>
      <c r="J37" s="95">
        <f>+IF(E37=0,"",'Ark1'!W393)</f>
        <v>60.704861111111121</v>
      </c>
      <c r="K37" s="215">
        <f t="shared" si="14"/>
        <v>0.60588500189611949</v>
      </c>
      <c r="L37" s="206">
        <f>+IF(E37=0,"",'Ark1'!Z393)</f>
        <v>139.51145833333331</v>
      </c>
      <c r="M37" s="206">
        <f t="shared" si="15"/>
        <v>-3.660896615472069</v>
      </c>
      <c r="N37" s="206">
        <f>+IF(E37=0,"",'Ark1'!AA393)</f>
        <v>30.1338283621938</v>
      </c>
      <c r="O37" s="215">
        <f>+IF(E37=0,"",'Ark1'!AB393)</f>
        <v>3.7748772949357137</v>
      </c>
      <c r="P37" s="206">
        <f>+IF(E37=0,"",'Ark1'!AC393)</f>
        <v>-55.978887327121562</v>
      </c>
      <c r="Q37" s="206">
        <f t="shared" si="16"/>
        <v>4.2985074626865671</v>
      </c>
      <c r="R37" s="215">
        <f>+IF(E37=0,"",'Ark1'!V393)</f>
        <v>4.6215277777777777</v>
      </c>
      <c r="S37" s="206">
        <f t="shared" si="17"/>
        <v>40.179299999999998</v>
      </c>
      <c r="T37" s="28"/>
      <c r="AG37"/>
      <c r="AH37"/>
      <c r="AI37"/>
      <c r="AK37"/>
      <c r="AL37"/>
      <c r="AM37"/>
      <c r="AN37"/>
      <c r="AO37"/>
    </row>
    <row r="38" spans="1:41" ht="15.6">
      <c r="A38" s="28"/>
      <c r="B38" s="207">
        <f>+'Ark1'!C394</f>
        <v>2023</v>
      </c>
      <c r="C38" s="207">
        <f>+'Ark1'!E394</f>
        <v>29</v>
      </c>
      <c r="D38" s="207">
        <f>+IF(E38=0,"",'Ark1'!Q394)</f>
        <v>58</v>
      </c>
      <c r="E38" s="94">
        <f>+'Ark1'!R394</f>
        <v>343</v>
      </c>
      <c r="F38" s="206">
        <f t="shared" si="13"/>
        <v>37</v>
      </c>
      <c r="G38" s="206">
        <f>+IF(E38=0,"",'Ark1'!S394)</f>
        <v>343</v>
      </c>
      <c r="H38" s="208">
        <f>+'Ark1'!T394</f>
        <v>1.9053438506832576</v>
      </c>
      <c r="I38" s="208">
        <f>+'Ark1'!U394</f>
        <v>1.8800772945925219</v>
      </c>
      <c r="J38" s="95">
        <f>+IF(E38=0,"",'Ark1'!W394)</f>
        <v>60.279883381924208</v>
      </c>
      <c r="K38" s="215">
        <f t="shared" si="14"/>
        <v>-0.24626040892547962</v>
      </c>
      <c r="L38" s="206">
        <f>+IF(E38=0,"",'Ark1'!Z394)</f>
        <v>135.98483965014572</v>
      </c>
      <c r="M38" s="206">
        <f t="shared" si="15"/>
        <v>-4.7566636178281954</v>
      </c>
      <c r="N38" s="206">
        <f>+IF(E38=0,"",'Ark1'!AA394)</f>
        <v>30.350197100535681</v>
      </c>
      <c r="O38" s="215">
        <f>+IF(E38=0,"",'Ark1'!AB394)</f>
        <v>3.8745379468097552</v>
      </c>
      <c r="P38" s="206">
        <f>+IF(E38=0,"",'Ark1'!AC394)</f>
        <v>-56.571182521177981</v>
      </c>
      <c r="Q38" s="206">
        <f t="shared" si="16"/>
        <v>5.9137931034482758</v>
      </c>
      <c r="R38" s="215">
        <f>+IF(E38=0,"",'Ark1'!V394)</f>
        <v>4.9358600583090384</v>
      </c>
      <c r="S38" s="206">
        <f t="shared" si="17"/>
        <v>46.64279999999998</v>
      </c>
      <c r="T38" s="28"/>
      <c r="AG38"/>
      <c r="AH38"/>
      <c r="AI38"/>
      <c r="AK38"/>
      <c r="AL38"/>
      <c r="AM38"/>
      <c r="AN38"/>
      <c r="AO38"/>
    </row>
    <row r="39" spans="1:41" ht="15.6">
      <c r="A39" s="28"/>
      <c r="B39" s="207">
        <f>+'Ark1'!C395</f>
        <v>2023</v>
      </c>
      <c r="C39" s="207">
        <f>+'Ark1'!E395</f>
        <v>30</v>
      </c>
      <c r="D39" s="207">
        <f>+IF(E39=0,"",'Ark1'!Q395)</f>
        <v>45</v>
      </c>
      <c r="E39" s="94">
        <f>+'Ark1'!R395</f>
        <v>283</v>
      </c>
      <c r="F39" s="206">
        <f t="shared" si="13"/>
        <v>-14</v>
      </c>
      <c r="G39" s="206">
        <f>+IF(E39=0,"",'Ark1'!S395)</f>
        <v>283</v>
      </c>
      <c r="H39" s="208">
        <f>+'Ark1'!T395</f>
        <v>1.572047550272192</v>
      </c>
      <c r="I39" s="208">
        <f>+'Ark1'!U395</f>
        <v>1.4908392041913867</v>
      </c>
      <c r="J39" s="95">
        <f>+IF(E39=0,"",'Ark1'!W395)</f>
        <v>61.014134275618382</v>
      </c>
      <c r="K39" s="215">
        <f t="shared" si="14"/>
        <v>0.93669319817728081</v>
      </c>
      <c r="L39" s="206">
        <f>+IF(E39=0,"",'Ark1'!Z395)</f>
        <v>130.69328621908136</v>
      </c>
      <c r="M39" s="206">
        <f t="shared" si="15"/>
        <v>-8.360249134454051</v>
      </c>
      <c r="N39" s="206">
        <f>+IF(E39=0,"",'Ark1'!AA395)</f>
        <v>29.282283820389523</v>
      </c>
      <c r="O39" s="215">
        <f>+IF(E39=0,"",'Ark1'!AB395)</f>
        <v>3.8907080858799992</v>
      </c>
      <c r="P39" s="206">
        <f>+IF(E39=0,"",'Ark1'!AC395)</f>
        <v>-51.916593585538763</v>
      </c>
      <c r="Q39" s="206">
        <f t="shared" si="16"/>
        <v>6.2888888888888888</v>
      </c>
      <c r="R39" s="215">
        <f>+IF(E39=0,"",'Ark1'!V395)</f>
        <v>3.1166077738515896</v>
      </c>
      <c r="S39" s="206">
        <f t="shared" si="17"/>
        <v>36.986200000000025</v>
      </c>
      <c r="T39" s="28"/>
      <c r="AG39"/>
      <c r="AH39"/>
      <c r="AI39"/>
      <c r="AK39"/>
      <c r="AL39"/>
      <c r="AM39"/>
      <c r="AN39"/>
      <c r="AO39"/>
    </row>
    <row r="40" spans="1:41" ht="15.6">
      <c r="A40" s="28"/>
      <c r="B40" s="207">
        <f>+'Ark1'!C396</f>
        <v>2023</v>
      </c>
      <c r="C40" s="207">
        <f>+'Ark1'!E396</f>
        <v>31</v>
      </c>
      <c r="D40" s="207">
        <f>+IF(E40=0,"",'Ark1'!Q396)</f>
        <v>59</v>
      </c>
      <c r="E40" s="94">
        <f>+'Ark1'!R396</f>
        <v>347</v>
      </c>
      <c r="F40" s="206">
        <f t="shared" ref="F40:F44" si="18">+IF(E40=0,"",E40-E94)</f>
        <v>12</v>
      </c>
      <c r="G40" s="206">
        <f>+IF(E40=0,"",'Ark1'!S396)</f>
        <v>347</v>
      </c>
      <c r="H40" s="208">
        <f>+'Ark1'!T396</f>
        <v>1.9275636040439943</v>
      </c>
      <c r="I40" s="208">
        <f>+'Ark1'!U396</f>
        <v>1.8809761626636805</v>
      </c>
      <c r="J40" s="95">
        <f>+IF(E40=0,"",'Ark1'!W396)</f>
        <v>60.242074927953901</v>
      </c>
      <c r="K40" s="215">
        <f t="shared" ref="K40:K44" si="19">+J40-J94</f>
        <v>0.3256570175061384</v>
      </c>
      <c r="L40" s="206">
        <f>+IF(E40=0,"",'Ark1'!Z396)</f>
        <v>134.4815561959654</v>
      </c>
      <c r="M40" s="206">
        <f t="shared" ref="M40:M44" si="20">+IF(E40=0,"",L40-L94)</f>
        <v>-1.7336676846316266</v>
      </c>
      <c r="N40" s="206">
        <f>+IF(E40=0,"",'Ark1'!AA396)</f>
        <v>29.202159426273823</v>
      </c>
      <c r="O40" s="215">
        <f>+IF(E40=0,"",'Ark1'!AB396)</f>
        <v>3.8223013520010887</v>
      </c>
      <c r="P40" s="206">
        <f>+IF(E40=0,"",'Ark1'!AC396)</f>
        <v>-52.544089664701161</v>
      </c>
      <c r="Q40" s="206">
        <f t="shared" ref="Q40:Q44" si="21">+IF(E40=0,"",IF(E40=0,"",E40/D40))</f>
        <v>5.8813559322033901</v>
      </c>
      <c r="R40" s="215">
        <f>+IF(E40=0,"",'Ark1'!V396)</f>
        <v>4.7233429394812676</v>
      </c>
      <c r="S40" s="206">
        <f t="shared" ref="S40:S44" si="22">+IF(E40=0,"",(E40*L40)/1000)</f>
        <v>46.665099999999988</v>
      </c>
      <c r="T40" s="28"/>
      <c r="AG40"/>
      <c r="AH40"/>
      <c r="AI40"/>
      <c r="AK40"/>
      <c r="AL40"/>
      <c r="AM40"/>
      <c r="AN40"/>
      <c r="AO40"/>
    </row>
    <row r="41" spans="1:41" ht="15.6">
      <c r="A41" s="28"/>
      <c r="B41" s="207">
        <f>+'Ark1'!C397</f>
        <v>2023</v>
      </c>
      <c r="C41" s="207">
        <f>+'Ark1'!E397</f>
        <v>32</v>
      </c>
      <c r="D41" s="207">
        <f>+IF(E41=0,"",'Ark1'!Q397)</f>
        <v>52</v>
      </c>
      <c r="E41" s="94">
        <f>+'Ark1'!R397</f>
        <v>362</v>
      </c>
      <c r="F41" s="206">
        <f t="shared" si="18"/>
        <v>40</v>
      </c>
      <c r="G41" s="206">
        <f>+IF(E41=0,"",'Ark1'!S397)</f>
        <v>362</v>
      </c>
      <c r="H41" s="208">
        <f>+'Ark1'!T397</f>
        <v>2.0108876791467614</v>
      </c>
      <c r="I41" s="208">
        <f>+'Ark1'!U397</f>
        <v>1.8812583185604577</v>
      </c>
      <c r="J41" s="95">
        <f>+IF(E41=0,"",'Ark1'!W397)</f>
        <v>60.624309392265189</v>
      </c>
      <c r="K41" s="215">
        <f t="shared" si="19"/>
        <v>1.3354895164887921</v>
      </c>
      <c r="L41" s="206">
        <f>+IF(E41=0,"",'Ark1'!Z397)</f>
        <v>128.92845303867404</v>
      </c>
      <c r="M41" s="206">
        <f t="shared" si="20"/>
        <v>-14.404466215984257</v>
      </c>
      <c r="N41" s="206">
        <f>+IF(E41=0,"",'Ark1'!AA397)</f>
        <v>29.988997841367752</v>
      </c>
      <c r="O41" s="215">
        <f>+IF(E41=0,"",'Ark1'!AB397)</f>
        <v>3.5573075039637363</v>
      </c>
      <c r="P41" s="206">
        <f>+IF(E41=0,"",'Ark1'!AC397)</f>
        <v>-61.282078363702929</v>
      </c>
      <c r="Q41" s="206">
        <f t="shared" si="21"/>
        <v>6.9615384615384617</v>
      </c>
      <c r="R41" s="215">
        <f>+IF(E41=0,"",'Ark1'!V397)</f>
        <v>3.1436464088397802</v>
      </c>
      <c r="S41" s="206">
        <f t="shared" si="22"/>
        <v>46.6721</v>
      </c>
      <c r="T41" s="28"/>
      <c r="AG41"/>
      <c r="AH41"/>
      <c r="AI41"/>
      <c r="AK41"/>
      <c r="AL41"/>
      <c r="AM41"/>
      <c r="AN41"/>
      <c r="AO41"/>
    </row>
    <row r="42" spans="1:41" ht="15.6">
      <c r="A42" s="28"/>
      <c r="B42" s="207">
        <f>+'Ark1'!C398</f>
        <v>2023</v>
      </c>
      <c r="C42" s="207">
        <f>+'Ark1'!E398</f>
        <v>33</v>
      </c>
      <c r="D42" s="207">
        <f>+IF(E42=0,"",'Ark1'!Q398)</f>
        <v>60</v>
      </c>
      <c r="E42" s="94">
        <f>+'Ark1'!R398</f>
        <v>396</v>
      </c>
      <c r="F42" s="206">
        <f t="shared" si="18"/>
        <v>-17</v>
      </c>
      <c r="G42" s="206">
        <f>+IF(E42=0,"",'Ark1'!S398)</f>
        <v>396</v>
      </c>
      <c r="H42" s="208">
        <f>+'Ark1'!T398</f>
        <v>2.1997555827130317</v>
      </c>
      <c r="I42" s="208">
        <f>+'Ark1'!U398</f>
        <v>2.2477304588902896</v>
      </c>
      <c r="J42" s="95">
        <f>+IF(E42=0,"",'Ark1'!W398)</f>
        <v>59.555555555555557</v>
      </c>
      <c r="K42" s="215">
        <f t="shared" si="19"/>
        <v>-0.28463814904491613</v>
      </c>
      <c r="L42" s="206">
        <f>+IF(E42=0,"",'Ark1'!Z398)</f>
        <v>140.81792929292936</v>
      </c>
      <c r="M42" s="206">
        <f t="shared" si="20"/>
        <v>3.6339099224692859</v>
      </c>
      <c r="N42" s="206">
        <f>+IF(E42=0,"",'Ark1'!AA398)</f>
        <v>31.34986599225536</v>
      </c>
      <c r="O42" s="215">
        <f>+IF(E42=0,"",'Ark1'!AB398)</f>
        <v>4.0910649677248889</v>
      </c>
      <c r="P42" s="206">
        <f>+IF(E42=0,"",'Ark1'!AC398)</f>
        <v>-56.101720106018753</v>
      </c>
      <c r="Q42" s="206">
        <f t="shared" si="21"/>
        <v>6.6</v>
      </c>
      <c r="R42" s="215">
        <f>+IF(E42=0,"",'Ark1'!V398)</f>
        <v>5.3636363636363633</v>
      </c>
      <c r="S42" s="206">
        <f t="shared" si="22"/>
        <v>55.763900000000028</v>
      </c>
      <c r="T42" s="28"/>
      <c r="AG42"/>
      <c r="AH42"/>
      <c r="AI42"/>
      <c r="AK42"/>
      <c r="AL42"/>
      <c r="AM42"/>
      <c r="AN42"/>
      <c r="AO42"/>
    </row>
    <row r="43" spans="1:41" ht="15.6">
      <c r="A43" s="28"/>
      <c r="B43" s="207">
        <f>+'Ark1'!C399</f>
        <v>2023</v>
      </c>
      <c r="C43" s="207">
        <f>+'Ark1'!E399</f>
        <v>34</v>
      </c>
      <c r="D43" s="207">
        <f>+IF(E43=0,"",'Ark1'!Q399)</f>
        <v>67</v>
      </c>
      <c r="E43" s="94">
        <f>+'Ark1'!R399</f>
        <v>394</v>
      </c>
      <c r="F43" s="206">
        <f t="shared" si="18"/>
        <v>-39</v>
      </c>
      <c r="G43" s="206">
        <f>+IF(E43=0,"",'Ark1'!S399)</f>
        <v>393</v>
      </c>
      <c r="H43" s="208">
        <f>+'Ark1'!T399</f>
        <v>2.1886457060326632</v>
      </c>
      <c r="I43" s="208">
        <f>+'Ark1'!U399</f>
        <v>2.1536314673154657</v>
      </c>
      <c r="J43" s="95">
        <f>+IF(E43=0,"",'Ark1'!W399)</f>
        <v>60.292620865139952</v>
      </c>
      <c r="K43" s="215">
        <f t="shared" si="19"/>
        <v>1.493544652668831</v>
      </c>
      <c r="L43" s="206">
        <f>+IF(E43=0,"",'Ark1'!Z399)</f>
        <v>135.95267175572531</v>
      </c>
      <c r="M43" s="206">
        <f t="shared" si="20"/>
        <v>0.33650547397027708</v>
      </c>
      <c r="N43" s="206">
        <f>+IF(E43=0,"",'Ark1'!AA399)</f>
        <v>29.016817081190343</v>
      </c>
      <c r="O43" s="215">
        <f>+IF(E43=0,"",'Ark1'!AB399)</f>
        <v>3.9401852814538354</v>
      </c>
      <c r="P43" s="206">
        <f>+IF(E43=0,"",'Ark1'!AC399)</f>
        <v>-57.861133936607921</v>
      </c>
      <c r="Q43" s="206">
        <f t="shared" si="21"/>
        <v>5.8805970149253728</v>
      </c>
      <c r="R43" s="215">
        <f>+IF(E43=0,"",'Ark1'!V399)</f>
        <v>4.664974619289338</v>
      </c>
      <c r="S43" s="206">
        <f t="shared" si="22"/>
        <v>53.565352671755768</v>
      </c>
      <c r="T43" s="28"/>
      <c r="AG43"/>
      <c r="AH43"/>
      <c r="AI43"/>
      <c r="AK43"/>
      <c r="AL43"/>
      <c r="AM43"/>
      <c r="AN43"/>
      <c r="AO43"/>
    </row>
    <row r="44" spans="1:41" s="3" customFormat="1" ht="15.6">
      <c r="A44" s="28"/>
      <c r="B44" s="207">
        <f>+'Ark1'!C400</f>
        <v>2023</v>
      </c>
      <c r="C44" s="207">
        <f>+'Ark1'!E400</f>
        <v>35</v>
      </c>
      <c r="D44" s="207">
        <f>+IF(E44=0,"",'Ark1'!Q400)</f>
        <v>60</v>
      </c>
      <c r="E44" s="94">
        <f>+'Ark1'!R400</f>
        <v>331</v>
      </c>
      <c r="F44" s="206">
        <f t="shared" si="18"/>
        <v>86</v>
      </c>
      <c r="G44" s="206">
        <f>+IF(E44=0,"",'Ark1'!S400)</f>
        <v>331</v>
      </c>
      <c r="H44" s="208">
        <f>+'Ark1'!T400</f>
        <v>1.8386845906010445</v>
      </c>
      <c r="I44" s="208">
        <f>+'Ark1'!U400</f>
        <v>1.9141012649451936</v>
      </c>
      <c r="J44" s="95">
        <f>+IF(E44=0,"",'Ark1'!W400)</f>
        <v>59.238670694864062</v>
      </c>
      <c r="K44" s="215">
        <f t="shared" si="19"/>
        <v>0.28356865404774112</v>
      </c>
      <c r="L44" s="206">
        <f>+IF(E44=0,"",'Ark1'!Z400)</f>
        <v>143.46495468277951</v>
      </c>
      <c r="M44" s="206">
        <f t="shared" si="20"/>
        <v>0.77352611135100346</v>
      </c>
      <c r="N44" s="206">
        <f>+IF(E44=0,"",'Ark1'!AA400)</f>
        <v>31.12690394930512</v>
      </c>
      <c r="O44" s="215">
        <f>+IF(E44=0,"",'Ark1'!AB400)</f>
        <v>4.5165506365906865</v>
      </c>
      <c r="P44" s="206">
        <f>+IF(E44=0,"",'Ark1'!AC400)</f>
        <v>-54.077679185890034</v>
      </c>
      <c r="Q44" s="206">
        <f t="shared" si="21"/>
        <v>5.5166666666666666</v>
      </c>
      <c r="R44" s="215">
        <f>+IF(E44=0,"",'Ark1'!V400)</f>
        <v>6.4199395770392753</v>
      </c>
      <c r="S44" s="206">
        <f t="shared" si="22"/>
        <v>47.486900000000013</v>
      </c>
      <c r="T44" s="28"/>
    </row>
    <row r="45" spans="1:41" s="3" customFormat="1" ht="15.6">
      <c r="A45" s="28"/>
      <c r="B45" s="207">
        <f>+'Ark1'!C401</f>
        <v>2023</v>
      </c>
      <c r="C45" s="207">
        <f>+'Ark1'!E401</f>
        <v>36</v>
      </c>
      <c r="D45" s="207">
        <f>+IF(E45=0,"",'Ark1'!Q401)</f>
        <v>59</v>
      </c>
      <c r="E45" s="94">
        <f>+'Ark1'!R401</f>
        <v>351</v>
      </c>
      <c r="F45" s="206">
        <f t="shared" ref="F45" si="23">+IF(E45=0,"",E45-E99)</f>
        <v>74</v>
      </c>
      <c r="G45" s="206">
        <f>+IF(E45=0,"",'Ark1'!S401)</f>
        <v>334</v>
      </c>
      <c r="H45" s="208">
        <f>+'Ark1'!T401</f>
        <v>1.9497833574047327</v>
      </c>
      <c r="I45" s="208">
        <f>+'Ark1'!U401</f>
        <v>1.8239323019326064</v>
      </c>
      <c r="J45" s="95">
        <f>+IF(E45=0,"",'Ark1'!W401)</f>
        <v>60.553892215568872</v>
      </c>
      <c r="K45" s="215">
        <f t="shared" ref="K45" si="24">+J45-J99</f>
        <v>0.9943254285652614</v>
      </c>
      <c r="L45" s="206">
        <f>+IF(E45=0,"",'Ark1'!Z401)</f>
        <v>135.47874251497001</v>
      </c>
      <c r="M45" s="206">
        <f t="shared" ref="M45" si="25">+IF(E45=0,"",L45-L99)</f>
        <v>-7.7782971962213594</v>
      </c>
      <c r="N45" s="206">
        <f>+IF(E45=0,"",'Ark1'!AA401)</f>
        <v>30.61353752600068</v>
      </c>
      <c r="O45" s="215">
        <f>+IF(E45=0,"",'Ark1'!AB401)</f>
        <v>4.0999963269005422</v>
      </c>
      <c r="P45" s="206">
        <f>+IF(E45=0,"",'Ark1'!AC401)</f>
        <v>-62.204045190887122</v>
      </c>
      <c r="Q45" s="206">
        <f t="shared" ref="Q45" si="26">+IF(E45=0,"",IF(E45=0,"",E45/D45))</f>
        <v>5.9491525423728815</v>
      </c>
      <c r="R45" s="215">
        <f>+IF(E45=0,"",'Ark1'!V401)</f>
        <v>4.6894586894586876</v>
      </c>
      <c r="S45" s="206">
        <f t="shared" ref="S45" si="27">+IF(E45=0,"",(E45*L45)/1000)</f>
        <v>47.553038622754471</v>
      </c>
      <c r="T45" s="28"/>
    </row>
    <row r="46" spans="1:41" s="3" customFormat="1" ht="15.6">
      <c r="A46" s="28"/>
      <c r="B46" s="207">
        <f>+'Ark1'!C402</f>
        <v>2023</v>
      </c>
      <c r="C46" s="207">
        <f>+'Ark1'!E402</f>
        <v>37</v>
      </c>
      <c r="D46" s="207">
        <f>+IF(E46=0,"",'Ark1'!Q402)</f>
        <v>52</v>
      </c>
      <c r="E46" s="94">
        <f>+'Ark1'!R402</f>
        <v>372</v>
      </c>
      <c r="F46" s="206">
        <f t="shared" ref="F46" si="28">+IF(E46=0,"",E46-E100)</f>
        <v>-40</v>
      </c>
      <c r="G46" s="206">
        <f>+IF(E46=0,"",'Ark1'!S402)</f>
        <v>372</v>
      </c>
      <c r="H46" s="208">
        <f>+'Ark1'!T402</f>
        <v>2.0664370625486059</v>
      </c>
      <c r="I46" s="208">
        <f>+'Ark1'!U402</f>
        <v>2.1104777383028246</v>
      </c>
      <c r="J46" s="95">
        <f>+IF(E46=0,"",'Ark1'!W402)</f>
        <v>59.403225806451609</v>
      </c>
      <c r="K46" s="215">
        <f t="shared" ref="K46" si="29">+J46-J100</f>
        <v>-0.78124021296587642</v>
      </c>
      <c r="L46" s="206">
        <f>+IF(E46=0,"",'Ark1'!Z402)</f>
        <v>140.7494623655914</v>
      </c>
      <c r="M46" s="206">
        <f t="shared" ref="M46" si="30">+IF(E46=0,"",L46-L100)</f>
        <v>1.8582002296689097</v>
      </c>
      <c r="N46" s="206">
        <f>+IF(E46=0,"",'Ark1'!AA402)</f>
        <v>29.949929985937526</v>
      </c>
      <c r="O46" s="215">
        <f>+IF(E46=0,"",'Ark1'!AB402)</f>
        <v>4.2183406923010871</v>
      </c>
      <c r="P46" s="206">
        <f>+IF(E46=0,"",'Ark1'!AC402)</f>
        <v>-46.129129102172151</v>
      </c>
      <c r="Q46" s="206">
        <f t="shared" ref="Q46" si="31">+IF(E46=0,"",IF(E46=0,"",E46/D46))</f>
        <v>7.1538461538461542</v>
      </c>
      <c r="R46" s="215">
        <f>+IF(E46=0,"",'Ark1'!V402)</f>
        <v>6.416666666666667</v>
      </c>
      <c r="S46" s="206">
        <f t="shared" ref="S46" si="32">+IF(E46=0,"",(E46*L46)/1000)</f>
        <v>52.358800000000002</v>
      </c>
      <c r="T46" s="28"/>
    </row>
    <row r="47" spans="1:41" s="3" customFormat="1" ht="15.6">
      <c r="A47" s="28"/>
      <c r="B47" s="207">
        <f>+'Ark1'!C403</f>
        <v>2023</v>
      </c>
      <c r="C47" s="207">
        <f>+'Ark1'!E403</f>
        <v>38</v>
      </c>
      <c r="D47" s="207">
        <f>+IF(E47=0,"",'Ark1'!Q403)</f>
        <v>65</v>
      </c>
      <c r="E47" s="94">
        <f>+'Ark1'!R403</f>
        <v>396</v>
      </c>
      <c r="F47" s="206">
        <f t="shared" ref="F47:F52" si="33">+IF(E47=0,"",E47-E101)</f>
        <v>153</v>
      </c>
      <c r="G47" s="206">
        <f>+IF(E47=0,"",'Ark1'!S403)</f>
        <v>396</v>
      </c>
      <c r="H47" s="208">
        <f>+'Ark1'!T403</f>
        <v>2.1997555827130317</v>
      </c>
      <c r="I47" s="208">
        <f>+'Ark1'!U403</f>
        <v>2.2178501494217011</v>
      </c>
      <c r="J47" s="95">
        <f>+IF(E47=0,"",'Ark1'!W403)</f>
        <v>60.237373737373744</v>
      </c>
      <c r="K47" s="215">
        <f t="shared" ref="K47:K52" si="34">+J47-J101</f>
        <v>0.89580995136552843</v>
      </c>
      <c r="L47" s="206">
        <f>+IF(E47=0,"",'Ark1'!Z403)</f>
        <v>138.94595959595961</v>
      </c>
      <c r="M47" s="206">
        <f t="shared" ref="M47:M52" si="35">+IF(E47=0,"",L47-L101)</f>
        <v>-3.0692667414888604</v>
      </c>
      <c r="N47" s="206">
        <f>+IF(E47=0,"",'Ark1'!AA403)</f>
        <v>29.718101629868844</v>
      </c>
      <c r="O47" s="215">
        <f>+IF(E47=0,"",'Ark1'!AB403)</f>
        <v>4.0213090450844611</v>
      </c>
      <c r="P47" s="206">
        <f>+IF(E47=0,"",'Ark1'!AC403)</f>
        <v>-51.551630366191795</v>
      </c>
      <c r="Q47" s="206">
        <f t="shared" ref="Q47:Q52" si="36">+IF(E47=0,"",IF(E47=0,"",E47/D47))</f>
        <v>6.092307692307692</v>
      </c>
      <c r="R47" s="215">
        <f>+IF(E47=0,"",'Ark1'!V403)</f>
        <v>4.5176767676767664</v>
      </c>
      <c r="S47" s="206">
        <f t="shared" ref="S47:S52" si="37">+IF(E47=0,"",(E47*L47)/1000)</f>
        <v>55.022600000000004</v>
      </c>
      <c r="T47" s="28"/>
    </row>
    <row r="48" spans="1:41" s="3" customFormat="1" ht="15.6">
      <c r="A48" s="28"/>
      <c r="B48" s="207">
        <f>+'Ark1'!C404</f>
        <v>2023</v>
      </c>
      <c r="C48" s="207">
        <f>+'Ark1'!E404</f>
        <v>39</v>
      </c>
      <c r="D48" s="207">
        <f>+IF(E48=0,"",'Ark1'!Q404)</f>
        <v>58</v>
      </c>
      <c r="E48" s="94">
        <f>+'Ark1'!R404</f>
        <v>396</v>
      </c>
      <c r="F48" s="206">
        <f t="shared" si="33"/>
        <v>7</v>
      </c>
      <c r="G48" s="206">
        <f>+IF(E48=0,"",'Ark1'!S404)</f>
        <v>396</v>
      </c>
      <c r="H48" s="208">
        <f>+'Ark1'!T404</f>
        <v>2.1997555827130317</v>
      </c>
      <c r="I48" s="208">
        <f>+'Ark1'!U404</f>
        <v>2.1565054266640535</v>
      </c>
      <c r="J48" s="95">
        <f>+IF(E48=0,"",'Ark1'!W404)</f>
        <v>60.393939393939391</v>
      </c>
      <c r="K48" s="215">
        <f t="shared" si="34"/>
        <v>0.99291111630443396</v>
      </c>
      <c r="L48" s="206">
        <f>+IF(E48=0,"",'Ark1'!Z404)</f>
        <v>135.10277777777779</v>
      </c>
      <c r="M48" s="206">
        <f t="shared" si="35"/>
        <v>-3.9563481862325602</v>
      </c>
      <c r="N48" s="206">
        <f>+IF(E48=0,"",'Ark1'!AA404)</f>
        <v>33.026692867723085</v>
      </c>
      <c r="O48" s="215">
        <f>+IF(E48=0,"",'Ark1'!AB404)</f>
        <v>3.6120398607882698</v>
      </c>
      <c r="P48" s="206">
        <f>+IF(E48=0,"",'Ark1'!AC404)</f>
        <v>-57.587532773192819</v>
      </c>
      <c r="Q48" s="206">
        <f t="shared" si="36"/>
        <v>6.8275862068965516</v>
      </c>
      <c r="R48" s="215">
        <f>+IF(E48=0,"",'Ark1'!V404)</f>
        <v>4.1565656565656566</v>
      </c>
      <c r="S48" s="206">
        <f t="shared" si="37"/>
        <v>53.500700000000002</v>
      </c>
      <c r="T48" s="28"/>
    </row>
    <row r="49" spans="1:20" s="3" customFormat="1" ht="15.6">
      <c r="A49" s="28"/>
      <c r="B49" s="207">
        <f>+'Ark1'!C405</f>
        <v>2023</v>
      </c>
      <c r="C49" s="207">
        <f>+'Ark1'!E405</f>
        <v>40</v>
      </c>
      <c r="D49" s="207">
        <f>+IF(E49=0,"",'Ark1'!Q405)</f>
        <v>72</v>
      </c>
      <c r="E49" s="94">
        <f>+'Ark1'!R405</f>
        <v>352</v>
      </c>
      <c r="F49" s="206">
        <f t="shared" si="33"/>
        <v>-88</v>
      </c>
      <c r="G49" s="206">
        <f>+IF(E49=0,"",'Ark1'!S405)</f>
        <v>352</v>
      </c>
      <c r="H49" s="208">
        <f>+'Ark1'!T405</f>
        <v>1.9553382957449172</v>
      </c>
      <c r="I49" s="208">
        <f>+'Ark1'!U405</f>
        <v>2.0254843205968167</v>
      </c>
      <c r="J49" s="95">
        <f>+IF(E49=0,"",'Ark1'!W405)</f>
        <v>58.798295454545446</v>
      </c>
      <c r="K49" s="215">
        <f t="shared" si="34"/>
        <v>-1.8426136363636374</v>
      </c>
      <c r="L49" s="206">
        <f>+IF(E49=0,"",'Ark1'!Z405)</f>
        <v>142.75625000000002</v>
      </c>
      <c r="M49" s="206">
        <f t="shared" si="35"/>
        <v>9.3287500000000421</v>
      </c>
      <c r="N49" s="206">
        <f>+IF(E49=0,"",'Ark1'!AA405)</f>
        <v>32.088431001208221</v>
      </c>
      <c r="O49" s="215">
        <f>+IF(E49=0,"",'Ark1'!AB405)</f>
        <v>4.4244539266525136</v>
      </c>
      <c r="P49" s="206">
        <f>+IF(E49=0,"",'Ark1'!AC405)</f>
        <v>-64.205207675052989</v>
      </c>
      <c r="Q49" s="206">
        <f t="shared" si="36"/>
        <v>4.8888888888888893</v>
      </c>
      <c r="R49" s="215">
        <f>+IF(E49=0,"",'Ark1'!V405)</f>
        <v>7.0255681818181808</v>
      </c>
      <c r="S49" s="206">
        <f t="shared" si="37"/>
        <v>50.250200000000014</v>
      </c>
      <c r="T49" s="28"/>
    </row>
    <row r="50" spans="1:20" s="2" customFormat="1" ht="15.6">
      <c r="A50" s="28"/>
      <c r="B50" s="207">
        <f>+'Ark1'!C406</f>
        <v>2023</v>
      </c>
      <c r="C50" s="207">
        <f>+'Ark1'!E406</f>
        <v>41</v>
      </c>
      <c r="D50" s="207">
        <f>+IF(E50=0,"",'Ark1'!Q406)</f>
        <v>64</v>
      </c>
      <c r="E50" s="94">
        <f>+'Ark1'!R406</f>
        <v>381</v>
      </c>
      <c r="F50" s="206">
        <f t="shared" si="33"/>
        <v>17</v>
      </c>
      <c r="G50" s="206">
        <f>+IF(E50=0,"",'Ark1'!S406)</f>
        <v>381</v>
      </c>
      <c r="H50" s="208">
        <f>+'Ark1'!T406</f>
        <v>2.1164315076102649</v>
      </c>
      <c r="I50" s="208">
        <f>+'Ark1'!U406</f>
        <v>2.1049232979348602</v>
      </c>
      <c r="J50" s="95">
        <f>+IF(E50=0,"",'Ark1'!W406)</f>
        <v>60.170603674540686</v>
      </c>
      <c r="K50" s="215">
        <f t="shared" si="34"/>
        <v>-2.4732485362264356E-3</v>
      </c>
      <c r="L50" s="206">
        <f>+IF(E50=0,"",'Ark1'!Z406)</f>
        <v>137.06299212598421</v>
      </c>
      <c r="M50" s="206">
        <f t="shared" si="35"/>
        <v>-2.611733148741024</v>
      </c>
      <c r="N50" s="206">
        <f>+IF(E50=0,"",'Ark1'!AA406)</f>
        <v>28.427021644047262</v>
      </c>
      <c r="O50" s="215">
        <f>+IF(E50=0,"",'Ark1'!AB406)</f>
        <v>4.0798817468951452</v>
      </c>
      <c r="P50" s="206">
        <f>+IF(E50=0,"",'Ark1'!AC406)</f>
        <v>-52.040865095614002</v>
      </c>
      <c r="Q50" s="206">
        <f t="shared" si="36"/>
        <v>5.953125</v>
      </c>
      <c r="R50" s="215">
        <f>+IF(E50=0,"",'Ark1'!V406)</f>
        <v>5.4173228346456703</v>
      </c>
      <c r="S50" s="206">
        <f t="shared" si="37"/>
        <v>52.220999999999982</v>
      </c>
      <c r="T50" s="28"/>
    </row>
    <row r="51" spans="1:20" s="3" customFormat="1" ht="15.6">
      <c r="A51" s="28"/>
      <c r="B51" s="207">
        <f>+'Ark1'!C407</f>
        <v>2023</v>
      </c>
      <c r="C51" s="207">
        <f>+'Ark1'!E407</f>
        <v>42</v>
      </c>
      <c r="D51" s="207">
        <f>+IF(E51=0,"",'Ark1'!Q407)</f>
        <v>58</v>
      </c>
      <c r="E51" s="94">
        <f>+'Ark1'!R407</f>
        <v>365</v>
      </c>
      <c r="F51" s="206">
        <f t="shared" si="33"/>
        <v>55</v>
      </c>
      <c r="G51" s="206">
        <f>+IF(E51=0,"",'Ark1'!S407)</f>
        <v>365</v>
      </c>
      <c r="H51" s="208">
        <f>+'Ark1'!T407</f>
        <v>2.0275524941673151</v>
      </c>
      <c r="I51" s="208">
        <f>+'Ark1'!U407</f>
        <v>2.1097360713741558</v>
      </c>
      <c r="J51" s="95">
        <f>+IF(E51=0,"",'Ark1'!W407)</f>
        <v>59.821917808219183</v>
      </c>
      <c r="K51" s="215">
        <f t="shared" si="34"/>
        <v>0.5767565178966052</v>
      </c>
      <c r="L51" s="206">
        <f>+IF(E51=0,"",'Ark1'!Z407)</f>
        <v>143.39835616438356</v>
      </c>
      <c r="M51" s="206">
        <f t="shared" si="35"/>
        <v>4.169646486964325</v>
      </c>
      <c r="N51" s="206">
        <f>+IF(E51=0,"",'Ark1'!AA407)</f>
        <v>32.430511551462935</v>
      </c>
      <c r="O51" s="215">
        <f>+IF(E51=0,"",'Ark1'!AB407)</f>
        <v>4.647999910857032</v>
      </c>
      <c r="P51" s="206">
        <f>+IF(E51=0,"",'Ark1'!AC407)</f>
        <v>-70.178846488027204</v>
      </c>
      <c r="Q51" s="206">
        <f t="shared" si="36"/>
        <v>6.2931034482758621</v>
      </c>
      <c r="R51" s="215">
        <f>+IF(E51=0,"",'Ark1'!V407)</f>
        <v>4.7698630136986324</v>
      </c>
      <c r="S51" s="206">
        <f t="shared" si="37"/>
        <v>52.340400000000002</v>
      </c>
      <c r="T51" s="28"/>
    </row>
    <row r="52" spans="1:20" s="3" customFormat="1" ht="15.6">
      <c r="A52" s="28"/>
      <c r="B52" s="207">
        <f>+'Ark1'!C408</f>
        <v>2023</v>
      </c>
      <c r="C52" s="207">
        <f>+'Ark1'!E408</f>
        <v>43</v>
      </c>
      <c r="D52" s="207">
        <f>+IF(E52=0,"",'Ark1'!Q408)</f>
        <v>63</v>
      </c>
      <c r="E52" s="94">
        <f>+'Ark1'!R408</f>
        <v>396</v>
      </c>
      <c r="F52" s="206">
        <f t="shared" si="33"/>
        <v>81</v>
      </c>
      <c r="G52" s="206">
        <f>+IF(E52=0,"",'Ark1'!S408)</f>
        <v>396</v>
      </c>
      <c r="H52" s="208">
        <f>+'Ark1'!T408</f>
        <v>2.1997555827130317</v>
      </c>
      <c r="I52" s="208">
        <f>+'Ark1'!U408</f>
        <v>2.2110582539064483</v>
      </c>
      <c r="J52" s="95">
        <f>+IF(E52=0,"",'Ark1'!W408)</f>
        <v>59.946969696969703</v>
      </c>
      <c r="K52" s="215">
        <f t="shared" si="34"/>
        <v>1.3660173160173059</v>
      </c>
      <c r="L52" s="206">
        <f>+IF(E52=0,"",'Ark1'!Z408)</f>
        <v>138.52045454545456</v>
      </c>
      <c r="M52" s="206">
        <f t="shared" si="35"/>
        <v>-3.8938311688312979</v>
      </c>
      <c r="N52" s="206">
        <f>+IF(E52=0,"",'Ark1'!AA408)</f>
        <v>28.395128882219119</v>
      </c>
      <c r="O52" s="215">
        <f>+IF(E52=0,"",'Ark1'!AB408)</f>
        <v>3.9092891070262792</v>
      </c>
      <c r="P52" s="206">
        <f>+IF(E52=0,"",'Ark1'!AC408)</f>
        <v>-53.63012522151336</v>
      </c>
      <c r="Q52" s="206">
        <f t="shared" si="36"/>
        <v>6.2857142857142856</v>
      </c>
      <c r="R52" s="215">
        <f>+IF(E52=0,"",'Ark1'!V408)</f>
        <v>5.2095959595959593</v>
      </c>
      <c r="S52" s="206">
        <f t="shared" si="37"/>
        <v>54.854100000000003</v>
      </c>
      <c r="T52" s="28"/>
    </row>
    <row r="53" spans="1:20" s="3" customFormat="1" ht="15.6">
      <c r="A53" s="28"/>
      <c r="B53" s="207">
        <f>+'Ark1'!C409</f>
        <v>2023</v>
      </c>
      <c r="C53" s="207">
        <f>+'Ark1'!E409</f>
        <v>44</v>
      </c>
      <c r="D53" s="207">
        <f>+IF(E53=0,"",'Ark1'!Q409)</f>
        <v>58</v>
      </c>
      <c r="E53" s="94">
        <f>+'Ark1'!R409</f>
        <v>309</v>
      </c>
      <c r="F53" s="206">
        <f t="shared" ref="F53:F55" si="38">+IF(E53=0,"",E53-E107)</f>
        <v>-59</v>
      </c>
      <c r="G53" s="206">
        <f>+IF(E53=0,"",'Ark1'!S409)</f>
        <v>309</v>
      </c>
      <c r="H53" s="208">
        <f>+'Ark1'!T409</f>
        <v>1.7164759471169873</v>
      </c>
      <c r="I53" s="208">
        <f>+'Ark1'!U409</f>
        <v>1.7175998368332763</v>
      </c>
      <c r="J53" s="95">
        <f>+IF(E53=0,"",'Ark1'!W409)</f>
        <v>60.527508090614887</v>
      </c>
      <c r="K53" s="215">
        <f t="shared" ref="K53:K55" si="39">+J53-J107</f>
        <v>0.84544287322358969</v>
      </c>
      <c r="L53" s="206">
        <f>+IF(E53=0,"",'Ark1'!Z409)</f>
        <v>137.90258899676382</v>
      </c>
      <c r="M53" s="206">
        <f t="shared" ref="M53:M55" si="40">+IF(E53=0,"",L53-L107)</f>
        <v>-1.100400133671144</v>
      </c>
      <c r="N53" s="206">
        <f>+IF(E53=0,"",'Ark1'!AA409)</f>
        <v>30.33363764181783</v>
      </c>
      <c r="O53" s="215">
        <f>+IF(E53=0,"",'Ark1'!AB409)</f>
        <v>3.9866347023441686</v>
      </c>
      <c r="P53" s="206">
        <f>+IF(E53=0,"",'Ark1'!AC409)</f>
        <v>-54.830909934839958</v>
      </c>
      <c r="Q53" s="206">
        <f t="shared" ref="Q53:Q55" si="41">+IF(E53=0,"",IF(E53=0,"",E53/D53))</f>
        <v>5.3275862068965516</v>
      </c>
      <c r="R53" s="215">
        <f>+IF(E53=0,"",'Ark1'!V409)</f>
        <v>4.0194174757281553</v>
      </c>
      <c r="S53" s="206">
        <f t="shared" ref="S53:S55" si="42">+IF(E53=0,"",(E53*L53)/1000)</f>
        <v>42.61190000000002</v>
      </c>
      <c r="T53" s="28"/>
    </row>
    <row r="54" spans="1:20" s="3" customFormat="1" ht="15.6">
      <c r="A54" s="28"/>
      <c r="B54" s="207">
        <f>+'Ark1'!C410</f>
        <v>2023</v>
      </c>
      <c r="C54" s="207">
        <f>+'Ark1'!E410</f>
        <v>45</v>
      </c>
      <c r="D54" s="207">
        <f>+IF(E54=0,"",'Ark1'!Q410)</f>
        <v>64</v>
      </c>
      <c r="E54" s="94">
        <f>+'Ark1'!R410</f>
        <v>378</v>
      </c>
      <c r="F54" s="206">
        <f t="shared" si="38"/>
        <v>90</v>
      </c>
      <c r="G54" s="206">
        <f>+IF(E54=0,"",'Ark1'!S410)</f>
        <v>378</v>
      </c>
      <c r="H54" s="208">
        <f>+'Ark1'!T410</f>
        <v>2.099766692589712</v>
      </c>
      <c r="I54" s="208">
        <f>+'Ark1'!U410</f>
        <v>2.1288863951682022</v>
      </c>
      <c r="J54" s="95">
        <f>+IF(E54=0,"",'Ark1'!W410)</f>
        <v>59.529100529100546</v>
      </c>
      <c r="K54" s="215">
        <f t="shared" si="39"/>
        <v>-0.4153439153438967</v>
      </c>
      <c r="L54" s="206">
        <f>+IF(E54=0,"",'Ark1'!Z410)</f>
        <v>139.72354497354502</v>
      </c>
      <c r="M54" s="206">
        <f t="shared" si="40"/>
        <v>-6.4087466931215715</v>
      </c>
      <c r="N54" s="206">
        <f>+IF(E54=0,"",'Ark1'!AA410)</f>
        <v>30.330079210141708</v>
      </c>
      <c r="O54" s="215">
        <f>+IF(E54=0,"",'Ark1'!AB410)</f>
        <v>3.974182520239776</v>
      </c>
      <c r="P54" s="206">
        <f>+IF(E54=0,"",'Ark1'!AC410)</f>
        <v>-52.92619507270755</v>
      </c>
      <c r="Q54" s="206">
        <f t="shared" si="41"/>
        <v>5.90625</v>
      </c>
      <c r="R54" s="215">
        <f>+IF(E54=0,"",'Ark1'!V410)</f>
        <v>5.5873015873015879</v>
      </c>
      <c r="S54" s="206">
        <f t="shared" si="42"/>
        <v>52.815500000000014</v>
      </c>
      <c r="T54" s="28"/>
    </row>
    <row r="55" spans="1:20" s="3" customFormat="1" ht="15.6">
      <c r="A55" s="28"/>
      <c r="B55" s="207">
        <f>+'Ark1'!C411</f>
        <v>2023</v>
      </c>
      <c r="C55" s="207">
        <f>+'Ark1'!E411</f>
        <v>46</v>
      </c>
      <c r="D55" s="207">
        <f>+IF(E55=0,"",'Ark1'!Q411)</f>
        <v>68</v>
      </c>
      <c r="E55" s="94">
        <f>+'Ark1'!R411</f>
        <v>424</v>
      </c>
      <c r="F55" s="206">
        <f t="shared" si="38"/>
        <v>73</v>
      </c>
      <c r="G55" s="206">
        <f>+IF(E55=0,"",'Ark1'!S411)</f>
        <v>424</v>
      </c>
      <c r="H55" s="208">
        <f>+'Ark1'!T411</f>
        <v>2.3552938562381955</v>
      </c>
      <c r="I55" s="208">
        <f>+'Ark1'!U411</f>
        <v>2.4356825633298902</v>
      </c>
      <c r="J55" s="95">
        <f>+IF(E55=0,"",'Ark1'!W411)</f>
        <v>59.011792452830193</v>
      </c>
      <c r="K55" s="215">
        <f t="shared" si="39"/>
        <v>-0.26171182067408694</v>
      </c>
      <c r="L55" s="206">
        <f>+IF(E55=0,"",'Ark1'!Z411)</f>
        <v>142.51603773584901</v>
      </c>
      <c r="M55" s="206">
        <f t="shared" si="40"/>
        <v>6.1599123797235222</v>
      </c>
      <c r="N55" s="206">
        <f>+IF(E55=0,"",'Ark1'!AA411)</f>
        <v>33.344242627115356</v>
      </c>
      <c r="O55" s="215">
        <f>+IF(E55=0,"",'Ark1'!AB411)</f>
        <v>4.2328848045092826</v>
      </c>
      <c r="P55" s="206">
        <f>+IF(E55=0,"",'Ark1'!AC411)</f>
        <v>-57.937933062521637</v>
      </c>
      <c r="Q55" s="206">
        <f t="shared" si="41"/>
        <v>6.2352941176470589</v>
      </c>
      <c r="R55" s="215">
        <f>+IF(E55=0,"",'Ark1'!V411)</f>
        <v>7.09669811320755</v>
      </c>
      <c r="S55" s="206">
        <f t="shared" si="42"/>
        <v>60.426799999999979</v>
      </c>
      <c r="T55" s="28"/>
    </row>
    <row r="56" spans="1:20" s="3" customFormat="1" ht="15.6">
      <c r="A56" s="28"/>
      <c r="B56" s="207">
        <f>+'Ark1'!C412</f>
        <v>2023</v>
      </c>
      <c r="C56" s="207">
        <f>+'Ark1'!E412</f>
        <v>47</v>
      </c>
      <c r="D56" s="207">
        <f>+IF(E56=0,"",'Ark1'!Q412)</f>
        <v>43</v>
      </c>
      <c r="E56" s="94">
        <f>+'Ark1'!R412</f>
        <v>308</v>
      </c>
      <c r="F56" s="206">
        <f t="shared" ref="F56:F58" si="43">+IF(E56=0,"",E56-E110)</f>
        <v>-70</v>
      </c>
      <c r="G56" s="206">
        <f>+IF(E56=0,"",'Ark1'!S412)</f>
        <v>308</v>
      </c>
      <c r="H56" s="208">
        <f>+'Ark1'!T412</f>
        <v>1.7109210087768021</v>
      </c>
      <c r="I56" s="208">
        <f>+'Ark1'!U412</f>
        <v>1.6200746665118837</v>
      </c>
      <c r="J56" s="95">
        <f>+IF(E56=0,"",'Ark1'!W412)</f>
        <v>60.185064935064943</v>
      </c>
      <c r="K56" s="215">
        <f t="shared" ref="K56:K58" si="44">+J56-J110</f>
        <v>0.67183742183743789</v>
      </c>
      <c r="L56" s="206">
        <f>+IF(E56=0,"",'Ark1'!Z412)</f>
        <v>130.49480519480517</v>
      </c>
      <c r="M56" s="206">
        <f t="shared" ref="M56:M58" si="45">+IF(E56=0,"",L56-L110)</f>
        <v>-4.2173641173641272</v>
      </c>
      <c r="N56" s="206">
        <f>+IF(E56=0,"",'Ark1'!AA412)</f>
        <v>30.41112512643296</v>
      </c>
      <c r="O56" s="215">
        <f>+IF(E56=0,"",'Ark1'!AB412)</f>
        <v>3.6947010575788801</v>
      </c>
      <c r="P56" s="206">
        <f>+IF(E56=0,"",'Ark1'!AC412)</f>
        <v>-58.208370698804686</v>
      </c>
      <c r="Q56" s="206">
        <f t="shared" ref="Q56:Q58" si="46">+IF(E56=0,"",IF(E56=0,"",E56/D56))</f>
        <v>7.1627906976744189</v>
      </c>
      <c r="R56" s="215">
        <f>+IF(E56=0,"",'Ark1'!V412)</f>
        <v>5.2727272727272716</v>
      </c>
      <c r="S56" s="206">
        <f t="shared" ref="S56:S58" si="47">+IF(E56=0,"",(E56*L56)/1000)</f>
        <v>40.192399999999992</v>
      </c>
      <c r="T56" s="28"/>
    </row>
    <row r="57" spans="1:20" s="3" customFormat="1" ht="15.6">
      <c r="A57" s="28"/>
      <c r="B57" s="207">
        <f>+'Ark1'!C413</f>
        <v>2023</v>
      </c>
      <c r="C57" s="207">
        <f>+'Ark1'!E413</f>
        <v>48</v>
      </c>
      <c r="D57" s="207">
        <f>+IF(E57=0,"",'Ark1'!Q413)</f>
        <v>74</v>
      </c>
      <c r="E57" s="94">
        <f>+'Ark1'!R413</f>
        <v>350</v>
      </c>
      <c r="F57" s="206">
        <f t="shared" si="43"/>
        <v>37</v>
      </c>
      <c r="G57" s="206">
        <f>+IF(E57=0,"",'Ark1'!S413)</f>
        <v>349</v>
      </c>
      <c r="H57" s="208">
        <f>+'Ark1'!T413</f>
        <v>1.944228419064548</v>
      </c>
      <c r="I57" s="208">
        <f>+'Ark1'!U413</f>
        <v>2.0216228156095113</v>
      </c>
      <c r="J57" s="95">
        <f>+IF(E57=0,"",'Ark1'!W413)</f>
        <v>59.355300859598863</v>
      </c>
      <c r="K57" s="215">
        <f t="shared" si="44"/>
        <v>-0.59662221732422438</v>
      </c>
      <c r="L57" s="206">
        <f>+IF(E57=0,"",'Ark1'!Z413)</f>
        <v>143.70888252149012</v>
      </c>
      <c r="M57" s="206">
        <f t="shared" si="45"/>
        <v>3.0332414958490119</v>
      </c>
      <c r="N57" s="206">
        <f>+IF(E57=0,"",'Ark1'!AA413)</f>
        <v>28.270624363517161</v>
      </c>
      <c r="O57" s="215">
        <f>+IF(E57=0,"",'Ark1'!AB413)</f>
        <v>4.0448568968950722</v>
      </c>
      <c r="P57" s="206">
        <f>+IF(E57=0,"",'Ark1'!AC413)</f>
        <v>-53.869405126473808</v>
      </c>
      <c r="Q57" s="206">
        <f t="shared" si="46"/>
        <v>4.7297297297297298</v>
      </c>
      <c r="R57" s="215">
        <f>+IF(E57=0,"",'Ark1'!V413)</f>
        <v>6.38</v>
      </c>
      <c r="S57" s="206">
        <f t="shared" si="47"/>
        <v>50.298108882521539</v>
      </c>
      <c r="T57" s="28"/>
    </row>
    <row r="58" spans="1:20" s="3" customFormat="1" ht="15.6">
      <c r="A58" s="28"/>
      <c r="B58" s="207">
        <f>+'Ark1'!C414</f>
        <v>2023</v>
      </c>
      <c r="C58" s="207">
        <f>+'Ark1'!E414</f>
        <v>49</v>
      </c>
      <c r="D58" s="207">
        <f>+IF(E58=0,"",'Ark1'!Q414)</f>
        <v>76</v>
      </c>
      <c r="E58" s="94">
        <f>+'Ark1'!R414</f>
        <v>342</v>
      </c>
      <c r="F58" s="206">
        <f t="shared" si="43"/>
        <v>48</v>
      </c>
      <c r="G58" s="206">
        <f>+IF(E58=0,"",'Ark1'!S414)</f>
        <v>342</v>
      </c>
      <c r="H58" s="208">
        <f>+'Ark1'!T414</f>
        <v>1.8997889123430725</v>
      </c>
      <c r="I58" s="208">
        <f>+'Ark1'!U414</f>
        <v>1.9956080419267548</v>
      </c>
      <c r="J58" s="95">
        <f>+IF(E58=0,"",'Ark1'!W414)</f>
        <v>59.526315789473678</v>
      </c>
      <c r="K58" s="215">
        <f t="shared" si="44"/>
        <v>0.43788041532399546</v>
      </c>
      <c r="L58" s="206">
        <f>+IF(E58=0,"",'Ark1'!Z414)</f>
        <v>144.76315789473691</v>
      </c>
      <c r="M58" s="206">
        <f t="shared" si="45"/>
        <v>-1.6419441460793678</v>
      </c>
      <c r="N58" s="206">
        <f>+IF(E58=0,"",'Ark1'!AA414)</f>
        <v>29.013412697293749</v>
      </c>
      <c r="O58" s="215">
        <f>+IF(E58=0,"",'Ark1'!AB414)</f>
        <v>4.1616682854139722</v>
      </c>
      <c r="P58" s="206">
        <f>+IF(E58=0,"",'Ark1'!AC414)</f>
        <v>-53.383525075239184</v>
      </c>
      <c r="Q58" s="206">
        <f t="shared" si="46"/>
        <v>4.5</v>
      </c>
      <c r="R58" s="215">
        <f>+IF(E58=0,"",'Ark1'!V414)</f>
        <v>5.4619883040935662</v>
      </c>
      <c r="S58" s="206">
        <f t="shared" si="47"/>
        <v>49.509000000000022</v>
      </c>
      <c r="T58" s="28"/>
    </row>
    <row r="59" spans="1:20" s="3" customFormat="1" ht="15.6">
      <c r="A59" s="28"/>
      <c r="B59" s="207">
        <f>+'Ark1'!C415</f>
        <v>2023</v>
      </c>
      <c r="C59" s="207">
        <f>+'Ark1'!E415</f>
        <v>50</v>
      </c>
      <c r="D59" s="207">
        <f>+IF(E59=0,"",'Ark1'!Q415)</f>
        <v>75</v>
      </c>
      <c r="E59" s="94">
        <f>+'Ark1'!R415</f>
        <v>545</v>
      </c>
      <c r="F59" s="206">
        <f t="shared" ref="F59:F60" si="48">+IF(E59=0,"",E59-E113)</f>
        <v>185</v>
      </c>
      <c r="G59" s="206">
        <f>+IF(E59=0,"",'Ark1'!S415)</f>
        <v>545</v>
      </c>
      <c r="H59" s="208">
        <f>+'Ark1'!T415</f>
        <v>3.027441395400511</v>
      </c>
      <c r="I59" s="208">
        <f>+'Ark1'!U415</f>
        <v>2.9863218882840008</v>
      </c>
      <c r="J59" s="95">
        <f>+IF(E59=0,"",'Ark1'!W415)</f>
        <v>60.563302752293581</v>
      </c>
      <c r="K59" s="215">
        <f t="shared" ref="K59:K60" si="49">+J59-J113</f>
        <v>0.89941386340470331</v>
      </c>
      <c r="L59" s="206">
        <f>+IF(E59=0,"",'Ark1'!Z415)</f>
        <v>135.94055045871562</v>
      </c>
      <c r="M59" s="206">
        <f t="shared" ref="M59:M60" si="50">+IF(E59=0,"",L59-L113)</f>
        <v>-5.2850050968399387</v>
      </c>
      <c r="N59" s="206">
        <f>+IF(E59=0,"",'Ark1'!AA415)</f>
        <v>29.283572557243161</v>
      </c>
      <c r="O59" s="215">
        <f>+IF(E59=0,"",'Ark1'!AB415)</f>
        <v>4.0682403957380684</v>
      </c>
      <c r="P59" s="206">
        <f>+IF(E59=0,"",'Ark1'!AC415)</f>
        <v>-59.189068991501358</v>
      </c>
      <c r="Q59" s="206">
        <f t="shared" ref="Q59:Q60" si="51">+IF(E59=0,"",IF(E59=0,"",E59/D59))</f>
        <v>7.2666666666666666</v>
      </c>
      <c r="R59" s="215">
        <f>+IF(E59=0,"",'Ark1'!V415)</f>
        <v>3.9339449541284424</v>
      </c>
      <c r="S59" s="206">
        <f t="shared" ref="S59:S60" si="52">+IF(E59=0,"",(E59*L59)/1000)</f>
        <v>74.087600000000009</v>
      </c>
      <c r="T59" s="28"/>
    </row>
    <row r="60" spans="1:20" s="3" customFormat="1" ht="15.6">
      <c r="A60" s="28"/>
      <c r="B60" s="207">
        <f>+'Ark1'!C416</f>
        <v>2023</v>
      </c>
      <c r="C60" s="207">
        <f>+'Ark1'!E416</f>
        <v>51</v>
      </c>
      <c r="D60" s="207">
        <f>+IF(E60=0,"",'Ark1'!Q416)</f>
        <v>60</v>
      </c>
      <c r="E60" s="94">
        <f>+'Ark1'!R416</f>
        <v>311</v>
      </c>
      <c r="F60" s="206">
        <f t="shared" si="48"/>
        <v>173</v>
      </c>
      <c r="G60" s="206">
        <f>+IF(E60=0,"",'Ark1'!S416)</f>
        <v>311</v>
      </c>
      <c r="H60" s="208">
        <f>+'Ark1'!T416</f>
        <v>1.7275858237973556</v>
      </c>
      <c r="I60" s="208">
        <f>+'Ark1'!U416</f>
        <v>1.7935400810512971</v>
      </c>
      <c r="J60" s="95">
        <f>+IF(E60=0,"",'Ark1'!W416)</f>
        <v>60.81028938906752</v>
      </c>
      <c r="K60" s="215">
        <f t="shared" si="49"/>
        <v>1.5276806934153413</v>
      </c>
      <c r="L60" s="206">
        <f>+IF(E60=0,"",'Ark1'!Z416)</f>
        <v>143.07363344051456</v>
      </c>
      <c r="M60" s="206">
        <f t="shared" si="50"/>
        <v>-5.2394100377463531</v>
      </c>
      <c r="N60" s="206">
        <f>+IF(E60=0,"",'Ark1'!AA416)</f>
        <v>28.870373547837325</v>
      </c>
      <c r="O60" s="215">
        <f>+IF(E60=0,"",'Ark1'!AB416)</f>
        <v>3.7295237637904353</v>
      </c>
      <c r="P60" s="206">
        <f>+IF(E60=0,"",'Ark1'!AC416)</f>
        <v>-57.258339851128625</v>
      </c>
      <c r="Q60" s="206">
        <f t="shared" si="51"/>
        <v>5.1833333333333336</v>
      </c>
      <c r="R60" s="215">
        <f>+IF(E60=0,"",'Ark1'!V416)</f>
        <v>3.9453376205787776</v>
      </c>
      <c r="S60" s="206">
        <f t="shared" si="52"/>
        <v>44.49590000000002</v>
      </c>
      <c r="T60" s="28"/>
    </row>
    <row r="61" spans="1:20" s="2" customFormat="1" ht="15.6">
      <c r="A61" s="28"/>
      <c r="B61" s="93">
        <f>+'Ark1'!C417</f>
        <v>2023</v>
      </c>
      <c r="C61" s="93">
        <f>+'Ark1'!E417</f>
        <v>52</v>
      </c>
      <c r="D61" s="93">
        <f>+IF(E61=0,"",'Ark1'!Q417)</f>
        <v>10</v>
      </c>
      <c r="E61" s="94">
        <f>+'Ark1'!R417</f>
        <v>58</v>
      </c>
      <c r="F61" s="94">
        <f t="shared" si="3"/>
        <v>-201</v>
      </c>
      <c r="G61" s="94">
        <f>+IF(E61=0,"",'Ark1'!S417)</f>
        <v>58</v>
      </c>
      <c r="H61" s="111">
        <f>+'Ark1'!T417</f>
        <v>0.32218642373069645</v>
      </c>
      <c r="I61" s="111">
        <f>+'Ark1'!U417</f>
        <v>0.29226110867919591</v>
      </c>
      <c r="J61" s="95">
        <f>+IF(E61=0,"",'Ark1'!W417)</f>
        <v>62.931034482758641</v>
      </c>
      <c r="K61" s="95">
        <f t="shared" si="4"/>
        <v>2.5179070696312138</v>
      </c>
      <c r="L61" s="94">
        <f>+IF(E61=0,"",'Ark1'!Z417)</f>
        <v>125.01206896551729</v>
      </c>
      <c r="M61" s="94">
        <f t="shared" si="5"/>
        <v>-7.4786646252162399</v>
      </c>
      <c r="N61" s="94">
        <f>+IF(E61=0,"",'Ark1'!AA417)</f>
        <v>25.818044195178913</v>
      </c>
      <c r="O61" s="95">
        <f>+IF(E61=0,"",'Ark1'!AB417)</f>
        <v>2.0666653881064785</v>
      </c>
      <c r="P61" s="94">
        <f>+IF(E61=0,"",'Ark1'!AC417)</f>
        <v>-52.878813086933214</v>
      </c>
      <c r="Q61" s="94">
        <f t="shared" si="6"/>
        <v>5.8</v>
      </c>
      <c r="R61" s="95">
        <f>+IF(E61=0,"",'Ark1'!V417)</f>
        <v>0.91379310344827613</v>
      </c>
      <c r="S61" s="94">
        <f t="shared" si="7"/>
        <v>7.2507000000000028</v>
      </c>
      <c r="T61" s="28"/>
    </row>
    <row r="62" spans="1:20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2" customFormat="1" ht="15.6">
      <c r="A64" s="28"/>
      <c r="B64" s="2">
        <f>+'Ark1'!C418</f>
        <v>2022</v>
      </c>
      <c r="C64" s="2">
        <f>+'Ark1'!E418</f>
        <v>1</v>
      </c>
      <c r="D64" s="2">
        <f>+'Ark1'!Q418</f>
        <v>71</v>
      </c>
      <c r="E64" s="18">
        <f>+'Ark1'!R418</f>
        <v>448</v>
      </c>
      <c r="F64" s="18"/>
      <c r="G64" s="18">
        <f>+'Ark1'!S418</f>
        <v>448</v>
      </c>
      <c r="H64" s="51">
        <f>+'Ark1'!T418</f>
        <v>2.479659046881054</v>
      </c>
      <c r="I64" s="51">
        <f>+'Ark1'!U418</f>
        <v>2.4210129933292142</v>
      </c>
      <c r="J64" s="5">
        <f>+'Ark1'!W418</f>
        <v>60.325892857142847</v>
      </c>
      <c r="K64" s="18"/>
      <c r="L64" s="18">
        <f>+'Ark1'!Z418</f>
        <v>135.03968750000001</v>
      </c>
      <c r="M64" s="18"/>
      <c r="N64" s="18">
        <f>+'Ark1'!AA418</f>
        <v>28.260799846042111</v>
      </c>
      <c r="O64" s="5">
        <f>+'Ark1'!AB418</f>
        <v>4.0472708074109276</v>
      </c>
      <c r="P64" s="18">
        <f>+'Ark1'!AC418</f>
        <v>-58.41785457359989</v>
      </c>
      <c r="Q64" s="18">
        <f t="shared" ref="Q64" si="53">+E64/D64</f>
        <v>6.3098591549295771</v>
      </c>
      <c r="R64" s="5">
        <f>+'Ark1'!V418</f>
        <v>15.6875</v>
      </c>
      <c r="S64" s="5"/>
      <c r="T64" s="28"/>
    </row>
    <row r="65" spans="1:41" s="2" customFormat="1" ht="15.6">
      <c r="A65" s="28"/>
      <c r="B65" s="2">
        <f>+'Ark1'!C419</f>
        <v>2022</v>
      </c>
      <c r="C65" s="2">
        <f>+'Ark1'!E419</f>
        <v>2</v>
      </c>
      <c r="D65" s="2">
        <f>+'Ark1'!Q419</f>
        <v>70</v>
      </c>
      <c r="E65" s="18">
        <f>+'Ark1'!R419</f>
        <v>452</v>
      </c>
      <c r="F65" s="18"/>
      <c r="G65" s="18">
        <f>+'Ark1'!S419</f>
        <v>452</v>
      </c>
      <c r="H65" s="51">
        <f>+'Ark1'!T419</f>
        <v>2.5017988597996341</v>
      </c>
      <c r="I65" s="51">
        <f>+'Ark1'!U419</f>
        <v>2.4952427750059356</v>
      </c>
      <c r="J65" s="5">
        <f>+'Ark1'!W419</f>
        <v>59.199115044247804</v>
      </c>
      <c r="K65" s="18"/>
      <c r="L65" s="18">
        <f>+'Ark1'!Z419</f>
        <v>137.9484070796461</v>
      </c>
      <c r="M65" s="18"/>
      <c r="N65" s="18">
        <f>+'Ark1'!AA419</f>
        <v>31.44229833287876</v>
      </c>
      <c r="O65" s="5">
        <f>+'Ark1'!AB419</f>
        <v>4.3360190455941625</v>
      </c>
      <c r="P65" s="18">
        <f>+'Ark1'!AC419</f>
        <v>-59.663756500955287</v>
      </c>
      <c r="Q65" s="18">
        <f t="shared" ref="Q65:Q115" si="54">+E65/D65</f>
        <v>6.4571428571428573</v>
      </c>
      <c r="R65" s="5">
        <f>+'Ark1'!V419</f>
        <v>15.128318584070801</v>
      </c>
      <c r="S65" s="5"/>
      <c r="T65" s="28"/>
    </row>
    <row r="66" spans="1:41" s="3" customFormat="1" ht="15.6">
      <c r="A66" s="28"/>
      <c r="B66" s="2">
        <f>+'Ark1'!C420</f>
        <v>2022</v>
      </c>
      <c r="C66" s="2">
        <f>+'Ark1'!E420</f>
        <v>3</v>
      </c>
      <c r="D66" s="2">
        <f>+'Ark1'!Q420</f>
        <v>71</v>
      </c>
      <c r="E66" s="18">
        <f>+'Ark1'!R420</f>
        <v>424</v>
      </c>
      <c r="F66" s="18"/>
      <c r="G66" s="18">
        <f>+'Ark1'!S420</f>
        <v>424</v>
      </c>
      <c r="H66" s="51">
        <f>+'Ark1'!T420</f>
        <v>2.3468201693695683</v>
      </c>
      <c r="I66" s="51">
        <f>+'Ark1'!U420</f>
        <v>2.3162781289113576</v>
      </c>
      <c r="J66" s="5">
        <f>+'Ark1'!W420</f>
        <v>59.452830188679215</v>
      </c>
      <c r="K66" s="18"/>
      <c r="L66" s="18">
        <f>+'Ark1'!Z420</f>
        <v>136.51084905660389</v>
      </c>
      <c r="M66" s="18"/>
      <c r="N66" s="18">
        <f>+'Ark1'!AA420</f>
        <v>30.480540888638728</v>
      </c>
      <c r="O66" s="5">
        <f>+'Ark1'!AB420</f>
        <v>4.539931999057929</v>
      </c>
      <c r="P66" s="18">
        <f>+'Ark1'!AC420</f>
        <v>-55.456197124979163</v>
      </c>
      <c r="Q66" s="18">
        <f t="shared" si="54"/>
        <v>5.971830985915493</v>
      </c>
      <c r="R66" s="5">
        <f>+'Ark1'!V420</f>
        <v>15.174528301886795</v>
      </c>
      <c r="S66" s="5"/>
      <c r="T66" s="28"/>
    </row>
    <row r="67" spans="1:41" ht="15.6">
      <c r="A67" s="28"/>
      <c r="B67" s="2">
        <f>+'Ark1'!C421</f>
        <v>2022</v>
      </c>
      <c r="C67" s="2">
        <f>+'Ark1'!E421</f>
        <v>4</v>
      </c>
      <c r="D67" s="2">
        <f>+'Ark1'!Q421</f>
        <v>68</v>
      </c>
      <c r="E67" s="18">
        <f>+'Ark1'!R421</f>
        <v>412</v>
      </c>
      <c r="F67" s="18"/>
      <c r="G67" s="18">
        <f>+'Ark1'!S421</f>
        <v>412</v>
      </c>
      <c r="H67" s="51">
        <f>+'Ark1'!T421</f>
        <v>2.2804007306138261</v>
      </c>
      <c r="I67" s="51">
        <f>+'Ark1'!U421</f>
        <v>2.2672117990208873</v>
      </c>
      <c r="J67" s="5">
        <f>+'Ark1'!W421</f>
        <v>60.759708737864081</v>
      </c>
      <c r="K67" s="18"/>
      <c r="L67" s="18">
        <f>+'Ark1'!Z421</f>
        <v>137.51092233009703</v>
      </c>
      <c r="M67" s="18"/>
      <c r="N67" s="18">
        <f>+'Ark1'!AA421</f>
        <v>26.504231245342872</v>
      </c>
      <c r="O67" s="5">
        <f>+'Ark1'!AB421</f>
        <v>3.8381108713528751</v>
      </c>
      <c r="P67" s="18">
        <f>+'Ark1'!AC421</f>
        <v>-57.591352945339906</v>
      </c>
      <c r="Q67" s="18">
        <f t="shared" si="54"/>
        <v>6.0588235294117645</v>
      </c>
      <c r="R67" s="5">
        <f>+'Ark1'!V421</f>
        <v>15.769417475728154</v>
      </c>
      <c r="S67" s="5"/>
      <c r="T67" s="28"/>
      <c r="AG67"/>
      <c r="AH67"/>
      <c r="AI67"/>
      <c r="AK67"/>
      <c r="AL67"/>
      <c r="AM67"/>
      <c r="AN67"/>
      <c r="AO67"/>
    </row>
    <row r="68" spans="1:41" ht="15.6">
      <c r="A68" s="28"/>
      <c r="B68" s="2">
        <f>+'Ark1'!C422</f>
        <v>2022</v>
      </c>
      <c r="C68" s="2">
        <f>+'Ark1'!E422</f>
        <v>5</v>
      </c>
      <c r="D68" s="2">
        <f>+'Ark1'!Q422</f>
        <v>70</v>
      </c>
      <c r="E68" s="18">
        <f>+'Ark1'!R422</f>
        <v>406</v>
      </c>
      <c r="F68" s="18"/>
      <c r="G68" s="18">
        <f>+'Ark1'!S422</f>
        <v>406</v>
      </c>
      <c r="H68" s="51">
        <f>+'Ark1'!T422</f>
        <v>2.2471910112359552</v>
      </c>
      <c r="I68" s="51">
        <f>+'Ark1'!U422</f>
        <v>2.2386868174158594</v>
      </c>
      <c r="J68" s="5">
        <f>+'Ark1'!W422</f>
        <v>59.546798029556648</v>
      </c>
      <c r="K68" s="18"/>
      <c r="L68" s="18">
        <f>+'Ark1'!Z422</f>
        <v>137.78743842364528</v>
      </c>
      <c r="M68" s="18"/>
      <c r="N68" s="18">
        <f>+'Ark1'!AA422</f>
        <v>27.333787259555539</v>
      </c>
      <c r="O68" s="5">
        <f>+'Ark1'!AB422</f>
        <v>3.9437581903105223</v>
      </c>
      <c r="P68" s="18">
        <f>+'Ark1'!AC422</f>
        <v>-51.222065567798445</v>
      </c>
      <c r="Q68" s="18">
        <f t="shared" si="54"/>
        <v>5.8</v>
      </c>
      <c r="R68" s="5">
        <f>+'Ark1'!V422</f>
        <v>15.300492610837436</v>
      </c>
      <c r="S68" s="5"/>
      <c r="T68" s="28"/>
      <c r="AG68"/>
      <c r="AH68"/>
      <c r="AI68"/>
      <c r="AK68"/>
      <c r="AL68"/>
      <c r="AM68"/>
      <c r="AN68"/>
      <c r="AO68"/>
    </row>
    <row r="69" spans="1:41" ht="15.6">
      <c r="A69" s="28"/>
      <c r="B69" s="2">
        <f>+'Ark1'!C423</f>
        <v>2022</v>
      </c>
      <c r="C69" s="2">
        <f>+'Ark1'!E423</f>
        <v>6</v>
      </c>
      <c r="D69" s="2">
        <f>+'Ark1'!Q423</f>
        <v>76</v>
      </c>
      <c r="E69" s="18">
        <f>+'Ark1'!R423</f>
        <v>420</v>
      </c>
      <c r="F69" s="18"/>
      <c r="G69" s="18">
        <f>+'Ark1'!S423</f>
        <v>420</v>
      </c>
      <c r="H69" s="51">
        <f>+'Ark1'!T423</f>
        <v>2.3246803564509881</v>
      </c>
      <c r="I69" s="51">
        <f>+'Ark1'!U423</f>
        <v>2.321328427281943</v>
      </c>
      <c r="J69" s="5">
        <f>+'Ark1'!W423</f>
        <v>60.176190476190477</v>
      </c>
      <c r="K69" s="18"/>
      <c r="L69" s="18">
        <f>+'Ark1'!Z423</f>
        <v>138.11142857142869</v>
      </c>
      <c r="M69" s="18"/>
      <c r="N69" s="18">
        <f>+'Ark1'!AA423</f>
        <v>29.193285478116088</v>
      </c>
      <c r="O69" s="5">
        <f>+'Ark1'!AB423</f>
        <v>4.1989119635929972</v>
      </c>
      <c r="P69" s="18">
        <f>+'Ark1'!AC423</f>
        <v>-62.366921458326573</v>
      </c>
      <c r="Q69" s="18">
        <f t="shared" si="54"/>
        <v>5.5263157894736841</v>
      </c>
      <c r="R69" s="5">
        <f>+'Ark1'!V423</f>
        <v>15.592857142857149</v>
      </c>
      <c r="S69" s="5"/>
      <c r="T69" s="28"/>
      <c r="AG69"/>
      <c r="AH69"/>
      <c r="AI69"/>
      <c r="AK69"/>
      <c r="AL69"/>
      <c r="AM69"/>
      <c r="AN69"/>
      <c r="AO69"/>
    </row>
    <row r="70" spans="1:41" ht="15.6">
      <c r="A70" s="28"/>
      <c r="B70" s="2">
        <f>+'Ark1'!C424</f>
        <v>2022</v>
      </c>
      <c r="C70" s="2">
        <f>+'Ark1'!E424</f>
        <v>7</v>
      </c>
      <c r="D70" s="2">
        <f>+'Ark1'!Q424</f>
        <v>59</v>
      </c>
      <c r="E70" s="18">
        <f>+'Ark1'!R424</f>
        <v>339</v>
      </c>
      <c r="F70" s="18"/>
      <c r="G70" s="18">
        <f>+'Ark1'!S424</f>
        <v>339</v>
      </c>
      <c r="H70" s="51">
        <f>+'Ark1'!T424</f>
        <v>1.8763491448497265</v>
      </c>
      <c r="I70" s="51">
        <f>+'Ark1'!U424</f>
        <v>1.7920995773492532</v>
      </c>
      <c r="J70" s="5">
        <f>+'Ark1'!W424</f>
        <v>59.48967551622421</v>
      </c>
      <c r="K70" s="18"/>
      <c r="L70" s="18">
        <f>+'Ark1'!Z424</f>
        <v>132.10058997050149</v>
      </c>
      <c r="M70" s="18"/>
      <c r="N70" s="18">
        <f>+'Ark1'!AA424</f>
        <v>26.415606134244921</v>
      </c>
      <c r="O70" s="5">
        <f>+'Ark1'!AB424</f>
        <v>4.4292917005381689</v>
      </c>
      <c r="P70" s="18">
        <f>+'Ark1'!AC424</f>
        <v>-51.743369294179999</v>
      </c>
      <c r="Q70" s="18">
        <f t="shared" si="54"/>
        <v>5.7457627118644066</v>
      </c>
      <c r="R70" s="5">
        <f>+'Ark1'!V424</f>
        <v>15.230088495575222</v>
      </c>
      <c r="S70" s="5"/>
      <c r="T70" s="28"/>
      <c r="AG70"/>
      <c r="AH70"/>
      <c r="AI70"/>
      <c r="AK70"/>
      <c r="AL70"/>
      <c r="AM70"/>
      <c r="AN70"/>
      <c r="AO70"/>
    </row>
    <row r="71" spans="1:41" ht="15.6">
      <c r="A71" s="28"/>
      <c r="B71" s="2">
        <f>+'Ark1'!C425</f>
        <v>2022</v>
      </c>
      <c r="C71" s="2">
        <f>+'Ark1'!E425</f>
        <v>8</v>
      </c>
      <c r="D71" s="2">
        <f>+'Ark1'!Q425</f>
        <v>69</v>
      </c>
      <c r="E71" s="18">
        <f>+'Ark1'!R425</f>
        <v>384</v>
      </c>
      <c r="F71" s="18"/>
      <c r="G71" s="18">
        <f>+'Ark1'!S425</f>
        <v>384</v>
      </c>
      <c r="H71" s="51">
        <f>+'Ark1'!T425</f>
        <v>2.1254220401837598</v>
      </c>
      <c r="I71" s="51">
        <f>+'Ark1'!U425</f>
        <v>2.0754085101113162</v>
      </c>
      <c r="J71" s="5">
        <f>+'Ark1'!W425</f>
        <v>59.41666666666665</v>
      </c>
      <c r="K71" s="18"/>
      <c r="L71" s="18">
        <f>+'Ark1'!Z425</f>
        <v>135.05624999999998</v>
      </c>
      <c r="M71" s="18"/>
      <c r="N71" s="18">
        <f>+'Ark1'!AA425</f>
        <v>30.244781101112025</v>
      </c>
      <c r="O71" s="5">
        <f>+'Ark1'!AB425</f>
        <v>4.3932160454754126</v>
      </c>
      <c r="P71" s="18">
        <f>+'Ark1'!AC425</f>
        <v>-62.411322318671026</v>
      </c>
      <c r="Q71" s="18">
        <f t="shared" si="54"/>
        <v>5.5652173913043477</v>
      </c>
      <c r="R71" s="5">
        <f>+'Ark1'!V425</f>
        <v>15.296875</v>
      </c>
      <c r="S71" s="5"/>
      <c r="T71" s="28"/>
      <c r="AG71"/>
      <c r="AH71"/>
      <c r="AI71"/>
      <c r="AK71"/>
      <c r="AL71"/>
      <c r="AM71"/>
      <c r="AN71"/>
      <c r="AO71"/>
    </row>
    <row r="72" spans="1:41" ht="15.6">
      <c r="A72" s="28"/>
      <c r="B72" s="2">
        <f>+'Ark1'!C426</f>
        <v>2022</v>
      </c>
      <c r="C72" s="2">
        <f>+'Ark1'!E426</f>
        <v>9</v>
      </c>
      <c r="D72" s="2">
        <f>+'Ark1'!Q426</f>
        <v>66</v>
      </c>
      <c r="E72" s="18">
        <f>+'Ark1'!R426</f>
        <v>402</v>
      </c>
      <c r="F72" s="18"/>
      <c r="G72" s="18">
        <f>+'Ark1'!S426</f>
        <v>402</v>
      </c>
      <c r="H72" s="51">
        <f>+'Ark1'!T426</f>
        <v>2.2250511983173742</v>
      </c>
      <c r="I72" s="51">
        <f>+'Ark1'!U426</f>
        <v>2.1638487589147877</v>
      </c>
      <c r="J72" s="5">
        <f>+'Ark1'!W426</f>
        <v>59.786069651741315</v>
      </c>
      <c r="K72" s="18"/>
      <c r="L72" s="18">
        <f>+'Ark1'!Z426</f>
        <v>134.50646766169157</v>
      </c>
      <c r="M72" s="18"/>
      <c r="N72" s="18">
        <f>+'Ark1'!AA426</f>
        <v>28.907235541072755</v>
      </c>
      <c r="O72" s="5">
        <f>+'Ark1'!AB426</f>
        <v>3.5943577917964151</v>
      </c>
      <c r="P72" s="18">
        <f>+'Ark1'!AC426</f>
        <v>-47.042665430131422</v>
      </c>
      <c r="Q72" s="18">
        <f t="shared" si="54"/>
        <v>6.0909090909090908</v>
      </c>
      <c r="R72" s="5">
        <f>+'Ark1'!V426</f>
        <v>15.470149253731348</v>
      </c>
      <c r="S72" s="5"/>
      <c r="T72" s="28"/>
      <c r="AG72"/>
      <c r="AH72"/>
      <c r="AI72"/>
      <c r="AK72"/>
      <c r="AL72"/>
      <c r="AM72"/>
      <c r="AN72"/>
      <c r="AO72"/>
    </row>
    <row r="73" spans="1:41" ht="15.6">
      <c r="A73" s="28"/>
      <c r="B73" s="2">
        <f>+'Ark1'!C427</f>
        <v>2022</v>
      </c>
      <c r="C73" s="2">
        <f>+'Ark1'!E427</f>
        <v>10</v>
      </c>
      <c r="D73" s="2">
        <f>+'Ark1'!Q427</f>
        <v>61</v>
      </c>
      <c r="E73" s="18">
        <f>+'Ark1'!R427</f>
        <v>386</v>
      </c>
      <c r="F73" s="18"/>
      <c r="G73" s="18">
        <f>+'Ark1'!S427</f>
        <v>386</v>
      </c>
      <c r="H73" s="51">
        <f>+'Ark1'!T427</f>
        <v>2.1364919466430514</v>
      </c>
      <c r="I73" s="51">
        <f>+'Ark1'!U427</f>
        <v>2.1161830664488113</v>
      </c>
      <c r="J73" s="5">
        <f>+'Ark1'!W427</f>
        <v>59.99222797927461</v>
      </c>
      <c r="K73" s="18"/>
      <c r="L73" s="18">
        <f>+'Ark1'!Z427</f>
        <v>136.99611398963742</v>
      </c>
      <c r="M73" s="18"/>
      <c r="N73" s="18">
        <f>+'Ark1'!AA427</f>
        <v>28.644949286286138</v>
      </c>
      <c r="O73" s="5">
        <f>+'Ark1'!AB427</f>
        <v>4.3443062266042896</v>
      </c>
      <c r="P73" s="18">
        <f>+'Ark1'!AC427</f>
        <v>-56.133102841575322</v>
      </c>
      <c r="Q73" s="18">
        <f t="shared" si="54"/>
        <v>6.3278688524590168</v>
      </c>
      <c r="R73" s="5">
        <f>+'Ark1'!V427</f>
        <v>15.492227979274611</v>
      </c>
      <c r="S73" s="5"/>
      <c r="T73" s="28"/>
      <c r="AG73"/>
      <c r="AH73"/>
      <c r="AI73"/>
      <c r="AK73"/>
      <c r="AL73"/>
      <c r="AM73"/>
      <c r="AN73"/>
      <c r="AO73"/>
    </row>
    <row r="74" spans="1:41" ht="15.6">
      <c r="A74" s="28"/>
      <c r="B74" s="2">
        <f>+'Ark1'!C428</f>
        <v>2022</v>
      </c>
      <c r="C74" s="2">
        <f>+'Ark1'!E428</f>
        <v>11</v>
      </c>
      <c r="D74" s="2">
        <f>+'Ark1'!Q428</f>
        <v>72</v>
      </c>
      <c r="E74" s="18">
        <f>+'Ark1'!R428</f>
        <v>437</v>
      </c>
      <c r="F74" s="18"/>
      <c r="G74" s="18">
        <f>+'Ark1'!S428</f>
        <v>437</v>
      </c>
      <c r="H74" s="51">
        <f>+'Ark1'!T428</f>
        <v>2.4187745613549563</v>
      </c>
      <c r="I74" s="51">
        <f>+'Ark1'!U428</f>
        <v>2.3703587407814943</v>
      </c>
      <c r="J74" s="5">
        <f>+'Ark1'!W428</f>
        <v>59.73684210526315</v>
      </c>
      <c r="K74" s="18"/>
      <c r="L74" s="18">
        <f>+'Ark1'!Z428</f>
        <v>135.54233409610987</v>
      </c>
      <c r="M74" s="18"/>
      <c r="N74" s="18">
        <f>+'Ark1'!AA428</f>
        <v>28.859295954216115</v>
      </c>
      <c r="O74" s="5">
        <f>+'Ark1'!AB428</f>
        <v>4.0104944832577933</v>
      </c>
      <c r="P74" s="18">
        <f>+'Ark1'!AC428</f>
        <v>-56.222876214075434</v>
      </c>
      <c r="Q74" s="18">
        <f t="shared" si="54"/>
        <v>6.0694444444444446</v>
      </c>
      <c r="R74" s="5">
        <f>+'Ark1'!V428</f>
        <v>15.256292906178491</v>
      </c>
      <c r="S74" s="5"/>
      <c r="T74" s="28"/>
      <c r="AG74"/>
      <c r="AH74"/>
      <c r="AI74"/>
      <c r="AK74"/>
      <c r="AL74"/>
      <c r="AM74"/>
      <c r="AN74"/>
      <c r="AO74"/>
    </row>
    <row r="75" spans="1:41" ht="15.6">
      <c r="A75" s="28"/>
      <c r="B75" s="2">
        <f>+'Ark1'!C429</f>
        <v>2022</v>
      </c>
      <c r="C75" s="2">
        <f>+'Ark1'!E429</f>
        <v>12</v>
      </c>
      <c r="D75" s="2">
        <f>+'Ark1'!Q429</f>
        <v>64</v>
      </c>
      <c r="E75" s="18">
        <f>+'Ark1'!R429</f>
        <v>407</v>
      </c>
      <c r="F75" s="18"/>
      <c r="G75" s="18">
        <f>+'Ark1'!S429</f>
        <v>407</v>
      </c>
      <c r="H75" s="51">
        <f>+'Ark1'!T429</f>
        <v>2.2527259644656001</v>
      </c>
      <c r="I75" s="51">
        <f>+'Ark1'!U429</f>
        <v>2.2460021465929065</v>
      </c>
      <c r="J75" s="5">
        <f>+'Ark1'!W429</f>
        <v>58.889434889434895</v>
      </c>
      <c r="K75" s="18"/>
      <c r="L75" s="18">
        <f>+'Ark1'!Z429</f>
        <v>137.89803439803441</v>
      </c>
      <c r="M75" s="18"/>
      <c r="N75" s="18">
        <f>+'Ark1'!AA429</f>
        <v>28.260035873756859</v>
      </c>
      <c r="O75" s="5">
        <f>+'Ark1'!AB429</f>
        <v>3.7119981340890407</v>
      </c>
      <c r="P75" s="18">
        <f>+'Ark1'!AC429</f>
        <v>-53.398527577796287</v>
      </c>
      <c r="Q75" s="18">
        <f t="shared" si="54"/>
        <v>6.359375</v>
      </c>
      <c r="R75" s="5">
        <f>+'Ark1'!V429</f>
        <v>14.928746928746937</v>
      </c>
      <c r="S75" s="5"/>
      <c r="T75" s="28"/>
      <c r="AG75"/>
      <c r="AH75"/>
      <c r="AI75"/>
      <c r="AK75"/>
      <c r="AL75"/>
      <c r="AM75"/>
      <c r="AN75"/>
      <c r="AO75"/>
    </row>
    <row r="76" spans="1:41" ht="15.6">
      <c r="A76" s="28"/>
      <c r="B76" s="2">
        <f>+'Ark1'!C430</f>
        <v>2022</v>
      </c>
      <c r="C76" s="2">
        <f>+'Ark1'!E430</f>
        <v>13</v>
      </c>
      <c r="D76" s="2">
        <f>+'Ark1'!Q430</f>
        <v>67</v>
      </c>
      <c r="E76" s="18">
        <f>+'Ark1'!R430</f>
        <v>344</v>
      </c>
      <c r="F76" s="18"/>
      <c r="G76" s="18">
        <f>+'Ark1'!S430</f>
        <v>344</v>
      </c>
      <c r="H76" s="51">
        <f>+'Ark1'!T430</f>
        <v>1.9040239109979524</v>
      </c>
      <c r="I76" s="51">
        <f>+'Ark1'!U430</f>
        <v>1.9023097335505004</v>
      </c>
      <c r="J76" s="5">
        <f>+'Ark1'!W430</f>
        <v>60.843023255813989</v>
      </c>
      <c r="K76" s="18"/>
      <c r="L76" s="18">
        <f>+'Ark1'!Z430</f>
        <v>138.18633720930237</v>
      </c>
      <c r="M76" s="18"/>
      <c r="N76" s="18">
        <f>+'Ark1'!AA430</f>
        <v>27.872398501238582</v>
      </c>
      <c r="O76" s="5">
        <f>+'Ark1'!AB430</f>
        <v>3.8974959372467528</v>
      </c>
      <c r="P76" s="18">
        <f>+'Ark1'!AC430</f>
        <v>-61.268350251179498</v>
      </c>
      <c r="Q76" s="18">
        <f t="shared" si="54"/>
        <v>5.1343283582089549</v>
      </c>
      <c r="R76" s="5">
        <f>+'Ark1'!V430</f>
        <v>15.90988372093023</v>
      </c>
      <c r="S76" s="5"/>
      <c r="T76" s="28"/>
      <c r="AG76"/>
      <c r="AH76"/>
      <c r="AI76"/>
      <c r="AK76"/>
      <c r="AL76"/>
      <c r="AM76"/>
      <c r="AN76"/>
      <c r="AO76"/>
    </row>
    <row r="77" spans="1:41" ht="15.6">
      <c r="A77" s="28"/>
      <c r="B77" s="2">
        <f>+'Ark1'!C431</f>
        <v>2022</v>
      </c>
      <c r="C77" s="2">
        <f>+'Ark1'!E431</f>
        <v>14</v>
      </c>
      <c r="D77" s="2">
        <f>+'Ark1'!Q431</f>
        <v>78</v>
      </c>
      <c r="E77" s="18">
        <f>+'Ark1'!R431</f>
        <v>396</v>
      </c>
      <c r="F77" s="18"/>
      <c r="G77" s="18">
        <f>+'Ark1'!S431</f>
        <v>396</v>
      </c>
      <c r="H77" s="51">
        <f>+'Ark1'!T431</f>
        <v>2.1918414789395033</v>
      </c>
      <c r="I77" s="51">
        <f>+'Ark1'!U431</f>
        <v>2.2050034882674976</v>
      </c>
      <c r="J77" s="5">
        <f>+'Ark1'!W431</f>
        <v>59.952020202020201</v>
      </c>
      <c r="K77" s="18"/>
      <c r="L77" s="18">
        <f>+'Ark1'!Z431</f>
        <v>139.14141414141423</v>
      </c>
      <c r="M77" s="18"/>
      <c r="N77" s="18">
        <f>+'Ark1'!AA431</f>
        <v>31.509980013075573</v>
      </c>
      <c r="O77" s="5">
        <f>+'Ark1'!AB431</f>
        <v>4.6672316713807689</v>
      </c>
      <c r="P77" s="18">
        <f>+'Ark1'!AC431</f>
        <v>-62.7350374220768</v>
      </c>
      <c r="Q77" s="18">
        <f t="shared" si="54"/>
        <v>5.0769230769230766</v>
      </c>
      <c r="R77" s="5">
        <f>+'Ark1'!V431</f>
        <v>15.333333333333337</v>
      </c>
      <c r="S77" s="5"/>
      <c r="T77" s="28"/>
      <c r="AG77"/>
      <c r="AH77"/>
      <c r="AI77"/>
      <c r="AK77"/>
      <c r="AL77"/>
      <c r="AM77"/>
      <c r="AN77"/>
      <c r="AO77"/>
    </row>
    <row r="78" spans="1:41" ht="15.6">
      <c r="A78" s="28"/>
      <c r="B78" s="2">
        <f>+'Ark1'!C432</f>
        <v>2022</v>
      </c>
      <c r="C78" s="2">
        <f>+'Ark1'!E432</f>
        <v>15</v>
      </c>
      <c r="D78" s="2">
        <f>+'Ark1'!Q432</f>
        <v>30</v>
      </c>
      <c r="E78" s="18">
        <f>+'Ark1'!R432</f>
        <v>185</v>
      </c>
      <c r="F78" s="18"/>
      <c r="G78" s="18">
        <f>+'Ark1'!S432</f>
        <v>185</v>
      </c>
      <c r="H78" s="51">
        <f>+'Ark1'!T432</f>
        <v>1.0239663474843637</v>
      </c>
      <c r="I78" s="51">
        <f>+'Ark1'!U432</f>
        <v>0.95529875264113184</v>
      </c>
      <c r="J78" s="5">
        <f>+'Ark1'!W432</f>
        <v>60.237837837837823</v>
      </c>
      <c r="K78" s="18"/>
      <c r="L78" s="18">
        <f>+'Ark1'!Z432</f>
        <v>129.03567567567563</v>
      </c>
      <c r="M78" s="18"/>
      <c r="N78" s="18">
        <f>+'Ark1'!AA432</f>
        <v>25.668096144408647</v>
      </c>
      <c r="O78" s="5">
        <f>+'Ark1'!AB432</f>
        <v>3.5864121461164684</v>
      </c>
      <c r="P78" s="18">
        <f>+'Ark1'!AC432</f>
        <v>-46.837750435414847</v>
      </c>
      <c r="Q78" s="18">
        <f t="shared" si="54"/>
        <v>6.166666666666667</v>
      </c>
      <c r="R78" s="5">
        <f>+'Ark1'!V432</f>
        <v>15.491891891891898</v>
      </c>
      <c r="S78" s="5"/>
      <c r="T78" s="28"/>
      <c r="AG78"/>
      <c r="AH78"/>
      <c r="AI78"/>
      <c r="AK78"/>
      <c r="AL78"/>
      <c r="AM78"/>
      <c r="AN78"/>
      <c r="AO78"/>
    </row>
    <row r="79" spans="1:41" ht="15.6">
      <c r="A79" s="28"/>
      <c r="B79" s="2">
        <f>+'Ark1'!C433</f>
        <v>2022</v>
      </c>
      <c r="C79" s="2">
        <f>+'Ark1'!E433</f>
        <v>16</v>
      </c>
      <c r="D79" s="2">
        <f>+'Ark1'!Q433</f>
        <v>55</v>
      </c>
      <c r="E79" s="18">
        <f>+'Ark1'!R433</f>
        <v>341</v>
      </c>
      <c r="F79" s="18"/>
      <c r="G79" s="18">
        <f>+'Ark1'!S433</f>
        <v>341</v>
      </c>
      <c r="H79" s="51">
        <f>+'Ark1'!T433</f>
        <v>1.8874190513090163</v>
      </c>
      <c r="I79" s="51">
        <f>+'Ark1'!U433</f>
        <v>1.8282600338283568</v>
      </c>
      <c r="J79" s="5">
        <f>+'Ark1'!W433</f>
        <v>59.026392961876837</v>
      </c>
      <c r="K79" s="18"/>
      <c r="L79" s="18">
        <f>+'Ark1'!Z433</f>
        <v>133.97565982404711</v>
      </c>
      <c r="M79" s="18"/>
      <c r="N79" s="18">
        <f>+'Ark1'!AA433</f>
        <v>29.052013622678952</v>
      </c>
      <c r="O79" s="5">
        <f>+'Ark1'!AB433</f>
        <v>4.2339094969747304</v>
      </c>
      <c r="P79" s="18">
        <f>+'Ark1'!AC433</f>
        <v>-64.171361042881202</v>
      </c>
      <c r="Q79" s="18">
        <f t="shared" si="54"/>
        <v>6.2</v>
      </c>
      <c r="R79" s="5">
        <f>+'Ark1'!V433</f>
        <v>15.029325513196479</v>
      </c>
      <c r="S79" s="5"/>
      <c r="T79" s="28"/>
      <c r="AG79"/>
      <c r="AH79"/>
      <c r="AI79"/>
      <c r="AK79"/>
      <c r="AL79"/>
      <c r="AM79"/>
      <c r="AN79"/>
      <c r="AO79"/>
    </row>
    <row r="80" spans="1:41" ht="15.6">
      <c r="A80" s="28"/>
      <c r="B80" s="2">
        <f>+'Ark1'!C434</f>
        <v>2022</v>
      </c>
      <c r="C80" s="2">
        <f>+'Ark1'!E434</f>
        <v>17</v>
      </c>
      <c r="D80" s="2">
        <f>+'Ark1'!Q434</f>
        <v>85</v>
      </c>
      <c r="E80" s="18">
        <f>+'Ark1'!R434</f>
        <v>474</v>
      </c>
      <c r="F80" s="18"/>
      <c r="G80" s="18">
        <f>+'Ark1'!S434</f>
        <v>472</v>
      </c>
      <c r="H80" s="51">
        <f>+'Ark1'!T434</f>
        <v>2.6235678308518295</v>
      </c>
      <c r="I80" s="51">
        <f>+'Ark1'!U434</f>
        <v>2.6856582323188967</v>
      </c>
      <c r="J80" s="5">
        <f>+'Ark1'!W434</f>
        <v>59.648305084745779</v>
      </c>
      <c r="K80" s="18"/>
      <c r="L80" s="18">
        <f>+'Ark1'!Z434</f>
        <v>142.18411016949156</v>
      </c>
      <c r="M80" s="18"/>
      <c r="N80" s="18">
        <f>+'Ark1'!AA434</f>
        <v>32.557767136324379</v>
      </c>
      <c r="O80" s="5">
        <f>+'Ark1'!AB434</f>
        <v>4.657693345074768</v>
      </c>
      <c r="P80" s="18">
        <f>+'Ark1'!AC434</f>
        <v>-66.244731621719339</v>
      </c>
      <c r="Q80" s="18">
        <f t="shared" si="54"/>
        <v>5.5764705882352938</v>
      </c>
      <c r="R80" s="5">
        <f>+'Ark1'!V434</f>
        <v>15.278481012658224</v>
      </c>
      <c r="S80" s="5"/>
      <c r="T80" s="28"/>
      <c r="AG80"/>
      <c r="AH80"/>
      <c r="AI80"/>
      <c r="AK80"/>
      <c r="AL80"/>
      <c r="AM80"/>
      <c r="AN80"/>
      <c r="AO80"/>
    </row>
    <row r="81" spans="1:41" ht="15.6">
      <c r="A81" s="28"/>
      <c r="B81" s="2">
        <f>+'Ark1'!C435</f>
        <v>2022</v>
      </c>
      <c r="C81" s="2">
        <f>+'Ark1'!E435</f>
        <v>18</v>
      </c>
      <c r="D81" s="2">
        <f>+'Ark1'!Q435</f>
        <v>72</v>
      </c>
      <c r="E81" s="18">
        <f>+'Ark1'!R435</f>
        <v>465</v>
      </c>
      <c r="F81" s="18"/>
      <c r="G81" s="18">
        <f>+'Ark1'!S435</f>
        <v>465</v>
      </c>
      <c r="H81" s="51">
        <f>+'Ark1'!T435</f>
        <v>2.5737532517850235</v>
      </c>
      <c r="I81" s="51">
        <f>+'Ark1'!U435</f>
        <v>2.4395462277300566</v>
      </c>
      <c r="J81" s="5">
        <f>+'Ark1'!W435</f>
        <v>60.946236559139777</v>
      </c>
      <c r="K81" s="18"/>
      <c r="L81" s="18">
        <f>+'Ark1'!Z435</f>
        <v>131.09870967741944</v>
      </c>
      <c r="M81" s="18"/>
      <c r="N81" s="18">
        <f>+'Ark1'!AA435</f>
        <v>25.926942818744394</v>
      </c>
      <c r="O81" s="5">
        <f>+'Ark1'!AB435</f>
        <v>3.361277251469188</v>
      </c>
      <c r="P81" s="18">
        <f>+'Ark1'!AC435</f>
        <v>-54.784379108927617</v>
      </c>
      <c r="Q81" s="18">
        <f t="shared" si="54"/>
        <v>6.458333333333333</v>
      </c>
      <c r="R81" s="5">
        <f>+'Ark1'!V435</f>
        <v>16.103225806451611</v>
      </c>
      <c r="S81" s="5"/>
      <c r="T81" s="28"/>
      <c r="AG81"/>
      <c r="AH81"/>
      <c r="AI81"/>
      <c r="AK81"/>
      <c r="AL81"/>
      <c r="AM81"/>
      <c r="AN81"/>
      <c r="AO81"/>
    </row>
    <row r="82" spans="1:41" ht="15.6">
      <c r="A82" s="28"/>
      <c r="B82" s="2">
        <f>+'Ark1'!C436</f>
        <v>2022</v>
      </c>
      <c r="C82" s="2">
        <f>+'Ark1'!E436</f>
        <v>19</v>
      </c>
      <c r="D82" s="2">
        <f>+'Ark1'!Q436</f>
        <v>77</v>
      </c>
      <c r="E82" s="18">
        <f>+'Ark1'!R436</f>
        <v>420</v>
      </c>
      <c r="F82" s="18"/>
      <c r="G82" s="18">
        <f>+'Ark1'!S436</f>
        <v>420</v>
      </c>
      <c r="H82" s="51">
        <f>+'Ark1'!T436</f>
        <v>2.3246803564509881</v>
      </c>
      <c r="I82" s="51">
        <f>+'Ark1'!U436</f>
        <v>2.3005189569752438</v>
      </c>
      <c r="J82" s="5">
        <f>+'Ark1'!W436</f>
        <v>59.383333333333354</v>
      </c>
      <c r="K82" s="18"/>
      <c r="L82" s="18">
        <f>+'Ark1'!Z436</f>
        <v>136.87333333333339</v>
      </c>
      <c r="M82" s="18"/>
      <c r="N82" s="18">
        <f>+'Ark1'!AA436</f>
        <v>29.843802951419679</v>
      </c>
      <c r="O82" s="5">
        <f>+'Ark1'!AB436</f>
        <v>4.2283857477465645</v>
      </c>
      <c r="P82" s="18">
        <f>+'Ark1'!AC436</f>
        <v>-55.490488121380622</v>
      </c>
      <c r="Q82" s="18">
        <f t="shared" si="54"/>
        <v>5.4545454545454541</v>
      </c>
      <c r="R82" s="5">
        <f>+'Ark1'!V436</f>
        <v>15.128571428571425</v>
      </c>
      <c r="S82" s="5"/>
      <c r="T82" s="28"/>
      <c r="AG82"/>
      <c r="AH82"/>
      <c r="AI82"/>
      <c r="AK82"/>
      <c r="AL82"/>
      <c r="AM82"/>
      <c r="AN82"/>
      <c r="AO82"/>
    </row>
    <row r="83" spans="1:41" ht="15.6">
      <c r="A83" s="28"/>
      <c r="B83" s="2">
        <f>+'Ark1'!C437</f>
        <v>2022</v>
      </c>
      <c r="C83" s="2">
        <f>+'Ark1'!E437</f>
        <v>20</v>
      </c>
      <c r="D83" s="2">
        <f>+'Ark1'!Q437</f>
        <v>62</v>
      </c>
      <c r="E83" s="18">
        <f>+'Ark1'!R437</f>
        <v>324</v>
      </c>
      <c r="F83" s="18"/>
      <c r="G83" s="18">
        <f>+'Ark1'!S437</f>
        <v>324</v>
      </c>
      <c r="H83" s="51">
        <f>+'Ark1'!T437</f>
        <v>1.7933248464050484</v>
      </c>
      <c r="I83" s="51">
        <f>+'Ark1'!U437</f>
        <v>1.8479930142288037</v>
      </c>
      <c r="J83" s="5">
        <f>+'Ark1'!W437</f>
        <v>59.54012345679012</v>
      </c>
      <c r="K83" s="18"/>
      <c r="L83" s="18">
        <f>+'Ark1'!Z437</f>
        <v>142.52716049382721</v>
      </c>
      <c r="M83" s="18"/>
      <c r="N83" s="18">
        <f>+'Ark1'!AA437</f>
        <v>26.995478644503095</v>
      </c>
      <c r="O83" s="5">
        <f>+'Ark1'!AB437</f>
        <v>3.9567407693229191</v>
      </c>
      <c r="P83" s="18">
        <f>+'Ark1'!AC437</f>
        <v>-54.927699815107395</v>
      </c>
      <c r="Q83" s="18">
        <f t="shared" si="54"/>
        <v>5.225806451612903</v>
      </c>
      <c r="R83" s="5">
        <f>+'Ark1'!V437</f>
        <v>15.296296296296294</v>
      </c>
      <c r="S83" s="5"/>
      <c r="T83" s="28"/>
      <c r="AG83"/>
      <c r="AH83"/>
      <c r="AI83"/>
      <c r="AK83"/>
      <c r="AL83"/>
      <c r="AM83"/>
      <c r="AN83"/>
      <c r="AO83"/>
    </row>
    <row r="84" spans="1:41" ht="15.6">
      <c r="A84" s="28"/>
      <c r="B84" s="2">
        <f>+'Ark1'!C438</f>
        <v>2022</v>
      </c>
      <c r="C84" s="2">
        <f>+'Ark1'!E438</f>
        <v>21</v>
      </c>
      <c r="D84" s="2">
        <f>+'Ark1'!Q438</f>
        <v>65</v>
      </c>
      <c r="E84" s="18">
        <f>+'Ark1'!R438</f>
        <v>331</v>
      </c>
      <c r="F84" s="18"/>
      <c r="G84" s="18">
        <f>+'Ark1'!S438</f>
        <v>331</v>
      </c>
      <c r="H84" s="51">
        <f>+'Ark1'!T438</f>
        <v>1.8320695190125644</v>
      </c>
      <c r="I84" s="51">
        <f>+'Ark1'!U438</f>
        <v>1.9111657638944859</v>
      </c>
      <c r="J84" s="5">
        <f>+'Ark1'!W438</f>
        <v>58.577039274924466</v>
      </c>
      <c r="K84" s="18"/>
      <c r="L84" s="18">
        <f>+'Ark1'!Z438</f>
        <v>144.28217522658613</v>
      </c>
      <c r="M84" s="18"/>
      <c r="N84" s="18">
        <f>+'Ark1'!AA438</f>
        <v>33.418938532966578</v>
      </c>
      <c r="O84" s="5">
        <f>+'Ark1'!AB438</f>
        <v>4.3072290454324467</v>
      </c>
      <c r="P84" s="18">
        <f>+'Ark1'!AC438</f>
        <v>-57.081572584093045</v>
      </c>
      <c r="Q84" s="18">
        <f t="shared" si="54"/>
        <v>5.092307692307692</v>
      </c>
      <c r="R84" s="5">
        <f>+'Ark1'!V438</f>
        <v>14.725075528700902</v>
      </c>
      <c r="S84" s="5"/>
      <c r="T84" s="28"/>
      <c r="AG84"/>
      <c r="AH84"/>
      <c r="AI84"/>
      <c r="AK84"/>
      <c r="AL84"/>
      <c r="AM84"/>
      <c r="AN84"/>
      <c r="AO84"/>
    </row>
    <row r="85" spans="1:41" ht="15.6">
      <c r="A85" s="28"/>
      <c r="B85" s="2">
        <f>+'Ark1'!C439</f>
        <v>2022</v>
      </c>
      <c r="C85" s="2">
        <f>+'Ark1'!E439</f>
        <v>22</v>
      </c>
      <c r="D85" s="2">
        <f>+'Ark1'!Q439</f>
        <v>59</v>
      </c>
      <c r="E85" s="18">
        <f>+'Ark1'!R439</f>
        <v>321</v>
      </c>
      <c r="F85" s="18"/>
      <c r="G85" s="18">
        <f>+'Ark1'!S439</f>
        <v>321</v>
      </c>
      <c r="H85" s="51">
        <f>+'Ark1'!T439</f>
        <v>1.7767199867161125</v>
      </c>
      <c r="I85" s="51">
        <f>+'Ark1'!U439</f>
        <v>1.7694532711058673</v>
      </c>
      <c r="J85" s="5">
        <f>+'Ark1'!W439</f>
        <v>59.233644859813097</v>
      </c>
      <c r="K85" s="18"/>
      <c r="L85" s="18">
        <f>+'Ark1'!Z439</f>
        <v>137.74517133956388</v>
      </c>
      <c r="M85" s="18"/>
      <c r="N85" s="18">
        <f>+'Ark1'!AA439</f>
        <v>31.016420885306793</v>
      </c>
      <c r="O85" s="5">
        <f>+'Ark1'!AB439</f>
        <v>4.1818017832328467</v>
      </c>
      <c r="P85" s="18">
        <f>+'Ark1'!AC439</f>
        <v>-64.490668087857557</v>
      </c>
      <c r="Q85" s="18">
        <f t="shared" si="54"/>
        <v>5.4406779661016946</v>
      </c>
      <c r="R85" s="5">
        <f>+'Ark1'!V439</f>
        <v>15.074766355140186</v>
      </c>
      <c r="S85" s="5"/>
      <c r="T85" s="28"/>
      <c r="AG85"/>
      <c r="AH85"/>
      <c r="AI85"/>
      <c r="AK85"/>
      <c r="AL85"/>
      <c r="AM85"/>
      <c r="AN85"/>
      <c r="AO85"/>
    </row>
    <row r="86" spans="1:41" ht="15.6">
      <c r="A86" s="28"/>
      <c r="B86" s="2">
        <f>+'Ark1'!C440</f>
        <v>2022</v>
      </c>
      <c r="C86" s="2">
        <f>+'Ark1'!E440</f>
        <v>23</v>
      </c>
      <c r="D86" s="2">
        <f>+'Ark1'!Q440</f>
        <v>53</v>
      </c>
      <c r="E86" s="18">
        <f>+'Ark1'!R440</f>
        <v>251</v>
      </c>
      <c r="F86" s="18"/>
      <c r="G86" s="18">
        <f>+'Ark1'!S440</f>
        <v>251</v>
      </c>
      <c r="H86" s="51">
        <f>+'Ark1'!T440</f>
        <v>1.3892732606409477</v>
      </c>
      <c r="I86" s="51">
        <f>+'Ark1'!U440</f>
        <v>1.4256287979634383</v>
      </c>
      <c r="J86" s="5">
        <f>+'Ark1'!W440</f>
        <v>58.872509960159377</v>
      </c>
      <c r="K86" s="18"/>
      <c r="L86" s="18">
        <f>+'Ark1'!Z440</f>
        <v>141.93027888446224</v>
      </c>
      <c r="M86" s="18"/>
      <c r="N86" s="18">
        <f>+'Ark1'!AA440</f>
        <v>29.59527055737842</v>
      </c>
      <c r="O86" s="5">
        <f>+'Ark1'!AB440</f>
        <v>4.0109016376759676</v>
      </c>
      <c r="P86" s="18">
        <f>+'Ark1'!AC440</f>
        <v>-60.190473805598515</v>
      </c>
      <c r="Q86" s="18">
        <f t="shared" si="54"/>
        <v>4.7358490566037732</v>
      </c>
      <c r="R86" s="5">
        <f>+'Ark1'!V440</f>
        <v>14.884462151394427</v>
      </c>
      <c r="S86" s="5"/>
      <c r="T86" s="28"/>
      <c r="AG86"/>
      <c r="AH86"/>
      <c r="AI86"/>
      <c r="AK86"/>
      <c r="AL86"/>
      <c r="AM86"/>
      <c r="AN86"/>
      <c r="AO86"/>
    </row>
    <row r="87" spans="1:41" ht="15.6">
      <c r="A87" s="28"/>
      <c r="B87" s="2">
        <f>+'Ark1'!C441</f>
        <v>2022</v>
      </c>
      <c r="C87" s="2">
        <f>+'Ark1'!E441</f>
        <v>24</v>
      </c>
      <c r="D87" s="2">
        <f>+'Ark1'!Q441</f>
        <v>45</v>
      </c>
      <c r="E87" s="18">
        <f>+'Ark1'!R441</f>
        <v>202</v>
      </c>
      <c r="F87" s="18"/>
      <c r="G87" s="18">
        <f>+'Ark1'!S441</f>
        <v>202</v>
      </c>
      <c r="H87" s="51">
        <f>+'Ark1'!T441</f>
        <v>1.1180605523883322</v>
      </c>
      <c r="I87" s="51">
        <f>+'Ark1'!U441</f>
        <v>1.1469499723446148</v>
      </c>
      <c r="J87" s="5">
        <f>+'Ark1'!W441</f>
        <v>58.79702970297032</v>
      </c>
      <c r="K87" s="18"/>
      <c r="L87" s="18">
        <f>+'Ark1'!Z441</f>
        <v>141.88465346534656</v>
      </c>
      <c r="M87" s="18"/>
      <c r="N87" s="18">
        <f>+'Ark1'!AA441</f>
        <v>29.898218631803871</v>
      </c>
      <c r="O87" s="5">
        <f>+'Ark1'!AB441</f>
        <v>3.7460726747176318</v>
      </c>
      <c r="P87" s="18">
        <f>+'Ark1'!AC441</f>
        <v>-37.940948742882227</v>
      </c>
      <c r="Q87" s="18">
        <f t="shared" si="54"/>
        <v>4.4888888888888889</v>
      </c>
      <c r="R87" s="5">
        <f>+'Ark1'!V441</f>
        <v>14.861386138613861</v>
      </c>
      <c r="S87" s="5"/>
      <c r="T87" s="28"/>
      <c r="AG87"/>
      <c r="AH87"/>
      <c r="AI87"/>
      <c r="AK87"/>
      <c r="AL87"/>
      <c r="AM87"/>
      <c r="AN87"/>
      <c r="AO87"/>
    </row>
    <row r="88" spans="1:41" ht="15.6">
      <c r="A88" s="28"/>
      <c r="B88" s="2">
        <f>+'Ark1'!C442</f>
        <v>2022</v>
      </c>
      <c r="C88" s="2">
        <f>+'Ark1'!E442</f>
        <v>25</v>
      </c>
      <c r="D88" s="2">
        <f>+'Ark1'!Q442</f>
        <v>68</v>
      </c>
      <c r="E88" s="18">
        <f>+'Ark1'!R442</f>
        <v>340</v>
      </c>
      <c r="F88" s="18"/>
      <c r="G88" s="18">
        <f>+'Ark1'!S442</f>
        <v>340</v>
      </c>
      <c r="H88" s="51">
        <f>+'Ark1'!T442</f>
        <v>1.8818840980793716</v>
      </c>
      <c r="I88" s="51">
        <f>+'Ark1'!U442</f>
        <v>1.8841334616018404</v>
      </c>
      <c r="J88" s="5">
        <f>+'Ark1'!W442</f>
        <v>59.597058823529409</v>
      </c>
      <c r="K88" s="18"/>
      <c r="L88" s="18">
        <f>+'Ark1'!Z442</f>
        <v>138.47617647058811</v>
      </c>
      <c r="M88" s="18"/>
      <c r="N88" s="18">
        <f>+'Ark1'!AA442</f>
        <v>26.078004988959016</v>
      </c>
      <c r="O88" s="5">
        <f>+'Ark1'!AB442</f>
        <v>3.8531106832943327</v>
      </c>
      <c r="P88" s="18">
        <f>+'Ark1'!AC442</f>
        <v>-44.582608199411659</v>
      </c>
      <c r="Q88" s="18">
        <f t="shared" si="54"/>
        <v>5</v>
      </c>
      <c r="R88" s="5">
        <f>+'Ark1'!V442</f>
        <v>15.447058823529412</v>
      </c>
      <c r="S88" s="5"/>
      <c r="T88" s="28"/>
      <c r="AG88"/>
      <c r="AH88"/>
      <c r="AI88"/>
      <c r="AK88"/>
      <c r="AL88"/>
      <c r="AM88"/>
      <c r="AN88"/>
      <c r="AO88"/>
    </row>
    <row r="89" spans="1:41" ht="15.6">
      <c r="A89" s="28"/>
      <c r="B89" s="2">
        <f>+'Ark1'!C443</f>
        <v>2022</v>
      </c>
      <c r="C89" s="2">
        <f>+'Ark1'!E443</f>
        <v>26</v>
      </c>
      <c r="D89" s="2">
        <f>+'Ark1'!Q443</f>
        <v>51</v>
      </c>
      <c r="E89" s="18">
        <f>+'Ark1'!R443</f>
        <v>305</v>
      </c>
      <c r="F89" s="18"/>
      <c r="G89" s="18">
        <f>+'Ark1'!S443</f>
        <v>304</v>
      </c>
      <c r="H89" s="51">
        <f>+'Ark1'!T443</f>
        <v>1.6881607350417882</v>
      </c>
      <c r="I89" s="51">
        <f>+'Ark1'!U443</f>
        <v>1.6569900895617995</v>
      </c>
      <c r="J89" s="5">
        <f>+'Ark1'!W443</f>
        <v>60.15460526315789</v>
      </c>
      <c r="K89" s="18"/>
      <c r="L89" s="18">
        <f>+'Ark1'!Z443</f>
        <v>136.20361842105265</v>
      </c>
      <c r="M89" s="18"/>
      <c r="N89" s="18">
        <f>+'Ark1'!AA443</f>
        <v>31.599813978661004</v>
      </c>
      <c r="O89" s="5">
        <f>+'Ark1'!AB443</f>
        <v>3.9419027401248088</v>
      </c>
      <c r="P89" s="18">
        <f>+'Ark1'!AC443</f>
        <v>-67.550338347090147</v>
      </c>
      <c r="Q89" s="18">
        <f t="shared" si="54"/>
        <v>5.9803921568627452</v>
      </c>
      <c r="R89" s="5">
        <f>+'Ark1'!V443</f>
        <v>15.672131147540988</v>
      </c>
      <c r="S89" s="5"/>
      <c r="T89" s="28"/>
      <c r="AG89"/>
      <c r="AH89"/>
      <c r="AI89"/>
      <c r="AK89"/>
      <c r="AL89"/>
      <c r="AM89"/>
      <c r="AN89"/>
      <c r="AO89"/>
    </row>
    <row r="90" spans="1:41" ht="15.6">
      <c r="A90" s="28"/>
      <c r="B90" s="2">
        <f>+'Ark1'!C444</f>
        <v>2022</v>
      </c>
      <c r="C90" s="2">
        <f>+'Ark1'!E444</f>
        <v>27</v>
      </c>
      <c r="D90" s="2">
        <f>+'Ark1'!Q444</f>
        <v>65</v>
      </c>
      <c r="E90" s="18">
        <f>+'Ark1'!R444</f>
        <v>307</v>
      </c>
      <c r="F90" s="18"/>
      <c r="G90" s="18">
        <f>+'Ark1'!S444</f>
        <v>307</v>
      </c>
      <c r="H90" s="51">
        <f>+'Ark1'!T444</f>
        <v>1.6992306415010796</v>
      </c>
      <c r="I90" s="51">
        <f>+'Ark1'!U444</f>
        <v>1.7528257039665711</v>
      </c>
      <c r="J90" s="5">
        <f>+'Ark1'!W444</f>
        <v>60.527687296416943</v>
      </c>
      <c r="K90" s="18"/>
      <c r="L90" s="18">
        <f>+'Ark1'!Z444</f>
        <v>142.67328990228003</v>
      </c>
      <c r="M90" s="18"/>
      <c r="N90" s="18">
        <f>+'Ark1'!AA444</f>
        <v>28.822325594831845</v>
      </c>
      <c r="O90" s="5">
        <f>+'Ark1'!AB444</f>
        <v>3.5799453428672661</v>
      </c>
      <c r="P90" s="18">
        <f>+'Ark1'!AC444</f>
        <v>-61.260170706039077</v>
      </c>
      <c r="Q90" s="18">
        <f t="shared" si="54"/>
        <v>4.7230769230769232</v>
      </c>
      <c r="R90" s="5">
        <f>+'Ark1'!V444</f>
        <v>15.798045602605862</v>
      </c>
      <c r="S90" s="5"/>
      <c r="T90" s="28"/>
      <c r="AG90"/>
      <c r="AH90"/>
      <c r="AI90"/>
      <c r="AK90"/>
      <c r="AL90"/>
      <c r="AM90"/>
      <c r="AN90"/>
      <c r="AO90"/>
    </row>
    <row r="91" spans="1:41" ht="15.6">
      <c r="A91" s="28"/>
      <c r="B91" s="2">
        <f>+'Ark1'!C445</f>
        <v>2022</v>
      </c>
      <c r="C91" s="2">
        <f>+'Ark1'!E445</f>
        <v>28</v>
      </c>
      <c r="D91" s="2">
        <f>+'Ark1'!Q445</f>
        <v>63</v>
      </c>
      <c r="E91" s="18">
        <f>+'Ark1'!R445</f>
        <v>294</v>
      </c>
      <c r="F91" s="18"/>
      <c r="G91" s="18">
        <f>+'Ark1'!S445</f>
        <v>293</v>
      </c>
      <c r="H91" s="51">
        <f>+'Ark1'!T445</f>
        <v>1.6272762495156912</v>
      </c>
      <c r="I91" s="51">
        <f>+'Ark1'!U445</f>
        <v>1.6787439896747245</v>
      </c>
      <c r="J91" s="5">
        <f>+'Ark1'!W445</f>
        <v>60.098976109215002</v>
      </c>
      <c r="K91" s="18"/>
      <c r="L91" s="18">
        <f>+'Ark1'!Z445</f>
        <v>143.17235494880538</v>
      </c>
      <c r="M91" s="18"/>
      <c r="N91" s="18">
        <f>+'Ark1'!AA445</f>
        <v>30.624236206960056</v>
      </c>
      <c r="O91" s="5">
        <f>+'Ark1'!AB445</f>
        <v>4.6370409877740713</v>
      </c>
      <c r="P91" s="18">
        <f>+'Ark1'!AC445</f>
        <v>-63.646612270559309</v>
      </c>
      <c r="Q91" s="18">
        <f t="shared" si="54"/>
        <v>4.666666666666667</v>
      </c>
      <c r="R91" s="5">
        <f>+'Ark1'!V445</f>
        <v>15.428571428571423</v>
      </c>
      <c r="S91" s="5"/>
      <c r="T91" s="28"/>
      <c r="AG91"/>
      <c r="AH91"/>
      <c r="AI91"/>
      <c r="AK91"/>
      <c r="AL91"/>
      <c r="AM91"/>
      <c r="AN91"/>
      <c r="AO91"/>
    </row>
    <row r="92" spans="1:41" ht="15.6">
      <c r="A92" s="28"/>
      <c r="B92" s="2">
        <f>+'Ark1'!C446</f>
        <v>2022</v>
      </c>
      <c r="C92" s="2">
        <f>+'Ark1'!E446</f>
        <v>29</v>
      </c>
      <c r="D92" s="2">
        <f>+'Ark1'!Q446</f>
        <v>54</v>
      </c>
      <c r="E92" s="18">
        <f>+'Ark1'!R446</f>
        <v>306</v>
      </c>
      <c r="F92" s="18"/>
      <c r="G92" s="18">
        <f>+'Ark1'!S446</f>
        <v>306</v>
      </c>
      <c r="H92" s="51">
        <f>+'Ark1'!T446</f>
        <v>1.693695688271434</v>
      </c>
      <c r="I92" s="51">
        <f>+'Ark1'!U446</f>
        <v>1.7234603399068507</v>
      </c>
      <c r="J92" s="5">
        <f>+'Ark1'!W446</f>
        <v>60.526143790849687</v>
      </c>
      <c r="K92" s="18"/>
      <c r="L92" s="18">
        <f>+'Ark1'!Z446</f>
        <v>140.74150326797391</v>
      </c>
      <c r="M92" s="18"/>
      <c r="N92" s="18">
        <f>+'Ark1'!AA446</f>
        <v>28.713029250160673</v>
      </c>
      <c r="O92" s="5">
        <f>+'Ark1'!AB446</f>
        <v>3.8392072854473218</v>
      </c>
      <c r="P92" s="18">
        <f>+'Ark1'!AC446</f>
        <v>-62.112197331628991</v>
      </c>
      <c r="Q92" s="18">
        <f t="shared" si="54"/>
        <v>5.666666666666667</v>
      </c>
      <c r="R92" s="5">
        <f>+'Ark1'!V446</f>
        <v>15.745098039215684</v>
      </c>
      <c r="S92" s="5"/>
      <c r="T92" s="28"/>
      <c r="AG92"/>
      <c r="AH92"/>
      <c r="AI92"/>
      <c r="AK92"/>
      <c r="AL92"/>
      <c r="AM92"/>
      <c r="AN92"/>
      <c r="AO92"/>
    </row>
    <row r="93" spans="1:41" ht="15.6">
      <c r="A93" s="28"/>
      <c r="B93" s="2">
        <f>+'Ark1'!C447</f>
        <v>2022</v>
      </c>
      <c r="C93" s="2">
        <f>+'Ark1'!E447</f>
        <v>30</v>
      </c>
      <c r="D93" s="2">
        <f>+'Ark1'!Q447</f>
        <v>59</v>
      </c>
      <c r="E93" s="18">
        <f>+'Ark1'!R447</f>
        <v>297</v>
      </c>
      <c r="F93" s="18"/>
      <c r="G93" s="18">
        <f>+'Ark1'!S447</f>
        <v>297</v>
      </c>
      <c r="H93" s="51">
        <f>+'Ark1'!T447</f>
        <v>1.6438811092046277</v>
      </c>
      <c r="I93" s="51">
        <f>+'Ark1'!U447</f>
        <v>1.6527081408640747</v>
      </c>
      <c r="J93" s="5">
        <f>+'Ark1'!W447</f>
        <v>60.077441077441101</v>
      </c>
      <c r="K93" s="18"/>
      <c r="L93" s="18">
        <f>+'Ark1'!Z447</f>
        <v>139.05353535353541</v>
      </c>
      <c r="M93" s="18"/>
      <c r="N93" s="18">
        <f>+'Ark1'!AA447</f>
        <v>27.529332919686794</v>
      </c>
      <c r="O93" s="5">
        <f>+'Ark1'!AB447</f>
        <v>4.1952429590650562</v>
      </c>
      <c r="P93" s="18">
        <f>+'Ark1'!AC447</f>
        <v>-57.661638711750683</v>
      </c>
      <c r="Q93" s="18">
        <f t="shared" si="54"/>
        <v>5.0338983050847457</v>
      </c>
      <c r="R93" s="5">
        <f>+'Ark1'!V447</f>
        <v>15.555555555555555</v>
      </c>
      <c r="S93" s="5"/>
      <c r="T93" s="28"/>
      <c r="AG93"/>
      <c r="AH93"/>
      <c r="AI93"/>
      <c r="AK93"/>
      <c r="AL93"/>
      <c r="AM93"/>
      <c r="AN93"/>
      <c r="AO93"/>
    </row>
    <row r="94" spans="1:41" ht="15.6">
      <c r="A94" s="28"/>
      <c r="B94" s="2">
        <f>+'Ark1'!C448</f>
        <v>2022</v>
      </c>
      <c r="C94" s="2">
        <f>+'Ark1'!E448</f>
        <v>31</v>
      </c>
      <c r="D94" s="2">
        <f>+'Ark1'!Q448</f>
        <v>64</v>
      </c>
      <c r="E94" s="18">
        <f>+'Ark1'!R448</f>
        <v>335</v>
      </c>
      <c r="F94" s="18"/>
      <c r="G94" s="18">
        <f>+'Ark1'!S448</f>
        <v>335</v>
      </c>
      <c r="H94" s="51">
        <f>+'Ark1'!T448</f>
        <v>1.8542093319311448</v>
      </c>
      <c r="I94" s="51">
        <f>+'Ark1'!U448</f>
        <v>1.8261150576582807</v>
      </c>
      <c r="J94" s="5">
        <f>+'Ark1'!W448</f>
        <v>59.916417910447763</v>
      </c>
      <c r="K94" s="18"/>
      <c r="L94" s="18">
        <f>+'Ark1'!Z448</f>
        <v>136.21522388059702</v>
      </c>
      <c r="M94" s="18"/>
      <c r="N94" s="18">
        <f>+'Ark1'!AA448</f>
        <v>30.216235250458727</v>
      </c>
      <c r="O94" s="5">
        <f>+'Ark1'!AB448</f>
        <v>4.1894179774200451</v>
      </c>
      <c r="P94" s="18">
        <f>+'Ark1'!AC448</f>
        <v>-46.510280394379507</v>
      </c>
      <c r="Q94" s="18">
        <f t="shared" si="54"/>
        <v>5.234375</v>
      </c>
      <c r="R94" s="5">
        <f>+'Ark1'!V448</f>
        <v>15.298507462686564</v>
      </c>
      <c r="S94" s="5"/>
      <c r="T94" s="28"/>
      <c r="AG94"/>
      <c r="AH94"/>
      <c r="AI94"/>
      <c r="AK94"/>
      <c r="AL94"/>
      <c r="AM94"/>
      <c r="AN94"/>
      <c r="AO94"/>
    </row>
    <row r="95" spans="1:41" ht="15.6">
      <c r="A95" s="28"/>
      <c r="B95" s="2">
        <f>+'Ark1'!C449</f>
        <v>2022</v>
      </c>
      <c r="C95" s="2">
        <f>+'Ark1'!E449</f>
        <v>32</v>
      </c>
      <c r="D95" s="2">
        <f>+'Ark1'!Q449</f>
        <v>54</v>
      </c>
      <c r="E95" s="18">
        <f>+'Ark1'!R449</f>
        <v>322</v>
      </c>
      <c r="F95" s="18"/>
      <c r="G95" s="18">
        <f>+'Ark1'!S449</f>
        <v>322</v>
      </c>
      <c r="H95" s="51">
        <f>+'Ark1'!T449</f>
        <v>1.7822549399457575</v>
      </c>
      <c r="I95" s="51">
        <f>+'Ark1'!U449</f>
        <v>1.84696854799832</v>
      </c>
      <c r="J95" s="5">
        <f>+'Ark1'!W449</f>
        <v>59.288819875776397</v>
      </c>
      <c r="K95" s="18"/>
      <c r="L95" s="18">
        <f>+'Ark1'!Z449</f>
        <v>143.33291925465829</v>
      </c>
      <c r="M95" s="18"/>
      <c r="N95" s="18">
        <f>+'Ark1'!AA449</f>
        <v>33.004032835449571</v>
      </c>
      <c r="O95" s="5">
        <f>+'Ark1'!AB449</f>
        <v>4.3317905265967278</v>
      </c>
      <c r="P95" s="18">
        <f>+'Ark1'!AC449</f>
        <v>-61.878393346708634</v>
      </c>
      <c r="Q95" s="18">
        <f t="shared" si="54"/>
        <v>5.9629629629629628</v>
      </c>
      <c r="R95" s="5">
        <f>+'Ark1'!V449</f>
        <v>15.00621118012422</v>
      </c>
      <c r="S95" s="5"/>
      <c r="T95" s="28"/>
      <c r="AG95"/>
      <c r="AH95"/>
      <c r="AI95"/>
      <c r="AK95"/>
      <c r="AL95"/>
      <c r="AM95"/>
      <c r="AN95"/>
      <c r="AO95"/>
    </row>
    <row r="96" spans="1:41" ht="15.6">
      <c r="A96" s="28"/>
      <c r="B96" s="2">
        <f>+'Ark1'!C450</f>
        <v>2022</v>
      </c>
      <c r="C96" s="2">
        <f>+'Ark1'!E450</f>
        <v>33</v>
      </c>
      <c r="D96" s="2">
        <f>+'Ark1'!Q450</f>
        <v>67</v>
      </c>
      <c r="E96" s="18">
        <f>+'Ark1'!R450</f>
        <v>413</v>
      </c>
      <c r="F96" s="18"/>
      <c r="G96" s="18">
        <f>+'Ark1'!S450</f>
        <v>413</v>
      </c>
      <c r="H96" s="51">
        <f>+'Ark1'!T450</f>
        <v>2.2859356838434719</v>
      </c>
      <c r="I96" s="51">
        <f>+'Ark1'!U450</f>
        <v>2.2673118445512088</v>
      </c>
      <c r="J96" s="5">
        <f>+'Ark1'!W450</f>
        <v>59.840193704600473</v>
      </c>
      <c r="K96" s="18"/>
      <c r="L96" s="18">
        <f>+'Ark1'!Z450</f>
        <v>137.18401937046008</v>
      </c>
      <c r="M96" s="18"/>
      <c r="N96" s="18">
        <f>+'Ark1'!AA450</f>
        <v>27.582329963538744</v>
      </c>
      <c r="O96" s="5">
        <f>+'Ark1'!AB450</f>
        <v>3.9773732874301762</v>
      </c>
      <c r="P96" s="18">
        <f>+'Ark1'!AC450</f>
        <v>-48.238348239524754</v>
      </c>
      <c r="Q96" s="18">
        <f t="shared" si="54"/>
        <v>6.1641791044776122</v>
      </c>
      <c r="R96" s="5">
        <f>+'Ark1'!V450</f>
        <v>15.380145278450373</v>
      </c>
      <c r="S96" s="5"/>
      <c r="T96" s="28"/>
      <c r="AG96"/>
      <c r="AH96"/>
      <c r="AI96"/>
      <c r="AK96"/>
      <c r="AL96"/>
      <c r="AM96"/>
      <c r="AN96"/>
      <c r="AO96"/>
    </row>
    <row r="97" spans="1:41" ht="15.6">
      <c r="A97" s="28"/>
      <c r="B97" s="2">
        <f>+'Ark1'!C451</f>
        <v>2022</v>
      </c>
      <c r="C97" s="2">
        <f>+'Ark1'!E451</f>
        <v>34</v>
      </c>
      <c r="D97" s="2">
        <f>+'Ark1'!Q451</f>
        <v>67</v>
      </c>
      <c r="E97" s="18">
        <f>+'Ark1'!R451</f>
        <v>433</v>
      </c>
      <c r="F97" s="18"/>
      <c r="G97" s="18">
        <f>+'Ark1'!S451</f>
        <v>433</v>
      </c>
      <c r="H97" s="51">
        <f>+'Ark1'!T451</f>
        <v>2.3966347484363766</v>
      </c>
      <c r="I97" s="51">
        <f>+'Ark1'!U451</f>
        <v>2.3499414489536505</v>
      </c>
      <c r="J97" s="5">
        <f>+'Ark1'!W451</f>
        <v>58.799076212471121</v>
      </c>
      <c r="K97" s="18"/>
      <c r="L97" s="18">
        <f>+'Ark1'!Z451</f>
        <v>135.61616628175503</v>
      </c>
      <c r="M97" s="18"/>
      <c r="N97" s="18">
        <f>+'Ark1'!AA451</f>
        <v>29.470280439496353</v>
      </c>
      <c r="O97" s="5">
        <f>+'Ark1'!AB451</f>
        <v>4.4190223988863888</v>
      </c>
      <c r="P97" s="18">
        <f>+'Ark1'!AC451</f>
        <v>-52.509394606957358</v>
      </c>
      <c r="Q97" s="18">
        <f t="shared" si="54"/>
        <v>6.4626865671641793</v>
      </c>
      <c r="R97" s="5">
        <f>+'Ark1'!V451</f>
        <v>14.859122401847578</v>
      </c>
      <c r="S97" s="5"/>
      <c r="T97" s="28"/>
      <c r="AG97"/>
      <c r="AH97"/>
      <c r="AI97"/>
      <c r="AK97"/>
      <c r="AL97"/>
      <c r="AM97"/>
      <c r="AN97"/>
      <c r="AO97"/>
    </row>
    <row r="98" spans="1:41" ht="15.6">
      <c r="A98" s="28"/>
      <c r="B98" s="2">
        <f>+'Ark1'!C452</f>
        <v>2022</v>
      </c>
      <c r="C98" s="2">
        <f>+'Ark1'!E452</f>
        <v>35</v>
      </c>
      <c r="D98" s="2">
        <f>+'Ark1'!Q452</f>
        <v>53</v>
      </c>
      <c r="E98" s="18">
        <f>+'Ark1'!R452</f>
        <v>245</v>
      </c>
      <c r="F98" s="18"/>
      <c r="G98" s="18">
        <f>+'Ark1'!S452</f>
        <v>245</v>
      </c>
      <c r="H98" s="51">
        <f>+'Ark1'!T452</f>
        <v>1.3560635412630764</v>
      </c>
      <c r="I98" s="51">
        <f>+'Ark1'!U452</f>
        <v>1.3990126850769276</v>
      </c>
      <c r="J98" s="5">
        <f>+'Ark1'!W452</f>
        <v>58.955102040816321</v>
      </c>
      <c r="K98" s="18"/>
      <c r="L98" s="18">
        <f>+'Ark1'!Z452</f>
        <v>142.6914285714285</v>
      </c>
      <c r="M98" s="18"/>
      <c r="N98" s="18">
        <f>+'Ark1'!AA452</f>
        <v>30.147230014564009</v>
      </c>
      <c r="O98" s="5">
        <f>+'Ark1'!AB452</f>
        <v>4.4209640293459964</v>
      </c>
      <c r="P98" s="18">
        <f>+'Ark1'!AC452</f>
        <v>-54.717760020693213</v>
      </c>
      <c r="Q98" s="18">
        <f t="shared" si="54"/>
        <v>4.6226415094339623</v>
      </c>
      <c r="R98" s="5">
        <f>+'Ark1'!V452</f>
        <v>14.783673469387756</v>
      </c>
      <c r="S98" s="5"/>
      <c r="T98" s="28"/>
      <c r="AG98"/>
      <c r="AH98"/>
      <c r="AI98"/>
      <c r="AK98"/>
      <c r="AL98"/>
      <c r="AM98"/>
      <c r="AN98"/>
      <c r="AO98"/>
    </row>
    <row r="99" spans="1:41" ht="15.6">
      <c r="A99" s="28"/>
      <c r="B99" s="2">
        <f>+'Ark1'!C453</f>
        <v>2022</v>
      </c>
      <c r="C99" s="2">
        <f>+'Ark1'!E453</f>
        <v>36</v>
      </c>
      <c r="D99" s="2">
        <f>+'Ark1'!Q453</f>
        <v>51</v>
      </c>
      <c r="E99" s="18">
        <f>+'Ark1'!R453</f>
        <v>277</v>
      </c>
      <c r="F99" s="18"/>
      <c r="G99" s="18">
        <f>+'Ark1'!S453</f>
        <v>277</v>
      </c>
      <c r="H99" s="51">
        <f>+'Ark1'!T453</f>
        <v>1.5331820446117228</v>
      </c>
      <c r="I99" s="51">
        <f>+'Ark1'!U453</f>
        <v>1.5880106973163068</v>
      </c>
      <c r="J99" s="5">
        <f>+'Ark1'!W453</f>
        <v>59.559566787003611</v>
      </c>
      <c r="K99" s="18"/>
      <c r="L99" s="18">
        <f>+'Ark1'!Z453</f>
        <v>143.25703971119137</v>
      </c>
      <c r="M99" s="18"/>
      <c r="N99" s="18">
        <f>+'Ark1'!AA453</f>
        <v>30.739201019599001</v>
      </c>
      <c r="O99" s="5">
        <f>+'Ark1'!AB453</f>
        <v>4.4778907924948808</v>
      </c>
      <c r="P99" s="18">
        <f>+'Ark1'!AC453</f>
        <v>-60.64426254980809</v>
      </c>
      <c r="Q99" s="18">
        <f t="shared" si="54"/>
        <v>5.4313725490196081</v>
      </c>
      <c r="R99" s="5">
        <f>+'Ark1'!V453</f>
        <v>15.137184115523471</v>
      </c>
      <c r="S99" s="5"/>
      <c r="T99" s="28"/>
      <c r="AG99"/>
      <c r="AH99"/>
      <c r="AI99"/>
      <c r="AK99"/>
      <c r="AL99"/>
      <c r="AM99"/>
      <c r="AN99"/>
      <c r="AO99"/>
    </row>
    <row r="100" spans="1:41" ht="15.6">
      <c r="A100" s="28"/>
      <c r="B100" s="2">
        <f>+'Ark1'!C454</f>
        <v>2022</v>
      </c>
      <c r="C100" s="2">
        <f>+'Ark1'!E454</f>
        <v>37</v>
      </c>
      <c r="D100" s="2">
        <f>+'Ark1'!Q454</f>
        <v>70</v>
      </c>
      <c r="E100" s="18">
        <f>+'Ark1'!R454</f>
        <v>412</v>
      </c>
      <c r="F100" s="18"/>
      <c r="G100" s="18">
        <f>+'Ark1'!S454</f>
        <v>412</v>
      </c>
      <c r="H100" s="51">
        <f>+'Ark1'!T454</f>
        <v>2.2804007306138261</v>
      </c>
      <c r="I100" s="51">
        <f>+'Ark1'!U454</f>
        <v>2.2899701562582342</v>
      </c>
      <c r="J100" s="5">
        <f>+'Ark1'!W454</f>
        <v>60.184466019417485</v>
      </c>
      <c r="K100" s="18"/>
      <c r="L100" s="18">
        <f>+'Ark1'!Z454</f>
        <v>138.89126213592249</v>
      </c>
      <c r="M100" s="18"/>
      <c r="N100" s="18">
        <f>+'Ark1'!AA454</f>
        <v>30.148668381921876</v>
      </c>
      <c r="O100" s="5">
        <f>+'Ark1'!AB454</f>
        <v>4.0560336760046392</v>
      </c>
      <c r="P100" s="18">
        <f>+'Ark1'!AC454</f>
        <v>-59.374819253246315</v>
      </c>
      <c r="Q100" s="18">
        <f t="shared" si="54"/>
        <v>5.8857142857142861</v>
      </c>
      <c r="R100" s="5">
        <f>+'Ark1'!V454</f>
        <v>15.543689320388346</v>
      </c>
      <c r="S100" s="5"/>
      <c r="T100" s="28"/>
      <c r="AG100"/>
      <c r="AH100"/>
      <c r="AI100"/>
      <c r="AK100"/>
      <c r="AL100"/>
      <c r="AM100"/>
      <c r="AN100"/>
      <c r="AO100"/>
    </row>
    <row r="101" spans="1:41" ht="15.6">
      <c r="A101" s="28"/>
      <c r="B101" s="2">
        <f>+'Ark1'!C455</f>
        <v>2022</v>
      </c>
      <c r="C101" s="2">
        <f>+'Ark1'!E455</f>
        <v>38</v>
      </c>
      <c r="D101" s="2">
        <f>+'Ark1'!Q455</f>
        <v>50</v>
      </c>
      <c r="E101" s="18">
        <f>+'Ark1'!R455</f>
        <v>243</v>
      </c>
      <c r="F101" s="18"/>
      <c r="G101" s="18">
        <f>+'Ark1'!S455</f>
        <v>243</v>
      </c>
      <c r="H101" s="51">
        <f>+'Ark1'!T455</f>
        <v>1.3449936348037861</v>
      </c>
      <c r="I101" s="51">
        <f>+'Ark1'!U455</f>
        <v>1.3810164950828456</v>
      </c>
      <c r="J101" s="5">
        <f>+'Ark1'!W455</f>
        <v>59.341563786008216</v>
      </c>
      <c r="K101" s="18"/>
      <c r="L101" s="18">
        <f>+'Ark1'!Z455</f>
        <v>142.01522633744847</v>
      </c>
      <c r="M101" s="18"/>
      <c r="N101" s="18">
        <f>+'Ark1'!AA455</f>
        <v>28.955026405908928</v>
      </c>
      <c r="O101" s="5">
        <f>+'Ark1'!AB455</f>
        <v>4.057533868456054</v>
      </c>
      <c r="P101" s="18">
        <f>+'Ark1'!AC455</f>
        <v>-60.717377975132251</v>
      </c>
      <c r="Q101" s="18">
        <f t="shared" si="54"/>
        <v>4.8600000000000003</v>
      </c>
      <c r="R101" s="5">
        <f>+'Ark1'!V455</f>
        <v>15.074074074074074</v>
      </c>
      <c r="S101" s="5"/>
      <c r="T101" s="28"/>
      <c r="AG101"/>
      <c r="AH101"/>
      <c r="AI101"/>
      <c r="AK101"/>
      <c r="AL101"/>
      <c r="AM101"/>
      <c r="AN101"/>
      <c r="AO101"/>
    </row>
    <row r="102" spans="1:41" ht="15.6">
      <c r="A102" s="28"/>
      <c r="B102" s="2">
        <f>+'Ark1'!C456</f>
        <v>2022</v>
      </c>
      <c r="C102" s="2">
        <f>+'Ark1'!E456</f>
        <v>39</v>
      </c>
      <c r="D102" s="2">
        <f>+'Ark1'!Q456</f>
        <v>68</v>
      </c>
      <c r="E102" s="18">
        <f>+'Ark1'!R456</f>
        <v>389</v>
      </c>
      <c r="F102" s="18"/>
      <c r="G102" s="18">
        <f>+'Ark1'!S456</f>
        <v>389</v>
      </c>
      <c r="H102" s="51">
        <f>+'Ark1'!T456</f>
        <v>2.1530968063319871</v>
      </c>
      <c r="I102" s="51">
        <f>+'Ark1'!U456</f>
        <v>2.164745166866461</v>
      </c>
      <c r="J102" s="5">
        <f>+'Ark1'!W456</f>
        <v>59.401028277634957</v>
      </c>
      <c r="K102" s="18"/>
      <c r="L102" s="18">
        <f>+'Ark1'!Z456</f>
        <v>139.05912596401035</v>
      </c>
      <c r="M102" s="18"/>
      <c r="N102" s="18">
        <f>+'Ark1'!AA456</f>
        <v>28.112324283380214</v>
      </c>
      <c r="O102" s="5">
        <f>+'Ark1'!AB456</f>
        <v>4.270855253713437</v>
      </c>
      <c r="P102" s="18">
        <f>+'Ark1'!AC456</f>
        <v>-51.726462429756943</v>
      </c>
      <c r="Q102" s="18">
        <f t="shared" si="54"/>
        <v>5.7205882352941178</v>
      </c>
      <c r="R102" s="5">
        <f>+'Ark1'!V456</f>
        <v>15.133676092544988</v>
      </c>
      <c r="S102" s="5"/>
      <c r="T102" s="28"/>
      <c r="AG102"/>
      <c r="AH102"/>
      <c r="AI102"/>
      <c r="AK102"/>
      <c r="AL102"/>
      <c r="AM102"/>
      <c r="AN102"/>
      <c r="AO102"/>
    </row>
    <row r="103" spans="1:41" ht="15.6">
      <c r="A103" s="28"/>
      <c r="B103" s="2">
        <f>+'Ark1'!C457</f>
        <v>2022</v>
      </c>
      <c r="C103" s="2">
        <f>+'Ark1'!E457</f>
        <v>40</v>
      </c>
      <c r="D103" s="2">
        <f>+'Ark1'!Q457</f>
        <v>61</v>
      </c>
      <c r="E103" s="18">
        <f>+'Ark1'!R457</f>
        <v>440</v>
      </c>
      <c r="F103" s="18"/>
      <c r="G103" s="18">
        <f>+'Ark1'!S457</f>
        <v>440</v>
      </c>
      <c r="H103" s="51">
        <f>+'Ark1'!T457</f>
        <v>2.4353794210438919</v>
      </c>
      <c r="I103" s="51">
        <f>+'Ark1'!U457</f>
        <v>2.3493931994474946</v>
      </c>
      <c r="J103" s="5">
        <f>+'Ark1'!W457</f>
        <v>60.640909090909084</v>
      </c>
      <c r="K103" s="18"/>
      <c r="L103" s="18">
        <f>+'Ark1'!Z457</f>
        <v>133.42749999999998</v>
      </c>
      <c r="M103" s="18"/>
      <c r="N103" s="18">
        <f>+'Ark1'!AA457</f>
        <v>26.360488565016503</v>
      </c>
      <c r="O103" s="5">
        <f>+'Ark1'!AB457</f>
        <v>3.9182740972048551</v>
      </c>
      <c r="P103" s="18">
        <f>+'Ark1'!AC457</f>
        <v>-56.708272747763026</v>
      </c>
      <c r="Q103" s="18">
        <f t="shared" si="54"/>
        <v>7.2131147540983607</v>
      </c>
      <c r="R103" s="5">
        <f>+'Ark1'!V457</f>
        <v>15.80681818181818</v>
      </c>
      <c r="S103" s="5"/>
      <c r="T103" s="28"/>
      <c r="AG103"/>
      <c r="AH103"/>
      <c r="AI103"/>
      <c r="AK103"/>
      <c r="AL103"/>
      <c r="AM103"/>
      <c r="AN103"/>
      <c r="AO103"/>
    </row>
    <row r="104" spans="1:41" ht="15.6">
      <c r="A104" s="28"/>
      <c r="B104" s="2">
        <f>+'Ark1'!C458</f>
        <v>2022</v>
      </c>
      <c r="C104" s="2">
        <f>+'Ark1'!E458</f>
        <v>41</v>
      </c>
      <c r="D104" s="2">
        <f>+'Ark1'!Q458</f>
        <v>68</v>
      </c>
      <c r="E104" s="18">
        <f>+'Ark1'!R458</f>
        <v>364</v>
      </c>
      <c r="F104" s="18"/>
      <c r="G104" s="18">
        <f>+'Ark1'!S458</f>
        <v>364</v>
      </c>
      <c r="H104" s="51">
        <f>+'Ark1'!T458</f>
        <v>2.0147229755908564</v>
      </c>
      <c r="I104" s="51">
        <f>+'Ark1'!U458</f>
        <v>2.0345899337404849</v>
      </c>
      <c r="J104" s="5">
        <f>+'Ark1'!W458</f>
        <v>60.173076923076913</v>
      </c>
      <c r="K104" s="18"/>
      <c r="L104" s="18">
        <f>+'Ark1'!Z458</f>
        <v>139.67472527472523</v>
      </c>
      <c r="M104" s="18"/>
      <c r="N104" s="18">
        <f>+'Ark1'!AA458</f>
        <v>29.381261664749033</v>
      </c>
      <c r="O104" s="5">
        <f>+'Ark1'!AB458</f>
        <v>3.9972848456096086</v>
      </c>
      <c r="P104" s="18">
        <f>+'Ark1'!AC458</f>
        <v>-60.958969661804304</v>
      </c>
      <c r="Q104" s="18">
        <f t="shared" si="54"/>
        <v>5.3529411764705879</v>
      </c>
      <c r="R104" s="5">
        <f>+'Ark1'!V458</f>
        <v>15.5</v>
      </c>
      <c r="S104" s="5"/>
      <c r="T104" s="28"/>
      <c r="AG104"/>
      <c r="AH104"/>
      <c r="AI104"/>
      <c r="AK104"/>
      <c r="AL104"/>
      <c r="AM104"/>
      <c r="AN104"/>
      <c r="AO104"/>
    </row>
    <row r="105" spans="1:41" ht="15.6">
      <c r="A105" s="28"/>
      <c r="B105" s="2">
        <f>+'Ark1'!C459</f>
        <v>2022</v>
      </c>
      <c r="C105" s="2">
        <f>+'Ark1'!E459</f>
        <v>42</v>
      </c>
      <c r="D105" s="2">
        <f>+'Ark1'!Q459</f>
        <v>67</v>
      </c>
      <c r="E105" s="18">
        <f>+'Ark1'!R459</f>
        <v>310</v>
      </c>
      <c r="F105" s="18"/>
      <c r="G105" s="18">
        <f>+'Ark1'!S459</f>
        <v>310</v>
      </c>
      <c r="H105" s="51">
        <f>+'Ark1'!T459</f>
        <v>1.7158355011900144</v>
      </c>
      <c r="I105" s="51">
        <f>+'Ark1'!U459</f>
        <v>1.7272220518469052</v>
      </c>
      <c r="J105" s="5">
        <f>+'Ark1'!W459</f>
        <v>59.245161290322578</v>
      </c>
      <c r="K105" s="18"/>
      <c r="L105" s="18">
        <f>+'Ark1'!Z459</f>
        <v>139.22870967741923</v>
      </c>
      <c r="M105" s="18"/>
      <c r="N105" s="18">
        <f>+'Ark1'!AA459</f>
        <v>28.219171845138003</v>
      </c>
      <c r="O105" s="5">
        <f>+'Ark1'!AB459</f>
        <v>4.7503370820754212</v>
      </c>
      <c r="P105" s="18">
        <f>+'Ark1'!AC459</f>
        <v>-46.85155496325585</v>
      </c>
      <c r="Q105" s="18">
        <f t="shared" si="54"/>
        <v>4.6268656716417906</v>
      </c>
      <c r="R105" s="5">
        <f>+'Ark1'!V459</f>
        <v>14.967741935483867</v>
      </c>
      <c r="S105" s="5"/>
      <c r="T105" s="28"/>
      <c r="AG105"/>
      <c r="AH105"/>
      <c r="AI105"/>
      <c r="AK105"/>
      <c r="AL105"/>
      <c r="AM105"/>
      <c r="AN105"/>
      <c r="AO105"/>
    </row>
    <row r="106" spans="1:41" ht="15.6">
      <c r="A106" s="28"/>
      <c r="B106" s="2">
        <f>+'Ark1'!C460</f>
        <v>2022</v>
      </c>
      <c r="C106" s="2">
        <f>+'Ark1'!E460</f>
        <v>43</v>
      </c>
      <c r="D106" s="2">
        <f>+'Ark1'!Q460</f>
        <v>51</v>
      </c>
      <c r="E106" s="18">
        <f>+'Ark1'!R460</f>
        <v>315</v>
      </c>
      <c r="F106" s="18"/>
      <c r="G106" s="18">
        <f>+'Ark1'!S460</f>
        <v>315</v>
      </c>
      <c r="H106" s="51">
        <f>+'Ark1'!T460</f>
        <v>1.743510267338241</v>
      </c>
      <c r="I106" s="51">
        <f>+'Ark1'!U460</f>
        <v>1.7952370051801101</v>
      </c>
      <c r="J106" s="5">
        <f>+'Ark1'!W460</f>
        <v>58.580952380952397</v>
      </c>
      <c r="K106" s="18"/>
      <c r="L106" s="18">
        <f>+'Ark1'!Z460</f>
        <v>142.41428571428585</v>
      </c>
      <c r="M106" s="18"/>
      <c r="N106" s="18">
        <f>+'Ark1'!AA460</f>
        <v>31.72627701230001</v>
      </c>
      <c r="O106" s="5">
        <f>+'Ark1'!AB460</f>
        <v>4.4403223514778309</v>
      </c>
      <c r="P106" s="18">
        <f>+'Ark1'!AC460</f>
        <v>-64.078500498198139</v>
      </c>
      <c r="Q106" s="18">
        <f t="shared" si="54"/>
        <v>6.1764705882352944</v>
      </c>
      <c r="R106" s="5">
        <f>+'Ark1'!V460</f>
        <v>14.657142857142851</v>
      </c>
      <c r="S106" s="5"/>
      <c r="T106" s="28"/>
      <c r="AG106"/>
      <c r="AH106"/>
      <c r="AI106"/>
      <c r="AK106"/>
      <c r="AL106"/>
      <c r="AM106"/>
      <c r="AN106"/>
      <c r="AO106"/>
    </row>
    <row r="107" spans="1:41" ht="15.6">
      <c r="A107" s="28"/>
      <c r="B107" s="2">
        <f>+'Ark1'!C461</f>
        <v>2022</v>
      </c>
      <c r="C107" s="2">
        <f>+'Ark1'!E461</f>
        <v>44</v>
      </c>
      <c r="D107" s="2">
        <f>+'Ark1'!Q461</f>
        <v>67</v>
      </c>
      <c r="E107" s="18">
        <f>+'Ark1'!R461</f>
        <v>368</v>
      </c>
      <c r="F107" s="18"/>
      <c r="G107" s="18">
        <f>+'Ark1'!S461</f>
        <v>368</v>
      </c>
      <c r="H107" s="51">
        <f>+'Ark1'!T461</f>
        <v>2.0368627885094375</v>
      </c>
      <c r="I107" s="51">
        <f>+'Ark1'!U461</f>
        <v>2.0470556068184438</v>
      </c>
      <c r="J107" s="5">
        <f>+'Ark1'!W461</f>
        <v>59.682065217391298</v>
      </c>
      <c r="K107" s="18"/>
      <c r="L107" s="18">
        <f>+'Ark1'!Z461</f>
        <v>139.00298913043497</v>
      </c>
      <c r="M107" s="18"/>
      <c r="N107" s="18">
        <f>+'Ark1'!AA461</f>
        <v>30.61568077870082</v>
      </c>
      <c r="O107" s="5">
        <f>+'Ark1'!AB461</f>
        <v>4.3923728454148874</v>
      </c>
      <c r="P107" s="18">
        <f>+'Ark1'!AC461</f>
        <v>-56.53982351061304</v>
      </c>
      <c r="Q107" s="18">
        <f t="shared" si="54"/>
        <v>5.4925373134328357</v>
      </c>
      <c r="R107" s="5">
        <f>+'Ark1'!V461</f>
        <v>15.304347826086955</v>
      </c>
      <c r="S107" s="5"/>
      <c r="T107" s="28"/>
      <c r="AG107"/>
      <c r="AH107"/>
      <c r="AI107"/>
      <c r="AK107"/>
      <c r="AL107"/>
      <c r="AM107"/>
      <c r="AN107"/>
      <c r="AO107"/>
    </row>
    <row r="108" spans="1:41" ht="15.6">
      <c r="A108" s="28"/>
      <c r="B108" s="2">
        <f>+'Ark1'!C462</f>
        <v>2022</v>
      </c>
      <c r="C108" s="2">
        <f>+'Ark1'!E462</f>
        <v>45</v>
      </c>
      <c r="D108" s="2">
        <f>+'Ark1'!Q462</f>
        <v>59</v>
      </c>
      <c r="E108" s="18">
        <f>+'Ark1'!R462</f>
        <v>288</v>
      </c>
      <c r="F108" s="18"/>
      <c r="G108" s="18">
        <f>+'Ark1'!S462</f>
        <v>288</v>
      </c>
      <c r="H108" s="51">
        <f>+'Ark1'!T462</f>
        <v>1.5940665301378203</v>
      </c>
      <c r="I108" s="51">
        <f>+'Ark1'!U462</f>
        <v>1.6842104774514453</v>
      </c>
      <c r="J108" s="5">
        <f>+'Ark1'!W462</f>
        <v>59.944444444444443</v>
      </c>
      <c r="K108" s="18"/>
      <c r="L108" s="18">
        <f>+'Ark1'!Z462</f>
        <v>146.13229166666659</v>
      </c>
      <c r="M108" s="18"/>
      <c r="N108" s="18">
        <f>+'Ark1'!AA462</f>
        <v>31.52454123859426</v>
      </c>
      <c r="O108" s="5">
        <f>+'Ark1'!AB462</f>
        <v>3.7919464691226064</v>
      </c>
      <c r="P108" s="18">
        <f>+'Ark1'!AC462</f>
        <v>-61.466217592270723</v>
      </c>
      <c r="Q108" s="18">
        <f t="shared" si="54"/>
        <v>4.8813559322033901</v>
      </c>
      <c r="R108" s="5">
        <f>+'Ark1'!V462</f>
        <v>15.5625</v>
      </c>
      <c r="S108" s="5"/>
      <c r="T108" s="28"/>
      <c r="AG108"/>
      <c r="AH108"/>
      <c r="AI108"/>
      <c r="AK108"/>
      <c r="AL108"/>
      <c r="AM108"/>
      <c r="AN108"/>
      <c r="AO108"/>
    </row>
    <row r="109" spans="1:41" ht="15.6">
      <c r="A109" s="28"/>
      <c r="B109" s="2">
        <f>+'Ark1'!C463</f>
        <v>2022</v>
      </c>
      <c r="C109" s="2">
        <f>+'Ark1'!E463</f>
        <v>46</v>
      </c>
      <c r="D109" s="2">
        <f>+'Ark1'!Q463</f>
        <v>51</v>
      </c>
      <c r="E109" s="18">
        <f>+'Ark1'!R463</f>
        <v>351</v>
      </c>
      <c r="F109" s="18"/>
      <c r="G109" s="18">
        <f>+'Ark1'!S463</f>
        <v>351</v>
      </c>
      <c r="H109" s="51">
        <f>+'Ark1'!T463</f>
        <v>1.9427685836054684</v>
      </c>
      <c r="I109" s="51">
        <f>+'Ark1'!U463</f>
        <v>1.9153116506709753</v>
      </c>
      <c r="J109" s="5">
        <f>+'Ark1'!W463</f>
        <v>59.27350427350428</v>
      </c>
      <c r="K109" s="18"/>
      <c r="L109" s="18">
        <f>+'Ark1'!Z463</f>
        <v>136.35612535612549</v>
      </c>
      <c r="M109" s="18"/>
      <c r="N109" s="18">
        <f>+'Ark1'!AA463</f>
        <v>31.184245434749272</v>
      </c>
      <c r="O109" s="5">
        <f>+'Ark1'!AB463</f>
        <v>3.7658472710381634</v>
      </c>
      <c r="P109" s="18">
        <f>+'Ark1'!AC463</f>
        <v>-46.813241507152917</v>
      </c>
      <c r="Q109" s="18">
        <f t="shared" si="54"/>
        <v>6.882352941176471</v>
      </c>
      <c r="R109" s="5">
        <f>+'Ark1'!V463</f>
        <v>15.06837606837607</v>
      </c>
      <c r="S109" s="5"/>
      <c r="T109" s="28"/>
      <c r="AG109"/>
      <c r="AH109"/>
      <c r="AI109"/>
      <c r="AK109"/>
      <c r="AL109"/>
      <c r="AM109"/>
      <c r="AN109"/>
      <c r="AO109"/>
    </row>
    <row r="110" spans="1:41" ht="15.6">
      <c r="A110" s="28"/>
      <c r="B110" s="2">
        <f>+'Ark1'!C464</f>
        <v>2022</v>
      </c>
      <c r="C110" s="2">
        <f>+'Ark1'!E464</f>
        <v>47</v>
      </c>
      <c r="D110" s="2">
        <f>+'Ark1'!Q464</f>
        <v>69</v>
      </c>
      <c r="E110" s="18">
        <f>+'Ark1'!R464</f>
        <v>378</v>
      </c>
      <c r="F110" s="18"/>
      <c r="G110" s="18">
        <f>+'Ark1'!S464</f>
        <v>378</v>
      </c>
      <c r="H110" s="51">
        <f>+'Ark1'!T464</f>
        <v>2.0922123208058898</v>
      </c>
      <c r="I110" s="51">
        <f>+'Ark1'!U464</f>
        <v>2.0377753834258954</v>
      </c>
      <c r="J110" s="5">
        <f>+'Ark1'!W464</f>
        <v>59.513227513227505</v>
      </c>
      <c r="K110" s="18"/>
      <c r="L110" s="18">
        <f>+'Ark1'!Z464</f>
        <v>134.71216931216929</v>
      </c>
      <c r="M110" s="18"/>
      <c r="N110" s="18">
        <f>+'Ark1'!AA464</f>
        <v>31.029046982944301</v>
      </c>
      <c r="O110" s="5">
        <f>+'Ark1'!AB464</f>
        <v>4.6588465834281356</v>
      </c>
      <c r="P110" s="18">
        <f>+'Ark1'!AC464</f>
        <v>-61.475290242568882</v>
      </c>
      <c r="Q110" s="18">
        <f t="shared" si="54"/>
        <v>5.4782608695652177</v>
      </c>
      <c r="R110" s="5">
        <f>+'Ark1'!V464</f>
        <v>15.111111111111111</v>
      </c>
      <c r="S110" s="5"/>
      <c r="T110" s="28"/>
      <c r="AG110"/>
      <c r="AH110"/>
      <c r="AI110"/>
      <c r="AK110"/>
      <c r="AL110"/>
      <c r="AM110"/>
      <c r="AN110"/>
      <c r="AO110"/>
    </row>
    <row r="111" spans="1:41" ht="15.6">
      <c r="A111" s="28"/>
      <c r="B111" s="2">
        <f>+'Ark1'!C465</f>
        <v>2022</v>
      </c>
      <c r="C111" s="2">
        <f>+'Ark1'!E465</f>
        <v>48</v>
      </c>
      <c r="D111" s="2">
        <f>+'Ark1'!Q465</f>
        <v>55</v>
      </c>
      <c r="E111" s="18">
        <f>+'Ark1'!R465</f>
        <v>313</v>
      </c>
      <c r="F111" s="18"/>
      <c r="G111" s="18">
        <f>+'Ark1'!S465</f>
        <v>312</v>
      </c>
      <c r="H111" s="51">
        <f>+'Ark1'!T465</f>
        <v>1.73244036087895</v>
      </c>
      <c r="I111" s="51">
        <f>+'Ark1'!U465</f>
        <v>1.7564313448793307</v>
      </c>
      <c r="J111" s="5">
        <f>+'Ark1'!W465</f>
        <v>59.951923076923087</v>
      </c>
      <c r="K111" s="18"/>
      <c r="L111" s="18">
        <f>+'Ark1'!Z465</f>
        <v>140.67564102564111</v>
      </c>
      <c r="M111" s="18"/>
      <c r="N111" s="18">
        <f>+'Ark1'!AA465</f>
        <v>29.793020762042975</v>
      </c>
      <c r="O111" s="5">
        <f>+'Ark1'!AB465</f>
        <v>4.6829884600711411</v>
      </c>
      <c r="P111" s="18">
        <f>+'Ark1'!AC465</f>
        <v>-60.251207840416846</v>
      </c>
      <c r="Q111" s="18">
        <f t="shared" si="54"/>
        <v>5.6909090909090905</v>
      </c>
      <c r="R111" s="5">
        <f>+'Ark1'!V465</f>
        <v>15.38019169329074</v>
      </c>
      <c r="S111" s="5"/>
      <c r="T111" s="28"/>
      <c r="AG111"/>
      <c r="AH111"/>
      <c r="AI111"/>
      <c r="AK111"/>
      <c r="AL111"/>
      <c r="AM111"/>
      <c r="AN111"/>
      <c r="AO111"/>
    </row>
    <row r="112" spans="1:41" ht="15.6">
      <c r="A112" s="28"/>
      <c r="B112" s="2">
        <f>+'Ark1'!C466</f>
        <v>2022</v>
      </c>
      <c r="C112" s="2">
        <f>+'Ark1'!E466</f>
        <v>49</v>
      </c>
      <c r="D112" s="2">
        <f>+'Ark1'!Q466</f>
        <v>69</v>
      </c>
      <c r="E112" s="18">
        <f>+'Ark1'!R466</f>
        <v>294</v>
      </c>
      <c r="F112" s="18"/>
      <c r="G112" s="18">
        <f>+'Ark1'!S466</f>
        <v>294</v>
      </c>
      <c r="H112" s="51">
        <f>+'Ark1'!T466</f>
        <v>1.6272762495156912</v>
      </c>
      <c r="I112" s="51">
        <f>+'Ark1'!U466</f>
        <v>1.7225079064581978</v>
      </c>
      <c r="J112" s="5">
        <f>+'Ark1'!W466</f>
        <v>59.088435374149682</v>
      </c>
      <c r="K112" s="18"/>
      <c r="L112" s="18">
        <f>+'Ark1'!Z466</f>
        <v>146.40510204081627</v>
      </c>
      <c r="M112" s="18"/>
      <c r="N112" s="18">
        <f>+'Ark1'!AA466</f>
        <v>29.362144304987002</v>
      </c>
      <c r="O112" s="5">
        <f>+'Ark1'!AB466</f>
        <v>4.5317101486826941</v>
      </c>
      <c r="P112" s="18">
        <f>+'Ark1'!AC466</f>
        <v>-61.282776652091989</v>
      </c>
      <c r="Q112" s="18">
        <f t="shared" si="54"/>
        <v>4.2608695652173916</v>
      </c>
      <c r="R112" s="5">
        <f>+'Ark1'!V466</f>
        <v>14.918367346938778</v>
      </c>
      <c r="S112" s="5"/>
      <c r="T112" s="28"/>
      <c r="AG112"/>
      <c r="AH112"/>
      <c r="AI112"/>
      <c r="AK112"/>
      <c r="AL112"/>
      <c r="AM112"/>
      <c r="AN112"/>
      <c r="AO112"/>
    </row>
    <row r="113" spans="1:41" ht="15.6">
      <c r="A113" s="28"/>
      <c r="B113" s="2">
        <f>+'Ark1'!C467</f>
        <v>2022</v>
      </c>
      <c r="C113" s="2">
        <f>+'Ark1'!E467</f>
        <v>50</v>
      </c>
      <c r="D113" s="2">
        <f>+'Ark1'!Q467</f>
        <v>75</v>
      </c>
      <c r="E113" s="18">
        <f>+'Ark1'!R467</f>
        <v>360</v>
      </c>
      <c r="F113" s="18"/>
      <c r="G113" s="18">
        <f>+'Ark1'!S467</f>
        <v>360</v>
      </c>
      <c r="H113" s="51">
        <f>+'Ark1'!T467</f>
        <v>1.9925831626722752</v>
      </c>
      <c r="I113" s="51">
        <f>+'Ark1'!U467</f>
        <v>2.0345739264556348</v>
      </c>
      <c r="J113" s="5">
        <f>+'Ark1'!W467</f>
        <v>59.663888888888877</v>
      </c>
      <c r="K113" s="18"/>
      <c r="L113" s="18">
        <f>+'Ark1'!Z467</f>
        <v>141.22555555555556</v>
      </c>
      <c r="M113" s="18"/>
      <c r="N113" s="18">
        <f>+'Ark1'!AA467</f>
        <v>28.346328632003861</v>
      </c>
      <c r="O113" s="5">
        <f>+'Ark1'!AB467</f>
        <v>4.5056540268729188</v>
      </c>
      <c r="P113" s="18">
        <f>+'Ark1'!AC467</f>
        <v>-57.19600430567472</v>
      </c>
      <c r="Q113" s="18">
        <f t="shared" si="54"/>
        <v>4.8</v>
      </c>
      <c r="R113" s="5">
        <f>+'Ark1'!V467</f>
        <v>15.341666666666661</v>
      </c>
      <c r="S113" s="5"/>
      <c r="T113" s="28"/>
      <c r="AG113"/>
      <c r="AH113"/>
      <c r="AI113"/>
      <c r="AK113"/>
      <c r="AL113"/>
      <c r="AM113"/>
      <c r="AN113"/>
      <c r="AO113"/>
    </row>
    <row r="114" spans="1:41" ht="15.6">
      <c r="A114" s="28"/>
      <c r="B114" s="2">
        <f>+'Ark1'!C468</f>
        <v>2022</v>
      </c>
      <c r="C114" s="2">
        <f>+'Ark1'!E468</f>
        <v>51</v>
      </c>
      <c r="D114" s="2">
        <f>+'Ark1'!Q468</f>
        <v>32</v>
      </c>
      <c r="E114" s="18">
        <f>+'Ark1'!R468</f>
        <v>138</v>
      </c>
      <c r="F114" s="18"/>
      <c r="G114" s="18">
        <f>+'Ark1'!S468</f>
        <v>138</v>
      </c>
      <c r="H114" s="51">
        <f>+'Ark1'!T468</f>
        <v>0.76382354569103883</v>
      </c>
      <c r="I114" s="51">
        <f>+'Ark1'!U468</f>
        <v>0.819060751271661</v>
      </c>
      <c r="J114" s="5">
        <f>+'Ark1'!W468</f>
        <v>59.282608695652179</v>
      </c>
      <c r="K114" s="18"/>
      <c r="L114" s="18">
        <f>+'Ark1'!Z468</f>
        <v>148.31304347826091</v>
      </c>
      <c r="M114" s="18"/>
      <c r="N114" s="18">
        <f>+'Ark1'!AA468</f>
        <v>32.172438078216089</v>
      </c>
      <c r="O114" s="5">
        <f>+'Ark1'!AB468</f>
        <v>4.8229360388965059</v>
      </c>
      <c r="P114" s="18">
        <f>+'Ark1'!AC468</f>
        <v>-61.730250874904151</v>
      </c>
      <c r="Q114" s="18">
        <f t="shared" si="54"/>
        <v>4.3125</v>
      </c>
      <c r="R114" s="5">
        <f>+'Ark1'!V468</f>
        <v>15.043478260869565</v>
      </c>
      <c r="S114" s="5"/>
      <c r="T114" s="28"/>
      <c r="AG114"/>
      <c r="AH114"/>
      <c r="AI114"/>
      <c r="AK114"/>
      <c r="AL114"/>
      <c r="AM114"/>
      <c r="AN114"/>
      <c r="AO114"/>
    </row>
    <row r="115" spans="1:41" ht="15.6">
      <c r="A115" s="28"/>
      <c r="B115" s="2">
        <f>+'Ark1'!C469</f>
        <v>2022</v>
      </c>
      <c r="C115" s="2">
        <f>+'Ark1'!E469</f>
        <v>52</v>
      </c>
      <c r="D115" s="2">
        <f>+'Ark1'!Q469</f>
        <v>34</v>
      </c>
      <c r="E115" s="18">
        <f>+'Ark1'!R469</f>
        <v>259</v>
      </c>
      <c r="F115" s="18"/>
      <c r="G115" s="18">
        <f>+'Ark1'!S469</f>
        <v>259</v>
      </c>
      <c r="H115" s="51">
        <f>+'Ark1'!T469</f>
        <v>1.4335528864781095</v>
      </c>
      <c r="I115" s="51">
        <f>+'Ark1'!U469</f>
        <v>1.3732289510026852</v>
      </c>
      <c r="J115" s="5">
        <f>+'Ark1'!W469</f>
        <v>60.413127413127427</v>
      </c>
      <c r="K115" s="18"/>
      <c r="L115" s="18">
        <f>+'Ark1'!Z469</f>
        <v>132.49073359073353</v>
      </c>
      <c r="M115" s="18"/>
      <c r="N115" s="18">
        <f>+'Ark1'!AA469</f>
        <v>27.386873512224703</v>
      </c>
      <c r="O115" s="5">
        <f>+'Ark1'!AB469</f>
        <v>4.0985897220427772</v>
      </c>
      <c r="P115" s="18">
        <f>+'Ark1'!AC469</f>
        <v>-48.854399566850788</v>
      </c>
      <c r="Q115" s="18">
        <f t="shared" si="54"/>
        <v>7.617647058823529</v>
      </c>
      <c r="R115" s="5">
        <f>+'Ark1'!V469</f>
        <v>15.644787644787648</v>
      </c>
      <c r="S115" s="5"/>
      <c r="T115" s="28"/>
      <c r="AG115"/>
      <c r="AH115"/>
      <c r="AI115"/>
      <c r="AK115"/>
      <c r="AL115"/>
      <c r="AM115"/>
      <c r="AN115"/>
      <c r="AO115"/>
    </row>
    <row r="116" spans="1:4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AG116"/>
      <c r="AH116"/>
      <c r="AI116"/>
      <c r="AK116"/>
      <c r="AL116"/>
      <c r="AM116"/>
      <c r="AN116"/>
      <c r="AO116"/>
    </row>
    <row r="117" spans="1:41">
      <c r="A117" s="28"/>
      <c r="B117">
        <f>+'Ark1'!C470</f>
        <v>2021</v>
      </c>
      <c r="C117">
        <f>+'Ark1'!E470</f>
        <v>1</v>
      </c>
      <c r="D117">
        <f>+'Ark1'!Q470</f>
        <v>87</v>
      </c>
      <c r="E117" s="9">
        <f>+'Ark1'!R470</f>
        <v>482.52999999999992</v>
      </c>
      <c r="F117" s="9"/>
      <c r="G117" s="9">
        <f>+'Ark1'!S470</f>
        <v>482.52999999999992</v>
      </c>
      <c r="H117" s="97">
        <f>+'Ark1'!T470</f>
        <v>2.4573241531034204</v>
      </c>
      <c r="I117" s="97">
        <f>+'Ark1'!U470</f>
        <v>2.4518950029886515</v>
      </c>
      <c r="J117" s="1">
        <f>+'Ark1'!W470</f>
        <v>57.431434314964861</v>
      </c>
      <c r="K117" s="9"/>
      <c r="L117" s="9">
        <f>+'Ark1'!Z470</f>
        <v>136.6788800696329</v>
      </c>
      <c r="N117" s="9">
        <f>+'Ark1'!AA470</f>
        <v>27.417595928283887</v>
      </c>
      <c r="O117" s="1">
        <f>+'Ark1'!AB470</f>
        <v>3.9560060766279488</v>
      </c>
      <c r="P117" s="9">
        <f>+'Ark1'!AC470</f>
        <v>-74.808722169532174</v>
      </c>
      <c r="Q117" s="9">
        <f t="shared" ref="Q117" si="55">+E117/D117</f>
        <v>5.5463218390804592</v>
      </c>
      <c r="R117" s="1">
        <f>+'Ark1'!V470</f>
        <v>14.115205272211057</v>
      </c>
      <c r="S117" s="1"/>
      <c r="T117" s="28"/>
      <c r="AG117"/>
      <c r="AH117"/>
      <c r="AI117"/>
      <c r="AK117"/>
      <c r="AL117"/>
      <c r="AM117"/>
      <c r="AN117"/>
      <c r="AO117"/>
    </row>
    <row r="118" spans="1:41">
      <c r="A118" s="28"/>
      <c r="B118">
        <f>+'Ark1'!C471</f>
        <v>2021</v>
      </c>
      <c r="C118">
        <f>+'Ark1'!E471</f>
        <v>2</v>
      </c>
      <c r="D118">
        <f>+'Ark1'!Q471</f>
        <v>67</v>
      </c>
      <c r="E118" s="9">
        <f>+'Ark1'!R471</f>
        <v>361</v>
      </c>
      <c r="F118" s="9"/>
      <c r="G118" s="9">
        <f>+'Ark1'!S471</f>
        <v>358</v>
      </c>
      <c r="H118" s="97">
        <f>+'Ark1'!T471</f>
        <v>1.8384225214397745</v>
      </c>
      <c r="I118" s="97">
        <f>+'Ark1'!U471</f>
        <v>1.8118973650762924</v>
      </c>
      <c r="J118" s="1">
        <f>+'Ark1'!W471</f>
        <v>57.117318435754179</v>
      </c>
      <c r="K118" s="9"/>
      <c r="L118" s="9">
        <f>+'Ark1'!Z471</f>
        <v>136.13645251396653</v>
      </c>
      <c r="N118" s="9">
        <f>+'Ark1'!AA471</f>
        <v>30.579703066739789</v>
      </c>
      <c r="O118" s="1">
        <f>+'Ark1'!AB471</f>
        <v>4.2959876777813113</v>
      </c>
      <c r="P118" s="9">
        <f>+'Ark1'!AC471</f>
        <v>-57.625324776706307</v>
      </c>
      <c r="Q118" s="9">
        <f t="shared" ref="Q118:Q181" si="56">+E118/D118</f>
        <v>5.3880597014925371</v>
      </c>
      <c r="R118" s="1">
        <f>+'Ark1'!V471</f>
        <v>13.847645429362879</v>
      </c>
      <c r="S118" s="1"/>
      <c r="T118" s="28"/>
      <c r="AG118"/>
      <c r="AH118"/>
      <c r="AI118"/>
      <c r="AK118"/>
      <c r="AL118"/>
      <c r="AM118"/>
      <c r="AN118"/>
      <c r="AO118"/>
    </row>
    <row r="119" spans="1:41">
      <c r="A119" s="28"/>
      <c r="B119">
        <f>+'Ark1'!C472</f>
        <v>2021</v>
      </c>
      <c r="C119">
        <f>+'Ark1'!E472</f>
        <v>3</v>
      </c>
      <c r="D119">
        <f>+'Ark1'!Q472</f>
        <v>65</v>
      </c>
      <c r="E119" s="9">
        <f>+'Ark1'!R472</f>
        <v>328</v>
      </c>
      <c r="F119" s="9"/>
      <c r="G119" s="9">
        <f>+'Ark1'!S472</f>
        <v>328</v>
      </c>
      <c r="H119" s="97">
        <f>+'Ark1'!T472</f>
        <v>1.6703672770976348</v>
      </c>
      <c r="I119" s="97">
        <f>+'Ark1'!U472</f>
        <v>1.6577612574568483</v>
      </c>
      <c r="J119" s="1">
        <f>+'Ark1'!W472</f>
        <v>57.753048780487795</v>
      </c>
      <c r="K119" s="9"/>
      <c r="L119" s="9">
        <f>+'Ark1'!Z472</f>
        <v>135.94774390243899</v>
      </c>
      <c r="N119" s="9">
        <f>+'Ark1'!AA472</f>
        <v>29.423568749538504</v>
      </c>
      <c r="O119" s="1">
        <f>+'Ark1'!AB472</f>
        <v>3.7615662893056032</v>
      </c>
      <c r="P119" s="9">
        <f>+'Ark1'!AC472</f>
        <v>-50.99052157913156</v>
      </c>
      <c r="Q119" s="9">
        <f t="shared" si="56"/>
        <v>5.046153846153846</v>
      </c>
      <c r="R119" s="1">
        <f>+'Ark1'!V472</f>
        <v>14.338414634146337</v>
      </c>
      <c r="S119" s="1"/>
      <c r="T119" s="28"/>
      <c r="AG119"/>
      <c r="AH119"/>
      <c r="AI119"/>
      <c r="AK119"/>
      <c r="AL119"/>
      <c r="AM119"/>
      <c r="AN119"/>
      <c r="AO119"/>
    </row>
    <row r="120" spans="1:41">
      <c r="A120" s="28"/>
      <c r="B120">
        <f>+'Ark1'!C473</f>
        <v>2021</v>
      </c>
      <c r="C120">
        <f>+'Ark1'!E473</f>
        <v>4</v>
      </c>
      <c r="D120">
        <f>+'Ark1'!Q473</f>
        <v>68</v>
      </c>
      <c r="E120" s="9">
        <f>+'Ark1'!R473</f>
        <v>415</v>
      </c>
      <c r="F120" s="9"/>
      <c r="G120" s="9">
        <f>+'Ark1'!S473</f>
        <v>414</v>
      </c>
      <c r="H120" s="97">
        <f>+'Ark1'!T473</f>
        <v>2.1134220121814598</v>
      </c>
      <c r="I120" s="97">
        <f>+'Ark1'!U473</f>
        <v>1.996994606327382</v>
      </c>
      <c r="J120" s="1">
        <f>+'Ark1'!W473</f>
        <v>58.386473429951678</v>
      </c>
      <c r="K120" s="9"/>
      <c r="L120" s="9">
        <f>+'Ark1'!Z473</f>
        <v>129.74792270531395</v>
      </c>
      <c r="N120" s="9">
        <f>+'Ark1'!AA473</f>
        <v>28.433164152169031</v>
      </c>
      <c r="O120" s="1">
        <f>+'Ark1'!AB473</f>
        <v>3.4787707624115849</v>
      </c>
      <c r="P120" s="9">
        <f>+'Ark1'!AC473</f>
        <v>-66.563024139622797</v>
      </c>
      <c r="Q120" s="9">
        <f t="shared" si="56"/>
        <v>6.1029411764705879</v>
      </c>
      <c r="R120" s="1">
        <f>+'Ark1'!V473</f>
        <v>14.807228915662652</v>
      </c>
      <c r="S120" s="1"/>
      <c r="T120" s="28"/>
      <c r="AG120"/>
      <c r="AH120"/>
      <c r="AI120"/>
      <c r="AK120"/>
      <c r="AL120"/>
      <c r="AM120"/>
      <c r="AN120"/>
      <c r="AO120"/>
    </row>
    <row r="121" spans="1:41">
      <c r="A121" s="28"/>
      <c r="B121">
        <f>+'Ark1'!C474</f>
        <v>2021</v>
      </c>
      <c r="C121">
        <f>+'Ark1'!E474</f>
        <v>5</v>
      </c>
      <c r="D121">
        <f>+'Ark1'!Q474</f>
        <v>71</v>
      </c>
      <c r="E121" s="9">
        <f>+'Ark1'!R474</f>
        <v>350</v>
      </c>
      <c r="F121" s="9"/>
      <c r="G121" s="9">
        <f>+'Ark1'!S474</f>
        <v>349</v>
      </c>
      <c r="H121" s="97">
        <f>+'Ark1'!T474</f>
        <v>1.7824041066590612</v>
      </c>
      <c r="I121" s="97">
        <f>+'Ark1'!U474</f>
        <v>1.8517865921777272</v>
      </c>
      <c r="J121" s="1">
        <f>+'Ark1'!W474</f>
        <v>56.693409742120359</v>
      </c>
      <c r="K121" s="9"/>
      <c r="L121" s="9">
        <f>+'Ark1'!Z474</f>
        <v>142.72148997134661</v>
      </c>
      <c r="N121" s="9">
        <f>+'Ark1'!AA474</f>
        <v>28.599591738987275</v>
      </c>
      <c r="O121" s="1">
        <f>+'Ark1'!AB474</f>
        <v>4.6060240990647836</v>
      </c>
      <c r="P121" s="9">
        <f>+'Ark1'!AC474</f>
        <v>-62.710674171081152</v>
      </c>
      <c r="Q121" s="9">
        <f t="shared" si="56"/>
        <v>4.929577464788732</v>
      </c>
      <c r="R121" s="1">
        <f>+'Ark1'!V474</f>
        <v>13.66285714285714</v>
      </c>
      <c r="S121" s="1"/>
      <c r="T121" s="28"/>
      <c r="AG121"/>
      <c r="AH121"/>
      <c r="AI121"/>
      <c r="AK121"/>
      <c r="AL121"/>
      <c r="AM121"/>
      <c r="AN121"/>
      <c r="AO121"/>
    </row>
    <row r="122" spans="1:41">
      <c r="A122" s="28"/>
      <c r="B122">
        <f>+'Ark1'!C475</f>
        <v>2021</v>
      </c>
      <c r="C122">
        <f>+'Ark1'!E475</f>
        <v>6</v>
      </c>
      <c r="D122">
        <f>+'Ark1'!Q475</f>
        <v>70</v>
      </c>
      <c r="E122" s="9">
        <f>+'Ark1'!R475</f>
        <v>413</v>
      </c>
      <c r="F122" s="9"/>
      <c r="G122" s="9">
        <f>+'Ark1'!S475</f>
        <v>412</v>
      </c>
      <c r="H122" s="97">
        <f>+'Ark1'!T475</f>
        <v>2.1032368458576922</v>
      </c>
      <c r="I122" s="97">
        <f>+'Ark1'!U475</f>
        <v>2.1295456584874906</v>
      </c>
      <c r="J122" s="1">
        <f>+'Ark1'!W475</f>
        <v>57.623786407766978</v>
      </c>
      <c r="K122" s="9"/>
      <c r="L122" s="9">
        <f>+'Ark1'!Z475</f>
        <v>139.03162621359229</v>
      </c>
      <c r="N122" s="9">
        <f>+'Ark1'!AA475</f>
        <v>28.092580560525558</v>
      </c>
      <c r="O122" s="1">
        <f>+'Ark1'!AB475</f>
        <v>4.1712978159010845</v>
      </c>
      <c r="P122" s="9">
        <f>+'Ark1'!AC475</f>
        <v>-59.369933631182718</v>
      </c>
      <c r="Q122" s="9">
        <f t="shared" si="56"/>
        <v>5.9</v>
      </c>
      <c r="R122" s="1">
        <f>+'Ark1'!V475</f>
        <v>14.222760290556902</v>
      </c>
      <c r="S122" s="1"/>
      <c r="T122" s="28"/>
      <c r="AG122"/>
      <c r="AH122"/>
      <c r="AI122"/>
      <c r="AK122"/>
      <c r="AL122"/>
      <c r="AM122"/>
      <c r="AN122"/>
      <c r="AO122"/>
    </row>
    <row r="123" spans="1:41">
      <c r="A123" s="28"/>
      <c r="B123">
        <f>+'Ark1'!C476</f>
        <v>2021</v>
      </c>
      <c r="C123">
        <f>+'Ark1'!E476</f>
        <v>7</v>
      </c>
      <c r="D123">
        <f>+'Ark1'!Q476</f>
        <v>66</v>
      </c>
      <c r="E123" s="9">
        <f>+'Ark1'!R476</f>
        <v>409</v>
      </c>
      <c r="F123" s="9"/>
      <c r="G123" s="9">
        <f>+'Ark1'!S476</f>
        <v>409</v>
      </c>
      <c r="H123" s="97">
        <f>+'Ark1'!T476</f>
        <v>2.0828665132101598</v>
      </c>
      <c r="I123" s="97">
        <f>+'Ark1'!U476</f>
        <v>2.0893437715231324</v>
      </c>
      <c r="J123" s="1">
        <f>+'Ark1'!W476</f>
        <v>58.041564792176018</v>
      </c>
      <c r="K123" s="9"/>
      <c r="L123" s="9">
        <f>+'Ark1'!Z476</f>
        <v>137.40750611246938</v>
      </c>
      <c r="N123" s="9">
        <f>+'Ark1'!AA476</f>
        <v>26.762808000451557</v>
      </c>
      <c r="O123" s="1">
        <f>+'Ark1'!AB476</f>
        <v>3.7476295355567073</v>
      </c>
      <c r="P123" s="9">
        <f>+'Ark1'!AC476</f>
        <v>-56.158873175634</v>
      </c>
      <c r="Q123" s="9">
        <f t="shared" si="56"/>
        <v>6.1969696969696972</v>
      </c>
      <c r="R123" s="1">
        <f>+'Ark1'!V476</f>
        <v>14.43276283618582</v>
      </c>
      <c r="S123" s="1"/>
      <c r="T123" s="28"/>
      <c r="AG123"/>
      <c r="AH123"/>
      <c r="AI123"/>
      <c r="AK123"/>
      <c r="AL123"/>
      <c r="AM123"/>
      <c r="AN123"/>
      <c r="AO123"/>
    </row>
    <row r="124" spans="1:41">
      <c r="A124" s="28"/>
      <c r="B124">
        <f>+'Ark1'!C477</f>
        <v>2021</v>
      </c>
      <c r="C124">
        <f>+'Ark1'!E477</f>
        <v>8</v>
      </c>
      <c r="D124">
        <f>+'Ark1'!Q477</f>
        <v>60</v>
      </c>
      <c r="E124" s="9">
        <f>+'Ark1'!R477</f>
        <v>361</v>
      </c>
      <c r="F124" s="9"/>
      <c r="G124" s="9">
        <f>+'Ark1'!S477</f>
        <v>361</v>
      </c>
      <c r="H124" s="97">
        <f>+'Ark1'!T477</f>
        <v>1.8384225214397745</v>
      </c>
      <c r="I124" s="97">
        <f>+'Ark1'!U477</f>
        <v>1.8284609023804568</v>
      </c>
      <c r="J124" s="1">
        <f>+'Ark1'!W477</f>
        <v>58.132963988919677</v>
      </c>
      <c r="K124" s="9"/>
      <c r="L124" s="9">
        <f>+'Ark1'!Z477</f>
        <v>136.23927977839344</v>
      </c>
      <c r="N124" s="9">
        <f>+'Ark1'!AA477</f>
        <v>29.124892753014645</v>
      </c>
      <c r="O124" s="1">
        <f>+'Ark1'!AB477</f>
        <v>4.4856242300013438</v>
      </c>
      <c r="P124" s="9">
        <f>+'Ark1'!AC477</f>
        <v>-64.533311619706737</v>
      </c>
      <c r="Q124" s="9">
        <f t="shared" si="56"/>
        <v>6.0166666666666666</v>
      </c>
      <c r="R124" s="1">
        <f>+'Ark1'!V477</f>
        <v>14.506925207756231</v>
      </c>
      <c r="S124" s="1"/>
      <c r="T124" s="28"/>
      <c r="AG124"/>
      <c r="AH124"/>
      <c r="AI124"/>
      <c r="AK124"/>
      <c r="AL124"/>
      <c r="AM124"/>
      <c r="AN124"/>
      <c r="AO124"/>
    </row>
    <row r="125" spans="1:41">
      <c r="A125" s="28"/>
      <c r="B125">
        <f>+'Ark1'!C478</f>
        <v>2021</v>
      </c>
      <c r="C125">
        <f>+'Ark1'!E478</f>
        <v>9</v>
      </c>
      <c r="D125">
        <f>+'Ark1'!Q478</f>
        <v>53</v>
      </c>
      <c r="E125" s="9">
        <f>+'Ark1'!R478</f>
        <v>299</v>
      </c>
      <c r="F125" s="9"/>
      <c r="G125" s="9">
        <f>+'Ark1'!S478</f>
        <v>299</v>
      </c>
      <c r="H125" s="97">
        <f>+'Ark1'!T478</f>
        <v>1.5226823654030268</v>
      </c>
      <c r="I125" s="97">
        <f>+'Ark1'!U478</f>
        <v>1.5557289307989259</v>
      </c>
      <c r="J125" s="1">
        <f>+'Ark1'!W478</f>
        <v>57.612040133779288</v>
      </c>
      <c r="K125" s="9"/>
      <c r="L125" s="9">
        <f>+'Ark1'!Z478</f>
        <v>139.95441471571911</v>
      </c>
      <c r="N125" s="9">
        <f>+'Ark1'!AA478</f>
        <v>30.556254551498323</v>
      </c>
      <c r="O125" s="1">
        <f>+'Ark1'!AB478</f>
        <v>4.2775749762358037</v>
      </c>
      <c r="P125" s="9">
        <f>+'Ark1'!AC478</f>
        <v>-66.700625893750114</v>
      </c>
      <c r="Q125" s="9">
        <f t="shared" si="56"/>
        <v>5.6415094339622645</v>
      </c>
      <c r="R125" s="1">
        <f>+'Ark1'!V478</f>
        <v>14.1505016722408</v>
      </c>
      <c r="S125" s="1"/>
      <c r="T125" s="28"/>
      <c r="AG125"/>
      <c r="AH125"/>
      <c r="AI125"/>
      <c r="AK125"/>
      <c r="AL125"/>
      <c r="AM125"/>
      <c r="AN125"/>
      <c r="AO125"/>
    </row>
    <row r="126" spans="1:41">
      <c r="A126" s="28"/>
      <c r="B126">
        <f>+'Ark1'!C479</f>
        <v>2021</v>
      </c>
      <c r="C126">
        <f>+'Ark1'!E479</f>
        <v>10</v>
      </c>
      <c r="D126">
        <f>+'Ark1'!Q479</f>
        <v>73</v>
      </c>
      <c r="E126" s="9">
        <f>+'Ark1'!R479</f>
        <v>414</v>
      </c>
      <c r="F126" s="9"/>
      <c r="G126" s="9">
        <f>+'Ark1'!S479</f>
        <v>414</v>
      </c>
      <c r="H126" s="97">
        <f>+'Ark1'!T479</f>
        <v>2.1083294290195775</v>
      </c>
      <c r="I126" s="97">
        <f>+'Ark1'!U479</f>
        <v>2.060043341348889</v>
      </c>
      <c r="J126" s="1">
        <f>+'Ark1'!W479</f>
        <v>57.900966183574887</v>
      </c>
      <c r="K126" s="9"/>
      <c r="L126" s="9">
        <f>+'Ark1'!Z479</f>
        <v>133.84429951690822</v>
      </c>
      <c r="N126" s="9">
        <f>+'Ark1'!AA479</f>
        <v>27.686911710497277</v>
      </c>
      <c r="O126" s="1">
        <f>+'Ark1'!AB479</f>
        <v>3.9406648736221119</v>
      </c>
      <c r="P126" s="9">
        <f>+'Ark1'!AC479</f>
        <v>-59.088434628909589</v>
      </c>
      <c r="Q126" s="9">
        <f t="shared" si="56"/>
        <v>5.6712328767123283</v>
      </c>
      <c r="R126" s="1">
        <f>+'Ark1'!V479</f>
        <v>14.557971014492752</v>
      </c>
      <c r="S126" s="1"/>
      <c r="T126" s="28"/>
      <c r="AG126"/>
      <c r="AH126"/>
      <c r="AI126"/>
      <c r="AK126"/>
      <c r="AL126"/>
      <c r="AM126"/>
      <c r="AN126"/>
      <c r="AO126"/>
    </row>
    <row r="127" spans="1:41">
      <c r="A127" s="28"/>
      <c r="B127">
        <f>+'Ark1'!C480</f>
        <v>2021</v>
      </c>
      <c r="C127">
        <f>+'Ark1'!E480</f>
        <v>11</v>
      </c>
      <c r="D127">
        <f>+'Ark1'!Q480</f>
        <v>70</v>
      </c>
      <c r="E127" s="9">
        <f>+'Ark1'!R480</f>
        <v>397</v>
      </c>
      <c r="F127" s="9"/>
      <c r="G127" s="9">
        <f>+'Ark1'!S480</f>
        <v>395</v>
      </c>
      <c r="H127" s="97">
        <f>+'Ark1'!T480</f>
        <v>2.0217555152675644</v>
      </c>
      <c r="I127" s="97">
        <f>+'Ark1'!U480</f>
        <v>1.9725379875134503</v>
      </c>
      <c r="J127" s="1">
        <f>+'Ark1'!W480</f>
        <v>58.139240506329109</v>
      </c>
      <c r="K127" s="9"/>
      <c r="L127" s="9">
        <f>+'Ark1'!Z480</f>
        <v>134.32354430379749</v>
      </c>
      <c r="N127" s="9">
        <f>+'Ark1'!AA480</f>
        <v>26.488784588140192</v>
      </c>
      <c r="O127" s="1">
        <f>+'Ark1'!AB480</f>
        <v>3.4352387465725771</v>
      </c>
      <c r="P127" s="9">
        <f>+'Ark1'!AC480</f>
        <v>-54.837927899070557</v>
      </c>
      <c r="Q127" s="9">
        <f t="shared" si="56"/>
        <v>5.6714285714285717</v>
      </c>
      <c r="R127" s="1">
        <f>+'Ark1'!V480</f>
        <v>14.622166246851387</v>
      </c>
      <c r="S127" s="1"/>
      <c r="T127" s="28"/>
      <c r="AG127"/>
      <c r="AH127"/>
      <c r="AI127"/>
      <c r="AK127"/>
      <c r="AL127"/>
      <c r="AM127"/>
      <c r="AN127"/>
      <c r="AO127"/>
    </row>
    <row r="128" spans="1:41">
      <c r="A128" s="28"/>
      <c r="B128">
        <f>+'Ark1'!C481</f>
        <v>2021</v>
      </c>
      <c r="C128">
        <f>+'Ark1'!E481</f>
        <v>12</v>
      </c>
      <c r="D128">
        <f>+'Ark1'!Q481</f>
        <v>73</v>
      </c>
      <c r="E128" s="9">
        <f>+'Ark1'!R481</f>
        <v>406</v>
      </c>
      <c r="F128" s="9"/>
      <c r="G128" s="9">
        <f>+'Ark1'!S481</f>
        <v>406</v>
      </c>
      <c r="H128" s="97">
        <f>+'Ark1'!T481</f>
        <v>2.0675887637245118</v>
      </c>
      <c r="I128" s="97">
        <f>+'Ark1'!U481</f>
        <v>2.0277698541903471</v>
      </c>
      <c r="J128" s="1">
        <f>+'Ark1'!W481</f>
        <v>57.59852216748768</v>
      </c>
      <c r="K128" s="9"/>
      <c r="L128" s="9">
        <f>+'Ark1'!Z481</f>
        <v>134.34344827586202</v>
      </c>
      <c r="N128" s="9">
        <f>+'Ark1'!AA481</f>
        <v>27.469279463025295</v>
      </c>
      <c r="O128" s="1">
        <f>+'Ark1'!AB481</f>
        <v>3.7742839706211431</v>
      </c>
      <c r="P128" s="9">
        <f>+'Ark1'!AC481</f>
        <v>-49.772514843388443</v>
      </c>
      <c r="Q128" s="9">
        <f t="shared" si="56"/>
        <v>5.5616438356164384</v>
      </c>
      <c r="R128" s="1">
        <f>+'Ark1'!V481</f>
        <v>14.236453201970445</v>
      </c>
      <c r="S128" s="1"/>
      <c r="T128" s="28"/>
      <c r="AG128"/>
      <c r="AH128"/>
      <c r="AI128"/>
      <c r="AK128"/>
      <c r="AL128"/>
      <c r="AM128"/>
      <c r="AN128"/>
      <c r="AO128"/>
    </row>
    <row r="129" spans="1:41">
      <c r="A129" s="28"/>
      <c r="B129">
        <f>+'Ark1'!C482</f>
        <v>2021</v>
      </c>
      <c r="C129">
        <f>+'Ark1'!E482</f>
        <v>13</v>
      </c>
      <c r="D129">
        <f>+'Ark1'!Q482</f>
        <v>38</v>
      </c>
      <c r="E129" s="9">
        <f>+'Ark1'!R482</f>
        <v>206</v>
      </c>
      <c r="F129" s="9"/>
      <c r="G129" s="9">
        <f>+'Ark1'!S482</f>
        <v>206</v>
      </c>
      <c r="H129" s="97">
        <f>+'Ark1'!T482</f>
        <v>1.049072131347905</v>
      </c>
      <c r="I129" s="97">
        <f>+'Ark1'!U482</f>
        <v>1.0360570098120061</v>
      </c>
      <c r="J129" s="1">
        <f>+'Ark1'!W482</f>
        <v>58.150485436893199</v>
      </c>
      <c r="K129" s="9"/>
      <c r="L129" s="9">
        <f>+'Ark1'!Z482</f>
        <v>135.28208737864077</v>
      </c>
      <c r="N129" s="9">
        <f>+'Ark1'!AA482</f>
        <v>29.669927110949494</v>
      </c>
      <c r="O129" s="1">
        <f>+'Ark1'!AB482</f>
        <v>3.2652442715209569</v>
      </c>
      <c r="P129" s="9">
        <f>+'Ark1'!AC482</f>
        <v>-69.721414796741684</v>
      </c>
      <c r="Q129" s="9">
        <f t="shared" si="56"/>
        <v>5.4210526315789478</v>
      </c>
      <c r="R129" s="1">
        <f>+'Ark1'!V482</f>
        <v>14.64077669902913</v>
      </c>
      <c r="S129" s="1"/>
      <c r="T129" s="28"/>
      <c r="AG129"/>
      <c r="AH129"/>
      <c r="AI129"/>
      <c r="AK129"/>
      <c r="AL129"/>
      <c r="AM129"/>
      <c r="AN129"/>
      <c r="AO129"/>
    </row>
    <row r="130" spans="1:41">
      <c r="A130" s="28"/>
      <c r="B130">
        <f>+'Ark1'!C483</f>
        <v>2021</v>
      </c>
      <c r="C130">
        <f>+'Ark1'!E483</f>
        <v>14</v>
      </c>
      <c r="D130">
        <f>+'Ark1'!Q483</f>
        <v>83</v>
      </c>
      <c r="E130" s="9">
        <f>+'Ark1'!R483</f>
        <v>456</v>
      </c>
      <c r="F130" s="9"/>
      <c r="G130" s="9">
        <f>+'Ark1'!S483</f>
        <v>456</v>
      </c>
      <c r="H130" s="97">
        <f>+'Ark1'!T483</f>
        <v>2.3222179218186625</v>
      </c>
      <c r="I130" s="97">
        <f>+'Ark1'!U483</f>
        <v>2.3230586920298806</v>
      </c>
      <c r="J130" s="1">
        <f>+'Ark1'!W483</f>
        <v>57.598684210526322</v>
      </c>
      <c r="K130" s="9"/>
      <c r="L130" s="9">
        <f>+'Ark1'!Z483</f>
        <v>137.03111842105255</v>
      </c>
      <c r="N130" s="9">
        <f>+'Ark1'!AA483</f>
        <v>26.843469415935111</v>
      </c>
      <c r="O130" s="1">
        <f>+'Ark1'!AB483</f>
        <v>3.9491169373023127</v>
      </c>
      <c r="P130" s="9">
        <f>+'Ark1'!AC483</f>
        <v>-59.210640927318117</v>
      </c>
      <c r="Q130" s="9">
        <f t="shared" si="56"/>
        <v>5.4939759036144578</v>
      </c>
      <c r="R130" s="1">
        <f>+'Ark1'!V483</f>
        <v>14.322368421052637</v>
      </c>
      <c r="S130" s="1"/>
      <c r="T130" s="28"/>
      <c r="AG130"/>
      <c r="AH130"/>
      <c r="AI130"/>
      <c r="AK130"/>
      <c r="AL130"/>
      <c r="AM130"/>
      <c r="AN130"/>
      <c r="AO130"/>
    </row>
    <row r="131" spans="1:41">
      <c r="A131" s="28"/>
      <c r="B131">
        <f>+'Ark1'!C484</f>
        <v>2021</v>
      </c>
      <c r="C131">
        <f>+'Ark1'!E484</f>
        <v>15</v>
      </c>
      <c r="D131">
        <f>+'Ark1'!Q484</f>
        <v>82</v>
      </c>
      <c r="E131" s="9">
        <f>+'Ark1'!R484</f>
        <v>416</v>
      </c>
      <c r="F131" s="9"/>
      <c r="G131" s="9">
        <f>+'Ark1'!S484</f>
        <v>414</v>
      </c>
      <c r="H131" s="97">
        <f>+'Ark1'!T484</f>
        <v>2.1185145953433424</v>
      </c>
      <c r="I131" s="97">
        <f>+'Ark1'!U484</f>
        <v>2.113266526409411</v>
      </c>
      <c r="J131" s="1">
        <f>+'Ark1'!W484</f>
        <v>57.541062801932362</v>
      </c>
      <c r="K131" s="9"/>
      <c r="L131" s="9">
        <f>+'Ark1'!Z484</f>
        <v>137.30229468599043</v>
      </c>
      <c r="N131" s="9">
        <f>+'Ark1'!AA484</f>
        <v>27.413231815144087</v>
      </c>
      <c r="O131" s="1">
        <f>+'Ark1'!AB484</f>
        <v>4.0773919900470794</v>
      </c>
      <c r="P131" s="9">
        <f>+'Ark1'!AC484</f>
        <v>-60.613446680196098</v>
      </c>
      <c r="Q131" s="9">
        <f t="shared" si="56"/>
        <v>5.0731707317073171</v>
      </c>
      <c r="R131" s="1">
        <f>+'Ark1'!V484</f>
        <v>14.10336538461538</v>
      </c>
      <c r="S131" s="1"/>
      <c r="T131" s="28"/>
      <c r="AG131"/>
      <c r="AH131"/>
      <c r="AI131"/>
      <c r="AK131"/>
      <c r="AL131"/>
      <c r="AM131"/>
      <c r="AN131"/>
      <c r="AO131"/>
    </row>
    <row r="132" spans="1:41">
      <c r="A132" s="28"/>
      <c r="B132">
        <f>+'Ark1'!C485</f>
        <v>2021</v>
      </c>
      <c r="C132">
        <f>+'Ark1'!E485</f>
        <v>16</v>
      </c>
      <c r="D132">
        <f>+'Ark1'!Q485</f>
        <v>68</v>
      </c>
      <c r="E132" s="9">
        <f>+'Ark1'!R485</f>
        <v>358</v>
      </c>
      <c r="F132" s="9"/>
      <c r="G132" s="9">
        <f>+'Ark1'!S485</f>
        <v>356</v>
      </c>
      <c r="H132" s="97">
        <f>+'Ark1'!T485</f>
        <v>1.8231447719541256</v>
      </c>
      <c r="I132" s="97">
        <f>+'Ark1'!U485</f>
        <v>1.8092001625727188</v>
      </c>
      <c r="J132" s="1">
        <f>+'Ark1'!W485</f>
        <v>58.073033707865193</v>
      </c>
      <c r="K132" s="9"/>
      <c r="L132" s="9">
        <f>+'Ark1'!Z485</f>
        <v>136.69747191011231</v>
      </c>
      <c r="N132" s="9">
        <f>+'Ark1'!AA485</f>
        <v>27.612155030104553</v>
      </c>
      <c r="O132" s="1">
        <f>+'Ark1'!AB485</f>
        <v>4.0098548278505612</v>
      </c>
      <c r="P132" s="9">
        <f>+'Ark1'!AC485</f>
        <v>-52.935474713071713</v>
      </c>
      <c r="Q132" s="9">
        <f t="shared" si="56"/>
        <v>5.2647058823529411</v>
      </c>
      <c r="R132" s="1">
        <f>+'Ark1'!V485</f>
        <v>14.497206703910621</v>
      </c>
      <c r="S132" s="1"/>
      <c r="T132" s="28"/>
      <c r="AG132"/>
      <c r="AH132"/>
      <c r="AI132"/>
      <c r="AK132"/>
      <c r="AL132"/>
      <c r="AM132"/>
      <c r="AN132"/>
      <c r="AO132"/>
    </row>
    <row r="133" spans="1:41">
      <c r="A133" s="28"/>
      <c r="B133">
        <f>+'Ark1'!C486</f>
        <v>2021</v>
      </c>
      <c r="C133">
        <f>+'Ark1'!E486</f>
        <v>17</v>
      </c>
      <c r="D133">
        <f>+'Ark1'!Q486</f>
        <v>63</v>
      </c>
      <c r="E133" s="9">
        <f>+'Ark1'!R486</f>
        <v>329</v>
      </c>
      <c r="F133" s="9"/>
      <c r="G133" s="9">
        <f>+'Ark1'!S486</f>
        <v>329</v>
      </c>
      <c r="H133" s="97">
        <f>+'Ark1'!T486</f>
        <v>1.6754598602595183</v>
      </c>
      <c r="I133" s="97">
        <f>+'Ark1'!U486</f>
        <v>1.6379134903916144</v>
      </c>
      <c r="J133" s="1">
        <f>+'Ark1'!W486</f>
        <v>57.890577507598785</v>
      </c>
      <c r="K133" s="9"/>
      <c r="L133" s="9">
        <f>+'Ark1'!Z486</f>
        <v>133.91182370820664</v>
      </c>
      <c r="N133" s="9">
        <f>+'Ark1'!AA486</f>
        <v>28.832074491275399</v>
      </c>
      <c r="O133" s="1">
        <f>+'Ark1'!AB486</f>
        <v>4.1301253652578733</v>
      </c>
      <c r="P133" s="9">
        <f>+'Ark1'!AC486</f>
        <v>-62.175405398014398</v>
      </c>
      <c r="Q133" s="9">
        <f t="shared" si="56"/>
        <v>5.2222222222222223</v>
      </c>
      <c r="R133" s="1">
        <f>+'Ark1'!V486</f>
        <v>14.4468085106383</v>
      </c>
      <c r="S133" s="1"/>
      <c r="T133" s="28"/>
      <c r="AG133"/>
      <c r="AH133"/>
      <c r="AI133"/>
      <c r="AK133"/>
      <c r="AL133"/>
      <c r="AM133"/>
      <c r="AN133"/>
      <c r="AO133"/>
    </row>
    <row r="134" spans="1:41">
      <c r="A134" s="28"/>
      <c r="B134">
        <f>+'Ark1'!C487</f>
        <v>2021</v>
      </c>
      <c r="C134">
        <f>+'Ark1'!E487</f>
        <v>18</v>
      </c>
      <c r="D134">
        <f>+'Ark1'!Q487</f>
        <v>71</v>
      </c>
      <c r="E134" s="9">
        <f>+'Ark1'!R487</f>
        <v>412</v>
      </c>
      <c r="F134" s="9"/>
      <c r="G134" s="9">
        <f>+'Ark1'!S487</f>
        <v>410</v>
      </c>
      <c r="H134" s="97">
        <f>+'Ark1'!T487</f>
        <v>2.09814426269581</v>
      </c>
      <c r="I134" s="97">
        <f>+'Ark1'!U487</f>
        <v>2.0192176217448359</v>
      </c>
      <c r="J134" s="1">
        <f>+'Ark1'!W487</f>
        <v>58.114634146341459</v>
      </c>
      <c r="K134" s="9"/>
      <c r="L134" s="9">
        <f>+'Ark1'!Z487</f>
        <v>132.47170731707328</v>
      </c>
      <c r="N134" s="9">
        <f>+'Ark1'!AA487</f>
        <v>30.467786443120406</v>
      </c>
      <c r="O134" s="1">
        <f>+'Ark1'!AB487</f>
        <v>3.8234233782783487</v>
      </c>
      <c r="P134" s="9">
        <f>+'Ark1'!AC487</f>
        <v>-67.472001758378795</v>
      </c>
      <c r="Q134" s="9">
        <f t="shared" si="56"/>
        <v>5.802816901408451</v>
      </c>
      <c r="R134" s="1">
        <f>+'Ark1'!V487</f>
        <v>14.546116504854371</v>
      </c>
      <c r="S134" s="1"/>
      <c r="T134" s="28"/>
      <c r="AG134"/>
      <c r="AH134"/>
      <c r="AI134"/>
      <c r="AK134"/>
      <c r="AL134"/>
      <c r="AM134"/>
      <c r="AN134"/>
      <c r="AO134"/>
    </row>
    <row r="135" spans="1:41">
      <c r="A135" s="28"/>
      <c r="B135">
        <f>+'Ark1'!C488</f>
        <v>2021</v>
      </c>
      <c r="C135">
        <f>+'Ark1'!E488</f>
        <v>19</v>
      </c>
      <c r="D135">
        <f>+'Ark1'!Q488</f>
        <v>70</v>
      </c>
      <c r="E135" s="9">
        <f>+'Ark1'!R488</f>
        <v>343</v>
      </c>
      <c r="F135" s="9"/>
      <c r="G135" s="9">
        <f>+'Ark1'!S488</f>
        <v>343</v>
      </c>
      <c r="H135" s="97">
        <f>+'Ark1'!T488</f>
        <v>1.7467560245258804</v>
      </c>
      <c r="I135" s="97">
        <f>+'Ark1'!U488</f>
        <v>1.7114313119052804</v>
      </c>
      <c r="J135" s="1">
        <f>+'Ark1'!W488</f>
        <v>57.967930029154509</v>
      </c>
      <c r="K135" s="9"/>
      <c r="L135" s="9">
        <f>+'Ark1'!Z488</f>
        <v>134.21134110787159</v>
      </c>
      <c r="N135" s="9">
        <f>+'Ark1'!AA488</f>
        <v>29.297198155724555</v>
      </c>
      <c r="O135" s="1">
        <f>+'Ark1'!AB488</f>
        <v>3.9636273512227489</v>
      </c>
      <c r="P135" s="9">
        <f>+'Ark1'!AC488</f>
        <v>-64.366168104228819</v>
      </c>
      <c r="Q135" s="9">
        <f t="shared" si="56"/>
        <v>4.9000000000000004</v>
      </c>
      <c r="R135" s="1">
        <f>+'Ark1'!V488</f>
        <v>14.323615160349849</v>
      </c>
      <c r="S135" s="1"/>
      <c r="T135" s="28"/>
      <c r="AG135"/>
      <c r="AH135"/>
      <c r="AI135"/>
      <c r="AK135"/>
      <c r="AL135"/>
      <c r="AM135"/>
      <c r="AN135"/>
      <c r="AO135"/>
    </row>
    <row r="136" spans="1:41">
      <c r="A136" s="28"/>
      <c r="B136">
        <f>+'Ark1'!C489</f>
        <v>2021</v>
      </c>
      <c r="C136">
        <f>+'Ark1'!E489</f>
        <v>20</v>
      </c>
      <c r="D136">
        <f>+'Ark1'!Q489</f>
        <v>65</v>
      </c>
      <c r="E136" s="9">
        <f>+'Ark1'!R489</f>
        <v>376</v>
      </c>
      <c r="F136" s="9"/>
      <c r="G136" s="9">
        <f>+'Ark1'!S489</f>
        <v>376</v>
      </c>
      <c r="H136" s="97">
        <f>+'Ark1'!T489</f>
        <v>1.9148112688680203</v>
      </c>
      <c r="I136" s="97">
        <f>+'Ark1'!U489</f>
        <v>1.8453382148621549</v>
      </c>
      <c r="J136" s="1">
        <f>+'Ark1'!W489</f>
        <v>57.952127659574487</v>
      </c>
      <c r="K136" s="9"/>
      <c r="L136" s="9">
        <f>+'Ark1'!Z489</f>
        <v>132.0115691489361</v>
      </c>
      <c r="N136" s="9">
        <f>+'Ark1'!AA489</f>
        <v>29.624969610102696</v>
      </c>
      <c r="O136" s="1">
        <f>+'Ark1'!AB489</f>
        <v>3.9877266152748287</v>
      </c>
      <c r="P136" s="9">
        <f>+'Ark1'!AC489</f>
        <v>-66.150841303431719</v>
      </c>
      <c r="Q136" s="9">
        <f t="shared" si="56"/>
        <v>5.7846153846153845</v>
      </c>
      <c r="R136" s="1">
        <f>+'Ark1'!V489</f>
        <v>14.319148936170215</v>
      </c>
      <c r="S136" s="1"/>
      <c r="T136" s="28"/>
      <c r="AG136"/>
      <c r="AH136"/>
      <c r="AI136"/>
      <c r="AK136"/>
      <c r="AL136"/>
      <c r="AM136"/>
      <c r="AN136"/>
      <c r="AO136"/>
    </row>
    <row r="137" spans="1:41">
      <c r="A137" s="28"/>
      <c r="B137">
        <f>+'Ark1'!C490</f>
        <v>2021</v>
      </c>
      <c r="C137">
        <f>+'Ark1'!E490</f>
        <v>21</v>
      </c>
      <c r="D137">
        <f>+'Ark1'!Q490</f>
        <v>70</v>
      </c>
      <c r="E137" s="9">
        <f>+'Ark1'!R490</f>
        <v>340</v>
      </c>
      <c r="F137" s="9"/>
      <c r="G137" s="9">
        <f>+'Ark1'!S490</f>
        <v>340</v>
      </c>
      <c r="H137" s="97">
        <f>+'Ark1'!T490</f>
        <v>1.7314782750402316</v>
      </c>
      <c r="I137" s="97">
        <f>+'Ark1'!U490</f>
        <v>1.723920976703015</v>
      </c>
      <c r="J137" s="1">
        <f>+'Ark1'!W490</f>
        <v>57.614705882352943</v>
      </c>
      <c r="K137" s="9"/>
      <c r="L137" s="9">
        <f>+'Ark1'!Z490</f>
        <v>136.38364705882356</v>
      </c>
      <c r="N137" s="9">
        <f>+'Ark1'!AA490</f>
        <v>30.23725846766084</v>
      </c>
      <c r="O137" s="1">
        <f>+'Ark1'!AB490</f>
        <v>3.8875844876720551</v>
      </c>
      <c r="P137" s="9">
        <f>+'Ark1'!AC490</f>
        <v>-60.275660795816705</v>
      </c>
      <c r="Q137" s="9">
        <f t="shared" si="56"/>
        <v>4.8571428571428568</v>
      </c>
      <c r="R137" s="1">
        <f>+'Ark1'!V490</f>
        <v>14.414705882352941</v>
      </c>
      <c r="S137" s="1"/>
      <c r="T137" s="28"/>
      <c r="AG137"/>
      <c r="AH137"/>
      <c r="AI137"/>
      <c r="AK137"/>
      <c r="AL137"/>
      <c r="AM137"/>
      <c r="AN137"/>
      <c r="AO137"/>
    </row>
    <row r="138" spans="1:41">
      <c r="A138" s="28"/>
      <c r="B138">
        <f>+'Ark1'!C491</f>
        <v>2021</v>
      </c>
      <c r="C138">
        <f>+'Ark1'!E491</f>
        <v>22</v>
      </c>
      <c r="D138">
        <f>+'Ark1'!Q491</f>
        <v>66</v>
      </c>
      <c r="E138" s="9">
        <f>+'Ark1'!R491</f>
        <v>337</v>
      </c>
      <c r="F138" s="9"/>
      <c r="G138" s="9">
        <f>+'Ark1'!S491</f>
        <v>337</v>
      </c>
      <c r="H138" s="97">
        <f>+'Ark1'!T491</f>
        <v>1.716200525554582</v>
      </c>
      <c r="I138" s="97">
        <f>+'Ark1'!U491</f>
        <v>1.741238094913415</v>
      </c>
      <c r="J138" s="1">
        <f>+'Ark1'!W491</f>
        <v>57.747774480712174</v>
      </c>
      <c r="K138" s="9"/>
      <c r="L138" s="9">
        <f>+'Ark1'!Z491</f>
        <v>138.97994065281904</v>
      </c>
      <c r="N138" s="9">
        <f>+'Ark1'!AA491</f>
        <v>29.019184230590433</v>
      </c>
      <c r="O138" s="1">
        <f>+'Ark1'!AB491</f>
        <v>4.0485044426476406</v>
      </c>
      <c r="P138" s="9">
        <f>+'Ark1'!AC491</f>
        <v>-51.582006044829313</v>
      </c>
      <c r="Q138" s="9">
        <f t="shared" si="56"/>
        <v>5.1060606060606064</v>
      </c>
      <c r="R138" s="1">
        <f>+'Ark1'!V491</f>
        <v>14.329376854599403</v>
      </c>
      <c r="S138" s="1"/>
      <c r="T138" s="28"/>
      <c r="AG138"/>
      <c r="AH138"/>
      <c r="AI138"/>
      <c r="AK138"/>
      <c r="AL138"/>
      <c r="AM138"/>
      <c r="AN138"/>
      <c r="AO138"/>
    </row>
    <row r="139" spans="1:41">
      <c r="A139" s="28"/>
      <c r="B139">
        <f>+'Ark1'!C492</f>
        <v>2021</v>
      </c>
      <c r="C139">
        <f>+'Ark1'!E492</f>
        <v>23</v>
      </c>
      <c r="D139">
        <f>+'Ark1'!Q492</f>
        <v>71</v>
      </c>
      <c r="E139" s="9">
        <f>+'Ark1'!R492</f>
        <v>413</v>
      </c>
      <c r="F139" s="9"/>
      <c r="G139" s="9">
        <f>+'Ark1'!S492</f>
        <v>413</v>
      </c>
      <c r="H139" s="97">
        <f>+'Ark1'!T492</f>
        <v>2.1032368458576922</v>
      </c>
      <c r="I139" s="97">
        <f>+'Ark1'!U492</f>
        <v>2.0882020611318874</v>
      </c>
      <c r="J139" s="1">
        <f>+'Ark1'!W492</f>
        <v>57.818401937045998</v>
      </c>
      <c r="K139" s="9"/>
      <c r="L139" s="9">
        <f>+'Ark1'!Z492</f>
        <v>136.00232445520584</v>
      </c>
      <c r="N139" s="9">
        <f>+'Ark1'!AA492</f>
        <v>29.902686087956525</v>
      </c>
      <c r="O139" s="1">
        <f>+'Ark1'!AB492</f>
        <v>4.3333774539104475</v>
      </c>
      <c r="P139" s="9">
        <f>+'Ark1'!AC492</f>
        <v>-65.632619603776845</v>
      </c>
      <c r="Q139" s="9">
        <f t="shared" si="56"/>
        <v>5.816901408450704</v>
      </c>
      <c r="R139" s="1">
        <f>+'Ark1'!V492</f>
        <v>14.232445520581113</v>
      </c>
      <c r="S139" s="1"/>
      <c r="T139" s="28"/>
      <c r="AG139"/>
      <c r="AH139"/>
      <c r="AI139"/>
      <c r="AK139"/>
      <c r="AL139"/>
      <c r="AM139"/>
      <c r="AN139"/>
      <c r="AO139"/>
    </row>
    <row r="140" spans="1:41">
      <c r="A140" s="28"/>
      <c r="B140">
        <f>+'Ark1'!C493</f>
        <v>2021</v>
      </c>
      <c r="C140">
        <f>+'Ark1'!E493</f>
        <v>24</v>
      </c>
      <c r="D140">
        <f>+'Ark1'!Q493</f>
        <v>62</v>
      </c>
      <c r="E140" s="9">
        <f>+'Ark1'!R493</f>
        <v>342</v>
      </c>
      <c r="F140" s="9"/>
      <c r="G140" s="9">
        <f>+'Ark1'!S493</f>
        <v>342</v>
      </c>
      <c r="H140" s="97">
        <f>+'Ark1'!T493</f>
        <v>1.7416634413639971</v>
      </c>
      <c r="I140" s="97">
        <f>+'Ark1'!U493</f>
        <v>1.7221714198481799</v>
      </c>
      <c r="J140" s="1">
        <f>+'Ark1'!W493</f>
        <v>57.926900584795291</v>
      </c>
      <c r="K140" s="9"/>
      <c r="L140" s="9">
        <f>+'Ark1'!Z493</f>
        <v>135.44847953216367</v>
      </c>
      <c r="N140" s="9">
        <f>+'Ark1'!AA493</f>
        <v>31.977519690001845</v>
      </c>
      <c r="O140" s="1">
        <f>+'Ark1'!AB493</f>
        <v>4.7156491105654386</v>
      </c>
      <c r="P140" s="9">
        <f>+'Ark1'!AC493</f>
        <v>-65.058912721251687</v>
      </c>
      <c r="Q140" s="9">
        <f t="shared" si="56"/>
        <v>5.5161290322580649</v>
      </c>
      <c r="R140" s="1">
        <f>+'Ark1'!V493</f>
        <v>14.368421052631581</v>
      </c>
      <c r="S140" s="1"/>
      <c r="T140" s="28"/>
      <c r="AG140"/>
      <c r="AH140"/>
      <c r="AI140"/>
      <c r="AK140"/>
      <c r="AL140"/>
      <c r="AM140"/>
      <c r="AN140"/>
      <c r="AO140"/>
    </row>
    <row r="141" spans="1:41">
      <c r="A141" s="28"/>
      <c r="B141">
        <f>+'Ark1'!C494</f>
        <v>2021</v>
      </c>
      <c r="C141">
        <f>+'Ark1'!E494</f>
        <v>25</v>
      </c>
      <c r="D141">
        <f>+'Ark1'!Q494</f>
        <v>82</v>
      </c>
      <c r="E141" s="9">
        <f>+'Ark1'!R494</f>
        <v>390</v>
      </c>
      <c r="F141" s="9"/>
      <c r="G141" s="9">
        <f>+'Ark1'!S494</f>
        <v>390</v>
      </c>
      <c r="H141" s="97">
        <f>+'Ark1'!T494</f>
        <v>1.9861074331343829</v>
      </c>
      <c r="I141" s="97">
        <f>+'Ark1'!U494</f>
        <v>2.0681011176497095</v>
      </c>
      <c r="J141" s="1">
        <f>+'Ark1'!W494</f>
        <v>56.610256410256397</v>
      </c>
      <c r="K141" s="9"/>
      <c r="L141" s="9">
        <f>+'Ark1'!Z494</f>
        <v>142.63661538461545</v>
      </c>
      <c r="N141" s="9">
        <f>+'Ark1'!AA494</f>
        <v>31.210535595117687</v>
      </c>
      <c r="O141" s="1">
        <f>+'Ark1'!AB494</f>
        <v>4.6167918082712225</v>
      </c>
      <c r="P141" s="9">
        <f>+'Ark1'!AC494</f>
        <v>-71.074380140126877</v>
      </c>
      <c r="Q141" s="9">
        <f t="shared" si="56"/>
        <v>4.7560975609756095</v>
      </c>
      <c r="R141" s="1">
        <f>+'Ark1'!V494</f>
        <v>13.56153846153846</v>
      </c>
      <c r="S141" s="1"/>
      <c r="T141" s="28"/>
      <c r="AG141"/>
      <c r="AH141"/>
      <c r="AI141"/>
      <c r="AK141"/>
      <c r="AL141"/>
      <c r="AM141"/>
      <c r="AN141"/>
      <c r="AO141"/>
    </row>
    <row r="142" spans="1:41">
      <c r="A142" s="28"/>
      <c r="B142">
        <f>+'Ark1'!C495</f>
        <v>2021</v>
      </c>
      <c r="C142">
        <f>+'Ark1'!E495</f>
        <v>26</v>
      </c>
      <c r="D142">
        <f>+'Ark1'!Q495</f>
        <v>65</v>
      </c>
      <c r="E142" s="9">
        <f>+'Ark1'!R495</f>
        <v>397</v>
      </c>
      <c r="F142" s="9"/>
      <c r="G142" s="9">
        <f>+'Ark1'!S495</f>
        <v>397</v>
      </c>
      <c r="H142" s="97">
        <f>+'Ark1'!T495</f>
        <v>2.0217555152675644</v>
      </c>
      <c r="I142" s="97">
        <f>+'Ark1'!U495</f>
        <v>1.9267000440426596</v>
      </c>
      <c r="J142" s="1">
        <f>+'Ark1'!W495</f>
        <v>57.979848866498735</v>
      </c>
      <c r="K142" s="9"/>
      <c r="L142" s="9">
        <f>+'Ark1'!Z495</f>
        <v>130.54115869017639</v>
      </c>
      <c r="N142" s="9">
        <f>+'Ark1'!AA495</f>
        <v>28.220202656113841</v>
      </c>
      <c r="O142" s="1">
        <f>+'Ark1'!AB495</f>
        <v>4.0859280509588061</v>
      </c>
      <c r="P142" s="9">
        <f>+'Ark1'!AC495</f>
        <v>-52.353082566351318</v>
      </c>
      <c r="Q142" s="9">
        <f t="shared" si="56"/>
        <v>6.1076923076923073</v>
      </c>
      <c r="R142" s="1">
        <f>+'Ark1'!V495</f>
        <v>14.438287153652396</v>
      </c>
      <c r="S142" s="1"/>
      <c r="T142" s="28"/>
      <c r="AG142"/>
      <c r="AH142"/>
      <c r="AI142"/>
      <c r="AK142"/>
      <c r="AL142"/>
      <c r="AM142"/>
      <c r="AN142"/>
      <c r="AO142"/>
    </row>
    <row r="143" spans="1:41">
      <c r="A143" s="28"/>
      <c r="B143">
        <f>+'Ark1'!C496</f>
        <v>2021</v>
      </c>
      <c r="C143">
        <f>+'Ark1'!E496</f>
        <v>27</v>
      </c>
      <c r="D143">
        <f>+'Ark1'!Q496</f>
        <v>71</v>
      </c>
      <c r="E143" s="9">
        <f>+'Ark1'!R496</f>
        <v>338</v>
      </c>
      <c r="F143" s="9"/>
      <c r="G143" s="9">
        <f>+'Ark1'!S496</f>
        <v>338</v>
      </c>
      <c r="H143" s="97">
        <f>+'Ark1'!T496</f>
        <v>1.7212931087164651</v>
      </c>
      <c r="I143" s="97">
        <f>+'Ark1'!U496</f>
        <v>1.750755074498386</v>
      </c>
      <c r="J143" s="1">
        <f>+'Ark1'!W496</f>
        <v>60.097633136094679</v>
      </c>
      <c r="K143" s="9"/>
      <c r="L143" s="9">
        <f>+'Ark1'!Z496</f>
        <v>139.32612426035487</v>
      </c>
      <c r="N143" s="9">
        <f>+'Ark1'!AA496</f>
        <v>27.920226853001257</v>
      </c>
      <c r="O143" s="1">
        <f>+'Ark1'!AB496</f>
        <v>3.9873238888263578</v>
      </c>
      <c r="P143" s="9">
        <f>+'Ark1'!AC496</f>
        <v>-60.029071120931135</v>
      </c>
      <c r="Q143" s="9">
        <f t="shared" si="56"/>
        <v>4.76056338028169</v>
      </c>
      <c r="R143" s="1">
        <f>+'Ark1'!V496</f>
        <v>15.624260355029588</v>
      </c>
      <c r="S143" s="1"/>
      <c r="T143" s="28"/>
      <c r="AG143"/>
      <c r="AH143"/>
      <c r="AI143"/>
      <c r="AK143"/>
      <c r="AL143"/>
      <c r="AM143"/>
      <c r="AN143"/>
      <c r="AO143"/>
    </row>
    <row r="144" spans="1:41">
      <c r="A144" s="28"/>
      <c r="B144">
        <f>+'Ark1'!C497</f>
        <v>2021</v>
      </c>
      <c r="C144">
        <f>+'Ark1'!E497</f>
        <v>28</v>
      </c>
      <c r="D144">
        <f>+'Ark1'!Q497</f>
        <v>49</v>
      </c>
      <c r="E144" s="9">
        <f>+'Ark1'!R497</f>
        <v>283</v>
      </c>
      <c r="F144" s="9"/>
      <c r="G144" s="9">
        <f>+'Ark1'!S497</f>
        <v>282</v>
      </c>
      <c r="H144" s="97">
        <f>+'Ark1'!T497</f>
        <v>1.4412010348128985</v>
      </c>
      <c r="I144" s="97">
        <f>+'Ark1'!U497</f>
        <v>1.4733700103552128</v>
      </c>
      <c r="J144" s="1">
        <f>+'Ark1'!W497</f>
        <v>59.847517730496449</v>
      </c>
      <c r="K144" s="9"/>
      <c r="L144" s="9">
        <f>+'Ark1'!Z497</f>
        <v>140.53567375886533</v>
      </c>
      <c r="N144" s="9">
        <f>+'Ark1'!AA497</f>
        <v>27.848983716638436</v>
      </c>
      <c r="O144" s="1">
        <f>+'Ark1'!AB497</f>
        <v>4.8254802658165215</v>
      </c>
      <c r="P144" s="9">
        <f>+'Ark1'!AC497</f>
        <v>-66.734294075019761</v>
      </c>
      <c r="Q144" s="9">
        <f t="shared" si="56"/>
        <v>5.7755102040816331</v>
      </c>
      <c r="R144" s="1">
        <f>+'Ark1'!V497</f>
        <v>15.367491166077738</v>
      </c>
      <c r="S144" s="1"/>
      <c r="T144" s="28"/>
      <c r="AG144"/>
      <c r="AH144"/>
      <c r="AI144"/>
      <c r="AK144"/>
      <c r="AL144"/>
      <c r="AM144"/>
      <c r="AN144"/>
      <c r="AO144"/>
    </row>
    <row r="145" spans="1:41">
      <c r="A145" s="28"/>
      <c r="B145">
        <f>+'Ark1'!C498</f>
        <v>2021</v>
      </c>
      <c r="C145">
        <f>+'Ark1'!E498</f>
        <v>29</v>
      </c>
      <c r="D145">
        <f>+'Ark1'!Q498</f>
        <v>79</v>
      </c>
      <c r="E145" s="9">
        <f>+'Ark1'!R498</f>
        <v>430</v>
      </c>
      <c r="F145" s="9"/>
      <c r="G145" s="9">
        <f>+'Ark1'!S498</f>
        <v>429</v>
      </c>
      <c r="H145" s="97">
        <f>+'Ark1'!T498</f>
        <v>2.1898107596097049</v>
      </c>
      <c r="I145" s="97">
        <f>+'Ark1'!U498</f>
        <v>2.1180560591252671</v>
      </c>
      <c r="J145" s="1">
        <f>+'Ark1'!W498</f>
        <v>60.710955710955709</v>
      </c>
      <c r="K145" s="9"/>
      <c r="L145" s="9">
        <f>+'Ark1'!Z498</f>
        <v>132.80181818181828</v>
      </c>
      <c r="N145" s="9">
        <f>+'Ark1'!AA498</f>
        <v>29.835779719537303</v>
      </c>
      <c r="O145" s="1">
        <f>+'Ark1'!AB498</f>
        <v>4.0250261717600306</v>
      </c>
      <c r="P145" s="9">
        <f>+'Ark1'!AC498</f>
        <v>-62.423325572881552</v>
      </c>
      <c r="Q145" s="9">
        <f t="shared" si="56"/>
        <v>5.443037974683544</v>
      </c>
      <c r="R145" s="1">
        <f>+'Ark1'!V498</f>
        <v>15.841860465116277</v>
      </c>
      <c r="S145" s="1"/>
      <c r="T145" s="28"/>
      <c r="AG145"/>
      <c r="AH145"/>
      <c r="AI145"/>
      <c r="AK145"/>
      <c r="AL145"/>
      <c r="AM145"/>
      <c r="AN145"/>
      <c r="AO145"/>
    </row>
    <row r="146" spans="1:41">
      <c r="A146" s="28"/>
      <c r="B146">
        <f>+'Ark1'!C499</f>
        <v>2021</v>
      </c>
      <c r="C146">
        <f>+'Ark1'!E499</f>
        <v>30</v>
      </c>
      <c r="D146">
        <f>+'Ark1'!Q499</f>
        <v>50</v>
      </c>
      <c r="E146" s="9">
        <f>+'Ark1'!R499</f>
        <v>294</v>
      </c>
      <c r="F146" s="9"/>
      <c r="G146" s="9">
        <f>+'Ark1'!S499</f>
        <v>294</v>
      </c>
      <c r="H146" s="97">
        <f>+'Ark1'!T499</f>
        <v>1.4972194495936113</v>
      </c>
      <c r="I146" s="97">
        <f>+'Ark1'!U499</f>
        <v>1.439811308992007</v>
      </c>
      <c r="J146" s="1">
        <f>+'Ark1'!W499</f>
        <v>59.955782312925159</v>
      </c>
      <c r="K146" s="9"/>
      <c r="L146" s="9">
        <f>+'Ark1'!Z499</f>
        <v>131.72921768707491</v>
      </c>
      <c r="N146" s="9">
        <f>+'Ark1'!AA499</f>
        <v>32.122761894035506</v>
      </c>
      <c r="O146" s="1">
        <f>+'Ark1'!AB499</f>
        <v>3.3535569349389793</v>
      </c>
      <c r="P146" s="9">
        <f>+'Ark1'!AC499</f>
        <v>-57.969202553105148</v>
      </c>
      <c r="Q146" s="9">
        <f t="shared" si="56"/>
        <v>5.88</v>
      </c>
      <c r="R146" s="1">
        <f>+'Ark1'!V499</f>
        <v>15.6734693877551</v>
      </c>
      <c r="S146" s="1"/>
      <c r="T146" s="28"/>
      <c r="AG146"/>
      <c r="AH146"/>
      <c r="AI146"/>
      <c r="AK146"/>
      <c r="AL146"/>
      <c r="AM146"/>
      <c r="AN146"/>
      <c r="AO146"/>
    </row>
    <row r="147" spans="1:41">
      <c r="A147" s="28"/>
      <c r="B147">
        <f>+'Ark1'!C500</f>
        <v>2021</v>
      </c>
      <c r="C147">
        <f>+'Ark1'!E500</f>
        <v>31</v>
      </c>
      <c r="D147">
        <f>+'Ark1'!Q500</f>
        <v>69</v>
      </c>
      <c r="E147" s="9">
        <f>+'Ark1'!R500</f>
        <v>308</v>
      </c>
      <c r="F147" s="9"/>
      <c r="G147" s="9">
        <f>+'Ark1'!S500</f>
        <v>308</v>
      </c>
      <c r="H147" s="97">
        <f>+'Ark1'!T500</f>
        <v>1.5685156138599743</v>
      </c>
      <c r="I147" s="97">
        <f>+'Ark1'!U500</f>
        <v>1.5672542202287361</v>
      </c>
      <c r="J147" s="1">
        <f>+'Ark1'!W500</f>
        <v>60.191558441558449</v>
      </c>
      <c r="K147" s="9"/>
      <c r="L147" s="9">
        <f>+'Ark1'!Z500</f>
        <v>136.87136363636355</v>
      </c>
      <c r="N147" s="9">
        <f>+'Ark1'!AA500</f>
        <v>32.473841822087941</v>
      </c>
      <c r="O147" s="1">
        <f>+'Ark1'!AB500</f>
        <v>4.0466829658135453</v>
      </c>
      <c r="P147" s="9">
        <f>+'Ark1'!AC500</f>
        <v>-58.696183712700609</v>
      </c>
      <c r="Q147" s="9">
        <f t="shared" si="56"/>
        <v>4.4637681159420293</v>
      </c>
      <c r="R147" s="1">
        <f>+'Ark1'!V500</f>
        <v>15.714285714285712</v>
      </c>
      <c r="S147" s="1"/>
      <c r="T147" s="28"/>
      <c r="AG147"/>
      <c r="AH147"/>
      <c r="AI147"/>
      <c r="AK147"/>
      <c r="AL147"/>
      <c r="AM147"/>
      <c r="AN147"/>
      <c r="AO147"/>
    </row>
    <row r="148" spans="1:41">
      <c r="A148" s="28"/>
      <c r="B148">
        <f>+'Ark1'!C501</f>
        <v>2021</v>
      </c>
      <c r="C148">
        <f>+'Ark1'!E501</f>
        <v>32</v>
      </c>
      <c r="D148">
        <f>+'Ark1'!Q501</f>
        <v>71</v>
      </c>
      <c r="E148" s="9">
        <f>+'Ark1'!R501</f>
        <v>383.87</v>
      </c>
      <c r="F148" s="9"/>
      <c r="G148" s="9">
        <f>+'Ark1'!S501</f>
        <v>383.87</v>
      </c>
      <c r="H148" s="97">
        <f>+'Ark1'!T501</f>
        <v>1.9548898983520393</v>
      </c>
      <c r="I148" s="97">
        <f>+'Ark1'!U501</f>
        <v>1.9618413768404213</v>
      </c>
      <c r="J148" s="1">
        <f>+'Ark1'!W501</f>
        <v>60.131841508844147</v>
      </c>
      <c r="K148" s="9"/>
      <c r="L148" s="9">
        <f>+'Ark1'!Z501</f>
        <v>137.46862218980371</v>
      </c>
      <c r="N148" s="9">
        <f>+'Ark1'!AA501</f>
        <v>29.017732087606195</v>
      </c>
      <c r="O148" s="1">
        <f>+'Ark1'!AB501</f>
        <v>3.5799615936054647</v>
      </c>
      <c r="P148" s="9">
        <f>+'Ark1'!AC501</f>
        <v>-62.897904893526096</v>
      </c>
      <c r="Q148" s="9">
        <f t="shared" si="56"/>
        <v>5.4066197183098597</v>
      </c>
      <c r="R148" s="1">
        <f>+'Ark1'!V501</f>
        <v>15.538567744288429</v>
      </c>
      <c r="S148" s="1"/>
      <c r="T148" s="28"/>
      <c r="AG148"/>
      <c r="AH148"/>
      <c r="AI148"/>
      <c r="AK148"/>
      <c r="AL148"/>
      <c r="AM148"/>
      <c r="AN148"/>
      <c r="AO148"/>
    </row>
    <row r="149" spans="1:41">
      <c r="A149" s="28"/>
      <c r="B149">
        <f>+'Ark1'!C502</f>
        <v>2021</v>
      </c>
      <c r="C149">
        <f>+'Ark1'!E502</f>
        <v>33</v>
      </c>
      <c r="D149">
        <f>+'Ark1'!Q502</f>
        <v>74</v>
      </c>
      <c r="E149" s="9">
        <f>+'Ark1'!R502</f>
        <v>448</v>
      </c>
      <c r="F149" s="9"/>
      <c r="G149" s="9">
        <f>+'Ark1'!S502</f>
        <v>448</v>
      </c>
      <c r="H149" s="97">
        <f>+'Ark1'!T502</f>
        <v>2.2814772565235986</v>
      </c>
      <c r="I149" s="97">
        <f>+'Ark1'!U502</f>
        <v>2.2668602193558378</v>
      </c>
      <c r="J149" s="1">
        <f>+'Ark1'!W502</f>
        <v>59.350446428571438</v>
      </c>
      <c r="K149" s="9"/>
      <c r="L149" s="9">
        <f>+'Ark1'!Z502</f>
        <v>136.10390624999991</v>
      </c>
      <c r="N149" s="9">
        <f>+'Ark1'!AA502</f>
        <v>30.446909056998873</v>
      </c>
      <c r="O149" s="1">
        <f>+'Ark1'!AB502</f>
        <v>4.4108176453693471</v>
      </c>
      <c r="P149" s="9">
        <f>+'Ark1'!AC502</f>
        <v>-62.399906827180274</v>
      </c>
      <c r="Q149" s="9">
        <f t="shared" si="56"/>
        <v>6.0540540540540544</v>
      </c>
      <c r="R149" s="1">
        <f>+'Ark1'!V502</f>
        <v>15.252232142857141</v>
      </c>
      <c r="S149" s="1"/>
      <c r="T149" s="28"/>
      <c r="AG149"/>
      <c r="AH149"/>
      <c r="AI149"/>
      <c r="AK149"/>
      <c r="AL149"/>
      <c r="AM149"/>
      <c r="AN149"/>
      <c r="AO149"/>
    </row>
    <row r="150" spans="1:41">
      <c r="A150" s="28"/>
      <c r="B150">
        <f>+'Ark1'!C503</f>
        <v>2021</v>
      </c>
      <c r="C150">
        <f>+'Ark1'!E503</f>
        <v>34</v>
      </c>
      <c r="D150">
        <f>+'Ark1'!Q503</f>
        <v>69</v>
      </c>
      <c r="E150" s="9">
        <f>+'Ark1'!R503</f>
        <v>441</v>
      </c>
      <c r="F150" s="9"/>
      <c r="G150" s="9">
        <f>+'Ark1'!S503</f>
        <v>441</v>
      </c>
      <c r="H150" s="97">
        <f>+'Ark1'!T503</f>
        <v>2.2458291743904173</v>
      </c>
      <c r="I150" s="97">
        <f>+'Ark1'!U503</f>
        <v>2.2750856646200099</v>
      </c>
      <c r="J150" s="1">
        <f>+'Ark1'!W503</f>
        <v>60.224489795918359</v>
      </c>
      <c r="K150" s="9"/>
      <c r="L150" s="9">
        <f>+'Ark1'!Z503</f>
        <v>138.76598639455779</v>
      </c>
      <c r="N150" s="9">
        <f>+'Ark1'!AA503</f>
        <v>29.151974491804022</v>
      </c>
      <c r="O150" s="1">
        <f>+'Ark1'!AB503</f>
        <v>3.9689199311606553</v>
      </c>
      <c r="P150" s="9">
        <f>+'Ark1'!AC503</f>
        <v>-57.855819892937681</v>
      </c>
      <c r="Q150" s="9">
        <f t="shared" si="56"/>
        <v>6.3913043478260869</v>
      </c>
      <c r="R150" s="1">
        <f>+'Ark1'!V503</f>
        <v>15.639455782312927</v>
      </c>
      <c r="S150" s="1"/>
      <c r="T150" s="28"/>
      <c r="AG150"/>
      <c r="AH150"/>
      <c r="AI150"/>
      <c r="AK150"/>
      <c r="AL150"/>
      <c r="AM150"/>
      <c r="AN150"/>
      <c r="AO150"/>
    </row>
    <row r="151" spans="1:41">
      <c r="A151" s="28"/>
      <c r="B151">
        <f>+'Ark1'!C504</f>
        <v>2021</v>
      </c>
      <c r="C151">
        <f>+'Ark1'!E504</f>
        <v>35</v>
      </c>
      <c r="D151">
        <f>+'Ark1'!Q504</f>
        <v>69</v>
      </c>
      <c r="E151" s="9">
        <f>+'Ark1'!R504</f>
        <v>380</v>
      </c>
      <c r="F151" s="9"/>
      <c r="G151" s="9">
        <f>+'Ark1'!S504</f>
        <v>380</v>
      </c>
      <c r="H151" s="97">
        <f>+'Ark1'!T504</f>
        <v>1.9351816015155523</v>
      </c>
      <c r="I151" s="97">
        <f>+'Ark1'!U504</f>
        <v>1.9457834488270751</v>
      </c>
      <c r="J151" s="1">
        <f>+'Ark1'!W504</f>
        <v>60.452631578947376</v>
      </c>
      <c r="K151" s="9"/>
      <c r="L151" s="9">
        <f>+'Ark1'!Z504</f>
        <v>137.73197368421057</v>
      </c>
      <c r="N151" s="9">
        <f>+'Ark1'!AA504</f>
        <v>27.89453590239172</v>
      </c>
      <c r="O151" s="1">
        <f>+'Ark1'!AB504</f>
        <v>3.4481678462402239</v>
      </c>
      <c r="P151" s="9">
        <f>+'Ark1'!AC504</f>
        <v>-50.62845293981556</v>
      </c>
      <c r="Q151" s="9">
        <f t="shared" si="56"/>
        <v>5.5072463768115938</v>
      </c>
      <c r="R151" s="1">
        <f>+'Ark1'!V504</f>
        <v>15.768421052631579</v>
      </c>
      <c r="S151" s="1"/>
      <c r="T151" s="28"/>
      <c r="AG151"/>
      <c r="AH151"/>
      <c r="AI151"/>
      <c r="AK151"/>
      <c r="AL151"/>
      <c r="AM151"/>
      <c r="AN151"/>
      <c r="AO151"/>
    </row>
    <row r="152" spans="1:41">
      <c r="A152" s="28"/>
      <c r="B152">
        <f>+'Ark1'!C505</f>
        <v>2021</v>
      </c>
      <c r="C152">
        <f>+'Ark1'!E505</f>
        <v>36</v>
      </c>
      <c r="D152">
        <f>+'Ark1'!Q505</f>
        <v>75</v>
      </c>
      <c r="E152" s="9">
        <f>+'Ark1'!R505</f>
        <v>462</v>
      </c>
      <c r="F152" s="9"/>
      <c r="G152" s="9">
        <f>+'Ark1'!S505</f>
        <v>462</v>
      </c>
      <c r="H152" s="97">
        <f>+'Ark1'!T505</f>
        <v>2.3527734207899607</v>
      </c>
      <c r="I152" s="97">
        <f>+'Ark1'!U505</f>
        <v>2.363468399283629</v>
      </c>
      <c r="J152" s="1">
        <f>+'Ark1'!W505</f>
        <v>60.413419913419922</v>
      </c>
      <c r="K152" s="9"/>
      <c r="L152" s="9">
        <f>+'Ark1'!Z505</f>
        <v>137.60419913419921</v>
      </c>
      <c r="N152" s="9">
        <f>+'Ark1'!AA505</f>
        <v>30.791289340499688</v>
      </c>
      <c r="O152" s="1">
        <f>+'Ark1'!AB505</f>
        <v>4.2665610097180915</v>
      </c>
      <c r="P152" s="9">
        <f>+'Ark1'!AC505</f>
        <v>-69.962255875083059</v>
      </c>
      <c r="Q152" s="9">
        <f t="shared" si="56"/>
        <v>6.16</v>
      </c>
      <c r="R152" s="1">
        <f>+'Ark1'!V505</f>
        <v>15.636363636363638</v>
      </c>
      <c r="S152" s="1"/>
      <c r="T152" s="28"/>
      <c r="AG152"/>
      <c r="AH152"/>
      <c r="AI152"/>
      <c r="AK152"/>
      <c r="AL152"/>
      <c r="AM152"/>
      <c r="AN152"/>
      <c r="AO152"/>
    </row>
    <row r="153" spans="1:41">
      <c r="A153" s="28"/>
      <c r="B153">
        <f>+'Ark1'!C506</f>
        <v>2021</v>
      </c>
      <c r="C153">
        <f>+'Ark1'!E506</f>
        <v>37</v>
      </c>
      <c r="D153">
        <f>+'Ark1'!Q506</f>
        <v>68</v>
      </c>
      <c r="E153" s="9">
        <f>+'Ark1'!R506</f>
        <v>379</v>
      </c>
      <c r="F153" s="9"/>
      <c r="G153" s="9">
        <f>+'Ark1'!S506</f>
        <v>379</v>
      </c>
      <c r="H153" s="97">
        <f>+'Ark1'!T506</f>
        <v>1.9300890183536696</v>
      </c>
      <c r="I153" s="97">
        <f>+'Ark1'!U506</f>
        <v>2.0995752960029201</v>
      </c>
      <c r="J153" s="1">
        <f>+'Ark1'!W506</f>
        <v>59.1292875989446</v>
      </c>
      <c r="K153" s="9"/>
      <c r="L153" s="9">
        <f>+'Ark1'!Z506</f>
        <v>149.01023746701856</v>
      </c>
      <c r="N153" s="9">
        <f>+'Ark1'!AA506</f>
        <v>31.320927406625881</v>
      </c>
      <c r="O153" s="1">
        <f>+'Ark1'!AB506</f>
        <v>4.5703717473933443</v>
      </c>
      <c r="P153" s="9">
        <f>+'Ark1'!AC506</f>
        <v>-68.954941795816637</v>
      </c>
      <c r="Q153" s="9">
        <f t="shared" si="56"/>
        <v>5.5735294117647056</v>
      </c>
      <c r="R153" s="1">
        <f>+'Ark1'!V506</f>
        <v>15.179419525065963</v>
      </c>
      <c r="S153" s="1"/>
      <c r="T153" s="28"/>
      <c r="AG153"/>
      <c r="AH153"/>
      <c r="AI153"/>
      <c r="AK153"/>
      <c r="AL153"/>
      <c r="AM153"/>
      <c r="AN153"/>
      <c r="AO153"/>
    </row>
    <row r="154" spans="1:41">
      <c r="A154" s="28"/>
      <c r="B154">
        <f>+'Ark1'!C507</f>
        <v>2021</v>
      </c>
      <c r="C154">
        <f>+'Ark1'!E507</f>
        <v>38</v>
      </c>
      <c r="D154">
        <f>+'Ark1'!Q507</f>
        <v>75</v>
      </c>
      <c r="E154" s="9">
        <f>+'Ark1'!R507</f>
        <v>426</v>
      </c>
      <c r="F154" s="9"/>
      <c r="G154" s="9">
        <f>+'Ark1'!S507</f>
        <v>426</v>
      </c>
      <c r="H154" s="97">
        <f>+'Ark1'!T507</f>
        <v>2.1694404269621717</v>
      </c>
      <c r="I154" s="97">
        <f>+'Ark1'!U507</f>
        <v>2.1625184479078139</v>
      </c>
      <c r="J154" s="1">
        <f>+'Ark1'!W507</f>
        <v>60.244131455399078</v>
      </c>
      <c r="K154" s="9"/>
      <c r="L154" s="9">
        <f>+'Ark1'!Z507</f>
        <v>136.54446009389676</v>
      </c>
      <c r="N154" s="9">
        <f>+'Ark1'!AA507</f>
        <v>30.676380131102999</v>
      </c>
      <c r="O154" s="1">
        <f>+'Ark1'!AB507</f>
        <v>3.6529653298422153</v>
      </c>
      <c r="P154" s="9">
        <f>+'Ark1'!AC507</f>
        <v>-61.270555728379264</v>
      </c>
      <c r="Q154" s="9">
        <f t="shared" si="56"/>
        <v>5.68</v>
      </c>
      <c r="R154" s="1">
        <f>+'Ark1'!V507</f>
        <v>15.697183098591548</v>
      </c>
      <c r="S154" s="1"/>
      <c r="T154" s="28"/>
      <c r="AG154"/>
      <c r="AH154"/>
      <c r="AI154"/>
      <c r="AK154"/>
      <c r="AL154"/>
      <c r="AM154"/>
      <c r="AN154"/>
      <c r="AO154"/>
    </row>
    <row r="155" spans="1:41">
      <c r="A155" s="28"/>
      <c r="B155">
        <f>+'Ark1'!C508</f>
        <v>2021</v>
      </c>
      <c r="C155">
        <f>+'Ark1'!E508</f>
        <v>39</v>
      </c>
      <c r="D155">
        <f>+'Ark1'!Q508</f>
        <v>69</v>
      </c>
      <c r="E155" s="9">
        <f>+'Ark1'!R508</f>
        <v>393</v>
      </c>
      <c r="F155" s="9"/>
      <c r="G155" s="9">
        <f>+'Ark1'!S508</f>
        <v>393</v>
      </c>
      <c r="H155" s="97">
        <f>+'Ark1'!T508</f>
        <v>2.001385182620032</v>
      </c>
      <c r="I155" s="97">
        <f>+'Ark1'!U508</f>
        <v>2.0313741792450872</v>
      </c>
      <c r="J155" s="1">
        <f>+'Ark1'!W508</f>
        <v>59.239185750636118</v>
      </c>
      <c r="K155" s="9"/>
      <c r="L155" s="9">
        <f>+'Ark1'!Z508</f>
        <v>139.03407124681922</v>
      </c>
      <c r="N155" s="9">
        <f>+'Ark1'!AA508</f>
        <v>29.966354852061126</v>
      </c>
      <c r="O155" s="1">
        <f>+'Ark1'!AB508</f>
        <v>5.5159995228869612</v>
      </c>
      <c r="P155" s="9">
        <f>+'Ark1'!AC508</f>
        <v>-37.053915874596449</v>
      </c>
      <c r="Q155" s="9">
        <f t="shared" si="56"/>
        <v>5.6956521739130439</v>
      </c>
      <c r="R155" s="1">
        <f>+'Ark1'!V508</f>
        <v>15.167938931297702</v>
      </c>
      <c r="S155" s="1"/>
      <c r="T155" s="28"/>
      <c r="AG155"/>
      <c r="AH155"/>
      <c r="AI155"/>
      <c r="AK155"/>
      <c r="AL155"/>
      <c r="AM155"/>
      <c r="AN155"/>
      <c r="AO155"/>
    </row>
    <row r="156" spans="1:41">
      <c r="A156" s="28"/>
      <c r="B156">
        <f>+'Ark1'!C509</f>
        <v>2021</v>
      </c>
      <c r="C156">
        <f>+'Ark1'!E509</f>
        <v>40</v>
      </c>
      <c r="D156">
        <f>+'Ark1'!Q509</f>
        <v>69</v>
      </c>
      <c r="E156" s="9">
        <f>+'Ark1'!R509</f>
        <v>354</v>
      </c>
      <c r="F156" s="9"/>
      <c r="G156" s="9">
        <f>+'Ark1'!S509</f>
        <v>354</v>
      </c>
      <c r="H156" s="97">
        <f>+'Ark1'!T509</f>
        <v>1.8027744393065941</v>
      </c>
      <c r="I156" s="97">
        <f>+'Ark1'!U509</f>
        <v>1.8330753307022141</v>
      </c>
      <c r="J156" s="1">
        <f>+'Ark1'!W509</f>
        <v>59.576271186440678</v>
      </c>
      <c r="K156" s="9"/>
      <c r="L156" s="9">
        <f>+'Ark1'!Z509</f>
        <v>139.28389830508473</v>
      </c>
      <c r="N156" s="9">
        <f>+'Ark1'!AA509</f>
        <v>31.039835687266113</v>
      </c>
      <c r="O156" s="1">
        <f>+'Ark1'!AB509</f>
        <v>4.7079811661603825</v>
      </c>
      <c r="P156" s="9">
        <f>+'Ark1'!AC509</f>
        <v>-70.52983240626601</v>
      </c>
      <c r="Q156" s="9">
        <f t="shared" si="56"/>
        <v>5.1304347826086953</v>
      </c>
      <c r="R156" s="1">
        <f>+'Ark1'!V509</f>
        <v>15.364406779661017</v>
      </c>
      <c r="S156" s="1"/>
      <c r="T156" s="28"/>
      <c r="AG156"/>
      <c r="AH156"/>
      <c r="AI156"/>
      <c r="AK156"/>
      <c r="AL156"/>
      <c r="AM156"/>
      <c r="AN156"/>
      <c r="AO156"/>
    </row>
    <row r="157" spans="1:41">
      <c r="A157" s="28"/>
      <c r="B157">
        <f>+'Ark1'!C510</f>
        <v>2021</v>
      </c>
      <c r="C157">
        <f>+'Ark1'!E510</f>
        <v>41</v>
      </c>
      <c r="D157">
        <f>+'Ark1'!Q510</f>
        <v>56</v>
      </c>
      <c r="E157" s="9">
        <f>+'Ark1'!R510</f>
        <v>344</v>
      </c>
      <c r="F157" s="9"/>
      <c r="G157" s="9">
        <f>+'Ark1'!S510</f>
        <v>344</v>
      </c>
      <c r="H157" s="97">
        <f>+'Ark1'!T510</f>
        <v>1.7518486076877637</v>
      </c>
      <c r="I157" s="97">
        <f>+'Ark1'!U510</f>
        <v>1.7017708285068871</v>
      </c>
      <c r="J157" s="1">
        <f>+'Ark1'!W510</f>
        <v>59.73837209302328</v>
      </c>
      <c r="K157" s="9"/>
      <c r="L157" s="9">
        <f>+'Ark1'!Z510</f>
        <v>133.06581395348837</v>
      </c>
      <c r="N157" s="9">
        <f>+'Ark1'!AA510</f>
        <v>26.763569008666352</v>
      </c>
      <c r="O157" s="1">
        <f>+'Ark1'!AB510</f>
        <v>4.986159182821015</v>
      </c>
      <c r="P157" s="9">
        <f>+'Ark1'!AC510</f>
        <v>-43.560222107659058</v>
      </c>
      <c r="Q157" s="9">
        <f t="shared" si="56"/>
        <v>6.1428571428571432</v>
      </c>
      <c r="R157" s="1">
        <f>+'Ark1'!V510</f>
        <v>15.360465116279066</v>
      </c>
      <c r="S157" s="1"/>
      <c r="T157" s="28"/>
      <c r="AG157"/>
      <c r="AH157"/>
      <c r="AI157"/>
      <c r="AK157"/>
      <c r="AL157"/>
      <c r="AM157"/>
      <c r="AN157"/>
      <c r="AO157"/>
    </row>
    <row r="158" spans="1:41">
      <c r="A158" s="28"/>
      <c r="B158">
        <f>+'Ark1'!C511</f>
        <v>2021</v>
      </c>
      <c r="C158">
        <f>+'Ark1'!E511</f>
        <v>42</v>
      </c>
      <c r="D158">
        <f>+'Ark1'!Q511</f>
        <v>82</v>
      </c>
      <c r="E158" s="9">
        <f>+'Ark1'!R511</f>
        <v>470</v>
      </c>
      <c r="F158" s="9"/>
      <c r="G158" s="9">
        <f>+'Ark1'!S511</f>
        <v>470</v>
      </c>
      <c r="H158" s="97">
        <f>+'Ark1'!T511</f>
        <v>2.3935140860850246</v>
      </c>
      <c r="I158" s="97">
        <f>+'Ark1'!U511</f>
        <v>2.4188526922908422</v>
      </c>
      <c r="J158" s="1">
        <f>+'Ark1'!W511</f>
        <v>60.03404255319149</v>
      </c>
      <c r="K158" s="9"/>
      <c r="L158" s="9">
        <f>+'Ark1'!Z511</f>
        <v>138.43165957446803</v>
      </c>
      <c r="N158" s="9">
        <f>+'Ark1'!AA511</f>
        <v>28.889191098960051</v>
      </c>
      <c r="O158" s="1">
        <f>+'Ark1'!AB511</f>
        <v>3.5799249127835062</v>
      </c>
      <c r="P158" s="9">
        <f>+'Ark1'!AC511</f>
        <v>-58.544304507434099</v>
      </c>
      <c r="Q158" s="9">
        <f t="shared" si="56"/>
        <v>5.7317073170731705</v>
      </c>
      <c r="R158" s="1">
        <f>+'Ark1'!V511</f>
        <v>15.634042553191485</v>
      </c>
      <c r="S158" s="1"/>
      <c r="T158" s="28"/>
      <c r="AG158"/>
      <c r="AH158"/>
      <c r="AI158"/>
      <c r="AK158"/>
      <c r="AL158"/>
      <c r="AM158"/>
      <c r="AN158"/>
      <c r="AO158"/>
    </row>
    <row r="159" spans="1:41">
      <c r="A159" s="28"/>
      <c r="B159">
        <f>+'Ark1'!C512</f>
        <v>2021</v>
      </c>
      <c r="C159">
        <f>+'Ark1'!E512</f>
        <v>43</v>
      </c>
      <c r="D159">
        <f>+'Ark1'!Q512</f>
        <v>73</v>
      </c>
      <c r="E159" s="9">
        <f>+'Ark1'!R512</f>
        <v>395</v>
      </c>
      <c r="F159" s="9"/>
      <c r="G159" s="9">
        <f>+'Ark1'!S512</f>
        <v>393</v>
      </c>
      <c r="H159" s="97">
        <f>+'Ark1'!T512</f>
        <v>2.0115703489437986</v>
      </c>
      <c r="I159" s="97">
        <f>+'Ark1'!U512</f>
        <v>2.10350678001054</v>
      </c>
      <c r="J159" s="1">
        <f>+'Ark1'!W512</f>
        <v>59.254452926208643</v>
      </c>
      <c r="K159" s="9"/>
      <c r="L159" s="9">
        <f>+'Ark1'!Z512</f>
        <v>143.97106870229015</v>
      </c>
      <c r="N159" s="9">
        <f>+'Ark1'!AA512</f>
        <v>28.54403161507831</v>
      </c>
      <c r="O159" s="1">
        <f>+'Ark1'!AB512</f>
        <v>4.4881961975647648</v>
      </c>
      <c r="P159" s="9">
        <f>+'Ark1'!AC512</f>
        <v>-62.309345623216046</v>
      </c>
      <c r="Q159" s="9">
        <f t="shared" si="56"/>
        <v>5.4109589041095889</v>
      </c>
      <c r="R159" s="1">
        <f>+'Ark1'!V512</f>
        <v>15.04810126582279</v>
      </c>
      <c r="S159" s="1"/>
      <c r="T159" s="28"/>
      <c r="AG159"/>
      <c r="AH159"/>
      <c r="AI159"/>
      <c r="AK159"/>
      <c r="AL159"/>
      <c r="AM159"/>
      <c r="AN159"/>
      <c r="AO159"/>
    </row>
    <row r="160" spans="1:41">
      <c r="A160" s="28"/>
      <c r="B160">
        <f>+'Ark1'!C513</f>
        <v>2021</v>
      </c>
      <c r="C160">
        <f>+'Ark1'!E513</f>
        <v>44</v>
      </c>
      <c r="D160">
        <f>+'Ark1'!Q513</f>
        <v>71</v>
      </c>
      <c r="E160" s="9">
        <f>+'Ark1'!R513</f>
        <v>454</v>
      </c>
      <c r="F160" s="9"/>
      <c r="G160" s="9">
        <f>+'Ark1'!S513</f>
        <v>454</v>
      </c>
      <c r="H160" s="97">
        <f>+'Ark1'!T513</f>
        <v>2.3120327554948967</v>
      </c>
      <c r="I160" s="97">
        <f>+'Ark1'!U513</f>
        <v>2.3394155243592745</v>
      </c>
      <c r="J160" s="1">
        <f>+'Ark1'!W513</f>
        <v>60.01541850220265</v>
      </c>
      <c r="K160" s="9"/>
      <c r="L160" s="9">
        <f>+'Ark1'!Z513</f>
        <v>138.60387665198249</v>
      </c>
      <c r="N160" s="9">
        <f>+'Ark1'!AA513</f>
        <v>31.183260828474445</v>
      </c>
      <c r="O160" s="1">
        <f>+'Ark1'!AB513</f>
        <v>4.1126462510273578</v>
      </c>
      <c r="P160" s="9">
        <f>+'Ark1'!AC513</f>
        <v>-63.905331304737516</v>
      </c>
      <c r="Q160" s="9">
        <f t="shared" si="56"/>
        <v>6.394366197183099</v>
      </c>
      <c r="R160" s="1">
        <f>+'Ark1'!V513</f>
        <v>15.460352422907484</v>
      </c>
      <c r="S160" s="1"/>
      <c r="T160" s="28"/>
      <c r="AG160"/>
      <c r="AH160"/>
      <c r="AI160"/>
      <c r="AK160"/>
      <c r="AL160"/>
      <c r="AM160"/>
      <c r="AN160"/>
      <c r="AO160"/>
    </row>
    <row r="161" spans="1:41">
      <c r="A161" s="28"/>
      <c r="B161">
        <f>+'Ark1'!C514</f>
        <v>2021</v>
      </c>
      <c r="C161">
        <f>+'Ark1'!E514</f>
        <v>45</v>
      </c>
      <c r="D161">
        <f>+'Ark1'!Q514</f>
        <v>70</v>
      </c>
      <c r="E161" s="9">
        <f>+'Ark1'!R514</f>
        <v>432</v>
      </c>
      <c r="F161" s="9"/>
      <c r="G161" s="9">
        <f>+'Ark1'!S514</f>
        <v>432</v>
      </c>
      <c r="H161" s="97">
        <f>+'Ark1'!T514</f>
        <v>2.1999959259334698</v>
      </c>
      <c r="I161" s="97">
        <f>+'Ark1'!U514</f>
        <v>2.2114528765133046</v>
      </c>
      <c r="J161" s="1">
        <f>+'Ark1'!W514</f>
        <v>59.77083333333335</v>
      </c>
      <c r="K161" s="9"/>
      <c r="L161" s="9">
        <f>+'Ark1'!Z514</f>
        <v>137.69488425925917</v>
      </c>
      <c r="N161" s="9">
        <f>+'Ark1'!AA514</f>
        <v>29.514913116642152</v>
      </c>
      <c r="O161" s="1">
        <f>+'Ark1'!AB514</f>
        <v>3.8219373177893838</v>
      </c>
      <c r="P161" s="9">
        <f>+'Ark1'!AC514</f>
        <v>-59.07374147829227</v>
      </c>
      <c r="Q161" s="9">
        <f t="shared" si="56"/>
        <v>6.1714285714285717</v>
      </c>
      <c r="R161" s="1">
        <f>+'Ark1'!V514</f>
        <v>15.52777777777778</v>
      </c>
      <c r="S161" s="1"/>
      <c r="T161" s="28"/>
      <c r="AG161"/>
      <c r="AH161"/>
      <c r="AI161"/>
      <c r="AK161"/>
      <c r="AL161"/>
      <c r="AM161"/>
      <c r="AN161"/>
      <c r="AO161"/>
    </row>
    <row r="162" spans="1:41">
      <c r="A162" s="28"/>
      <c r="B162">
        <f>+'Ark1'!C515</f>
        <v>2021</v>
      </c>
      <c r="C162">
        <f>+'Ark1'!E515</f>
        <v>46</v>
      </c>
      <c r="D162">
        <f>+'Ark1'!Q515</f>
        <v>71</v>
      </c>
      <c r="E162" s="9">
        <f>+'Ark1'!R515</f>
        <v>330</v>
      </c>
      <c r="F162" s="9"/>
      <c r="G162" s="9">
        <f>+'Ark1'!S515</f>
        <v>330</v>
      </c>
      <c r="H162" s="97">
        <f>+'Ark1'!T515</f>
        <v>1.6805524434214012</v>
      </c>
      <c r="I162" s="97">
        <f>+'Ark1'!U515</f>
        <v>1.6579568092855015</v>
      </c>
      <c r="J162" s="1">
        <f>+'Ark1'!W515</f>
        <v>59.875757575757582</v>
      </c>
      <c r="K162" s="9"/>
      <c r="L162" s="9">
        <f>+'Ark1'!Z515</f>
        <v>135.13975757575744</v>
      </c>
      <c r="N162" s="9">
        <f>+'Ark1'!AA515</f>
        <v>27.203504396610569</v>
      </c>
      <c r="O162" s="1">
        <f>+'Ark1'!AB515</f>
        <v>4.0391666034370548</v>
      </c>
      <c r="P162" s="9">
        <f>+'Ark1'!AC515</f>
        <v>-55.896500499335346</v>
      </c>
      <c r="Q162" s="9">
        <f t="shared" si="56"/>
        <v>4.647887323943662</v>
      </c>
      <c r="R162" s="1">
        <f>+'Ark1'!V515</f>
        <v>15.490909090909092</v>
      </c>
      <c r="S162" s="1"/>
      <c r="T162" s="28"/>
      <c r="AG162"/>
      <c r="AH162"/>
      <c r="AI162"/>
      <c r="AK162"/>
      <c r="AL162"/>
      <c r="AM162"/>
      <c r="AN162"/>
      <c r="AO162"/>
    </row>
    <row r="163" spans="1:41">
      <c r="A163" s="28"/>
      <c r="B163">
        <f>+'Ark1'!C516</f>
        <v>2021</v>
      </c>
      <c r="C163">
        <f>+'Ark1'!E516</f>
        <v>47</v>
      </c>
      <c r="D163">
        <f>+'Ark1'!Q516</f>
        <v>69</v>
      </c>
      <c r="E163" s="9">
        <f>+'Ark1'!R516</f>
        <v>411</v>
      </c>
      <c r="F163" s="9"/>
      <c r="G163" s="9">
        <f>+'Ark1'!S516</f>
        <v>411</v>
      </c>
      <c r="H163" s="97">
        <f>+'Ark1'!T516</f>
        <v>2.0930516795339265</v>
      </c>
      <c r="I163" s="97">
        <f>+'Ark1'!U516</f>
        <v>2.1118221939867521</v>
      </c>
      <c r="J163" s="1">
        <f>+'Ark1'!W516</f>
        <v>60.097323600973233</v>
      </c>
      <c r="K163" s="9"/>
      <c r="L163" s="9">
        <f>+'Ark1'!Z516</f>
        <v>138.20997566909978</v>
      </c>
      <c r="N163" s="9">
        <f>+'Ark1'!AA516</f>
        <v>27.291603046292128</v>
      </c>
      <c r="O163" s="1">
        <f>+'Ark1'!AB516</f>
        <v>3.9077274047062009</v>
      </c>
      <c r="P163" s="9">
        <f>+'Ark1'!AC516</f>
        <v>-50.491246796119071</v>
      </c>
      <c r="Q163" s="9">
        <f t="shared" si="56"/>
        <v>5.9565217391304346</v>
      </c>
      <c r="R163" s="1">
        <f>+'Ark1'!V516</f>
        <v>15.576642335766426</v>
      </c>
      <c r="S163" s="1"/>
      <c r="T163" s="28"/>
      <c r="AG163"/>
      <c r="AH163"/>
      <c r="AI163"/>
      <c r="AK163"/>
      <c r="AL163"/>
      <c r="AM163"/>
      <c r="AN163"/>
      <c r="AO163"/>
    </row>
    <row r="164" spans="1:41">
      <c r="A164" s="28"/>
      <c r="B164">
        <f>+'Ark1'!C517</f>
        <v>2021</v>
      </c>
      <c r="C164">
        <f>+'Ark1'!E517</f>
        <v>48</v>
      </c>
      <c r="D164">
        <f>+'Ark1'!Q517</f>
        <v>61</v>
      </c>
      <c r="E164" s="9">
        <f>+'Ark1'!R517</f>
        <v>395</v>
      </c>
      <c r="F164" s="9"/>
      <c r="G164" s="9">
        <f>+'Ark1'!S517</f>
        <v>395</v>
      </c>
      <c r="H164" s="97">
        <f>+'Ark1'!T517</f>
        <v>2.0115703489437986</v>
      </c>
      <c r="I164" s="97">
        <f>+'Ark1'!U517</f>
        <v>1.9355571291488112</v>
      </c>
      <c r="J164" s="1">
        <f>+'Ark1'!W517</f>
        <v>60.668354430379758</v>
      </c>
      <c r="K164" s="9"/>
      <c r="L164" s="9">
        <f>+'Ark1'!Z517</f>
        <v>131.80526582278478</v>
      </c>
      <c r="N164" s="9">
        <f>+'Ark1'!AA517</f>
        <v>29.044180333733767</v>
      </c>
      <c r="O164" s="1">
        <f>+'Ark1'!AB517</f>
        <v>3.5534096410223794</v>
      </c>
      <c r="P164" s="9">
        <f>+'Ark1'!AC517</f>
        <v>-65.814822035012654</v>
      </c>
      <c r="Q164" s="9">
        <f t="shared" si="56"/>
        <v>6.4754098360655741</v>
      </c>
      <c r="R164" s="1">
        <f>+'Ark1'!V517</f>
        <v>15.891139240506323</v>
      </c>
      <c r="S164" s="1"/>
      <c r="T164" s="28"/>
      <c r="AG164"/>
      <c r="AH164"/>
      <c r="AI164"/>
      <c r="AK164"/>
      <c r="AL164"/>
      <c r="AM164"/>
      <c r="AN164"/>
      <c r="AO164"/>
    </row>
    <row r="165" spans="1:41">
      <c r="A165" s="28"/>
      <c r="B165">
        <f>+'Ark1'!C518</f>
        <v>2021</v>
      </c>
      <c r="C165">
        <f>+'Ark1'!E518</f>
        <v>49</v>
      </c>
      <c r="D165">
        <f>+'Ark1'!Q518</f>
        <v>66</v>
      </c>
      <c r="E165" s="9">
        <f>+'Ark1'!R518</f>
        <v>410</v>
      </c>
      <c r="F165" s="9"/>
      <c r="G165" s="9">
        <f>+'Ark1'!S518</f>
        <v>409</v>
      </c>
      <c r="H165" s="97">
        <f>+'Ark1'!T518</f>
        <v>2.0879590963720438</v>
      </c>
      <c r="I165" s="97">
        <f>+'Ark1'!U518</f>
        <v>2.128538901164311</v>
      </c>
      <c r="J165" s="1">
        <f>+'Ark1'!W518</f>
        <v>59.56479217603912</v>
      </c>
      <c r="K165" s="9"/>
      <c r="L165" s="9">
        <f>+'Ark1'!Z518</f>
        <v>139.98520782396102</v>
      </c>
      <c r="N165" s="9">
        <f>+'Ark1'!AA518</f>
        <v>29.482462343518559</v>
      </c>
      <c r="O165" s="1">
        <f>+'Ark1'!AB518</f>
        <v>4.4908309214578592</v>
      </c>
      <c r="P165" s="9">
        <f>+'Ark1'!AC518</f>
        <v>-57.295622705693901</v>
      </c>
      <c r="Q165" s="9">
        <f t="shared" si="56"/>
        <v>6.2121212121212119</v>
      </c>
      <c r="R165" s="1">
        <f>+'Ark1'!V518</f>
        <v>15.16341463414634</v>
      </c>
      <c r="S165" s="1"/>
      <c r="T165" s="28"/>
      <c r="AG165"/>
      <c r="AH165"/>
      <c r="AI165"/>
      <c r="AK165"/>
      <c r="AL165"/>
      <c r="AM165"/>
      <c r="AN165"/>
      <c r="AO165"/>
    </row>
    <row r="166" spans="1:41">
      <c r="A166" s="28"/>
      <c r="B166">
        <f>+'Ark1'!C519</f>
        <v>2021</v>
      </c>
      <c r="C166">
        <f>+'Ark1'!E519</f>
        <v>50</v>
      </c>
      <c r="D166">
        <f>+'Ark1'!Q519</f>
        <v>82</v>
      </c>
      <c r="E166" s="9">
        <f>+'Ark1'!R519</f>
        <v>467</v>
      </c>
      <c r="F166" s="9"/>
      <c r="G166" s="9">
        <f>+'Ark1'!S519</f>
        <v>467</v>
      </c>
      <c r="H166" s="97">
        <f>+'Ark1'!T519</f>
        <v>2.3782363365993766</v>
      </c>
      <c r="I166" s="97">
        <f>+'Ark1'!U519</f>
        <v>2.4568592683270705</v>
      </c>
      <c r="J166" s="1">
        <f>+'Ark1'!W519</f>
        <v>59.451820128479682</v>
      </c>
      <c r="K166" s="9"/>
      <c r="L166" s="9">
        <f>+'Ark1'!Z519</f>
        <v>141.51004282655251</v>
      </c>
      <c r="N166" s="9">
        <f>+'Ark1'!AA519</f>
        <v>28.62450597272063</v>
      </c>
      <c r="O166" s="1">
        <f>+'Ark1'!AB519</f>
        <v>4.4316522488810071</v>
      </c>
      <c r="P166" s="9">
        <f>+'Ark1'!AC519</f>
        <v>-58.357969007401024</v>
      </c>
      <c r="Q166" s="9">
        <f t="shared" si="56"/>
        <v>5.6951219512195124</v>
      </c>
      <c r="R166" s="1">
        <f>+'Ark1'!V519</f>
        <v>15.117773019271947</v>
      </c>
      <c r="S166" s="1"/>
      <c r="T166" s="28"/>
      <c r="AG166"/>
      <c r="AH166"/>
      <c r="AI166"/>
      <c r="AK166"/>
      <c r="AL166"/>
      <c r="AM166"/>
      <c r="AN166"/>
      <c r="AO166"/>
    </row>
    <row r="167" spans="1:41">
      <c r="A167" s="28"/>
      <c r="B167">
        <f>+'Ark1'!C520</f>
        <v>2021</v>
      </c>
      <c r="C167">
        <f>+'Ark1'!E520</f>
        <v>51</v>
      </c>
      <c r="D167">
        <f>+'Ark1'!Q520</f>
        <v>35</v>
      </c>
      <c r="E167" s="9">
        <f>+'Ark1'!R520</f>
        <v>190</v>
      </c>
      <c r="F167" s="9"/>
      <c r="G167" s="9">
        <f>+'Ark1'!S520</f>
        <v>190</v>
      </c>
      <c r="H167" s="97">
        <f>+'Ark1'!T520</f>
        <v>0.96759080075777615</v>
      </c>
      <c r="I167" s="97">
        <f>+'Ark1'!U520</f>
        <v>1.0227743563250768</v>
      </c>
      <c r="J167" s="1">
        <f>+'Ark1'!W520</f>
        <v>58.789473684210542</v>
      </c>
      <c r="K167" s="9"/>
      <c r="L167" s="9">
        <f>+'Ark1'!Z520</f>
        <v>144.79384210526311</v>
      </c>
      <c r="N167" s="9">
        <f>+'Ark1'!AA520</f>
        <v>33.810529494698976</v>
      </c>
      <c r="O167" s="1">
        <f>+'Ark1'!AB520</f>
        <v>5.6305458963951951</v>
      </c>
      <c r="P167" s="9">
        <f>+'Ark1'!AC520</f>
        <v>-66.586415985788918</v>
      </c>
      <c r="Q167" s="9">
        <f t="shared" si="56"/>
        <v>5.4285714285714288</v>
      </c>
      <c r="R167" s="1">
        <f>+'Ark1'!V520</f>
        <v>14.72631578947369</v>
      </c>
      <c r="S167" s="1"/>
      <c r="T167" s="28"/>
      <c r="AG167"/>
      <c r="AH167"/>
      <c r="AI167"/>
      <c r="AK167"/>
      <c r="AL167"/>
      <c r="AM167"/>
      <c r="AN167"/>
      <c r="AO167"/>
    </row>
    <row r="168" spans="1:41">
      <c r="A168" s="28"/>
      <c r="B168">
        <f>+'Ark1'!C521</f>
        <v>2021</v>
      </c>
      <c r="C168">
        <f>+'Ark1'!E521</f>
        <v>52</v>
      </c>
      <c r="D168">
        <f>+'Ark1'!Q521</f>
        <v>27</v>
      </c>
      <c r="E168" s="9">
        <f>+'Ark1'!R521</f>
        <v>268</v>
      </c>
      <c r="F168" s="9"/>
      <c r="G168" s="9">
        <f>+'Ark1'!S521</f>
        <v>268</v>
      </c>
      <c r="H168" s="97">
        <f>+'Ark1'!T521</f>
        <v>1.3648122873846531</v>
      </c>
      <c r="I168" s="97">
        <f>+'Ark1'!U521</f>
        <v>1.4230815898106399</v>
      </c>
      <c r="J168" s="1">
        <f>+'Ark1'!W521</f>
        <v>59.981343283582106</v>
      </c>
      <c r="K168" s="9"/>
      <c r="L168" s="9">
        <f>+'Ark1'!Z521</f>
        <v>142.82981343283575</v>
      </c>
      <c r="N168" s="9">
        <f>+'Ark1'!AA521</f>
        <v>34.021841529885016</v>
      </c>
      <c r="O168" s="1">
        <f>+'Ark1'!AB521</f>
        <v>4.2579630038150036</v>
      </c>
      <c r="P168" s="9">
        <f>+'Ark1'!AC521</f>
        <v>-78.87198304414062</v>
      </c>
      <c r="Q168" s="9">
        <f t="shared" si="56"/>
        <v>9.9259259259259256</v>
      </c>
      <c r="R168" s="1">
        <f>+'Ark1'!V521</f>
        <v>15.589552238805965</v>
      </c>
      <c r="S168" s="1"/>
      <c r="T168" s="28"/>
      <c r="AG168"/>
      <c r="AH168"/>
      <c r="AI168"/>
      <c r="AK168"/>
      <c r="AL168"/>
      <c r="AM168"/>
      <c r="AN168"/>
      <c r="AO168"/>
    </row>
    <row r="169" spans="1:41">
      <c r="A169" s="28"/>
      <c r="B169">
        <f>+'Ark1'!C522</f>
        <v>2020</v>
      </c>
      <c r="C169">
        <f>+'Ark1'!E522</f>
        <v>1</v>
      </c>
      <c r="D169">
        <f>+'Ark1'!Q522</f>
        <v>28</v>
      </c>
      <c r="E169" s="9">
        <f>+'Ark1'!R522</f>
        <v>109</v>
      </c>
      <c r="F169" s="9"/>
      <c r="G169" s="9">
        <f>+'Ark1'!S522</f>
        <v>109</v>
      </c>
      <c r="H169" s="97">
        <f>+'Ark1'!T522</f>
        <v>0.54459155633275036</v>
      </c>
      <c r="I169" s="97">
        <f>+'Ark1'!U522</f>
        <v>0.5637938618839764</v>
      </c>
      <c r="J169" s="1">
        <f>+'Ark1'!W522</f>
        <v>56.954128440366979</v>
      </c>
      <c r="K169" s="9"/>
      <c r="L169" s="9">
        <f>+'Ark1'!Z522</f>
        <v>138.78990825688075</v>
      </c>
      <c r="N169" s="9">
        <f>+'Ark1'!AA522</f>
        <v>31.141971280266425</v>
      </c>
      <c r="O169" s="1">
        <f>+'Ark1'!AB522</f>
        <v>4.7687540370700381</v>
      </c>
      <c r="P169" s="9">
        <f>+'Ark1'!AC522</f>
        <v>-65.763742842500392</v>
      </c>
      <c r="Q169" s="9">
        <f t="shared" si="56"/>
        <v>3.8928571428571428</v>
      </c>
      <c r="R169" s="1">
        <f>+'Ark1'!V522</f>
        <v>13.669724770642205</v>
      </c>
      <c r="S169" s="1"/>
      <c r="T169" s="28"/>
      <c r="AG169"/>
      <c r="AH169"/>
      <c r="AI169"/>
      <c r="AK169"/>
      <c r="AL169"/>
      <c r="AM169"/>
      <c r="AN169"/>
      <c r="AO169"/>
    </row>
    <row r="170" spans="1:41">
      <c r="A170" s="28"/>
      <c r="B170">
        <f>+'Ark1'!C523</f>
        <v>2020</v>
      </c>
      <c r="C170">
        <f>+'Ark1'!E523</f>
        <v>2</v>
      </c>
      <c r="D170">
        <f>+'Ark1'!Q523</f>
        <v>63</v>
      </c>
      <c r="E170" s="9">
        <f>+'Ark1'!R523</f>
        <v>462</v>
      </c>
      <c r="F170" s="9"/>
      <c r="G170" s="9">
        <f>+'Ark1'!S523</f>
        <v>461</v>
      </c>
      <c r="H170" s="97">
        <f>+'Ark1'!T523</f>
        <v>2.3082687984011998</v>
      </c>
      <c r="I170" s="97">
        <f>+'Ark1'!U523</f>
        <v>2.2398210361361794</v>
      </c>
      <c r="J170" s="1">
        <f>+'Ark1'!W523</f>
        <v>57.96312364425161</v>
      </c>
      <c r="K170" s="9"/>
      <c r="L170" s="9">
        <f>+'Ark1'!Z523</f>
        <v>130.36963123644256</v>
      </c>
      <c r="N170" s="9">
        <f>+'Ark1'!AA523</f>
        <v>25.850649590402433</v>
      </c>
      <c r="O170" s="1">
        <f>+'Ark1'!AB523</f>
        <v>4.1050133631199888</v>
      </c>
      <c r="P170" s="9">
        <f>+'Ark1'!AC523</f>
        <v>-59.968891279441138</v>
      </c>
      <c r="Q170" s="9">
        <f t="shared" si="56"/>
        <v>7.333333333333333</v>
      </c>
      <c r="R170" s="1">
        <f>+'Ark1'!V523</f>
        <v>14.467532467532465</v>
      </c>
      <c r="S170" s="1"/>
      <c r="T170" s="28"/>
      <c r="AG170"/>
      <c r="AH170"/>
      <c r="AI170"/>
      <c r="AK170"/>
      <c r="AL170"/>
      <c r="AM170"/>
      <c r="AN170"/>
      <c r="AO170"/>
    </row>
    <row r="171" spans="1:41">
      <c r="A171" s="28"/>
      <c r="B171">
        <f>+'Ark1'!C524</f>
        <v>2020</v>
      </c>
      <c r="C171">
        <f>+'Ark1'!E524</f>
        <v>3</v>
      </c>
      <c r="D171">
        <f>+'Ark1'!Q524</f>
        <v>84</v>
      </c>
      <c r="E171" s="9">
        <f>+'Ark1'!R524</f>
        <v>495</v>
      </c>
      <c r="F171" s="9"/>
      <c r="G171" s="9">
        <f>+'Ark1'!S524</f>
        <v>495</v>
      </c>
      <c r="H171" s="97">
        <f>+'Ark1'!T524</f>
        <v>2.473145141144141</v>
      </c>
      <c r="I171" s="97">
        <f>+'Ark1'!U524</f>
        <v>2.426004082074622</v>
      </c>
      <c r="J171" s="1">
        <f>+'Ark1'!W524</f>
        <v>57.765656565656549</v>
      </c>
      <c r="K171" s="9"/>
      <c r="L171" s="9">
        <f>+'Ark1'!Z524</f>
        <v>131.50745454545461</v>
      </c>
      <c r="N171" s="9">
        <f>+'Ark1'!AA524</f>
        <v>29.069510098366408</v>
      </c>
      <c r="O171" s="1">
        <f>+'Ark1'!AB524</f>
        <v>4.2864164500271213</v>
      </c>
      <c r="P171" s="9">
        <f>+'Ark1'!AC524</f>
        <v>-57.70709529547625</v>
      </c>
      <c r="Q171" s="9">
        <f t="shared" si="56"/>
        <v>5.8928571428571432</v>
      </c>
      <c r="R171" s="1">
        <f>+'Ark1'!V524</f>
        <v>14.387878787878789</v>
      </c>
      <c r="S171" s="1"/>
      <c r="T171" s="28"/>
      <c r="AG171"/>
      <c r="AH171"/>
      <c r="AI171"/>
      <c r="AK171"/>
      <c r="AL171"/>
      <c r="AM171"/>
      <c r="AN171"/>
      <c r="AO171"/>
    </row>
    <row r="172" spans="1:41">
      <c r="A172" s="28"/>
      <c r="B172">
        <f>+'Ark1'!C525</f>
        <v>2020</v>
      </c>
      <c r="C172">
        <f>+'Ark1'!E525</f>
        <v>4</v>
      </c>
      <c r="D172">
        <f>+'Ark1'!Q525</f>
        <v>83</v>
      </c>
      <c r="E172" s="9">
        <f>+'Ark1'!R525</f>
        <v>393</v>
      </c>
      <c r="F172" s="9"/>
      <c r="G172" s="9">
        <f>+'Ark1'!S525</f>
        <v>393</v>
      </c>
      <c r="H172" s="97">
        <f>+'Ark1'!T525</f>
        <v>1.9635273544841372</v>
      </c>
      <c r="I172" s="97">
        <f>+'Ark1'!U525</f>
        <v>1.9718343820265876</v>
      </c>
      <c r="J172" s="1">
        <f>+'Ark1'!W525</f>
        <v>57.80152671755723</v>
      </c>
      <c r="K172" s="9"/>
      <c r="L172" s="9">
        <f>+'Ark1'!Z525</f>
        <v>134.63002544529263</v>
      </c>
      <c r="N172" s="9">
        <f>+'Ark1'!AA525</f>
        <v>28.281757834477204</v>
      </c>
      <c r="O172" s="1">
        <f>+'Ark1'!AB525</f>
        <v>3.9418544491964198</v>
      </c>
      <c r="P172" s="9">
        <f>+'Ark1'!AC525</f>
        <v>-53.237723334552811</v>
      </c>
      <c r="Q172" s="9">
        <f t="shared" si="56"/>
        <v>4.7349397590361448</v>
      </c>
      <c r="R172" s="1">
        <f>+'Ark1'!V525</f>
        <v>14.412213740458013</v>
      </c>
      <c r="S172" s="1"/>
      <c r="T172" s="28"/>
      <c r="AG172"/>
      <c r="AH172"/>
      <c r="AI172"/>
      <c r="AK172"/>
      <c r="AL172"/>
      <c r="AM172"/>
      <c r="AN172"/>
      <c r="AO172"/>
    </row>
    <row r="173" spans="1:41">
      <c r="A173" s="28"/>
      <c r="B173">
        <f>+'Ark1'!C526</f>
        <v>2020</v>
      </c>
      <c r="C173">
        <f>+'Ark1'!E526</f>
        <v>5</v>
      </c>
      <c r="D173">
        <f>+'Ark1'!Q526</f>
        <v>73</v>
      </c>
      <c r="E173" s="9">
        <f>+'Ark1'!R526</f>
        <v>419</v>
      </c>
      <c r="F173" s="9"/>
      <c r="G173" s="9">
        <f>+'Ark1'!S526</f>
        <v>419</v>
      </c>
      <c r="H173" s="97">
        <f>+'Ark1'!T526</f>
        <v>2.0934299275543338</v>
      </c>
      <c r="I173" s="97">
        <f>+'Ark1'!U526</f>
        <v>2.09414046778295</v>
      </c>
      <c r="J173" s="1">
        <f>+'Ark1'!W526</f>
        <v>58.250596658711245</v>
      </c>
      <c r="K173" s="9"/>
      <c r="L173" s="9">
        <f>+'Ark1'!Z526</f>
        <v>134.10835322195695</v>
      </c>
      <c r="N173" s="9">
        <f>+'Ark1'!AA526</f>
        <v>26.81194479489174</v>
      </c>
      <c r="O173" s="1">
        <f>+'Ark1'!AB526</f>
        <v>3.8574502042626033</v>
      </c>
      <c r="P173" s="9">
        <f>+'Ark1'!AC526</f>
        <v>-57.631140438027607</v>
      </c>
      <c r="Q173" s="9">
        <f t="shared" si="56"/>
        <v>5.7397260273972606</v>
      </c>
      <c r="R173" s="1">
        <f>+'Ark1'!V526</f>
        <v>14.622911694510746</v>
      </c>
      <c r="S173" s="1"/>
      <c r="T173" s="28"/>
      <c r="AG173"/>
      <c r="AH173"/>
      <c r="AI173"/>
      <c r="AK173"/>
      <c r="AL173"/>
      <c r="AM173"/>
      <c r="AN173"/>
      <c r="AO173"/>
    </row>
    <row r="174" spans="1:41">
      <c r="A174" s="28"/>
      <c r="B174">
        <f>+'Ark1'!C527</f>
        <v>2020</v>
      </c>
      <c r="C174">
        <f>+'Ark1'!E527</f>
        <v>6</v>
      </c>
      <c r="D174">
        <f>+'Ark1'!Q527</f>
        <v>69</v>
      </c>
      <c r="E174" s="9">
        <f>+'Ark1'!R527</f>
        <v>434</v>
      </c>
      <c r="F174" s="9"/>
      <c r="G174" s="9">
        <f>+'Ark1'!S527</f>
        <v>433</v>
      </c>
      <c r="H174" s="97">
        <f>+'Ark1'!T527</f>
        <v>2.1683737197102166</v>
      </c>
      <c r="I174" s="97">
        <f>+'Ark1'!U527</f>
        <v>2.1364135475176842</v>
      </c>
      <c r="J174" s="1">
        <f>+'Ark1'!W527</f>
        <v>58.17090069284064</v>
      </c>
      <c r="K174" s="9"/>
      <c r="L174" s="9">
        <f>+'Ark1'!Z527</f>
        <v>132.39191685912249</v>
      </c>
      <c r="N174" s="9">
        <f>+'Ark1'!AA527</f>
        <v>27.40775423852763</v>
      </c>
      <c r="O174" s="1">
        <f>+'Ark1'!AB527</f>
        <v>3.8844016094010607</v>
      </c>
      <c r="P174" s="9">
        <f>+'Ark1'!AC527</f>
        <v>-53.310360634879679</v>
      </c>
      <c r="Q174" s="9">
        <f t="shared" si="56"/>
        <v>6.2898550724637685</v>
      </c>
      <c r="R174" s="1">
        <f>+'Ark1'!V527</f>
        <v>14.622119815668198</v>
      </c>
      <c r="S174" s="1"/>
      <c r="T174" s="28"/>
      <c r="AG174"/>
      <c r="AH174"/>
      <c r="AI174"/>
      <c r="AK174"/>
      <c r="AL174"/>
      <c r="AM174"/>
      <c r="AN174"/>
      <c r="AO174"/>
    </row>
    <row r="175" spans="1:41">
      <c r="A175" s="28"/>
      <c r="B175">
        <f>+'Ark1'!C528</f>
        <v>2020</v>
      </c>
      <c r="C175">
        <f>+'Ark1'!E528</f>
        <v>7</v>
      </c>
      <c r="D175">
        <f>+'Ark1'!Q528</f>
        <v>75</v>
      </c>
      <c r="E175" s="9">
        <f>+'Ark1'!R528</f>
        <v>461</v>
      </c>
      <c r="F175" s="9"/>
      <c r="G175" s="9">
        <f>+'Ark1'!S528</f>
        <v>461</v>
      </c>
      <c r="H175" s="97">
        <f>+'Ark1'!T528</f>
        <v>2.3032725455908065</v>
      </c>
      <c r="I175" s="97">
        <f>+'Ark1'!U528</f>
        <v>2.3011045169752831</v>
      </c>
      <c r="J175" s="1">
        <f>+'Ark1'!W528</f>
        <v>57.635574837310202</v>
      </c>
      <c r="K175" s="9"/>
      <c r="L175" s="9">
        <f>+'Ark1'!Z528</f>
        <v>133.93665943600877</v>
      </c>
      <c r="N175" s="9">
        <f>+'Ark1'!AA528</f>
        <v>26.226327222846361</v>
      </c>
      <c r="O175" s="1">
        <f>+'Ark1'!AB528</f>
        <v>4.2166842904016715</v>
      </c>
      <c r="P175" s="9">
        <f>+'Ark1'!AC528</f>
        <v>-55.539057869333789</v>
      </c>
      <c r="Q175" s="9">
        <f t="shared" si="56"/>
        <v>6.1466666666666665</v>
      </c>
      <c r="R175" s="1">
        <f>+'Ark1'!V528</f>
        <v>14.253796095444685</v>
      </c>
      <c r="S175" s="1"/>
      <c r="T175" s="28"/>
      <c r="AG175"/>
      <c r="AH175"/>
      <c r="AI175"/>
      <c r="AK175"/>
      <c r="AL175"/>
      <c r="AM175"/>
      <c r="AN175"/>
      <c r="AO175"/>
    </row>
    <row r="176" spans="1:41">
      <c r="A176" s="28"/>
      <c r="B176">
        <f>+'Ark1'!C529</f>
        <v>2020</v>
      </c>
      <c r="C176">
        <f>+'Ark1'!E529</f>
        <v>8</v>
      </c>
      <c r="D176">
        <f>+'Ark1'!Q529</f>
        <v>66</v>
      </c>
      <c r="E176" s="9">
        <f>+'Ark1'!R529</f>
        <v>332</v>
      </c>
      <c r="F176" s="9"/>
      <c r="G176" s="9">
        <f>+'Ark1'!S529</f>
        <v>330</v>
      </c>
      <c r="H176" s="97">
        <f>+'Ark1'!T529</f>
        <v>1.6587559330502128</v>
      </c>
      <c r="I176" s="97">
        <f>+'Ark1'!U529</f>
        <v>1.6555484143877621</v>
      </c>
      <c r="J176" s="1">
        <f>+'Ark1'!W529</f>
        <v>56.933333333333323</v>
      </c>
      <c r="K176" s="9"/>
      <c r="L176" s="9">
        <f>+'Ark1'!Z529</f>
        <v>134.61454545454549</v>
      </c>
      <c r="N176" s="9">
        <f>+'Ark1'!AA529</f>
        <v>26.759739670214191</v>
      </c>
      <c r="O176" s="1">
        <f>+'Ark1'!AB529</f>
        <v>4.2967688118192431</v>
      </c>
      <c r="P176" s="9">
        <f>+'Ark1'!AC529</f>
        <v>-51.677786536554223</v>
      </c>
      <c r="Q176" s="9">
        <f t="shared" si="56"/>
        <v>5.0303030303030303</v>
      </c>
      <c r="R176" s="1">
        <f>+'Ark1'!V529</f>
        <v>13.740963855421684</v>
      </c>
      <c r="S176" s="1"/>
      <c r="T176" s="28"/>
      <c r="AG176"/>
      <c r="AH176"/>
      <c r="AI176"/>
      <c r="AK176"/>
      <c r="AL176"/>
      <c r="AM176"/>
      <c r="AN176"/>
      <c r="AO176"/>
    </row>
    <row r="177" spans="1:41">
      <c r="A177" s="28"/>
      <c r="B177">
        <f>+'Ark1'!C530</f>
        <v>2020</v>
      </c>
      <c r="C177">
        <f>+'Ark1'!E530</f>
        <v>9</v>
      </c>
      <c r="D177">
        <f>+'Ark1'!Q530</f>
        <v>76</v>
      </c>
      <c r="E177" s="9">
        <f>+'Ark1'!R530</f>
        <v>484</v>
      </c>
      <c r="F177" s="9"/>
      <c r="G177" s="9">
        <f>+'Ark1'!S530</f>
        <v>484</v>
      </c>
      <c r="H177" s="97">
        <f>+'Ark1'!T530</f>
        <v>2.4181863602298281</v>
      </c>
      <c r="I177" s="97">
        <f>+'Ark1'!U530</f>
        <v>2.3696478020392999</v>
      </c>
      <c r="J177" s="1">
        <f>+'Ark1'!W530</f>
        <v>58.32644628099176</v>
      </c>
      <c r="K177" s="9"/>
      <c r="L177" s="9">
        <f>+'Ark1'!Z530</f>
        <v>131.37190082644625</v>
      </c>
      <c r="N177" s="9">
        <f>+'Ark1'!AA530</f>
        <v>27.832922336836486</v>
      </c>
      <c r="O177" s="1">
        <f>+'Ark1'!AB530</f>
        <v>3.5180824180235475</v>
      </c>
      <c r="P177" s="9">
        <f>+'Ark1'!AC530</f>
        <v>-56.415521122810198</v>
      </c>
      <c r="Q177" s="9">
        <f t="shared" si="56"/>
        <v>6.3684210526315788</v>
      </c>
      <c r="R177" s="1">
        <f>+'Ark1'!V530</f>
        <v>14.743801652892564</v>
      </c>
      <c r="S177" s="1"/>
      <c r="T177" s="28"/>
      <c r="AG177"/>
      <c r="AH177"/>
      <c r="AI177"/>
      <c r="AK177"/>
      <c r="AL177"/>
      <c r="AM177"/>
      <c r="AN177"/>
      <c r="AO177"/>
    </row>
    <row r="178" spans="1:41">
      <c r="A178" s="28"/>
      <c r="B178">
        <f>+'Ark1'!C531</f>
        <v>2020</v>
      </c>
      <c r="C178">
        <f>+'Ark1'!E531</f>
        <v>10</v>
      </c>
      <c r="D178">
        <f>+'Ark1'!Q531</f>
        <v>86</v>
      </c>
      <c r="E178" s="9">
        <f>+'Ark1'!R531</f>
        <v>424</v>
      </c>
      <c r="F178" s="9"/>
      <c r="G178" s="9">
        <f>+'Ark1'!S531</f>
        <v>421</v>
      </c>
      <c r="H178" s="97">
        <f>+'Ark1'!T531</f>
        <v>2.1184111916062962</v>
      </c>
      <c r="I178" s="97">
        <f>+'Ark1'!U531</f>
        <v>2.0814320835904589</v>
      </c>
      <c r="J178" s="1">
        <f>+'Ark1'!W531</f>
        <v>58.353919239904997</v>
      </c>
      <c r="K178" s="9"/>
      <c r="L178" s="9">
        <f>+'Ark1'!Z531</f>
        <v>132.66128266033249</v>
      </c>
      <c r="N178" s="9">
        <f>+'Ark1'!AA531</f>
        <v>27.494085691262871</v>
      </c>
      <c r="O178" s="1">
        <f>+'Ark1'!AB531</f>
        <v>3.7385664283045505</v>
      </c>
      <c r="P178" s="9">
        <f>+'Ark1'!AC531</f>
        <v>-63.229344354157611</v>
      </c>
      <c r="Q178" s="9">
        <f t="shared" si="56"/>
        <v>4.9302325581395348</v>
      </c>
      <c r="R178" s="1">
        <f>+'Ark1'!V531</f>
        <v>14.667452830188676</v>
      </c>
      <c r="S178" s="1"/>
      <c r="T178" s="28"/>
      <c r="AG178"/>
      <c r="AH178"/>
      <c r="AI178"/>
      <c r="AK178"/>
      <c r="AL178"/>
      <c r="AM178"/>
      <c r="AN178"/>
      <c r="AO178"/>
    </row>
    <row r="179" spans="1:41">
      <c r="A179" s="28"/>
      <c r="B179">
        <f>+'Ark1'!C532</f>
        <v>2020</v>
      </c>
      <c r="C179">
        <f>+'Ark1'!E532</f>
        <v>11</v>
      </c>
      <c r="D179">
        <f>+'Ark1'!Q532</f>
        <v>58</v>
      </c>
      <c r="E179" s="9">
        <f>+'Ark1'!R532</f>
        <v>340</v>
      </c>
      <c r="F179" s="9"/>
      <c r="G179" s="9">
        <f>+'Ark1'!S532</f>
        <v>340</v>
      </c>
      <c r="H179" s="97">
        <f>+'Ark1'!T532</f>
        <v>1.6987259555333498</v>
      </c>
      <c r="I179" s="97">
        <f>+'Ark1'!U532</f>
        <v>1.5917158031123961</v>
      </c>
      <c r="J179" s="1">
        <f>+'Ark1'!W532</f>
        <v>58.714705882352945</v>
      </c>
      <c r="K179" s="9"/>
      <c r="L179" s="9">
        <f>+'Ark1'!Z532</f>
        <v>125.61764705882356</v>
      </c>
      <c r="N179" s="9">
        <f>+'Ark1'!AA532</f>
        <v>28.355865360556649</v>
      </c>
      <c r="O179" s="1">
        <f>+'Ark1'!AB532</f>
        <v>3.6619371563456022</v>
      </c>
      <c r="P179" s="9">
        <f>+'Ark1'!AC532</f>
        <v>-56.085959774345319</v>
      </c>
      <c r="Q179" s="9">
        <f t="shared" si="56"/>
        <v>5.8620689655172411</v>
      </c>
      <c r="R179" s="1">
        <f>+'Ark1'!V532</f>
        <v>14.970588235294121</v>
      </c>
      <c r="S179" s="1"/>
      <c r="T179" s="28"/>
      <c r="AG179"/>
      <c r="AH179"/>
      <c r="AI179"/>
      <c r="AK179"/>
      <c r="AL179"/>
      <c r="AM179"/>
      <c r="AN179"/>
      <c r="AO179"/>
    </row>
    <row r="180" spans="1:41">
      <c r="A180" s="28"/>
      <c r="B180">
        <f>+'Ark1'!C533</f>
        <v>2020</v>
      </c>
      <c r="C180">
        <f>+'Ark1'!E533</f>
        <v>12</v>
      </c>
      <c r="D180">
        <f>+'Ark1'!Q533</f>
        <v>68</v>
      </c>
      <c r="E180" s="9">
        <f>+'Ark1'!R533</f>
        <v>397</v>
      </c>
      <c r="F180" s="9"/>
      <c r="G180" s="9">
        <f>+'Ark1'!S533</f>
        <v>393</v>
      </c>
      <c r="H180" s="97">
        <f>+'Ark1'!T533</f>
        <v>1.9835123657257057</v>
      </c>
      <c r="I180" s="97">
        <f>+'Ark1'!U533</f>
        <v>1.9828880675148393</v>
      </c>
      <c r="J180" s="1">
        <f>+'Ark1'!W533</f>
        <v>58.043256997455472</v>
      </c>
      <c r="K180" s="9"/>
      <c r="L180" s="9">
        <f>+'Ark1'!Z533</f>
        <v>135.38473282442752</v>
      </c>
      <c r="N180" s="9">
        <f>+'Ark1'!AA533</f>
        <v>26.407835235480039</v>
      </c>
      <c r="O180" s="1">
        <f>+'Ark1'!AB533</f>
        <v>4.1278131377721472</v>
      </c>
      <c r="P180" s="9">
        <f>+'Ark1'!AC533</f>
        <v>-55.960937774259754</v>
      </c>
      <c r="Q180" s="9">
        <f t="shared" si="56"/>
        <v>5.8382352941176467</v>
      </c>
      <c r="R180" s="1">
        <f>+'Ark1'!V533</f>
        <v>14.496221662468518</v>
      </c>
      <c r="S180" s="1"/>
      <c r="T180" s="28"/>
      <c r="AG180"/>
      <c r="AH180"/>
      <c r="AI180"/>
      <c r="AK180"/>
      <c r="AL180"/>
      <c r="AM180"/>
      <c r="AN180"/>
      <c r="AO180"/>
    </row>
    <row r="181" spans="1:41">
      <c r="A181" s="28"/>
      <c r="B181">
        <f>+'Ark1'!C534</f>
        <v>2020</v>
      </c>
      <c r="C181">
        <f>+'Ark1'!E534</f>
        <v>13</v>
      </c>
      <c r="D181">
        <f>+'Ark1'!Q534</f>
        <v>72</v>
      </c>
      <c r="E181" s="9">
        <f>+'Ark1'!R534</f>
        <v>439</v>
      </c>
      <c r="F181" s="9"/>
      <c r="G181" s="9">
        <f>+'Ark1'!S534</f>
        <v>439</v>
      </c>
      <c r="H181" s="97">
        <f>+'Ark1'!T534</f>
        <v>2.1933549837621782</v>
      </c>
      <c r="I181" s="97">
        <f>+'Ark1'!U534</f>
        <v>2.1369390261602446</v>
      </c>
      <c r="J181" s="1">
        <f>+'Ark1'!W534</f>
        <v>57.920273348519345</v>
      </c>
      <c r="K181" s="9"/>
      <c r="L181" s="9">
        <f>+'Ark1'!Z534</f>
        <v>130.61457858769921</v>
      </c>
      <c r="N181" s="9">
        <f>+'Ark1'!AA534</f>
        <v>26.878934969521641</v>
      </c>
      <c r="O181" s="1">
        <f>+'Ark1'!AB534</f>
        <v>3.9107962146271902</v>
      </c>
      <c r="P181" s="9">
        <f>+'Ark1'!AC534</f>
        <v>-52.587351940852173</v>
      </c>
      <c r="Q181" s="9">
        <f t="shared" si="56"/>
        <v>6.0972222222222223</v>
      </c>
      <c r="R181" s="1">
        <f>+'Ark1'!V534</f>
        <v>14.56036446469248</v>
      </c>
      <c r="S181" s="1"/>
      <c r="T181" s="28"/>
      <c r="AG181"/>
      <c r="AH181"/>
      <c r="AI181"/>
      <c r="AK181"/>
      <c r="AL181"/>
      <c r="AM181"/>
      <c r="AN181"/>
      <c r="AO181"/>
    </row>
    <row r="182" spans="1:41">
      <c r="A182" s="28"/>
      <c r="B182">
        <f>+'Ark1'!C535</f>
        <v>2020</v>
      </c>
      <c r="C182">
        <f>+'Ark1'!E535</f>
        <v>14</v>
      </c>
      <c r="D182">
        <f>+'Ark1'!Q535</f>
        <v>78</v>
      </c>
      <c r="E182" s="9">
        <f>+'Ark1'!R535</f>
        <v>385</v>
      </c>
      <c r="F182" s="9"/>
      <c r="G182" s="9">
        <f>+'Ark1'!S535</f>
        <v>385</v>
      </c>
      <c r="H182" s="97">
        <f>+'Ark1'!T535</f>
        <v>1.9235573320009995</v>
      </c>
      <c r="I182" s="97">
        <f>+'Ark1'!U535</f>
        <v>1.9726915457697756</v>
      </c>
      <c r="J182" s="1">
        <f>+'Ark1'!W535</f>
        <v>57.464935064935055</v>
      </c>
      <c r="K182" s="9"/>
      <c r="L182" s="9">
        <f>+'Ark1'!Z535</f>
        <v>137.48727272727265</v>
      </c>
      <c r="N182" s="9">
        <f>+'Ark1'!AA535</f>
        <v>30.287513506066759</v>
      </c>
      <c r="O182" s="1">
        <f>+'Ark1'!AB535</f>
        <v>4.300340253338728</v>
      </c>
      <c r="P182" s="9">
        <f>+'Ark1'!AC535</f>
        <v>-64.762103222441326</v>
      </c>
      <c r="Q182" s="9">
        <f t="shared" ref="Q182:Q219" si="57">+E182/D182</f>
        <v>4.9358974358974361</v>
      </c>
      <c r="R182" s="1">
        <f>+'Ark1'!V535</f>
        <v>14.225974025974027</v>
      </c>
      <c r="S182" s="1"/>
      <c r="T182" s="28"/>
      <c r="AG182"/>
      <c r="AH182"/>
      <c r="AI182"/>
      <c r="AK182"/>
      <c r="AL182"/>
      <c r="AM182"/>
      <c r="AN182"/>
      <c r="AO182"/>
    </row>
    <row r="183" spans="1:41">
      <c r="A183" s="28"/>
      <c r="B183">
        <f>+'Ark1'!C536</f>
        <v>2020</v>
      </c>
      <c r="C183">
        <f>+'Ark1'!E536</f>
        <v>15</v>
      </c>
      <c r="D183">
        <f>+'Ark1'!Q536</f>
        <v>30</v>
      </c>
      <c r="E183" s="9">
        <f>+'Ark1'!R536</f>
        <v>174</v>
      </c>
      <c r="F183" s="9"/>
      <c r="G183" s="9">
        <f>+'Ark1'!S536</f>
        <v>174</v>
      </c>
      <c r="H183" s="97">
        <f>+'Ark1'!T536</f>
        <v>0.8693479890082435</v>
      </c>
      <c r="I183" s="97">
        <f>+'Ark1'!U536</f>
        <v>0.89106643263114971</v>
      </c>
      <c r="J183" s="1">
        <f>+'Ark1'!W536</f>
        <v>57.839080459770109</v>
      </c>
      <c r="K183" s="9"/>
      <c r="L183" s="9">
        <f>+'Ark1'!Z536</f>
        <v>137.41206896551716</v>
      </c>
      <c r="N183" s="9">
        <f>+'Ark1'!AA536</f>
        <v>26.156949435386661</v>
      </c>
      <c r="O183" s="1">
        <f>+'Ark1'!AB536</f>
        <v>3.0394856008317599</v>
      </c>
      <c r="P183" s="9">
        <f>+'Ark1'!AC536</f>
        <v>-45.459926829856485</v>
      </c>
      <c r="Q183" s="9">
        <f t="shared" si="57"/>
        <v>5.8</v>
      </c>
      <c r="R183" s="1">
        <f>+'Ark1'!V536</f>
        <v>14.5</v>
      </c>
      <c r="S183" s="1"/>
      <c r="T183" s="28"/>
      <c r="AG183"/>
      <c r="AH183"/>
      <c r="AI183"/>
      <c r="AK183"/>
      <c r="AL183"/>
      <c r="AM183"/>
      <c r="AN183"/>
      <c r="AO183"/>
    </row>
    <row r="184" spans="1:41">
      <c r="A184" s="28"/>
      <c r="B184">
        <f>+'Ark1'!C537</f>
        <v>2020</v>
      </c>
      <c r="C184">
        <f>+'Ark1'!E537</f>
        <v>16</v>
      </c>
      <c r="D184">
        <f>+'Ark1'!Q537</f>
        <v>72</v>
      </c>
      <c r="E184" s="9">
        <f>+'Ark1'!R537</f>
        <v>453</v>
      </c>
      <c r="F184" s="9"/>
      <c r="G184" s="9">
        <f>+'Ark1'!S537</f>
        <v>453</v>
      </c>
      <c r="H184" s="97">
        <f>+'Ark1'!T537</f>
        <v>2.2633025231076687</v>
      </c>
      <c r="I184" s="97">
        <f>+'Ark1'!U537</f>
        <v>2.2342606522021033</v>
      </c>
      <c r="J184" s="1">
        <f>+'Ark1'!W537</f>
        <v>57.975717439293589</v>
      </c>
      <c r="K184" s="9"/>
      <c r="L184" s="9">
        <f>+'Ark1'!Z537</f>
        <v>132.34260485651211</v>
      </c>
      <c r="N184" s="9">
        <f>+'Ark1'!AA537</f>
        <v>27.340567652708703</v>
      </c>
      <c r="O184" s="1">
        <f>+'Ark1'!AB537</f>
        <v>4.3001958197191925</v>
      </c>
      <c r="P184" s="9">
        <f>+'Ark1'!AC537</f>
        <v>-61.820835931313603</v>
      </c>
      <c r="Q184" s="9">
        <f t="shared" si="57"/>
        <v>6.291666666666667</v>
      </c>
      <c r="R184" s="1">
        <f>+'Ark1'!V537</f>
        <v>14.503311258278144</v>
      </c>
      <c r="S184" s="1"/>
      <c r="T184" s="28"/>
      <c r="AG184"/>
      <c r="AH184"/>
      <c r="AI184"/>
      <c r="AK184"/>
      <c r="AL184"/>
      <c r="AM184"/>
      <c r="AN184"/>
      <c r="AO184"/>
    </row>
    <row r="185" spans="1:41">
      <c r="A185" s="28"/>
      <c r="B185">
        <f>+'Ark1'!C538</f>
        <v>2020</v>
      </c>
      <c r="C185">
        <f>+'Ark1'!E538</f>
        <v>17</v>
      </c>
      <c r="D185">
        <f>+'Ark1'!Q538</f>
        <v>81</v>
      </c>
      <c r="E185" s="9">
        <f>+'Ark1'!R538</f>
        <v>440</v>
      </c>
      <c r="F185" s="9"/>
      <c r="G185" s="9">
        <f>+'Ark1'!S538</f>
        <v>439</v>
      </c>
      <c r="H185" s="97">
        <f>+'Ark1'!T538</f>
        <v>2.1983512365725706</v>
      </c>
      <c r="I185" s="97">
        <f>+'Ark1'!U538</f>
        <v>2.1976746675634846</v>
      </c>
      <c r="J185" s="1">
        <f>+'Ark1'!W538</f>
        <v>57.35763097949885</v>
      </c>
      <c r="K185" s="9"/>
      <c r="L185" s="9">
        <f>+'Ark1'!Z538</f>
        <v>134.32687927107071</v>
      </c>
      <c r="N185" s="9">
        <f>+'Ark1'!AA538</f>
        <v>27.918370387030631</v>
      </c>
      <c r="O185" s="1">
        <f>+'Ark1'!AB538</f>
        <v>3.8291686936363529</v>
      </c>
      <c r="P185" s="9">
        <f>+'Ark1'!AC538</f>
        <v>-52.773563997688143</v>
      </c>
      <c r="Q185" s="9">
        <f t="shared" si="57"/>
        <v>5.4320987654320989</v>
      </c>
      <c r="R185" s="1">
        <f>+'Ark1'!V538</f>
        <v>14.229545454545455</v>
      </c>
      <c r="S185" s="1"/>
      <c r="T185" s="28"/>
      <c r="AG185"/>
      <c r="AH185"/>
      <c r="AI185"/>
      <c r="AK185"/>
      <c r="AL185"/>
      <c r="AM185"/>
      <c r="AN185"/>
      <c r="AO185"/>
    </row>
    <row r="186" spans="1:41">
      <c r="A186" s="28"/>
      <c r="B186">
        <f>+'Ark1'!C539</f>
        <v>2020</v>
      </c>
      <c r="C186">
        <f>+'Ark1'!E539</f>
        <v>18</v>
      </c>
      <c r="D186">
        <f>+'Ark1'!Q539</f>
        <v>70</v>
      </c>
      <c r="E186" s="9">
        <f>+'Ark1'!R539</f>
        <v>373</v>
      </c>
      <c r="F186" s="9"/>
      <c r="G186" s="9">
        <f>+'Ark1'!S539</f>
        <v>373</v>
      </c>
      <c r="H186" s="97">
        <f>+'Ark1'!T539</f>
        <v>1.8636022982762923</v>
      </c>
      <c r="I186" s="97">
        <f>+'Ark1'!U539</f>
        <v>1.8056191518256677</v>
      </c>
      <c r="J186" s="1">
        <f>+'Ark1'!W539</f>
        <v>58.643431635388751</v>
      </c>
      <c r="K186" s="9"/>
      <c r="L186" s="9">
        <f>+'Ark1'!Z539</f>
        <v>129.89168900804287</v>
      </c>
      <c r="N186" s="9">
        <f>+'Ark1'!AA539</f>
        <v>27.143346230712677</v>
      </c>
      <c r="O186" s="1">
        <f>+'Ark1'!AB539</f>
        <v>3.4530851914136718</v>
      </c>
      <c r="P186" s="9">
        <f>+'Ark1'!AC539</f>
        <v>-62.032613036961216</v>
      </c>
      <c r="Q186" s="9">
        <f t="shared" si="57"/>
        <v>5.3285714285714283</v>
      </c>
      <c r="R186" s="1">
        <f>+'Ark1'!V539</f>
        <v>15.053619302949063</v>
      </c>
      <c r="S186" s="1"/>
      <c r="T186" s="28"/>
      <c r="AG186"/>
      <c r="AH186"/>
      <c r="AI186"/>
      <c r="AK186"/>
      <c r="AL186"/>
      <c r="AM186"/>
      <c r="AN186"/>
      <c r="AO186"/>
    </row>
    <row r="187" spans="1:41">
      <c r="A187" s="28"/>
      <c r="B187">
        <f>+'Ark1'!C540</f>
        <v>2020</v>
      </c>
      <c r="C187">
        <f>+'Ark1'!E540</f>
        <v>19</v>
      </c>
      <c r="D187">
        <f>+'Ark1'!Q540</f>
        <v>67</v>
      </c>
      <c r="E187" s="9">
        <f>+'Ark1'!R540</f>
        <v>334</v>
      </c>
      <c r="F187" s="9"/>
      <c r="G187" s="9">
        <f>+'Ark1'!S540</f>
        <v>334</v>
      </c>
      <c r="H187" s="97">
        <f>+'Ark1'!T540</f>
        <v>1.6687484386709972</v>
      </c>
      <c r="I187" s="97">
        <f>+'Ark1'!U540</f>
        <v>1.713295163086489</v>
      </c>
      <c r="J187" s="1">
        <f>+'Ark1'!W540</f>
        <v>58.026946107784426</v>
      </c>
      <c r="K187" s="9"/>
      <c r="L187" s="9">
        <f>+'Ark1'!Z540</f>
        <v>137.641616766467</v>
      </c>
      <c r="N187" s="9">
        <f>+'Ark1'!AA540</f>
        <v>30.313391614244274</v>
      </c>
      <c r="O187" s="1">
        <f>+'Ark1'!AB540</f>
        <v>3.8461262434985279</v>
      </c>
      <c r="P187" s="9">
        <f>+'Ark1'!AC540</f>
        <v>-53.915920718753121</v>
      </c>
      <c r="Q187" s="9">
        <f t="shared" si="57"/>
        <v>4.9850746268656714</v>
      </c>
      <c r="R187" s="1">
        <f>+'Ark1'!V540</f>
        <v>14.610778443113769</v>
      </c>
      <c r="S187" s="1"/>
      <c r="T187" s="28"/>
      <c r="AG187"/>
      <c r="AH187"/>
      <c r="AI187"/>
      <c r="AK187"/>
      <c r="AL187"/>
      <c r="AM187"/>
      <c r="AN187"/>
      <c r="AO187"/>
    </row>
    <row r="188" spans="1:41">
      <c r="A188" s="28"/>
      <c r="B188">
        <f>+'Ark1'!C541</f>
        <v>2020</v>
      </c>
      <c r="C188">
        <f>+'Ark1'!E541</f>
        <v>20</v>
      </c>
      <c r="D188">
        <f>+'Ark1'!Q541</f>
        <v>82</v>
      </c>
      <c r="E188" s="9">
        <f>+'Ark1'!R541</f>
        <v>465</v>
      </c>
      <c r="F188" s="9"/>
      <c r="G188" s="9">
        <f>+'Ark1'!S541</f>
        <v>464</v>
      </c>
      <c r="H188" s="97">
        <f>+'Ark1'!T541</f>
        <v>2.3232575568323757</v>
      </c>
      <c r="I188" s="97">
        <f>+'Ark1'!U541</f>
        <v>2.257758119162121</v>
      </c>
      <c r="J188" s="1">
        <f>+'Ark1'!W541</f>
        <v>57.894396551724142</v>
      </c>
      <c r="K188" s="9"/>
      <c r="L188" s="9">
        <f>+'Ark1'!Z541</f>
        <v>130.56400862068969</v>
      </c>
      <c r="N188" s="9">
        <f>+'Ark1'!AA541</f>
        <v>26.627834515782965</v>
      </c>
      <c r="O188" s="1">
        <f>+'Ark1'!AB541</f>
        <v>3.664198126700116</v>
      </c>
      <c r="P188" s="9">
        <f>+'Ark1'!AC541</f>
        <v>-58.034715061786194</v>
      </c>
      <c r="Q188" s="9">
        <f t="shared" si="57"/>
        <v>5.6707317073170733</v>
      </c>
      <c r="R188" s="1">
        <f>+'Ark1'!V541</f>
        <v>14.567741935483877</v>
      </c>
      <c r="S188" s="1"/>
      <c r="T188" s="28"/>
      <c r="AG188"/>
      <c r="AH188"/>
      <c r="AI188"/>
      <c r="AK188"/>
      <c r="AL188"/>
      <c r="AM188"/>
      <c r="AN188"/>
      <c r="AO188"/>
    </row>
    <row r="189" spans="1:41">
      <c r="A189" s="28"/>
      <c r="B189">
        <f>+'Ark1'!C542</f>
        <v>2020</v>
      </c>
      <c r="C189">
        <f>+'Ark1'!E542</f>
        <v>21</v>
      </c>
      <c r="D189">
        <f>+'Ark1'!Q542</f>
        <v>74</v>
      </c>
      <c r="E189" s="9">
        <f>+'Ark1'!R542</f>
        <v>405</v>
      </c>
      <c r="F189" s="9"/>
      <c r="G189" s="9">
        <f>+'Ark1'!S542</f>
        <v>404</v>
      </c>
      <c r="H189" s="97">
        <f>+'Ark1'!T542</f>
        <v>2.0234823882088437</v>
      </c>
      <c r="I189" s="97">
        <f>+'Ark1'!U542</f>
        <v>2.0005083726356889</v>
      </c>
      <c r="J189" s="1">
        <f>+'Ark1'!W542</f>
        <v>57.757425742574256</v>
      </c>
      <c r="K189" s="9"/>
      <c r="L189" s="9">
        <f>+'Ark1'!Z542</f>
        <v>132.86881188118812</v>
      </c>
      <c r="N189" s="9">
        <f>+'Ark1'!AA542</f>
        <v>29.568100076818041</v>
      </c>
      <c r="O189" s="1">
        <f>+'Ark1'!AB542</f>
        <v>3.9244813376086527</v>
      </c>
      <c r="P189" s="9">
        <f>+'Ark1'!AC542</f>
        <v>-50.524715113951871</v>
      </c>
      <c r="Q189" s="9">
        <f t="shared" si="57"/>
        <v>5.4729729729729728</v>
      </c>
      <c r="R189" s="1">
        <f>+'Ark1'!V542</f>
        <v>14.466666666666661</v>
      </c>
      <c r="S189" s="1"/>
      <c r="T189" s="28"/>
      <c r="AG189"/>
      <c r="AH189"/>
      <c r="AI189"/>
      <c r="AK189"/>
      <c r="AL189"/>
      <c r="AM189"/>
      <c r="AN189"/>
      <c r="AO189"/>
    </row>
    <row r="190" spans="1:41">
      <c r="A190" s="28"/>
      <c r="B190">
        <f>+'Ark1'!C543</f>
        <v>2020</v>
      </c>
      <c r="C190">
        <f>+'Ark1'!E543</f>
        <v>22</v>
      </c>
      <c r="D190">
        <f>+'Ark1'!Q543</f>
        <v>72</v>
      </c>
      <c r="E190" s="9">
        <f>+'Ark1'!R543</f>
        <v>342</v>
      </c>
      <c r="F190" s="9"/>
      <c r="G190" s="9">
        <f>+'Ark1'!S543</f>
        <v>340</v>
      </c>
      <c r="H190" s="97">
        <f>+'Ark1'!T543</f>
        <v>1.7087184611541337</v>
      </c>
      <c r="I190" s="97">
        <f>+'Ark1'!U543</f>
        <v>1.7047682472412051</v>
      </c>
      <c r="J190" s="1">
        <f>+'Ark1'!W543</f>
        <v>57.941176470588239</v>
      </c>
      <c r="K190" s="9"/>
      <c r="L190" s="9">
        <f>+'Ark1'!Z543</f>
        <v>134.53970588235299</v>
      </c>
      <c r="N190" s="9">
        <f>+'Ark1'!AA543</f>
        <v>26.826349753366831</v>
      </c>
      <c r="O190" s="1">
        <f>+'Ark1'!AB543</f>
        <v>3.5233771940017817</v>
      </c>
      <c r="P190" s="9">
        <f>+'Ark1'!AC543</f>
        <v>-46.638461591431692</v>
      </c>
      <c r="Q190" s="9">
        <f t="shared" si="57"/>
        <v>4.75</v>
      </c>
      <c r="R190" s="1">
        <f>+'Ark1'!V543</f>
        <v>14.380116959064328</v>
      </c>
      <c r="S190" s="1"/>
      <c r="T190" s="28"/>
      <c r="AG190"/>
      <c r="AH190"/>
      <c r="AI190"/>
      <c r="AK190"/>
      <c r="AL190"/>
      <c r="AM190"/>
      <c r="AN190"/>
      <c r="AO190"/>
    </row>
    <row r="191" spans="1:41">
      <c r="A191" s="28"/>
      <c r="B191">
        <f>+'Ark1'!C544</f>
        <v>2020</v>
      </c>
      <c r="C191">
        <f>+'Ark1'!E544</f>
        <v>23</v>
      </c>
      <c r="D191">
        <f>+'Ark1'!Q544</f>
        <v>59</v>
      </c>
      <c r="E191" s="9">
        <f>+'Ark1'!R544</f>
        <v>304</v>
      </c>
      <c r="F191" s="9"/>
      <c r="G191" s="9">
        <f>+'Ark1'!S544</f>
        <v>304</v>
      </c>
      <c r="H191" s="97">
        <f>+'Ark1'!T544</f>
        <v>1.518860854359231</v>
      </c>
      <c r="I191" s="97">
        <f>+'Ark1'!U544</f>
        <v>1.5382161144212212</v>
      </c>
      <c r="J191" s="1">
        <f>+'Ark1'!W544</f>
        <v>58.085526315789458</v>
      </c>
      <c r="K191" s="9"/>
      <c r="L191" s="9">
        <f>+'Ark1'!Z544</f>
        <v>135.77124999999987</v>
      </c>
      <c r="N191" s="9">
        <f>+'Ark1'!AA544</f>
        <v>31.566386932365877</v>
      </c>
      <c r="O191" s="1">
        <f>+'Ark1'!AB544</f>
        <v>4.2757641344580621</v>
      </c>
      <c r="P191" s="9">
        <f>+'Ark1'!AC544</f>
        <v>-65.925900940276563</v>
      </c>
      <c r="Q191" s="9">
        <f t="shared" si="57"/>
        <v>5.1525423728813555</v>
      </c>
      <c r="R191" s="1">
        <f>+'Ark1'!V544</f>
        <v>14.710526315789473</v>
      </c>
      <c r="S191" s="1"/>
      <c r="T191" s="28"/>
      <c r="AG191"/>
      <c r="AH191"/>
      <c r="AI191"/>
      <c r="AK191"/>
      <c r="AL191"/>
      <c r="AM191"/>
      <c r="AN191"/>
      <c r="AO191"/>
    </row>
    <row r="192" spans="1:41">
      <c r="A192" s="28"/>
      <c r="B192">
        <f>+'Ark1'!C545</f>
        <v>2020</v>
      </c>
      <c r="C192">
        <f>+'Ark1'!E545</f>
        <v>24</v>
      </c>
      <c r="D192">
        <f>+'Ark1'!Q545</f>
        <v>60</v>
      </c>
      <c r="E192" s="9">
        <f>+'Ark1'!R545</f>
        <v>399</v>
      </c>
      <c r="F192" s="9"/>
      <c r="G192" s="9">
        <f>+'Ark1'!S545</f>
        <v>399</v>
      </c>
      <c r="H192" s="97">
        <f>+'Ark1'!T545</f>
        <v>1.9935048713464905</v>
      </c>
      <c r="I192" s="97">
        <f>+'Ark1'!U545</f>
        <v>1.9469270670489689</v>
      </c>
      <c r="J192" s="1">
        <f>+'Ark1'!W545</f>
        <v>57.84210526315789</v>
      </c>
      <c r="K192" s="9"/>
      <c r="L192" s="9">
        <f>+'Ark1'!Z545</f>
        <v>130.93050125313283</v>
      </c>
      <c r="N192" s="9">
        <f>+'Ark1'!AA545</f>
        <v>25.668361218990089</v>
      </c>
      <c r="O192" s="1">
        <f>+'Ark1'!AB545</f>
        <v>3.885276052477749</v>
      </c>
      <c r="P192" s="9">
        <f>+'Ark1'!AC545</f>
        <v>-52.775397490866361</v>
      </c>
      <c r="Q192" s="9">
        <f t="shared" si="57"/>
        <v>6.65</v>
      </c>
      <c r="R192" s="1">
        <f>+'Ark1'!V545</f>
        <v>14.556390977443611</v>
      </c>
      <c r="S192" s="1"/>
      <c r="T192" s="28"/>
      <c r="AG192"/>
      <c r="AH192"/>
      <c r="AI192"/>
      <c r="AK192"/>
      <c r="AL192"/>
      <c r="AM192"/>
      <c r="AN192"/>
      <c r="AO192"/>
    </row>
    <row r="193" spans="1:41">
      <c r="A193" s="28"/>
      <c r="B193">
        <f>+'Ark1'!C546</f>
        <v>2020</v>
      </c>
      <c r="C193">
        <f>+'Ark1'!E546</f>
        <v>25</v>
      </c>
      <c r="D193">
        <f>+'Ark1'!Q546</f>
        <v>85</v>
      </c>
      <c r="E193" s="9">
        <f>+'Ark1'!R546</f>
        <v>430</v>
      </c>
      <c r="F193" s="9"/>
      <c r="G193" s="9">
        <f>+'Ark1'!S546</f>
        <v>429</v>
      </c>
      <c r="H193" s="97">
        <f>+'Ark1'!T546</f>
        <v>2.1483887084686488</v>
      </c>
      <c r="I193" s="97">
        <f>+'Ark1'!U546</f>
        <v>2.1293751151464391</v>
      </c>
      <c r="J193" s="1">
        <f>+'Ark1'!W546</f>
        <v>57.797202797202793</v>
      </c>
      <c r="K193" s="9"/>
      <c r="L193" s="9">
        <f>+'Ark1'!Z546</f>
        <v>133.18610722610723</v>
      </c>
      <c r="N193" s="9">
        <f>+'Ark1'!AA546</f>
        <v>27.046012653698632</v>
      </c>
      <c r="O193" s="1">
        <f>+'Ark1'!AB546</f>
        <v>3.578411259300895</v>
      </c>
      <c r="P193" s="9">
        <f>+'Ark1'!AC546</f>
        <v>-58.598809840880079</v>
      </c>
      <c r="Q193" s="9">
        <f t="shared" si="57"/>
        <v>5.0588235294117645</v>
      </c>
      <c r="R193" s="1">
        <f>+'Ark1'!V546</f>
        <v>14.327906976744178</v>
      </c>
      <c r="S193" s="1"/>
      <c r="T193" s="28"/>
      <c r="AG193"/>
      <c r="AH193"/>
      <c r="AI193"/>
      <c r="AK193"/>
      <c r="AL193"/>
      <c r="AM193"/>
      <c r="AN193"/>
      <c r="AO193"/>
    </row>
    <row r="194" spans="1:41">
      <c r="A194" s="28"/>
      <c r="B194">
        <f>+'Ark1'!C547</f>
        <v>2020</v>
      </c>
      <c r="C194">
        <f>+'Ark1'!E547</f>
        <v>26</v>
      </c>
      <c r="D194">
        <f>+'Ark1'!Q547</f>
        <v>67</v>
      </c>
      <c r="E194" s="9">
        <f>+'Ark1'!R547</f>
        <v>272</v>
      </c>
      <c r="F194" s="9"/>
      <c r="G194" s="9">
        <f>+'Ark1'!S547</f>
        <v>272</v>
      </c>
      <c r="H194" s="97">
        <f>+'Ark1'!T547</f>
        <v>1.3589807644266798</v>
      </c>
      <c r="I194" s="97">
        <f>+'Ark1'!U547</f>
        <v>1.4070436014412959</v>
      </c>
      <c r="J194" s="1">
        <f>+'Ark1'!W547</f>
        <v>57.143382352941181</v>
      </c>
      <c r="K194" s="9"/>
      <c r="L194" s="9">
        <f>+'Ark1'!Z547</f>
        <v>138.80422794117655</v>
      </c>
      <c r="N194" s="9">
        <f>+'Ark1'!AA547</f>
        <v>29.210486800287502</v>
      </c>
      <c r="O194" s="1">
        <f>+'Ark1'!AB547</f>
        <v>3.993288527713891</v>
      </c>
      <c r="P194" s="9">
        <f>+'Ark1'!AC547</f>
        <v>-50.114796401584094</v>
      </c>
      <c r="Q194" s="9">
        <f t="shared" si="57"/>
        <v>4.0597014925373136</v>
      </c>
      <c r="R194" s="1">
        <f>+'Ark1'!V547</f>
        <v>14.132352941176469</v>
      </c>
      <c r="S194" s="1"/>
      <c r="T194" s="28"/>
      <c r="AG194"/>
      <c r="AH194"/>
      <c r="AI194"/>
      <c r="AK194"/>
      <c r="AL194"/>
      <c r="AM194"/>
      <c r="AN194"/>
      <c r="AO194"/>
    </row>
    <row r="195" spans="1:41">
      <c r="A195" s="28"/>
      <c r="B195">
        <f>+'Ark1'!C548</f>
        <v>2020</v>
      </c>
      <c r="C195">
        <f>+'Ark1'!E548</f>
        <v>27</v>
      </c>
      <c r="D195">
        <f>+'Ark1'!Q548</f>
        <v>70</v>
      </c>
      <c r="E195" s="9">
        <f>+'Ark1'!R548</f>
        <v>410</v>
      </c>
      <c r="F195" s="9"/>
      <c r="G195" s="9">
        <f>+'Ark1'!S548</f>
        <v>410</v>
      </c>
      <c r="H195" s="97">
        <f>+'Ark1'!T548</f>
        <v>2.0484636522608044</v>
      </c>
      <c r="I195" s="97">
        <f>+'Ark1'!U548</f>
        <v>2.0149873589776974</v>
      </c>
      <c r="J195" s="1">
        <f>+'Ark1'!W548</f>
        <v>58.195121951219519</v>
      </c>
      <c r="K195" s="9"/>
      <c r="L195" s="9">
        <f>+'Ark1'!Z548</f>
        <v>131.87197560975608</v>
      </c>
      <c r="N195" s="9">
        <f>+'Ark1'!AA548</f>
        <v>28.255000114366176</v>
      </c>
      <c r="O195" s="1">
        <f>+'Ark1'!AB548</f>
        <v>3.640018173333945</v>
      </c>
      <c r="P195" s="9">
        <f>+'Ark1'!AC548</f>
        <v>-60.007575484973138</v>
      </c>
      <c r="Q195" s="9">
        <f t="shared" si="57"/>
        <v>5.8571428571428568</v>
      </c>
      <c r="R195" s="1">
        <f>+'Ark1'!V548</f>
        <v>14.753658536585364</v>
      </c>
      <c r="S195" s="1"/>
      <c r="T195" s="28"/>
      <c r="AG195"/>
      <c r="AH195"/>
      <c r="AI195"/>
      <c r="AK195"/>
      <c r="AL195"/>
      <c r="AM195"/>
      <c r="AN195"/>
      <c r="AO195"/>
    </row>
    <row r="196" spans="1:41">
      <c r="A196" s="28"/>
      <c r="B196">
        <f>+'Ark1'!C549</f>
        <v>2020</v>
      </c>
      <c r="C196">
        <f>+'Ark1'!E549</f>
        <v>28</v>
      </c>
      <c r="D196">
        <f>+'Ark1'!Q549</f>
        <v>70</v>
      </c>
      <c r="E196" s="9">
        <f>+'Ark1'!R549</f>
        <v>484</v>
      </c>
      <c r="F196" s="9"/>
      <c r="G196" s="9">
        <f>+'Ark1'!S549</f>
        <v>484</v>
      </c>
      <c r="H196" s="97">
        <f>+'Ark1'!T549</f>
        <v>2.4181863602298281</v>
      </c>
      <c r="I196" s="97">
        <f>+'Ark1'!U549</f>
        <v>2.3642372354203398</v>
      </c>
      <c r="J196" s="1">
        <f>+'Ark1'!W549</f>
        <v>58.216942148760317</v>
      </c>
      <c r="K196" s="9"/>
      <c r="L196" s="9">
        <f>+'Ark1'!Z549</f>
        <v>131.07194214876029</v>
      </c>
      <c r="N196" s="9">
        <f>+'Ark1'!AA549</f>
        <v>29.475600989056524</v>
      </c>
      <c r="O196" s="1">
        <f>+'Ark1'!AB549</f>
        <v>4.1216574422230954</v>
      </c>
      <c r="P196" s="9">
        <f>+'Ark1'!AC549</f>
        <v>-61.806643682451096</v>
      </c>
      <c r="Q196" s="9">
        <f t="shared" si="57"/>
        <v>6.9142857142857146</v>
      </c>
      <c r="R196" s="1">
        <f>+'Ark1'!V549</f>
        <v>14.855371900826452</v>
      </c>
      <c r="S196" s="1"/>
      <c r="T196" s="28"/>
      <c r="AG196"/>
      <c r="AH196"/>
      <c r="AI196"/>
      <c r="AK196"/>
      <c r="AL196"/>
      <c r="AM196"/>
      <c r="AN196"/>
      <c r="AO196"/>
    </row>
    <row r="197" spans="1:41">
      <c r="A197" s="28"/>
      <c r="B197">
        <f>+'Ark1'!C550</f>
        <v>2020</v>
      </c>
      <c r="C197">
        <f>+'Ark1'!E550</f>
        <v>29</v>
      </c>
      <c r="D197">
        <f>+'Ark1'!Q550</f>
        <v>58</v>
      </c>
      <c r="E197" s="9">
        <f>+'Ark1'!R550</f>
        <v>351</v>
      </c>
      <c r="F197" s="9"/>
      <c r="G197" s="9">
        <f>+'Ark1'!S550</f>
        <v>351</v>
      </c>
      <c r="H197" s="97">
        <f>+'Ark1'!T550</f>
        <v>1.7536847364476651</v>
      </c>
      <c r="I197" s="97">
        <f>+'Ark1'!U550</f>
        <v>1.7619988342945787</v>
      </c>
      <c r="J197" s="1">
        <f>+'Ark1'!W550</f>
        <v>57.911680911680897</v>
      </c>
      <c r="K197" s="9"/>
      <c r="L197" s="9">
        <f>+'Ark1'!Z550</f>
        <v>134.69843304843309</v>
      </c>
      <c r="N197" s="9">
        <f>+'Ark1'!AA550</f>
        <v>27.861416398946197</v>
      </c>
      <c r="O197" s="1">
        <f>+'Ark1'!AB550</f>
        <v>3.3111493035120918</v>
      </c>
      <c r="P197" s="9">
        <f>+'Ark1'!AC550</f>
        <v>-60.228040503426563</v>
      </c>
      <c r="Q197" s="9">
        <f t="shared" si="57"/>
        <v>6.0517241379310347</v>
      </c>
      <c r="R197" s="1">
        <f>+'Ark1'!V550</f>
        <v>14.598290598290598</v>
      </c>
      <c r="S197" s="1"/>
      <c r="T197" s="28"/>
      <c r="AG197"/>
      <c r="AH197"/>
      <c r="AI197"/>
      <c r="AK197"/>
      <c r="AL197"/>
      <c r="AM197"/>
      <c r="AN197"/>
      <c r="AO197"/>
    </row>
    <row r="198" spans="1:41">
      <c r="A198" s="28"/>
      <c r="B198">
        <f>+'Ark1'!C551</f>
        <v>2020</v>
      </c>
      <c r="C198">
        <f>+'Ark1'!E551</f>
        <v>30</v>
      </c>
      <c r="D198">
        <f>+'Ark1'!Q551</f>
        <v>75</v>
      </c>
      <c r="E198" s="9">
        <f>+'Ark1'!R551</f>
        <v>413</v>
      </c>
      <c r="F198" s="9"/>
      <c r="G198" s="9">
        <f>+'Ark1'!S551</f>
        <v>412</v>
      </c>
      <c r="H198" s="97">
        <f>+'Ark1'!T551</f>
        <v>2.0634524106919812</v>
      </c>
      <c r="I198" s="97">
        <f>+'Ark1'!U551</f>
        <v>2.1127927235146235</v>
      </c>
      <c r="J198" s="1">
        <f>+'Ark1'!W551</f>
        <v>57.788834951456302</v>
      </c>
      <c r="K198" s="9"/>
      <c r="L198" s="9">
        <f>+'Ark1'!Z551</f>
        <v>137.60167475728153</v>
      </c>
      <c r="N198" s="9">
        <f>+'Ark1'!AA551</f>
        <v>26.924042020098767</v>
      </c>
      <c r="O198" s="1">
        <f>+'Ark1'!AB551</f>
        <v>3.8055365392281297</v>
      </c>
      <c r="P198" s="9">
        <f>+'Ark1'!AC551</f>
        <v>-56.316259639027038</v>
      </c>
      <c r="Q198" s="9">
        <f t="shared" si="57"/>
        <v>5.5066666666666668</v>
      </c>
      <c r="R198" s="1">
        <f>+'Ark1'!V551</f>
        <v>14.433414043583536</v>
      </c>
      <c r="S198" s="1"/>
      <c r="T198" s="28"/>
      <c r="AG198"/>
      <c r="AH198"/>
      <c r="AI198"/>
      <c r="AK198"/>
      <c r="AL198"/>
      <c r="AM198"/>
      <c r="AN198"/>
      <c r="AO198"/>
    </row>
    <row r="199" spans="1:41">
      <c r="A199" s="28"/>
      <c r="B199">
        <f>+'Ark1'!C552</f>
        <v>2020</v>
      </c>
      <c r="C199">
        <f>+'Ark1'!E552</f>
        <v>31</v>
      </c>
      <c r="D199">
        <f>+'Ark1'!Q552</f>
        <v>67</v>
      </c>
      <c r="E199" s="9">
        <f>+'Ark1'!R552</f>
        <v>357</v>
      </c>
      <c r="F199" s="9"/>
      <c r="G199" s="9">
        <f>+'Ark1'!S552</f>
        <v>357</v>
      </c>
      <c r="H199" s="97">
        <f>+'Ark1'!T552</f>
        <v>1.7836622533100173</v>
      </c>
      <c r="I199" s="97">
        <f>+'Ark1'!U552</f>
        <v>1.8245814772244433</v>
      </c>
      <c r="J199" s="1">
        <f>+'Ark1'!W552</f>
        <v>57.929971988795501</v>
      </c>
      <c r="K199" s="9"/>
      <c r="L199" s="9">
        <f>+'Ark1'!Z552</f>
        <v>137.13840336134456</v>
      </c>
      <c r="N199" s="9">
        <f>+'Ark1'!AA552</f>
        <v>29.052740200143116</v>
      </c>
      <c r="O199" s="1">
        <f>+'Ark1'!AB552</f>
        <v>4.5223532271042357</v>
      </c>
      <c r="P199" s="9">
        <f>+'Ark1'!AC552</f>
        <v>-64.915944673419389</v>
      </c>
      <c r="Q199" s="9">
        <f t="shared" si="57"/>
        <v>5.3283582089552235</v>
      </c>
      <c r="R199" s="1">
        <f>+'Ark1'!V552</f>
        <v>14.54621848739496</v>
      </c>
      <c r="S199" s="1"/>
      <c r="T199" s="28"/>
      <c r="AG199"/>
      <c r="AH199"/>
      <c r="AI199"/>
      <c r="AK199"/>
      <c r="AL199"/>
      <c r="AM199"/>
      <c r="AN199"/>
      <c r="AO199"/>
    </row>
    <row r="200" spans="1:41">
      <c r="A200" s="28"/>
      <c r="B200">
        <f>+'Ark1'!C553</f>
        <v>2020</v>
      </c>
      <c r="C200">
        <f>+'Ark1'!E553</f>
        <v>32</v>
      </c>
      <c r="D200">
        <f>+'Ark1'!Q553</f>
        <v>88</v>
      </c>
      <c r="E200" s="9">
        <f>+'Ark1'!R553</f>
        <v>496</v>
      </c>
      <c r="F200" s="9"/>
      <c r="G200" s="9">
        <f>+'Ark1'!S553</f>
        <v>495</v>
      </c>
      <c r="H200" s="97">
        <f>+'Ark1'!T553</f>
        <v>2.4781413939545343</v>
      </c>
      <c r="I200" s="97">
        <f>+'Ark1'!U553</f>
        <v>2.4653411896489881</v>
      </c>
      <c r="J200" s="1">
        <f>+'Ark1'!W553</f>
        <v>58.806060606060591</v>
      </c>
      <c r="K200" s="9"/>
      <c r="L200" s="9">
        <f>+'Ark1'!Z553</f>
        <v>133.63981818181816</v>
      </c>
      <c r="N200" s="9">
        <f>+'Ark1'!AA553</f>
        <v>28.001276214914512</v>
      </c>
      <c r="O200" s="1">
        <f>+'Ark1'!AB553</f>
        <v>3.7678549528640146</v>
      </c>
      <c r="P200" s="9">
        <f>+'Ark1'!AC553</f>
        <v>-46.971944393296255</v>
      </c>
      <c r="Q200" s="9">
        <f t="shared" si="57"/>
        <v>5.6363636363636367</v>
      </c>
      <c r="R200" s="1">
        <f>+'Ark1'!V553</f>
        <v>14.953629032258061</v>
      </c>
      <c r="S200" s="1"/>
      <c r="T200" s="28"/>
      <c r="AG200"/>
      <c r="AH200"/>
      <c r="AI200"/>
      <c r="AK200"/>
      <c r="AL200"/>
      <c r="AM200"/>
      <c r="AN200"/>
      <c r="AO200"/>
    </row>
    <row r="201" spans="1:41">
      <c r="A201" s="28"/>
      <c r="B201">
        <f>+'Ark1'!C554</f>
        <v>2020</v>
      </c>
      <c r="C201">
        <f>+'Ark1'!E554</f>
        <v>33</v>
      </c>
      <c r="D201">
        <f>+'Ark1'!Q554</f>
        <v>65</v>
      </c>
      <c r="E201" s="9">
        <f>+'Ark1'!R554</f>
        <v>353</v>
      </c>
      <c r="F201" s="9"/>
      <c r="G201" s="9">
        <f>+'Ark1'!S554</f>
        <v>353</v>
      </c>
      <c r="H201" s="97">
        <f>+'Ark1'!T554</f>
        <v>1.7636772420684483</v>
      </c>
      <c r="I201" s="97">
        <f>+'Ark1'!U554</f>
        <v>1.7878311407550631</v>
      </c>
      <c r="J201" s="1">
        <f>+'Ark1'!W554</f>
        <v>57.184135977337114</v>
      </c>
      <c r="K201" s="9"/>
      <c r="L201" s="9">
        <f>+'Ark1'!Z554</f>
        <v>135.89886685552412</v>
      </c>
      <c r="N201" s="9">
        <f>+'Ark1'!AA554</f>
        <v>26.316717591263203</v>
      </c>
      <c r="O201" s="1">
        <f>+'Ark1'!AB554</f>
        <v>4.2215658257534843</v>
      </c>
      <c r="P201" s="9">
        <f>+'Ark1'!AC554</f>
        <v>-53.284916740950202</v>
      </c>
      <c r="Q201" s="9">
        <f t="shared" si="57"/>
        <v>5.430769230769231</v>
      </c>
      <c r="R201" s="1">
        <f>+'Ark1'!V554</f>
        <v>13.991501416430596</v>
      </c>
      <c r="S201" s="1"/>
      <c r="T201" s="28"/>
      <c r="AG201"/>
      <c r="AH201"/>
      <c r="AI201"/>
      <c r="AK201"/>
      <c r="AL201"/>
      <c r="AM201"/>
      <c r="AN201"/>
      <c r="AO201"/>
    </row>
    <row r="202" spans="1:41">
      <c r="A202" s="28"/>
      <c r="B202">
        <f>+'Ark1'!C555</f>
        <v>2020</v>
      </c>
      <c r="C202">
        <f>+'Ark1'!E555</f>
        <v>34</v>
      </c>
      <c r="D202">
        <f>+'Ark1'!Q555</f>
        <v>70</v>
      </c>
      <c r="E202" s="9">
        <f>+'Ark1'!R555</f>
        <v>372</v>
      </c>
      <c r="F202" s="9"/>
      <c r="G202" s="9">
        <f>+'Ark1'!S555</f>
        <v>372</v>
      </c>
      <c r="H202" s="97">
        <f>+'Ark1'!T555</f>
        <v>1.8586060454659004</v>
      </c>
      <c r="I202" s="97">
        <f>+'Ark1'!U555</f>
        <v>1.8222332212479952</v>
      </c>
      <c r="J202" s="1">
        <f>+'Ark1'!W555</f>
        <v>57.647849462365592</v>
      </c>
      <c r="K202" s="9"/>
      <c r="L202" s="9">
        <f>+'Ark1'!Z555</f>
        <v>131.4392473118281</v>
      </c>
      <c r="N202" s="9">
        <f>+'Ark1'!AA555</f>
        <v>30.608118836033395</v>
      </c>
      <c r="O202" s="1">
        <f>+'Ark1'!AB555</f>
        <v>3.8947401391532752</v>
      </c>
      <c r="P202" s="9">
        <f>+'Ark1'!AC555</f>
        <v>-47.397158180257911</v>
      </c>
      <c r="Q202" s="9">
        <f t="shared" si="57"/>
        <v>5.3142857142857141</v>
      </c>
      <c r="R202" s="1">
        <f>+'Ark1'!V555</f>
        <v>14.298387096774196</v>
      </c>
      <c r="S202" s="1"/>
      <c r="T202" s="28"/>
      <c r="AG202"/>
      <c r="AH202"/>
      <c r="AI202"/>
      <c r="AK202"/>
      <c r="AL202"/>
      <c r="AM202"/>
      <c r="AN202"/>
      <c r="AO202"/>
    </row>
    <row r="203" spans="1:41">
      <c r="A203" s="28"/>
      <c r="B203">
        <f>+'Ark1'!C556</f>
        <v>2020</v>
      </c>
      <c r="C203">
        <f>+'Ark1'!E556</f>
        <v>35</v>
      </c>
      <c r="D203">
        <f>+'Ark1'!Q556</f>
        <v>62</v>
      </c>
      <c r="E203" s="9">
        <f>+'Ark1'!R556</f>
        <v>503</v>
      </c>
      <c r="F203" s="9"/>
      <c r="G203" s="9">
        <f>+'Ark1'!S556</f>
        <v>502</v>
      </c>
      <c r="H203" s="97">
        <f>+'Ark1'!T556</f>
        <v>2.5131151636272806</v>
      </c>
      <c r="I203" s="97">
        <f>+'Ark1'!U556</f>
        <v>2.4124515779350344</v>
      </c>
      <c r="J203" s="1">
        <f>+'Ark1'!W556</f>
        <v>58.053784860557762</v>
      </c>
      <c r="K203" s="9"/>
      <c r="L203" s="9">
        <f>+'Ark1'!Z556</f>
        <v>128.94928286852598</v>
      </c>
      <c r="N203" s="9">
        <f>+'Ark1'!AA556</f>
        <v>27.420044059387944</v>
      </c>
      <c r="O203" s="1">
        <f>+'Ark1'!AB556</f>
        <v>3.4089020468283402</v>
      </c>
      <c r="P203" s="9">
        <f>+'Ark1'!AC556</f>
        <v>-56.80715806060261</v>
      </c>
      <c r="Q203" s="9">
        <f t="shared" si="57"/>
        <v>8.112903225806452</v>
      </c>
      <c r="R203" s="1">
        <f>+'Ark1'!V556</f>
        <v>14.666003976143141</v>
      </c>
      <c r="S203" s="1"/>
      <c r="T203" s="28"/>
      <c r="AG203"/>
      <c r="AH203"/>
      <c r="AI203"/>
      <c r="AK203"/>
      <c r="AL203"/>
      <c r="AM203"/>
      <c r="AN203"/>
      <c r="AO203"/>
    </row>
    <row r="204" spans="1:41">
      <c r="A204" s="28"/>
      <c r="B204">
        <f>+'Ark1'!C557</f>
        <v>2020</v>
      </c>
      <c r="C204">
        <f>+'Ark1'!E557</f>
        <v>36</v>
      </c>
      <c r="D204">
        <f>+'Ark1'!Q557</f>
        <v>71</v>
      </c>
      <c r="E204" s="9">
        <f>+'Ark1'!R557</f>
        <v>394</v>
      </c>
      <c r="F204" s="9"/>
      <c r="G204" s="9">
        <f>+'Ark1'!S557</f>
        <v>394</v>
      </c>
      <c r="H204" s="97">
        <f>+'Ark1'!T557</f>
        <v>1.9685236072945296</v>
      </c>
      <c r="I204" s="97">
        <f>+'Ark1'!U557</f>
        <v>1.9791668588297364</v>
      </c>
      <c r="J204" s="1">
        <f>+'Ark1'!W557</f>
        <v>57.530456852791886</v>
      </c>
      <c r="K204" s="9"/>
      <c r="L204" s="9">
        <f>+'Ark1'!Z557</f>
        <v>134.78769035533003</v>
      </c>
      <c r="N204" s="9">
        <f>+'Ark1'!AA557</f>
        <v>26.588122257375392</v>
      </c>
      <c r="O204" s="1">
        <f>+'Ark1'!AB557</f>
        <v>3.7335542998686049</v>
      </c>
      <c r="P204" s="9">
        <f>+'Ark1'!AC557</f>
        <v>-50.168855594187001</v>
      </c>
      <c r="Q204" s="9">
        <f t="shared" si="57"/>
        <v>5.549295774647887</v>
      </c>
      <c r="R204" s="1">
        <f>+'Ark1'!V557</f>
        <v>14.304568527918779</v>
      </c>
      <c r="S204" s="1"/>
      <c r="T204" s="28"/>
      <c r="AG204"/>
      <c r="AH204"/>
      <c r="AI204"/>
      <c r="AK204"/>
      <c r="AL204"/>
      <c r="AM204"/>
      <c r="AN204"/>
      <c r="AO204"/>
    </row>
    <row r="205" spans="1:41">
      <c r="A205" s="28"/>
      <c r="B205">
        <f>+'Ark1'!C558</f>
        <v>2020</v>
      </c>
      <c r="C205">
        <f>+'Ark1'!E558</f>
        <v>37</v>
      </c>
      <c r="D205">
        <f>+'Ark1'!Q558</f>
        <v>67</v>
      </c>
      <c r="E205" s="9">
        <f>+'Ark1'!R558</f>
        <v>396</v>
      </c>
      <c r="F205" s="9"/>
      <c r="G205" s="9">
        <f>+'Ark1'!S558</f>
        <v>396</v>
      </c>
      <c r="H205" s="97">
        <f>+'Ark1'!T558</f>
        <v>1.9785161129153128</v>
      </c>
      <c r="I205" s="97">
        <f>+'Ark1'!U558</f>
        <v>1.9878447100297989</v>
      </c>
      <c r="J205" s="1">
        <f>+'Ark1'!W558</f>
        <v>57.459595959595951</v>
      </c>
      <c r="K205" s="9"/>
      <c r="L205" s="9">
        <f>+'Ark1'!Z558</f>
        <v>134.69494949494955</v>
      </c>
      <c r="N205" s="9">
        <f>+'Ark1'!AA558</f>
        <v>26.869616778166257</v>
      </c>
      <c r="O205" s="1">
        <f>+'Ark1'!AB558</f>
        <v>4.3636334408893802</v>
      </c>
      <c r="P205" s="9">
        <f>+'Ark1'!AC558</f>
        <v>-51.531568491128631</v>
      </c>
      <c r="Q205" s="9">
        <f t="shared" si="57"/>
        <v>5.91044776119403</v>
      </c>
      <c r="R205" s="1">
        <f>+'Ark1'!V558</f>
        <v>14.15909090909091</v>
      </c>
      <c r="S205" s="1"/>
      <c r="T205" s="28"/>
      <c r="AG205"/>
      <c r="AH205"/>
      <c r="AI205"/>
      <c r="AK205"/>
      <c r="AL205"/>
      <c r="AM205"/>
      <c r="AN205"/>
      <c r="AO205"/>
    </row>
    <row r="206" spans="1:41">
      <c r="A206" s="28"/>
      <c r="B206">
        <f>+'Ark1'!C559</f>
        <v>2020</v>
      </c>
      <c r="C206">
        <f>+'Ark1'!E559</f>
        <v>38</v>
      </c>
      <c r="D206">
        <f>+'Ark1'!Q559</f>
        <v>66</v>
      </c>
      <c r="E206" s="9">
        <f>+'Ark1'!R559</f>
        <v>382</v>
      </c>
      <c r="F206" s="9"/>
      <c r="G206" s="9">
        <f>+'Ark1'!S559</f>
        <v>382</v>
      </c>
      <c r="H206" s="97">
        <f>+'Ark1'!T559</f>
        <v>1.9085685735698223</v>
      </c>
      <c r="I206" s="97">
        <f>+'Ark1'!U559</f>
        <v>1.9212363789460556</v>
      </c>
      <c r="J206" s="1">
        <f>+'Ark1'!W559</f>
        <v>58.133507853403117</v>
      </c>
      <c r="K206" s="9"/>
      <c r="L206" s="9">
        <f>+'Ark1'!Z559</f>
        <v>134.95267015706824</v>
      </c>
      <c r="N206" s="9">
        <f>+'Ark1'!AA559</f>
        <v>28.734799700234912</v>
      </c>
      <c r="O206" s="1">
        <f>+'Ark1'!AB559</f>
        <v>3.7079902049339641</v>
      </c>
      <c r="P206" s="9">
        <f>+'Ark1'!AC559</f>
        <v>-54.459396991585663</v>
      </c>
      <c r="Q206" s="9">
        <f t="shared" si="57"/>
        <v>5.7878787878787881</v>
      </c>
      <c r="R206" s="1">
        <f>+'Ark1'!V559</f>
        <v>14.526178010471201</v>
      </c>
      <c r="S206" s="1"/>
      <c r="T206" s="28"/>
      <c r="AG206"/>
      <c r="AH206"/>
      <c r="AI206"/>
      <c r="AK206"/>
      <c r="AL206"/>
      <c r="AM206"/>
      <c r="AN206"/>
      <c r="AO206"/>
    </row>
    <row r="207" spans="1:41">
      <c r="A207" s="28"/>
      <c r="B207">
        <f>+'Ark1'!C560</f>
        <v>2020</v>
      </c>
      <c r="C207">
        <f>+'Ark1'!E560</f>
        <v>39</v>
      </c>
      <c r="D207">
        <f>+'Ark1'!Q560</f>
        <v>86</v>
      </c>
      <c r="E207" s="9">
        <f>+'Ark1'!R560</f>
        <v>528</v>
      </c>
      <c r="F207" s="9"/>
      <c r="G207" s="9">
        <f>+'Ark1'!S560</f>
        <v>528</v>
      </c>
      <c r="H207" s="97">
        <f>+'Ark1'!T560</f>
        <v>2.6380214838870848</v>
      </c>
      <c r="I207" s="97">
        <f>+'Ark1'!U560</f>
        <v>2.6904282891315408</v>
      </c>
      <c r="J207" s="1">
        <f>+'Ark1'!W560</f>
        <v>57.30871212121211</v>
      </c>
      <c r="K207" s="9"/>
      <c r="L207" s="9">
        <f>+'Ark1'!Z560</f>
        <v>136.7261363636363</v>
      </c>
      <c r="N207" s="9">
        <f>+'Ark1'!AA560</f>
        <v>29.839090492774027</v>
      </c>
      <c r="O207" s="1">
        <f>+'Ark1'!AB560</f>
        <v>4.3333362305298149</v>
      </c>
      <c r="P207" s="9">
        <f>+'Ark1'!AC560</f>
        <v>-58.718241641618754</v>
      </c>
      <c r="Q207" s="9">
        <f t="shared" si="57"/>
        <v>6.1395348837209305</v>
      </c>
      <c r="R207" s="1">
        <f>+'Ark1'!V560</f>
        <v>14.102272727272725</v>
      </c>
      <c r="S207" s="1"/>
      <c r="T207" s="28"/>
      <c r="AG207"/>
      <c r="AH207"/>
      <c r="AI207"/>
      <c r="AK207"/>
      <c r="AL207"/>
      <c r="AM207"/>
      <c r="AN207"/>
      <c r="AO207"/>
    </row>
    <row r="208" spans="1:41">
      <c r="A208" s="28"/>
      <c r="B208">
        <f>+'Ark1'!C561</f>
        <v>2020</v>
      </c>
      <c r="C208">
        <f>+'Ark1'!E561</f>
        <v>40</v>
      </c>
      <c r="D208">
        <f>+'Ark1'!Q561</f>
        <v>68</v>
      </c>
      <c r="E208" s="9">
        <f>+'Ark1'!R561</f>
        <v>407</v>
      </c>
      <c r="F208" s="9"/>
      <c r="G208" s="9">
        <f>+'Ark1'!S561</f>
        <v>407</v>
      </c>
      <c r="H208" s="97">
        <f>+'Ark1'!T561</f>
        <v>2.0334748938296272</v>
      </c>
      <c r="I208" s="97">
        <f>+'Ark1'!U561</f>
        <v>2.0759760500251203</v>
      </c>
      <c r="J208" s="1">
        <f>+'Ark1'!W561</f>
        <v>57.862407862407856</v>
      </c>
      <c r="K208" s="9"/>
      <c r="L208" s="9">
        <f>+'Ark1'!Z561</f>
        <v>136.86486486486484</v>
      </c>
      <c r="N208" s="9">
        <f>+'Ark1'!AA561</f>
        <v>27.276295293397304</v>
      </c>
      <c r="O208" s="1">
        <f>+'Ark1'!AB561</f>
        <v>3.8587769192794497</v>
      </c>
      <c r="P208" s="9">
        <f>+'Ark1'!AC561</f>
        <v>-54.813792697757968</v>
      </c>
      <c r="Q208" s="9">
        <f t="shared" si="57"/>
        <v>5.9852941176470589</v>
      </c>
      <c r="R208" s="1">
        <f>+'Ark1'!V561</f>
        <v>14.530712530712528</v>
      </c>
      <c r="S208" s="1"/>
      <c r="T208" s="28"/>
      <c r="AG208"/>
      <c r="AH208"/>
      <c r="AI208"/>
      <c r="AK208"/>
      <c r="AL208"/>
      <c r="AM208"/>
      <c r="AN208"/>
      <c r="AO208"/>
    </row>
    <row r="209" spans="1:41">
      <c r="A209" s="28"/>
      <c r="B209">
        <f>+'Ark1'!C562</f>
        <v>2020</v>
      </c>
      <c r="C209">
        <f>+'Ark1'!E562</f>
        <v>41</v>
      </c>
      <c r="D209">
        <f>+'Ark1'!Q562</f>
        <v>28</v>
      </c>
      <c r="E209" s="9">
        <f>+'Ark1'!R562</f>
        <v>163</v>
      </c>
      <c r="F209" s="9"/>
      <c r="G209" s="9">
        <f>+'Ark1'!S562</f>
        <v>163</v>
      </c>
      <c r="H209" s="97">
        <f>+'Ark1'!T562</f>
        <v>0.81438920809392945</v>
      </c>
      <c r="I209" s="97">
        <f>+'Ark1'!U562</f>
        <v>0.82782638237824901</v>
      </c>
      <c r="J209" s="1">
        <f>+'Ark1'!W562</f>
        <v>58.496932515337427</v>
      </c>
      <c r="K209" s="9"/>
      <c r="L209" s="9">
        <f>+'Ark1'!Z562</f>
        <v>136.2748466257668</v>
      </c>
      <c r="N209" s="9">
        <f>+'Ark1'!AA562</f>
        <v>26.436782666149455</v>
      </c>
      <c r="O209" s="1">
        <f>+'Ark1'!AB562</f>
        <v>2.57970900800811</v>
      </c>
      <c r="P209" s="9">
        <f>+'Ark1'!AC562</f>
        <v>-46.751912045809</v>
      </c>
      <c r="Q209" s="9">
        <f t="shared" si="57"/>
        <v>5.8214285714285712</v>
      </c>
      <c r="R209" s="1">
        <f>+'Ark1'!V562</f>
        <v>14.975460122699387</v>
      </c>
      <c r="S209" s="1"/>
      <c r="T209" s="28"/>
      <c r="AG209"/>
      <c r="AH209"/>
      <c r="AI209"/>
      <c r="AK209"/>
      <c r="AL209"/>
      <c r="AM209"/>
      <c r="AN209"/>
      <c r="AO209"/>
    </row>
    <row r="210" spans="1:41">
      <c r="A210" s="28"/>
      <c r="B210">
        <f>+'Ark1'!C563</f>
        <v>2020</v>
      </c>
      <c r="C210">
        <f>+'Ark1'!E563</f>
        <v>42</v>
      </c>
      <c r="D210">
        <f>+'Ark1'!Q563</f>
        <v>57</v>
      </c>
      <c r="E210" s="9">
        <f>+'Ark1'!R563</f>
        <v>296</v>
      </c>
      <c r="F210" s="9"/>
      <c r="G210" s="9">
        <f>+'Ark1'!S563</f>
        <v>296</v>
      </c>
      <c r="H210" s="97">
        <f>+'Ark1'!T563</f>
        <v>1.4788908318760925</v>
      </c>
      <c r="I210" s="97">
        <f>+'Ark1'!U563</f>
        <v>1.464017039371712</v>
      </c>
      <c r="J210" s="1">
        <f>+'Ark1'!W563</f>
        <v>58.837837837837824</v>
      </c>
      <c r="K210" s="9"/>
      <c r="L210" s="9">
        <f>+'Ark1'!Z563</f>
        <v>132.71452702702712</v>
      </c>
      <c r="N210" s="9">
        <f>+'Ark1'!AA563</f>
        <v>30.690301869325879</v>
      </c>
      <c r="O210" s="1">
        <f>+'Ark1'!AB563</f>
        <v>3.04372205920702</v>
      </c>
      <c r="P210" s="9">
        <f>+'Ark1'!AC563</f>
        <v>-53.555731303527075</v>
      </c>
      <c r="Q210" s="9">
        <f t="shared" si="57"/>
        <v>5.192982456140351</v>
      </c>
      <c r="R210" s="1">
        <f>+'Ark1'!V563</f>
        <v>15.145270270270268</v>
      </c>
      <c r="S210" s="1"/>
      <c r="T210" s="28"/>
      <c r="AG210"/>
      <c r="AH210"/>
      <c r="AI210"/>
      <c r="AK210"/>
      <c r="AL210"/>
      <c r="AM210"/>
      <c r="AN210"/>
      <c r="AO210"/>
    </row>
    <row r="211" spans="1:41">
      <c r="A211" s="28"/>
      <c r="B211">
        <f>+'Ark1'!C564</f>
        <v>2020</v>
      </c>
      <c r="C211">
        <f>+'Ark1'!E564</f>
        <v>43</v>
      </c>
      <c r="D211">
        <f>+'Ark1'!Q564</f>
        <v>66</v>
      </c>
      <c r="E211" s="9">
        <f>+'Ark1'!R564</f>
        <v>391</v>
      </c>
      <c r="F211" s="9"/>
      <c r="G211" s="9">
        <f>+'Ark1'!S564</f>
        <v>391</v>
      </c>
      <c r="H211" s="97">
        <f>+'Ark1'!T564</f>
        <v>1.9535348488633524</v>
      </c>
      <c r="I211" s="97">
        <f>+'Ark1'!U564</f>
        <v>1.9821281732225065</v>
      </c>
      <c r="J211" s="1">
        <f>+'Ark1'!W564</f>
        <v>58.230179028133009</v>
      </c>
      <c r="K211" s="9"/>
      <c r="L211" s="9">
        <f>+'Ark1'!Z564</f>
        <v>136.02508951406637</v>
      </c>
      <c r="N211" s="9">
        <f>+'Ark1'!AA564</f>
        <v>28.162870351302342</v>
      </c>
      <c r="O211" s="1">
        <f>+'Ark1'!AB564</f>
        <v>3.7256571838166126</v>
      </c>
      <c r="P211" s="9">
        <f>+'Ark1'!AC564</f>
        <v>-56.729703143532141</v>
      </c>
      <c r="Q211" s="9">
        <f t="shared" si="57"/>
        <v>5.9242424242424239</v>
      </c>
      <c r="R211" s="1">
        <f>+'Ark1'!V564</f>
        <v>14.675191815856778</v>
      </c>
      <c r="S211" s="1"/>
      <c r="T211" s="28"/>
      <c r="AG211"/>
      <c r="AH211"/>
      <c r="AI211"/>
      <c r="AK211"/>
      <c r="AL211"/>
      <c r="AM211"/>
      <c r="AN211"/>
      <c r="AO211"/>
    </row>
    <row r="212" spans="1:41">
      <c r="A212" s="28"/>
      <c r="B212">
        <f>+'Ark1'!C565</f>
        <v>2020</v>
      </c>
      <c r="C212">
        <f>+'Ark1'!E565</f>
        <v>44</v>
      </c>
      <c r="D212">
        <f>+'Ark1'!Q565</f>
        <v>62</v>
      </c>
      <c r="E212" s="9">
        <f>+'Ark1'!R565</f>
        <v>332</v>
      </c>
      <c r="F212" s="9"/>
      <c r="G212" s="9">
        <f>+'Ark1'!S565</f>
        <v>332</v>
      </c>
      <c r="H212" s="97">
        <f>+'Ark1'!T565</f>
        <v>1.6587559330502128</v>
      </c>
      <c r="I212" s="97">
        <f>+'Ark1'!U565</f>
        <v>1.719521153301145</v>
      </c>
      <c r="J212" s="1">
        <f>+'Ark1'!W565</f>
        <v>57.948795180722897</v>
      </c>
      <c r="K212" s="9"/>
      <c r="L212" s="9">
        <f>+'Ark1'!Z565</f>
        <v>138.97397590361444</v>
      </c>
      <c r="N212" s="9">
        <f>+'Ark1'!AA565</f>
        <v>29.753419604611821</v>
      </c>
      <c r="O212" s="1">
        <f>+'Ark1'!AB565</f>
        <v>3.7150497888928591</v>
      </c>
      <c r="P212" s="9">
        <f>+'Ark1'!AC565</f>
        <v>-49.095258685033379</v>
      </c>
      <c r="Q212" s="9">
        <f t="shared" si="57"/>
        <v>5.354838709677419</v>
      </c>
      <c r="R212" s="1">
        <f>+'Ark1'!V565</f>
        <v>14.316265060240962</v>
      </c>
      <c r="S212" s="1"/>
      <c r="T212" s="28"/>
      <c r="AG212"/>
      <c r="AH212"/>
      <c r="AI212"/>
      <c r="AK212"/>
      <c r="AL212"/>
      <c r="AM212"/>
      <c r="AN212"/>
      <c r="AO212"/>
    </row>
    <row r="213" spans="1:41">
      <c r="A213" s="28"/>
      <c r="B213">
        <f>+'Ark1'!C566</f>
        <v>2020</v>
      </c>
      <c r="C213">
        <f>+'Ark1'!E566</f>
        <v>45</v>
      </c>
      <c r="D213">
        <f>+'Ark1'!Q566</f>
        <v>84</v>
      </c>
      <c r="E213" s="9">
        <f>+'Ark1'!R566</f>
        <v>458</v>
      </c>
      <c r="F213" s="9"/>
      <c r="G213" s="9">
        <f>+'Ark1'!S566</f>
        <v>458</v>
      </c>
      <c r="H213" s="97">
        <f>+'Ark1'!T566</f>
        <v>2.2882837871596311</v>
      </c>
      <c r="I213" s="97">
        <f>+'Ark1'!U566</f>
        <v>2.3334162359744961</v>
      </c>
      <c r="J213" s="1">
        <f>+'Ark1'!W566</f>
        <v>58.026200873362448</v>
      </c>
      <c r="K213" s="9"/>
      <c r="L213" s="9">
        <f>+'Ark1'!Z566</f>
        <v>136.70700873362449</v>
      </c>
      <c r="N213" s="9">
        <f>+'Ark1'!AA566</f>
        <v>29.42348933179812</v>
      </c>
      <c r="O213" s="1">
        <f>+'Ark1'!AB566</f>
        <v>3.8246744273118898</v>
      </c>
      <c r="P213" s="9">
        <f>+'Ark1'!AC566</f>
        <v>-54.015350488216882</v>
      </c>
      <c r="Q213" s="9">
        <f t="shared" si="57"/>
        <v>5.4523809523809526</v>
      </c>
      <c r="R213" s="1">
        <f>+'Ark1'!V566</f>
        <v>14.432314410480348</v>
      </c>
      <c r="S213" s="1"/>
      <c r="T213" s="28"/>
      <c r="AG213"/>
      <c r="AH213"/>
      <c r="AI213"/>
      <c r="AK213"/>
      <c r="AL213"/>
      <c r="AM213"/>
      <c r="AN213"/>
      <c r="AO213"/>
    </row>
    <row r="214" spans="1:41">
      <c r="A214" s="28"/>
      <c r="B214">
        <f>+'Ark1'!C567</f>
        <v>2020</v>
      </c>
      <c r="C214">
        <f>+'Ark1'!E567</f>
        <v>46</v>
      </c>
      <c r="D214">
        <f>+'Ark1'!Q567</f>
        <v>70</v>
      </c>
      <c r="E214" s="9">
        <f>+'Ark1'!R567</f>
        <v>315</v>
      </c>
      <c r="F214" s="9"/>
      <c r="G214" s="9">
        <f>+'Ark1'!S567</f>
        <v>315</v>
      </c>
      <c r="H214" s="97">
        <f>+'Ark1'!T567</f>
        <v>1.573819635273545</v>
      </c>
      <c r="I214" s="97">
        <f>+'Ark1'!U567</f>
        <v>1.6617665783247628</v>
      </c>
      <c r="J214" s="1">
        <f>+'Ark1'!W567</f>
        <v>57.94285714285715</v>
      </c>
      <c r="K214" s="9"/>
      <c r="L214" s="9">
        <f>+'Ark1'!Z567</f>
        <v>141.55444444444453</v>
      </c>
      <c r="N214" s="9">
        <f>+'Ark1'!AA567</f>
        <v>27.127641018544317</v>
      </c>
      <c r="O214" s="1">
        <f>+'Ark1'!AB567</f>
        <v>4.161414376688767</v>
      </c>
      <c r="P214" s="9">
        <f>+'Ark1'!AC567</f>
        <v>-55.591671310331201</v>
      </c>
      <c r="Q214" s="9">
        <f t="shared" si="57"/>
        <v>4.5</v>
      </c>
      <c r="R214" s="1">
        <f>+'Ark1'!V567</f>
        <v>14.323809523809528</v>
      </c>
      <c r="S214" s="1"/>
      <c r="T214" s="28"/>
      <c r="AG214"/>
      <c r="AH214"/>
      <c r="AI214"/>
      <c r="AK214"/>
      <c r="AL214"/>
      <c r="AM214"/>
      <c r="AN214"/>
      <c r="AO214"/>
    </row>
    <row r="215" spans="1:41">
      <c r="A215" s="28"/>
      <c r="B215">
        <f>+'Ark1'!C568</f>
        <v>2020</v>
      </c>
      <c r="C215">
        <f>+'Ark1'!E568</f>
        <v>47</v>
      </c>
      <c r="D215">
        <f>+'Ark1'!Q568</f>
        <v>75</v>
      </c>
      <c r="E215" s="9">
        <f>+'Ark1'!R568</f>
        <v>373</v>
      </c>
      <c r="F215" s="9"/>
      <c r="G215" s="9">
        <f>+'Ark1'!S568</f>
        <v>372</v>
      </c>
      <c r="H215" s="97">
        <f>+'Ark1'!T568</f>
        <v>1.8636022982762923</v>
      </c>
      <c r="I215" s="97">
        <f>+'Ark1'!U568</f>
        <v>1.8888568322071599</v>
      </c>
      <c r="J215" s="1">
        <f>+'Ark1'!W568</f>
        <v>57.642473118279582</v>
      </c>
      <c r="K215" s="9"/>
      <c r="L215" s="9">
        <f>+'Ark1'!Z568</f>
        <v>136.24486559139785</v>
      </c>
      <c r="N215" s="9">
        <f>+'Ark1'!AA568</f>
        <v>32.186724918876699</v>
      </c>
      <c r="O215" s="1">
        <f>+'Ark1'!AB568</f>
        <v>4.3912942114401812</v>
      </c>
      <c r="P215" s="9">
        <f>+'Ark1'!AC568</f>
        <v>-63.029398310776237</v>
      </c>
      <c r="Q215" s="9">
        <f t="shared" si="57"/>
        <v>4.9733333333333336</v>
      </c>
      <c r="R215" s="1">
        <f>+'Ark1'!V568</f>
        <v>14.20911528150134</v>
      </c>
      <c r="S215" s="1"/>
      <c r="T215" s="28"/>
      <c r="AG215"/>
      <c r="AH215"/>
      <c r="AI215"/>
      <c r="AK215"/>
      <c r="AL215"/>
      <c r="AM215"/>
      <c r="AN215"/>
      <c r="AO215"/>
    </row>
    <row r="216" spans="1:41">
      <c r="A216" s="28"/>
      <c r="B216">
        <f>+'Ark1'!C569</f>
        <v>2020</v>
      </c>
      <c r="C216">
        <f>+'Ark1'!E569</f>
        <v>48</v>
      </c>
      <c r="D216">
        <f>+'Ark1'!Q569</f>
        <v>69</v>
      </c>
      <c r="E216" s="9">
        <f>+'Ark1'!R569</f>
        <v>348</v>
      </c>
      <c r="F216" s="9"/>
      <c r="G216" s="9">
        <f>+'Ark1'!S569</f>
        <v>347</v>
      </c>
      <c r="H216" s="97">
        <f>+'Ark1'!T569</f>
        <v>1.738695978016487</v>
      </c>
      <c r="I216" s="97">
        <f>+'Ark1'!U569</f>
        <v>1.7725889060017286</v>
      </c>
      <c r="J216" s="1">
        <f>+'Ark1'!W569</f>
        <v>57.838616714697409</v>
      </c>
      <c r="K216" s="9"/>
      <c r="L216" s="9">
        <f>+'Ark1'!Z569</f>
        <v>137.07005763688761</v>
      </c>
      <c r="N216" s="9">
        <f>+'Ark1'!AA569</f>
        <v>29.801644714048653</v>
      </c>
      <c r="O216" s="1">
        <f>+'Ark1'!AB569</f>
        <v>4.5522779983355219</v>
      </c>
      <c r="P216" s="9">
        <f>+'Ark1'!AC569</f>
        <v>-47.20150726654672</v>
      </c>
      <c r="Q216" s="9">
        <f t="shared" si="57"/>
        <v>5.0434782608695654</v>
      </c>
      <c r="R216" s="1">
        <f>+'Ark1'!V569</f>
        <v>14.336206896551722</v>
      </c>
      <c r="S216" s="1"/>
      <c r="T216" s="28"/>
      <c r="AG216"/>
      <c r="AH216"/>
      <c r="AI216"/>
      <c r="AK216"/>
      <c r="AL216"/>
      <c r="AM216"/>
      <c r="AN216"/>
      <c r="AO216"/>
    </row>
    <row r="217" spans="1:41">
      <c r="A217" s="28"/>
      <c r="B217">
        <f>+'Ark1'!C570</f>
        <v>2020</v>
      </c>
      <c r="C217">
        <f>+'Ark1'!E570</f>
        <v>49</v>
      </c>
      <c r="D217">
        <f>+'Ark1'!Q570</f>
        <v>72</v>
      </c>
      <c r="E217" s="9">
        <f>+'Ark1'!R570</f>
        <v>360</v>
      </c>
      <c r="F217" s="9"/>
      <c r="G217" s="9">
        <f>+'Ark1'!S570</f>
        <v>360</v>
      </c>
      <c r="H217" s="97">
        <f>+'Ark1'!T570</f>
        <v>1.798651011741194</v>
      </c>
      <c r="I217" s="97">
        <f>+'Ark1'!U570</f>
        <v>1.8359020015127436</v>
      </c>
      <c r="J217" s="1">
        <f>+'Ark1'!W570</f>
        <v>57.888888888888879</v>
      </c>
      <c r="K217" s="9"/>
      <c r="L217" s="9">
        <f>+'Ark1'!Z570</f>
        <v>136.83936111111097</v>
      </c>
      <c r="N217" s="9">
        <f>+'Ark1'!AA570</f>
        <v>29.060912396448941</v>
      </c>
      <c r="O217" s="1">
        <f>+'Ark1'!AB570</f>
        <v>4.1531633042897891</v>
      </c>
      <c r="P217" s="9">
        <f>+'Ark1'!AC570</f>
        <v>-58.059905672716312</v>
      </c>
      <c r="Q217" s="9">
        <f t="shared" si="57"/>
        <v>5</v>
      </c>
      <c r="R217" s="1">
        <f>+'Ark1'!V570</f>
        <v>14.341666666666661</v>
      </c>
      <c r="S217" s="1"/>
      <c r="T217" s="28"/>
      <c r="AG217"/>
      <c r="AH217"/>
      <c r="AI217"/>
      <c r="AK217"/>
      <c r="AL217"/>
      <c r="AM217"/>
      <c r="AN217"/>
      <c r="AO217"/>
    </row>
    <row r="218" spans="1:41">
      <c r="A218" s="28"/>
      <c r="B218">
        <f>+'Ark1'!C571</f>
        <v>2020</v>
      </c>
      <c r="C218">
        <f>+'Ark1'!E571</f>
        <v>50</v>
      </c>
      <c r="D218">
        <f>+'Ark1'!Q571</f>
        <v>64</v>
      </c>
      <c r="E218" s="9">
        <f>+'Ark1'!R571</f>
        <v>398</v>
      </c>
      <c r="F218" s="9"/>
      <c r="G218" s="9">
        <f>+'Ark1'!S571</f>
        <v>398</v>
      </c>
      <c r="H218" s="97">
        <f>+'Ark1'!T571</f>
        <v>1.9885086185360981</v>
      </c>
      <c r="I218" s="97">
        <f>+'Ark1'!U571</f>
        <v>1.9704517396408363</v>
      </c>
      <c r="J218" s="1">
        <f>+'Ark1'!W571</f>
        <v>57.909547738693483</v>
      </c>
      <c r="K218" s="9"/>
      <c r="L218" s="9">
        <f>+'Ark1'!Z571</f>
        <v>132.84547738693465</v>
      </c>
      <c r="N218" s="9">
        <f>+'Ark1'!AA571</f>
        <v>26.155878085823296</v>
      </c>
      <c r="O218" s="1">
        <f>+'Ark1'!AB571</f>
        <v>4.0227817691609564</v>
      </c>
      <c r="P218" s="9">
        <f>+'Ark1'!AC571</f>
        <v>-54.352270940182073</v>
      </c>
      <c r="Q218" s="9">
        <f t="shared" si="57"/>
        <v>6.21875</v>
      </c>
      <c r="R218" s="1">
        <f>+'Ark1'!V571</f>
        <v>14.41457286432161</v>
      </c>
      <c r="S218" s="1"/>
      <c r="T218" s="28"/>
      <c r="AG218"/>
      <c r="AH218"/>
      <c r="AI218"/>
      <c r="AK218"/>
      <c r="AL218"/>
      <c r="AM218"/>
      <c r="AN218"/>
      <c r="AO218"/>
    </row>
    <row r="219" spans="1:41">
      <c r="A219" s="28"/>
      <c r="B219">
        <f>+'Ark1'!C572</f>
        <v>2020</v>
      </c>
      <c r="C219">
        <f>+'Ark1'!E572</f>
        <v>51</v>
      </c>
      <c r="D219">
        <f>+'Ark1'!Q572</f>
        <v>90</v>
      </c>
      <c r="E219" s="9">
        <f>+'Ark1'!R572</f>
        <v>440</v>
      </c>
      <c r="F219" s="9"/>
      <c r="G219" s="9">
        <f>+'Ark1'!S572</f>
        <v>440</v>
      </c>
      <c r="H219" s="97">
        <f>+'Ark1'!T572</f>
        <v>2.1983512365725706</v>
      </c>
      <c r="I219" s="97">
        <f>+'Ark1'!U572</f>
        <v>2.3014384381552353</v>
      </c>
      <c r="J219" s="1">
        <f>+'Ark1'!W572</f>
        <v>57.22727272727272</v>
      </c>
      <c r="K219" s="9"/>
      <c r="L219" s="9">
        <f>+'Ark1'!Z572</f>
        <v>140.34945454545459</v>
      </c>
      <c r="N219" s="9">
        <f>+'Ark1'!AA572</f>
        <v>30.215585896456105</v>
      </c>
      <c r="O219" s="1">
        <f>+'Ark1'!AB572</f>
        <v>4.228494447111899</v>
      </c>
      <c r="P219" s="9">
        <f>+'Ark1'!AC572</f>
        <v>-63.946825459171343</v>
      </c>
      <c r="Q219" s="9">
        <f t="shared" si="57"/>
        <v>4.8888888888888893</v>
      </c>
      <c r="R219" s="1">
        <f>+'Ark1'!V572</f>
        <v>13.993181818181821</v>
      </c>
      <c r="S219" s="1"/>
      <c r="T219" s="28"/>
      <c r="AG219"/>
      <c r="AH219"/>
      <c r="AI219"/>
      <c r="AK219"/>
      <c r="AL219"/>
      <c r="AM219"/>
      <c r="AN219"/>
      <c r="AO219"/>
    </row>
    <row r="220" spans="1:41">
      <c r="A220" s="28"/>
      <c r="B220">
        <f>+'Ark1'!C573</f>
        <v>2020</v>
      </c>
      <c r="C220">
        <f>+'Ark1'!E573</f>
        <v>52</v>
      </c>
      <c r="D220">
        <f>+'Ark1'!Q573</f>
        <v>48</v>
      </c>
      <c r="E220" s="9">
        <f>+'Ark1'!R573</f>
        <v>330</v>
      </c>
      <c r="F220" s="9"/>
      <c r="G220" s="9">
        <f>+'Ark1'!S573</f>
        <v>330</v>
      </c>
      <c r="H220" s="97">
        <f>+'Ark1'!T573</f>
        <v>1.6487634274294278</v>
      </c>
      <c r="I220" s="97">
        <f>+'Ark1'!U573</f>
        <v>1.6704921325505351</v>
      </c>
      <c r="J220" s="1">
        <f>+'Ark1'!W573</f>
        <v>57.360606060606067</v>
      </c>
      <c r="K220" s="9"/>
      <c r="L220" s="9">
        <f>+'Ark1'!Z573</f>
        <v>135.82963636363635</v>
      </c>
      <c r="N220" s="9">
        <f>+'Ark1'!AA573</f>
        <v>25.565066787860719</v>
      </c>
      <c r="O220" s="1">
        <f>+'Ark1'!AB573</f>
        <v>3.9589131806702342</v>
      </c>
      <c r="P220" s="9">
        <f>+'Ark1'!AC573</f>
        <v>-42.193110195965176</v>
      </c>
      <c r="Q220" s="9">
        <f t="shared" ref="Q220" si="58">+E220/D220</f>
        <v>6.875</v>
      </c>
      <c r="R220" s="1">
        <f>+'Ark1'!V573</f>
        <v>14.19090909090909</v>
      </c>
      <c r="S220" s="1"/>
      <c r="T220" s="28"/>
      <c r="AG220"/>
      <c r="AH220"/>
      <c r="AI220"/>
      <c r="AK220"/>
      <c r="AL220"/>
      <c r="AM220"/>
      <c r="AN220"/>
      <c r="AO220"/>
    </row>
    <row r="221" spans="1:4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AG221"/>
      <c r="AH221"/>
      <c r="AI221"/>
      <c r="AK221"/>
      <c r="AL221"/>
      <c r="AM221"/>
      <c r="AN221"/>
      <c r="AO221"/>
    </row>
    <row r="222" spans="1:41">
      <c r="A222" s="28"/>
      <c r="B222">
        <f>+'Ark1'!C574</f>
        <v>2019</v>
      </c>
      <c r="C222">
        <f>+'Ark1'!E574</f>
        <v>1</v>
      </c>
      <c r="D222">
        <f>+'Ark1'!Q574</f>
        <v>70</v>
      </c>
      <c r="E222" s="9">
        <f>+'Ark1'!R574</f>
        <v>436</v>
      </c>
      <c r="F222" s="9"/>
      <c r="G222" s="9">
        <f>+'Ark1'!S574</f>
        <v>436</v>
      </c>
      <c r="H222" s="97">
        <f>+'Ark1'!T574</f>
        <v>1.8396624472573848</v>
      </c>
      <c r="I222" s="97">
        <f>+'Ark1'!U574</f>
        <v>1.8765171398321243</v>
      </c>
      <c r="J222" s="1">
        <f>+'Ark1'!W574</f>
        <v>58.263761467889907</v>
      </c>
      <c r="K222" s="9"/>
      <c r="L222" s="9">
        <f>+'Ark1'!Z574</f>
        <v>137.08532110091747</v>
      </c>
      <c r="N222" s="9">
        <f>+'Ark1'!AA574</f>
        <v>27.827092519842601</v>
      </c>
      <c r="O222" s="1">
        <f>+'Ark1'!AB574</f>
        <v>3.95521587784412</v>
      </c>
      <c r="P222" s="9">
        <f>+'Ark1'!AC574</f>
        <v>-57.318344670660736</v>
      </c>
      <c r="Q222" s="9">
        <f t="shared" ref="Q222:Q271" si="59">+E222/D222</f>
        <v>6.2285714285714286</v>
      </c>
      <c r="R222" s="1">
        <f>+'Ark1'!V574</f>
        <v>14.72935779816514</v>
      </c>
      <c r="S222" s="1"/>
      <c r="T222" s="28"/>
      <c r="AG222"/>
      <c r="AH222"/>
      <c r="AI222"/>
      <c r="AK222"/>
      <c r="AL222"/>
      <c r="AM222"/>
      <c r="AN222"/>
      <c r="AO222"/>
    </row>
    <row r="223" spans="1:41">
      <c r="A223" s="28"/>
      <c r="B223">
        <f>+'Ark1'!C575</f>
        <v>2019</v>
      </c>
      <c r="C223">
        <f>+'Ark1'!E575</f>
        <v>2</v>
      </c>
      <c r="D223">
        <f>+'Ark1'!Q575</f>
        <v>91</v>
      </c>
      <c r="E223" s="9">
        <f>+'Ark1'!R575</f>
        <v>471</v>
      </c>
      <c r="F223" s="9"/>
      <c r="G223" s="9">
        <f>+'Ark1'!S575</f>
        <v>471</v>
      </c>
      <c r="H223" s="97">
        <f>+'Ark1'!T575</f>
        <v>1.9873417721518989</v>
      </c>
      <c r="I223" s="97">
        <f>+'Ark1'!U575</f>
        <v>2.0251554869257329</v>
      </c>
      <c r="J223" s="1">
        <f>+'Ark1'!W575</f>
        <v>58.397027600849263</v>
      </c>
      <c r="K223" s="9"/>
      <c r="L223" s="9">
        <f>+'Ark1'!Z575</f>
        <v>136.95010615711271</v>
      </c>
      <c r="N223" s="9">
        <f>+'Ark1'!AA575</f>
        <v>26.391332195684743</v>
      </c>
      <c r="O223" s="1">
        <f>+'Ark1'!AB575</f>
        <v>3.9986079952216529</v>
      </c>
      <c r="P223" s="9">
        <f>+'Ark1'!AC575</f>
        <v>-55.849807653529993</v>
      </c>
      <c r="Q223" s="9">
        <f t="shared" si="59"/>
        <v>5.1758241758241761</v>
      </c>
      <c r="R223" s="1">
        <f>+'Ark1'!V575</f>
        <v>14.80891719745223</v>
      </c>
      <c r="S223" s="1"/>
      <c r="T223" s="28"/>
      <c r="AG223"/>
      <c r="AH223"/>
      <c r="AI223"/>
      <c r="AK223"/>
      <c r="AL223"/>
      <c r="AM223"/>
      <c r="AN223"/>
      <c r="AO223"/>
    </row>
    <row r="224" spans="1:41">
      <c r="A224" s="28"/>
      <c r="B224">
        <f>+'Ark1'!C576</f>
        <v>2019</v>
      </c>
      <c r="C224">
        <f>+'Ark1'!E576</f>
        <v>3</v>
      </c>
      <c r="D224">
        <f>+'Ark1'!Q576</f>
        <v>120</v>
      </c>
      <c r="E224" s="9">
        <f>+'Ark1'!R576</f>
        <v>716</v>
      </c>
      <c r="F224" s="9"/>
      <c r="G224" s="9">
        <f>+'Ark1'!S576</f>
        <v>714</v>
      </c>
      <c r="H224" s="97">
        <f>+'Ark1'!T576</f>
        <v>3.0210970464135007</v>
      </c>
      <c r="I224" s="97">
        <f>+'Ark1'!U576</f>
        <v>3.0796359762958025</v>
      </c>
      <c r="J224" s="1">
        <f>+'Ark1'!W576</f>
        <v>58.044817927170882</v>
      </c>
      <c r="K224" s="9"/>
      <c r="L224" s="9">
        <f>+'Ark1'!Z576</f>
        <v>137.38081232492999</v>
      </c>
      <c r="N224" s="9">
        <f>+'Ark1'!AA576</f>
        <v>28.369844010851633</v>
      </c>
      <c r="O224" s="1">
        <f>+'Ark1'!AB576</f>
        <v>4.1952630727717626</v>
      </c>
      <c r="P224" s="9">
        <f>+'Ark1'!AC576</f>
        <v>-60.600808142995454</v>
      </c>
      <c r="Q224" s="9">
        <f t="shared" si="59"/>
        <v>5.9666666666666668</v>
      </c>
      <c r="R224" s="1">
        <f>+'Ark1'!V576</f>
        <v>14.512569832402235</v>
      </c>
      <c r="S224" s="1"/>
      <c r="T224" s="28"/>
      <c r="AG224"/>
      <c r="AH224"/>
      <c r="AI224"/>
      <c r="AK224"/>
      <c r="AL224"/>
      <c r="AM224"/>
      <c r="AN224"/>
      <c r="AO224"/>
    </row>
    <row r="225" spans="1:41">
      <c r="A225" s="28"/>
      <c r="B225">
        <f>+'Ark1'!C577</f>
        <v>2019</v>
      </c>
      <c r="C225">
        <f>+'Ark1'!E577</f>
        <v>4</v>
      </c>
      <c r="D225">
        <f>+'Ark1'!Q577</f>
        <v>85</v>
      </c>
      <c r="E225" s="9">
        <f>+'Ark1'!R577</f>
        <v>409</v>
      </c>
      <c r="F225" s="9"/>
      <c r="G225" s="9">
        <f>+'Ark1'!S577</f>
        <v>407</v>
      </c>
      <c r="H225" s="97">
        <f>+'Ark1'!T577</f>
        <v>1.7257383966244724</v>
      </c>
      <c r="I225" s="97">
        <f>+'Ark1'!U577</f>
        <v>1.7166484235698156</v>
      </c>
      <c r="J225" s="1">
        <f>+'Ark1'!W577</f>
        <v>58.255528255528255</v>
      </c>
      <c r="K225" s="9"/>
      <c r="L225" s="9">
        <f>+'Ark1'!Z577</f>
        <v>134.34201474201475</v>
      </c>
      <c r="N225" s="9">
        <f>+'Ark1'!AA577</f>
        <v>29.692673653075957</v>
      </c>
      <c r="O225" s="1">
        <f>+'Ark1'!AB577</f>
        <v>3.9905986143432703</v>
      </c>
      <c r="P225" s="9">
        <f>+'Ark1'!AC577</f>
        <v>-58.634627966099238</v>
      </c>
      <c r="Q225" s="9">
        <f t="shared" si="59"/>
        <v>4.8117647058823527</v>
      </c>
      <c r="R225" s="1">
        <f>+'Ark1'!V577</f>
        <v>14.628361858190704</v>
      </c>
      <c r="S225" s="1"/>
      <c r="T225" s="28"/>
      <c r="AG225"/>
      <c r="AH225"/>
      <c r="AI225"/>
      <c r="AK225"/>
      <c r="AL225"/>
      <c r="AM225"/>
      <c r="AN225"/>
      <c r="AO225"/>
    </row>
    <row r="226" spans="1:41">
      <c r="A226" s="28"/>
      <c r="B226">
        <f>+'Ark1'!C578</f>
        <v>2019</v>
      </c>
      <c r="C226">
        <f>+'Ark1'!E578</f>
        <v>5</v>
      </c>
      <c r="D226">
        <f>+'Ark1'!Q578</f>
        <v>90</v>
      </c>
      <c r="E226" s="9">
        <f>+'Ark1'!R578</f>
        <v>479</v>
      </c>
      <c r="F226" s="9"/>
      <c r="G226" s="9">
        <f>+'Ark1'!S578</f>
        <v>478</v>
      </c>
      <c r="H226" s="97">
        <f>+'Ark1'!T578</f>
        <v>2.0210970464135025</v>
      </c>
      <c r="I226" s="97">
        <f>+'Ark1'!U578</f>
        <v>2.0852852130423014</v>
      </c>
      <c r="J226" s="1">
        <f>+'Ark1'!W578</f>
        <v>58.234309623430953</v>
      </c>
      <c r="K226" s="9"/>
      <c r="L226" s="9">
        <f>+'Ark1'!Z578</f>
        <v>138.95125523012555</v>
      </c>
      <c r="N226" s="9">
        <f>+'Ark1'!AA578</f>
        <v>29.162729633551209</v>
      </c>
      <c r="O226" s="1">
        <f>+'Ark1'!AB578</f>
        <v>4.1739772936692807</v>
      </c>
      <c r="P226" s="9">
        <f>+'Ark1'!AC578</f>
        <v>-57.709235251389181</v>
      </c>
      <c r="Q226" s="9">
        <f t="shared" si="59"/>
        <v>5.322222222222222</v>
      </c>
      <c r="R226" s="1">
        <f>+'Ark1'!V578</f>
        <v>14.605427974947812</v>
      </c>
      <c r="S226" s="1"/>
      <c r="T226" s="28"/>
      <c r="AG226"/>
      <c r="AH226"/>
      <c r="AI226"/>
      <c r="AK226"/>
      <c r="AL226"/>
      <c r="AM226"/>
      <c r="AN226"/>
      <c r="AO226"/>
    </row>
    <row r="227" spans="1:41">
      <c r="A227" s="28"/>
      <c r="B227">
        <f>+'Ark1'!C579</f>
        <v>2019</v>
      </c>
      <c r="C227">
        <f>+'Ark1'!E579</f>
        <v>6</v>
      </c>
      <c r="D227">
        <f>+'Ark1'!Q579</f>
        <v>74</v>
      </c>
      <c r="E227" s="9">
        <f>+'Ark1'!R579</f>
        <v>360</v>
      </c>
      <c r="F227" s="9"/>
      <c r="G227" s="9">
        <f>+'Ark1'!S579</f>
        <v>360</v>
      </c>
      <c r="H227" s="97">
        <f>+'Ark1'!T579</f>
        <v>1.5189873417721524</v>
      </c>
      <c r="I227" s="97">
        <f>+'Ark1'!U579</f>
        <v>1.505688905663034</v>
      </c>
      <c r="J227" s="1">
        <f>+'Ark1'!W579</f>
        <v>57.844444444444441</v>
      </c>
      <c r="K227" s="9"/>
      <c r="L227" s="9">
        <f>+'Ark1'!Z579</f>
        <v>133.21638888888882</v>
      </c>
      <c r="N227" s="9">
        <f>+'Ark1'!AA579</f>
        <v>26.735810011291598</v>
      </c>
      <c r="O227" s="1">
        <f>+'Ark1'!AB579</f>
        <v>3.7900780147676874</v>
      </c>
      <c r="P227" s="9">
        <f>+'Ark1'!AC579</f>
        <v>-60.546417643711763</v>
      </c>
      <c r="Q227" s="9">
        <f t="shared" si="59"/>
        <v>4.8648648648648649</v>
      </c>
      <c r="R227" s="1">
        <f>+'Ark1'!V579</f>
        <v>14.566666666666663</v>
      </c>
      <c r="S227" s="1"/>
      <c r="T227" s="28"/>
      <c r="AG227"/>
      <c r="AH227"/>
      <c r="AI227"/>
      <c r="AK227"/>
      <c r="AL227"/>
      <c r="AM227"/>
      <c r="AN227"/>
      <c r="AO227"/>
    </row>
    <row r="228" spans="1:41">
      <c r="A228" s="28"/>
      <c r="B228">
        <f>+'Ark1'!C580</f>
        <v>2019</v>
      </c>
      <c r="C228">
        <f>+'Ark1'!E580</f>
        <v>7</v>
      </c>
      <c r="D228">
        <f>+'Ark1'!Q580</f>
        <v>89</v>
      </c>
      <c r="E228" s="9">
        <f>+'Ark1'!R580</f>
        <v>461</v>
      </c>
      <c r="F228" s="9"/>
      <c r="G228" s="9">
        <f>+'Ark1'!S580</f>
        <v>457</v>
      </c>
      <c r="H228" s="97">
        <f>+'Ark1'!T580</f>
        <v>1.9451476793248952</v>
      </c>
      <c r="I228" s="97">
        <f>+'Ark1'!U580</f>
        <v>1.9842903806635499</v>
      </c>
      <c r="J228" s="1">
        <f>+'Ark1'!W580</f>
        <v>57.936542669584242</v>
      </c>
      <c r="K228" s="9"/>
      <c r="L228" s="9">
        <f>+'Ark1'!Z580</f>
        <v>138.29737417943102</v>
      </c>
      <c r="N228" s="9">
        <f>+'Ark1'!AA580</f>
        <v>27.844461590146167</v>
      </c>
      <c r="O228" s="1">
        <f>+'Ark1'!AB580</f>
        <v>3.7079250797415391</v>
      </c>
      <c r="P228" s="9">
        <f>+'Ark1'!AC580</f>
        <v>-50.781749228193853</v>
      </c>
      <c r="Q228" s="9">
        <f t="shared" si="59"/>
        <v>5.1797752808988768</v>
      </c>
      <c r="R228" s="1">
        <f>+'Ark1'!V580</f>
        <v>14.407809110629072</v>
      </c>
      <c r="S228" s="1"/>
      <c r="T228" s="28"/>
      <c r="AG228"/>
      <c r="AH228"/>
      <c r="AI228"/>
      <c r="AK228"/>
      <c r="AL228"/>
      <c r="AM228"/>
      <c r="AN228"/>
      <c r="AO228"/>
    </row>
    <row r="229" spans="1:41">
      <c r="A229" s="28"/>
      <c r="B229">
        <f>+'Ark1'!C581</f>
        <v>2019</v>
      </c>
      <c r="C229">
        <f>+'Ark1'!E581</f>
        <v>8</v>
      </c>
      <c r="D229">
        <f>+'Ark1'!Q581</f>
        <v>96</v>
      </c>
      <c r="E229" s="9">
        <f>+'Ark1'!R581</f>
        <v>511</v>
      </c>
      <c r="F229" s="9"/>
      <c r="G229" s="9">
        <f>+'Ark1'!S581</f>
        <v>511</v>
      </c>
      <c r="H229" s="97">
        <f>+'Ark1'!T581</f>
        <v>2.1561181434599157</v>
      </c>
      <c r="I229" s="97">
        <f>+'Ark1'!U581</f>
        <v>2.1644095529331606</v>
      </c>
      <c r="J229" s="1">
        <f>+'Ark1'!W581</f>
        <v>58.450097847358123</v>
      </c>
      <c r="K229" s="9"/>
      <c r="L229" s="9">
        <f>+'Ark1'!Z581</f>
        <v>134.909784735812</v>
      </c>
      <c r="N229" s="9">
        <f>+'Ark1'!AA581</f>
        <v>27.135698394383304</v>
      </c>
      <c r="O229" s="1">
        <f>+'Ark1'!AB581</f>
        <v>3.5655663224541363</v>
      </c>
      <c r="P229" s="9">
        <f>+'Ark1'!AC581</f>
        <v>-58.160312633575643</v>
      </c>
      <c r="Q229" s="9">
        <f t="shared" si="59"/>
        <v>5.322916666666667</v>
      </c>
      <c r="R229" s="1">
        <f>+'Ark1'!V581</f>
        <v>14.857142857142859</v>
      </c>
      <c r="S229" s="1"/>
      <c r="T229" s="28"/>
      <c r="AG229"/>
      <c r="AH229"/>
      <c r="AI229"/>
      <c r="AK229"/>
      <c r="AL229"/>
      <c r="AM229"/>
      <c r="AN229"/>
      <c r="AO229"/>
    </row>
    <row r="230" spans="1:41">
      <c r="A230" s="28"/>
      <c r="B230">
        <f>+'Ark1'!C582</f>
        <v>2019</v>
      </c>
      <c r="C230">
        <f>+'Ark1'!E582</f>
        <v>9</v>
      </c>
      <c r="D230">
        <f>+'Ark1'!Q582</f>
        <v>86</v>
      </c>
      <c r="E230" s="9">
        <f>+'Ark1'!R582</f>
        <v>589</v>
      </c>
      <c r="F230" s="9"/>
      <c r="G230" s="9">
        <f>+'Ark1'!S582</f>
        <v>587</v>
      </c>
      <c r="H230" s="97">
        <f>+'Ark1'!T582</f>
        <v>2.4852320675105477</v>
      </c>
      <c r="I230" s="97">
        <f>+'Ark1'!U582</f>
        <v>2.5213764284553912</v>
      </c>
      <c r="J230" s="1">
        <f>+'Ark1'!W582</f>
        <v>57.812606473594542</v>
      </c>
      <c r="K230" s="9"/>
      <c r="L230" s="9">
        <f>+'Ark1'!Z582</f>
        <v>136.81209540034061</v>
      </c>
      <c r="N230" s="9">
        <f>+'Ark1'!AA582</f>
        <v>30.087898321782426</v>
      </c>
      <c r="O230" s="1">
        <f>+'Ark1'!AB582</f>
        <v>3.9150664970703266</v>
      </c>
      <c r="P230" s="9">
        <f>+'Ark1'!AC582</f>
        <v>-75.744980301394477</v>
      </c>
      <c r="Q230" s="9">
        <f t="shared" si="59"/>
        <v>6.8488372093023253</v>
      </c>
      <c r="R230" s="1">
        <f>+'Ark1'!V582</f>
        <v>14.441426146010182</v>
      </c>
      <c r="S230" s="1"/>
      <c r="T230" s="28"/>
      <c r="AG230"/>
      <c r="AH230"/>
      <c r="AI230"/>
      <c r="AK230"/>
      <c r="AL230"/>
      <c r="AM230"/>
      <c r="AN230"/>
      <c r="AO230"/>
    </row>
    <row r="231" spans="1:41">
      <c r="A231" s="28"/>
      <c r="B231">
        <f>+'Ark1'!C583</f>
        <v>2019</v>
      </c>
      <c r="C231">
        <f>+'Ark1'!E583</f>
        <v>10</v>
      </c>
      <c r="D231">
        <f>+'Ark1'!Q583</f>
        <v>105</v>
      </c>
      <c r="E231" s="9">
        <f>+'Ark1'!R583</f>
        <v>656</v>
      </c>
      <c r="F231" s="9"/>
      <c r="G231" s="9">
        <f>+'Ark1'!S583</f>
        <v>656</v>
      </c>
      <c r="H231" s="97">
        <f>+'Ark1'!T583</f>
        <v>2.7679324894514776</v>
      </c>
      <c r="I231" s="97">
        <f>+'Ark1'!U583</f>
        <v>2.7538956178973888</v>
      </c>
      <c r="J231" s="1">
        <f>+'Ark1'!W583</f>
        <v>58.132621951219519</v>
      </c>
      <c r="K231" s="9"/>
      <c r="L231" s="9">
        <f>+'Ark1'!Z583</f>
        <v>133.71143292682916</v>
      </c>
      <c r="N231" s="9">
        <f>+'Ark1'!AA583</f>
        <v>27.400626001312755</v>
      </c>
      <c r="O231" s="1">
        <f>+'Ark1'!AB583</f>
        <v>3.7468405166325329</v>
      </c>
      <c r="P231" s="9">
        <f>+'Ark1'!AC583</f>
        <v>-59.280380627084519</v>
      </c>
      <c r="Q231" s="9">
        <f t="shared" si="59"/>
        <v>6.2476190476190476</v>
      </c>
      <c r="R231" s="1">
        <f>+'Ark1'!V583</f>
        <v>14.649390243902438</v>
      </c>
      <c r="S231" s="1"/>
      <c r="T231" s="28"/>
      <c r="AG231"/>
      <c r="AH231"/>
      <c r="AI231"/>
      <c r="AK231"/>
      <c r="AL231"/>
      <c r="AM231"/>
      <c r="AN231"/>
      <c r="AO231"/>
    </row>
    <row r="232" spans="1:41">
      <c r="A232" s="28"/>
      <c r="B232">
        <f>+'Ark1'!C584</f>
        <v>2019</v>
      </c>
      <c r="C232">
        <f>+'Ark1'!E584</f>
        <v>11</v>
      </c>
      <c r="D232">
        <f>+'Ark1'!Q584</f>
        <v>90</v>
      </c>
      <c r="E232" s="9">
        <f>+'Ark1'!R584</f>
        <v>482</v>
      </c>
      <c r="F232" s="9"/>
      <c r="G232" s="9">
        <f>+'Ark1'!S584</f>
        <v>480</v>
      </c>
      <c r="H232" s="97">
        <f>+'Ark1'!T584</f>
        <v>2.033755274261603</v>
      </c>
      <c r="I232" s="97">
        <f>+'Ark1'!U584</f>
        <v>2.0133442907242625</v>
      </c>
      <c r="J232" s="1">
        <f>+'Ark1'!W584</f>
        <v>58.185416666666669</v>
      </c>
      <c r="K232" s="9"/>
      <c r="L232" s="9">
        <f>+'Ark1'!Z584</f>
        <v>133.59854166666662</v>
      </c>
      <c r="N232" s="9">
        <f>+'Ark1'!AA584</f>
        <v>28.244375877448675</v>
      </c>
      <c r="O232" s="1">
        <f>+'Ark1'!AB584</f>
        <v>3.8347364959088561</v>
      </c>
      <c r="P232" s="9">
        <f>+'Ark1'!AC584</f>
        <v>-57.891974310927054</v>
      </c>
      <c r="Q232" s="9">
        <f t="shared" si="59"/>
        <v>5.3555555555555552</v>
      </c>
      <c r="R232" s="1">
        <f>+'Ark1'!V584</f>
        <v>14.60165975103734</v>
      </c>
      <c r="S232" s="1"/>
      <c r="T232" s="28"/>
      <c r="AG232"/>
      <c r="AH232"/>
      <c r="AI232"/>
      <c r="AK232"/>
      <c r="AL232"/>
      <c r="AM232"/>
      <c r="AN232"/>
      <c r="AO232"/>
    </row>
    <row r="233" spans="1:41">
      <c r="A233" s="28"/>
      <c r="B233">
        <f>+'Ark1'!C585</f>
        <v>2019</v>
      </c>
      <c r="C233">
        <f>+'Ark1'!E585</f>
        <v>12</v>
      </c>
      <c r="D233">
        <f>+'Ark1'!Q585</f>
        <v>77</v>
      </c>
      <c r="E233" s="9">
        <f>+'Ark1'!R585</f>
        <v>441</v>
      </c>
      <c r="F233" s="9"/>
      <c r="G233" s="9">
        <f>+'Ark1'!S585</f>
        <v>441</v>
      </c>
      <c r="H233" s="97">
        <f>+'Ark1'!T585</f>
        <v>1.8607594936708864</v>
      </c>
      <c r="I233" s="97">
        <f>+'Ark1'!U585</f>
        <v>1.8301608634061033</v>
      </c>
      <c r="J233" s="1">
        <f>+'Ark1'!W585</f>
        <v>58.310657596371883</v>
      </c>
      <c r="K233" s="9"/>
      <c r="L233" s="9">
        <f>+'Ark1'!Z585</f>
        <v>132.18299319727888</v>
      </c>
      <c r="N233" s="9">
        <f>+'Ark1'!AA585</f>
        <v>26.339511995755618</v>
      </c>
      <c r="O233" s="1">
        <f>+'Ark1'!AB585</f>
        <v>3.0979621380573441</v>
      </c>
      <c r="P233" s="9">
        <f>+'Ark1'!AC585</f>
        <v>-55.613527916937507</v>
      </c>
      <c r="Q233" s="9">
        <f t="shared" si="59"/>
        <v>5.7272727272727275</v>
      </c>
      <c r="R233" s="1">
        <f>+'Ark1'!V585</f>
        <v>14.741496598639452</v>
      </c>
      <c r="S233" s="1"/>
      <c r="T233" s="28"/>
      <c r="AG233"/>
      <c r="AH233"/>
      <c r="AI233"/>
      <c r="AK233"/>
      <c r="AL233"/>
      <c r="AM233"/>
      <c r="AN233"/>
      <c r="AO233"/>
    </row>
    <row r="234" spans="1:41">
      <c r="A234" s="28"/>
      <c r="B234">
        <f>+'Ark1'!C586</f>
        <v>2019</v>
      </c>
      <c r="C234">
        <f>+'Ark1'!E586</f>
        <v>13</v>
      </c>
      <c r="D234">
        <f>+'Ark1'!Q586</f>
        <v>86</v>
      </c>
      <c r="E234" s="9">
        <f>+'Ark1'!R586</f>
        <v>461</v>
      </c>
      <c r="F234" s="9"/>
      <c r="G234" s="9">
        <f>+'Ark1'!S586</f>
        <v>459</v>
      </c>
      <c r="H234" s="97">
        <f>+'Ark1'!T586</f>
        <v>1.9451476793248952</v>
      </c>
      <c r="I234" s="97">
        <f>+'Ark1'!U586</f>
        <v>1.9387472620834043</v>
      </c>
      <c r="J234" s="1">
        <f>+'Ark1'!W586</f>
        <v>58.620915032679747</v>
      </c>
      <c r="K234" s="9"/>
      <c r="L234" s="9">
        <f>+'Ark1'!Z586</f>
        <v>134.53442265795204</v>
      </c>
      <c r="N234" s="9">
        <f>+'Ark1'!AA586</f>
        <v>28.132199436695121</v>
      </c>
      <c r="O234" s="1">
        <f>+'Ark1'!AB586</f>
        <v>3.4546672719815277</v>
      </c>
      <c r="P234" s="9">
        <f>+'Ark1'!AC586</f>
        <v>-57.596233693715277</v>
      </c>
      <c r="Q234" s="9">
        <f t="shared" si="59"/>
        <v>5.3604651162790695</v>
      </c>
      <c r="R234" s="1">
        <f>+'Ark1'!V586</f>
        <v>14.809110629067249</v>
      </c>
      <c r="S234" s="1"/>
      <c r="T234" s="28"/>
      <c r="AG234"/>
      <c r="AH234"/>
      <c r="AI234"/>
      <c r="AK234"/>
      <c r="AL234"/>
      <c r="AM234"/>
      <c r="AN234"/>
      <c r="AO234"/>
    </row>
    <row r="235" spans="1:41">
      <c r="A235" s="28"/>
      <c r="B235">
        <f>+'Ark1'!C587</f>
        <v>2019</v>
      </c>
      <c r="C235">
        <f>+'Ark1'!E587</f>
        <v>14</v>
      </c>
      <c r="D235">
        <f>+'Ark1'!Q587</f>
        <v>90</v>
      </c>
      <c r="E235" s="9">
        <f>+'Ark1'!R587</f>
        <v>468</v>
      </c>
      <c r="F235" s="9"/>
      <c r="G235" s="9">
        <f>+'Ark1'!S587</f>
        <v>468</v>
      </c>
      <c r="H235" s="97">
        <f>+'Ark1'!T587</f>
        <v>1.9746835443037976</v>
      </c>
      <c r="I235" s="97">
        <f>+'Ark1'!U587</f>
        <v>1.9660304345955697</v>
      </c>
      <c r="J235" s="1">
        <f>+'Ark1'!W587</f>
        <v>57.871794871794897</v>
      </c>
      <c r="K235" s="9"/>
      <c r="L235" s="9">
        <f>+'Ark1'!Z587</f>
        <v>133.80405982905981</v>
      </c>
      <c r="N235" s="9">
        <f>+'Ark1'!AA587</f>
        <v>27.705219597027256</v>
      </c>
      <c r="O235" s="1">
        <f>+'Ark1'!AB587</f>
        <v>3.5645175925116055</v>
      </c>
      <c r="P235" s="9">
        <f>+'Ark1'!AC587</f>
        <v>-53.2970334705212</v>
      </c>
      <c r="Q235" s="9">
        <f t="shared" si="59"/>
        <v>5.2</v>
      </c>
      <c r="R235" s="1">
        <f>+'Ark1'!V587</f>
        <v>14.576923076923077</v>
      </c>
      <c r="S235" s="1"/>
      <c r="T235" s="28"/>
      <c r="AG235"/>
      <c r="AH235"/>
      <c r="AI235"/>
      <c r="AK235"/>
      <c r="AL235"/>
      <c r="AM235"/>
      <c r="AN235"/>
      <c r="AO235"/>
    </row>
    <row r="236" spans="1:41">
      <c r="A236" s="28"/>
      <c r="B236">
        <f>+'Ark1'!C588</f>
        <v>2019</v>
      </c>
      <c r="C236">
        <f>+'Ark1'!E588</f>
        <v>15</v>
      </c>
      <c r="D236">
        <f>+'Ark1'!Q588</f>
        <v>83</v>
      </c>
      <c r="E236" s="9">
        <f>+'Ark1'!R588</f>
        <v>469</v>
      </c>
      <c r="F236" s="9"/>
      <c r="G236" s="9">
        <f>+'Ark1'!S588</f>
        <v>469</v>
      </c>
      <c r="H236" s="97">
        <f>+'Ark1'!T588</f>
        <v>1.9789029535864977</v>
      </c>
      <c r="I236" s="97">
        <f>+'Ark1'!U588</f>
        <v>1.9881646539523905</v>
      </c>
      <c r="J236" s="1">
        <f>+'Ark1'!W588</f>
        <v>58.053304904051181</v>
      </c>
      <c r="K236" s="9"/>
      <c r="L236" s="9">
        <f>+'Ark1'!Z588</f>
        <v>135.02196162046911</v>
      </c>
      <c r="N236" s="9">
        <f>+'Ark1'!AA588</f>
        <v>27.142639245938632</v>
      </c>
      <c r="O236" s="1">
        <f>+'Ark1'!AB588</f>
        <v>3.824415831863428</v>
      </c>
      <c r="P236" s="9">
        <f>+'Ark1'!AC588</f>
        <v>-56.794653201538978</v>
      </c>
      <c r="Q236" s="9">
        <f t="shared" si="59"/>
        <v>5.6506024096385543</v>
      </c>
      <c r="R236" s="1">
        <f>+'Ark1'!V588</f>
        <v>14.441364605543706</v>
      </c>
      <c r="S236" s="1"/>
      <c r="T236" s="28"/>
      <c r="AG236"/>
      <c r="AH236"/>
      <c r="AI236"/>
      <c r="AK236"/>
      <c r="AL236"/>
      <c r="AM236"/>
      <c r="AN236"/>
      <c r="AO236"/>
    </row>
    <row r="237" spans="1:41">
      <c r="A237" s="28"/>
      <c r="B237">
        <f>+'Ark1'!C589</f>
        <v>2019</v>
      </c>
      <c r="C237">
        <f>+'Ark1'!E589</f>
        <v>16</v>
      </c>
      <c r="D237">
        <f>+'Ark1'!Q589</f>
        <v>51</v>
      </c>
      <c r="E237" s="9">
        <f>+'Ark1'!R589</f>
        <v>325</v>
      </c>
      <c r="F237" s="9"/>
      <c r="G237" s="9">
        <f>+'Ark1'!S589</f>
        <v>325</v>
      </c>
      <c r="H237" s="97">
        <f>+'Ark1'!T589</f>
        <v>1.3713080168776368</v>
      </c>
      <c r="I237" s="97">
        <f>+'Ark1'!U589</f>
        <v>1.3541715402502483</v>
      </c>
      <c r="J237" s="1">
        <f>+'Ark1'!W589</f>
        <v>58.35384615384617</v>
      </c>
      <c r="K237" s="9"/>
      <c r="L237" s="9">
        <f>+'Ark1'!Z589</f>
        <v>132.71353846153843</v>
      </c>
      <c r="N237" s="9">
        <f>+'Ark1'!AA589</f>
        <v>25.906259441465661</v>
      </c>
      <c r="O237" s="1">
        <f>+'Ark1'!AB589</f>
        <v>3.6341574803131662</v>
      </c>
      <c r="P237" s="9">
        <f>+'Ark1'!AC589</f>
        <v>-54.682345759085926</v>
      </c>
      <c r="Q237" s="9">
        <f t="shared" si="59"/>
        <v>6.3725490196078427</v>
      </c>
      <c r="R237" s="1">
        <f>+'Ark1'!V589</f>
        <v>14.849230769230772</v>
      </c>
      <c r="S237" s="1"/>
      <c r="T237" s="28"/>
      <c r="AG237"/>
      <c r="AH237"/>
      <c r="AI237"/>
      <c r="AK237"/>
      <c r="AL237"/>
      <c r="AM237"/>
      <c r="AN237"/>
      <c r="AO237"/>
    </row>
    <row r="238" spans="1:41">
      <c r="A238" s="28"/>
      <c r="B238">
        <f>+'Ark1'!C590</f>
        <v>2019</v>
      </c>
      <c r="C238">
        <f>+'Ark1'!E590</f>
        <v>17</v>
      </c>
      <c r="D238">
        <f>+'Ark1'!Q590</f>
        <v>97</v>
      </c>
      <c r="E238" s="9">
        <f>+'Ark1'!R590</f>
        <v>594</v>
      </c>
      <c r="F238" s="9"/>
      <c r="G238" s="9">
        <f>+'Ark1'!S590</f>
        <v>594</v>
      </c>
      <c r="H238" s="97">
        <f>+'Ark1'!T590</f>
        <v>2.5063291139240502</v>
      </c>
      <c r="I238" s="97">
        <f>+'Ark1'!U590</f>
        <v>2.4625621970779004</v>
      </c>
      <c r="J238" s="1">
        <f>+'Ark1'!W590</f>
        <v>58.757575757575758</v>
      </c>
      <c r="K238" s="9"/>
      <c r="L238" s="9">
        <f>+'Ark1'!Z590</f>
        <v>132.04612794612791</v>
      </c>
      <c r="N238" s="9">
        <f>+'Ark1'!AA590</f>
        <v>28.513335414416595</v>
      </c>
      <c r="O238" s="1">
        <f>+'Ark1'!AB590</f>
        <v>3.6586438650310495</v>
      </c>
      <c r="P238" s="9">
        <f>+'Ark1'!AC590</f>
        <v>-56.707977208377585</v>
      </c>
      <c r="Q238" s="9">
        <f t="shared" si="59"/>
        <v>6.1237113402061851</v>
      </c>
      <c r="R238" s="1">
        <f>+'Ark1'!V590</f>
        <v>14.909090909090908</v>
      </c>
      <c r="S238" s="1"/>
      <c r="T238" s="28"/>
      <c r="AG238"/>
      <c r="AH238"/>
      <c r="AI238"/>
      <c r="AK238"/>
      <c r="AL238"/>
      <c r="AM238"/>
      <c r="AN238"/>
      <c r="AO238"/>
    </row>
    <row r="239" spans="1:41">
      <c r="A239" s="28"/>
      <c r="B239">
        <f>+'Ark1'!C591</f>
        <v>2019</v>
      </c>
      <c r="C239">
        <f>+'Ark1'!E591</f>
        <v>18</v>
      </c>
      <c r="D239">
        <f>+'Ark1'!Q591</f>
        <v>79</v>
      </c>
      <c r="E239" s="9">
        <f>+'Ark1'!R591</f>
        <v>497</v>
      </c>
      <c r="F239" s="9"/>
      <c r="G239" s="9">
        <f>+'Ark1'!S591</f>
        <v>497</v>
      </c>
      <c r="H239" s="97">
        <f>+'Ark1'!T591</f>
        <v>2.0970464135021096</v>
      </c>
      <c r="I239" s="97">
        <f>+'Ark1'!U591</f>
        <v>2.0903305592134216</v>
      </c>
      <c r="J239" s="1">
        <f>+'Ark1'!W591</f>
        <v>58.154929577464806</v>
      </c>
      <c r="K239" s="9"/>
      <c r="L239" s="9">
        <f>+'Ark1'!Z591</f>
        <v>133.96257545271621</v>
      </c>
      <c r="N239" s="9">
        <f>+'Ark1'!AA591</f>
        <v>27.768823764184472</v>
      </c>
      <c r="O239" s="1">
        <f>+'Ark1'!AB591</f>
        <v>3.8185901362731678</v>
      </c>
      <c r="P239" s="9">
        <f>+'Ark1'!AC591</f>
        <v>-59.209991192691312</v>
      </c>
      <c r="Q239" s="9">
        <f t="shared" si="59"/>
        <v>6.2911392405063289</v>
      </c>
      <c r="R239" s="1">
        <f>+'Ark1'!V591</f>
        <v>14.621730382293764</v>
      </c>
      <c r="S239" s="1"/>
      <c r="T239" s="28"/>
      <c r="AG239"/>
      <c r="AH239"/>
      <c r="AI239"/>
      <c r="AK239"/>
      <c r="AL239"/>
      <c r="AM239"/>
      <c r="AN239"/>
      <c r="AO239"/>
    </row>
    <row r="240" spans="1:41">
      <c r="A240" s="28"/>
      <c r="B240">
        <f>+'Ark1'!C592</f>
        <v>2019</v>
      </c>
      <c r="C240">
        <f>+'Ark1'!E592</f>
        <v>19</v>
      </c>
      <c r="D240">
        <f>+'Ark1'!Q592</f>
        <v>93</v>
      </c>
      <c r="E240" s="9">
        <f>+'Ark1'!R592</f>
        <v>542</v>
      </c>
      <c r="F240" s="9"/>
      <c r="G240" s="9">
        <f>+'Ark1'!S592</f>
        <v>542</v>
      </c>
      <c r="H240" s="97">
        <f>+'Ark1'!T592</f>
        <v>2.2869198312236283</v>
      </c>
      <c r="I240" s="97">
        <f>+'Ark1'!U592</f>
        <v>2.2626478116104529</v>
      </c>
      <c r="J240" s="1">
        <f>+'Ark1'!W592</f>
        <v>58.214022140221402</v>
      </c>
      <c r="K240" s="9"/>
      <c r="L240" s="9">
        <f>+'Ark1'!Z592</f>
        <v>132.96660516605164</v>
      </c>
      <c r="N240" s="9">
        <f>+'Ark1'!AA592</f>
        <v>28.313717795662203</v>
      </c>
      <c r="O240" s="1">
        <f>+'Ark1'!AB592</f>
        <v>3.6813014684149952</v>
      </c>
      <c r="P240" s="9">
        <f>+'Ark1'!AC592</f>
        <v>-50.753071449974655</v>
      </c>
      <c r="Q240" s="9">
        <f t="shared" si="59"/>
        <v>5.827956989247312</v>
      </c>
      <c r="R240" s="1">
        <f>+'Ark1'!V592</f>
        <v>14.68634686346863</v>
      </c>
      <c r="S240" s="1"/>
      <c r="T240" s="28"/>
      <c r="AG240"/>
      <c r="AH240"/>
      <c r="AI240"/>
      <c r="AK240"/>
      <c r="AL240"/>
      <c r="AM240"/>
      <c r="AN240"/>
      <c r="AO240"/>
    </row>
    <row r="241" spans="1:41">
      <c r="A241" s="28"/>
      <c r="B241">
        <f>+'Ark1'!C593</f>
        <v>2019</v>
      </c>
      <c r="C241">
        <f>+'Ark1'!E593</f>
        <v>20</v>
      </c>
      <c r="D241">
        <f>+'Ark1'!Q593</f>
        <v>89</v>
      </c>
      <c r="E241" s="9">
        <f>+'Ark1'!R593</f>
        <v>397</v>
      </c>
      <c r="F241" s="9"/>
      <c r="G241" s="9">
        <f>+'Ark1'!S593</f>
        <v>395</v>
      </c>
      <c r="H241" s="97">
        <f>+'Ark1'!T593</f>
        <v>1.6751054852320677</v>
      </c>
      <c r="I241" s="97">
        <f>+'Ark1'!U593</f>
        <v>1.6979332346923675</v>
      </c>
      <c r="J241" s="1">
        <f>+'Ark1'!W593</f>
        <v>57.58987341772152</v>
      </c>
      <c r="K241" s="9"/>
      <c r="L241" s="9">
        <f>+'Ark1'!Z593</f>
        <v>136.91417721518982</v>
      </c>
      <c r="N241" s="9">
        <f>+'Ark1'!AA593</f>
        <v>30.362335953878823</v>
      </c>
      <c r="O241" s="1">
        <f>+'Ark1'!AB593</f>
        <v>4.1502049647938906</v>
      </c>
      <c r="P241" s="9">
        <f>+'Ark1'!AC593</f>
        <v>-58.862964446363627</v>
      </c>
      <c r="Q241" s="9">
        <f t="shared" si="59"/>
        <v>4.4606741573033704</v>
      </c>
      <c r="R241" s="1">
        <f>+'Ark1'!V593</f>
        <v>14.267002518891696</v>
      </c>
      <c r="S241" s="1"/>
      <c r="T241" s="28"/>
      <c r="AG241"/>
      <c r="AH241"/>
      <c r="AI241"/>
      <c r="AK241"/>
      <c r="AL241"/>
      <c r="AM241"/>
      <c r="AN241"/>
      <c r="AO241"/>
    </row>
    <row r="242" spans="1:41">
      <c r="A242" s="28"/>
      <c r="B242">
        <f>+'Ark1'!C594</f>
        <v>2019</v>
      </c>
      <c r="C242">
        <f>+'Ark1'!E594</f>
        <v>21</v>
      </c>
      <c r="D242">
        <f>+'Ark1'!Q594</f>
        <v>97</v>
      </c>
      <c r="E242" s="9">
        <f>+'Ark1'!R594</f>
        <v>525</v>
      </c>
      <c r="F242" s="9"/>
      <c r="G242" s="9">
        <f>+'Ark1'!S594</f>
        <v>525</v>
      </c>
      <c r="H242" s="97">
        <f>+'Ark1'!T594</f>
        <v>2.2151898734177204</v>
      </c>
      <c r="I242" s="97">
        <f>+'Ark1'!U594</f>
        <v>2.2204326749477858</v>
      </c>
      <c r="J242" s="1">
        <f>+'Ark1'!W594</f>
        <v>58.702857142857155</v>
      </c>
      <c r="K242" s="9"/>
      <c r="L242" s="9">
        <f>+'Ark1'!Z594</f>
        <v>134.71104761904758</v>
      </c>
      <c r="N242" s="9">
        <f>+'Ark1'!AA594</f>
        <v>27.546100438695341</v>
      </c>
      <c r="O242" s="1">
        <f>+'Ark1'!AB594</f>
        <v>3.6508696196374864</v>
      </c>
      <c r="P242" s="9">
        <f>+'Ark1'!AC594</f>
        <v>-47.745513636277089</v>
      </c>
      <c r="Q242" s="9">
        <f t="shared" si="59"/>
        <v>5.4123711340206189</v>
      </c>
      <c r="R242" s="1">
        <f>+'Ark1'!V594</f>
        <v>14.994285714285722</v>
      </c>
      <c r="S242" s="1"/>
      <c r="T242" s="28"/>
      <c r="AG242"/>
      <c r="AH242"/>
      <c r="AI242"/>
      <c r="AK242"/>
      <c r="AL242"/>
      <c r="AM242"/>
      <c r="AN242"/>
      <c r="AO242"/>
    </row>
    <row r="243" spans="1:41">
      <c r="A243" s="28"/>
      <c r="B243">
        <f>+'Ark1'!C595</f>
        <v>2019</v>
      </c>
      <c r="C243">
        <f>+'Ark1'!E595</f>
        <v>22</v>
      </c>
      <c r="D243">
        <f>+'Ark1'!Q595</f>
        <v>82</v>
      </c>
      <c r="E243" s="9">
        <f>+'Ark1'!R595</f>
        <v>395</v>
      </c>
      <c r="F243" s="9"/>
      <c r="G243" s="9">
        <f>+'Ark1'!S595</f>
        <v>395</v>
      </c>
      <c r="H243" s="97">
        <f>+'Ark1'!T595</f>
        <v>1.6666666666666672</v>
      </c>
      <c r="I243" s="97">
        <f>+'Ark1'!U595</f>
        <v>1.690683885402311</v>
      </c>
      <c r="J243" s="1">
        <f>+'Ark1'!W595</f>
        <v>57.230379746835439</v>
      </c>
      <c r="K243" s="9"/>
      <c r="L243" s="9">
        <f>+'Ark1'!Z595</f>
        <v>136.32962025316451</v>
      </c>
      <c r="N243" s="9">
        <f>+'Ark1'!AA595</f>
        <v>29.053302539700777</v>
      </c>
      <c r="O243" s="1">
        <f>+'Ark1'!AB595</f>
        <v>4.1637481419953311</v>
      </c>
      <c r="P243" s="9">
        <f>+'Ark1'!AC595</f>
        <v>-59.850063149386713</v>
      </c>
      <c r="Q243" s="9">
        <f t="shared" si="59"/>
        <v>4.8170731707317076</v>
      </c>
      <c r="R243" s="1">
        <f>+'Ark1'!V595</f>
        <v>14.037974683544304</v>
      </c>
      <c r="S243" s="1"/>
      <c r="T243" s="28"/>
      <c r="AG243"/>
      <c r="AH243"/>
      <c r="AI243"/>
      <c r="AK243"/>
      <c r="AL243"/>
      <c r="AM243"/>
      <c r="AN243"/>
      <c r="AO243"/>
    </row>
    <row r="244" spans="1:41">
      <c r="A244" s="28"/>
      <c r="B244">
        <f>+'Ark1'!C596</f>
        <v>2019</v>
      </c>
      <c r="C244">
        <f>+'Ark1'!E596</f>
        <v>23</v>
      </c>
      <c r="D244">
        <f>+'Ark1'!Q596</f>
        <v>101</v>
      </c>
      <c r="E244" s="9">
        <f>+'Ark1'!R596</f>
        <v>559</v>
      </c>
      <c r="F244" s="9"/>
      <c r="G244" s="9">
        <f>+'Ark1'!S596</f>
        <v>558</v>
      </c>
      <c r="H244" s="97">
        <f>+'Ark1'!T596</f>
        <v>2.3586497890295357</v>
      </c>
      <c r="I244" s="97">
        <f>+'Ark1'!U596</f>
        <v>2.3465726084369996</v>
      </c>
      <c r="J244" s="1">
        <f>+'Ark1'!W596</f>
        <v>58.293906810035857</v>
      </c>
      <c r="K244" s="9"/>
      <c r="L244" s="9">
        <f>+'Ark1'!Z596</f>
        <v>133.94444444444437</v>
      </c>
      <c r="N244" s="9">
        <f>+'Ark1'!AA596</f>
        <v>27.603027526595856</v>
      </c>
      <c r="O244" s="1">
        <f>+'Ark1'!AB596</f>
        <v>3.4307797381043321</v>
      </c>
      <c r="P244" s="9">
        <f>+'Ark1'!AC596</f>
        <v>-57.167168875535161</v>
      </c>
      <c r="Q244" s="9">
        <f t="shared" si="59"/>
        <v>5.5346534653465342</v>
      </c>
      <c r="R244" s="1">
        <f>+'Ark1'!V596</f>
        <v>14.690518783542043</v>
      </c>
      <c r="S244" s="1"/>
      <c r="T244" s="28"/>
      <c r="AG244"/>
      <c r="AH244"/>
      <c r="AI244"/>
      <c r="AK244"/>
      <c r="AL244"/>
      <c r="AM244"/>
      <c r="AN244"/>
      <c r="AO244"/>
    </row>
    <row r="245" spans="1:41">
      <c r="A245" s="28"/>
      <c r="B245">
        <f>+'Ark1'!C597</f>
        <v>2019</v>
      </c>
      <c r="C245">
        <f>+'Ark1'!E597</f>
        <v>24</v>
      </c>
      <c r="D245">
        <f>+'Ark1'!Q597</f>
        <v>88</v>
      </c>
      <c r="E245" s="9">
        <f>+'Ark1'!R597</f>
        <v>531</v>
      </c>
      <c r="F245" s="9"/>
      <c r="G245" s="9">
        <f>+'Ark1'!S597</f>
        <v>531</v>
      </c>
      <c r="H245" s="97">
        <f>+'Ark1'!T597</f>
        <v>2.2405063291139236</v>
      </c>
      <c r="I245" s="97">
        <f>+'Ark1'!U597</f>
        <v>2.199959306944125</v>
      </c>
      <c r="J245" s="1">
        <f>+'Ark1'!W597</f>
        <v>57.681732580037682</v>
      </c>
      <c r="K245" s="9"/>
      <c r="L245" s="9">
        <f>+'Ark1'!Z597</f>
        <v>131.96082862523548</v>
      </c>
      <c r="N245" s="9">
        <f>+'Ark1'!AA597</f>
        <v>27.233731481139326</v>
      </c>
      <c r="O245" s="1">
        <f>+'Ark1'!AB597</f>
        <v>3.8774088086928904</v>
      </c>
      <c r="P245" s="9">
        <f>+'Ark1'!AC597</f>
        <v>-63.344356366356813</v>
      </c>
      <c r="Q245" s="9">
        <f t="shared" si="59"/>
        <v>6.0340909090909092</v>
      </c>
      <c r="R245" s="1">
        <f>+'Ark1'!V597</f>
        <v>14.36723163841808</v>
      </c>
      <c r="S245" s="1"/>
      <c r="T245" s="28"/>
      <c r="AG245"/>
      <c r="AH245"/>
      <c r="AI245"/>
      <c r="AK245"/>
      <c r="AL245"/>
      <c r="AM245"/>
      <c r="AN245"/>
      <c r="AO245"/>
    </row>
    <row r="246" spans="1:41">
      <c r="A246" s="28"/>
      <c r="B246">
        <f>+'Ark1'!C598</f>
        <v>2019</v>
      </c>
      <c r="C246">
        <f>+'Ark1'!E598</f>
        <v>25</v>
      </c>
      <c r="D246">
        <f>+'Ark1'!Q598</f>
        <v>77</v>
      </c>
      <c r="E246" s="9">
        <f>+'Ark1'!R598</f>
        <v>491</v>
      </c>
      <c r="F246" s="9"/>
      <c r="G246" s="9">
        <f>+'Ark1'!S598</f>
        <v>488</v>
      </c>
      <c r="H246" s="97">
        <f>+'Ark1'!T598</f>
        <v>2.0717299578059074</v>
      </c>
      <c r="I246" s="97">
        <f>+'Ark1'!U598</f>
        <v>2.0185780132303353</v>
      </c>
      <c r="J246" s="1">
        <f>+'Ark1'!W598</f>
        <v>58.379098360655746</v>
      </c>
      <c r="K246" s="9"/>
      <c r="L246" s="9">
        <f>+'Ark1'!Z598</f>
        <v>131.74999999999997</v>
      </c>
      <c r="N246" s="9">
        <f>+'Ark1'!AA598</f>
        <v>27.093496285707197</v>
      </c>
      <c r="O246" s="1">
        <f>+'Ark1'!AB598</f>
        <v>3.5363646018025441</v>
      </c>
      <c r="P246" s="9">
        <f>+'Ark1'!AC598</f>
        <v>-52.689048224130467</v>
      </c>
      <c r="Q246" s="9">
        <f t="shared" si="59"/>
        <v>6.3766233766233764</v>
      </c>
      <c r="R246" s="1">
        <f>+'Ark1'!V598</f>
        <v>14.727087576374746</v>
      </c>
      <c r="S246" s="1"/>
      <c r="T246" s="28"/>
      <c r="AG246"/>
      <c r="AH246"/>
      <c r="AI246"/>
      <c r="AK246"/>
      <c r="AL246"/>
      <c r="AM246"/>
      <c r="AN246"/>
      <c r="AO246"/>
    </row>
    <row r="247" spans="1:41">
      <c r="A247" s="28"/>
      <c r="B247">
        <f>+'Ark1'!C599</f>
        <v>2019</v>
      </c>
      <c r="C247">
        <f>+'Ark1'!E599</f>
        <v>26</v>
      </c>
      <c r="D247">
        <f>+'Ark1'!Q599</f>
        <v>86</v>
      </c>
      <c r="E247" s="9">
        <f>+'Ark1'!R599</f>
        <v>374</v>
      </c>
      <c r="F247" s="9"/>
      <c r="G247" s="9">
        <f>+'Ark1'!S599</f>
        <v>373</v>
      </c>
      <c r="H247" s="97">
        <f>+'Ark1'!T599</f>
        <v>1.5780590717299581</v>
      </c>
      <c r="I247" s="97">
        <f>+'Ark1'!U599</f>
        <v>1.5543747694312902</v>
      </c>
      <c r="J247" s="1">
        <f>+'Ark1'!W599</f>
        <v>58.088471849865982</v>
      </c>
      <c r="K247" s="9"/>
      <c r="L247" s="9">
        <f>+'Ark1'!Z599</f>
        <v>132.73083109919577</v>
      </c>
      <c r="N247" s="9">
        <f>+'Ark1'!AA599</f>
        <v>28.73544930503704</v>
      </c>
      <c r="O247" s="1">
        <f>+'Ark1'!AB599</f>
        <v>3.6281888734213328</v>
      </c>
      <c r="P247" s="9">
        <f>+'Ark1'!AC599</f>
        <v>-54.258032909891774</v>
      </c>
      <c r="Q247" s="9">
        <f t="shared" si="59"/>
        <v>4.3488372093023253</v>
      </c>
      <c r="R247" s="1">
        <f>+'Ark1'!V599</f>
        <v>14.609625668449199</v>
      </c>
      <c r="S247" s="1"/>
      <c r="T247" s="28"/>
      <c r="AG247"/>
      <c r="AH247"/>
      <c r="AI247"/>
      <c r="AK247"/>
      <c r="AL247"/>
      <c r="AM247"/>
      <c r="AN247"/>
      <c r="AO247"/>
    </row>
    <row r="248" spans="1:41">
      <c r="A248" s="28"/>
      <c r="B248">
        <f>+'Ark1'!C600</f>
        <v>2019</v>
      </c>
      <c r="C248">
        <f>+'Ark1'!E600</f>
        <v>27</v>
      </c>
      <c r="D248">
        <f>+'Ark1'!Q600</f>
        <v>92</v>
      </c>
      <c r="E248" s="9">
        <f>+'Ark1'!R600</f>
        <v>467</v>
      </c>
      <c r="F248" s="9"/>
      <c r="G248" s="9">
        <f>+'Ark1'!S600</f>
        <v>466</v>
      </c>
      <c r="H248" s="97">
        <f>+'Ark1'!T600</f>
        <v>1.9704641350210972</v>
      </c>
      <c r="I248" s="97">
        <f>+'Ark1'!U600</f>
        <v>1.9362415428679876</v>
      </c>
      <c r="J248" s="1">
        <f>+'Ark1'!W600</f>
        <v>58.422746781115904</v>
      </c>
      <c r="K248" s="9"/>
      <c r="L248" s="9">
        <f>+'Ark1'!Z600</f>
        <v>132.342253218884</v>
      </c>
      <c r="N248" s="9">
        <f>+'Ark1'!AA600</f>
        <v>28.279781299203073</v>
      </c>
      <c r="O248" s="1">
        <f>+'Ark1'!AB600</f>
        <v>3.8389574329407874</v>
      </c>
      <c r="P248" s="9">
        <f>+'Ark1'!AC600</f>
        <v>-56.463723988541027</v>
      </c>
      <c r="Q248" s="9">
        <f t="shared" si="59"/>
        <v>5.0760869565217392</v>
      </c>
      <c r="R248" s="1">
        <f>+'Ark1'!V600</f>
        <v>14.807280513918631</v>
      </c>
      <c r="S248" s="1"/>
      <c r="T248" s="28"/>
      <c r="AG248"/>
      <c r="AH248"/>
      <c r="AI248"/>
      <c r="AK248"/>
      <c r="AL248"/>
      <c r="AM248"/>
      <c r="AN248"/>
      <c r="AO248"/>
    </row>
    <row r="249" spans="1:41">
      <c r="A249" s="28"/>
      <c r="B249">
        <f>+'Ark1'!C601</f>
        <v>2019</v>
      </c>
      <c r="C249">
        <f>+'Ark1'!E601</f>
        <v>28</v>
      </c>
      <c r="D249">
        <f>+'Ark1'!Q601</f>
        <v>76</v>
      </c>
      <c r="E249" s="9">
        <f>+'Ark1'!R601</f>
        <v>369</v>
      </c>
      <c r="F249" s="9"/>
      <c r="G249" s="9">
        <f>+'Ark1'!S601</f>
        <v>365</v>
      </c>
      <c r="H249" s="97">
        <f>+'Ark1'!T601</f>
        <v>1.5569620253164556</v>
      </c>
      <c r="I249" s="97">
        <f>+'Ark1'!U601</f>
        <v>1.5913624627990479</v>
      </c>
      <c r="J249" s="1">
        <f>+'Ark1'!W601</f>
        <v>57.523287671232893</v>
      </c>
      <c r="K249" s="9"/>
      <c r="L249" s="9">
        <f>+'Ark1'!Z601</f>
        <v>138.8676712328766</v>
      </c>
      <c r="N249" s="9">
        <f>+'Ark1'!AA601</f>
        <v>27.290509089382848</v>
      </c>
      <c r="O249" s="1">
        <f>+'Ark1'!AB601</f>
        <v>0</v>
      </c>
      <c r="P249" s="9">
        <f>+'Ark1'!AC601</f>
        <v>0</v>
      </c>
      <c r="Q249" s="9">
        <f t="shared" si="59"/>
        <v>4.8552631578947372</v>
      </c>
      <c r="R249" s="1">
        <f>+'Ark1'!V601</f>
        <v>14.211382113821138</v>
      </c>
      <c r="S249" s="1"/>
      <c r="T249" s="28"/>
      <c r="AG249"/>
      <c r="AH249"/>
      <c r="AI249"/>
      <c r="AK249"/>
      <c r="AL249"/>
      <c r="AM249"/>
      <c r="AN249"/>
      <c r="AO249"/>
    </row>
    <row r="250" spans="1:41">
      <c r="A250" s="28"/>
      <c r="B250">
        <f>+'Ark1'!C602</f>
        <v>2019</v>
      </c>
      <c r="C250">
        <f>+'Ark1'!E602</f>
        <v>29</v>
      </c>
      <c r="D250">
        <f>+'Ark1'!Q602</f>
        <v>96</v>
      </c>
      <c r="E250" s="9">
        <f>+'Ark1'!R602</f>
        <v>608</v>
      </c>
      <c r="F250" s="9"/>
      <c r="G250" s="9">
        <f>+'Ark1'!S602</f>
        <v>605</v>
      </c>
      <c r="H250" s="97">
        <f>+'Ark1'!T602</f>
        <v>2.5654008438818567</v>
      </c>
      <c r="I250" s="97">
        <f>+'Ark1'!U602</f>
        <v>2.5572087469687848</v>
      </c>
      <c r="J250" s="1">
        <f>+'Ark1'!W602</f>
        <v>58.262809917355369</v>
      </c>
      <c r="K250" s="9"/>
      <c r="L250" s="9">
        <f>+'Ark1'!Z602</f>
        <v>134.62809917355392</v>
      </c>
      <c r="N250" s="9">
        <f>+'Ark1'!AA602</f>
        <v>29.204966811647871</v>
      </c>
      <c r="O250" s="1">
        <f>+'Ark1'!AB602</f>
        <v>4.4098337187108116</v>
      </c>
      <c r="P250" s="9">
        <f>+'Ark1'!AC602</f>
        <v>-59.718860599112787</v>
      </c>
      <c r="Q250" s="9">
        <f t="shared" si="59"/>
        <v>6.333333333333333</v>
      </c>
      <c r="R250" s="1">
        <f>+'Ark1'!V602</f>
        <v>14.685855263157899</v>
      </c>
      <c r="S250" s="1"/>
      <c r="T250" s="28"/>
      <c r="AG250"/>
      <c r="AH250"/>
      <c r="AI250"/>
      <c r="AK250"/>
      <c r="AL250"/>
      <c r="AM250"/>
      <c r="AN250"/>
      <c r="AO250"/>
    </row>
    <row r="251" spans="1:41">
      <c r="A251" s="28"/>
      <c r="B251">
        <f>+'Ark1'!C603</f>
        <v>2019</v>
      </c>
      <c r="C251">
        <f>+'Ark1'!E603</f>
        <v>30</v>
      </c>
      <c r="D251">
        <f>+'Ark1'!Q603</f>
        <v>73</v>
      </c>
      <c r="E251" s="9">
        <f>+'Ark1'!R603</f>
        <v>376</v>
      </c>
      <c r="F251" s="9"/>
      <c r="G251" s="9">
        <f>+'Ark1'!S603</f>
        <v>375</v>
      </c>
      <c r="H251" s="97">
        <f>+'Ark1'!T603</f>
        <v>1.5864978902953588</v>
      </c>
      <c r="I251" s="97">
        <f>+'Ark1'!U603</f>
        <v>1.5948191685454123</v>
      </c>
      <c r="J251" s="1">
        <f>+'Ark1'!W603</f>
        <v>58.778666666666673</v>
      </c>
      <c r="K251" s="9"/>
      <c r="L251" s="9">
        <f>+'Ark1'!Z603</f>
        <v>135.45813333333331</v>
      </c>
      <c r="N251" s="9">
        <f>+'Ark1'!AA603</f>
        <v>25.08363996410614</v>
      </c>
      <c r="O251" s="1">
        <f>+'Ark1'!AB603</f>
        <v>2.9971672551854005</v>
      </c>
      <c r="P251" s="9">
        <f>+'Ark1'!AC603</f>
        <v>-56.734605995828517</v>
      </c>
      <c r="Q251" s="9">
        <f t="shared" si="59"/>
        <v>5.1506849315068495</v>
      </c>
      <c r="R251" s="1">
        <f>+'Ark1'!V603</f>
        <v>15.018617021276597</v>
      </c>
      <c r="S251" s="1"/>
      <c r="T251" s="28"/>
      <c r="AG251"/>
      <c r="AH251"/>
      <c r="AI251"/>
      <c r="AK251"/>
      <c r="AL251"/>
      <c r="AM251"/>
      <c r="AN251"/>
      <c r="AO251"/>
    </row>
    <row r="252" spans="1:41">
      <c r="A252" s="28"/>
      <c r="B252">
        <f>+'Ark1'!C604</f>
        <v>2019</v>
      </c>
      <c r="C252">
        <f>+'Ark1'!E604</f>
        <v>31</v>
      </c>
      <c r="D252">
        <f>+'Ark1'!Q604</f>
        <v>71</v>
      </c>
      <c r="E252" s="9">
        <f>+'Ark1'!R604</f>
        <v>368</v>
      </c>
      <c r="F252" s="9"/>
      <c r="G252" s="9">
        <f>+'Ark1'!S604</f>
        <v>367</v>
      </c>
      <c r="H252" s="97">
        <f>+'Ark1'!T604</f>
        <v>1.5527426160337547</v>
      </c>
      <c r="I252" s="97">
        <f>+'Ark1'!U604</f>
        <v>1.5356438825259302</v>
      </c>
      <c r="J252" s="1">
        <f>+'Ark1'!W604</f>
        <v>58.572207084468687</v>
      </c>
      <c r="K252" s="9"/>
      <c r="L252" s="9">
        <f>+'Ark1'!Z604</f>
        <v>133.27520435967304</v>
      </c>
      <c r="N252" s="9">
        <f>+'Ark1'!AA604</f>
        <v>30.259408173267111</v>
      </c>
      <c r="O252" s="1">
        <f>+'Ark1'!AB604</f>
        <v>4.0142242022857557</v>
      </c>
      <c r="P252" s="9">
        <f>+'Ark1'!AC604</f>
        <v>-54.818450139713839</v>
      </c>
      <c r="Q252" s="9">
        <f t="shared" si="59"/>
        <v>5.183098591549296</v>
      </c>
      <c r="R252" s="1">
        <f>+'Ark1'!V604</f>
        <v>14.929347826086955</v>
      </c>
      <c r="S252" s="1"/>
      <c r="T252" s="28"/>
      <c r="AG252"/>
      <c r="AH252"/>
      <c r="AI252"/>
      <c r="AK252"/>
      <c r="AL252"/>
      <c r="AM252"/>
      <c r="AN252"/>
      <c r="AO252"/>
    </row>
    <row r="253" spans="1:41">
      <c r="A253" s="28"/>
      <c r="B253">
        <f>+'Ark1'!C605</f>
        <v>2019</v>
      </c>
      <c r="C253">
        <f>+'Ark1'!E605</f>
        <v>32</v>
      </c>
      <c r="D253">
        <f>+'Ark1'!Q605</f>
        <v>61</v>
      </c>
      <c r="E253" s="9">
        <f>+'Ark1'!R605</f>
        <v>413</v>
      </c>
      <c r="F253" s="9"/>
      <c r="G253" s="9">
        <f>+'Ark1'!S605</f>
        <v>412</v>
      </c>
      <c r="H253" s="97">
        <f>+'Ark1'!T605</f>
        <v>1.7426160337552741</v>
      </c>
      <c r="I253" s="97">
        <f>+'Ark1'!U605</f>
        <v>1.6916069294435745</v>
      </c>
      <c r="J253" s="1">
        <f>+'Ark1'!W605</f>
        <v>58.305825242718448</v>
      </c>
      <c r="K253" s="9"/>
      <c r="L253" s="9">
        <f>+'Ark1'!Z605</f>
        <v>130.77572815533981</v>
      </c>
      <c r="N253" s="9">
        <f>+'Ark1'!AA605</f>
        <v>31.87896700163185</v>
      </c>
      <c r="O253" s="1">
        <f>+'Ark1'!AB605</f>
        <v>3.4883530273247998</v>
      </c>
      <c r="P253" s="9">
        <f>+'Ark1'!AC605</f>
        <v>-56.976511006394489</v>
      </c>
      <c r="Q253" s="9">
        <f t="shared" si="59"/>
        <v>6.7704918032786887</v>
      </c>
      <c r="R253" s="1">
        <f>+'Ark1'!V605</f>
        <v>14.854721549636803</v>
      </c>
      <c r="S253" s="1"/>
      <c r="T253" s="28"/>
      <c r="AG253"/>
      <c r="AH253"/>
      <c r="AI253"/>
      <c r="AK253"/>
      <c r="AL253"/>
      <c r="AM253"/>
      <c r="AN253"/>
      <c r="AO253"/>
    </row>
    <row r="254" spans="1:41">
      <c r="A254" s="28"/>
      <c r="B254">
        <f>+'Ark1'!C606</f>
        <v>2019</v>
      </c>
      <c r="C254">
        <f>+'Ark1'!E606</f>
        <v>33</v>
      </c>
      <c r="D254">
        <f>+'Ark1'!Q606</f>
        <v>78</v>
      </c>
      <c r="E254" s="9">
        <f>+'Ark1'!R606</f>
        <v>498</v>
      </c>
      <c r="F254" s="9"/>
      <c r="G254" s="9">
        <f>+'Ark1'!S606</f>
        <v>498</v>
      </c>
      <c r="H254" s="97">
        <f>+'Ark1'!T606</f>
        <v>2.1012658227848111</v>
      </c>
      <c r="I254" s="97">
        <f>+'Ark1'!U606</f>
        <v>2.1182761885035002</v>
      </c>
      <c r="J254" s="1">
        <f>+'Ark1'!W606</f>
        <v>57.441767068273087</v>
      </c>
      <c r="K254" s="9"/>
      <c r="L254" s="9">
        <f>+'Ark1'!Z606</f>
        <v>135.48092369477905</v>
      </c>
      <c r="N254" s="9">
        <f>+'Ark1'!AA606</f>
        <v>30.418593340809419</v>
      </c>
      <c r="O254" s="1">
        <f>+'Ark1'!AB606</f>
        <v>4.0217309418999676</v>
      </c>
      <c r="P254" s="9">
        <f>+'Ark1'!AC606</f>
        <v>-59.879990003848242</v>
      </c>
      <c r="Q254" s="9">
        <f t="shared" si="59"/>
        <v>6.384615384615385</v>
      </c>
      <c r="R254" s="1">
        <f>+'Ark1'!V606</f>
        <v>14.337349397590362</v>
      </c>
      <c r="S254" s="1"/>
      <c r="T254" s="28"/>
      <c r="AG254"/>
      <c r="AH254"/>
      <c r="AI254"/>
      <c r="AK254"/>
      <c r="AL254"/>
      <c r="AM254"/>
      <c r="AN254"/>
      <c r="AO254"/>
    </row>
    <row r="255" spans="1:41">
      <c r="A255" s="28"/>
      <c r="B255">
        <f>+'Ark1'!C607</f>
        <v>2019</v>
      </c>
      <c r="C255">
        <f>+'Ark1'!E607</f>
        <v>34</v>
      </c>
      <c r="D255">
        <f>+'Ark1'!Q607</f>
        <v>81</v>
      </c>
      <c r="E255" s="9">
        <f>+'Ark1'!R607</f>
        <v>379</v>
      </c>
      <c r="F255" s="9"/>
      <c r="G255" s="9">
        <f>+'Ark1'!S607</f>
        <v>379</v>
      </c>
      <c r="H255" s="97">
        <f>+'Ark1'!T607</f>
        <v>1.5991561181434597</v>
      </c>
      <c r="I255" s="97">
        <f>+'Ark1'!U607</f>
        <v>1.6247490285636477</v>
      </c>
      <c r="J255" s="1">
        <f>+'Ark1'!W607</f>
        <v>58.002638522427439</v>
      </c>
      <c r="K255" s="9"/>
      <c r="L255" s="9">
        <f>+'Ark1'!Z607</f>
        <v>136.54379947229549</v>
      </c>
      <c r="N255" s="9">
        <f>+'Ark1'!AA607</f>
        <v>26.050704209016232</v>
      </c>
      <c r="O255" s="1">
        <f>+'Ark1'!AB607</f>
        <v>3.5166386871007034</v>
      </c>
      <c r="P255" s="9">
        <f>+'Ark1'!AC607</f>
        <v>-46.772732902726531</v>
      </c>
      <c r="Q255" s="9">
        <f t="shared" si="59"/>
        <v>4.6790123456790127</v>
      </c>
      <c r="R255" s="1">
        <f>+'Ark1'!V607</f>
        <v>14.498680738786279</v>
      </c>
      <c r="S255" s="1"/>
      <c r="T255" s="28"/>
      <c r="AG255"/>
      <c r="AH255"/>
      <c r="AI255"/>
      <c r="AK255"/>
      <c r="AL255"/>
      <c r="AM255"/>
      <c r="AN255"/>
      <c r="AO255"/>
    </row>
    <row r="256" spans="1:41">
      <c r="A256" s="28"/>
      <c r="B256">
        <f>+'Ark1'!C608</f>
        <v>2019</v>
      </c>
      <c r="C256">
        <f>+'Ark1'!E608</f>
        <v>35</v>
      </c>
      <c r="D256">
        <f>+'Ark1'!Q608</f>
        <v>68</v>
      </c>
      <c r="E256" s="9">
        <f>+'Ark1'!R608</f>
        <v>425</v>
      </c>
      <c r="F256" s="9"/>
      <c r="G256" s="9">
        <f>+'Ark1'!S608</f>
        <v>425</v>
      </c>
      <c r="H256" s="97">
        <f>+'Ark1'!T608</f>
        <v>1.7932489451476796</v>
      </c>
      <c r="I256" s="97">
        <f>+'Ark1'!U608</f>
        <v>1.7672368883210827</v>
      </c>
      <c r="J256" s="1">
        <f>+'Ark1'!W608</f>
        <v>57.814117647058815</v>
      </c>
      <c r="K256" s="9"/>
      <c r="L256" s="9">
        <f>+'Ark1'!Z608</f>
        <v>132.4435294117647</v>
      </c>
      <c r="N256" s="9">
        <f>+'Ark1'!AA608</f>
        <v>29.148077313480993</v>
      </c>
      <c r="O256" s="1">
        <f>+'Ark1'!AB608</f>
        <v>3.680893527749725</v>
      </c>
      <c r="P256" s="9">
        <f>+'Ark1'!AC608</f>
        <v>-61.195570277638488</v>
      </c>
      <c r="Q256" s="9">
        <f t="shared" si="59"/>
        <v>6.25</v>
      </c>
      <c r="R256" s="1">
        <f>+'Ark1'!V608</f>
        <v>14.367058823529415</v>
      </c>
      <c r="S256" s="1"/>
      <c r="T256" s="28"/>
      <c r="AG256"/>
      <c r="AH256"/>
      <c r="AI256"/>
      <c r="AK256"/>
      <c r="AL256"/>
      <c r="AM256"/>
      <c r="AN256"/>
      <c r="AO256"/>
    </row>
    <row r="257" spans="1:41">
      <c r="A257" s="28"/>
      <c r="B257">
        <f>+'Ark1'!C609</f>
        <v>2019</v>
      </c>
      <c r="C257">
        <f>+'Ark1'!E609</f>
        <v>36</v>
      </c>
      <c r="D257">
        <f>+'Ark1'!Q609</f>
        <v>73</v>
      </c>
      <c r="E257" s="9">
        <f>+'Ark1'!R609</f>
        <v>367</v>
      </c>
      <c r="F257" s="9"/>
      <c r="G257" s="9">
        <f>+'Ark1'!S609</f>
        <v>367</v>
      </c>
      <c r="H257" s="97">
        <f>+'Ark1'!T609</f>
        <v>1.548523206751055</v>
      </c>
      <c r="I257" s="97">
        <f>+'Ark1'!U609</f>
        <v>1.574656307533862</v>
      </c>
      <c r="J257" s="1">
        <f>+'Ark1'!W609</f>
        <v>58.250681198910094</v>
      </c>
      <c r="K257" s="9"/>
      <c r="L257" s="9">
        <f>+'Ark1'!Z609</f>
        <v>136.66100817438704</v>
      </c>
      <c r="N257" s="9">
        <f>+'Ark1'!AA609</f>
        <v>30.480853923926922</v>
      </c>
      <c r="O257" s="1">
        <f>+'Ark1'!AB609</f>
        <v>3.684024473413507</v>
      </c>
      <c r="P257" s="9">
        <f>+'Ark1'!AC609</f>
        <v>-68.898828458054226</v>
      </c>
      <c r="Q257" s="9">
        <f t="shared" si="59"/>
        <v>5.0273972602739727</v>
      </c>
      <c r="R257" s="1">
        <f>+'Ark1'!V609</f>
        <v>14.547683923705723</v>
      </c>
      <c r="S257" s="1"/>
      <c r="T257" s="28"/>
      <c r="AG257"/>
      <c r="AH257"/>
      <c r="AI257"/>
      <c r="AK257"/>
      <c r="AL257"/>
      <c r="AM257"/>
      <c r="AN257"/>
      <c r="AO257"/>
    </row>
    <row r="258" spans="1:41">
      <c r="A258" s="28"/>
      <c r="B258">
        <f>+'Ark1'!C610</f>
        <v>2019</v>
      </c>
      <c r="C258">
        <f>+'Ark1'!E610</f>
        <v>37</v>
      </c>
      <c r="D258">
        <f>+'Ark1'!Q610</f>
        <v>78</v>
      </c>
      <c r="E258" s="9">
        <f>+'Ark1'!R610</f>
        <v>443</v>
      </c>
      <c r="F258" s="9"/>
      <c r="G258" s="9">
        <f>+'Ark1'!S610</f>
        <v>443</v>
      </c>
      <c r="H258" s="97">
        <f>+'Ark1'!T610</f>
        <v>1.8691983122362872</v>
      </c>
      <c r="I258" s="97">
        <f>+'Ark1'!U610</f>
        <v>1.8480387194746912</v>
      </c>
      <c r="J258" s="1">
        <f>+'Ark1'!W610</f>
        <v>58.577878103837485</v>
      </c>
      <c r="K258" s="9"/>
      <c r="L258" s="9">
        <f>+'Ark1'!Z610</f>
        <v>132.87162528216703</v>
      </c>
      <c r="N258" s="9">
        <f>+'Ark1'!AA610</f>
        <v>26.75821252089338</v>
      </c>
      <c r="O258" s="1">
        <f>+'Ark1'!AB610</f>
        <v>3.3265004779552974</v>
      </c>
      <c r="P258" s="9">
        <f>+'Ark1'!AC610</f>
        <v>-54.001230463414061</v>
      </c>
      <c r="Q258" s="9">
        <f t="shared" si="59"/>
        <v>5.6794871794871797</v>
      </c>
      <c r="R258" s="1">
        <f>+'Ark1'!V610</f>
        <v>15.015801354401798</v>
      </c>
      <c r="S258" s="1"/>
      <c r="T258" s="28"/>
      <c r="AG258"/>
      <c r="AH258"/>
      <c r="AI258"/>
      <c r="AK258"/>
      <c r="AL258"/>
      <c r="AM258"/>
      <c r="AN258"/>
      <c r="AO258"/>
    </row>
    <row r="259" spans="1:41">
      <c r="A259" s="28"/>
      <c r="B259">
        <f>+'Ark1'!C611</f>
        <v>2019</v>
      </c>
      <c r="C259">
        <f>+'Ark1'!E611</f>
        <v>38</v>
      </c>
      <c r="D259">
        <f>+'Ark1'!Q611</f>
        <v>57</v>
      </c>
      <c r="E259" s="9">
        <f>+'Ark1'!R611</f>
        <v>384</v>
      </c>
      <c r="F259" s="9"/>
      <c r="G259" s="9">
        <f>+'Ark1'!S611</f>
        <v>384</v>
      </c>
      <c r="H259" s="97">
        <f>+'Ark1'!T611</f>
        <v>1.620253164556962</v>
      </c>
      <c r="I259" s="97">
        <f>+'Ark1'!U611</f>
        <v>1.652791985626785</v>
      </c>
      <c r="J259" s="1">
        <f>+'Ark1'!W611</f>
        <v>57.51822916666665</v>
      </c>
      <c r="K259" s="9"/>
      <c r="L259" s="9">
        <f>+'Ark1'!Z611</f>
        <v>137.09192708333339</v>
      </c>
      <c r="N259" s="9">
        <f>+'Ark1'!AA611</f>
        <v>29.496139620911975</v>
      </c>
      <c r="O259" s="1">
        <f>+'Ark1'!AB611</f>
        <v>4.3588608256611092</v>
      </c>
      <c r="P259" s="9">
        <f>+'Ark1'!AC611</f>
        <v>-49.131947997640609</v>
      </c>
      <c r="Q259" s="9">
        <f t="shared" si="59"/>
        <v>6.7368421052631575</v>
      </c>
      <c r="R259" s="1">
        <f>+'Ark1'!V611</f>
        <v>14.1953125</v>
      </c>
      <c r="S259" s="1"/>
      <c r="T259" s="28"/>
      <c r="AG259"/>
      <c r="AH259"/>
      <c r="AI259"/>
      <c r="AK259"/>
      <c r="AL259"/>
      <c r="AM259"/>
      <c r="AN259"/>
      <c r="AO259"/>
    </row>
    <row r="260" spans="1:41">
      <c r="A260" s="28"/>
      <c r="B260">
        <f>+'Ark1'!C612</f>
        <v>2019</v>
      </c>
      <c r="C260">
        <f>+'Ark1'!E612</f>
        <v>39</v>
      </c>
      <c r="D260">
        <f>+'Ark1'!Q612</f>
        <v>79</v>
      </c>
      <c r="E260" s="9">
        <f>+'Ark1'!R612</f>
        <v>414</v>
      </c>
      <c r="F260" s="9"/>
      <c r="G260" s="9">
        <f>+'Ark1'!S612</f>
        <v>414</v>
      </c>
      <c r="H260" s="97">
        <f>+'Ark1'!T612</f>
        <v>1.7468354430379749</v>
      </c>
      <c r="I260" s="97">
        <f>+'Ark1'!U612</f>
        <v>1.7791425866505861</v>
      </c>
      <c r="J260" s="1">
        <f>+'Ark1'!W612</f>
        <v>58.118357487922715</v>
      </c>
      <c r="K260" s="9"/>
      <c r="L260" s="9">
        <f>+'Ark1'!Z612</f>
        <v>136.87852657004831</v>
      </c>
      <c r="N260" s="9">
        <f>+'Ark1'!AA612</f>
        <v>25.958622937933796</v>
      </c>
      <c r="O260" s="1">
        <f>+'Ark1'!AB612</f>
        <v>3.660469229936667</v>
      </c>
      <c r="P260" s="9">
        <f>+'Ark1'!AC612</f>
        <v>-52.211097527687343</v>
      </c>
      <c r="Q260" s="9">
        <f t="shared" si="59"/>
        <v>5.2405063291139244</v>
      </c>
      <c r="R260" s="1">
        <f>+'Ark1'!V612</f>
        <v>14.565217391304348</v>
      </c>
      <c r="S260" s="1"/>
      <c r="T260" s="28"/>
      <c r="AG260"/>
      <c r="AH260"/>
      <c r="AI260"/>
      <c r="AK260"/>
      <c r="AL260"/>
      <c r="AM260"/>
      <c r="AN260"/>
      <c r="AO260"/>
    </row>
    <row r="261" spans="1:41">
      <c r="A261" s="28"/>
      <c r="B261">
        <f>+'Ark1'!C613</f>
        <v>2019</v>
      </c>
      <c r="C261">
        <f>+'Ark1'!E613</f>
        <v>40</v>
      </c>
      <c r="D261">
        <f>+'Ark1'!Q613</f>
        <v>75</v>
      </c>
      <c r="E261" s="9">
        <f>+'Ark1'!R613</f>
        <v>473</v>
      </c>
      <c r="F261" s="9"/>
      <c r="G261" s="9">
        <f>+'Ark1'!S613</f>
        <v>473</v>
      </c>
      <c r="H261" s="97">
        <f>+'Ark1'!T613</f>
        <v>1.9957805907172996</v>
      </c>
      <c r="I261" s="97">
        <f>+'Ark1'!U613</f>
        <v>1.9850627236368528</v>
      </c>
      <c r="J261" s="1">
        <f>+'Ark1'!W613</f>
        <v>58.376321353065535</v>
      </c>
      <c r="K261" s="9"/>
      <c r="L261" s="9">
        <f>+'Ark1'!Z613</f>
        <v>133.67124735729391</v>
      </c>
      <c r="N261" s="9">
        <f>+'Ark1'!AA613</f>
        <v>28.139945837208625</v>
      </c>
      <c r="O261" s="1">
        <f>+'Ark1'!AB613</f>
        <v>3.7532268848221326</v>
      </c>
      <c r="P261" s="9">
        <f>+'Ark1'!AC613</f>
        <v>-52.683736725671501</v>
      </c>
      <c r="Q261" s="9">
        <f t="shared" si="59"/>
        <v>6.3066666666666666</v>
      </c>
      <c r="R261" s="1">
        <f>+'Ark1'!V613</f>
        <v>14.684989429175475</v>
      </c>
      <c r="S261" s="1"/>
      <c r="T261" s="28"/>
      <c r="AG261"/>
      <c r="AH261"/>
      <c r="AI261"/>
      <c r="AK261"/>
      <c r="AL261"/>
      <c r="AM261"/>
      <c r="AN261"/>
      <c r="AO261"/>
    </row>
    <row r="262" spans="1:41">
      <c r="A262" s="28"/>
      <c r="B262">
        <f>+'Ark1'!C614</f>
        <v>2019</v>
      </c>
      <c r="C262">
        <f>+'Ark1'!E614</f>
        <v>41</v>
      </c>
      <c r="D262">
        <f>+'Ark1'!Q614</f>
        <v>70</v>
      </c>
      <c r="E262" s="9">
        <f>+'Ark1'!R614</f>
        <v>440</v>
      </c>
      <c r="F262" s="9"/>
      <c r="G262" s="9">
        <f>+'Ark1'!S614</f>
        <v>439</v>
      </c>
      <c r="H262" s="97">
        <f>+'Ark1'!T614</f>
        <v>1.8565400843881861</v>
      </c>
      <c r="I262" s="97">
        <f>+'Ark1'!U614</f>
        <v>1.8394164206633925</v>
      </c>
      <c r="J262" s="1">
        <f>+'Ark1'!W614</f>
        <v>58.127562642369021</v>
      </c>
      <c r="K262" s="9"/>
      <c r="L262" s="9">
        <f>+'Ark1'!Z614</f>
        <v>133.45671981776755</v>
      </c>
      <c r="N262" s="9">
        <f>+'Ark1'!AA614</f>
        <v>27.884517698562405</v>
      </c>
      <c r="O262" s="1">
        <f>+'Ark1'!AB614</f>
        <v>3.7382637888410089</v>
      </c>
      <c r="P262" s="9">
        <f>+'Ark1'!AC614</f>
        <v>-52.030465805173002</v>
      </c>
      <c r="Q262" s="9">
        <f t="shared" si="59"/>
        <v>6.2857142857142856</v>
      </c>
      <c r="R262" s="1">
        <f>+'Ark1'!V614</f>
        <v>14.490909090909092</v>
      </c>
      <c r="S262" s="1"/>
      <c r="T262" s="28"/>
      <c r="AG262"/>
      <c r="AH262"/>
      <c r="AI262"/>
      <c r="AK262"/>
      <c r="AL262"/>
      <c r="AM262"/>
      <c r="AN262"/>
      <c r="AO262"/>
    </row>
    <row r="263" spans="1:41">
      <c r="A263" s="28"/>
      <c r="B263">
        <f>+'Ark1'!C615</f>
        <v>2019</v>
      </c>
      <c r="C263">
        <f>+'Ark1'!E615</f>
        <v>42</v>
      </c>
      <c r="D263">
        <f>+'Ark1'!Q615</f>
        <v>69</v>
      </c>
      <c r="E263" s="9">
        <f>+'Ark1'!R615</f>
        <v>363</v>
      </c>
      <c r="F263" s="9"/>
      <c r="G263" s="9">
        <f>+'Ark1'!S615</f>
        <v>361</v>
      </c>
      <c r="H263" s="97">
        <f>+'Ark1'!T615</f>
        <v>1.5316455696202529</v>
      </c>
      <c r="I263" s="97">
        <f>+'Ark1'!U615</f>
        <v>1.5283606254955824</v>
      </c>
      <c r="J263" s="1">
        <f>+'Ark1'!W615</f>
        <v>58.047091412742382</v>
      </c>
      <c r="K263" s="9"/>
      <c r="L263" s="9">
        <f>+'Ark1'!Z615</f>
        <v>134.84770083102492</v>
      </c>
      <c r="N263" s="9">
        <f>+'Ark1'!AA615</f>
        <v>29.214479343316857</v>
      </c>
      <c r="O263" s="1">
        <f>+'Ark1'!AB615</f>
        <v>3.9252712897346256</v>
      </c>
      <c r="P263" s="9">
        <f>+'Ark1'!AC615</f>
        <v>-54.880471076619322</v>
      </c>
      <c r="Q263" s="9">
        <f t="shared" si="59"/>
        <v>5.2608695652173916</v>
      </c>
      <c r="R263" s="1">
        <f>+'Ark1'!V615</f>
        <v>14.611570247933884</v>
      </c>
      <c r="S263" s="1"/>
      <c r="T263" s="28"/>
      <c r="AG263"/>
      <c r="AH263"/>
      <c r="AI263"/>
      <c r="AK263"/>
      <c r="AL263"/>
      <c r="AM263"/>
      <c r="AN263"/>
      <c r="AO263"/>
    </row>
    <row r="264" spans="1:41">
      <c r="A264" s="28"/>
      <c r="B264">
        <f>+'Ark1'!C616</f>
        <v>2019</v>
      </c>
      <c r="C264">
        <f>+'Ark1'!E616</f>
        <v>43</v>
      </c>
      <c r="D264">
        <f>+'Ark1'!Q616</f>
        <v>64</v>
      </c>
      <c r="E264" s="9">
        <f>+'Ark1'!R616</f>
        <v>396</v>
      </c>
      <c r="F264" s="9"/>
      <c r="G264" s="9">
        <f>+'Ark1'!S616</f>
        <v>395</v>
      </c>
      <c r="H264" s="97">
        <f>+'Ark1'!T616</f>
        <v>1.6708860759493676</v>
      </c>
      <c r="I264" s="97">
        <f>+'Ark1'!U616</f>
        <v>1.644329178779081</v>
      </c>
      <c r="J264" s="1">
        <f>+'Ark1'!W616</f>
        <v>57.782278481012646</v>
      </c>
      <c r="K264" s="9"/>
      <c r="L264" s="9">
        <f>+'Ark1'!Z616</f>
        <v>132.59177215189862</v>
      </c>
      <c r="N264" s="9">
        <f>+'Ark1'!AA616</f>
        <v>26.875943897913576</v>
      </c>
      <c r="O264" s="1">
        <f>+'Ark1'!AB616</f>
        <v>3.6593130535270624</v>
      </c>
      <c r="P264" s="9">
        <f>+'Ark1'!AC616</f>
        <v>-57.935097356791509</v>
      </c>
      <c r="Q264" s="9">
        <f t="shared" si="59"/>
        <v>6.1875</v>
      </c>
      <c r="R264" s="1">
        <f>+'Ark1'!V616</f>
        <v>14.30808080808081</v>
      </c>
      <c r="S264" s="1"/>
      <c r="T264" s="28"/>
      <c r="AG264"/>
      <c r="AH264"/>
      <c r="AI264"/>
      <c r="AK264"/>
      <c r="AL264"/>
      <c r="AM264"/>
      <c r="AN264"/>
      <c r="AO264"/>
    </row>
    <row r="265" spans="1:41">
      <c r="A265" s="28"/>
      <c r="B265">
        <f>+'Ark1'!C617</f>
        <v>2019</v>
      </c>
      <c r="C265">
        <f>+'Ark1'!E617</f>
        <v>44</v>
      </c>
      <c r="D265">
        <f>+'Ark1'!Q617</f>
        <v>65</v>
      </c>
      <c r="E265" s="9">
        <f>+'Ark1'!R617</f>
        <v>313</v>
      </c>
      <c r="F265" s="9"/>
      <c r="G265" s="9">
        <f>+'Ark1'!S617</f>
        <v>313</v>
      </c>
      <c r="H265" s="97">
        <f>+'Ark1'!T617</f>
        <v>1.3206751054852321</v>
      </c>
      <c r="I265" s="97">
        <f>+'Ark1'!U617</f>
        <v>1.3803841072587724</v>
      </c>
      <c r="J265" s="1">
        <f>+'Ark1'!W617</f>
        <v>57.376996805111823</v>
      </c>
      <c r="K265" s="9"/>
      <c r="L265" s="9">
        <f>+'Ark1'!Z617</f>
        <v>140.46900958466455</v>
      </c>
      <c r="N265" s="9">
        <f>+'Ark1'!AA617</f>
        <v>28.627759121345846</v>
      </c>
      <c r="O265" s="1">
        <f>+'Ark1'!AB617</f>
        <v>4.0181355558315426</v>
      </c>
      <c r="P265" s="9">
        <f>+'Ark1'!AC617</f>
        <v>-68.515802198786204</v>
      </c>
      <c r="Q265" s="9">
        <f t="shared" si="59"/>
        <v>4.8153846153846152</v>
      </c>
      <c r="R265" s="1">
        <f>+'Ark1'!V617</f>
        <v>13.961661341853031</v>
      </c>
      <c r="S265" s="1"/>
      <c r="T265" s="28"/>
      <c r="AG265"/>
      <c r="AH265"/>
      <c r="AI265"/>
      <c r="AK265"/>
      <c r="AL265"/>
      <c r="AM265"/>
      <c r="AN265"/>
      <c r="AO265"/>
    </row>
    <row r="266" spans="1:41">
      <c r="A266" s="28"/>
      <c r="B266">
        <f>+'Ark1'!C618</f>
        <v>2019</v>
      </c>
      <c r="C266">
        <f>+'Ark1'!E618</f>
        <v>45</v>
      </c>
      <c r="D266">
        <f>+'Ark1'!Q618</f>
        <v>74</v>
      </c>
      <c r="E266" s="9">
        <f>+'Ark1'!R618</f>
        <v>437</v>
      </c>
      <c r="F266" s="9"/>
      <c r="G266" s="9">
        <f>+'Ark1'!S618</f>
        <v>437</v>
      </c>
      <c r="H266" s="97">
        <f>+'Ark1'!T618</f>
        <v>1.8438818565400843</v>
      </c>
      <c r="I266" s="97">
        <f>+'Ark1'!U618</f>
        <v>1.853927677665838</v>
      </c>
      <c r="J266" s="1">
        <f>+'Ark1'!W618</f>
        <v>58.324942791762005</v>
      </c>
      <c r="K266" s="9"/>
      <c r="L266" s="9">
        <f>+'Ark1'!Z618</f>
        <v>135.12517162471403</v>
      </c>
      <c r="N266" s="9">
        <f>+'Ark1'!AA618</f>
        <v>28.479543556242557</v>
      </c>
      <c r="O266" s="1">
        <f>+'Ark1'!AB618</f>
        <v>3.8328515304992816</v>
      </c>
      <c r="P266" s="9">
        <f>+'Ark1'!AC618</f>
        <v>-53.932313238312737</v>
      </c>
      <c r="Q266" s="9">
        <f t="shared" si="59"/>
        <v>5.9054054054054053</v>
      </c>
      <c r="R266" s="1">
        <f>+'Ark1'!V618</f>
        <v>14.645308924485127</v>
      </c>
      <c r="S266" s="1"/>
      <c r="T266" s="28"/>
      <c r="AG266"/>
      <c r="AH266"/>
      <c r="AI266"/>
      <c r="AK266"/>
      <c r="AL266"/>
      <c r="AM266"/>
      <c r="AN266"/>
      <c r="AO266"/>
    </row>
    <row r="267" spans="1:41">
      <c r="A267" s="28"/>
      <c r="B267">
        <f>+'Ark1'!C619</f>
        <v>2019</v>
      </c>
      <c r="C267">
        <f>+'Ark1'!E619</f>
        <v>46</v>
      </c>
      <c r="D267">
        <f>+'Ark1'!Q619</f>
        <v>86</v>
      </c>
      <c r="E267" s="9">
        <f>+'Ark1'!R619</f>
        <v>519</v>
      </c>
      <c r="F267" s="9"/>
      <c r="G267" s="9">
        <f>+'Ark1'!S619</f>
        <v>519</v>
      </c>
      <c r="H267" s="97">
        <f>+'Ark1'!T619</f>
        <v>2.1898734177215191</v>
      </c>
      <c r="I267" s="97">
        <f>+'Ark1'!U619</f>
        <v>2.2096873748415877</v>
      </c>
      <c r="J267" s="1">
        <f>+'Ark1'!W619</f>
        <v>57.834296724470143</v>
      </c>
      <c r="K267" s="9"/>
      <c r="L267" s="9">
        <f>+'Ark1'!Z619</f>
        <v>135.60895953757242</v>
      </c>
      <c r="N267" s="9">
        <f>+'Ark1'!AA619</f>
        <v>28.645823673727655</v>
      </c>
      <c r="O267" s="1">
        <f>+'Ark1'!AB619</f>
        <v>4.0110035353879621</v>
      </c>
      <c r="P267" s="9">
        <f>+'Ark1'!AC619</f>
        <v>-55.672877788716065</v>
      </c>
      <c r="Q267" s="9">
        <f t="shared" si="59"/>
        <v>6.0348837209302326</v>
      </c>
      <c r="R267" s="1">
        <f>+'Ark1'!V619</f>
        <v>14.526011560693645</v>
      </c>
      <c r="S267" s="1"/>
      <c r="T267" s="28"/>
      <c r="AG267"/>
      <c r="AH267"/>
      <c r="AI267"/>
      <c r="AK267"/>
      <c r="AL267"/>
      <c r="AM267"/>
      <c r="AN267"/>
      <c r="AO267"/>
    </row>
    <row r="268" spans="1:41">
      <c r="A268" s="28"/>
      <c r="B268">
        <f>+'Ark1'!C620</f>
        <v>2019</v>
      </c>
      <c r="C268">
        <f>+'Ark1'!E620</f>
        <v>47</v>
      </c>
      <c r="D268">
        <f>+'Ark1'!Q620</f>
        <v>79</v>
      </c>
      <c r="E268" s="9">
        <f>+'Ark1'!R620</f>
        <v>522</v>
      </c>
      <c r="F268" s="9"/>
      <c r="G268" s="9">
        <f>+'Ark1'!S620</f>
        <v>521</v>
      </c>
      <c r="H268" s="97">
        <f>+'Ark1'!T620</f>
        <v>2.2025316455696204</v>
      </c>
      <c r="I268" s="97">
        <f>+'Ark1'!U620</f>
        <v>2.1678537002571945</v>
      </c>
      <c r="J268" s="1">
        <f>+'Ark1'!W620</f>
        <v>58.086372360844521</v>
      </c>
      <c r="K268" s="9"/>
      <c r="L268" s="9">
        <f>+'Ark1'!Z620</f>
        <v>132.53090211132431</v>
      </c>
      <c r="N268" s="9">
        <f>+'Ark1'!AA620</f>
        <v>26.679467705988763</v>
      </c>
      <c r="O268" s="1">
        <f>+'Ark1'!AB620</f>
        <v>3.3160787968435126</v>
      </c>
      <c r="P268" s="9">
        <f>+'Ark1'!AC620</f>
        <v>-54.288540345561266</v>
      </c>
      <c r="Q268" s="9">
        <f t="shared" si="59"/>
        <v>6.6075949367088604</v>
      </c>
      <c r="R268" s="1">
        <f>+'Ark1'!V620</f>
        <v>14.503831417624522</v>
      </c>
      <c r="S268" s="1"/>
      <c r="T268" s="28"/>
      <c r="AG268"/>
      <c r="AH268"/>
      <c r="AI268"/>
      <c r="AK268"/>
      <c r="AL268"/>
      <c r="AM268"/>
      <c r="AN268"/>
      <c r="AO268"/>
    </row>
    <row r="269" spans="1:41">
      <c r="A269" s="28"/>
      <c r="B269">
        <f>+'Ark1'!C621</f>
        <v>2019</v>
      </c>
      <c r="C269">
        <f>+'Ark1'!E621</f>
        <v>48</v>
      </c>
      <c r="D269">
        <f>+'Ark1'!Q621</f>
        <v>61</v>
      </c>
      <c r="E269" s="9">
        <f>+'Ark1'!R621</f>
        <v>297</v>
      </c>
      <c r="F269" s="9"/>
      <c r="G269" s="9">
        <f>+'Ark1'!S621</f>
        <v>297</v>
      </c>
      <c r="H269" s="97">
        <f>+'Ark1'!T621</f>
        <v>1.2531645569620251</v>
      </c>
      <c r="I269" s="97">
        <f>+'Ark1'!U621</f>
        <v>1.2679705293763683</v>
      </c>
      <c r="J269" s="1">
        <f>+'Ark1'!W621</f>
        <v>57.239057239057239</v>
      </c>
      <c r="K269" s="9"/>
      <c r="L269" s="9">
        <f>+'Ark1'!Z621</f>
        <v>135.98080808080789</v>
      </c>
      <c r="N269" s="9">
        <f>+'Ark1'!AA621</f>
        <v>29.083949118314937</v>
      </c>
      <c r="O269" s="1">
        <f>+'Ark1'!AB621</f>
        <v>4.2962778252349612</v>
      </c>
      <c r="P269" s="9">
        <f>+'Ark1'!AC621</f>
        <v>-47.475833554585407</v>
      </c>
      <c r="Q269" s="9">
        <f t="shared" si="59"/>
        <v>4.8688524590163933</v>
      </c>
      <c r="R269" s="1">
        <f>+'Ark1'!V621</f>
        <v>14.010101010101012</v>
      </c>
      <c r="S269" s="1"/>
      <c r="T269" s="28"/>
      <c r="AG269"/>
      <c r="AH269"/>
      <c r="AI269"/>
      <c r="AK269"/>
      <c r="AL269"/>
      <c r="AM269"/>
      <c r="AN269"/>
      <c r="AO269"/>
    </row>
    <row r="270" spans="1:41">
      <c r="A270" s="28"/>
      <c r="B270">
        <f>+'Ark1'!C622</f>
        <v>2019</v>
      </c>
      <c r="C270">
        <f>+'Ark1'!E622</f>
        <v>49</v>
      </c>
      <c r="D270">
        <f>+'Ark1'!Q622</f>
        <v>84</v>
      </c>
      <c r="E270" s="9">
        <f>+'Ark1'!R622</f>
        <v>452</v>
      </c>
      <c r="F270" s="9"/>
      <c r="G270" s="9">
        <f>+'Ark1'!S622</f>
        <v>452</v>
      </c>
      <c r="H270" s="97">
        <f>+'Ark1'!T622</f>
        <v>1.9071729957805903</v>
      </c>
      <c r="I270" s="97">
        <f>+'Ark1'!U622</f>
        <v>1.9049619664098263</v>
      </c>
      <c r="J270" s="1">
        <f>+'Ark1'!W622</f>
        <v>58.077433628318609</v>
      </c>
      <c r="K270" s="9"/>
      <c r="L270" s="9">
        <f>+'Ark1'!Z622</f>
        <v>134.23716814159297</v>
      </c>
      <c r="N270" s="9">
        <f>+'Ark1'!AA622</f>
        <v>28.342473192557193</v>
      </c>
      <c r="O270" s="1">
        <f>+'Ark1'!AB622</f>
        <v>3.7090805288492006</v>
      </c>
      <c r="P270" s="9">
        <f>+'Ark1'!AC622</f>
        <v>-57.955084684551579</v>
      </c>
      <c r="Q270" s="9">
        <f t="shared" si="59"/>
        <v>5.3809523809523814</v>
      </c>
      <c r="R270" s="1">
        <f>+'Ark1'!V622</f>
        <v>14.643805309734516</v>
      </c>
      <c r="S270" s="1"/>
      <c r="T270" s="28"/>
      <c r="AG270"/>
      <c r="AH270"/>
      <c r="AI270"/>
      <c r="AK270"/>
      <c r="AL270"/>
      <c r="AM270"/>
      <c r="AN270"/>
      <c r="AO270"/>
    </row>
    <row r="271" spans="1:41">
      <c r="A271" s="28"/>
      <c r="B271">
        <f>+'Ark1'!C623</f>
        <v>2019</v>
      </c>
      <c r="C271">
        <f>+'Ark1'!E623</f>
        <v>50</v>
      </c>
      <c r="D271">
        <f>+'Ark1'!Q623</f>
        <v>89</v>
      </c>
      <c r="E271" s="9">
        <f>+'Ark1'!R623</f>
        <v>476</v>
      </c>
      <c r="F271" s="9"/>
      <c r="G271" s="9">
        <f>+'Ark1'!S623</f>
        <v>475</v>
      </c>
      <c r="H271" s="97">
        <f>+'Ark1'!T623</f>
        <v>2.0084388185654003</v>
      </c>
      <c r="I271" s="97">
        <f>+'Ark1'!U623</f>
        <v>1.990567080144142</v>
      </c>
      <c r="J271" s="1">
        <f>+'Ark1'!W623</f>
        <v>57.61052631578945</v>
      </c>
      <c r="K271" s="9"/>
      <c r="L271" s="9">
        <f>+'Ark1'!Z623</f>
        <v>133.47751578947376</v>
      </c>
      <c r="N271" s="9">
        <f>+'Ark1'!AA623</f>
        <v>27.137381259402055</v>
      </c>
      <c r="O271" s="1">
        <f>+'Ark1'!AB623</f>
        <v>4.1062077185957717</v>
      </c>
      <c r="P271" s="9">
        <f>+'Ark1'!AC623</f>
        <v>-56.226678130838515</v>
      </c>
      <c r="Q271" s="9">
        <f t="shared" si="59"/>
        <v>5.3483146067415728</v>
      </c>
      <c r="R271" s="1">
        <f>+'Ark1'!V623</f>
        <v>14.26470588235294</v>
      </c>
      <c r="S271" s="1"/>
      <c r="T271" s="28"/>
      <c r="AG271"/>
      <c r="AH271"/>
      <c r="AI271"/>
      <c r="AK271"/>
      <c r="AL271"/>
      <c r="AM271"/>
      <c r="AN271"/>
      <c r="AO271"/>
    </row>
    <row r="272" spans="1:41">
      <c r="A272" s="28"/>
      <c r="B272">
        <f>+'Ark1'!C624</f>
        <v>2019</v>
      </c>
      <c r="C272">
        <f>+'Ark1'!E624</f>
        <v>51</v>
      </c>
      <c r="D272">
        <f>+'Ark1'!Q624</f>
        <v>76</v>
      </c>
      <c r="E272" s="9">
        <f>+'Ark1'!R624</f>
        <v>496</v>
      </c>
      <c r="F272" s="9"/>
      <c r="G272" s="9">
        <f>+'Ark1'!S624</f>
        <v>496</v>
      </c>
      <c r="H272" s="97">
        <f>+'Ark1'!T624</f>
        <v>2.0928270042194095</v>
      </c>
      <c r="I272" s="97">
        <f>+'Ark1'!U624</f>
        <v>2.0820200232364714</v>
      </c>
      <c r="J272" s="1">
        <f>+'Ark1'!W624</f>
        <v>58.352822580645146</v>
      </c>
      <c r="K272" s="9"/>
      <c r="L272" s="9">
        <f>+'Ark1'!Z624</f>
        <v>133.69899193548383</v>
      </c>
      <c r="N272" s="9">
        <f>+'Ark1'!AA624</f>
        <v>27.403963154340762</v>
      </c>
      <c r="O272" s="1">
        <f>+'Ark1'!AB624</f>
        <v>3.72254900106052</v>
      </c>
      <c r="P272" s="9">
        <f>+'Ark1'!AC624</f>
        <v>-55.054522622047443</v>
      </c>
      <c r="Q272" s="9">
        <f t="shared" ref="Q272:Q273" si="60">+E272/D272</f>
        <v>6.5263157894736841</v>
      </c>
      <c r="R272" s="1">
        <f>+'Ark1'!V624</f>
        <v>14.713709677419356</v>
      </c>
      <c r="S272" s="1"/>
      <c r="T272" s="28"/>
      <c r="AG272"/>
      <c r="AH272"/>
      <c r="AI272"/>
      <c r="AK272"/>
      <c r="AL272"/>
      <c r="AM272"/>
      <c r="AN272"/>
      <c r="AO272"/>
    </row>
    <row r="273" spans="1:41">
      <c r="A273" s="28"/>
      <c r="B273">
        <f>+'Ark1'!C625</f>
        <v>2019</v>
      </c>
      <c r="C273">
        <f>+'Ark1'!E625</f>
        <v>52</v>
      </c>
      <c r="D273">
        <f>+'Ark1'!Q625</f>
        <v>39</v>
      </c>
      <c r="E273" s="9">
        <f>+'Ark1'!R625</f>
        <v>366</v>
      </c>
      <c r="F273" s="9"/>
      <c r="G273" s="9">
        <f>+'Ark1'!S625</f>
        <v>366</v>
      </c>
      <c r="H273" s="97">
        <f>+'Ark1'!T625</f>
        <v>1.5443037974683549</v>
      </c>
      <c r="I273" s="97">
        <f>+'Ark1'!U625</f>
        <v>1.5260869231327161</v>
      </c>
      <c r="J273" s="1">
        <f>+'Ark1'!W625</f>
        <v>59.565573770491802</v>
      </c>
      <c r="K273" s="9"/>
      <c r="L273" s="9">
        <f>+'Ark1'!Z625</f>
        <v>132.80765027322411</v>
      </c>
      <c r="N273" s="9">
        <f>+'Ark1'!AA625</f>
        <v>27.154417697489055</v>
      </c>
      <c r="O273" s="1">
        <f>+'Ark1'!AB625</f>
        <v>3.3050409542150305</v>
      </c>
      <c r="P273" s="9">
        <f>+'Ark1'!AC625</f>
        <v>-46.368582854450146</v>
      </c>
      <c r="Q273" s="9">
        <f t="shared" si="60"/>
        <v>9.384615384615385</v>
      </c>
      <c r="R273" s="1">
        <f>+'Ark1'!V625</f>
        <v>15.565573770491802</v>
      </c>
      <c r="S273" s="1"/>
      <c r="T273" s="28"/>
      <c r="AG273"/>
      <c r="AH273"/>
      <c r="AI273"/>
      <c r="AK273"/>
      <c r="AL273"/>
      <c r="AM273"/>
      <c r="AN273"/>
      <c r="AO273"/>
    </row>
    <row r="274" spans="1:4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AG274"/>
      <c r="AH274"/>
      <c r="AI274"/>
      <c r="AK274"/>
      <c r="AL274"/>
      <c r="AM274"/>
      <c r="AN274"/>
      <c r="AO274"/>
    </row>
    <row r="275" spans="1:4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AG275"/>
      <c r="AH275"/>
      <c r="AI275"/>
      <c r="AK275"/>
      <c r="AL275"/>
      <c r="AM275"/>
      <c r="AN275"/>
      <c r="AO275"/>
    </row>
    <row r="276" spans="1:41">
      <c r="H276"/>
      <c r="I276"/>
      <c r="L276"/>
      <c r="M276"/>
      <c r="N276"/>
      <c r="P276"/>
      <c r="Q276"/>
      <c r="AG276"/>
      <c r="AH276"/>
      <c r="AI276"/>
      <c r="AK276"/>
      <c r="AL276"/>
      <c r="AM276"/>
      <c r="AN276"/>
      <c r="AO276"/>
    </row>
    <row r="277" spans="1:41">
      <c r="H277"/>
      <c r="I277"/>
      <c r="L277"/>
      <c r="M277"/>
      <c r="N277"/>
      <c r="P277"/>
      <c r="Q277"/>
      <c r="AG277"/>
      <c r="AH277"/>
      <c r="AI277"/>
      <c r="AK277"/>
      <c r="AL277"/>
      <c r="AM277"/>
      <c r="AN277"/>
      <c r="AO277"/>
    </row>
    <row r="278" spans="1:41">
      <c r="H278"/>
      <c r="I278"/>
      <c r="L278"/>
      <c r="M278"/>
      <c r="N278"/>
      <c r="P278"/>
      <c r="Q278"/>
      <c r="AG278"/>
      <c r="AH278"/>
      <c r="AI278"/>
      <c r="AK278"/>
      <c r="AL278"/>
      <c r="AM278"/>
      <c r="AN278"/>
      <c r="AO278"/>
    </row>
    <row r="279" spans="1:41">
      <c r="H279"/>
      <c r="I279"/>
      <c r="L279"/>
      <c r="M279"/>
      <c r="N279"/>
      <c r="P279"/>
      <c r="Q279"/>
      <c r="AG279"/>
      <c r="AH279"/>
      <c r="AI279"/>
      <c r="AK279"/>
      <c r="AL279"/>
      <c r="AM279"/>
      <c r="AN279"/>
      <c r="AO279"/>
    </row>
    <row r="280" spans="1:41">
      <c r="H280"/>
      <c r="I280"/>
      <c r="L280"/>
      <c r="M280"/>
      <c r="N280"/>
      <c r="P280"/>
      <c r="Q280"/>
      <c r="AG280"/>
      <c r="AH280"/>
      <c r="AI280"/>
      <c r="AK280"/>
      <c r="AL280"/>
      <c r="AM280"/>
      <c r="AN280"/>
      <c r="AO280"/>
    </row>
    <row r="281" spans="1:41">
      <c r="H281"/>
      <c r="I281"/>
      <c r="L281"/>
      <c r="M281"/>
      <c r="N281"/>
      <c r="P281"/>
      <c r="Q281"/>
      <c r="AG281"/>
      <c r="AH281"/>
      <c r="AI281"/>
      <c r="AK281"/>
      <c r="AL281"/>
      <c r="AM281"/>
      <c r="AN281"/>
      <c r="AO281"/>
    </row>
    <row r="282" spans="1:41">
      <c r="H282"/>
      <c r="I282"/>
      <c r="L282"/>
      <c r="M282"/>
      <c r="N282"/>
      <c r="P282"/>
      <c r="Q282"/>
      <c r="AG282"/>
      <c r="AH282"/>
      <c r="AI282"/>
      <c r="AK282"/>
      <c r="AL282"/>
      <c r="AM282"/>
      <c r="AN282"/>
      <c r="AO282"/>
    </row>
    <row r="283" spans="1:41">
      <c r="H283"/>
      <c r="I283"/>
      <c r="L283"/>
      <c r="M283"/>
      <c r="N283"/>
      <c r="P283"/>
      <c r="Q283"/>
      <c r="AG283"/>
      <c r="AH283"/>
      <c r="AI283"/>
      <c r="AK283"/>
      <c r="AL283"/>
      <c r="AM283"/>
      <c r="AN283"/>
      <c r="AO283"/>
    </row>
    <row r="284" spans="1:41">
      <c r="H284"/>
      <c r="I284"/>
      <c r="L284"/>
      <c r="M284"/>
      <c r="N284"/>
      <c r="P284"/>
      <c r="Q284"/>
      <c r="AG284"/>
      <c r="AH284"/>
      <c r="AI284"/>
      <c r="AK284"/>
      <c r="AL284"/>
      <c r="AM284"/>
      <c r="AN284"/>
      <c r="AO284"/>
    </row>
    <row r="285" spans="1:41">
      <c r="H285"/>
      <c r="I285"/>
      <c r="L285"/>
      <c r="M285"/>
      <c r="N285"/>
      <c r="P285"/>
      <c r="Q285"/>
      <c r="AG285"/>
      <c r="AH285"/>
      <c r="AI285"/>
      <c r="AK285"/>
      <c r="AL285"/>
      <c r="AM285"/>
      <c r="AN285"/>
      <c r="AO285"/>
    </row>
    <row r="286" spans="1:41">
      <c r="H286"/>
      <c r="I286"/>
      <c r="L286"/>
      <c r="M286"/>
      <c r="N286"/>
      <c r="P286"/>
      <c r="Q286"/>
      <c r="AG286"/>
      <c r="AH286"/>
      <c r="AI286"/>
      <c r="AK286"/>
      <c r="AL286"/>
      <c r="AM286"/>
      <c r="AN286"/>
      <c r="AO286"/>
    </row>
    <row r="287" spans="1:41">
      <c r="H287"/>
      <c r="I287"/>
      <c r="L287"/>
      <c r="M287"/>
      <c r="N287"/>
      <c r="P287"/>
      <c r="Q287"/>
      <c r="AG287"/>
      <c r="AH287"/>
      <c r="AI287"/>
      <c r="AK287"/>
      <c r="AL287"/>
      <c r="AM287"/>
      <c r="AN287"/>
      <c r="AO287"/>
    </row>
    <row r="288" spans="1:41">
      <c r="H288"/>
      <c r="I288"/>
      <c r="L288"/>
      <c r="M288"/>
      <c r="N288"/>
      <c r="P288"/>
      <c r="Q288"/>
      <c r="AG288"/>
      <c r="AH288"/>
      <c r="AI288"/>
      <c r="AK288"/>
      <c r="AL288"/>
      <c r="AM288"/>
      <c r="AN288"/>
      <c r="AO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1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41">
      <c r="H370"/>
      <c r="I370"/>
      <c r="L370"/>
      <c r="M370"/>
      <c r="N370"/>
      <c r="P370"/>
      <c r="Q370"/>
      <c r="AG370"/>
      <c r="AH370"/>
      <c r="AI370"/>
      <c r="AK370"/>
      <c r="AL370"/>
      <c r="AM370"/>
      <c r="AN370"/>
      <c r="AO370"/>
    </row>
    <row r="371" spans="1:41">
      <c r="H371"/>
      <c r="I371"/>
      <c r="L371"/>
      <c r="M371"/>
      <c r="N371"/>
      <c r="P371"/>
      <c r="Q371"/>
      <c r="AG371"/>
      <c r="AH371"/>
      <c r="AI371"/>
      <c r="AK371"/>
      <c r="AL371"/>
      <c r="AM371"/>
      <c r="AN371"/>
      <c r="AO371"/>
    </row>
    <row r="372" spans="1:41">
      <c r="H372"/>
      <c r="I372"/>
      <c r="L372"/>
      <c r="M372"/>
      <c r="N372"/>
      <c r="P372"/>
      <c r="Q372"/>
      <c r="AG372"/>
      <c r="AH372"/>
      <c r="AI372"/>
      <c r="AK372"/>
      <c r="AL372"/>
      <c r="AM372"/>
      <c r="AN372"/>
      <c r="AO372"/>
    </row>
    <row r="373" spans="1:41">
      <c r="H373"/>
      <c r="I373"/>
      <c r="L373"/>
      <c r="M373"/>
      <c r="N373"/>
      <c r="P373"/>
      <c r="Q373"/>
      <c r="AG373"/>
      <c r="AH373"/>
      <c r="AI373"/>
      <c r="AK373"/>
      <c r="AL373"/>
      <c r="AM373"/>
      <c r="AN373"/>
      <c r="AO373"/>
    </row>
    <row r="374" spans="1:41">
      <c r="H374"/>
      <c r="I374"/>
      <c r="L374"/>
      <c r="M374"/>
      <c r="N374"/>
      <c r="P374"/>
      <c r="Q374"/>
      <c r="AG374"/>
      <c r="AH374"/>
      <c r="AI374"/>
      <c r="AK374"/>
      <c r="AL374"/>
      <c r="AM374"/>
      <c r="AN374"/>
      <c r="AO374"/>
    </row>
    <row r="375" spans="1:41">
      <c r="H375"/>
      <c r="I375"/>
      <c r="L375"/>
      <c r="M375"/>
      <c r="N375"/>
      <c r="P375"/>
      <c r="Q375"/>
      <c r="AG375"/>
      <c r="AH375"/>
      <c r="AI375"/>
      <c r="AK375"/>
      <c r="AL375"/>
      <c r="AM375"/>
      <c r="AN375"/>
      <c r="AO375"/>
    </row>
    <row r="376" spans="1:41">
      <c r="H376"/>
      <c r="I376"/>
      <c r="L376"/>
      <c r="M376"/>
      <c r="N376"/>
      <c r="P376"/>
      <c r="Q376"/>
      <c r="AG376"/>
      <c r="AH376"/>
      <c r="AI376"/>
      <c r="AK376"/>
      <c r="AL376"/>
      <c r="AM376"/>
      <c r="AN376"/>
      <c r="AO376"/>
    </row>
    <row r="377" spans="1:41">
      <c r="H377"/>
      <c r="I377"/>
      <c r="L377"/>
      <c r="M377"/>
      <c r="N377"/>
      <c r="P377"/>
      <c r="Q377"/>
      <c r="AG377"/>
      <c r="AH377"/>
      <c r="AI377"/>
      <c r="AK377"/>
      <c r="AL377"/>
      <c r="AM377"/>
      <c r="AN377"/>
      <c r="AO377"/>
    </row>
    <row r="378" spans="1:41">
      <c r="H378"/>
      <c r="I378"/>
      <c r="L378"/>
      <c r="M378"/>
      <c r="N378"/>
      <c r="P378"/>
      <c r="Q378"/>
      <c r="AG378"/>
      <c r="AH378"/>
      <c r="AI378"/>
      <c r="AK378"/>
      <c r="AL378"/>
      <c r="AM378"/>
      <c r="AN378"/>
      <c r="AO378"/>
    </row>
    <row r="379" spans="1:41">
      <c r="H379"/>
      <c r="I379"/>
      <c r="L379"/>
      <c r="M379"/>
      <c r="N379"/>
      <c r="P379"/>
      <c r="Q379"/>
      <c r="AG379"/>
      <c r="AH379"/>
      <c r="AI379"/>
      <c r="AK379"/>
      <c r="AL379"/>
      <c r="AM379"/>
      <c r="AN379"/>
      <c r="AO379"/>
    </row>
    <row r="380" spans="1:41">
      <c r="H380"/>
      <c r="I380"/>
      <c r="L380"/>
      <c r="M380"/>
      <c r="N380"/>
      <c r="P380"/>
      <c r="Q380"/>
      <c r="AG380"/>
      <c r="AH380"/>
      <c r="AI380"/>
      <c r="AK380"/>
      <c r="AL380"/>
      <c r="AM380"/>
      <c r="AN380"/>
      <c r="AO380"/>
    </row>
    <row r="381" spans="1:41">
      <c r="H381"/>
      <c r="I381"/>
      <c r="L381"/>
      <c r="M381"/>
      <c r="N381"/>
      <c r="P381"/>
      <c r="Q381"/>
      <c r="AG381"/>
      <c r="AH381"/>
      <c r="AI381"/>
      <c r="AK381"/>
      <c r="AL381"/>
      <c r="AM381"/>
      <c r="AN381"/>
      <c r="AO381"/>
    </row>
    <row r="382" spans="1:41">
      <c r="H382"/>
      <c r="I382"/>
      <c r="L382"/>
      <c r="M382"/>
      <c r="N382"/>
      <c r="P382"/>
      <c r="Q382"/>
      <c r="AG382"/>
      <c r="AH382"/>
      <c r="AI382"/>
      <c r="AK382"/>
      <c r="AL382"/>
      <c r="AM382"/>
      <c r="AN382"/>
      <c r="AO382"/>
    </row>
    <row r="383" spans="1:41">
      <c r="H383"/>
      <c r="I383"/>
      <c r="L383"/>
      <c r="M383"/>
      <c r="N383"/>
      <c r="P383"/>
      <c r="Q383"/>
      <c r="AG383"/>
      <c r="AH383"/>
      <c r="AI383"/>
      <c r="AK383"/>
      <c r="AL383"/>
      <c r="AM383"/>
      <c r="AN383"/>
      <c r="AO383"/>
    </row>
    <row r="384" spans="1:41">
      <c r="H384"/>
      <c r="I384"/>
      <c r="L384"/>
      <c r="M384"/>
      <c r="N384"/>
      <c r="P384"/>
      <c r="Q384"/>
      <c r="AG384"/>
      <c r="AH384"/>
      <c r="AI384"/>
      <c r="AK384"/>
      <c r="AL384"/>
      <c r="AM384"/>
      <c r="AN384"/>
      <c r="AO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8">
      <c r="H1057"/>
      <c r="I1057"/>
      <c r="L1057"/>
      <c r="M1057"/>
      <c r="N1057"/>
      <c r="P1057"/>
      <c r="Q1057"/>
      <c r="AJ1057" s="1"/>
      <c r="AP1057" s="1"/>
      <c r="AQ1057" s="1"/>
      <c r="AR1057" s="1"/>
      <c r="AS1057" s="1"/>
      <c r="AT1057" s="1"/>
      <c r="AU1057" s="1"/>
      <c r="AV1057" s="1"/>
    </row>
    <row r="1058" spans="8:48">
      <c r="H1058"/>
      <c r="I1058"/>
      <c r="L1058"/>
      <c r="M1058"/>
      <c r="N1058"/>
      <c r="P1058"/>
      <c r="Q1058"/>
      <c r="AJ1058" s="1"/>
      <c r="AP1058" s="1"/>
      <c r="AQ1058" s="1"/>
      <c r="AR1058" s="1"/>
      <c r="AS1058" s="1"/>
      <c r="AT1058" s="1"/>
      <c r="AU1058" s="1"/>
      <c r="AV1058" s="1"/>
    </row>
    <row r="1059" spans="8:48">
      <c r="H1059"/>
      <c r="I1059"/>
      <c r="L1059"/>
      <c r="M1059"/>
      <c r="N1059"/>
      <c r="P1059"/>
      <c r="Q1059"/>
      <c r="AJ1059" s="1"/>
      <c r="AP1059" s="1"/>
      <c r="AQ1059" s="1"/>
      <c r="AR1059" s="1"/>
      <c r="AS1059" s="1"/>
      <c r="AT1059" s="1"/>
      <c r="AU1059" s="1"/>
      <c r="AV1059" s="1"/>
    </row>
    <row r="1060" spans="8:48">
      <c r="H1060"/>
      <c r="I1060"/>
      <c r="L1060"/>
      <c r="M1060"/>
      <c r="N1060"/>
      <c r="P1060"/>
      <c r="Q1060"/>
      <c r="AJ1060" s="1"/>
      <c r="AP1060" s="1"/>
      <c r="AQ1060" s="1"/>
      <c r="AR1060" s="1"/>
      <c r="AS1060" s="1"/>
      <c r="AT1060" s="1"/>
      <c r="AU1060" s="1"/>
      <c r="AV1060" s="1"/>
    </row>
    <row r="1061" spans="8:48">
      <c r="H1061"/>
      <c r="I1061"/>
      <c r="L1061"/>
      <c r="M1061"/>
      <c r="N1061"/>
      <c r="P1061"/>
      <c r="Q1061"/>
      <c r="AJ1061" s="1"/>
      <c r="AP1061" s="1"/>
      <c r="AQ1061" s="1"/>
      <c r="AR1061" s="1"/>
      <c r="AS1061" s="1"/>
      <c r="AT1061" s="1"/>
      <c r="AU1061" s="1"/>
      <c r="AV1061" s="1"/>
    </row>
    <row r="1062" spans="8:48">
      <c r="H1062"/>
      <c r="I1062"/>
      <c r="L1062"/>
      <c r="M1062"/>
      <c r="N1062"/>
      <c r="P1062"/>
      <c r="Q1062"/>
      <c r="AJ1062" s="1"/>
      <c r="AP1062" s="1"/>
      <c r="AQ1062" s="1"/>
      <c r="AR1062" s="1"/>
      <c r="AS1062" s="1"/>
      <c r="AT1062" s="1"/>
      <c r="AU1062" s="1"/>
      <c r="AV1062" s="1"/>
    </row>
    <row r="1063" spans="8:48">
      <c r="H1063"/>
      <c r="I1063"/>
      <c r="L1063"/>
      <c r="M1063"/>
      <c r="N1063"/>
      <c r="P1063"/>
      <c r="Q1063"/>
      <c r="AJ1063" s="1"/>
      <c r="AP1063" s="1"/>
      <c r="AQ1063" s="1"/>
      <c r="AR1063" s="1"/>
      <c r="AS1063" s="1"/>
      <c r="AT1063" s="1"/>
      <c r="AU1063" s="1"/>
      <c r="AV1063" s="1"/>
    </row>
    <row r="1064" spans="8:48">
      <c r="H1064"/>
      <c r="I1064"/>
      <c r="L1064"/>
      <c r="M1064"/>
      <c r="N1064"/>
      <c r="P1064"/>
      <c r="Q1064"/>
      <c r="AJ1064" s="1"/>
      <c r="AP1064" s="1"/>
      <c r="AQ1064" s="1"/>
      <c r="AR1064" s="1"/>
      <c r="AS1064" s="1"/>
      <c r="AT1064" s="1"/>
      <c r="AU1064" s="1"/>
      <c r="AV1064" s="1"/>
    </row>
    <row r="1065" spans="8:48">
      <c r="H1065"/>
      <c r="I1065"/>
      <c r="L1065"/>
      <c r="M1065"/>
      <c r="N1065"/>
      <c r="P1065"/>
      <c r="Q1065"/>
      <c r="AJ1065" s="1"/>
      <c r="AP1065" s="1"/>
      <c r="AQ1065" s="1"/>
      <c r="AR1065" s="1"/>
      <c r="AS1065" s="1"/>
      <c r="AT1065" s="1"/>
      <c r="AU1065" s="1"/>
      <c r="AV1065" s="1"/>
    </row>
    <row r="1066" spans="8:48">
      <c r="H1066"/>
      <c r="I1066"/>
      <c r="L1066"/>
      <c r="M1066"/>
      <c r="N1066"/>
      <c r="P1066"/>
      <c r="Q1066"/>
      <c r="AJ1066" s="1"/>
      <c r="AP1066" s="1"/>
      <c r="AQ1066" s="1"/>
      <c r="AR1066" s="1"/>
      <c r="AS1066" s="1"/>
      <c r="AT1066" s="1"/>
      <c r="AU1066" s="1"/>
      <c r="AV1066" s="1"/>
    </row>
    <row r="1067" spans="8:48">
      <c r="H1067"/>
      <c r="I1067"/>
      <c r="L1067"/>
      <c r="M1067"/>
      <c r="N1067"/>
      <c r="P1067"/>
      <c r="Q1067"/>
      <c r="AJ1067" s="1"/>
      <c r="AP1067" s="1"/>
      <c r="AQ1067" s="1"/>
      <c r="AR1067" s="1"/>
      <c r="AS1067" s="1"/>
      <c r="AT1067" s="1"/>
      <c r="AU1067" s="1"/>
      <c r="AV1067" s="1"/>
    </row>
    <row r="1068" spans="8:48">
      <c r="H1068"/>
      <c r="I1068"/>
      <c r="L1068"/>
      <c r="M1068"/>
      <c r="N1068"/>
      <c r="P1068"/>
      <c r="Q1068"/>
      <c r="AJ1068" s="1"/>
      <c r="AP1068" s="1"/>
      <c r="AQ1068" s="1"/>
      <c r="AR1068" s="1"/>
      <c r="AS1068" s="1"/>
      <c r="AT1068" s="1"/>
      <c r="AU1068" s="1"/>
      <c r="AV1068" s="1"/>
    </row>
    <row r="1069" spans="8:48">
      <c r="H1069"/>
      <c r="I1069"/>
      <c r="L1069"/>
      <c r="M1069"/>
      <c r="N1069"/>
      <c r="P1069"/>
      <c r="Q1069"/>
      <c r="AJ1069" s="1"/>
      <c r="AP1069" s="1"/>
      <c r="AQ1069" s="1"/>
      <c r="AR1069" s="1"/>
      <c r="AS1069" s="1"/>
      <c r="AT1069" s="1"/>
      <c r="AU1069" s="1"/>
      <c r="AV1069" s="1"/>
    </row>
    <row r="1070" spans="8:48">
      <c r="H1070"/>
      <c r="I1070"/>
      <c r="L1070"/>
      <c r="M1070"/>
      <c r="N1070"/>
      <c r="P1070"/>
      <c r="Q1070"/>
      <c r="AJ1070" s="1"/>
      <c r="AP1070" s="1"/>
      <c r="AQ1070" s="1"/>
      <c r="AR1070" s="1"/>
      <c r="AS1070" s="1"/>
      <c r="AT1070" s="1"/>
      <c r="AU1070" s="1"/>
      <c r="AV1070" s="1"/>
    </row>
    <row r="1071" spans="8:48">
      <c r="H1071"/>
      <c r="I1071"/>
      <c r="L1071"/>
      <c r="M1071"/>
      <c r="N1071"/>
      <c r="P1071"/>
      <c r="Q1071"/>
      <c r="AJ1071" s="1"/>
      <c r="AP1071" s="1"/>
      <c r="AQ1071" s="1"/>
      <c r="AR1071" s="1"/>
      <c r="AS1071" s="1"/>
      <c r="AT1071" s="1"/>
      <c r="AU1071" s="1"/>
      <c r="AV1071" s="1"/>
    </row>
    <row r="1072" spans="8:48">
      <c r="H1072"/>
      <c r="I1072"/>
      <c r="L1072"/>
      <c r="M1072"/>
      <c r="N1072"/>
      <c r="P1072"/>
      <c r="Q1072"/>
      <c r="AJ1072" s="1"/>
      <c r="AP1072" s="1"/>
      <c r="AQ1072" s="1"/>
      <c r="AR1072" s="1"/>
      <c r="AS1072" s="1"/>
      <c r="AT1072" s="1"/>
      <c r="AU1072" s="1"/>
      <c r="AV1072" s="1"/>
    </row>
    <row r="1073" spans="8:48">
      <c r="H1073"/>
      <c r="I1073"/>
      <c r="L1073"/>
      <c r="M1073"/>
      <c r="N1073"/>
      <c r="P1073"/>
      <c r="Q1073"/>
      <c r="AJ1073" s="1"/>
      <c r="AP1073" s="1"/>
      <c r="AQ1073" s="1"/>
      <c r="AR1073" s="1"/>
      <c r="AS1073" s="1"/>
      <c r="AT1073" s="1"/>
      <c r="AU1073" s="1"/>
      <c r="AV1073" s="1"/>
    </row>
    <row r="1074" spans="8:48">
      <c r="H1074"/>
      <c r="I1074"/>
      <c r="L1074"/>
      <c r="M1074"/>
      <c r="N1074"/>
      <c r="P1074"/>
      <c r="Q1074"/>
      <c r="AJ1074" s="1"/>
      <c r="AP1074" s="1"/>
      <c r="AQ1074" s="1"/>
      <c r="AR1074" s="1"/>
      <c r="AS1074" s="1"/>
      <c r="AT1074" s="1"/>
      <c r="AU1074" s="1"/>
      <c r="AV1074" s="1"/>
    </row>
    <row r="1075" spans="8:48">
      <c r="H1075"/>
      <c r="I1075"/>
      <c r="L1075"/>
      <c r="M1075"/>
      <c r="N1075"/>
      <c r="P1075"/>
      <c r="Q1075"/>
      <c r="AJ1075" s="1"/>
      <c r="AP1075" s="1"/>
      <c r="AQ1075" s="1"/>
      <c r="AR1075" s="1"/>
      <c r="AS1075" s="1"/>
      <c r="AT1075" s="1"/>
      <c r="AU1075" s="1"/>
      <c r="AV1075" s="1"/>
    </row>
    <row r="1076" spans="8:48">
      <c r="H1076"/>
      <c r="I1076"/>
      <c r="L1076"/>
      <c r="M1076"/>
      <c r="N1076"/>
      <c r="P1076"/>
      <c r="Q1076"/>
      <c r="AJ1076" s="1"/>
      <c r="AP1076" s="1"/>
      <c r="AQ1076" s="1"/>
      <c r="AR1076" s="1"/>
      <c r="AS1076" s="1"/>
      <c r="AT1076" s="1"/>
      <c r="AU1076" s="1"/>
      <c r="AV1076" s="1"/>
    </row>
    <row r="1077" spans="8:48">
      <c r="H1077"/>
      <c r="I1077"/>
      <c r="L1077"/>
      <c r="M1077"/>
      <c r="N1077"/>
      <c r="P1077"/>
      <c r="Q1077"/>
      <c r="AJ1077" s="1"/>
      <c r="AP1077" s="1"/>
      <c r="AQ1077" s="1"/>
      <c r="AR1077" s="1"/>
      <c r="AS1077" s="1"/>
      <c r="AT1077" s="1"/>
      <c r="AU1077" s="1"/>
      <c r="AV1077" s="1"/>
    </row>
    <row r="1078" spans="8:48">
      <c r="H1078"/>
      <c r="I1078"/>
      <c r="L1078"/>
      <c r="M1078"/>
      <c r="N1078"/>
      <c r="P1078"/>
      <c r="Q1078"/>
      <c r="AJ1078" s="1"/>
      <c r="AP1078" s="1"/>
      <c r="AQ1078" s="1"/>
      <c r="AR1078" s="1"/>
      <c r="AS1078" s="1"/>
      <c r="AT1078" s="1"/>
      <c r="AU1078" s="1"/>
      <c r="AV1078" s="1"/>
    </row>
    <row r="1079" spans="8:48">
      <c r="H1079"/>
      <c r="I1079"/>
      <c r="L1079"/>
      <c r="M1079"/>
      <c r="N1079"/>
      <c r="P1079"/>
      <c r="Q1079"/>
      <c r="AJ1079" s="1"/>
      <c r="AP1079" s="1"/>
      <c r="AQ1079" s="1"/>
      <c r="AR1079" s="1"/>
      <c r="AS1079" s="1"/>
      <c r="AT1079" s="1"/>
      <c r="AU1079" s="1"/>
      <c r="AV1079" s="1"/>
    </row>
    <row r="1080" spans="8:48">
      <c r="H1080"/>
      <c r="I1080"/>
      <c r="L1080"/>
      <c r="M1080"/>
      <c r="N1080"/>
      <c r="P1080"/>
      <c r="Q1080"/>
      <c r="AJ1080" s="1"/>
      <c r="AP1080" s="1"/>
      <c r="AQ1080" s="1"/>
      <c r="AR1080" s="1"/>
      <c r="AS1080" s="1"/>
      <c r="AT1080" s="1"/>
      <c r="AU1080" s="1"/>
      <c r="AV1080" s="1"/>
    </row>
    <row r="1081" spans="8:48">
      <c r="H1081"/>
      <c r="I1081"/>
      <c r="L1081"/>
      <c r="M1081"/>
      <c r="N1081"/>
      <c r="P1081"/>
      <c r="Q1081"/>
      <c r="AJ1081" s="1"/>
      <c r="AP1081" s="1"/>
      <c r="AQ1081" s="1"/>
      <c r="AR1081" s="1"/>
      <c r="AS1081" s="1"/>
      <c r="AT1081" s="1"/>
      <c r="AU1081" s="1"/>
      <c r="AV1081" s="1"/>
    </row>
    <row r="1082" spans="8:48">
      <c r="H1082"/>
      <c r="I1082"/>
      <c r="L1082"/>
      <c r="M1082"/>
      <c r="N1082"/>
      <c r="P1082"/>
      <c r="Q1082"/>
      <c r="AJ1082" s="1"/>
      <c r="AP1082" s="1"/>
      <c r="AQ1082" s="1"/>
      <c r="AR1082" s="1"/>
      <c r="AS1082" s="1"/>
      <c r="AT1082" s="1"/>
      <c r="AU1082" s="1"/>
      <c r="AV1082" s="1"/>
    </row>
    <row r="1083" spans="8:48">
      <c r="H1083"/>
      <c r="I1083"/>
      <c r="L1083"/>
      <c r="M1083"/>
      <c r="N1083"/>
      <c r="P1083"/>
      <c r="Q1083"/>
      <c r="AJ1083" s="1"/>
      <c r="AP1083" s="1"/>
      <c r="AQ1083" s="1"/>
      <c r="AR1083" s="1"/>
      <c r="AS1083" s="1"/>
      <c r="AT1083" s="1"/>
      <c r="AU1083" s="1"/>
      <c r="AV1083" s="1"/>
    </row>
    <row r="1084" spans="8:48">
      <c r="H1084"/>
      <c r="I1084"/>
      <c r="L1084"/>
      <c r="M1084"/>
      <c r="N1084"/>
      <c r="P1084"/>
      <c r="Q1084"/>
      <c r="AJ1084" s="1"/>
      <c r="AP1084" s="1"/>
      <c r="AQ1084" s="1"/>
      <c r="AR1084" s="1"/>
      <c r="AS1084" s="1"/>
      <c r="AT1084" s="1"/>
      <c r="AU1084" s="1"/>
      <c r="AV1084" s="1"/>
    </row>
    <row r="1085" spans="8:48">
      <c r="H1085"/>
      <c r="I1085"/>
      <c r="L1085"/>
      <c r="M1085"/>
      <c r="N1085"/>
      <c r="P1085"/>
      <c r="Q1085"/>
      <c r="AJ1085" s="1"/>
      <c r="AP1085" s="1"/>
      <c r="AQ1085" s="1"/>
      <c r="AR1085" s="1"/>
      <c r="AS1085" s="1"/>
      <c r="AT1085" s="1"/>
      <c r="AU1085" s="1"/>
      <c r="AV1085" s="1"/>
    </row>
    <row r="1086" spans="8:48">
      <c r="H1086"/>
      <c r="I1086"/>
      <c r="L1086"/>
      <c r="M1086"/>
      <c r="N1086"/>
      <c r="P1086"/>
      <c r="Q1086"/>
      <c r="AJ1086" s="1"/>
      <c r="AP1086" s="1"/>
      <c r="AQ1086" s="1"/>
      <c r="AR1086" s="1"/>
      <c r="AS1086" s="1"/>
      <c r="AT1086" s="1"/>
      <c r="AU1086" s="1"/>
      <c r="AV1086" s="1"/>
    </row>
    <row r="1087" spans="8:48">
      <c r="H1087"/>
      <c r="I1087"/>
      <c r="L1087"/>
      <c r="M1087"/>
      <c r="N1087"/>
      <c r="P1087"/>
      <c r="Q1087"/>
      <c r="AJ1087" s="1"/>
      <c r="AP1087" s="1"/>
      <c r="AQ1087" s="1"/>
      <c r="AR1087" s="1"/>
      <c r="AS1087" s="1"/>
      <c r="AT1087" s="1"/>
      <c r="AU1087" s="1"/>
      <c r="AV1087" s="1"/>
    </row>
    <row r="1088" spans="8:48">
      <c r="H1088"/>
      <c r="I1088"/>
      <c r="L1088"/>
      <c r="M1088"/>
      <c r="N1088"/>
      <c r="P1088"/>
      <c r="Q1088"/>
      <c r="AJ1088" s="1"/>
      <c r="AP1088" s="1"/>
      <c r="AQ1088" s="1"/>
      <c r="AR1088" s="1"/>
      <c r="AS1088" s="1"/>
      <c r="AT1088" s="1"/>
      <c r="AU1088" s="1"/>
      <c r="AV1088" s="1"/>
    </row>
    <row r="1089" spans="8:48">
      <c r="H1089"/>
      <c r="I1089"/>
      <c r="L1089"/>
      <c r="M1089"/>
      <c r="N1089"/>
      <c r="P1089"/>
      <c r="Q1089"/>
      <c r="AJ1089" s="1"/>
      <c r="AP1089" s="1"/>
      <c r="AQ1089" s="1"/>
      <c r="AR1089" s="1"/>
      <c r="AS1089" s="1"/>
      <c r="AT1089" s="1"/>
      <c r="AU1089" s="1"/>
      <c r="AV1089" s="1"/>
    </row>
    <row r="1090" spans="8:48">
      <c r="H1090"/>
      <c r="I1090"/>
      <c r="L1090"/>
      <c r="M1090"/>
      <c r="N1090"/>
      <c r="P1090"/>
      <c r="Q1090"/>
      <c r="AJ1090" s="1"/>
      <c r="AP1090" s="1"/>
      <c r="AQ1090" s="1"/>
      <c r="AR1090" s="1"/>
      <c r="AS1090" s="1"/>
      <c r="AT1090" s="1"/>
      <c r="AU1090" s="1"/>
      <c r="AV1090" s="1"/>
    </row>
    <row r="1091" spans="8:48">
      <c r="H1091"/>
      <c r="I1091"/>
      <c r="L1091"/>
      <c r="M1091"/>
      <c r="N1091"/>
      <c r="P1091"/>
      <c r="Q1091"/>
      <c r="AJ1091" s="1"/>
      <c r="AP1091" s="1"/>
      <c r="AQ1091" s="1"/>
      <c r="AR1091" s="1"/>
      <c r="AS1091" s="1"/>
      <c r="AT1091" s="1"/>
      <c r="AU1091" s="1"/>
      <c r="AV1091" s="1"/>
    </row>
    <row r="1092" spans="8:48">
      <c r="H1092"/>
      <c r="I1092"/>
      <c r="L1092"/>
      <c r="M1092"/>
      <c r="N1092"/>
      <c r="P1092"/>
      <c r="Q1092"/>
      <c r="AJ1092" s="1"/>
      <c r="AP1092" s="1"/>
      <c r="AQ1092" s="1"/>
      <c r="AR1092" s="1"/>
      <c r="AS1092" s="1"/>
      <c r="AT1092" s="1"/>
      <c r="AU1092" s="1"/>
      <c r="AV1092" s="1"/>
    </row>
    <row r="1093" spans="8:48">
      <c r="H1093"/>
      <c r="I1093"/>
      <c r="L1093"/>
      <c r="M1093"/>
      <c r="N1093"/>
      <c r="P1093"/>
      <c r="Q1093"/>
      <c r="AJ1093" s="1"/>
      <c r="AP1093" s="1"/>
      <c r="AQ1093" s="1"/>
      <c r="AR1093" s="1"/>
      <c r="AS1093" s="1"/>
      <c r="AT1093" s="1"/>
      <c r="AU1093" s="1"/>
      <c r="AV1093" s="1"/>
    </row>
    <row r="1094" spans="8:48">
      <c r="H1094"/>
      <c r="I1094"/>
      <c r="L1094"/>
      <c r="M1094"/>
      <c r="N1094"/>
      <c r="P1094"/>
      <c r="Q1094"/>
      <c r="AJ1094" s="1"/>
      <c r="AP1094" s="1"/>
      <c r="AQ1094" s="1"/>
      <c r="AR1094" s="1"/>
      <c r="AS1094" s="1"/>
      <c r="AT1094" s="1"/>
      <c r="AU1094" s="1"/>
      <c r="AV1094" s="1"/>
    </row>
    <row r="1095" spans="8:48">
      <c r="H1095"/>
      <c r="I1095"/>
      <c r="L1095"/>
      <c r="M1095"/>
      <c r="N1095"/>
      <c r="P1095"/>
      <c r="Q1095"/>
      <c r="AJ1095" s="1"/>
      <c r="AP1095" s="1"/>
      <c r="AQ1095" s="1"/>
      <c r="AR1095" s="1"/>
      <c r="AS1095" s="1"/>
      <c r="AT1095" s="1"/>
      <c r="AU1095" s="1"/>
      <c r="AV1095" s="1"/>
    </row>
    <row r="1096" spans="8:48">
      <c r="H1096"/>
      <c r="I1096"/>
      <c r="L1096"/>
      <c r="M1096"/>
      <c r="N1096"/>
      <c r="P1096"/>
      <c r="Q1096"/>
      <c r="AJ1096" s="1"/>
      <c r="AP1096" s="1"/>
      <c r="AQ1096" s="1"/>
      <c r="AR1096" s="1"/>
      <c r="AS1096" s="1"/>
      <c r="AT1096" s="1"/>
      <c r="AU1096" s="1"/>
      <c r="AV1096" s="1"/>
    </row>
    <row r="1097" spans="8:48">
      <c r="H1097"/>
      <c r="I1097"/>
      <c r="L1097"/>
      <c r="M1097"/>
      <c r="N1097"/>
      <c r="P1097"/>
      <c r="Q1097"/>
      <c r="AJ1097" s="1"/>
      <c r="AP1097" s="1"/>
      <c r="AQ1097" s="1"/>
      <c r="AR1097" s="1"/>
      <c r="AS1097" s="1"/>
      <c r="AT1097" s="1"/>
      <c r="AU1097" s="1"/>
      <c r="AV1097" s="1"/>
    </row>
    <row r="1098" spans="8:48">
      <c r="H1098"/>
      <c r="I1098"/>
      <c r="L1098"/>
      <c r="M1098"/>
      <c r="N1098"/>
      <c r="P1098"/>
      <c r="Q1098"/>
      <c r="AJ1098" s="1"/>
      <c r="AP1098" s="1"/>
      <c r="AQ1098" s="1"/>
      <c r="AR1098" s="1"/>
      <c r="AS1098" s="1"/>
      <c r="AT1098" s="1"/>
      <c r="AU1098" s="1"/>
      <c r="AV1098" s="1"/>
    </row>
    <row r="1099" spans="8:48">
      <c r="H1099"/>
      <c r="I1099"/>
      <c r="L1099"/>
      <c r="M1099"/>
      <c r="N1099"/>
      <c r="P1099"/>
      <c r="Q1099"/>
      <c r="AJ1099" s="1"/>
      <c r="AP1099" s="1"/>
      <c r="AQ1099" s="1"/>
      <c r="AR1099" s="1"/>
      <c r="AS1099" s="1"/>
      <c r="AT1099" s="1"/>
      <c r="AU1099" s="1"/>
      <c r="AV1099" s="1"/>
    </row>
    <row r="1100" spans="8:48">
      <c r="H1100"/>
      <c r="I1100"/>
      <c r="L1100"/>
      <c r="M1100"/>
      <c r="N1100"/>
      <c r="P1100"/>
      <c r="Q1100"/>
      <c r="AJ1100" s="1"/>
      <c r="AP1100" s="1"/>
      <c r="AQ1100" s="1"/>
      <c r="AR1100" s="1"/>
      <c r="AS1100" s="1"/>
      <c r="AT1100" s="1"/>
      <c r="AU1100" s="1"/>
      <c r="AV1100" s="1"/>
    </row>
    <row r="1101" spans="8:48">
      <c r="H1101"/>
      <c r="I1101"/>
      <c r="L1101"/>
      <c r="M1101"/>
      <c r="N1101"/>
      <c r="P1101"/>
      <c r="Q1101"/>
      <c r="AJ1101" s="1"/>
      <c r="AP1101" s="1"/>
      <c r="AQ1101" s="1"/>
      <c r="AR1101" s="1"/>
      <c r="AS1101" s="1"/>
      <c r="AT1101" s="1"/>
      <c r="AU1101" s="1"/>
      <c r="AV1101" s="1"/>
    </row>
    <row r="1102" spans="8:48">
      <c r="H1102"/>
      <c r="I1102"/>
      <c r="L1102"/>
      <c r="M1102"/>
      <c r="N1102"/>
      <c r="P1102"/>
      <c r="Q1102"/>
      <c r="AJ1102" s="1"/>
      <c r="AP1102" s="1"/>
      <c r="AQ1102" s="1"/>
      <c r="AR1102" s="1"/>
      <c r="AS1102" s="1"/>
      <c r="AT1102" s="1"/>
      <c r="AU1102" s="1"/>
      <c r="AV1102" s="1"/>
    </row>
    <row r="1103" spans="8:48">
      <c r="H1103"/>
      <c r="I1103"/>
      <c r="L1103"/>
      <c r="M1103"/>
      <c r="N1103"/>
      <c r="P1103"/>
      <c r="Q1103"/>
      <c r="AJ1103" s="1"/>
      <c r="AP1103" s="1"/>
      <c r="AQ1103" s="1"/>
      <c r="AR1103" s="1"/>
      <c r="AS1103" s="1"/>
      <c r="AT1103" s="1"/>
      <c r="AU1103" s="1"/>
      <c r="AV1103" s="1"/>
    </row>
    <row r="1104" spans="8:48">
      <c r="H1104"/>
      <c r="I1104"/>
      <c r="L1104"/>
      <c r="M1104"/>
      <c r="N1104"/>
      <c r="P1104"/>
      <c r="Q1104"/>
      <c r="AJ1104" s="1"/>
      <c r="AP1104" s="1"/>
      <c r="AQ1104" s="1"/>
      <c r="AR1104" s="1"/>
      <c r="AS1104" s="1"/>
      <c r="AT1104" s="1"/>
      <c r="AU1104" s="1"/>
      <c r="AV1104" s="1"/>
    </row>
    <row r="1105" spans="8:48">
      <c r="H1105"/>
      <c r="I1105"/>
      <c r="L1105"/>
      <c r="M1105"/>
      <c r="N1105"/>
      <c r="P1105"/>
      <c r="Q1105"/>
      <c r="AJ1105" s="1"/>
      <c r="AP1105" s="1"/>
      <c r="AQ1105" s="1"/>
      <c r="AR1105" s="1"/>
      <c r="AS1105" s="1"/>
      <c r="AT1105" s="1"/>
      <c r="AU1105" s="1"/>
      <c r="AV1105" s="1"/>
    </row>
    <row r="1106" spans="8:48">
      <c r="H1106"/>
      <c r="I1106"/>
      <c r="L1106"/>
      <c r="M1106"/>
      <c r="N1106"/>
      <c r="P1106"/>
      <c r="Q1106"/>
      <c r="AJ1106" s="1"/>
      <c r="AP1106" s="1"/>
      <c r="AQ1106" s="1"/>
      <c r="AR1106" s="1"/>
      <c r="AS1106" s="1"/>
      <c r="AT1106" s="1"/>
      <c r="AU1106" s="1"/>
      <c r="AV1106" s="1"/>
    </row>
    <row r="1107" spans="8:48">
      <c r="H1107"/>
      <c r="I1107"/>
      <c r="L1107"/>
      <c r="M1107"/>
      <c r="N1107"/>
      <c r="P1107"/>
      <c r="Q1107"/>
      <c r="AJ1107" s="1"/>
      <c r="AP1107" s="1"/>
      <c r="AQ1107" s="1"/>
      <c r="AR1107" s="1"/>
      <c r="AS1107" s="1"/>
      <c r="AT1107" s="1"/>
      <c r="AU1107" s="1"/>
      <c r="AV1107" s="1"/>
    </row>
    <row r="1108" spans="8:48">
      <c r="H1108"/>
      <c r="I1108"/>
      <c r="L1108"/>
      <c r="M1108"/>
      <c r="N1108"/>
      <c r="P1108"/>
      <c r="Q1108"/>
      <c r="AJ1108" s="1"/>
      <c r="AP1108" s="1"/>
      <c r="AQ1108" s="1"/>
      <c r="AR1108" s="1"/>
      <c r="AS1108" s="1"/>
      <c r="AT1108" s="1"/>
      <c r="AU1108" s="1"/>
      <c r="AV1108" s="1"/>
    </row>
    <row r="1109" spans="8:48">
      <c r="H1109"/>
      <c r="I1109"/>
      <c r="L1109"/>
      <c r="M1109"/>
      <c r="N1109"/>
      <c r="P1109"/>
      <c r="Q1109"/>
      <c r="AJ1109" s="1"/>
      <c r="AP1109" s="1"/>
      <c r="AQ1109" s="1"/>
      <c r="AR1109" s="1"/>
      <c r="AS1109" s="1"/>
      <c r="AT1109" s="1"/>
      <c r="AU1109" s="1"/>
      <c r="AV1109" s="1"/>
    </row>
    <row r="1110" spans="8:48">
      <c r="H1110"/>
      <c r="I1110"/>
      <c r="L1110"/>
      <c r="M1110"/>
      <c r="N1110"/>
      <c r="P1110"/>
      <c r="Q1110"/>
      <c r="AJ1110" s="1"/>
      <c r="AP1110" s="1"/>
      <c r="AQ1110" s="1"/>
      <c r="AR1110" s="1"/>
      <c r="AS1110" s="1"/>
      <c r="AT1110" s="1"/>
      <c r="AU1110" s="1"/>
      <c r="AV1110" s="1"/>
    </row>
    <row r="1111" spans="8:48">
      <c r="H1111"/>
      <c r="I1111"/>
      <c r="L1111"/>
      <c r="M1111"/>
      <c r="N1111"/>
      <c r="P1111"/>
      <c r="Q1111"/>
      <c r="AJ1111" s="1"/>
      <c r="AP1111" s="1"/>
      <c r="AQ1111" s="1"/>
      <c r="AR1111" s="1"/>
      <c r="AS1111" s="1"/>
      <c r="AT1111" s="1"/>
      <c r="AU1111" s="1"/>
      <c r="AV1111" s="1"/>
    </row>
    <row r="1112" spans="8:48">
      <c r="H1112"/>
      <c r="I1112"/>
      <c r="L1112"/>
      <c r="M1112"/>
      <c r="N1112"/>
      <c r="P1112"/>
      <c r="Q1112"/>
      <c r="AJ1112" s="1"/>
      <c r="AP1112" s="1"/>
      <c r="AQ1112" s="1"/>
      <c r="AR1112" s="1"/>
      <c r="AS1112" s="1"/>
      <c r="AT1112" s="1"/>
      <c r="AU1112" s="1"/>
      <c r="AV1112" s="1"/>
    </row>
    <row r="1113" spans="8:48">
      <c r="H1113"/>
      <c r="I1113"/>
      <c r="L1113"/>
      <c r="M1113"/>
      <c r="N1113"/>
      <c r="P1113"/>
      <c r="Q1113"/>
      <c r="AJ1113" s="1"/>
      <c r="AP1113" s="1"/>
      <c r="AQ1113" s="1"/>
      <c r="AR1113" s="1"/>
      <c r="AS1113" s="1"/>
      <c r="AT1113" s="1"/>
      <c r="AU1113" s="1"/>
      <c r="AV1113" s="1"/>
    </row>
    <row r="1114" spans="8:48">
      <c r="H1114"/>
      <c r="I1114"/>
      <c r="L1114"/>
      <c r="M1114"/>
      <c r="N1114"/>
      <c r="P1114"/>
      <c r="Q1114"/>
      <c r="AJ1114" s="1"/>
      <c r="AP1114" s="1"/>
      <c r="AQ1114" s="1"/>
      <c r="AR1114" s="1"/>
      <c r="AS1114" s="1"/>
      <c r="AT1114" s="1"/>
      <c r="AU1114" s="1"/>
      <c r="AV1114" s="1"/>
    </row>
    <row r="1115" spans="8:48">
      <c r="H1115"/>
      <c r="I1115"/>
      <c r="L1115"/>
      <c r="M1115"/>
      <c r="N1115"/>
      <c r="P1115"/>
      <c r="Q1115"/>
      <c r="AJ1115" s="1"/>
      <c r="AP1115" s="1"/>
      <c r="AQ1115" s="1"/>
      <c r="AR1115" s="1"/>
      <c r="AS1115" s="1"/>
      <c r="AT1115" s="1"/>
      <c r="AU1115" s="1"/>
      <c r="AV1115" s="1"/>
    </row>
    <row r="1116" spans="8:48">
      <c r="H1116"/>
      <c r="I1116"/>
      <c r="L1116"/>
      <c r="M1116"/>
      <c r="N1116"/>
      <c r="P1116"/>
      <c r="Q1116"/>
      <c r="AJ1116" s="1"/>
      <c r="AP1116" s="1"/>
      <c r="AQ1116" s="1"/>
      <c r="AR1116" s="1"/>
      <c r="AS1116" s="1"/>
      <c r="AT1116" s="1"/>
      <c r="AU1116" s="1"/>
      <c r="AV1116" s="1"/>
    </row>
    <row r="1117" spans="8:48">
      <c r="H1117"/>
      <c r="I1117"/>
      <c r="L1117"/>
      <c r="M1117"/>
      <c r="N1117"/>
      <c r="P1117"/>
      <c r="Q1117"/>
      <c r="AJ1117" s="1"/>
      <c r="AP1117" s="1"/>
      <c r="AQ1117" s="1"/>
      <c r="AR1117" s="1"/>
      <c r="AS1117" s="1"/>
      <c r="AT1117" s="1"/>
      <c r="AU1117" s="1"/>
      <c r="AV1117" s="1"/>
    </row>
    <row r="1118" spans="8:48">
      <c r="H1118"/>
      <c r="I1118"/>
      <c r="L1118"/>
      <c r="M1118"/>
      <c r="N1118"/>
      <c r="P1118"/>
      <c r="Q1118"/>
      <c r="AJ1118" s="1"/>
      <c r="AP1118" s="1"/>
      <c r="AQ1118" s="1"/>
      <c r="AR1118" s="1"/>
      <c r="AS1118" s="1"/>
      <c r="AT1118" s="1"/>
      <c r="AU1118" s="1"/>
      <c r="AV1118" s="1"/>
    </row>
    <row r="1119" spans="8:48">
      <c r="H1119"/>
      <c r="I1119"/>
      <c r="L1119"/>
      <c r="M1119"/>
      <c r="N1119"/>
      <c r="P1119"/>
      <c r="Q1119"/>
      <c r="AJ1119" s="1"/>
      <c r="AP1119" s="1"/>
      <c r="AQ1119" s="1"/>
      <c r="AR1119" s="1"/>
      <c r="AS1119" s="1"/>
      <c r="AT1119" s="1"/>
      <c r="AU1119" s="1"/>
      <c r="AV1119" s="1"/>
    </row>
    <row r="1120" spans="8:48">
      <c r="H1120"/>
      <c r="I1120"/>
      <c r="L1120"/>
      <c r="M1120"/>
      <c r="N1120"/>
      <c r="P1120"/>
      <c r="Q1120"/>
      <c r="AJ1120" s="1"/>
      <c r="AP1120" s="1"/>
      <c r="AQ1120" s="1"/>
      <c r="AR1120" s="1"/>
      <c r="AS1120" s="1"/>
      <c r="AT1120" s="1"/>
      <c r="AU1120" s="1"/>
      <c r="AV1120" s="1"/>
    </row>
    <row r="1121" spans="8:48">
      <c r="H1121"/>
      <c r="I1121"/>
      <c r="L1121"/>
      <c r="M1121"/>
      <c r="N1121"/>
      <c r="P1121"/>
      <c r="Q1121"/>
      <c r="AJ1121" s="1"/>
      <c r="AP1121" s="1"/>
      <c r="AQ1121" s="1"/>
      <c r="AR1121" s="1"/>
      <c r="AS1121" s="1"/>
      <c r="AT1121" s="1"/>
      <c r="AU1121" s="1"/>
      <c r="AV1121" s="1"/>
    </row>
    <row r="1122" spans="8:48">
      <c r="H1122"/>
      <c r="I1122"/>
      <c r="L1122"/>
      <c r="M1122"/>
      <c r="N1122"/>
      <c r="P1122"/>
      <c r="Q1122"/>
      <c r="AJ1122" s="1"/>
      <c r="AP1122" s="1"/>
      <c r="AQ1122" s="1"/>
      <c r="AR1122" s="1"/>
      <c r="AS1122" s="1"/>
      <c r="AT1122" s="1"/>
      <c r="AU1122" s="1"/>
      <c r="AV1122" s="1"/>
    </row>
    <row r="1123" spans="8:48">
      <c r="H1123"/>
      <c r="I1123"/>
      <c r="L1123"/>
      <c r="M1123"/>
      <c r="N1123"/>
      <c r="P1123"/>
      <c r="Q1123"/>
      <c r="AJ1123" s="1"/>
      <c r="AP1123" s="1"/>
      <c r="AQ1123" s="1"/>
      <c r="AR1123" s="1"/>
      <c r="AS1123" s="1"/>
      <c r="AT1123" s="1"/>
      <c r="AU1123" s="1"/>
      <c r="AV1123" s="1"/>
    </row>
    <row r="1124" spans="8:48">
      <c r="H1124"/>
      <c r="I1124"/>
      <c r="L1124"/>
      <c r="M1124"/>
      <c r="N1124"/>
      <c r="P1124"/>
      <c r="Q1124"/>
      <c r="AJ1124" s="1"/>
      <c r="AP1124" s="1"/>
      <c r="AQ1124" s="1"/>
      <c r="AR1124" s="1"/>
      <c r="AS1124" s="1"/>
      <c r="AT1124" s="1"/>
      <c r="AU1124" s="1"/>
      <c r="AV1124" s="1"/>
    </row>
    <row r="1125" spans="8:48">
      <c r="H1125"/>
      <c r="I1125"/>
      <c r="L1125"/>
      <c r="M1125"/>
      <c r="N1125"/>
      <c r="P1125"/>
      <c r="Q1125"/>
      <c r="AJ1125" s="1"/>
      <c r="AP1125" s="1"/>
      <c r="AQ1125" s="1"/>
      <c r="AR1125" s="1"/>
      <c r="AS1125" s="1"/>
      <c r="AT1125" s="1"/>
      <c r="AU1125" s="1"/>
      <c r="AV1125" s="1"/>
    </row>
    <row r="1126" spans="8:48">
      <c r="H1126"/>
      <c r="I1126"/>
      <c r="L1126"/>
      <c r="M1126"/>
      <c r="N1126"/>
      <c r="P1126"/>
      <c r="Q1126"/>
      <c r="AJ1126" s="1"/>
      <c r="AP1126" s="1"/>
      <c r="AQ1126" s="1"/>
      <c r="AR1126" s="1"/>
      <c r="AS1126" s="1"/>
      <c r="AT1126" s="1"/>
      <c r="AU1126" s="1"/>
      <c r="AV1126" s="1"/>
    </row>
    <row r="1127" spans="8:48">
      <c r="H1127"/>
      <c r="I1127"/>
      <c r="L1127"/>
      <c r="M1127"/>
      <c r="N1127"/>
      <c r="P1127"/>
      <c r="Q1127"/>
      <c r="AJ1127" s="1"/>
      <c r="AP1127" s="1"/>
      <c r="AQ1127" s="1"/>
      <c r="AR1127" s="1"/>
      <c r="AS1127" s="1"/>
      <c r="AT1127" s="1"/>
      <c r="AU1127" s="1"/>
      <c r="AV1127" s="1"/>
    </row>
    <row r="1128" spans="8:48">
      <c r="H1128"/>
      <c r="I1128"/>
      <c r="L1128"/>
      <c r="M1128"/>
      <c r="N1128"/>
      <c r="P1128"/>
      <c r="Q1128"/>
      <c r="AJ1128" s="1"/>
      <c r="AP1128" s="1"/>
      <c r="AQ1128" s="1"/>
      <c r="AR1128" s="1"/>
      <c r="AS1128" s="1"/>
      <c r="AT1128" s="1"/>
      <c r="AU1128" s="1"/>
      <c r="AV1128" s="1"/>
    </row>
    <row r="1129" spans="8:48">
      <c r="H1129"/>
      <c r="I1129"/>
      <c r="L1129"/>
      <c r="M1129"/>
      <c r="N1129"/>
      <c r="P1129"/>
      <c r="Q1129"/>
      <c r="AJ1129" s="1"/>
      <c r="AP1129" s="1"/>
      <c r="AQ1129" s="1"/>
      <c r="AR1129" s="1"/>
      <c r="AS1129" s="1"/>
      <c r="AT1129" s="1"/>
      <c r="AU1129" s="1"/>
      <c r="AV1129" s="1"/>
    </row>
    <row r="1130" spans="8:48">
      <c r="H1130"/>
      <c r="I1130"/>
      <c r="L1130"/>
      <c r="M1130"/>
      <c r="N1130"/>
      <c r="P1130"/>
      <c r="Q1130"/>
      <c r="AJ1130" s="1"/>
      <c r="AP1130" s="1"/>
      <c r="AQ1130" s="1"/>
      <c r="AR1130" s="1"/>
      <c r="AS1130" s="1"/>
      <c r="AT1130" s="1"/>
      <c r="AU1130" s="1"/>
      <c r="AV1130" s="1"/>
    </row>
    <row r="1131" spans="8:48">
      <c r="H1131"/>
      <c r="I1131"/>
      <c r="L1131"/>
      <c r="M1131"/>
      <c r="N1131"/>
      <c r="P1131"/>
      <c r="Q1131"/>
      <c r="AJ1131" s="1"/>
      <c r="AP1131" s="1"/>
      <c r="AQ1131" s="1"/>
      <c r="AR1131" s="1"/>
      <c r="AS1131" s="1"/>
      <c r="AT1131" s="1"/>
      <c r="AU1131" s="1"/>
      <c r="AV1131" s="1"/>
    </row>
    <row r="1132" spans="8:48">
      <c r="H1132"/>
      <c r="I1132"/>
      <c r="L1132"/>
      <c r="M1132"/>
      <c r="N1132"/>
      <c r="P1132"/>
      <c r="Q1132"/>
      <c r="AJ1132" s="1"/>
      <c r="AP1132" s="1"/>
      <c r="AQ1132" s="1"/>
      <c r="AR1132" s="1"/>
      <c r="AS1132" s="1"/>
      <c r="AT1132" s="1"/>
      <c r="AU1132" s="1"/>
      <c r="AV1132" s="1"/>
    </row>
    <row r="1133" spans="8:48">
      <c r="H1133"/>
      <c r="I1133"/>
      <c r="L1133"/>
      <c r="M1133"/>
      <c r="N1133"/>
      <c r="P1133"/>
      <c r="Q1133"/>
      <c r="AJ1133" s="1"/>
      <c r="AP1133" s="1"/>
      <c r="AQ1133" s="1"/>
      <c r="AR1133" s="1"/>
      <c r="AS1133" s="1"/>
      <c r="AT1133" s="1"/>
      <c r="AU1133" s="1"/>
      <c r="AV1133" s="1"/>
    </row>
    <row r="1134" spans="8:48">
      <c r="H1134"/>
      <c r="I1134"/>
      <c r="L1134"/>
      <c r="M1134"/>
      <c r="N1134"/>
      <c r="P1134"/>
      <c r="Q1134"/>
      <c r="AJ1134" s="1"/>
      <c r="AP1134" s="1"/>
      <c r="AQ1134" s="1"/>
      <c r="AR1134" s="1"/>
      <c r="AS1134" s="1"/>
      <c r="AT1134" s="1"/>
      <c r="AU1134" s="1"/>
      <c r="AV1134" s="1"/>
    </row>
    <row r="1135" spans="8:48">
      <c r="H1135"/>
      <c r="I1135"/>
      <c r="L1135"/>
      <c r="M1135"/>
      <c r="N1135"/>
      <c r="P1135"/>
      <c r="Q1135"/>
      <c r="AJ1135" s="1"/>
      <c r="AP1135" s="1"/>
      <c r="AQ1135" s="1"/>
      <c r="AR1135" s="1"/>
      <c r="AS1135" s="1"/>
      <c r="AT1135" s="1"/>
      <c r="AU1135" s="1"/>
      <c r="AV1135" s="1"/>
    </row>
    <row r="1136" spans="8:48">
      <c r="H1136"/>
      <c r="I1136"/>
      <c r="L1136"/>
      <c r="M1136"/>
      <c r="N1136"/>
      <c r="P1136"/>
      <c r="Q1136"/>
      <c r="AJ1136" s="1"/>
      <c r="AP1136" s="1"/>
      <c r="AQ1136" s="1"/>
      <c r="AR1136" s="1"/>
      <c r="AS1136" s="1"/>
      <c r="AT1136" s="1"/>
      <c r="AU1136" s="1"/>
      <c r="AV1136" s="1"/>
    </row>
    <row r="1137" spans="8:48">
      <c r="H1137"/>
      <c r="I1137"/>
      <c r="L1137"/>
      <c r="M1137"/>
      <c r="N1137"/>
      <c r="P1137"/>
      <c r="Q1137"/>
      <c r="AJ1137" s="1"/>
      <c r="AP1137" s="1"/>
      <c r="AQ1137" s="1"/>
      <c r="AR1137" s="1"/>
      <c r="AS1137" s="1"/>
      <c r="AT1137" s="1"/>
      <c r="AU1137" s="1"/>
      <c r="AV1137" s="1"/>
    </row>
    <row r="1138" spans="8:48">
      <c r="H1138"/>
      <c r="I1138"/>
      <c r="L1138"/>
      <c r="M1138"/>
      <c r="N1138"/>
      <c r="P1138"/>
      <c r="Q1138"/>
      <c r="AJ1138" s="1"/>
      <c r="AP1138" s="1"/>
      <c r="AQ1138" s="1"/>
      <c r="AR1138" s="1"/>
      <c r="AS1138" s="1"/>
      <c r="AT1138" s="1"/>
      <c r="AU1138" s="1"/>
      <c r="AV1138" s="1"/>
    </row>
    <row r="1139" spans="8:48">
      <c r="H1139"/>
      <c r="I1139"/>
      <c r="L1139"/>
      <c r="M1139"/>
      <c r="N1139"/>
      <c r="P1139"/>
      <c r="Q1139"/>
      <c r="AJ1139" s="1"/>
      <c r="AP1139" s="1"/>
      <c r="AQ1139" s="1"/>
      <c r="AR1139" s="1"/>
      <c r="AS1139" s="1"/>
      <c r="AT1139" s="1"/>
      <c r="AU1139" s="1"/>
      <c r="AV1139" s="1"/>
    </row>
    <row r="1140" spans="8:48">
      <c r="H1140"/>
      <c r="I1140"/>
      <c r="L1140"/>
      <c r="M1140"/>
      <c r="N1140"/>
      <c r="P1140"/>
      <c r="Q1140"/>
      <c r="AJ1140" s="1"/>
      <c r="AP1140" s="1"/>
      <c r="AQ1140" s="1"/>
      <c r="AR1140" s="1"/>
      <c r="AS1140" s="1"/>
      <c r="AT1140" s="1"/>
      <c r="AU1140" s="1"/>
      <c r="AV1140" s="1"/>
    </row>
    <row r="1141" spans="8:48">
      <c r="H1141"/>
      <c r="I1141"/>
      <c r="L1141"/>
      <c r="M1141"/>
      <c r="N1141"/>
      <c r="P1141"/>
      <c r="Q1141"/>
      <c r="AJ1141" s="1"/>
      <c r="AP1141" s="1"/>
      <c r="AQ1141" s="1"/>
      <c r="AR1141" s="1"/>
      <c r="AS1141" s="1"/>
      <c r="AT1141" s="1"/>
      <c r="AU1141" s="1"/>
      <c r="AV1141" s="1"/>
    </row>
    <row r="1142" spans="8:48">
      <c r="H1142"/>
      <c r="I1142"/>
      <c r="L1142"/>
      <c r="M1142"/>
      <c r="N1142"/>
      <c r="P1142"/>
      <c r="Q1142"/>
      <c r="AJ1142" s="1"/>
      <c r="AP1142" s="1"/>
      <c r="AQ1142" s="1"/>
      <c r="AR1142" s="1"/>
      <c r="AS1142" s="1"/>
      <c r="AT1142" s="1"/>
      <c r="AU1142" s="1"/>
      <c r="AV1142" s="1"/>
    </row>
    <row r="1143" spans="8:48">
      <c r="H1143"/>
      <c r="I1143"/>
      <c r="L1143"/>
      <c r="M1143"/>
      <c r="N1143"/>
      <c r="P1143"/>
      <c r="Q1143"/>
      <c r="AJ1143" s="1"/>
      <c r="AP1143" s="1"/>
      <c r="AQ1143" s="1"/>
      <c r="AR1143" s="1"/>
      <c r="AS1143" s="1"/>
      <c r="AT1143" s="1"/>
      <c r="AU1143" s="1"/>
      <c r="AV1143" s="1"/>
    </row>
    <row r="1144" spans="8:48">
      <c r="H1144"/>
      <c r="I1144"/>
      <c r="L1144"/>
      <c r="M1144"/>
      <c r="N1144"/>
      <c r="P1144"/>
      <c r="Q1144"/>
      <c r="AJ1144" s="1"/>
      <c r="AP1144" s="1"/>
      <c r="AQ1144" s="1"/>
      <c r="AR1144" s="1"/>
      <c r="AS1144" s="1"/>
      <c r="AT1144" s="1"/>
      <c r="AU1144" s="1"/>
      <c r="AV1144" s="1"/>
    </row>
    <row r="1145" spans="8:48">
      <c r="H1145"/>
      <c r="I1145"/>
      <c r="L1145"/>
      <c r="M1145"/>
      <c r="N1145"/>
      <c r="P1145"/>
      <c r="Q1145"/>
      <c r="AJ1145" s="1"/>
      <c r="AP1145" s="1"/>
      <c r="AQ1145" s="1"/>
      <c r="AR1145" s="1"/>
      <c r="AS1145" s="1"/>
      <c r="AT1145" s="1"/>
      <c r="AU1145" s="1"/>
      <c r="AV1145" s="1"/>
    </row>
    <row r="1146" spans="8:48">
      <c r="H1146"/>
      <c r="I1146"/>
      <c r="L1146"/>
      <c r="M1146"/>
      <c r="N1146"/>
      <c r="P1146"/>
      <c r="Q1146"/>
      <c r="AJ1146" s="1"/>
      <c r="AP1146" s="1"/>
      <c r="AQ1146" s="1"/>
      <c r="AR1146" s="1"/>
      <c r="AS1146" s="1"/>
      <c r="AT1146" s="1"/>
      <c r="AU1146" s="1"/>
      <c r="AV1146" s="1"/>
    </row>
    <row r="1147" spans="8:48">
      <c r="H1147"/>
      <c r="I1147"/>
      <c r="L1147"/>
      <c r="M1147"/>
      <c r="N1147"/>
      <c r="P1147"/>
      <c r="Q1147"/>
      <c r="AJ1147" s="1"/>
      <c r="AP1147" s="1"/>
      <c r="AQ1147" s="1"/>
      <c r="AR1147" s="1"/>
      <c r="AS1147" s="1"/>
      <c r="AT1147" s="1"/>
      <c r="AU1147" s="1"/>
      <c r="AV1147" s="1"/>
    </row>
    <row r="1148" spans="8:48">
      <c r="H1148"/>
      <c r="I1148"/>
      <c r="L1148"/>
      <c r="M1148"/>
      <c r="N1148"/>
      <c r="P1148"/>
      <c r="Q1148"/>
      <c r="AJ1148" s="1"/>
      <c r="AP1148" s="1"/>
      <c r="AQ1148" s="1"/>
      <c r="AR1148" s="1"/>
      <c r="AS1148" s="1"/>
      <c r="AT1148" s="1"/>
      <c r="AU1148" s="1"/>
      <c r="AV1148" s="1"/>
    </row>
    <row r="1149" spans="8:48">
      <c r="H1149"/>
      <c r="I1149"/>
      <c r="L1149"/>
      <c r="M1149"/>
      <c r="N1149"/>
      <c r="P1149"/>
      <c r="Q1149"/>
      <c r="AJ1149" s="1"/>
      <c r="AP1149" s="1"/>
      <c r="AQ1149" s="1"/>
      <c r="AR1149" s="1"/>
      <c r="AS1149" s="1"/>
      <c r="AT1149" s="1"/>
      <c r="AU1149" s="1"/>
      <c r="AV1149" s="1"/>
    </row>
    <row r="1150" spans="8:48">
      <c r="H1150"/>
      <c r="I1150"/>
      <c r="L1150"/>
      <c r="M1150"/>
      <c r="N1150"/>
      <c r="P1150"/>
      <c r="Q1150"/>
      <c r="AJ1150" s="1"/>
      <c r="AP1150" s="1"/>
      <c r="AQ1150" s="1"/>
      <c r="AR1150" s="1"/>
      <c r="AS1150" s="1"/>
      <c r="AT1150" s="1"/>
      <c r="AU1150" s="1"/>
      <c r="AV1150" s="1"/>
    </row>
    <row r="1151" spans="8:48">
      <c r="H1151"/>
      <c r="I1151"/>
      <c r="L1151"/>
      <c r="M1151"/>
      <c r="N1151"/>
      <c r="P1151"/>
      <c r="Q1151"/>
      <c r="AJ1151" s="1"/>
      <c r="AP1151" s="1"/>
      <c r="AQ1151" s="1"/>
      <c r="AR1151" s="1"/>
      <c r="AS1151" s="1"/>
      <c r="AT1151" s="1"/>
      <c r="AU1151" s="1"/>
      <c r="AV1151" s="1"/>
    </row>
    <row r="1152" spans="8:48">
      <c r="H1152"/>
      <c r="I1152"/>
      <c r="L1152"/>
      <c r="M1152"/>
      <c r="N1152"/>
      <c r="P1152"/>
      <c r="Q1152"/>
      <c r="AJ1152" s="1"/>
      <c r="AP1152" s="1"/>
      <c r="AQ1152" s="1"/>
      <c r="AR1152" s="1"/>
      <c r="AS1152" s="1"/>
      <c r="AT1152" s="1"/>
      <c r="AU1152" s="1"/>
      <c r="AV1152" s="1"/>
    </row>
    <row r="1153" spans="8:48">
      <c r="H1153"/>
      <c r="I1153"/>
      <c r="L1153"/>
      <c r="M1153"/>
      <c r="N1153"/>
      <c r="P1153"/>
      <c r="Q1153"/>
      <c r="AJ1153" s="1"/>
      <c r="AP1153" s="1"/>
      <c r="AQ1153" s="1"/>
      <c r="AR1153" s="1"/>
      <c r="AS1153" s="1"/>
      <c r="AT1153" s="1"/>
      <c r="AU1153" s="1"/>
      <c r="AV1153" s="1"/>
    </row>
    <row r="1154" spans="8:48">
      <c r="H1154"/>
      <c r="I1154"/>
      <c r="L1154"/>
      <c r="M1154"/>
      <c r="N1154"/>
      <c r="P1154"/>
      <c r="Q1154"/>
      <c r="AJ1154" s="1"/>
      <c r="AP1154" s="1"/>
      <c r="AQ1154" s="1"/>
      <c r="AR1154" s="1"/>
      <c r="AS1154" s="1"/>
      <c r="AT1154" s="1"/>
      <c r="AU1154" s="1"/>
      <c r="AV1154" s="1"/>
    </row>
    <row r="1155" spans="8:48">
      <c r="H1155"/>
      <c r="I1155"/>
      <c r="L1155"/>
      <c r="M1155"/>
      <c r="N1155"/>
      <c r="P1155"/>
      <c r="Q1155"/>
      <c r="AJ1155" s="1"/>
      <c r="AP1155" s="1"/>
      <c r="AQ1155" s="1"/>
      <c r="AR1155" s="1"/>
      <c r="AS1155" s="1"/>
      <c r="AT1155" s="1"/>
      <c r="AU1155" s="1"/>
      <c r="AV1155" s="1"/>
    </row>
    <row r="1156" spans="8:48">
      <c r="H1156"/>
      <c r="I1156"/>
      <c r="L1156"/>
      <c r="M1156"/>
      <c r="N1156"/>
      <c r="P1156"/>
      <c r="Q1156"/>
      <c r="AJ1156" s="1"/>
      <c r="AP1156" s="1"/>
      <c r="AQ1156" s="1"/>
      <c r="AR1156" s="1"/>
      <c r="AS1156" s="1"/>
      <c r="AT1156" s="1"/>
      <c r="AU1156" s="1"/>
      <c r="AV1156" s="1"/>
    </row>
    <row r="1157" spans="8:48">
      <c r="H1157"/>
      <c r="I1157"/>
      <c r="L1157"/>
      <c r="M1157"/>
      <c r="N1157"/>
      <c r="P1157"/>
      <c r="Q1157"/>
      <c r="AJ1157" s="1"/>
      <c r="AP1157" s="1"/>
      <c r="AQ1157" s="1"/>
      <c r="AR1157" s="1"/>
      <c r="AS1157" s="1"/>
      <c r="AT1157" s="1"/>
      <c r="AU1157" s="1"/>
      <c r="AV1157" s="1"/>
    </row>
    <row r="1158" spans="8:48">
      <c r="H1158"/>
      <c r="I1158"/>
      <c r="L1158"/>
      <c r="M1158"/>
      <c r="N1158"/>
      <c r="P1158"/>
      <c r="Q1158"/>
      <c r="AJ1158" s="1"/>
      <c r="AP1158" s="1"/>
      <c r="AQ1158" s="1"/>
      <c r="AR1158" s="1"/>
      <c r="AS1158" s="1"/>
      <c r="AT1158" s="1"/>
      <c r="AU1158" s="1"/>
      <c r="AV1158" s="1"/>
    </row>
    <row r="1159" spans="8:48">
      <c r="H1159"/>
      <c r="I1159"/>
      <c r="L1159"/>
      <c r="M1159"/>
      <c r="N1159"/>
      <c r="P1159"/>
      <c r="Q1159"/>
      <c r="AJ1159" s="1"/>
      <c r="AP1159" s="1"/>
      <c r="AQ1159" s="1"/>
      <c r="AR1159" s="1"/>
      <c r="AS1159" s="1"/>
      <c r="AT1159" s="1"/>
      <c r="AU1159" s="1"/>
      <c r="AV1159" s="1"/>
    </row>
    <row r="1160" spans="8:48">
      <c r="H1160"/>
      <c r="I1160"/>
      <c r="L1160"/>
      <c r="M1160"/>
      <c r="N1160"/>
      <c r="P1160"/>
      <c r="Q1160"/>
      <c r="AJ1160" s="1"/>
      <c r="AP1160" s="1"/>
      <c r="AQ1160" s="1"/>
      <c r="AR1160" s="1"/>
      <c r="AS1160" s="1"/>
      <c r="AT1160" s="1"/>
      <c r="AU1160" s="1"/>
      <c r="AV1160" s="1"/>
    </row>
    <row r="1161" spans="8:48">
      <c r="H1161"/>
      <c r="I1161"/>
      <c r="L1161"/>
      <c r="M1161"/>
      <c r="N1161"/>
      <c r="P1161"/>
      <c r="Q1161"/>
      <c r="AJ1161" s="1"/>
      <c r="AP1161" s="1"/>
      <c r="AQ1161" s="1"/>
      <c r="AR1161" s="1"/>
      <c r="AS1161" s="1"/>
      <c r="AT1161" s="1"/>
      <c r="AU1161" s="1"/>
      <c r="AV1161" s="1"/>
    </row>
    <row r="1162" spans="8:48">
      <c r="H1162"/>
      <c r="I1162"/>
      <c r="L1162"/>
      <c r="M1162"/>
      <c r="N1162"/>
      <c r="P1162"/>
      <c r="Q1162"/>
      <c r="AJ1162" s="1"/>
      <c r="AP1162" s="1"/>
      <c r="AQ1162" s="1"/>
      <c r="AR1162" s="1"/>
      <c r="AS1162" s="1"/>
      <c r="AT1162" s="1"/>
      <c r="AU1162" s="1"/>
      <c r="AV1162" s="1"/>
    </row>
    <row r="1163" spans="8:48">
      <c r="H1163"/>
      <c r="I1163"/>
      <c r="L1163"/>
      <c r="M1163"/>
      <c r="N1163"/>
      <c r="P1163"/>
      <c r="Q1163"/>
      <c r="AJ1163" s="1"/>
      <c r="AP1163" s="1"/>
      <c r="AQ1163" s="1"/>
      <c r="AR1163" s="1"/>
      <c r="AS1163" s="1"/>
      <c r="AT1163" s="1"/>
      <c r="AU1163" s="1"/>
      <c r="AV1163" s="1"/>
    </row>
    <row r="1164" spans="8:48">
      <c r="H1164"/>
      <c r="I1164"/>
      <c r="L1164"/>
      <c r="M1164"/>
      <c r="N1164"/>
      <c r="P1164"/>
      <c r="Q1164"/>
      <c r="AJ1164" s="1"/>
      <c r="AP1164" s="1"/>
      <c r="AQ1164" s="1"/>
      <c r="AR1164" s="1"/>
      <c r="AS1164" s="1"/>
      <c r="AT1164" s="1"/>
      <c r="AU1164" s="1"/>
      <c r="AV1164" s="1"/>
    </row>
    <row r="1165" spans="8:48">
      <c r="H1165"/>
      <c r="I1165"/>
      <c r="L1165"/>
      <c r="M1165"/>
      <c r="N1165"/>
      <c r="P1165"/>
      <c r="Q1165"/>
      <c r="AJ1165" s="1"/>
      <c r="AP1165" s="1"/>
      <c r="AQ1165" s="1"/>
      <c r="AR1165" s="1"/>
      <c r="AS1165" s="1"/>
      <c r="AT1165" s="1"/>
      <c r="AU1165" s="1"/>
      <c r="AV1165" s="1"/>
    </row>
    <row r="1166" spans="8:48">
      <c r="H1166"/>
      <c r="I1166"/>
      <c r="L1166"/>
      <c r="M1166"/>
      <c r="N1166"/>
      <c r="P1166"/>
      <c r="Q1166"/>
      <c r="AJ1166" s="1"/>
      <c r="AP1166" s="1"/>
      <c r="AQ1166" s="1"/>
      <c r="AR1166" s="1"/>
      <c r="AS1166" s="1"/>
      <c r="AT1166" s="1"/>
      <c r="AU1166" s="1"/>
      <c r="AV1166" s="1"/>
    </row>
    <row r="1167" spans="8:48">
      <c r="H1167"/>
      <c r="I1167"/>
      <c r="L1167"/>
      <c r="M1167"/>
      <c r="N1167"/>
      <c r="P1167"/>
      <c r="Q1167"/>
      <c r="AJ1167" s="1"/>
      <c r="AP1167" s="1"/>
      <c r="AQ1167" s="1"/>
      <c r="AR1167" s="1"/>
      <c r="AS1167" s="1"/>
      <c r="AT1167" s="1"/>
      <c r="AU1167" s="1"/>
      <c r="AV1167" s="1"/>
    </row>
    <row r="1168" spans="8:48">
      <c r="H1168"/>
      <c r="I1168"/>
      <c r="L1168"/>
      <c r="M1168"/>
      <c r="N1168"/>
      <c r="P1168"/>
      <c r="Q1168"/>
      <c r="AJ1168" s="1"/>
      <c r="AP1168" s="1"/>
      <c r="AQ1168" s="1"/>
      <c r="AR1168" s="1"/>
      <c r="AS1168" s="1"/>
      <c r="AT1168" s="1"/>
      <c r="AU1168" s="1"/>
      <c r="AV1168" s="1"/>
    </row>
    <row r="1169" spans="8:48">
      <c r="H1169"/>
      <c r="I1169"/>
      <c r="L1169"/>
      <c r="M1169"/>
      <c r="N1169"/>
      <c r="P1169"/>
      <c r="Q1169"/>
      <c r="AJ1169" s="1"/>
      <c r="AP1169" s="1"/>
      <c r="AQ1169" s="1"/>
      <c r="AR1169" s="1"/>
      <c r="AS1169" s="1"/>
      <c r="AT1169" s="1"/>
      <c r="AU1169" s="1"/>
      <c r="AV1169" s="1"/>
    </row>
    <row r="1170" spans="8:48">
      <c r="H1170"/>
      <c r="I1170"/>
      <c r="L1170"/>
      <c r="M1170"/>
      <c r="N1170"/>
      <c r="P1170"/>
      <c r="Q1170"/>
      <c r="AJ1170" s="1"/>
      <c r="AP1170" s="1"/>
      <c r="AQ1170" s="1"/>
      <c r="AR1170" s="1"/>
      <c r="AS1170" s="1"/>
      <c r="AT1170" s="1"/>
      <c r="AU1170" s="1"/>
      <c r="AV1170" s="1"/>
    </row>
    <row r="1171" spans="8:48">
      <c r="H1171"/>
      <c r="I1171"/>
      <c r="L1171"/>
      <c r="M1171"/>
      <c r="N1171"/>
      <c r="P1171"/>
      <c r="Q1171"/>
      <c r="AJ1171" s="1"/>
      <c r="AP1171" s="1"/>
      <c r="AQ1171" s="1"/>
      <c r="AR1171" s="1"/>
      <c r="AS1171" s="1"/>
      <c r="AT1171" s="1"/>
      <c r="AU1171" s="1"/>
      <c r="AV1171" s="1"/>
    </row>
    <row r="1172" spans="8:48">
      <c r="H1172"/>
      <c r="I1172"/>
      <c r="L1172"/>
      <c r="M1172"/>
      <c r="N1172"/>
      <c r="P1172"/>
      <c r="Q1172"/>
      <c r="AJ1172" s="1"/>
      <c r="AP1172" s="1"/>
      <c r="AQ1172" s="1"/>
      <c r="AR1172" s="1"/>
      <c r="AS1172" s="1"/>
      <c r="AT1172" s="1"/>
      <c r="AU1172" s="1"/>
      <c r="AV1172" s="1"/>
    </row>
    <row r="1173" spans="8:48">
      <c r="H1173"/>
      <c r="I1173"/>
      <c r="L1173"/>
      <c r="M1173"/>
      <c r="N1173"/>
      <c r="P1173"/>
      <c r="Q1173"/>
      <c r="AJ1173" s="1"/>
      <c r="AP1173" s="1"/>
      <c r="AQ1173" s="1"/>
      <c r="AR1173" s="1"/>
      <c r="AS1173" s="1"/>
      <c r="AT1173" s="1"/>
      <c r="AU1173" s="1"/>
      <c r="AV1173" s="1"/>
    </row>
    <row r="1174" spans="8:48">
      <c r="H1174"/>
      <c r="I1174"/>
      <c r="L1174"/>
      <c r="M1174"/>
      <c r="N1174"/>
      <c r="P1174"/>
      <c r="Q1174"/>
      <c r="AJ1174" s="1"/>
      <c r="AP1174" s="1"/>
      <c r="AQ1174" s="1"/>
      <c r="AR1174" s="1"/>
      <c r="AS1174" s="1"/>
      <c r="AT1174" s="1"/>
      <c r="AU1174" s="1"/>
      <c r="AV1174" s="1"/>
    </row>
    <row r="1175" spans="8:48">
      <c r="H1175"/>
      <c r="I1175"/>
      <c r="L1175"/>
      <c r="M1175"/>
      <c r="N1175"/>
      <c r="P1175"/>
      <c r="Q1175"/>
      <c r="AJ1175" s="1"/>
      <c r="AP1175" s="1"/>
      <c r="AQ1175" s="1"/>
      <c r="AR1175" s="1"/>
      <c r="AS1175" s="1"/>
      <c r="AT1175" s="1"/>
      <c r="AU1175" s="1"/>
      <c r="AV1175" s="1"/>
    </row>
    <row r="1176" spans="8:48">
      <c r="H1176"/>
      <c r="I1176"/>
      <c r="L1176"/>
      <c r="M1176"/>
      <c r="N1176"/>
      <c r="P1176"/>
      <c r="Q1176"/>
      <c r="AJ1176" s="1"/>
      <c r="AP1176" s="1"/>
      <c r="AQ1176" s="1"/>
      <c r="AR1176" s="1"/>
      <c r="AS1176" s="1"/>
      <c r="AT1176" s="1"/>
      <c r="AU1176" s="1"/>
      <c r="AV1176" s="1"/>
    </row>
    <row r="1177" spans="8:48">
      <c r="H1177"/>
      <c r="I1177"/>
      <c r="L1177"/>
      <c r="M1177"/>
      <c r="N1177"/>
      <c r="P1177"/>
      <c r="Q1177"/>
      <c r="AJ1177" s="1"/>
      <c r="AP1177" s="1"/>
      <c r="AQ1177" s="1"/>
      <c r="AR1177" s="1"/>
      <c r="AS1177" s="1"/>
      <c r="AT1177" s="1"/>
      <c r="AU1177" s="1"/>
      <c r="AV1177" s="1"/>
    </row>
    <row r="1178" spans="8:48">
      <c r="H1178"/>
      <c r="I1178"/>
      <c r="L1178"/>
      <c r="M1178"/>
      <c r="N1178"/>
      <c r="P1178"/>
      <c r="Q1178"/>
      <c r="AJ1178" s="1"/>
      <c r="AP1178" s="1"/>
      <c r="AQ1178" s="1"/>
      <c r="AR1178" s="1"/>
      <c r="AS1178" s="1"/>
      <c r="AT1178" s="1"/>
      <c r="AU1178" s="1"/>
      <c r="AV1178" s="1"/>
    </row>
    <row r="1179" spans="8:48">
      <c r="H1179"/>
      <c r="I1179"/>
      <c r="L1179"/>
      <c r="M1179"/>
      <c r="N1179"/>
      <c r="P1179"/>
      <c r="Q1179"/>
      <c r="AJ1179" s="1"/>
      <c r="AP1179" s="1"/>
      <c r="AQ1179" s="1"/>
      <c r="AR1179" s="1"/>
      <c r="AS1179" s="1"/>
      <c r="AT1179" s="1"/>
      <c r="AU1179" s="1"/>
      <c r="AV1179" s="1"/>
    </row>
    <row r="1180" spans="8:48">
      <c r="H1180"/>
      <c r="I1180"/>
      <c r="L1180"/>
      <c r="M1180"/>
      <c r="N1180"/>
      <c r="P1180"/>
      <c r="Q1180"/>
      <c r="AJ1180" s="1"/>
      <c r="AP1180" s="1"/>
      <c r="AQ1180" s="1"/>
      <c r="AR1180" s="1"/>
      <c r="AS1180" s="1"/>
      <c r="AT1180" s="1"/>
      <c r="AU1180" s="1"/>
      <c r="AV1180" s="1"/>
    </row>
    <row r="1181" spans="8:48">
      <c r="H1181"/>
      <c r="I1181"/>
      <c r="L1181"/>
      <c r="M1181"/>
      <c r="N1181"/>
      <c r="P1181"/>
      <c r="Q1181"/>
      <c r="AJ1181" s="1"/>
      <c r="AP1181" s="1"/>
      <c r="AQ1181" s="1"/>
      <c r="AR1181" s="1"/>
      <c r="AS1181" s="1"/>
      <c r="AT1181" s="1"/>
      <c r="AU1181" s="1"/>
      <c r="AV1181" s="1"/>
    </row>
    <row r="1182" spans="8:48">
      <c r="H1182"/>
      <c r="I1182"/>
      <c r="L1182"/>
      <c r="M1182"/>
      <c r="N1182"/>
      <c r="P1182"/>
      <c r="Q1182"/>
      <c r="AJ1182" s="1"/>
      <c r="AP1182" s="1"/>
      <c r="AQ1182" s="1"/>
      <c r="AR1182" s="1"/>
      <c r="AS1182" s="1"/>
      <c r="AT1182" s="1"/>
      <c r="AU1182" s="1"/>
      <c r="AV1182" s="1"/>
    </row>
    <row r="1183" spans="8:48">
      <c r="H1183"/>
      <c r="I1183"/>
      <c r="L1183"/>
      <c r="M1183"/>
      <c r="N1183"/>
      <c r="P1183"/>
      <c r="Q1183"/>
      <c r="AJ1183" s="1"/>
      <c r="AP1183" s="1"/>
      <c r="AQ1183" s="1"/>
      <c r="AR1183" s="1"/>
      <c r="AS1183" s="1"/>
      <c r="AT1183" s="1"/>
      <c r="AU1183" s="1"/>
      <c r="AV1183" s="1"/>
    </row>
    <row r="1184" spans="8:48">
      <c r="H1184"/>
      <c r="I1184"/>
      <c r="L1184"/>
      <c r="M1184"/>
      <c r="N1184"/>
      <c r="P1184"/>
      <c r="Q1184"/>
      <c r="AJ1184" s="1"/>
      <c r="AP1184" s="1"/>
      <c r="AQ1184" s="1"/>
      <c r="AR1184" s="1"/>
      <c r="AS1184" s="1"/>
      <c r="AT1184" s="1"/>
      <c r="AU1184" s="1"/>
      <c r="AV1184" s="1"/>
    </row>
    <row r="1185" spans="8:48">
      <c r="H1185"/>
      <c r="I1185"/>
      <c r="L1185"/>
      <c r="M1185"/>
      <c r="N1185"/>
      <c r="P1185"/>
      <c r="Q1185"/>
      <c r="AJ1185" s="1"/>
      <c r="AP1185" s="1"/>
      <c r="AQ1185" s="1"/>
      <c r="AR1185" s="1"/>
      <c r="AS1185" s="1"/>
      <c r="AT1185" s="1"/>
      <c r="AU1185" s="1"/>
      <c r="AV1185" s="1"/>
    </row>
    <row r="1186" spans="8:48">
      <c r="H1186"/>
      <c r="I1186"/>
      <c r="L1186"/>
      <c r="M1186"/>
      <c r="N1186"/>
      <c r="P1186"/>
      <c r="Q1186"/>
      <c r="AJ1186" s="1"/>
      <c r="AP1186" s="1"/>
      <c r="AQ1186" s="1"/>
      <c r="AR1186" s="1"/>
      <c r="AS1186" s="1"/>
      <c r="AT1186" s="1"/>
      <c r="AU1186" s="1"/>
      <c r="AV1186" s="1"/>
    </row>
    <row r="1187" spans="8:48">
      <c r="H1187"/>
      <c r="I1187"/>
      <c r="L1187"/>
      <c r="M1187"/>
      <c r="N1187"/>
      <c r="P1187"/>
      <c r="Q1187"/>
      <c r="AJ1187" s="1"/>
      <c r="AP1187" s="1"/>
      <c r="AQ1187" s="1"/>
      <c r="AR1187" s="1"/>
      <c r="AS1187" s="1"/>
      <c r="AT1187" s="1"/>
      <c r="AU1187" s="1"/>
      <c r="AV1187" s="1"/>
    </row>
    <row r="1188" spans="8:48">
      <c r="H1188"/>
      <c r="I1188"/>
      <c r="L1188"/>
      <c r="M1188"/>
      <c r="N1188"/>
      <c r="P1188"/>
      <c r="Q1188"/>
      <c r="AJ1188" s="1"/>
      <c r="AP1188" s="1"/>
      <c r="AQ1188" s="1"/>
      <c r="AR1188" s="1"/>
      <c r="AS1188" s="1"/>
      <c r="AT1188" s="1"/>
      <c r="AU1188" s="1"/>
      <c r="AV1188" s="1"/>
    </row>
    <row r="1189" spans="8:48">
      <c r="H1189"/>
      <c r="I1189"/>
      <c r="L1189"/>
      <c r="M1189"/>
      <c r="N1189"/>
      <c r="P1189"/>
      <c r="Q1189"/>
      <c r="AJ1189" s="1"/>
      <c r="AP1189" s="1"/>
      <c r="AQ1189" s="1"/>
      <c r="AR1189" s="1"/>
      <c r="AS1189" s="1"/>
      <c r="AT1189" s="1"/>
      <c r="AU1189" s="1"/>
      <c r="AV1189" s="1"/>
    </row>
    <row r="1190" spans="8:48">
      <c r="H1190"/>
      <c r="I1190"/>
      <c r="L1190"/>
      <c r="M1190"/>
      <c r="N1190"/>
      <c r="P1190"/>
      <c r="Q1190"/>
      <c r="AJ1190" s="1"/>
      <c r="AP1190" s="1"/>
      <c r="AQ1190" s="1"/>
      <c r="AR1190" s="1"/>
      <c r="AS1190" s="1"/>
      <c r="AT1190" s="1"/>
      <c r="AU1190" s="1"/>
      <c r="AV1190" s="1"/>
    </row>
    <row r="1191" spans="8:48">
      <c r="H1191"/>
      <c r="I1191"/>
      <c r="L1191"/>
      <c r="M1191"/>
      <c r="N1191"/>
      <c r="P1191"/>
      <c r="Q1191"/>
      <c r="AJ1191" s="1"/>
      <c r="AP1191" s="1"/>
      <c r="AQ1191" s="1"/>
      <c r="AR1191" s="1"/>
      <c r="AS1191" s="1"/>
      <c r="AT1191" s="1"/>
      <c r="AU1191" s="1"/>
      <c r="AV1191" s="1"/>
    </row>
    <row r="1192" spans="8:48">
      <c r="H1192"/>
      <c r="I1192"/>
      <c r="L1192"/>
      <c r="M1192"/>
      <c r="N1192"/>
      <c r="P1192"/>
      <c r="Q1192"/>
      <c r="AJ1192" s="1"/>
      <c r="AP1192" s="1"/>
      <c r="AQ1192" s="1"/>
      <c r="AR1192" s="1"/>
      <c r="AS1192" s="1"/>
      <c r="AT1192" s="1"/>
      <c r="AU1192" s="1"/>
      <c r="AV1192" s="1"/>
    </row>
    <row r="1193" spans="8:48">
      <c r="H1193"/>
      <c r="I1193"/>
      <c r="L1193"/>
      <c r="M1193"/>
      <c r="N1193"/>
      <c r="P1193"/>
      <c r="Q1193"/>
      <c r="AJ1193" s="1"/>
      <c r="AP1193" s="1"/>
      <c r="AQ1193" s="1"/>
      <c r="AR1193" s="1"/>
      <c r="AS1193" s="1"/>
      <c r="AT1193" s="1"/>
      <c r="AU1193" s="1"/>
      <c r="AV1193" s="1"/>
    </row>
    <row r="1194" spans="8:48">
      <c r="H1194"/>
      <c r="I1194"/>
      <c r="L1194"/>
      <c r="M1194"/>
      <c r="N1194"/>
      <c r="P1194"/>
      <c r="Q1194"/>
      <c r="AJ1194" s="1"/>
      <c r="AP1194" s="1"/>
      <c r="AQ1194" s="1"/>
      <c r="AR1194" s="1"/>
      <c r="AS1194" s="1"/>
      <c r="AT1194" s="1"/>
      <c r="AU1194" s="1"/>
      <c r="AV1194" s="1"/>
    </row>
    <row r="1195" spans="8:48">
      <c r="H1195"/>
      <c r="I1195"/>
      <c r="L1195"/>
      <c r="M1195"/>
      <c r="N1195"/>
      <c r="P1195"/>
      <c r="Q1195"/>
      <c r="AJ1195" s="1"/>
      <c r="AP1195" s="1"/>
      <c r="AQ1195" s="1"/>
      <c r="AR1195" s="1"/>
      <c r="AS1195" s="1"/>
      <c r="AT1195" s="1"/>
      <c r="AU1195" s="1"/>
      <c r="AV1195" s="1"/>
    </row>
    <row r="1196" spans="8:48">
      <c r="H1196"/>
      <c r="I1196"/>
      <c r="L1196"/>
      <c r="M1196"/>
      <c r="N1196"/>
      <c r="P1196"/>
      <c r="Q1196"/>
      <c r="AJ1196" s="1"/>
      <c r="AP1196" s="1"/>
      <c r="AQ1196" s="1"/>
      <c r="AR1196" s="1"/>
      <c r="AS1196" s="1"/>
      <c r="AT1196" s="1"/>
      <c r="AU1196" s="1"/>
      <c r="AV1196" s="1"/>
    </row>
    <row r="1197" spans="8:48">
      <c r="H1197"/>
      <c r="I1197"/>
      <c r="L1197"/>
      <c r="M1197"/>
      <c r="N1197"/>
      <c r="P1197"/>
      <c r="Q1197"/>
      <c r="AJ1197" s="1"/>
      <c r="AP1197" s="1"/>
      <c r="AQ1197" s="1"/>
      <c r="AR1197" s="1"/>
      <c r="AS1197" s="1"/>
      <c r="AT1197" s="1"/>
      <c r="AU1197" s="1"/>
      <c r="AV1197" s="1"/>
    </row>
    <row r="1198" spans="8:48">
      <c r="H1198"/>
      <c r="I1198"/>
      <c r="L1198"/>
      <c r="M1198"/>
      <c r="N1198"/>
      <c r="P1198"/>
      <c r="Q1198"/>
      <c r="AJ1198" s="1"/>
      <c r="AP1198" s="1"/>
      <c r="AQ1198" s="1"/>
      <c r="AR1198" s="1"/>
      <c r="AS1198" s="1"/>
      <c r="AT1198" s="1"/>
      <c r="AU1198" s="1"/>
      <c r="AV1198" s="1"/>
    </row>
    <row r="1199" spans="8:48">
      <c r="H1199"/>
      <c r="I1199"/>
      <c r="L1199"/>
      <c r="M1199"/>
      <c r="N1199"/>
      <c r="P1199"/>
      <c r="Q1199"/>
      <c r="AJ1199" s="1"/>
      <c r="AP1199" s="1"/>
      <c r="AQ1199" s="1"/>
      <c r="AR1199" s="1"/>
      <c r="AS1199" s="1"/>
      <c r="AT1199" s="1"/>
      <c r="AU1199" s="1"/>
      <c r="AV1199" s="1"/>
    </row>
    <row r="1200" spans="8:48">
      <c r="H1200"/>
      <c r="I1200"/>
      <c r="L1200"/>
      <c r="M1200"/>
      <c r="N1200"/>
      <c r="P1200"/>
      <c r="Q1200"/>
      <c r="AJ1200" s="1"/>
      <c r="AP1200" s="1"/>
      <c r="AQ1200" s="1"/>
      <c r="AR1200" s="1"/>
      <c r="AS1200" s="1"/>
      <c r="AT1200" s="1"/>
      <c r="AU1200" s="1"/>
      <c r="AV1200" s="1"/>
    </row>
    <row r="1201" spans="8:48">
      <c r="H1201"/>
      <c r="I1201"/>
      <c r="L1201"/>
      <c r="M1201"/>
      <c r="N1201"/>
      <c r="P1201"/>
      <c r="Q1201"/>
      <c r="AJ1201" s="1"/>
      <c r="AP1201" s="1"/>
      <c r="AQ1201" s="1"/>
      <c r="AR1201" s="1"/>
      <c r="AS1201" s="1"/>
      <c r="AT1201" s="1"/>
      <c r="AU1201" s="1"/>
      <c r="AV1201" s="1"/>
    </row>
    <row r="1202" spans="8:48">
      <c r="H1202"/>
      <c r="I1202"/>
      <c r="L1202"/>
      <c r="M1202"/>
      <c r="N1202"/>
      <c r="P1202"/>
      <c r="Q1202"/>
      <c r="AJ1202" s="1"/>
      <c r="AP1202" s="1"/>
      <c r="AQ1202" s="1"/>
      <c r="AR1202" s="1"/>
      <c r="AS1202" s="1"/>
      <c r="AT1202" s="1"/>
      <c r="AU1202" s="1"/>
      <c r="AV1202" s="1"/>
    </row>
    <row r="1203" spans="8:48">
      <c r="H1203"/>
      <c r="I1203"/>
      <c r="L1203"/>
      <c r="M1203"/>
      <c r="N1203"/>
      <c r="P1203"/>
      <c r="Q1203"/>
      <c r="AJ1203" s="1"/>
      <c r="AP1203" s="1"/>
      <c r="AQ1203" s="1"/>
      <c r="AR1203" s="1"/>
      <c r="AS1203" s="1"/>
      <c r="AT1203" s="1"/>
      <c r="AU1203" s="1"/>
      <c r="AV1203" s="1"/>
    </row>
    <row r="1204" spans="8:48">
      <c r="H1204"/>
      <c r="I1204"/>
      <c r="L1204"/>
      <c r="M1204"/>
      <c r="N1204"/>
      <c r="P1204"/>
      <c r="Q1204"/>
      <c r="AJ1204" s="1"/>
      <c r="AP1204" s="1"/>
      <c r="AQ1204" s="1"/>
      <c r="AR1204" s="1"/>
      <c r="AS1204" s="1"/>
      <c r="AT1204" s="1"/>
      <c r="AU1204" s="1"/>
      <c r="AV1204" s="1"/>
    </row>
    <row r="1205" spans="8:48">
      <c r="H1205"/>
      <c r="I1205"/>
      <c r="L1205"/>
      <c r="M1205"/>
      <c r="N1205"/>
      <c r="P1205"/>
      <c r="Q1205"/>
      <c r="AJ1205" s="1"/>
      <c r="AP1205" s="1"/>
      <c r="AQ1205" s="1"/>
      <c r="AR1205" s="1"/>
      <c r="AS1205" s="1"/>
      <c r="AT1205" s="1"/>
      <c r="AU1205" s="1"/>
      <c r="AV1205" s="1"/>
    </row>
    <row r="1206" spans="8:48">
      <c r="H1206"/>
      <c r="I1206"/>
      <c r="L1206"/>
      <c r="M1206"/>
      <c r="N1206"/>
      <c r="P1206"/>
      <c r="Q1206"/>
      <c r="AJ1206" s="1"/>
      <c r="AP1206" s="1"/>
      <c r="AQ1206" s="1"/>
      <c r="AR1206" s="1"/>
      <c r="AS1206" s="1"/>
      <c r="AT1206" s="1"/>
      <c r="AU1206" s="1"/>
      <c r="AV1206" s="1"/>
    </row>
    <row r="1207" spans="8:48">
      <c r="H1207"/>
      <c r="I1207"/>
      <c r="L1207"/>
      <c r="M1207"/>
      <c r="N1207"/>
      <c r="P1207"/>
      <c r="Q1207"/>
      <c r="AJ1207" s="1"/>
      <c r="AP1207" s="1"/>
      <c r="AQ1207" s="1"/>
      <c r="AR1207" s="1"/>
      <c r="AS1207" s="1"/>
      <c r="AT1207" s="1"/>
      <c r="AU1207" s="1"/>
      <c r="AV1207" s="1"/>
    </row>
    <row r="1208" spans="8:48">
      <c r="H1208"/>
      <c r="I1208"/>
      <c r="L1208"/>
      <c r="M1208"/>
      <c r="N1208"/>
      <c r="P1208"/>
      <c r="Q1208"/>
      <c r="AJ1208" s="1"/>
      <c r="AP1208" s="1"/>
      <c r="AQ1208" s="1"/>
      <c r="AR1208" s="1"/>
      <c r="AS1208" s="1"/>
      <c r="AT1208" s="1"/>
      <c r="AU1208" s="1"/>
      <c r="AV1208" s="1"/>
    </row>
    <row r="1209" spans="8:48">
      <c r="H1209"/>
      <c r="I1209"/>
      <c r="L1209"/>
      <c r="M1209"/>
      <c r="N1209"/>
      <c r="P1209"/>
      <c r="Q1209"/>
      <c r="AJ1209" s="1"/>
      <c r="AP1209" s="1"/>
      <c r="AQ1209" s="1"/>
      <c r="AR1209" s="1"/>
      <c r="AS1209" s="1"/>
      <c r="AT1209" s="1"/>
      <c r="AU1209" s="1"/>
      <c r="AV1209" s="1"/>
    </row>
    <row r="1210" spans="8:48">
      <c r="H1210"/>
      <c r="I1210"/>
      <c r="L1210"/>
      <c r="M1210"/>
      <c r="N1210"/>
      <c r="P1210"/>
      <c r="Q1210"/>
      <c r="AJ1210" s="1"/>
      <c r="AP1210" s="1"/>
      <c r="AQ1210" s="1"/>
      <c r="AR1210" s="1"/>
      <c r="AS1210" s="1"/>
      <c r="AT1210" s="1"/>
      <c r="AU1210" s="1"/>
      <c r="AV1210" s="1"/>
    </row>
    <row r="1211" spans="8:48">
      <c r="H1211"/>
      <c r="I1211"/>
      <c r="L1211"/>
      <c r="M1211"/>
      <c r="N1211"/>
      <c r="P1211"/>
      <c r="Q1211"/>
      <c r="AJ1211" s="1"/>
      <c r="AP1211" s="1"/>
      <c r="AQ1211" s="1"/>
      <c r="AR1211" s="1"/>
      <c r="AS1211" s="1"/>
      <c r="AT1211" s="1"/>
      <c r="AU1211" s="1"/>
      <c r="AV1211" s="1"/>
    </row>
    <row r="1212" spans="8:48">
      <c r="H1212"/>
      <c r="I1212"/>
      <c r="L1212"/>
      <c r="M1212"/>
      <c r="N1212"/>
      <c r="P1212"/>
      <c r="Q1212"/>
      <c r="AJ1212" s="1"/>
      <c r="AP1212" s="1"/>
      <c r="AQ1212" s="1"/>
      <c r="AR1212" s="1"/>
      <c r="AS1212" s="1"/>
      <c r="AT1212" s="1"/>
      <c r="AU1212" s="1"/>
      <c r="AV1212" s="1"/>
    </row>
    <row r="1213" spans="8:48">
      <c r="H1213"/>
      <c r="I1213"/>
      <c r="L1213"/>
      <c r="M1213"/>
      <c r="N1213"/>
      <c r="P1213"/>
      <c r="Q1213"/>
      <c r="AJ1213" s="1"/>
      <c r="AP1213" s="1"/>
      <c r="AQ1213" s="1"/>
      <c r="AR1213" s="1"/>
      <c r="AS1213" s="1"/>
      <c r="AT1213" s="1"/>
      <c r="AU1213" s="1"/>
      <c r="AV1213" s="1"/>
    </row>
    <row r="1214" spans="8:48">
      <c r="H1214"/>
      <c r="I1214"/>
      <c r="L1214"/>
      <c r="M1214"/>
      <c r="N1214"/>
      <c r="P1214"/>
      <c r="Q1214"/>
      <c r="AJ1214" s="1"/>
      <c r="AP1214" s="1"/>
      <c r="AQ1214" s="1"/>
      <c r="AR1214" s="1"/>
      <c r="AS1214" s="1"/>
      <c r="AT1214" s="1"/>
      <c r="AU1214" s="1"/>
      <c r="AV1214" s="1"/>
    </row>
    <row r="1215" spans="8:48">
      <c r="H1215"/>
      <c r="I1215"/>
      <c r="L1215"/>
      <c r="M1215"/>
      <c r="N1215"/>
      <c r="P1215"/>
      <c r="Q1215"/>
      <c r="AJ1215" s="1"/>
      <c r="AP1215" s="1"/>
      <c r="AQ1215" s="1"/>
      <c r="AR1215" s="1"/>
      <c r="AS1215" s="1"/>
      <c r="AT1215" s="1"/>
      <c r="AU1215" s="1"/>
      <c r="AV1215" s="1"/>
    </row>
    <row r="1216" spans="8:48">
      <c r="H1216"/>
      <c r="I1216"/>
      <c r="L1216"/>
      <c r="M1216"/>
      <c r="N1216"/>
      <c r="P1216"/>
      <c r="Q1216"/>
      <c r="AJ1216" s="1"/>
      <c r="AP1216" s="1"/>
      <c r="AQ1216" s="1"/>
      <c r="AR1216" s="1"/>
      <c r="AS1216" s="1"/>
      <c r="AT1216" s="1"/>
      <c r="AU1216" s="1"/>
      <c r="AV1216" s="1"/>
    </row>
    <row r="1217" spans="8:48">
      <c r="H1217"/>
      <c r="I1217"/>
      <c r="L1217"/>
      <c r="M1217"/>
      <c r="N1217"/>
      <c r="P1217"/>
      <c r="Q1217"/>
      <c r="AJ1217" s="1"/>
      <c r="AP1217" s="1"/>
      <c r="AQ1217" s="1"/>
      <c r="AR1217" s="1"/>
      <c r="AS1217" s="1"/>
      <c r="AT1217" s="1"/>
      <c r="AU1217" s="1"/>
      <c r="AV1217" s="1"/>
    </row>
    <row r="1218" spans="8:48">
      <c r="H1218"/>
      <c r="I1218"/>
      <c r="L1218"/>
      <c r="M1218"/>
      <c r="N1218"/>
      <c r="P1218"/>
      <c r="Q1218"/>
      <c r="AJ1218" s="1"/>
      <c r="AP1218" s="1"/>
      <c r="AQ1218" s="1"/>
      <c r="AR1218" s="1"/>
      <c r="AS1218" s="1"/>
      <c r="AT1218" s="1"/>
      <c r="AU1218" s="1"/>
      <c r="AV1218" s="1"/>
    </row>
    <row r="1219" spans="8:48">
      <c r="H1219"/>
      <c r="I1219"/>
      <c r="L1219"/>
      <c r="M1219"/>
      <c r="N1219"/>
      <c r="P1219"/>
      <c r="Q1219"/>
      <c r="AJ1219" s="1"/>
      <c r="AP1219" s="1"/>
      <c r="AQ1219" s="1"/>
      <c r="AR1219" s="1"/>
      <c r="AS1219" s="1"/>
      <c r="AT1219" s="1"/>
      <c r="AU1219" s="1"/>
      <c r="AV1219" s="1"/>
    </row>
    <row r="1220" spans="8:48">
      <c r="H1220"/>
      <c r="I1220"/>
      <c r="L1220"/>
      <c r="M1220"/>
      <c r="N1220"/>
      <c r="P1220"/>
      <c r="Q1220"/>
      <c r="AJ1220" s="1"/>
      <c r="AP1220" s="1"/>
      <c r="AQ1220" s="1"/>
      <c r="AR1220" s="1"/>
      <c r="AS1220" s="1"/>
      <c r="AT1220" s="1"/>
      <c r="AU1220" s="1"/>
      <c r="AV1220" s="1"/>
    </row>
    <row r="1221" spans="8:48">
      <c r="H1221"/>
      <c r="I1221"/>
      <c r="L1221"/>
      <c r="M1221"/>
      <c r="N1221"/>
      <c r="P1221"/>
      <c r="Q1221"/>
      <c r="AJ1221" s="1"/>
      <c r="AP1221" s="1"/>
      <c r="AQ1221" s="1"/>
      <c r="AR1221" s="1"/>
      <c r="AS1221" s="1"/>
      <c r="AT1221" s="1"/>
      <c r="AU1221" s="1"/>
      <c r="AV1221" s="1"/>
    </row>
    <row r="1222" spans="8:48">
      <c r="H1222"/>
      <c r="I1222"/>
      <c r="L1222"/>
      <c r="M1222"/>
      <c r="N1222"/>
      <c r="P1222"/>
      <c r="Q1222"/>
      <c r="AJ1222" s="1"/>
      <c r="AP1222" s="1"/>
      <c r="AQ1222" s="1"/>
      <c r="AR1222" s="1"/>
      <c r="AS1222" s="1"/>
      <c r="AT1222" s="1"/>
      <c r="AU1222" s="1"/>
      <c r="AV1222" s="1"/>
    </row>
    <row r="1223" spans="8:48">
      <c r="H1223"/>
      <c r="I1223"/>
      <c r="L1223"/>
      <c r="M1223"/>
      <c r="N1223"/>
      <c r="P1223"/>
      <c r="Q1223"/>
      <c r="AJ1223" s="1"/>
      <c r="AP1223" s="1"/>
      <c r="AQ1223" s="1"/>
      <c r="AR1223" s="1"/>
      <c r="AS1223" s="1"/>
      <c r="AT1223" s="1"/>
      <c r="AU1223" s="1"/>
      <c r="AV1223" s="1"/>
    </row>
    <row r="1224" spans="8:48">
      <c r="H1224"/>
      <c r="I1224"/>
      <c r="L1224"/>
      <c r="M1224"/>
      <c r="N1224"/>
      <c r="P1224"/>
      <c r="Q1224"/>
      <c r="AJ1224" s="1"/>
      <c r="AP1224" s="1"/>
      <c r="AQ1224" s="1"/>
      <c r="AR1224" s="1"/>
      <c r="AS1224" s="1"/>
      <c r="AT1224" s="1"/>
      <c r="AU1224" s="1"/>
      <c r="AV1224" s="1"/>
    </row>
    <row r="1225" spans="8:48">
      <c r="H1225"/>
      <c r="I1225"/>
      <c r="L1225"/>
      <c r="M1225"/>
      <c r="N1225"/>
      <c r="P1225"/>
      <c r="Q1225"/>
      <c r="AJ1225" s="1"/>
      <c r="AP1225" s="1"/>
      <c r="AQ1225" s="1"/>
      <c r="AR1225" s="1"/>
      <c r="AS1225" s="1"/>
      <c r="AT1225" s="1"/>
      <c r="AU1225" s="1"/>
      <c r="AV1225" s="1"/>
    </row>
    <row r="1226" spans="8:48">
      <c r="AJ1226" s="1"/>
      <c r="AP1226" s="1"/>
      <c r="AQ1226" s="1"/>
      <c r="AR1226" s="1"/>
      <c r="AS1226" s="1"/>
      <c r="AT1226" s="1"/>
      <c r="AU1226" s="1"/>
      <c r="AV1226" s="1"/>
    </row>
    <row r="1227" spans="8:48">
      <c r="AJ1227" s="1"/>
      <c r="AP1227" s="1"/>
      <c r="AQ1227" s="1"/>
      <c r="AR1227" s="1"/>
      <c r="AS1227" s="1"/>
      <c r="AT1227" s="1"/>
      <c r="AU1227" s="1"/>
      <c r="AV1227" s="1"/>
    </row>
    <row r="1228" spans="8:48">
      <c r="AJ1228" s="1"/>
      <c r="AP1228" s="1"/>
      <c r="AQ1228" s="1"/>
      <c r="AR1228" s="1"/>
      <c r="AS1228" s="1"/>
      <c r="AT1228" s="1"/>
      <c r="AU1228" s="1"/>
      <c r="AV1228" s="1"/>
    </row>
    <row r="1229" spans="8:48">
      <c r="AJ1229" s="1"/>
      <c r="AP1229" s="1"/>
      <c r="AQ1229" s="1"/>
      <c r="AR1229" s="1"/>
      <c r="AS1229" s="1"/>
      <c r="AT1229" s="1"/>
      <c r="AU1229" s="1"/>
      <c r="AV1229" s="1"/>
    </row>
    <row r="1230" spans="8:48">
      <c r="AJ1230" s="1"/>
      <c r="AP1230" s="1"/>
      <c r="AQ1230" s="1"/>
      <c r="AR1230" s="1"/>
      <c r="AS1230" s="1"/>
      <c r="AT1230" s="1"/>
      <c r="AU1230" s="1"/>
      <c r="AV1230" s="1"/>
    </row>
    <row r="1231" spans="8:48">
      <c r="AJ1231" s="1"/>
      <c r="AP1231" s="1"/>
      <c r="AQ1231" s="1"/>
      <c r="AR1231" s="1"/>
      <c r="AS1231" s="1"/>
      <c r="AT1231" s="1"/>
      <c r="AU1231" s="1"/>
      <c r="AV1231" s="1"/>
    </row>
    <row r="1232" spans="8:48">
      <c r="AJ1232" s="1"/>
      <c r="AP1232" s="1"/>
      <c r="AQ1232" s="1"/>
      <c r="AR1232" s="1"/>
      <c r="AS1232" s="1"/>
      <c r="AT1232" s="1"/>
      <c r="AU1232" s="1"/>
      <c r="AV1232" s="1"/>
    </row>
    <row r="1233" spans="36:48">
      <c r="AJ1233" s="1"/>
      <c r="AP1233" s="1"/>
      <c r="AQ1233" s="1"/>
      <c r="AR1233" s="1"/>
      <c r="AS1233" s="1"/>
      <c r="AT1233" s="1"/>
      <c r="AU1233" s="1"/>
      <c r="AV1233" s="1"/>
    </row>
    <row r="1234" spans="36:48">
      <c r="AJ1234" s="1"/>
      <c r="AP1234" s="1"/>
      <c r="AQ1234" s="1"/>
      <c r="AR1234" s="1"/>
      <c r="AS1234" s="1"/>
      <c r="AT1234" s="1"/>
      <c r="AU1234" s="1"/>
      <c r="AV1234" s="1"/>
    </row>
    <row r="1235" spans="36:48">
      <c r="AJ1235" s="1"/>
      <c r="AP1235" s="1"/>
      <c r="AQ1235" s="1"/>
      <c r="AR1235" s="1"/>
      <c r="AS1235" s="1"/>
      <c r="AT1235" s="1"/>
      <c r="AU1235" s="1"/>
      <c r="AV1235" s="1"/>
    </row>
    <row r="1236" spans="36:48">
      <c r="AJ1236" s="1"/>
      <c r="AP1236" s="1"/>
      <c r="AQ1236" s="1"/>
      <c r="AR1236" s="1"/>
      <c r="AS1236" s="1"/>
      <c r="AT1236" s="1"/>
      <c r="AU1236" s="1"/>
      <c r="AV1236" s="1"/>
    </row>
    <row r="1237" spans="36:48">
      <c r="AJ1237" s="1"/>
      <c r="AP1237" s="1"/>
      <c r="AQ1237" s="1"/>
      <c r="AR1237" s="1"/>
      <c r="AS1237" s="1"/>
      <c r="AT1237" s="1"/>
      <c r="AU1237" s="1"/>
      <c r="AV1237" s="1"/>
    </row>
    <row r="1238" spans="36:48">
      <c r="AJ1238" s="1"/>
      <c r="AP1238" s="1"/>
      <c r="AQ1238" s="1"/>
      <c r="AR1238" s="1"/>
      <c r="AS1238" s="1"/>
      <c r="AT1238" s="1"/>
      <c r="AU1238" s="1"/>
      <c r="AV1238" s="1"/>
    </row>
    <row r="1239" spans="36:48">
      <c r="AJ1239" s="1"/>
      <c r="AP1239" s="1"/>
      <c r="AQ1239" s="1"/>
      <c r="AR1239" s="1"/>
      <c r="AS1239" s="1"/>
      <c r="AT1239" s="1"/>
      <c r="AU1239" s="1"/>
      <c r="AV1239" s="1"/>
    </row>
    <row r="1240" spans="36:48">
      <c r="AJ1240" s="1"/>
      <c r="AP1240" s="1"/>
      <c r="AQ1240" s="1"/>
      <c r="AR1240" s="1"/>
      <c r="AS1240" s="1"/>
      <c r="AT1240" s="1"/>
      <c r="AU1240" s="1"/>
      <c r="AV1240" s="1"/>
    </row>
    <row r="1241" spans="36:48">
      <c r="AJ1241" s="1"/>
      <c r="AP1241" s="1"/>
      <c r="AQ1241" s="1"/>
      <c r="AR1241" s="1"/>
      <c r="AS1241" s="1"/>
      <c r="AT1241" s="1"/>
      <c r="AU1241" s="1"/>
      <c r="AV1241" s="1"/>
    </row>
    <row r="1242" spans="36:48">
      <c r="AJ1242" s="1"/>
      <c r="AP1242" s="1"/>
      <c r="AQ1242" s="1"/>
      <c r="AR1242" s="1"/>
      <c r="AS1242" s="1"/>
      <c r="AT1242" s="1"/>
      <c r="AU1242" s="1"/>
      <c r="AV1242" s="1"/>
    </row>
    <row r="1243" spans="36:48">
      <c r="AJ1243" s="1"/>
      <c r="AP1243" s="1"/>
      <c r="AQ1243" s="1"/>
      <c r="AR1243" s="1"/>
      <c r="AS1243" s="1"/>
      <c r="AT1243" s="1"/>
      <c r="AU1243" s="1"/>
      <c r="AV1243" s="1"/>
    </row>
    <row r="1244" spans="36:48">
      <c r="AJ1244" s="1"/>
      <c r="AP1244" s="1"/>
      <c r="AQ1244" s="1"/>
      <c r="AR1244" s="1"/>
      <c r="AS1244" s="1"/>
      <c r="AT1244" s="1"/>
      <c r="AU1244" s="1"/>
      <c r="AV1244" s="1"/>
    </row>
    <row r="1245" spans="36:48">
      <c r="AJ1245" s="1"/>
      <c r="AP1245" s="1"/>
      <c r="AQ1245" s="1"/>
      <c r="AR1245" s="1"/>
      <c r="AS1245" s="1"/>
      <c r="AT1245" s="1"/>
      <c r="AU1245" s="1"/>
      <c r="AV1245" s="1"/>
    </row>
    <row r="1246" spans="36:48">
      <c r="AJ1246" s="1"/>
      <c r="AP1246" s="1"/>
      <c r="AQ1246" s="1"/>
      <c r="AR1246" s="1"/>
      <c r="AS1246" s="1"/>
      <c r="AT1246" s="1"/>
      <c r="AU1246" s="1"/>
      <c r="AV1246" s="1"/>
    </row>
    <row r="1247" spans="36:48">
      <c r="AJ1247" s="1"/>
      <c r="AP1247" s="1"/>
      <c r="AQ1247" s="1"/>
      <c r="AR1247" s="1"/>
      <c r="AS1247" s="1"/>
      <c r="AT1247" s="1"/>
      <c r="AU1247" s="1"/>
      <c r="AV1247" s="1"/>
    </row>
    <row r="1248" spans="36:48">
      <c r="AJ1248" s="1"/>
      <c r="AP1248" s="1"/>
      <c r="AQ1248" s="1"/>
      <c r="AR1248" s="1"/>
      <c r="AS1248" s="1"/>
      <c r="AT1248" s="1"/>
      <c r="AU1248" s="1"/>
      <c r="AV1248" s="1"/>
    </row>
    <row r="1249" spans="36:48">
      <c r="AJ1249" s="1"/>
      <c r="AP1249" s="1"/>
      <c r="AQ1249" s="1"/>
      <c r="AR1249" s="1"/>
      <c r="AS1249" s="1"/>
      <c r="AT1249" s="1"/>
      <c r="AU1249" s="1"/>
      <c r="AV1249" s="1"/>
    </row>
    <row r="1250" spans="36:48">
      <c r="AJ1250" s="1"/>
      <c r="AP1250" s="1"/>
      <c r="AQ1250" s="1"/>
      <c r="AR1250" s="1"/>
      <c r="AS1250" s="1"/>
      <c r="AT1250" s="1"/>
      <c r="AU1250" s="1"/>
      <c r="AV1250" s="1"/>
    </row>
    <row r="1251" spans="36:48">
      <c r="AJ1251" s="1"/>
      <c r="AP1251" s="1"/>
      <c r="AQ1251" s="1"/>
      <c r="AR1251" s="1"/>
      <c r="AS1251" s="1"/>
      <c r="AT1251" s="1"/>
      <c r="AU1251" s="1"/>
      <c r="AV1251" s="1"/>
    </row>
    <row r="1252" spans="36:48">
      <c r="AJ1252" s="1"/>
      <c r="AP1252" s="1"/>
      <c r="AQ1252" s="1"/>
      <c r="AR1252" s="1"/>
      <c r="AS1252" s="1"/>
      <c r="AT1252" s="1"/>
      <c r="AU1252" s="1"/>
      <c r="AV1252" s="1"/>
    </row>
    <row r="1253" spans="36:48">
      <c r="AJ1253" s="1"/>
      <c r="AP1253" s="1"/>
      <c r="AQ1253" s="1"/>
      <c r="AR1253" s="1"/>
      <c r="AS1253" s="1"/>
      <c r="AT1253" s="1"/>
      <c r="AU1253" s="1"/>
      <c r="AV1253" s="1"/>
    </row>
    <row r="1254" spans="36:48">
      <c r="AJ1254" s="1"/>
      <c r="AP1254" s="1"/>
      <c r="AQ1254" s="1"/>
      <c r="AR1254" s="1"/>
      <c r="AS1254" s="1"/>
      <c r="AT1254" s="1"/>
      <c r="AU1254" s="1"/>
      <c r="AV1254" s="1"/>
    </row>
    <row r="1255" spans="36:48">
      <c r="AJ1255" s="1"/>
      <c r="AP1255" s="1"/>
      <c r="AQ1255" s="1"/>
      <c r="AR1255" s="1"/>
      <c r="AS1255" s="1"/>
      <c r="AT1255" s="1"/>
      <c r="AU1255" s="1"/>
      <c r="AV1255" s="1"/>
    </row>
    <row r="1256" spans="36:48">
      <c r="AJ1256" s="1"/>
      <c r="AP1256" s="1"/>
      <c r="AQ1256" s="1"/>
      <c r="AR1256" s="1"/>
      <c r="AS1256" s="1"/>
      <c r="AT1256" s="1"/>
      <c r="AU1256" s="1"/>
      <c r="AV1256" s="1"/>
    </row>
    <row r="1257" spans="36:48">
      <c r="AJ1257" s="1"/>
      <c r="AP1257" s="1"/>
      <c r="AQ1257" s="1"/>
      <c r="AR1257" s="1"/>
      <c r="AS1257" s="1"/>
      <c r="AT1257" s="1"/>
      <c r="AU1257" s="1"/>
      <c r="AV1257" s="1"/>
    </row>
    <row r="1258" spans="36:48">
      <c r="AJ1258" s="1"/>
      <c r="AP1258" s="1"/>
      <c r="AQ1258" s="1"/>
      <c r="AR1258" s="1"/>
      <c r="AS1258" s="1"/>
      <c r="AT1258" s="1"/>
      <c r="AU1258" s="1"/>
      <c r="AV1258" s="1"/>
    </row>
    <row r="1259" spans="36:48">
      <c r="AJ1259" s="1"/>
      <c r="AP1259" s="1"/>
      <c r="AQ1259" s="1"/>
      <c r="AR1259" s="1"/>
      <c r="AS1259" s="1"/>
      <c r="AT1259" s="1"/>
      <c r="AU1259" s="1"/>
      <c r="AV1259" s="1"/>
    </row>
    <row r="1260" spans="36:48">
      <c r="AJ1260" s="1"/>
      <c r="AP1260" s="1"/>
      <c r="AQ1260" s="1"/>
      <c r="AR1260" s="1"/>
      <c r="AS1260" s="1"/>
      <c r="AT1260" s="1"/>
      <c r="AU1260" s="1"/>
      <c r="AV1260" s="1"/>
    </row>
    <row r="1261" spans="36:48">
      <c r="AJ1261" s="1"/>
      <c r="AP1261" s="1"/>
      <c r="AQ1261" s="1"/>
      <c r="AR1261" s="1"/>
      <c r="AS1261" s="1"/>
      <c r="AT1261" s="1"/>
      <c r="AU1261" s="1"/>
      <c r="AV1261" s="1"/>
    </row>
    <row r="1262" spans="36:48">
      <c r="AJ1262" s="1"/>
      <c r="AP1262" s="1"/>
      <c r="AQ1262" s="1"/>
      <c r="AR1262" s="1"/>
      <c r="AS1262" s="1"/>
      <c r="AT1262" s="1"/>
      <c r="AU1262" s="1"/>
      <c r="AV1262" s="1"/>
    </row>
    <row r="1263" spans="36:48">
      <c r="AJ1263" s="1"/>
      <c r="AP1263" s="1"/>
      <c r="AQ1263" s="1"/>
      <c r="AR1263" s="1"/>
      <c r="AS1263" s="1"/>
      <c r="AT1263" s="1"/>
      <c r="AU1263" s="1"/>
      <c r="AV1263" s="1"/>
    </row>
    <row r="1264" spans="36:48">
      <c r="AJ1264" s="1"/>
      <c r="AP1264" s="1"/>
      <c r="AQ1264" s="1"/>
      <c r="AR1264" s="1"/>
      <c r="AS1264" s="1"/>
      <c r="AT1264" s="1"/>
      <c r="AU1264" s="1"/>
      <c r="AV1264" s="1"/>
    </row>
    <row r="1265" spans="36:48">
      <c r="AJ1265" s="1"/>
      <c r="AP1265" s="1"/>
      <c r="AQ1265" s="1"/>
      <c r="AR1265" s="1"/>
      <c r="AS1265" s="1"/>
      <c r="AT1265" s="1"/>
      <c r="AU1265" s="1"/>
      <c r="AV1265" s="1"/>
    </row>
    <row r="1266" spans="36:48">
      <c r="AJ1266" s="1"/>
      <c r="AP1266" s="1"/>
      <c r="AQ1266" s="1"/>
      <c r="AR1266" s="1"/>
      <c r="AS1266" s="1"/>
      <c r="AT1266" s="1"/>
      <c r="AU1266" s="1"/>
      <c r="AV1266" s="1"/>
    </row>
    <row r="1267" spans="36:48">
      <c r="AJ1267" s="1"/>
      <c r="AP1267" s="1"/>
      <c r="AQ1267" s="1"/>
      <c r="AR1267" s="1"/>
      <c r="AS1267" s="1"/>
      <c r="AT1267" s="1"/>
      <c r="AU1267" s="1"/>
      <c r="AV1267" s="1"/>
    </row>
    <row r="1268" spans="36:48">
      <c r="AJ1268" s="1"/>
      <c r="AP1268" s="1"/>
      <c r="AQ1268" s="1"/>
      <c r="AR1268" s="1"/>
      <c r="AS1268" s="1"/>
      <c r="AT1268" s="1"/>
      <c r="AU1268" s="1"/>
      <c r="AV1268" s="1"/>
    </row>
    <row r="1269" spans="36:48">
      <c r="AJ1269" s="1"/>
      <c r="AP1269" s="1"/>
      <c r="AQ1269" s="1"/>
      <c r="AR1269" s="1"/>
      <c r="AS1269" s="1"/>
      <c r="AT1269" s="1"/>
      <c r="AU1269" s="1"/>
      <c r="AV1269" s="1"/>
    </row>
    <row r="1270" spans="36:48">
      <c r="AJ1270" s="1"/>
      <c r="AP1270" s="1"/>
      <c r="AQ1270" s="1"/>
      <c r="AR1270" s="1"/>
      <c r="AS1270" s="1"/>
      <c r="AT1270" s="1"/>
      <c r="AU1270" s="1"/>
      <c r="AV1270" s="1"/>
    </row>
    <row r="1271" spans="36:48">
      <c r="AJ1271" s="1"/>
      <c r="AP1271" s="1"/>
      <c r="AQ1271" s="1"/>
      <c r="AR1271" s="1"/>
      <c r="AS1271" s="1"/>
      <c r="AT1271" s="1"/>
      <c r="AU1271" s="1"/>
      <c r="AV1271" s="1"/>
    </row>
    <row r="1272" spans="36:48">
      <c r="AJ1272" s="1"/>
      <c r="AP1272" s="1"/>
      <c r="AQ1272" s="1"/>
      <c r="AR1272" s="1"/>
      <c r="AS1272" s="1"/>
      <c r="AT1272" s="1"/>
      <c r="AU1272" s="1"/>
      <c r="AV1272" s="1"/>
    </row>
    <row r="1273" spans="36:48">
      <c r="AJ1273" s="1"/>
      <c r="AP1273" s="1"/>
      <c r="AQ1273" s="1"/>
      <c r="AR1273" s="1"/>
      <c r="AS1273" s="1"/>
      <c r="AT1273" s="1"/>
      <c r="AU1273" s="1"/>
      <c r="AV1273" s="1"/>
    </row>
    <row r="1274" spans="36:48">
      <c r="AJ1274" s="1"/>
      <c r="AP1274" s="1"/>
      <c r="AQ1274" s="1"/>
      <c r="AR1274" s="1"/>
      <c r="AS1274" s="1"/>
      <c r="AT1274" s="1"/>
      <c r="AU1274" s="1"/>
      <c r="AV1274" s="1"/>
    </row>
    <row r="1275" spans="36:48">
      <c r="AJ1275" s="1"/>
      <c r="AP1275" s="1"/>
      <c r="AQ1275" s="1"/>
      <c r="AR1275" s="1"/>
      <c r="AS1275" s="1"/>
      <c r="AT1275" s="1"/>
      <c r="AU1275" s="1"/>
      <c r="AV1275" s="1"/>
    </row>
    <row r="1276" spans="36:48">
      <c r="AJ1276" s="1"/>
      <c r="AP1276" s="1"/>
      <c r="AQ1276" s="1"/>
      <c r="AR1276" s="1"/>
      <c r="AS1276" s="1"/>
      <c r="AT1276" s="1"/>
      <c r="AU1276" s="1"/>
      <c r="AV1276" s="1"/>
    </row>
    <row r="1277" spans="36:48">
      <c r="AJ1277" s="1"/>
      <c r="AP1277" s="1"/>
      <c r="AQ1277" s="1"/>
      <c r="AR1277" s="1"/>
      <c r="AS1277" s="1"/>
      <c r="AT1277" s="1"/>
      <c r="AU1277" s="1"/>
      <c r="AV1277" s="1"/>
    </row>
    <row r="1278" spans="36:48">
      <c r="AJ1278" s="1"/>
      <c r="AP1278" s="1"/>
      <c r="AQ1278" s="1"/>
      <c r="AR1278" s="1"/>
      <c r="AS1278" s="1"/>
      <c r="AT1278" s="1"/>
      <c r="AU1278" s="1"/>
      <c r="AV1278" s="1"/>
    </row>
    <row r="1279" spans="36:48">
      <c r="AJ1279" s="1"/>
      <c r="AP1279" s="1"/>
      <c r="AQ1279" s="1"/>
      <c r="AR1279" s="1"/>
      <c r="AS1279" s="1"/>
      <c r="AT1279" s="1"/>
      <c r="AU1279" s="1"/>
      <c r="AV1279" s="1"/>
    </row>
    <row r="1280" spans="36:48">
      <c r="AJ1280" s="1"/>
      <c r="AP1280" s="1"/>
      <c r="AQ1280" s="1"/>
      <c r="AR1280" s="1"/>
      <c r="AS1280" s="1"/>
      <c r="AT1280" s="1"/>
      <c r="AU1280" s="1"/>
      <c r="AV1280" s="1"/>
    </row>
    <row r="1281" spans="36:48">
      <c r="AJ1281" s="1"/>
      <c r="AP1281" s="1"/>
      <c r="AQ1281" s="1"/>
      <c r="AR1281" s="1"/>
      <c r="AS1281" s="1"/>
      <c r="AT1281" s="1"/>
      <c r="AU1281" s="1"/>
      <c r="AV1281" s="1"/>
    </row>
    <row r="1282" spans="36:48">
      <c r="AJ1282" s="1"/>
      <c r="AP1282" s="1"/>
      <c r="AQ1282" s="1"/>
      <c r="AR1282" s="1"/>
      <c r="AS1282" s="1"/>
      <c r="AT1282" s="1"/>
      <c r="AU1282" s="1"/>
      <c r="AV1282" s="1"/>
    </row>
    <row r="1283" spans="36:48">
      <c r="AJ1283" s="1"/>
      <c r="AP1283" s="1"/>
      <c r="AQ1283" s="1"/>
      <c r="AR1283" s="1"/>
      <c r="AS1283" s="1"/>
      <c r="AT1283" s="1"/>
      <c r="AU1283" s="1"/>
      <c r="AV1283" s="1"/>
    </row>
    <row r="1284" spans="36:48">
      <c r="AJ1284" s="1"/>
      <c r="AP1284" s="1"/>
      <c r="AQ1284" s="1"/>
      <c r="AR1284" s="1"/>
      <c r="AS1284" s="1"/>
      <c r="AT1284" s="1"/>
      <c r="AU1284" s="1"/>
      <c r="AV1284" s="1"/>
    </row>
    <row r="1285" spans="36:48">
      <c r="AJ1285" s="1"/>
      <c r="AP1285" s="1"/>
      <c r="AQ1285" s="1"/>
      <c r="AR1285" s="1"/>
      <c r="AS1285" s="1"/>
      <c r="AT1285" s="1"/>
      <c r="AU1285" s="1"/>
      <c r="AV1285" s="1"/>
    </row>
    <row r="1286" spans="36:48">
      <c r="AJ1286" s="1"/>
      <c r="AP1286" s="1"/>
      <c r="AQ1286" s="1"/>
      <c r="AR1286" s="1"/>
      <c r="AS1286" s="1"/>
      <c r="AT1286" s="1"/>
      <c r="AU1286" s="1"/>
      <c r="AV1286" s="1"/>
    </row>
    <row r="1287" spans="36:48">
      <c r="AJ1287" s="1"/>
      <c r="AP1287" s="1"/>
      <c r="AQ1287" s="1"/>
      <c r="AR1287" s="1"/>
      <c r="AS1287" s="1"/>
      <c r="AT1287" s="1"/>
      <c r="AU1287" s="1"/>
      <c r="AV1287" s="1"/>
    </row>
    <row r="1288" spans="36:48">
      <c r="AJ1288" s="1"/>
      <c r="AP1288" s="1"/>
      <c r="AQ1288" s="1"/>
      <c r="AR1288" s="1"/>
      <c r="AS1288" s="1"/>
      <c r="AT1288" s="1"/>
      <c r="AU1288" s="1"/>
      <c r="AV1288" s="1"/>
    </row>
    <row r="1289" spans="36:48">
      <c r="AJ1289" s="1"/>
      <c r="AP1289" s="1"/>
      <c r="AQ1289" s="1"/>
      <c r="AR1289" s="1"/>
      <c r="AS1289" s="1"/>
      <c r="AT1289" s="1"/>
      <c r="AU1289" s="1"/>
      <c r="AV1289" s="1"/>
    </row>
    <row r="1290" spans="36:48">
      <c r="AJ1290" s="1"/>
      <c r="AP1290" s="1"/>
      <c r="AQ1290" s="1"/>
      <c r="AR1290" s="1"/>
      <c r="AS1290" s="1"/>
      <c r="AT1290" s="1"/>
      <c r="AU1290" s="1"/>
      <c r="AV1290" s="1"/>
    </row>
    <row r="1291" spans="36:48">
      <c r="AJ1291" s="1"/>
      <c r="AP1291" s="1"/>
      <c r="AQ1291" s="1"/>
      <c r="AR1291" s="1"/>
      <c r="AS1291" s="1"/>
      <c r="AT1291" s="1"/>
      <c r="AU1291" s="1"/>
      <c r="AV1291" s="1"/>
    </row>
    <row r="1292" spans="36:48">
      <c r="AJ1292" s="1"/>
      <c r="AP1292" s="1"/>
      <c r="AQ1292" s="1"/>
      <c r="AR1292" s="1"/>
      <c r="AS1292" s="1"/>
      <c r="AT1292" s="1"/>
      <c r="AU1292" s="1"/>
      <c r="AV1292" s="1"/>
    </row>
    <row r="1293" spans="36:48">
      <c r="AJ1293" s="1"/>
      <c r="AP1293" s="1"/>
      <c r="AQ1293" s="1"/>
      <c r="AR1293" s="1"/>
      <c r="AS1293" s="1"/>
      <c r="AT1293" s="1"/>
      <c r="AU1293" s="1"/>
      <c r="AV1293" s="1"/>
    </row>
    <row r="1294" spans="36:48">
      <c r="AJ1294" s="1"/>
      <c r="AP1294" s="1"/>
      <c r="AQ1294" s="1"/>
      <c r="AR1294" s="1"/>
      <c r="AS1294" s="1"/>
      <c r="AT1294" s="1"/>
      <c r="AU1294" s="1"/>
      <c r="AV1294" s="1"/>
    </row>
    <row r="1295" spans="36:48">
      <c r="AJ1295" s="1"/>
      <c r="AP1295" s="1"/>
      <c r="AQ1295" s="1"/>
      <c r="AR1295" s="1"/>
      <c r="AS1295" s="1"/>
      <c r="AT1295" s="1"/>
      <c r="AU1295" s="1"/>
      <c r="AV1295" s="1"/>
    </row>
    <row r="1296" spans="36:48">
      <c r="AJ1296" s="1"/>
      <c r="AP1296" s="1"/>
      <c r="AQ1296" s="1"/>
      <c r="AR1296" s="1"/>
      <c r="AS1296" s="1"/>
      <c r="AT1296" s="1"/>
      <c r="AU1296" s="1"/>
      <c r="AV1296" s="1"/>
    </row>
    <row r="1297" spans="36:48">
      <c r="AJ1297" s="1"/>
      <c r="AP1297" s="1"/>
      <c r="AQ1297" s="1"/>
      <c r="AR1297" s="1"/>
      <c r="AS1297" s="1"/>
      <c r="AT1297" s="1"/>
      <c r="AU1297" s="1"/>
      <c r="AV1297" s="1"/>
    </row>
    <row r="1298" spans="36:48">
      <c r="AJ1298" s="1"/>
      <c r="AP1298" s="1"/>
      <c r="AQ1298" s="1"/>
      <c r="AR1298" s="1"/>
      <c r="AS1298" s="1"/>
      <c r="AT1298" s="1"/>
      <c r="AU1298" s="1"/>
      <c r="AV1298" s="1"/>
    </row>
    <row r="1299" spans="36:48">
      <c r="AJ1299" s="1"/>
      <c r="AP1299" s="1"/>
      <c r="AQ1299" s="1"/>
      <c r="AR1299" s="1"/>
      <c r="AS1299" s="1"/>
      <c r="AT1299" s="1"/>
      <c r="AU1299" s="1"/>
      <c r="AV1299" s="1"/>
    </row>
    <row r="1300" spans="36:48">
      <c r="AJ1300" s="1"/>
      <c r="AP1300" s="1"/>
      <c r="AQ1300" s="1"/>
      <c r="AR1300" s="1"/>
      <c r="AS1300" s="1"/>
      <c r="AT1300" s="1"/>
      <c r="AU1300" s="1"/>
      <c r="AV1300" s="1"/>
    </row>
    <row r="1301" spans="36:48">
      <c r="AJ1301" s="1"/>
      <c r="AP1301" s="1"/>
      <c r="AQ1301" s="1"/>
      <c r="AR1301" s="1"/>
      <c r="AS1301" s="1"/>
      <c r="AT1301" s="1"/>
      <c r="AU1301" s="1"/>
      <c r="AV1301" s="1"/>
    </row>
    <row r="1302" spans="36:48">
      <c r="AJ1302" s="1"/>
      <c r="AP1302" s="1"/>
      <c r="AQ1302" s="1"/>
      <c r="AR1302" s="1"/>
      <c r="AS1302" s="1"/>
      <c r="AT1302" s="1"/>
      <c r="AU1302" s="1"/>
      <c r="AV1302" s="1"/>
    </row>
    <row r="1303" spans="36:48">
      <c r="AJ1303" s="1"/>
      <c r="AP1303" s="1"/>
      <c r="AQ1303" s="1"/>
      <c r="AR1303" s="1"/>
      <c r="AS1303" s="1"/>
      <c r="AT1303" s="1"/>
      <c r="AU1303" s="1"/>
      <c r="AV1303" s="1"/>
    </row>
    <row r="1304" spans="36:48">
      <c r="AJ1304" s="1"/>
      <c r="AP1304" s="1"/>
      <c r="AQ1304" s="1"/>
      <c r="AR1304" s="1"/>
      <c r="AS1304" s="1"/>
      <c r="AT1304" s="1"/>
      <c r="AU1304" s="1"/>
      <c r="AV1304" s="1"/>
    </row>
    <row r="1305" spans="36:48">
      <c r="AJ1305" s="1"/>
      <c r="AP1305" s="1"/>
      <c r="AQ1305" s="1"/>
      <c r="AR1305" s="1"/>
      <c r="AS1305" s="1"/>
      <c r="AT1305" s="1"/>
      <c r="AU1305" s="1"/>
      <c r="AV1305" s="1"/>
    </row>
    <row r="1306" spans="36:48">
      <c r="AJ1306" s="1"/>
      <c r="AP1306" s="1"/>
      <c r="AQ1306" s="1"/>
      <c r="AR1306" s="1"/>
      <c r="AS1306" s="1"/>
      <c r="AT1306" s="1"/>
      <c r="AU1306" s="1"/>
      <c r="AV1306" s="1"/>
    </row>
    <row r="1307" spans="36:48">
      <c r="AJ1307" s="1"/>
      <c r="AP1307" s="1"/>
      <c r="AQ1307" s="1"/>
      <c r="AR1307" s="1"/>
      <c r="AS1307" s="1"/>
      <c r="AT1307" s="1"/>
      <c r="AU1307" s="1"/>
      <c r="AV1307" s="1"/>
    </row>
    <row r="1308" spans="36:48">
      <c r="AJ1308" s="1"/>
      <c r="AP1308" s="1"/>
      <c r="AQ1308" s="1"/>
      <c r="AR1308" s="1"/>
      <c r="AS1308" s="1"/>
      <c r="AT1308" s="1"/>
      <c r="AU1308" s="1"/>
      <c r="AV1308" s="1"/>
    </row>
    <row r="1309" spans="36:48">
      <c r="AJ1309" s="1"/>
      <c r="AP1309" s="1"/>
      <c r="AQ1309" s="1"/>
      <c r="AR1309" s="1"/>
      <c r="AS1309" s="1"/>
      <c r="AT1309" s="1"/>
      <c r="AU1309" s="1"/>
      <c r="AV1309" s="1"/>
    </row>
    <row r="1310" spans="36:48">
      <c r="AJ1310" s="1"/>
      <c r="AP1310" s="1"/>
      <c r="AQ1310" s="1"/>
      <c r="AR1310" s="1"/>
      <c r="AS1310" s="1"/>
      <c r="AT1310" s="1"/>
      <c r="AU1310" s="1"/>
      <c r="AV1310" s="1"/>
    </row>
    <row r="1311" spans="36:48">
      <c r="AJ1311" s="1"/>
      <c r="AP1311" s="1"/>
      <c r="AQ1311" s="1"/>
      <c r="AR1311" s="1"/>
      <c r="AS1311" s="1"/>
      <c r="AT1311" s="1"/>
      <c r="AU1311" s="1"/>
      <c r="AV1311" s="1"/>
    </row>
    <row r="1312" spans="36:48">
      <c r="AJ1312" s="1"/>
      <c r="AP1312" s="1"/>
      <c r="AQ1312" s="1"/>
      <c r="AR1312" s="1"/>
      <c r="AS1312" s="1"/>
      <c r="AT1312" s="1"/>
      <c r="AU1312" s="1"/>
      <c r="AV1312" s="1"/>
    </row>
    <row r="1313" spans="36:48">
      <c r="AJ1313" s="1"/>
      <c r="AP1313" s="1"/>
      <c r="AQ1313" s="1"/>
      <c r="AR1313" s="1"/>
      <c r="AS1313" s="1"/>
      <c r="AT1313" s="1"/>
      <c r="AU1313" s="1"/>
      <c r="AV1313" s="1"/>
    </row>
    <row r="1314" spans="36:48">
      <c r="AJ1314" s="1"/>
      <c r="AP1314" s="1"/>
      <c r="AQ1314" s="1"/>
      <c r="AR1314" s="1"/>
      <c r="AS1314" s="1"/>
      <c r="AT1314" s="1"/>
      <c r="AU1314" s="1"/>
      <c r="AV1314" s="1"/>
    </row>
    <row r="1315" spans="36:48">
      <c r="AJ1315" s="1"/>
      <c r="AP1315" s="1"/>
      <c r="AQ1315" s="1"/>
      <c r="AR1315" s="1"/>
      <c r="AS1315" s="1"/>
      <c r="AT1315" s="1"/>
      <c r="AU1315" s="1"/>
      <c r="AV1315" s="1"/>
    </row>
    <row r="1316" spans="36:48">
      <c r="AJ1316" s="1"/>
      <c r="AP1316" s="1"/>
      <c r="AQ1316" s="1"/>
      <c r="AR1316" s="1"/>
      <c r="AS1316" s="1"/>
      <c r="AT1316" s="1"/>
      <c r="AU1316" s="1"/>
      <c r="AV1316" s="1"/>
    </row>
    <row r="1317" spans="36:48">
      <c r="AJ1317" s="1"/>
      <c r="AP1317" s="1"/>
      <c r="AQ1317" s="1"/>
      <c r="AR1317" s="1"/>
      <c r="AS1317" s="1"/>
      <c r="AT1317" s="1"/>
      <c r="AU1317" s="1"/>
      <c r="AV1317" s="1"/>
    </row>
    <row r="1318" spans="36:48">
      <c r="AJ1318" s="1"/>
      <c r="AP1318" s="1"/>
      <c r="AQ1318" s="1"/>
      <c r="AR1318" s="1"/>
      <c r="AS1318" s="1"/>
      <c r="AT1318" s="1"/>
      <c r="AU1318" s="1"/>
      <c r="AV1318" s="1"/>
    </row>
    <row r="1319" spans="36:48">
      <c r="AJ1319" s="1"/>
      <c r="AP1319" s="1"/>
      <c r="AQ1319" s="1"/>
      <c r="AR1319" s="1"/>
      <c r="AS1319" s="1"/>
      <c r="AT1319" s="1"/>
      <c r="AU1319" s="1"/>
      <c r="AV1319" s="1"/>
    </row>
    <row r="1320" spans="36:48">
      <c r="AJ1320" s="1"/>
      <c r="AP1320" s="1"/>
      <c r="AQ1320" s="1"/>
      <c r="AR1320" s="1"/>
      <c r="AS1320" s="1"/>
      <c r="AT1320" s="1"/>
      <c r="AU1320" s="1"/>
      <c r="AV1320" s="1"/>
    </row>
    <row r="1321" spans="36:48">
      <c r="AJ1321" s="1"/>
      <c r="AP1321" s="1"/>
      <c r="AQ1321" s="1"/>
      <c r="AR1321" s="1"/>
      <c r="AS1321" s="1"/>
      <c r="AT1321" s="1"/>
      <c r="AU1321" s="1"/>
      <c r="AV1321" s="1"/>
    </row>
    <row r="1322" spans="36:48">
      <c r="AJ1322" s="1"/>
      <c r="AP1322" s="1"/>
      <c r="AQ1322" s="1"/>
      <c r="AR1322" s="1"/>
      <c r="AS1322" s="1"/>
      <c r="AT1322" s="1"/>
      <c r="AU1322" s="1"/>
      <c r="AV1322" s="1"/>
    </row>
    <row r="1323" spans="36:48">
      <c r="AJ1323" s="1"/>
      <c r="AP1323" s="1"/>
      <c r="AQ1323" s="1"/>
      <c r="AR1323" s="1"/>
      <c r="AS1323" s="1"/>
      <c r="AT1323" s="1"/>
      <c r="AU1323" s="1"/>
      <c r="AV1323" s="1"/>
    </row>
    <row r="1324" spans="36:48">
      <c r="AJ1324" s="1"/>
      <c r="AP1324" s="1"/>
      <c r="AQ1324" s="1"/>
      <c r="AR1324" s="1"/>
      <c r="AS1324" s="1"/>
      <c r="AT1324" s="1"/>
      <c r="AU1324" s="1"/>
      <c r="AV1324" s="1"/>
    </row>
    <row r="1325" spans="36:48">
      <c r="AJ1325" s="1"/>
      <c r="AP1325" s="1"/>
      <c r="AQ1325" s="1"/>
      <c r="AR1325" s="1"/>
      <c r="AS1325" s="1"/>
      <c r="AT1325" s="1"/>
      <c r="AU1325" s="1"/>
      <c r="AV1325" s="1"/>
    </row>
    <row r="1326" spans="36:48">
      <c r="AJ1326" s="1"/>
      <c r="AP1326" s="1"/>
      <c r="AQ1326" s="1"/>
      <c r="AR1326" s="1"/>
      <c r="AS1326" s="1"/>
      <c r="AT1326" s="1"/>
      <c r="AU1326" s="1"/>
      <c r="AV1326" s="1"/>
    </row>
    <row r="1327" spans="36:48">
      <c r="AJ1327" s="1"/>
      <c r="AP1327" s="1"/>
      <c r="AQ1327" s="1"/>
      <c r="AR1327" s="1"/>
      <c r="AS1327" s="1"/>
      <c r="AT1327" s="1"/>
      <c r="AU1327" s="1"/>
      <c r="AV1327" s="1"/>
    </row>
    <row r="1328" spans="36:48">
      <c r="AJ1328" s="1"/>
      <c r="AP1328" s="1"/>
      <c r="AQ1328" s="1"/>
      <c r="AR1328" s="1"/>
      <c r="AS1328" s="1"/>
      <c r="AT1328" s="1"/>
      <c r="AU1328" s="1"/>
      <c r="AV1328" s="1"/>
    </row>
    <row r="1329" spans="36:48">
      <c r="AJ1329" s="1"/>
      <c r="AP1329" s="1"/>
      <c r="AQ1329" s="1"/>
      <c r="AR1329" s="1"/>
      <c r="AS1329" s="1"/>
      <c r="AT1329" s="1"/>
      <c r="AU1329" s="1"/>
      <c r="AV1329" s="1"/>
    </row>
    <row r="1330" spans="36:48">
      <c r="AJ1330" s="1"/>
      <c r="AP1330" s="1"/>
      <c r="AQ1330" s="1"/>
      <c r="AR1330" s="1"/>
      <c r="AS1330" s="1"/>
      <c r="AT1330" s="1"/>
      <c r="AU1330" s="1"/>
      <c r="AV1330" s="1"/>
    </row>
    <row r="1331" spans="36:48">
      <c r="AJ1331" s="1"/>
      <c r="AP1331" s="1"/>
      <c r="AQ1331" s="1"/>
      <c r="AR1331" s="1"/>
      <c r="AS1331" s="1"/>
      <c r="AT1331" s="1"/>
      <c r="AU1331" s="1"/>
      <c r="AV1331" s="1"/>
    </row>
    <row r="1332" spans="36:48">
      <c r="AJ1332" s="1"/>
      <c r="AP1332" s="1"/>
      <c r="AQ1332" s="1"/>
      <c r="AR1332" s="1"/>
      <c r="AS1332" s="1"/>
      <c r="AT1332" s="1"/>
      <c r="AU1332" s="1"/>
      <c r="AV1332" s="1"/>
    </row>
    <row r="1333" spans="36:48">
      <c r="AJ1333" s="1"/>
      <c r="AP1333" s="1"/>
      <c r="AQ1333" s="1"/>
      <c r="AR1333" s="1"/>
      <c r="AS1333" s="1"/>
      <c r="AT1333" s="1"/>
      <c r="AU1333" s="1"/>
      <c r="AV1333" s="1"/>
    </row>
    <row r="1334" spans="36:48">
      <c r="AJ1334" s="1"/>
      <c r="AP1334" s="1"/>
      <c r="AQ1334" s="1"/>
      <c r="AR1334" s="1"/>
      <c r="AS1334" s="1"/>
      <c r="AT1334" s="1"/>
      <c r="AU1334" s="1"/>
      <c r="AV1334" s="1"/>
    </row>
    <row r="1335" spans="36:48">
      <c r="AJ1335" s="1"/>
      <c r="AP1335" s="1"/>
      <c r="AQ1335" s="1"/>
      <c r="AR1335" s="1"/>
      <c r="AS1335" s="1"/>
      <c r="AT1335" s="1"/>
      <c r="AU1335" s="1"/>
      <c r="AV1335" s="1"/>
    </row>
    <row r="1336" spans="36:48">
      <c r="AJ1336" s="1"/>
      <c r="AP1336" s="1"/>
      <c r="AQ1336" s="1"/>
      <c r="AR1336" s="1"/>
      <c r="AS1336" s="1"/>
      <c r="AT1336" s="1"/>
      <c r="AU1336" s="1"/>
      <c r="AV1336" s="1"/>
    </row>
    <row r="1337" spans="36:48">
      <c r="AJ1337" s="1"/>
      <c r="AP1337" s="1"/>
      <c r="AQ1337" s="1"/>
      <c r="AR1337" s="1"/>
      <c r="AS1337" s="1"/>
      <c r="AT1337" s="1"/>
      <c r="AU1337" s="1"/>
      <c r="AV1337" s="1"/>
    </row>
    <row r="1338" spans="36:48">
      <c r="AJ1338" s="1"/>
      <c r="AP1338" s="1"/>
      <c r="AQ1338" s="1"/>
      <c r="AR1338" s="1"/>
      <c r="AS1338" s="1"/>
      <c r="AT1338" s="1"/>
      <c r="AU1338" s="1"/>
      <c r="AV1338" s="1"/>
    </row>
    <row r="1339" spans="36:48">
      <c r="AJ1339" s="1"/>
      <c r="AP1339" s="1"/>
      <c r="AQ1339" s="1"/>
      <c r="AR1339" s="1"/>
      <c r="AS1339" s="1"/>
      <c r="AT1339" s="1"/>
      <c r="AU1339" s="1"/>
      <c r="AV1339" s="1"/>
    </row>
    <row r="1340" spans="36:48">
      <c r="AJ1340" s="1"/>
      <c r="AP1340" s="1"/>
      <c r="AQ1340" s="1"/>
      <c r="AR1340" s="1"/>
      <c r="AS1340" s="1"/>
      <c r="AT1340" s="1"/>
      <c r="AU1340" s="1"/>
      <c r="AV1340" s="1"/>
    </row>
    <row r="1341" spans="36:48">
      <c r="AJ1341" s="1"/>
      <c r="AP1341" s="1"/>
      <c r="AQ1341" s="1"/>
      <c r="AR1341" s="1"/>
      <c r="AS1341" s="1"/>
      <c r="AT1341" s="1"/>
      <c r="AU1341" s="1"/>
      <c r="AV1341" s="1"/>
    </row>
    <row r="1342" spans="36:48">
      <c r="AJ1342" s="1"/>
      <c r="AP1342" s="1"/>
      <c r="AQ1342" s="1"/>
      <c r="AR1342" s="1"/>
      <c r="AS1342" s="1"/>
      <c r="AT1342" s="1"/>
      <c r="AU1342" s="1"/>
      <c r="AV1342" s="1"/>
    </row>
    <row r="1343" spans="36:48">
      <c r="AJ1343" s="1"/>
      <c r="AP1343" s="1"/>
      <c r="AQ1343" s="1"/>
      <c r="AR1343" s="1"/>
      <c r="AS1343" s="1"/>
      <c r="AT1343" s="1"/>
      <c r="AU1343" s="1"/>
      <c r="AV1343" s="1"/>
    </row>
    <row r="1344" spans="36:48">
      <c r="AJ1344" s="1"/>
      <c r="AP1344" s="1"/>
      <c r="AQ1344" s="1"/>
      <c r="AR1344" s="1"/>
      <c r="AS1344" s="1"/>
      <c r="AT1344" s="1"/>
      <c r="AU1344" s="1"/>
      <c r="AV1344" s="1"/>
    </row>
    <row r="1345" spans="36:48">
      <c r="AJ1345" s="1"/>
      <c r="AP1345" s="1"/>
      <c r="AQ1345" s="1"/>
      <c r="AR1345" s="1"/>
      <c r="AS1345" s="1"/>
      <c r="AT1345" s="1"/>
      <c r="AU1345" s="1"/>
      <c r="AV1345" s="1"/>
    </row>
    <row r="1346" spans="36:48">
      <c r="AJ1346" s="1"/>
      <c r="AP1346" s="1"/>
      <c r="AQ1346" s="1"/>
      <c r="AR1346" s="1"/>
      <c r="AS1346" s="1"/>
      <c r="AT1346" s="1"/>
      <c r="AU1346" s="1"/>
      <c r="AV1346" s="1"/>
    </row>
    <row r="1347" spans="36:48">
      <c r="AJ1347" s="1"/>
      <c r="AP1347" s="1"/>
      <c r="AQ1347" s="1"/>
      <c r="AR1347" s="1"/>
      <c r="AS1347" s="1"/>
      <c r="AT1347" s="1"/>
      <c r="AU1347" s="1"/>
      <c r="AV1347" s="1"/>
    </row>
    <row r="1348" spans="36:48">
      <c r="AJ1348" s="1"/>
      <c r="AP1348" s="1"/>
      <c r="AQ1348" s="1"/>
      <c r="AR1348" s="1"/>
      <c r="AS1348" s="1"/>
      <c r="AT1348" s="1"/>
      <c r="AU1348" s="1"/>
      <c r="AV1348" s="1"/>
    </row>
    <row r="1349" spans="36:48">
      <c r="AJ1349" s="1"/>
      <c r="AP1349" s="1"/>
      <c r="AQ1349" s="1"/>
      <c r="AR1349" s="1"/>
      <c r="AS1349" s="1"/>
      <c r="AT1349" s="1"/>
      <c r="AU1349" s="1"/>
      <c r="AV1349" s="1"/>
    </row>
    <row r="1350" spans="36:48">
      <c r="AJ1350" s="1"/>
      <c r="AP1350" s="1"/>
      <c r="AQ1350" s="1"/>
      <c r="AR1350" s="1"/>
      <c r="AS1350" s="1"/>
      <c r="AT1350" s="1"/>
      <c r="AU1350" s="1"/>
      <c r="AV1350" s="1"/>
    </row>
    <row r="1351" spans="36:48">
      <c r="AJ1351" s="1"/>
      <c r="AP1351" s="1"/>
      <c r="AQ1351" s="1"/>
      <c r="AR1351" s="1"/>
      <c r="AS1351" s="1"/>
      <c r="AT1351" s="1"/>
      <c r="AU1351" s="1"/>
      <c r="AV1351" s="1"/>
    </row>
    <row r="1352" spans="36:48">
      <c r="AJ1352" s="1"/>
      <c r="AP1352" s="1"/>
      <c r="AQ1352" s="1"/>
      <c r="AR1352" s="1"/>
      <c r="AS1352" s="1"/>
      <c r="AT1352" s="1"/>
      <c r="AU1352" s="1"/>
      <c r="AV1352" s="1"/>
    </row>
    <row r="1353" spans="36:48">
      <c r="AJ1353" s="1"/>
      <c r="AP1353" s="1"/>
      <c r="AQ1353" s="1"/>
      <c r="AR1353" s="1"/>
      <c r="AS1353" s="1"/>
      <c r="AT1353" s="1"/>
      <c r="AU1353" s="1"/>
      <c r="AV1353" s="1"/>
    </row>
    <row r="1354" spans="36:48">
      <c r="AJ1354" s="1"/>
      <c r="AP1354" s="1"/>
      <c r="AQ1354" s="1"/>
      <c r="AR1354" s="1"/>
      <c r="AS1354" s="1"/>
      <c r="AT1354" s="1"/>
      <c r="AU1354" s="1"/>
      <c r="AV1354" s="1"/>
    </row>
    <row r="1355" spans="36:48">
      <c r="AJ1355" s="1"/>
      <c r="AP1355" s="1"/>
      <c r="AQ1355" s="1"/>
      <c r="AR1355" s="1"/>
      <c r="AS1355" s="1"/>
      <c r="AT1355" s="1"/>
      <c r="AU1355" s="1"/>
      <c r="AV1355" s="1"/>
    </row>
    <row r="1356" spans="36:48">
      <c r="AJ1356" s="1"/>
      <c r="AP1356" s="1"/>
      <c r="AQ1356" s="1"/>
      <c r="AR1356" s="1"/>
      <c r="AS1356" s="1"/>
      <c r="AT1356" s="1"/>
      <c r="AU1356" s="1"/>
      <c r="AV1356" s="1"/>
    </row>
    <row r="1357" spans="36:48">
      <c r="AJ1357" s="1"/>
      <c r="AP1357" s="1"/>
      <c r="AQ1357" s="1"/>
      <c r="AR1357" s="1"/>
      <c r="AS1357" s="1"/>
      <c r="AT1357" s="1"/>
      <c r="AU1357" s="1"/>
      <c r="AV1357" s="1"/>
    </row>
    <row r="1358" spans="36:48">
      <c r="AJ1358" s="1"/>
      <c r="AP1358" s="1"/>
      <c r="AQ1358" s="1"/>
      <c r="AR1358" s="1"/>
      <c r="AS1358" s="1"/>
      <c r="AT1358" s="1"/>
      <c r="AU1358" s="1"/>
      <c r="AV1358" s="1"/>
    </row>
    <row r="1359" spans="36:48">
      <c r="AJ1359" s="1"/>
      <c r="AP1359" s="1"/>
      <c r="AQ1359" s="1"/>
      <c r="AR1359" s="1"/>
      <c r="AS1359" s="1"/>
      <c r="AT1359" s="1"/>
      <c r="AU1359" s="1"/>
      <c r="AV1359" s="1"/>
    </row>
    <row r="1360" spans="36:48">
      <c r="AJ1360" s="1"/>
      <c r="AP1360" s="1"/>
      <c r="AQ1360" s="1"/>
      <c r="AR1360" s="1"/>
      <c r="AS1360" s="1"/>
      <c r="AT1360" s="1"/>
      <c r="AU1360" s="1"/>
      <c r="AV1360" s="1"/>
    </row>
    <row r="1361" spans="36:48">
      <c r="AJ1361" s="1"/>
      <c r="AP1361" s="1"/>
      <c r="AQ1361" s="1"/>
      <c r="AR1361" s="1"/>
      <c r="AS1361" s="1"/>
      <c r="AT1361" s="1"/>
      <c r="AU1361" s="1"/>
      <c r="AV1361" s="1"/>
    </row>
    <row r="1362" spans="36:48">
      <c r="AJ1362" s="1"/>
      <c r="AP1362" s="1"/>
      <c r="AQ1362" s="1"/>
      <c r="AR1362" s="1"/>
      <c r="AS1362" s="1"/>
      <c r="AT1362" s="1"/>
      <c r="AU1362" s="1"/>
      <c r="AV1362" s="1"/>
    </row>
    <row r="1363" spans="36:48">
      <c r="AJ1363" s="1"/>
      <c r="AP1363" s="1"/>
      <c r="AQ1363" s="1"/>
      <c r="AR1363" s="1"/>
      <c r="AS1363" s="1"/>
      <c r="AT1363" s="1"/>
      <c r="AU1363" s="1"/>
      <c r="AV1363" s="1"/>
    </row>
    <row r="1364" spans="36:48">
      <c r="AJ1364" s="1"/>
      <c r="AP1364" s="1"/>
      <c r="AQ1364" s="1"/>
      <c r="AR1364" s="1"/>
      <c r="AS1364" s="1"/>
      <c r="AT1364" s="1"/>
      <c r="AU1364" s="1"/>
      <c r="AV1364" s="1"/>
    </row>
    <row r="1365" spans="36:48">
      <c r="AJ1365" s="1"/>
      <c r="AP1365" s="1"/>
      <c r="AQ1365" s="1"/>
      <c r="AR1365" s="1"/>
      <c r="AS1365" s="1"/>
      <c r="AT1365" s="1"/>
      <c r="AU1365" s="1"/>
      <c r="AV1365" s="1"/>
    </row>
    <row r="1366" spans="36:48">
      <c r="AJ1366" s="1"/>
      <c r="AP1366" s="1"/>
      <c r="AQ1366" s="1"/>
      <c r="AR1366" s="1"/>
      <c r="AS1366" s="1"/>
      <c r="AT1366" s="1"/>
      <c r="AU1366" s="1"/>
      <c r="AV1366" s="1"/>
    </row>
    <row r="1367" spans="36:48">
      <c r="AJ1367" s="1"/>
      <c r="AP1367" s="1"/>
      <c r="AQ1367" s="1"/>
      <c r="AR1367" s="1"/>
      <c r="AS1367" s="1"/>
      <c r="AT1367" s="1"/>
      <c r="AU1367" s="1"/>
      <c r="AV1367" s="1"/>
    </row>
    <row r="1368" spans="36:48">
      <c r="AJ1368" s="1"/>
      <c r="AP1368" s="1"/>
      <c r="AQ1368" s="1"/>
      <c r="AR1368" s="1"/>
      <c r="AS1368" s="1"/>
      <c r="AT1368" s="1"/>
      <c r="AU1368" s="1"/>
      <c r="AV1368" s="1"/>
    </row>
    <row r="1369" spans="36:48">
      <c r="AJ1369" s="1"/>
      <c r="AP1369" s="1"/>
      <c r="AQ1369" s="1"/>
      <c r="AR1369" s="1"/>
      <c r="AS1369" s="1"/>
      <c r="AT1369" s="1"/>
      <c r="AU1369" s="1"/>
      <c r="AV1369" s="1"/>
    </row>
    <row r="1370" spans="36:48">
      <c r="AJ1370" s="1"/>
      <c r="AP1370" s="1"/>
      <c r="AQ1370" s="1"/>
      <c r="AR1370" s="1"/>
      <c r="AS1370" s="1"/>
      <c r="AT1370" s="1"/>
      <c r="AU1370" s="1"/>
      <c r="AV1370" s="1"/>
    </row>
    <row r="1371" spans="36:48">
      <c r="AJ1371" s="1"/>
      <c r="AP1371" s="1"/>
      <c r="AQ1371" s="1"/>
      <c r="AR1371" s="1"/>
      <c r="AS1371" s="1"/>
      <c r="AT1371" s="1"/>
      <c r="AU1371" s="1"/>
      <c r="AV1371" s="1"/>
    </row>
    <row r="1372" spans="36:48">
      <c r="AJ1372" s="1"/>
      <c r="AP1372" s="1"/>
      <c r="AQ1372" s="1"/>
      <c r="AR1372" s="1"/>
      <c r="AS1372" s="1"/>
      <c r="AT1372" s="1"/>
      <c r="AU1372" s="1"/>
      <c r="AV1372" s="1"/>
    </row>
    <row r="1373" spans="36:48">
      <c r="AJ1373" s="1"/>
      <c r="AP1373" s="1"/>
      <c r="AQ1373" s="1"/>
      <c r="AR1373" s="1"/>
      <c r="AS1373" s="1"/>
      <c r="AT1373" s="1"/>
      <c r="AU1373" s="1"/>
      <c r="AV1373" s="1"/>
    </row>
    <row r="1374" spans="36:48">
      <c r="AJ1374" s="1"/>
      <c r="AP1374" s="1"/>
      <c r="AQ1374" s="1"/>
      <c r="AR1374" s="1"/>
      <c r="AS1374" s="1"/>
      <c r="AT1374" s="1"/>
      <c r="AU1374" s="1"/>
      <c r="AV1374" s="1"/>
    </row>
    <row r="1375" spans="36:48">
      <c r="AJ1375" s="1"/>
      <c r="AP1375" s="1"/>
      <c r="AQ1375" s="1"/>
      <c r="AR1375" s="1"/>
      <c r="AS1375" s="1"/>
      <c r="AT1375" s="1"/>
      <c r="AU1375" s="1"/>
      <c r="AV1375" s="1"/>
    </row>
    <row r="1376" spans="36:48">
      <c r="AJ1376" s="1"/>
      <c r="AP1376" s="1"/>
      <c r="AQ1376" s="1"/>
      <c r="AR1376" s="1"/>
      <c r="AS1376" s="1"/>
      <c r="AT1376" s="1"/>
      <c r="AU1376" s="1"/>
      <c r="AV1376" s="1"/>
    </row>
    <row r="1377" spans="36:48">
      <c r="AJ1377" s="1"/>
      <c r="AP1377" s="1"/>
      <c r="AQ1377" s="1"/>
      <c r="AR1377" s="1"/>
      <c r="AS1377" s="1"/>
      <c r="AT1377" s="1"/>
      <c r="AU1377" s="1"/>
      <c r="AV1377" s="1"/>
    </row>
    <row r="1378" spans="36:48">
      <c r="AJ1378" s="1"/>
      <c r="AP1378" s="1"/>
      <c r="AQ1378" s="1"/>
      <c r="AR1378" s="1"/>
      <c r="AS1378" s="1"/>
      <c r="AT1378" s="1"/>
      <c r="AU1378" s="1"/>
      <c r="AV1378" s="1"/>
    </row>
    <row r="1379" spans="36:48">
      <c r="AJ1379" s="1"/>
      <c r="AP1379" s="1"/>
      <c r="AQ1379" s="1"/>
      <c r="AR1379" s="1"/>
      <c r="AS1379" s="1"/>
      <c r="AT1379" s="1"/>
      <c r="AU1379" s="1"/>
      <c r="AV1379" s="1"/>
    </row>
    <row r="1380" spans="36:48">
      <c r="AJ1380" s="1"/>
      <c r="AP1380" s="1"/>
      <c r="AQ1380" s="1"/>
      <c r="AR1380" s="1"/>
      <c r="AS1380" s="1"/>
      <c r="AT1380" s="1"/>
      <c r="AU1380" s="1"/>
      <c r="AV1380" s="1"/>
    </row>
    <row r="1381" spans="36:48">
      <c r="AJ1381" s="1"/>
      <c r="AP1381" s="1"/>
      <c r="AQ1381" s="1"/>
      <c r="AR1381" s="1"/>
      <c r="AS1381" s="1"/>
      <c r="AT1381" s="1"/>
      <c r="AU1381" s="1"/>
      <c r="AV1381" s="1"/>
    </row>
    <row r="1382" spans="36:48">
      <c r="AJ1382" s="1"/>
      <c r="AP1382" s="1"/>
      <c r="AQ1382" s="1"/>
      <c r="AR1382" s="1"/>
      <c r="AS1382" s="1"/>
      <c r="AT1382" s="1"/>
      <c r="AU1382" s="1"/>
      <c r="AV1382" s="1"/>
    </row>
    <row r="1383" spans="36:48">
      <c r="AJ1383" s="1"/>
      <c r="AP1383" s="1"/>
      <c r="AQ1383" s="1"/>
      <c r="AR1383" s="1"/>
      <c r="AS1383" s="1"/>
      <c r="AT1383" s="1"/>
      <c r="AU1383" s="1"/>
      <c r="AV1383" s="1"/>
    </row>
    <row r="1384" spans="36:48">
      <c r="AJ1384" s="1"/>
      <c r="AP1384" s="1"/>
      <c r="AQ1384" s="1"/>
      <c r="AR1384" s="1"/>
      <c r="AS1384" s="1"/>
      <c r="AT1384" s="1"/>
      <c r="AU1384" s="1"/>
      <c r="AV1384" s="1"/>
    </row>
    <row r="1385" spans="36:48">
      <c r="AJ1385" s="1"/>
      <c r="AP1385" s="1"/>
      <c r="AQ1385" s="1"/>
      <c r="AR1385" s="1"/>
      <c r="AS1385" s="1"/>
      <c r="AT1385" s="1"/>
      <c r="AU1385" s="1"/>
      <c r="AV1385" s="1"/>
    </row>
    <row r="1386" spans="36:48">
      <c r="AJ1386" s="1"/>
      <c r="AP1386" s="1"/>
      <c r="AQ1386" s="1"/>
      <c r="AR1386" s="1"/>
      <c r="AS1386" s="1"/>
      <c r="AT1386" s="1"/>
      <c r="AU1386" s="1"/>
      <c r="AV1386" s="1"/>
    </row>
    <row r="1387" spans="36:48">
      <c r="AJ1387" s="1"/>
      <c r="AP1387" s="1"/>
      <c r="AQ1387" s="1"/>
      <c r="AR1387" s="1"/>
      <c r="AS1387" s="1"/>
      <c r="AT1387" s="1"/>
      <c r="AU1387" s="1"/>
      <c r="AV1387" s="1"/>
    </row>
    <row r="1388" spans="36:48">
      <c r="AJ1388" s="1"/>
      <c r="AP1388" s="1"/>
      <c r="AQ1388" s="1"/>
      <c r="AR1388" s="1"/>
      <c r="AS1388" s="1"/>
      <c r="AT1388" s="1"/>
      <c r="AU1388" s="1"/>
      <c r="AV1388" s="1"/>
    </row>
    <row r="1389" spans="36:48">
      <c r="AJ1389" s="1"/>
      <c r="AP1389" s="1"/>
      <c r="AQ1389" s="1"/>
      <c r="AR1389" s="1"/>
      <c r="AS1389" s="1"/>
      <c r="AT1389" s="1"/>
      <c r="AU1389" s="1"/>
      <c r="AV1389" s="1"/>
    </row>
    <row r="1390" spans="36:48">
      <c r="AJ1390" s="1"/>
      <c r="AP1390" s="1"/>
      <c r="AQ1390" s="1"/>
      <c r="AR1390" s="1"/>
      <c r="AS1390" s="1"/>
      <c r="AT1390" s="1"/>
      <c r="AU1390" s="1"/>
      <c r="AV1390" s="1"/>
    </row>
    <row r="1391" spans="36:48">
      <c r="AJ1391" s="1"/>
      <c r="AP1391" s="1"/>
      <c r="AQ1391" s="1"/>
      <c r="AR1391" s="1"/>
      <c r="AS1391" s="1"/>
      <c r="AT1391" s="1"/>
      <c r="AU1391" s="1"/>
      <c r="AV1391" s="1"/>
    </row>
    <row r="1392" spans="36:48">
      <c r="AJ1392" s="1"/>
      <c r="AP1392" s="1"/>
      <c r="AQ1392" s="1"/>
      <c r="AR1392" s="1"/>
      <c r="AS1392" s="1"/>
      <c r="AT1392" s="1"/>
      <c r="AU1392" s="1"/>
      <c r="AV1392" s="1"/>
    </row>
    <row r="1393" spans="36:48">
      <c r="AJ1393" s="1"/>
      <c r="AP1393" s="1"/>
      <c r="AQ1393" s="1"/>
      <c r="AR1393" s="1"/>
      <c r="AS1393" s="1"/>
      <c r="AT1393" s="1"/>
      <c r="AU1393" s="1"/>
      <c r="AV1393" s="1"/>
    </row>
    <row r="1394" spans="36:48">
      <c r="AJ1394" s="1"/>
      <c r="AP1394" s="1"/>
      <c r="AQ1394" s="1"/>
      <c r="AR1394" s="1"/>
      <c r="AS1394" s="1"/>
      <c r="AT1394" s="1"/>
      <c r="AU1394" s="1"/>
      <c r="AV1394" s="1"/>
    </row>
    <row r="1395" spans="36:48">
      <c r="AJ1395" s="1"/>
      <c r="AP1395" s="1"/>
      <c r="AQ1395" s="1"/>
      <c r="AR1395" s="1"/>
      <c r="AS1395" s="1"/>
      <c r="AT1395" s="1"/>
      <c r="AU1395" s="1"/>
      <c r="AV1395" s="1"/>
    </row>
    <row r="1396" spans="36:48">
      <c r="AJ1396" s="1"/>
      <c r="AP1396" s="1"/>
      <c r="AQ1396" s="1"/>
      <c r="AR1396" s="1"/>
      <c r="AS1396" s="1"/>
      <c r="AT1396" s="1"/>
      <c r="AU1396" s="1"/>
      <c r="AV1396" s="1"/>
    </row>
    <row r="1397" spans="36:48">
      <c r="AJ1397" s="1"/>
      <c r="AP1397" s="1"/>
      <c r="AQ1397" s="1"/>
      <c r="AR1397" s="1"/>
      <c r="AS1397" s="1"/>
      <c r="AT1397" s="1"/>
      <c r="AU1397" s="1"/>
      <c r="AV1397" s="1"/>
    </row>
    <row r="1398" spans="36:48">
      <c r="AJ1398" s="1"/>
      <c r="AP1398" s="1"/>
      <c r="AQ1398" s="1"/>
      <c r="AR1398" s="1"/>
      <c r="AS1398" s="1"/>
      <c r="AT1398" s="1"/>
      <c r="AU1398" s="1"/>
      <c r="AV1398" s="1"/>
    </row>
    <row r="1399" spans="36:48">
      <c r="AJ1399" s="1"/>
      <c r="AP1399" s="1"/>
      <c r="AQ1399" s="1"/>
      <c r="AR1399" s="1"/>
      <c r="AS1399" s="1"/>
      <c r="AT1399" s="1"/>
      <c r="AU1399" s="1"/>
      <c r="AV1399" s="1"/>
    </row>
    <row r="1400" spans="36:48">
      <c r="AJ1400" s="1"/>
      <c r="AP1400" s="1"/>
      <c r="AQ1400" s="1"/>
      <c r="AR1400" s="1"/>
      <c r="AS1400" s="1"/>
      <c r="AT1400" s="1"/>
      <c r="AU1400" s="1"/>
      <c r="AV1400" s="1"/>
    </row>
    <row r="1401" spans="36:48">
      <c r="AJ1401" s="1"/>
      <c r="AP1401" s="1"/>
      <c r="AQ1401" s="1"/>
      <c r="AR1401" s="1"/>
      <c r="AS1401" s="1"/>
      <c r="AT1401" s="1"/>
      <c r="AU1401" s="1"/>
      <c r="AV1401" s="1"/>
    </row>
    <row r="1402" spans="36:48">
      <c r="AJ1402" s="1"/>
      <c r="AP1402" s="1"/>
      <c r="AQ1402" s="1"/>
      <c r="AR1402" s="1"/>
      <c r="AS1402" s="1"/>
      <c r="AT1402" s="1"/>
      <c r="AU1402" s="1"/>
      <c r="AV1402" s="1"/>
    </row>
    <row r="1403" spans="36:48">
      <c r="AJ1403" s="1"/>
      <c r="AP1403" s="1"/>
      <c r="AQ1403" s="1"/>
      <c r="AR1403" s="1"/>
      <c r="AS1403" s="1"/>
      <c r="AT1403" s="1"/>
      <c r="AU1403" s="1"/>
      <c r="AV1403" s="1"/>
    </row>
    <row r="1404" spans="36:48">
      <c r="AJ1404" s="1"/>
      <c r="AP1404" s="1"/>
      <c r="AQ1404" s="1"/>
      <c r="AR1404" s="1"/>
      <c r="AS1404" s="1"/>
      <c r="AT1404" s="1"/>
      <c r="AU1404" s="1"/>
      <c r="AV1404" s="1"/>
    </row>
    <row r="1405" spans="36:48">
      <c r="AJ1405" s="1"/>
      <c r="AP1405" s="1"/>
      <c r="AQ1405" s="1"/>
      <c r="AR1405" s="1"/>
      <c r="AS1405" s="1"/>
      <c r="AT1405" s="1"/>
      <c r="AU1405" s="1"/>
      <c r="AV1405" s="1"/>
    </row>
    <row r="1406" spans="36:48">
      <c r="AJ1406" s="1"/>
      <c r="AP1406" s="1"/>
      <c r="AQ1406" s="1"/>
      <c r="AR1406" s="1"/>
      <c r="AS1406" s="1"/>
      <c r="AT1406" s="1"/>
      <c r="AU1406" s="1"/>
      <c r="AV1406" s="1"/>
    </row>
    <row r="1407" spans="36:48">
      <c r="AJ1407" s="1"/>
      <c r="AP1407" s="1"/>
      <c r="AQ1407" s="1"/>
      <c r="AR1407" s="1"/>
      <c r="AS1407" s="1"/>
      <c r="AT1407" s="1"/>
      <c r="AU1407" s="1"/>
      <c r="AV1407" s="1"/>
    </row>
    <row r="1408" spans="36:48">
      <c r="AJ1408" s="1"/>
      <c r="AP1408" s="1"/>
      <c r="AQ1408" s="1"/>
      <c r="AR1408" s="1"/>
      <c r="AS1408" s="1"/>
      <c r="AT1408" s="1"/>
      <c r="AU1408" s="1"/>
      <c r="AV1408" s="1"/>
    </row>
    <row r="1409" spans="36:48">
      <c r="AJ1409" s="1"/>
      <c r="AP1409" s="1"/>
      <c r="AQ1409" s="1"/>
      <c r="AR1409" s="1"/>
      <c r="AS1409" s="1"/>
      <c r="AT1409" s="1"/>
      <c r="AU1409" s="1"/>
      <c r="AV1409" s="1"/>
    </row>
    <row r="1410" spans="36:48">
      <c r="AJ1410" s="1"/>
      <c r="AP1410" s="1"/>
      <c r="AQ1410" s="1"/>
      <c r="AR1410" s="1"/>
      <c r="AS1410" s="1"/>
      <c r="AT1410" s="1"/>
      <c r="AU1410" s="1"/>
      <c r="AV1410" s="1"/>
    </row>
    <row r="1411" spans="36:48">
      <c r="AJ1411" s="1"/>
      <c r="AP1411" s="1"/>
      <c r="AQ1411" s="1"/>
      <c r="AR1411" s="1"/>
      <c r="AS1411" s="1"/>
      <c r="AT1411" s="1"/>
      <c r="AU1411" s="1"/>
      <c r="AV1411" s="1"/>
    </row>
    <row r="1412" spans="36:48">
      <c r="AJ1412" s="1"/>
      <c r="AP1412" s="1"/>
      <c r="AQ1412" s="1"/>
      <c r="AR1412" s="1"/>
      <c r="AS1412" s="1"/>
      <c r="AT1412" s="1"/>
      <c r="AU1412" s="1"/>
      <c r="AV1412" s="1"/>
    </row>
    <row r="1413" spans="36:48">
      <c r="AJ1413" s="1"/>
      <c r="AP1413" s="1"/>
      <c r="AQ1413" s="1"/>
      <c r="AR1413" s="1"/>
      <c r="AS1413" s="1"/>
      <c r="AT1413" s="1"/>
      <c r="AU1413" s="1"/>
      <c r="AV1413" s="1"/>
    </row>
    <row r="1414" spans="36:48">
      <c r="AJ1414" s="1"/>
      <c r="AP1414" s="1"/>
      <c r="AQ1414" s="1"/>
      <c r="AR1414" s="1"/>
      <c r="AS1414" s="1"/>
      <c r="AT1414" s="1"/>
      <c r="AU1414" s="1"/>
      <c r="AV1414" s="1"/>
    </row>
    <row r="1415" spans="36:48">
      <c r="AJ1415" s="1"/>
      <c r="AP1415" s="1"/>
      <c r="AQ1415" s="1"/>
      <c r="AR1415" s="1"/>
      <c r="AS1415" s="1"/>
      <c r="AT1415" s="1"/>
      <c r="AU1415" s="1"/>
      <c r="AV1415" s="1"/>
    </row>
    <row r="1416" spans="36:48">
      <c r="AJ1416" s="1"/>
      <c r="AP1416" s="1"/>
      <c r="AQ1416" s="1"/>
      <c r="AR1416" s="1"/>
      <c r="AS1416" s="1"/>
      <c r="AT1416" s="1"/>
      <c r="AU1416" s="1"/>
      <c r="AV1416" s="1"/>
    </row>
    <row r="1417" spans="36:48">
      <c r="AJ1417" s="1"/>
      <c r="AP1417" s="1"/>
      <c r="AQ1417" s="1"/>
      <c r="AR1417" s="1"/>
      <c r="AS1417" s="1"/>
      <c r="AT1417" s="1"/>
      <c r="AU1417" s="1"/>
      <c r="AV1417" s="1"/>
    </row>
    <row r="1418" spans="36:48">
      <c r="AJ1418" s="1"/>
      <c r="AP1418" s="1"/>
      <c r="AQ1418" s="1"/>
      <c r="AR1418" s="1"/>
      <c r="AS1418" s="1"/>
      <c r="AT1418" s="1"/>
      <c r="AU1418" s="1"/>
      <c r="AV1418" s="1"/>
    </row>
    <row r="1419" spans="36:48">
      <c r="AJ1419" s="1"/>
      <c r="AP1419" s="1"/>
      <c r="AQ1419" s="1"/>
      <c r="AR1419" s="1"/>
      <c r="AS1419" s="1"/>
      <c r="AT1419" s="1"/>
      <c r="AU1419" s="1"/>
      <c r="AV1419" s="1"/>
    </row>
    <row r="1420" spans="36:48">
      <c r="AJ1420" s="1"/>
      <c r="AP1420" s="1"/>
      <c r="AQ1420" s="1"/>
      <c r="AR1420" s="1"/>
      <c r="AS1420" s="1"/>
      <c r="AT1420" s="1"/>
      <c r="AU1420" s="1"/>
      <c r="AV1420" s="1"/>
    </row>
    <row r="1421" spans="36:48">
      <c r="AJ1421" s="1"/>
      <c r="AP1421" s="1"/>
      <c r="AQ1421" s="1"/>
      <c r="AR1421" s="1"/>
      <c r="AS1421" s="1"/>
      <c r="AT1421" s="1"/>
      <c r="AU1421" s="1"/>
      <c r="AV1421" s="1"/>
    </row>
    <row r="1422" spans="36:48">
      <c r="AJ1422" s="1"/>
      <c r="AP1422" s="1"/>
      <c r="AQ1422" s="1"/>
      <c r="AR1422" s="1"/>
      <c r="AS1422" s="1"/>
      <c r="AT1422" s="1"/>
      <c r="AU1422" s="1"/>
      <c r="AV1422" s="1"/>
    </row>
    <row r="1423" spans="36:48">
      <c r="AJ1423" s="1"/>
      <c r="AP1423" s="1"/>
      <c r="AQ1423" s="1"/>
      <c r="AR1423" s="1"/>
      <c r="AS1423" s="1"/>
      <c r="AT1423" s="1"/>
      <c r="AU1423" s="1"/>
      <c r="AV1423" s="1"/>
    </row>
    <row r="1424" spans="36:48">
      <c r="AJ1424" s="1"/>
      <c r="AP1424" s="1"/>
      <c r="AQ1424" s="1"/>
      <c r="AR1424" s="1"/>
      <c r="AS1424" s="1"/>
      <c r="AT1424" s="1"/>
      <c r="AU1424" s="1"/>
      <c r="AV1424" s="1"/>
    </row>
    <row r="1425" spans="36:48">
      <c r="AJ1425" s="1"/>
      <c r="AP1425" s="1"/>
      <c r="AQ1425" s="1"/>
      <c r="AR1425" s="1"/>
      <c r="AS1425" s="1"/>
      <c r="AT1425" s="1"/>
      <c r="AU1425" s="1"/>
      <c r="AV1425" s="1"/>
    </row>
    <row r="1426" spans="36:48">
      <c r="AJ1426" s="1"/>
      <c r="AP1426" s="1"/>
      <c r="AQ1426" s="1"/>
      <c r="AR1426" s="1"/>
      <c r="AS1426" s="1"/>
      <c r="AT1426" s="1"/>
      <c r="AU1426" s="1"/>
      <c r="AV1426" s="1"/>
    </row>
    <row r="1427" spans="36:48">
      <c r="AJ1427" s="1"/>
      <c r="AP1427" s="1"/>
      <c r="AQ1427" s="1"/>
      <c r="AR1427" s="1"/>
      <c r="AS1427" s="1"/>
      <c r="AT1427" s="1"/>
      <c r="AU1427" s="1"/>
      <c r="AV1427" s="1"/>
    </row>
    <row r="1428" spans="36:48">
      <c r="AJ1428" s="1"/>
      <c r="AP1428" s="1"/>
      <c r="AQ1428" s="1"/>
      <c r="AR1428" s="1"/>
      <c r="AS1428" s="1"/>
      <c r="AT1428" s="1"/>
      <c r="AU1428" s="1"/>
      <c r="AV1428" s="1"/>
    </row>
    <row r="1429" spans="36:48">
      <c r="AJ1429" s="1"/>
      <c r="AP1429" s="1"/>
      <c r="AQ1429" s="1"/>
      <c r="AR1429" s="1"/>
      <c r="AS1429" s="1"/>
      <c r="AT1429" s="1"/>
      <c r="AU1429" s="1"/>
      <c r="AV1429" s="1"/>
    </row>
    <row r="1430" spans="36:48">
      <c r="AJ1430" s="1"/>
      <c r="AP1430" s="1"/>
      <c r="AQ1430" s="1"/>
      <c r="AR1430" s="1"/>
      <c r="AS1430" s="1"/>
      <c r="AT1430" s="1"/>
      <c r="AU1430" s="1"/>
      <c r="AV1430" s="1"/>
    </row>
    <row r="1431" spans="36:48">
      <c r="AJ1431" s="1"/>
      <c r="AP1431" s="1"/>
      <c r="AQ1431" s="1"/>
      <c r="AR1431" s="1"/>
      <c r="AS1431" s="1"/>
      <c r="AT1431" s="1"/>
      <c r="AU1431" s="1"/>
      <c r="AV1431" s="1"/>
    </row>
    <row r="1432" spans="36:48">
      <c r="AJ1432" s="1"/>
      <c r="AP1432" s="1"/>
      <c r="AQ1432" s="1"/>
      <c r="AR1432" s="1"/>
      <c r="AS1432" s="1"/>
      <c r="AT1432" s="1"/>
      <c r="AU1432" s="1"/>
      <c r="AV1432" s="1"/>
    </row>
    <row r="1433" spans="36:48">
      <c r="AJ1433" s="1"/>
      <c r="AP1433" s="1"/>
      <c r="AQ1433" s="1"/>
      <c r="AR1433" s="1"/>
      <c r="AS1433" s="1"/>
      <c r="AT1433" s="1"/>
      <c r="AU1433" s="1"/>
      <c r="AV1433" s="1"/>
    </row>
    <row r="1434" spans="36:48">
      <c r="AJ1434" s="1"/>
      <c r="AP1434" s="1"/>
      <c r="AQ1434" s="1"/>
      <c r="AR1434" s="1"/>
      <c r="AS1434" s="1"/>
      <c r="AT1434" s="1"/>
      <c r="AU1434" s="1"/>
      <c r="AV1434" s="1"/>
    </row>
    <row r="1435" spans="36:48">
      <c r="AJ1435" s="1"/>
      <c r="AP1435" s="1"/>
      <c r="AQ1435" s="1"/>
      <c r="AR1435" s="1"/>
      <c r="AS1435" s="1"/>
      <c r="AT1435" s="1"/>
      <c r="AU1435" s="1"/>
      <c r="AV1435" s="1"/>
    </row>
    <row r="1436" spans="36:48">
      <c r="AJ1436" s="1"/>
      <c r="AP1436" s="1"/>
      <c r="AQ1436" s="1"/>
      <c r="AR1436" s="1"/>
      <c r="AS1436" s="1"/>
      <c r="AT1436" s="1"/>
      <c r="AU1436" s="1"/>
      <c r="AV1436" s="1"/>
    </row>
    <row r="1437" spans="36:48">
      <c r="AJ1437" s="1"/>
      <c r="AP1437" s="1"/>
      <c r="AQ1437" s="1"/>
      <c r="AR1437" s="1"/>
      <c r="AS1437" s="1"/>
      <c r="AT1437" s="1"/>
      <c r="AU1437" s="1"/>
      <c r="AV1437" s="1"/>
    </row>
    <row r="1438" spans="36:48">
      <c r="AJ1438" s="1"/>
      <c r="AP1438" s="1"/>
      <c r="AQ1438" s="1"/>
      <c r="AR1438" s="1"/>
      <c r="AS1438" s="1"/>
      <c r="AT1438" s="1"/>
      <c r="AU1438" s="1"/>
      <c r="AV1438" s="1"/>
    </row>
    <row r="1439" spans="36:48">
      <c r="AJ1439" s="1"/>
      <c r="AP1439" s="1"/>
      <c r="AQ1439" s="1"/>
      <c r="AR1439" s="1"/>
      <c r="AS1439" s="1"/>
      <c r="AT1439" s="1"/>
      <c r="AU1439" s="1"/>
      <c r="AV1439" s="1"/>
    </row>
    <row r="1440" spans="36:48">
      <c r="AJ1440" s="1"/>
      <c r="AP1440" s="1"/>
      <c r="AQ1440" s="1"/>
      <c r="AR1440" s="1"/>
      <c r="AS1440" s="1"/>
      <c r="AT1440" s="1"/>
      <c r="AU1440" s="1"/>
      <c r="AV1440" s="1"/>
    </row>
    <row r="1441" spans="36:48">
      <c r="AJ1441" s="1"/>
      <c r="AP1441" s="1"/>
      <c r="AQ1441" s="1"/>
      <c r="AR1441" s="1"/>
      <c r="AS1441" s="1"/>
      <c r="AT1441" s="1"/>
      <c r="AU1441" s="1"/>
      <c r="AV1441" s="1"/>
    </row>
    <row r="1442" spans="36:48">
      <c r="AJ1442" s="1"/>
      <c r="AP1442" s="1"/>
      <c r="AQ1442" s="1"/>
      <c r="AR1442" s="1"/>
      <c r="AS1442" s="1"/>
      <c r="AT1442" s="1"/>
      <c r="AU1442" s="1"/>
      <c r="AV1442" s="1"/>
    </row>
    <row r="1443" spans="36:48">
      <c r="AJ1443" s="1"/>
      <c r="AP1443" s="1"/>
      <c r="AQ1443" s="1"/>
      <c r="AR1443" s="1"/>
      <c r="AS1443" s="1"/>
      <c r="AT1443" s="1"/>
      <c r="AU1443" s="1"/>
      <c r="AV1443" s="1"/>
    </row>
    <row r="1444" spans="36:48">
      <c r="AJ1444" s="1"/>
      <c r="AP1444" s="1"/>
      <c r="AQ1444" s="1"/>
      <c r="AR1444" s="1"/>
      <c r="AS1444" s="1"/>
      <c r="AT1444" s="1"/>
      <c r="AU1444" s="1"/>
      <c r="AV1444" s="1"/>
    </row>
    <row r="1445" spans="36:48">
      <c r="AJ1445" s="1"/>
      <c r="AP1445" s="1"/>
      <c r="AQ1445" s="1"/>
      <c r="AR1445" s="1"/>
      <c r="AS1445" s="1"/>
      <c r="AT1445" s="1"/>
      <c r="AU1445" s="1"/>
      <c r="AV1445" s="1"/>
    </row>
    <row r="1446" spans="36:48">
      <c r="AJ1446" s="1"/>
      <c r="AP1446" s="1"/>
      <c r="AQ1446" s="1"/>
      <c r="AR1446" s="1"/>
      <c r="AS1446" s="1"/>
      <c r="AT1446" s="1"/>
      <c r="AU1446" s="1"/>
      <c r="AV1446" s="1"/>
    </row>
    <row r="1447" spans="36:48">
      <c r="AJ1447" s="1"/>
      <c r="AP1447" s="1"/>
      <c r="AQ1447" s="1"/>
      <c r="AR1447" s="1"/>
      <c r="AS1447" s="1"/>
      <c r="AT1447" s="1"/>
      <c r="AU1447" s="1"/>
      <c r="AV1447" s="1"/>
    </row>
    <row r="1448" spans="36:48">
      <c r="AJ1448" s="1"/>
      <c r="AP1448" s="1"/>
      <c r="AQ1448" s="1"/>
      <c r="AR1448" s="1"/>
      <c r="AS1448" s="1"/>
      <c r="AT1448" s="1"/>
      <c r="AU1448" s="1"/>
      <c r="AV1448" s="1"/>
    </row>
    <row r="1449" spans="36:48">
      <c r="AJ1449" s="1"/>
      <c r="AP1449" s="1"/>
      <c r="AQ1449" s="1"/>
      <c r="AR1449" s="1"/>
      <c r="AS1449" s="1"/>
      <c r="AT1449" s="1"/>
      <c r="AU1449" s="1"/>
      <c r="AV1449" s="1"/>
    </row>
    <row r="1450" spans="36:48">
      <c r="AJ1450" s="1"/>
      <c r="AP1450" s="1"/>
      <c r="AQ1450" s="1"/>
      <c r="AR1450" s="1"/>
      <c r="AS1450" s="1"/>
      <c r="AT1450" s="1"/>
      <c r="AU1450" s="1"/>
      <c r="AV1450" s="1"/>
    </row>
    <row r="1451" spans="36:48">
      <c r="AJ1451" s="1"/>
      <c r="AP1451" s="1"/>
      <c r="AQ1451" s="1"/>
      <c r="AR1451" s="1"/>
      <c r="AS1451" s="1"/>
      <c r="AT1451" s="1"/>
      <c r="AU1451" s="1"/>
      <c r="AV1451" s="1"/>
    </row>
    <row r="1452" spans="36:48">
      <c r="AJ1452" s="1"/>
      <c r="AP1452" s="1"/>
      <c r="AQ1452" s="1"/>
      <c r="AR1452" s="1"/>
      <c r="AS1452" s="1"/>
      <c r="AT1452" s="1"/>
      <c r="AU1452" s="1"/>
      <c r="AV1452" s="1"/>
    </row>
    <row r="1453" spans="36:48">
      <c r="AJ1453" s="1"/>
      <c r="AP1453" s="1"/>
      <c r="AQ1453" s="1"/>
      <c r="AR1453" s="1"/>
      <c r="AS1453" s="1"/>
      <c r="AT1453" s="1"/>
      <c r="AU1453" s="1"/>
      <c r="AV1453" s="1"/>
    </row>
    <row r="1454" spans="36:48">
      <c r="AJ1454" s="1"/>
      <c r="AP1454" s="1"/>
      <c r="AQ1454" s="1"/>
      <c r="AR1454" s="1"/>
      <c r="AS1454" s="1"/>
      <c r="AT1454" s="1"/>
      <c r="AU1454" s="1"/>
      <c r="AV1454" s="1"/>
    </row>
    <row r="1455" spans="36:48">
      <c r="AJ1455" s="1"/>
      <c r="AP1455" s="1"/>
      <c r="AQ1455" s="1"/>
      <c r="AR1455" s="1"/>
      <c r="AS1455" s="1"/>
      <c r="AT1455" s="1"/>
      <c r="AU1455" s="1"/>
      <c r="AV1455" s="1"/>
    </row>
    <row r="1456" spans="36:48">
      <c r="AJ1456" s="1"/>
      <c r="AP1456" s="1"/>
      <c r="AQ1456" s="1"/>
      <c r="AR1456" s="1"/>
      <c r="AS1456" s="1"/>
      <c r="AT1456" s="1"/>
      <c r="AU1456" s="1"/>
      <c r="AV1456" s="1"/>
    </row>
    <row r="1457" spans="36:48">
      <c r="AJ1457" s="1"/>
      <c r="AP1457" s="1"/>
      <c r="AQ1457" s="1"/>
      <c r="AR1457" s="1"/>
      <c r="AS1457" s="1"/>
      <c r="AT1457" s="1"/>
      <c r="AU1457" s="1"/>
      <c r="AV1457" s="1"/>
    </row>
    <row r="1458" spans="36:48">
      <c r="AJ1458" s="1"/>
      <c r="AP1458" s="1"/>
      <c r="AQ1458" s="1"/>
      <c r="AR1458" s="1"/>
      <c r="AS1458" s="1"/>
      <c r="AT1458" s="1"/>
      <c r="AU1458" s="1"/>
      <c r="AV1458" s="1"/>
    </row>
    <row r="1459" spans="36:48">
      <c r="AJ1459" s="1"/>
      <c r="AP1459" s="1"/>
      <c r="AQ1459" s="1"/>
      <c r="AR1459" s="1"/>
      <c r="AS1459" s="1"/>
      <c r="AT1459" s="1"/>
      <c r="AU1459" s="1"/>
      <c r="AV1459" s="1"/>
    </row>
    <row r="1460" spans="36:48">
      <c r="AJ1460" s="1"/>
      <c r="AP1460" s="1"/>
      <c r="AQ1460" s="1"/>
      <c r="AR1460" s="1"/>
      <c r="AS1460" s="1"/>
      <c r="AT1460" s="1"/>
      <c r="AU1460" s="1"/>
      <c r="AV1460" s="1"/>
    </row>
    <row r="1461" spans="36:48">
      <c r="AJ1461" s="1"/>
      <c r="AP1461" s="1"/>
      <c r="AQ1461" s="1"/>
      <c r="AR1461" s="1"/>
      <c r="AS1461" s="1"/>
      <c r="AT1461" s="1"/>
      <c r="AU1461" s="1"/>
      <c r="AV1461" s="1"/>
    </row>
    <row r="1462" spans="36:48">
      <c r="AJ1462" s="1"/>
      <c r="AP1462" s="1"/>
      <c r="AQ1462" s="1"/>
      <c r="AR1462" s="1"/>
      <c r="AS1462" s="1"/>
      <c r="AT1462" s="1"/>
      <c r="AU1462" s="1"/>
      <c r="AV1462" s="1"/>
    </row>
    <row r="1463" spans="36:48">
      <c r="AJ1463" s="1"/>
      <c r="AP1463" s="1"/>
      <c r="AQ1463" s="1"/>
      <c r="AR1463" s="1"/>
      <c r="AS1463" s="1"/>
      <c r="AT1463" s="1"/>
      <c r="AU1463" s="1"/>
      <c r="AV1463" s="1"/>
    </row>
    <row r="1464" spans="36:48">
      <c r="AJ1464" s="1"/>
      <c r="AP1464" s="1"/>
      <c r="AQ1464" s="1"/>
      <c r="AR1464" s="1"/>
      <c r="AS1464" s="1"/>
      <c r="AT1464" s="1"/>
      <c r="AU1464" s="1"/>
      <c r="AV1464" s="1"/>
    </row>
    <row r="1465" spans="36:48">
      <c r="AJ1465" s="1"/>
      <c r="AP1465" s="1"/>
      <c r="AQ1465" s="1"/>
      <c r="AR1465" s="1"/>
      <c r="AS1465" s="1"/>
      <c r="AT1465" s="1"/>
      <c r="AU1465" s="1"/>
      <c r="AV1465" s="1"/>
    </row>
    <row r="1466" spans="36:48">
      <c r="AJ1466" s="1"/>
      <c r="AP1466" s="1"/>
      <c r="AQ1466" s="1"/>
      <c r="AR1466" s="1"/>
      <c r="AS1466" s="1"/>
      <c r="AT1466" s="1"/>
      <c r="AU1466" s="1"/>
      <c r="AV1466" s="1"/>
    </row>
    <row r="1467" spans="36:48">
      <c r="AJ1467" s="1"/>
      <c r="AP1467" s="1"/>
      <c r="AQ1467" s="1"/>
      <c r="AR1467" s="1"/>
      <c r="AS1467" s="1"/>
      <c r="AT1467" s="1"/>
      <c r="AU1467" s="1"/>
      <c r="AV1467" s="1"/>
    </row>
    <row r="1468" spans="36:48">
      <c r="AJ1468" s="1"/>
      <c r="AP1468" s="1"/>
      <c r="AQ1468" s="1"/>
      <c r="AR1468" s="1"/>
      <c r="AS1468" s="1"/>
      <c r="AT1468" s="1"/>
      <c r="AU1468" s="1"/>
      <c r="AV1468" s="1"/>
    </row>
    <row r="1469" spans="36:48">
      <c r="AJ1469" s="1"/>
      <c r="AP1469" s="1"/>
      <c r="AQ1469" s="1"/>
      <c r="AR1469" s="1"/>
      <c r="AS1469" s="1"/>
      <c r="AT1469" s="1"/>
      <c r="AU1469" s="1"/>
      <c r="AV1469" s="1"/>
    </row>
    <row r="1470" spans="36:48">
      <c r="AJ1470" s="1"/>
      <c r="AP1470" s="1"/>
      <c r="AQ1470" s="1"/>
      <c r="AR1470" s="1"/>
      <c r="AS1470" s="1"/>
      <c r="AT1470" s="1"/>
      <c r="AU1470" s="1"/>
      <c r="AV1470" s="1"/>
    </row>
    <row r="1471" spans="36:48">
      <c r="AJ1471" s="1"/>
      <c r="AP1471" s="1"/>
      <c r="AQ1471" s="1"/>
      <c r="AR1471" s="1"/>
      <c r="AS1471" s="1"/>
      <c r="AT1471" s="1"/>
      <c r="AU1471" s="1"/>
      <c r="AV1471" s="1"/>
    </row>
    <row r="1472" spans="36:48">
      <c r="AJ1472" s="1"/>
      <c r="AP1472" s="1"/>
      <c r="AQ1472" s="1"/>
      <c r="AR1472" s="1"/>
      <c r="AS1472" s="1"/>
      <c r="AT1472" s="1"/>
      <c r="AU1472" s="1"/>
      <c r="AV1472" s="1"/>
    </row>
    <row r="1473" spans="36:48">
      <c r="AJ1473" s="1"/>
      <c r="AP1473" s="1"/>
      <c r="AQ1473" s="1"/>
      <c r="AR1473" s="1"/>
      <c r="AS1473" s="1"/>
      <c r="AT1473" s="1"/>
      <c r="AU1473" s="1"/>
      <c r="AV1473" s="1"/>
    </row>
    <row r="1474" spans="36:48">
      <c r="AJ1474" s="1"/>
      <c r="AP1474" s="1"/>
      <c r="AQ1474" s="1"/>
      <c r="AR1474" s="1"/>
      <c r="AS1474" s="1"/>
      <c r="AT1474" s="1"/>
      <c r="AU1474" s="1"/>
      <c r="AV1474" s="1"/>
    </row>
    <row r="1475" spans="36:48">
      <c r="AJ1475" s="1"/>
      <c r="AP1475" s="1"/>
      <c r="AQ1475" s="1"/>
      <c r="AR1475" s="1"/>
      <c r="AS1475" s="1"/>
      <c r="AT1475" s="1"/>
      <c r="AU1475" s="1"/>
      <c r="AV1475" s="1"/>
    </row>
    <row r="1476" spans="36:48">
      <c r="AJ1476" s="1"/>
      <c r="AP1476" s="1"/>
      <c r="AQ1476" s="1"/>
      <c r="AR1476" s="1"/>
      <c r="AS1476" s="1"/>
      <c r="AT1476" s="1"/>
      <c r="AU1476" s="1"/>
      <c r="AV1476" s="1"/>
    </row>
    <row r="1477" spans="36:48">
      <c r="AJ1477" s="1"/>
      <c r="AP1477" s="1"/>
      <c r="AQ1477" s="1"/>
      <c r="AR1477" s="1"/>
      <c r="AS1477" s="1"/>
      <c r="AT1477" s="1"/>
      <c r="AU1477" s="1"/>
      <c r="AV1477" s="1"/>
    </row>
    <row r="1478" spans="36:48">
      <c r="AJ1478" s="1"/>
      <c r="AP1478" s="1"/>
      <c r="AQ1478" s="1"/>
      <c r="AR1478" s="1"/>
      <c r="AS1478" s="1"/>
      <c r="AT1478" s="1"/>
      <c r="AU1478" s="1"/>
      <c r="AV1478" s="1"/>
    </row>
    <row r="1479" spans="36:48">
      <c r="AJ1479" s="1"/>
      <c r="AP1479" s="1"/>
      <c r="AQ1479" s="1"/>
      <c r="AR1479" s="1"/>
      <c r="AS1479" s="1"/>
      <c r="AT1479" s="1"/>
      <c r="AU1479" s="1"/>
      <c r="AV1479" s="1"/>
    </row>
    <row r="1480" spans="36:48">
      <c r="AJ1480" s="1"/>
      <c r="AP1480" s="1"/>
      <c r="AQ1480" s="1"/>
      <c r="AR1480" s="1"/>
      <c r="AS1480" s="1"/>
      <c r="AT1480" s="1"/>
      <c r="AU1480" s="1"/>
      <c r="AV1480" s="1"/>
    </row>
    <row r="1481" spans="36:48">
      <c r="AJ1481" s="1"/>
      <c r="AP1481" s="1"/>
      <c r="AQ1481" s="1"/>
      <c r="AR1481" s="1"/>
      <c r="AS1481" s="1"/>
      <c r="AT1481" s="1"/>
      <c r="AU1481" s="1"/>
      <c r="AV1481" s="1"/>
    </row>
    <row r="1482" spans="36:48">
      <c r="AJ1482" s="1"/>
      <c r="AP1482" s="1"/>
      <c r="AQ1482" s="1"/>
      <c r="AR1482" s="1"/>
      <c r="AS1482" s="1"/>
      <c r="AT1482" s="1"/>
      <c r="AU1482" s="1"/>
      <c r="AV1482" s="1"/>
    </row>
    <row r="1483" spans="36:48">
      <c r="AJ1483" s="1"/>
      <c r="AP1483" s="1"/>
      <c r="AQ1483" s="1"/>
      <c r="AR1483" s="1"/>
      <c r="AS1483" s="1"/>
      <c r="AT1483" s="1"/>
      <c r="AU1483" s="1"/>
      <c r="AV1483" s="1"/>
    </row>
    <row r="1484" spans="36:48">
      <c r="AJ1484" s="1"/>
      <c r="AP1484" s="1"/>
      <c r="AQ1484" s="1"/>
      <c r="AR1484" s="1"/>
      <c r="AS1484" s="1"/>
      <c r="AT1484" s="1"/>
      <c r="AU1484" s="1"/>
      <c r="AV1484" s="1"/>
    </row>
    <row r="1485" spans="36:48">
      <c r="AJ1485" s="1"/>
      <c r="AP1485" s="1"/>
      <c r="AQ1485" s="1"/>
      <c r="AR1485" s="1"/>
      <c r="AS1485" s="1"/>
      <c r="AT1485" s="1"/>
      <c r="AU1485" s="1"/>
      <c r="AV1485" s="1"/>
    </row>
    <row r="1486" spans="36:48">
      <c r="AJ1486" s="1"/>
      <c r="AP1486" s="1"/>
      <c r="AQ1486" s="1"/>
      <c r="AR1486" s="1"/>
      <c r="AS1486" s="1"/>
      <c r="AT1486" s="1"/>
      <c r="AU1486" s="1"/>
      <c r="AV1486" s="1"/>
    </row>
    <row r="1487" spans="36:48">
      <c r="AJ1487" s="1"/>
      <c r="AP1487" s="1"/>
      <c r="AQ1487" s="1"/>
      <c r="AR1487" s="1"/>
      <c r="AS1487" s="1"/>
      <c r="AT1487" s="1"/>
      <c r="AU1487" s="1"/>
      <c r="AV1487" s="1"/>
    </row>
    <row r="1488" spans="36:48">
      <c r="AJ1488" s="1"/>
      <c r="AP1488" s="1"/>
      <c r="AQ1488" s="1"/>
      <c r="AR1488" s="1"/>
      <c r="AS1488" s="1"/>
      <c r="AT1488" s="1"/>
      <c r="AU1488" s="1"/>
      <c r="AV1488" s="1"/>
    </row>
    <row r="1489" spans="36:48">
      <c r="AJ1489" s="1"/>
      <c r="AP1489" s="1"/>
      <c r="AQ1489" s="1"/>
      <c r="AR1489" s="1"/>
      <c r="AS1489" s="1"/>
      <c r="AT1489" s="1"/>
      <c r="AU1489" s="1"/>
      <c r="AV1489" s="1"/>
    </row>
    <row r="1490" spans="36:48">
      <c r="AJ1490" s="1"/>
      <c r="AP1490" s="1"/>
      <c r="AQ1490" s="1"/>
      <c r="AR1490" s="1"/>
      <c r="AS1490" s="1"/>
      <c r="AT1490" s="1"/>
      <c r="AU1490" s="1"/>
      <c r="AV1490" s="1"/>
    </row>
    <row r="1491" spans="36:48">
      <c r="AJ1491" s="1"/>
      <c r="AP1491" s="1"/>
      <c r="AQ1491" s="1"/>
      <c r="AR1491" s="1"/>
      <c r="AS1491" s="1"/>
      <c r="AT1491" s="1"/>
      <c r="AU1491" s="1"/>
      <c r="AV1491" s="1"/>
    </row>
    <row r="1492" spans="36:48">
      <c r="AJ1492" s="1"/>
      <c r="AP1492" s="1"/>
      <c r="AQ1492" s="1"/>
      <c r="AR1492" s="1"/>
      <c r="AS1492" s="1"/>
      <c r="AT1492" s="1"/>
      <c r="AU1492" s="1"/>
      <c r="AV1492" s="1"/>
    </row>
    <row r="1493" spans="36:48">
      <c r="AJ1493" s="1"/>
      <c r="AP1493" s="1"/>
      <c r="AQ1493" s="1"/>
      <c r="AR1493" s="1"/>
      <c r="AS1493" s="1"/>
      <c r="AT1493" s="1"/>
      <c r="AU1493" s="1"/>
      <c r="AV1493" s="1"/>
    </row>
    <row r="1494" spans="36:48">
      <c r="AJ1494" s="1"/>
      <c r="AP1494" s="1"/>
      <c r="AQ1494" s="1"/>
      <c r="AR1494" s="1"/>
      <c r="AS1494" s="1"/>
      <c r="AT1494" s="1"/>
      <c r="AU1494" s="1"/>
      <c r="AV1494" s="1"/>
    </row>
    <row r="1495" spans="36:48">
      <c r="AJ1495" s="1"/>
      <c r="AP1495" s="1"/>
      <c r="AQ1495" s="1"/>
      <c r="AR1495" s="1"/>
      <c r="AS1495" s="1"/>
      <c r="AT1495" s="1"/>
      <c r="AU1495" s="1"/>
      <c r="AV1495" s="1"/>
    </row>
    <row r="1496" spans="36:48">
      <c r="AJ1496" s="1"/>
      <c r="AP1496" s="1"/>
      <c r="AQ1496" s="1"/>
      <c r="AR1496" s="1"/>
      <c r="AS1496" s="1"/>
      <c r="AT1496" s="1"/>
      <c r="AU1496" s="1"/>
      <c r="AV1496" s="1"/>
    </row>
    <row r="1497" spans="36:48">
      <c r="AJ1497" s="1"/>
      <c r="AP1497" s="1"/>
      <c r="AQ1497" s="1"/>
      <c r="AR1497" s="1"/>
      <c r="AS1497" s="1"/>
      <c r="AT1497" s="1"/>
      <c r="AU1497" s="1"/>
      <c r="AV1497" s="1"/>
    </row>
    <row r="1498" spans="36:48">
      <c r="AJ1498" s="1"/>
      <c r="AP1498" s="1"/>
      <c r="AQ1498" s="1"/>
      <c r="AR1498" s="1"/>
      <c r="AS1498" s="1"/>
      <c r="AT1498" s="1"/>
      <c r="AU1498" s="1"/>
      <c r="AV1498" s="1"/>
    </row>
    <row r="1499" spans="36:48">
      <c r="AJ1499" s="1"/>
      <c r="AP1499" s="1"/>
      <c r="AQ1499" s="1"/>
      <c r="AR1499" s="1"/>
      <c r="AS1499" s="1"/>
      <c r="AT1499" s="1"/>
      <c r="AU1499" s="1"/>
      <c r="AV1499" s="1"/>
    </row>
    <row r="1500" spans="36:48">
      <c r="AJ1500" s="1"/>
      <c r="AP1500" s="1"/>
      <c r="AQ1500" s="1"/>
      <c r="AR1500" s="1"/>
      <c r="AS1500" s="1"/>
      <c r="AT1500" s="1"/>
      <c r="AU1500" s="1"/>
      <c r="AV1500" s="1"/>
    </row>
    <row r="1501" spans="36:48">
      <c r="AJ1501" s="1"/>
      <c r="AP1501" s="1"/>
      <c r="AQ1501" s="1"/>
      <c r="AR1501" s="1"/>
      <c r="AS1501" s="1"/>
      <c r="AT1501" s="1"/>
      <c r="AU1501" s="1"/>
      <c r="AV1501" s="1"/>
    </row>
    <row r="1502" spans="36:48">
      <c r="AJ1502" s="1"/>
      <c r="AP1502" s="1"/>
      <c r="AQ1502" s="1"/>
      <c r="AR1502" s="1"/>
      <c r="AS1502" s="1"/>
      <c r="AT1502" s="1"/>
      <c r="AU1502" s="1"/>
      <c r="AV1502" s="1"/>
    </row>
    <row r="1503" spans="36:48">
      <c r="AJ1503" s="1"/>
      <c r="AP1503" s="1"/>
      <c r="AQ1503" s="1"/>
      <c r="AR1503" s="1"/>
      <c r="AS1503" s="1"/>
      <c r="AT1503" s="1"/>
      <c r="AU1503" s="1"/>
      <c r="AV1503" s="1"/>
    </row>
    <row r="1504" spans="36:48">
      <c r="AJ1504" s="1"/>
      <c r="AP1504" s="1"/>
      <c r="AQ1504" s="1"/>
      <c r="AR1504" s="1"/>
      <c r="AS1504" s="1"/>
      <c r="AT1504" s="1"/>
      <c r="AU1504" s="1"/>
      <c r="AV1504" s="1"/>
    </row>
    <row r="1505" spans="36:48">
      <c r="AJ1505" s="1"/>
      <c r="AP1505" s="1"/>
      <c r="AQ1505" s="1"/>
      <c r="AR1505" s="1"/>
      <c r="AS1505" s="1"/>
      <c r="AT1505" s="1"/>
      <c r="AU1505" s="1"/>
      <c r="AV1505" s="1"/>
    </row>
    <row r="1506" spans="36:48">
      <c r="AJ1506" s="1"/>
      <c r="AP1506" s="1"/>
      <c r="AQ1506" s="1"/>
      <c r="AR1506" s="1"/>
      <c r="AS1506" s="1"/>
      <c r="AT1506" s="1"/>
      <c r="AU1506" s="1"/>
      <c r="AV1506" s="1"/>
    </row>
    <row r="1507" spans="36:48">
      <c r="AJ1507" s="1"/>
      <c r="AP1507" s="1"/>
      <c r="AQ1507" s="1"/>
      <c r="AR1507" s="1"/>
      <c r="AS1507" s="1"/>
      <c r="AT1507" s="1"/>
      <c r="AU1507" s="1"/>
      <c r="AV1507" s="1"/>
    </row>
    <row r="1508" spans="36:48">
      <c r="AJ1508" s="1"/>
      <c r="AP1508" s="1"/>
      <c r="AQ1508" s="1"/>
      <c r="AR1508" s="1"/>
      <c r="AS1508" s="1"/>
      <c r="AT1508" s="1"/>
      <c r="AU1508" s="1"/>
      <c r="AV1508" s="1"/>
    </row>
    <row r="1509" spans="36:48">
      <c r="AJ1509" s="1"/>
      <c r="AP1509" s="1"/>
      <c r="AQ1509" s="1"/>
      <c r="AR1509" s="1"/>
      <c r="AS1509" s="1"/>
      <c r="AT1509" s="1"/>
      <c r="AU1509" s="1"/>
      <c r="AV1509" s="1"/>
    </row>
    <row r="1510" spans="36:48">
      <c r="AJ1510" s="1"/>
      <c r="AP1510" s="1"/>
      <c r="AQ1510" s="1"/>
      <c r="AR1510" s="1"/>
      <c r="AS1510" s="1"/>
      <c r="AT1510" s="1"/>
      <c r="AU1510" s="1"/>
      <c r="AV1510" s="1"/>
    </row>
    <row r="1511" spans="36:48">
      <c r="AJ1511" s="1"/>
      <c r="AP1511" s="1"/>
      <c r="AQ1511" s="1"/>
      <c r="AR1511" s="1"/>
      <c r="AS1511" s="1"/>
      <c r="AT1511" s="1"/>
      <c r="AU1511" s="1"/>
      <c r="AV1511" s="1"/>
    </row>
    <row r="1512" spans="36:48">
      <c r="AJ1512" s="1"/>
      <c r="AP1512" s="1"/>
      <c r="AQ1512" s="1"/>
      <c r="AR1512" s="1"/>
      <c r="AS1512" s="1"/>
      <c r="AT1512" s="1"/>
      <c r="AU1512" s="1"/>
      <c r="AV1512" s="1"/>
    </row>
    <row r="1513" spans="36:48">
      <c r="AJ1513" s="1"/>
      <c r="AP1513" s="1"/>
      <c r="AQ1513" s="1"/>
      <c r="AR1513" s="1"/>
      <c r="AS1513" s="1"/>
      <c r="AT1513" s="1"/>
      <c r="AU1513" s="1"/>
      <c r="AV1513" s="1"/>
    </row>
    <row r="1514" spans="36:48">
      <c r="AJ1514" s="1"/>
      <c r="AP1514" s="1"/>
      <c r="AQ1514" s="1"/>
      <c r="AR1514" s="1"/>
      <c r="AS1514" s="1"/>
      <c r="AT1514" s="1"/>
      <c r="AU1514" s="1"/>
      <c r="AV1514" s="1"/>
    </row>
    <row r="1515" spans="36:48">
      <c r="AJ1515" s="1"/>
      <c r="AP1515" s="1"/>
      <c r="AQ1515" s="1"/>
      <c r="AR1515" s="1"/>
      <c r="AS1515" s="1"/>
      <c r="AT1515" s="1"/>
      <c r="AU1515" s="1"/>
      <c r="AV1515" s="1"/>
    </row>
    <row r="1516" spans="36:48">
      <c r="AJ1516" s="1"/>
      <c r="AP1516" s="1"/>
      <c r="AQ1516" s="1"/>
      <c r="AR1516" s="1"/>
      <c r="AS1516" s="1"/>
      <c r="AT1516" s="1"/>
      <c r="AU1516" s="1"/>
      <c r="AV1516" s="1"/>
    </row>
    <row r="1517" spans="36:48">
      <c r="AJ1517" s="1"/>
      <c r="AP1517" s="1"/>
      <c r="AQ1517" s="1"/>
      <c r="AR1517" s="1"/>
      <c r="AS1517" s="1"/>
      <c r="AT1517" s="1"/>
      <c r="AU1517" s="1"/>
      <c r="AV1517" s="1"/>
    </row>
    <row r="1518" spans="36:48">
      <c r="AJ1518" s="1"/>
      <c r="AP1518" s="1"/>
      <c r="AQ1518" s="1"/>
      <c r="AR1518" s="1"/>
      <c r="AS1518" s="1"/>
      <c r="AT1518" s="1"/>
      <c r="AU1518" s="1"/>
      <c r="AV1518" s="1"/>
    </row>
    <row r="1519" spans="36:48">
      <c r="AJ1519" s="1"/>
      <c r="AP1519" s="1"/>
      <c r="AQ1519" s="1"/>
      <c r="AR1519" s="1"/>
      <c r="AS1519" s="1"/>
      <c r="AT1519" s="1"/>
      <c r="AU1519" s="1"/>
      <c r="AV1519" s="1"/>
    </row>
    <row r="1520" spans="36:48">
      <c r="AJ1520" s="1"/>
      <c r="AP1520" s="1"/>
      <c r="AQ1520" s="1"/>
      <c r="AR1520" s="1"/>
      <c r="AS1520" s="1"/>
      <c r="AT1520" s="1"/>
      <c r="AU1520" s="1"/>
      <c r="AV1520" s="1"/>
    </row>
    <row r="1521" spans="36:48">
      <c r="AJ1521" s="1"/>
      <c r="AP1521" s="1"/>
      <c r="AQ1521" s="1"/>
      <c r="AR1521" s="1"/>
      <c r="AS1521" s="1"/>
      <c r="AT1521" s="1"/>
      <c r="AU1521" s="1"/>
      <c r="AV1521" s="1"/>
    </row>
    <row r="1522" spans="36:48">
      <c r="AJ1522" s="1"/>
      <c r="AP1522" s="1"/>
      <c r="AQ1522" s="1"/>
      <c r="AR1522" s="1"/>
      <c r="AS1522" s="1"/>
      <c r="AT1522" s="1"/>
      <c r="AU1522" s="1"/>
      <c r="AV1522" s="1"/>
    </row>
    <row r="1523" spans="36:48">
      <c r="AJ1523" s="1"/>
      <c r="AP1523" s="1"/>
      <c r="AQ1523" s="1"/>
      <c r="AR1523" s="1"/>
      <c r="AS1523" s="1"/>
      <c r="AT1523" s="1"/>
      <c r="AU1523" s="1"/>
      <c r="AV1523" s="1"/>
    </row>
    <row r="1524" spans="36:48">
      <c r="AJ1524" s="1"/>
      <c r="AP1524" s="1"/>
      <c r="AQ1524" s="1"/>
      <c r="AR1524" s="1"/>
      <c r="AS1524" s="1"/>
      <c r="AT1524" s="1"/>
      <c r="AU1524" s="1"/>
      <c r="AV1524" s="1"/>
    </row>
    <row r="1525" spans="36:48">
      <c r="AJ1525" s="1"/>
      <c r="AP1525" s="1"/>
      <c r="AQ1525" s="1"/>
      <c r="AR1525" s="1"/>
      <c r="AS1525" s="1"/>
      <c r="AT1525" s="1"/>
      <c r="AU1525" s="1"/>
      <c r="AV1525" s="1"/>
    </row>
    <row r="1526" spans="36:48">
      <c r="AJ1526" s="1"/>
      <c r="AP1526" s="1"/>
      <c r="AQ1526" s="1"/>
      <c r="AR1526" s="1"/>
      <c r="AS1526" s="1"/>
      <c r="AT1526" s="1"/>
      <c r="AU1526" s="1"/>
      <c r="AV1526" s="1"/>
    </row>
    <row r="1527" spans="36:48">
      <c r="AJ1527" s="1"/>
      <c r="AP1527" s="1"/>
      <c r="AQ1527" s="1"/>
      <c r="AR1527" s="1"/>
      <c r="AS1527" s="1"/>
      <c r="AT1527" s="1"/>
      <c r="AU1527" s="1"/>
      <c r="AV1527" s="1"/>
    </row>
    <row r="1528" spans="36:48">
      <c r="AJ1528" s="1"/>
      <c r="AP1528" s="1"/>
      <c r="AQ1528" s="1"/>
      <c r="AR1528" s="1"/>
      <c r="AS1528" s="1"/>
      <c r="AT1528" s="1"/>
      <c r="AU1528" s="1"/>
      <c r="AV1528" s="1"/>
    </row>
    <row r="1529" spans="36:48">
      <c r="AJ1529" s="1"/>
      <c r="AP1529" s="1"/>
      <c r="AQ1529" s="1"/>
      <c r="AR1529" s="1"/>
      <c r="AS1529" s="1"/>
      <c r="AT1529" s="1"/>
      <c r="AU1529" s="1"/>
      <c r="AV1529" s="1"/>
    </row>
    <row r="1530" spans="36:48">
      <c r="AJ1530" s="1"/>
      <c r="AP1530" s="1"/>
      <c r="AQ1530" s="1"/>
      <c r="AR1530" s="1"/>
      <c r="AS1530" s="1"/>
      <c r="AT1530" s="1"/>
      <c r="AU1530" s="1"/>
      <c r="AV1530" s="1"/>
    </row>
    <row r="1531" spans="36:48">
      <c r="AJ1531" s="1"/>
      <c r="AP1531" s="1"/>
      <c r="AQ1531" s="1"/>
      <c r="AR1531" s="1"/>
      <c r="AS1531" s="1"/>
      <c r="AT1531" s="1"/>
      <c r="AU1531" s="1"/>
      <c r="AV1531" s="1"/>
    </row>
    <row r="1532" spans="36:48">
      <c r="AJ1532" s="1"/>
      <c r="AP1532" s="1"/>
      <c r="AQ1532" s="1"/>
      <c r="AR1532" s="1"/>
      <c r="AS1532" s="1"/>
      <c r="AT1532" s="1"/>
      <c r="AU1532" s="1"/>
      <c r="AV1532" s="1"/>
    </row>
    <row r="1533" spans="36:48">
      <c r="AJ1533" s="1"/>
      <c r="AP1533" s="1"/>
      <c r="AQ1533" s="1"/>
      <c r="AR1533" s="1"/>
      <c r="AS1533" s="1"/>
      <c r="AT1533" s="1"/>
      <c r="AU1533" s="1"/>
      <c r="AV1533" s="1"/>
    </row>
    <row r="1534" spans="36:48">
      <c r="AJ1534" s="1"/>
      <c r="AP1534" s="1"/>
      <c r="AQ1534" s="1"/>
      <c r="AR1534" s="1"/>
      <c r="AS1534" s="1"/>
      <c r="AT1534" s="1"/>
      <c r="AU1534" s="1"/>
      <c r="AV1534" s="1"/>
    </row>
    <row r="1535" spans="36:48">
      <c r="AJ1535" s="1"/>
      <c r="AP1535" s="1"/>
      <c r="AQ1535" s="1"/>
      <c r="AR1535" s="1"/>
      <c r="AS1535" s="1"/>
      <c r="AT1535" s="1"/>
      <c r="AU1535" s="1"/>
      <c r="AV1535" s="1"/>
    </row>
    <row r="1536" spans="36:48">
      <c r="AJ1536" s="1"/>
      <c r="AP1536" s="1"/>
      <c r="AQ1536" s="1"/>
      <c r="AR1536" s="1"/>
      <c r="AS1536" s="1"/>
      <c r="AT1536" s="1"/>
      <c r="AU1536" s="1"/>
      <c r="AV1536" s="1"/>
    </row>
    <row r="1537" spans="36:48">
      <c r="AJ1537" s="1"/>
      <c r="AP1537" s="1"/>
      <c r="AQ1537" s="1"/>
      <c r="AR1537" s="1"/>
      <c r="AS1537" s="1"/>
      <c r="AT1537" s="1"/>
      <c r="AU1537" s="1"/>
      <c r="AV1537" s="1"/>
    </row>
    <row r="1538" spans="36:48">
      <c r="AJ1538" s="1"/>
      <c r="AP1538" s="1"/>
      <c r="AQ1538" s="1"/>
      <c r="AR1538" s="1"/>
      <c r="AS1538" s="1"/>
      <c r="AT1538" s="1"/>
      <c r="AU1538" s="1"/>
      <c r="AV1538" s="1"/>
    </row>
    <row r="1539" spans="36:48">
      <c r="AJ1539" s="1"/>
      <c r="AP1539" s="1"/>
      <c r="AQ1539" s="1"/>
      <c r="AR1539" s="1"/>
      <c r="AS1539" s="1"/>
      <c r="AT1539" s="1"/>
      <c r="AU1539" s="1"/>
      <c r="AV1539" s="1"/>
    </row>
    <row r="1540" spans="36:48">
      <c r="AJ1540" s="1"/>
      <c r="AP1540" s="1"/>
      <c r="AQ1540" s="1"/>
      <c r="AR1540" s="1"/>
      <c r="AS1540" s="1"/>
      <c r="AT1540" s="1"/>
      <c r="AU1540" s="1"/>
      <c r="AV1540" s="1"/>
    </row>
    <row r="1541" spans="36:48">
      <c r="AJ1541" s="1"/>
      <c r="AP1541" s="1"/>
      <c r="AQ1541" s="1"/>
      <c r="AR1541" s="1"/>
      <c r="AS1541" s="1"/>
      <c r="AT1541" s="1"/>
      <c r="AU1541" s="1"/>
      <c r="AV1541" s="1"/>
    </row>
    <row r="1542" spans="36:48">
      <c r="AJ1542" s="1"/>
      <c r="AP1542" s="1"/>
      <c r="AQ1542" s="1"/>
      <c r="AR1542" s="1"/>
      <c r="AS1542" s="1"/>
      <c r="AT1542" s="1"/>
      <c r="AU1542" s="1"/>
      <c r="AV1542" s="1"/>
    </row>
    <row r="1543" spans="36:48">
      <c r="AJ1543" s="1"/>
      <c r="AP1543" s="1"/>
      <c r="AQ1543" s="1"/>
      <c r="AR1543" s="1"/>
      <c r="AS1543" s="1"/>
      <c r="AT1543" s="1"/>
      <c r="AU1543" s="1"/>
      <c r="AV1543" s="1"/>
    </row>
    <row r="1544" spans="36:48">
      <c r="AJ1544" s="1"/>
      <c r="AP1544" s="1"/>
      <c r="AQ1544" s="1"/>
      <c r="AR1544" s="1"/>
      <c r="AS1544" s="1"/>
      <c r="AT1544" s="1"/>
      <c r="AU1544" s="1"/>
      <c r="AV1544" s="1"/>
    </row>
    <row r="1545" spans="36:48">
      <c r="AJ1545" s="1"/>
      <c r="AP1545" s="1"/>
      <c r="AQ1545" s="1"/>
      <c r="AR1545" s="1"/>
      <c r="AS1545" s="1"/>
      <c r="AT1545" s="1"/>
      <c r="AU1545" s="1"/>
      <c r="AV1545" s="1"/>
    </row>
    <row r="1546" spans="36:48">
      <c r="AJ1546" s="1"/>
      <c r="AP1546" s="1"/>
      <c r="AQ1546" s="1"/>
      <c r="AR1546" s="1"/>
      <c r="AS1546" s="1"/>
      <c r="AT1546" s="1"/>
      <c r="AU1546" s="1"/>
      <c r="AV1546" s="1"/>
    </row>
    <row r="1547" spans="36:48">
      <c r="AJ1547" s="1"/>
      <c r="AP1547" s="1"/>
      <c r="AQ1547" s="1"/>
      <c r="AR1547" s="1"/>
      <c r="AS1547" s="1"/>
      <c r="AT1547" s="1"/>
      <c r="AU1547" s="1"/>
      <c r="AV1547" s="1"/>
    </row>
    <row r="1548" spans="36:48">
      <c r="AJ1548" s="1"/>
      <c r="AP1548" s="1"/>
      <c r="AQ1548" s="1"/>
      <c r="AR1548" s="1"/>
      <c r="AS1548" s="1"/>
      <c r="AT1548" s="1"/>
      <c r="AU1548" s="1"/>
      <c r="AV1548" s="1"/>
    </row>
    <row r="1549" spans="36:48">
      <c r="AJ1549" s="1"/>
      <c r="AP1549" s="1"/>
      <c r="AQ1549" s="1"/>
      <c r="AR1549" s="1"/>
      <c r="AS1549" s="1"/>
      <c r="AT1549" s="1"/>
      <c r="AU1549" s="1"/>
      <c r="AV1549" s="1"/>
    </row>
    <row r="1550" spans="36:48">
      <c r="AJ1550" s="1"/>
      <c r="AP1550" s="1"/>
      <c r="AQ1550" s="1"/>
      <c r="AR1550" s="1"/>
      <c r="AS1550" s="1"/>
      <c r="AT1550" s="1"/>
      <c r="AU1550" s="1"/>
      <c r="AV1550" s="1"/>
    </row>
    <row r="1551" spans="36:48">
      <c r="AJ1551" s="1"/>
      <c r="AP1551" s="1"/>
      <c r="AQ1551" s="1"/>
      <c r="AR1551" s="1"/>
      <c r="AS1551" s="1"/>
      <c r="AT1551" s="1"/>
      <c r="AU1551" s="1"/>
      <c r="AV1551" s="1"/>
    </row>
    <row r="1552" spans="36:48">
      <c r="AJ1552" s="1"/>
      <c r="AP1552" s="1"/>
      <c r="AQ1552" s="1"/>
      <c r="AR1552" s="1"/>
      <c r="AS1552" s="1"/>
      <c r="AT1552" s="1"/>
      <c r="AU1552" s="1"/>
      <c r="AV1552" s="1"/>
    </row>
    <row r="1553" spans="36:48">
      <c r="AJ1553" s="1"/>
      <c r="AP1553" s="1"/>
      <c r="AQ1553" s="1"/>
      <c r="AR1553" s="1"/>
      <c r="AS1553" s="1"/>
      <c r="AT1553" s="1"/>
      <c r="AU1553" s="1"/>
      <c r="AV1553" s="1"/>
    </row>
    <row r="1554" spans="36:48">
      <c r="AJ1554" s="1"/>
      <c r="AP1554" s="1"/>
      <c r="AQ1554" s="1"/>
      <c r="AR1554" s="1"/>
      <c r="AS1554" s="1"/>
      <c r="AT1554" s="1"/>
      <c r="AU1554" s="1"/>
      <c r="AV1554" s="1"/>
    </row>
    <row r="1555" spans="36:48">
      <c r="AJ1555" s="1"/>
      <c r="AP1555" s="1"/>
      <c r="AQ1555" s="1"/>
      <c r="AR1555" s="1"/>
      <c r="AS1555" s="1"/>
      <c r="AT1555" s="1"/>
      <c r="AU1555" s="1"/>
      <c r="AV1555" s="1"/>
    </row>
    <row r="1556" spans="36:48">
      <c r="AJ1556" s="1"/>
      <c r="AP1556" s="1"/>
      <c r="AQ1556" s="1"/>
      <c r="AR1556" s="1"/>
      <c r="AS1556" s="1"/>
      <c r="AT1556" s="1"/>
      <c r="AU1556" s="1"/>
      <c r="AV1556" s="1"/>
    </row>
    <row r="1557" spans="36:48">
      <c r="AJ1557" s="1"/>
      <c r="AP1557" s="1"/>
      <c r="AQ1557" s="1"/>
      <c r="AR1557" s="1"/>
      <c r="AS1557" s="1"/>
      <c r="AT1557" s="1"/>
      <c r="AU1557" s="1"/>
      <c r="AV1557" s="1"/>
    </row>
    <row r="1558" spans="36:48">
      <c r="AJ1558" s="1"/>
      <c r="AP1558" s="1"/>
      <c r="AQ1558" s="1"/>
      <c r="AR1558" s="1"/>
      <c r="AS1558" s="1"/>
      <c r="AT1558" s="1"/>
      <c r="AU1558" s="1"/>
      <c r="AV1558" s="1"/>
    </row>
    <row r="1559" spans="36:48">
      <c r="AJ1559" s="1"/>
      <c r="AP1559" s="1"/>
      <c r="AQ1559" s="1"/>
      <c r="AR1559" s="1"/>
      <c r="AS1559" s="1"/>
      <c r="AT1559" s="1"/>
      <c r="AU1559" s="1"/>
      <c r="AV1559" s="1"/>
    </row>
    <row r="1560" spans="36:48">
      <c r="AJ1560" s="1"/>
      <c r="AP1560" s="1"/>
      <c r="AQ1560" s="1"/>
      <c r="AR1560" s="1"/>
      <c r="AS1560" s="1"/>
      <c r="AT1560" s="1"/>
      <c r="AU1560" s="1"/>
      <c r="AV1560" s="1"/>
    </row>
    <row r="1561" spans="36:48">
      <c r="AJ1561" s="1"/>
      <c r="AP1561" s="1"/>
      <c r="AQ1561" s="1"/>
      <c r="AR1561" s="1"/>
      <c r="AS1561" s="1"/>
      <c r="AT1561" s="1"/>
      <c r="AU1561" s="1"/>
      <c r="AV1561" s="1"/>
    </row>
    <row r="1562" spans="36:48">
      <c r="AJ1562" s="1"/>
      <c r="AP1562" s="1"/>
      <c r="AQ1562" s="1"/>
      <c r="AR1562" s="1"/>
      <c r="AS1562" s="1"/>
      <c r="AT1562" s="1"/>
      <c r="AU1562" s="1"/>
      <c r="AV1562" s="1"/>
    </row>
    <row r="1563" spans="36:48">
      <c r="AJ1563" s="1"/>
      <c r="AP1563" s="1"/>
      <c r="AQ1563" s="1"/>
      <c r="AR1563" s="1"/>
      <c r="AS1563" s="1"/>
      <c r="AT1563" s="1"/>
      <c r="AU1563" s="1"/>
      <c r="AV1563" s="1"/>
    </row>
    <row r="1564" spans="36:48">
      <c r="AJ1564" s="1"/>
      <c r="AP1564" s="1"/>
      <c r="AQ1564" s="1"/>
      <c r="AR1564" s="1"/>
      <c r="AS1564" s="1"/>
      <c r="AT1564" s="1"/>
      <c r="AU1564" s="1"/>
      <c r="AV1564" s="1"/>
    </row>
    <row r="1565" spans="36:48">
      <c r="AJ1565" s="1"/>
      <c r="AP1565" s="1"/>
      <c r="AQ1565" s="1"/>
      <c r="AR1565" s="1"/>
      <c r="AS1565" s="1"/>
      <c r="AT1565" s="1"/>
      <c r="AU1565" s="1"/>
      <c r="AV1565" s="1"/>
    </row>
    <row r="1566" spans="36:48">
      <c r="AJ1566" s="1"/>
      <c r="AP1566" s="1"/>
      <c r="AQ1566" s="1"/>
      <c r="AR1566" s="1"/>
      <c r="AS1566" s="1"/>
      <c r="AT1566" s="1"/>
      <c r="AU1566" s="1"/>
      <c r="AV1566" s="1"/>
    </row>
    <row r="1567" spans="36:48">
      <c r="AJ1567" s="1"/>
      <c r="AP1567" s="1"/>
      <c r="AQ1567" s="1"/>
      <c r="AR1567" s="1"/>
      <c r="AS1567" s="1"/>
      <c r="AT1567" s="1"/>
      <c r="AU1567" s="1"/>
      <c r="AV1567" s="1"/>
    </row>
    <row r="1568" spans="36:48">
      <c r="AJ1568" s="1"/>
      <c r="AP1568" s="1"/>
      <c r="AQ1568" s="1"/>
      <c r="AR1568" s="1"/>
      <c r="AS1568" s="1"/>
      <c r="AT1568" s="1"/>
      <c r="AU1568" s="1"/>
      <c r="AV1568" s="1"/>
    </row>
    <row r="1569" spans="36:48">
      <c r="AJ1569" s="1"/>
      <c r="AP1569" s="1"/>
      <c r="AQ1569" s="1"/>
      <c r="AR1569" s="1"/>
      <c r="AS1569" s="1"/>
      <c r="AT1569" s="1"/>
      <c r="AU1569" s="1"/>
      <c r="AV1569" s="1"/>
    </row>
    <row r="1570" spans="36:48">
      <c r="AJ1570" s="1"/>
      <c r="AP1570" s="1"/>
      <c r="AQ1570" s="1"/>
      <c r="AR1570" s="1"/>
      <c r="AS1570" s="1"/>
      <c r="AT1570" s="1"/>
      <c r="AU1570" s="1"/>
      <c r="AV1570" s="1"/>
    </row>
    <row r="1571" spans="36:48">
      <c r="AJ1571" s="1"/>
      <c r="AP1571" s="1"/>
      <c r="AQ1571" s="1"/>
      <c r="AR1571" s="1"/>
      <c r="AS1571" s="1"/>
      <c r="AT1571" s="1"/>
      <c r="AU1571" s="1"/>
      <c r="AV1571" s="1"/>
    </row>
    <row r="1572" spans="36:48">
      <c r="AJ1572" s="1"/>
      <c r="AP1572" s="1"/>
      <c r="AQ1572" s="1"/>
      <c r="AR1572" s="1"/>
      <c r="AS1572" s="1"/>
      <c r="AT1572" s="1"/>
      <c r="AU1572" s="1"/>
      <c r="AV1572" s="1"/>
    </row>
    <row r="1573" spans="36:48">
      <c r="AJ1573" s="1"/>
      <c r="AP1573" s="1"/>
      <c r="AQ1573" s="1"/>
      <c r="AR1573" s="1"/>
      <c r="AS1573" s="1"/>
      <c r="AT1573" s="1"/>
      <c r="AU1573" s="1"/>
      <c r="AV1573" s="1"/>
    </row>
    <row r="1574" spans="36:48">
      <c r="AJ1574" s="1"/>
      <c r="AP1574" s="1"/>
      <c r="AQ1574" s="1"/>
      <c r="AR1574" s="1"/>
      <c r="AS1574" s="1"/>
      <c r="AT1574" s="1"/>
      <c r="AU1574" s="1"/>
      <c r="AV1574" s="1"/>
    </row>
    <row r="1575" spans="36:48">
      <c r="AJ1575" s="1"/>
      <c r="AP1575" s="1"/>
      <c r="AQ1575" s="1"/>
      <c r="AR1575" s="1"/>
      <c r="AS1575" s="1"/>
      <c r="AT1575" s="1"/>
      <c r="AU1575" s="1"/>
      <c r="AV1575" s="1"/>
    </row>
    <row r="1576" spans="36:48">
      <c r="AJ1576" s="1"/>
      <c r="AP1576" s="1"/>
      <c r="AQ1576" s="1"/>
      <c r="AR1576" s="1"/>
      <c r="AS1576" s="1"/>
      <c r="AT1576" s="1"/>
      <c r="AU1576" s="1"/>
      <c r="AV1576" s="1"/>
    </row>
    <row r="1577" spans="36:48">
      <c r="AJ1577" s="1"/>
      <c r="AP1577" s="1"/>
      <c r="AQ1577" s="1"/>
      <c r="AR1577" s="1"/>
      <c r="AS1577" s="1"/>
      <c r="AT1577" s="1"/>
      <c r="AU1577" s="1"/>
      <c r="AV1577" s="1"/>
    </row>
    <row r="1578" spans="36:48">
      <c r="AJ1578" s="1"/>
      <c r="AP1578" s="1"/>
      <c r="AQ1578" s="1"/>
      <c r="AR1578" s="1"/>
      <c r="AS1578" s="1"/>
      <c r="AT1578" s="1"/>
      <c r="AU1578" s="1"/>
      <c r="AV1578" s="1"/>
    </row>
    <row r="1579" spans="36:48">
      <c r="AJ1579" s="1"/>
      <c r="AP1579" s="1"/>
      <c r="AQ1579" s="1"/>
      <c r="AR1579" s="1"/>
      <c r="AS1579" s="1"/>
      <c r="AT1579" s="1"/>
      <c r="AU1579" s="1"/>
      <c r="AV1579" s="1"/>
    </row>
    <row r="1580" spans="36:48">
      <c r="AJ1580" s="1"/>
      <c r="AP1580" s="1"/>
      <c r="AQ1580" s="1"/>
      <c r="AR1580" s="1"/>
      <c r="AS1580" s="1"/>
      <c r="AT1580" s="1"/>
      <c r="AU1580" s="1"/>
      <c r="AV1580" s="1"/>
    </row>
    <row r="1581" spans="36:48">
      <c r="AJ1581" s="1"/>
      <c r="AP1581" s="1"/>
      <c r="AQ1581" s="1"/>
      <c r="AR1581" s="1"/>
      <c r="AS1581" s="1"/>
      <c r="AT1581" s="1"/>
      <c r="AU1581" s="1"/>
      <c r="AV1581" s="1"/>
    </row>
    <row r="1582" spans="36:48">
      <c r="AJ1582" s="1"/>
      <c r="AP1582" s="1"/>
      <c r="AQ1582" s="1"/>
      <c r="AR1582" s="1"/>
      <c r="AS1582" s="1"/>
      <c r="AT1582" s="1"/>
      <c r="AU1582" s="1"/>
      <c r="AV1582" s="1"/>
    </row>
    <row r="1583" spans="36:48">
      <c r="AJ1583" s="1"/>
      <c r="AP1583" s="1"/>
      <c r="AQ1583" s="1"/>
      <c r="AR1583" s="1"/>
      <c r="AS1583" s="1"/>
      <c r="AT1583" s="1"/>
      <c r="AU1583" s="1"/>
      <c r="AV1583" s="1"/>
    </row>
    <row r="1584" spans="36:48">
      <c r="AJ1584" s="1"/>
      <c r="AP1584" s="1"/>
      <c r="AQ1584" s="1"/>
      <c r="AR1584" s="1"/>
      <c r="AS1584" s="1"/>
      <c r="AT1584" s="1"/>
      <c r="AU1584" s="1"/>
      <c r="AV1584" s="1"/>
    </row>
    <row r="1585" spans="36:48">
      <c r="AJ1585" s="1"/>
      <c r="AP1585" s="1"/>
      <c r="AQ1585" s="1"/>
      <c r="AR1585" s="1"/>
      <c r="AS1585" s="1"/>
      <c r="AT1585" s="1"/>
      <c r="AU1585" s="1"/>
      <c r="AV1585" s="1"/>
    </row>
    <row r="1586" spans="36:48">
      <c r="AJ1586" s="1"/>
      <c r="AP1586" s="1"/>
      <c r="AQ1586" s="1"/>
      <c r="AR1586" s="1"/>
      <c r="AS1586" s="1"/>
      <c r="AT1586" s="1"/>
      <c r="AU1586" s="1"/>
      <c r="AV1586" s="1"/>
    </row>
    <row r="1587" spans="36:48">
      <c r="AJ1587" s="1"/>
      <c r="AP1587" s="1"/>
      <c r="AQ1587" s="1"/>
      <c r="AR1587" s="1"/>
      <c r="AS1587" s="1"/>
      <c r="AT1587" s="1"/>
      <c r="AU1587" s="1"/>
      <c r="AV1587" s="1"/>
    </row>
    <row r="1588" spans="36:48">
      <c r="AJ1588" s="1"/>
      <c r="AP1588" s="1"/>
      <c r="AQ1588" s="1"/>
      <c r="AR1588" s="1"/>
      <c r="AS1588" s="1"/>
      <c r="AT1588" s="1"/>
      <c r="AU1588" s="1"/>
      <c r="AV1588" s="1"/>
    </row>
    <row r="1589" spans="36:48">
      <c r="AJ1589" s="1"/>
      <c r="AP1589" s="1"/>
      <c r="AQ1589" s="1"/>
      <c r="AR1589" s="1"/>
      <c r="AS1589" s="1"/>
      <c r="AT1589" s="1"/>
      <c r="AU1589" s="1"/>
      <c r="AV1589" s="1"/>
    </row>
    <row r="1590" spans="36:48">
      <c r="AJ1590" s="1"/>
      <c r="AP1590" s="1"/>
      <c r="AQ1590" s="1"/>
      <c r="AR1590" s="1"/>
      <c r="AS1590" s="1"/>
      <c r="AT1590" s="1"/>
      <c r="AU1590" s="1"/>
      <c r="AV1590" s="1"/>
    </row>
    <row r="1591" spans="36:48">
      <c r="AJ1591" s="1"/>
      <c r="AP1591" s="1"/>
      <c r="AQ1591" s="1"/>
      <c r="AR1591" s="1"/>
      <c r="AS1591" s="1"/>
      <c r="AT1591" s="1"/>
      <c r="AU1591" s="1"/>
      <c r="AV1591" s="1"/>
    </row>
    <row r="1592" spans="36:48">
      <c r="AJ1592" s="1"/>
      <c r="AP1592" s="1"/>
      <c r="AQ1592" s="1"/>
      <c r="AR1592" s="1"/>
      <c r="AS1592" s="1"/>
      <c r="AT1592" s="1"/>
      <c r="AU1592" s="1"/>
      <c r="AV1592" s="1"/>
    </row>
    <row r="1593" spans="36:48">
      <c r="AJ1593" s="1"/>
      <c r="AP1593" s="1"/>
      <c r="AQ1593" s="1"/>
      <c r="AR1593" s="1"/>
      <c r="AS1593" s="1"/>
      <c r="AT1593" s="1"/>
      <c r="AU1593" s="1"/>
      <c r="AV1593" s="1"/>
    </row>
    <row r="1594" spans="36:48">
      <c r="AJ1594" s="1"/>
      <c r="AP1594" s="1"/>
      <c r="AQ1594" s="1"/>
      <c r="AR1594" s="1"/>
      <c r="AS1594" s="1"/>
      <c r="AT1594" s="1"/>
      <c r="AU1594" s="1"/>
      <c r="AV1594" s="1"/>
    </row>
    <row r="1595" spans="36:48">
      <c r="AJ1595" s="1"/>
      <c r="AP1595" s="1"/>
      <c r="AQ1595" s="1"/>
      <c r="AR1595" s="1"/>
      <c r="AS1595" s="1"/>
      <c r="AT1595" s="1"/>
      <c r="AU1595" s="1"/>
      <c r="AV1595" s="1"/>
    </row>
    <row r="1596" spans="36:48">
      <c r="AJ1596" s="1"/>
      <c r="AP1596" s="1"/>
      <c r="AQ1596" s="1"/>
      <c r="AR1596" s="1"/>
      <c r="AS1596" s="1"/>
      <c r="AT1596" s="1"/>
      <c r="AU1596" s="1"/>
      <c r="AV1596" s="1"/>
    </row>
    <row r="1597" spans="36:48">
      <c r="AJ1597" s="1"/>
      <c r="AP1597" s="1"/>
      <c r="AQ1597" s="1"/>
      <c r="AR1597" s="1"/>
      <c r="AS1597" s="1"/>
      <c r="AT1597" s="1"/>
      <c r="AU1597" s="1"/>
      <c r="AV1597" s="1"/>
    </row>
    <row r="1598" spans="36:48">
      <c r="AJ1598" s="1"/>
      <c r="AP1598" s="1"/>
      <c r="AQ1598" s="1"/>
      <c r="AR1598" s="1"/>
      <c r="AS1598" s="1"/>
      <c r="AT1598" s="1"/>
      <c r="AU1598" s="1"/>
      <c r="AV1598" s="1"/>
    </row>
    <row r="1599" spans="36:48">
      <c r="AJ1599" s="1"/>
      <c r="AP1599" s="1"/>
      <c r="AQ1599" s="1"/>
      <c r="AR1599" s="1"/>
      <c r="AS1599" s="1"/>
      <c r="AT1599" s="1"/>
      <c r="AU1599" s="1"/>
      <c r="AV1599" s="1"/>
    </row>
    <row r="1600" spans="36:48">
      <c r="AJ1600" s="1"/>
      <c r="AP1600" s="1"/>
      <c r="AQ1600" s="1"/>
      <c r="AR1600" s="1"/>
      <c r="AS1600" s="1"/>
      <c r="AT1600" s="1"/>
      <c r="AU1600" s="1"/>
      <c r="AV1600" s="1"/>
    </row>
    <row r="1601" spans="36:48">
      <c r="AJ1601" s="1"/>
      <c r="AP1601" s="1"/>
      <c r="AQ1601" s="1"/>
      <c r="AR1601" s="1"/>
      <c r="AS1601" s="1"/>
      <c r="AT1601" s="1"/>
      <c r="AU1601" s="1"/>
      <c r="AV1601" s="1"/>
    </row>
    <row r="1602" spans="36:48">
      <c r="AJ1602" s="1"/>
      <c r="AP1602" s="1"/>
      <c r="AQ1602" s="1"/>
      <c r="AR1602" s="1"/>
      <c r="AS1602" s="1"/>
      <c r="AT1602" s="1"/>
      <c r="AU1602" s="1"/>
      <c r="AV1602" s="1"/>
    </row>
    <row r="1603" spans="36:48">
      <c r="AJ1603" s="1"/>
      <c r="AP1603" s="1"/>
      <c r="AQ1603" s="1"/>
      <c r="AR1603" s="1"/>
      <c r="AS1603" s="1"/>
      <c r="AT1603" s="1"/>
      <c r="AU1603" s="1"/>
      <c r="AV1603" s="1"/>
    </row>
    <row r="1604" spans="36:48">
      <c r="AJ1604" s="1"/>
      <c r="AP1604" s="1"/>
      <c r="AQ1604" s="1"/>
      <c r="AR1604" s="1"/>
      <c r="AS1604" s="1"/>
      <c r="AT1604" s="1"/>
      <c r="AU1604" s="1"/>
      <c r="AV1604" s="1"/>
    </row>
    <row r="1605" spans="36:48">
      <c r="AJ1605" s="1"/>
      <c r="AP1605" s="1"/>
      <c r="AQ1605" s="1"/>
      <c r="AR1605" s="1"/>
      <c r="AS1605" s="1"/>
      <c r="AT1605" s="1"/>
      <c r="AU1605" s="1"/>
      <c r="AV1605" s="1"/>
    </row>
    <row r="1606" spans="36:48">
      <c r="AJ1606" s="1"/>
      <c r="AP1606" s="1"/>
      <c r="AQ1606" s="1"/>
      <c r="AR1606" s="1"/>
      <c r="AS1606" s="1"/>
      <c r="AT1606" s="1"/>
      <c r="AU1606" s="1"/>
      <c r="AV1606" s="1"/>
    </row>
    <row r="1607" spans="36:48">
      <c r="AJ1607" s="1"/>
      <c r="AP1607" s="1"/>
      <c r="AQ1607" s="1"/>
      <c r="AR1607" s="1"/>
      <c r="AS1607" s="1"/>
      <c r="AT1607" s="1"/>
      <c r="AU1607" s="1"/>
      <c r="AV1607" s="1"/>
    </row>
    <row r="1608" spans="36:48">
      <c r="AJ1608" s="1"/>
      <c r="AP1608" s="1"/>
      <c r="AQ1608" s="1"/>
      <c r="AR1608" s="1"/>
      <c r="AS1608" s="1"/>
      <c r="AT1608" s="1"/>
      <c r="AU1608" s="1"/>
      <c r="AV1608" s="1"/>
    </row>
    <row r="1609" spans="36:48">
      <c r="AJ1609" s="1"/>
      <c r="AP1609" s="1"/>
      <c r="AQ1609" s="1"/>
      <c r="AR1609" s="1"/>
      <c r="AS1609" s="1"/>
      <c r="AT1609" s="1"/>
      <c r="AU1609" s="1"/>
      <c r="AV1609" s="1"/>
    </row>
    <row r="1610" spans="36:48">
      <c r="AJ1610" s="1"/>
      <c r="AP1610" s="1"/>
      <c r="AQ1610" s="1"/>
      <c r="AR1610" s="1"/>
      <c r="AS1610" s="1"/>
      <c r="AT1610" s="1"/>
      <c r="AU1610" s="1"/>
      <c r="AV1610" s="1"/>
    </row>
    <row r="1611" spans="36:48">
      <c r="AJ1611" s="1"/>
      <c r="AP1611" s="1"/>
      <c r="AQ1611" s="1"/>
      <c r="AR1611" s="1"/>
      <c r="AS1611" s="1"/>
      <c r="AT1611" s="1"/>
      <c r="AU1611" s="1"/>
      <c r="AV1611" s="1"/>
    </row>
    <row r="1612" spans="36:48">
      <c r="AJ1612" s="1"/>
      <c r="AP1612" s="1"/>
      <c r="AQ1612" s="1"/>
      <c r="AR1612" s="1"/>
      <c r="AS1612" s="1"/>
      <c r="AT1612" s="1"/>
      <c r="AU1612" s="1"/>
      <c r="AV1612" s="1"/>
    </row>
    <row r="1613" spans="36:48">
      <c r="AJ1613" s="1"/>
      <c r="AP1613" s="1"/>
      <c r="AQ1613" s="1"/>
      <c r="AR1613" s="1"/>
      <c r="AS1613" s="1"/>
      <c r="AT1613" s="1"/>
      <c r="AU1613" s="1"/>
      <c r="AV1613" s="1"/>
    </row>
    <row r="1614" spans="36:48">
      <c r="AJ1614" s="1"/>
      <c r="AP1614" s="1"/>
      <c r="AQ1614" s="1"/>
      <c r="AR1614" s="1"/>
      <c r="AS1614" s="1"/>
      <c r="AT1614" s="1"/>
      <c r="AU1614" s="1"/>
      <c r="AV1614" s="1"/>
    </row>
    <row r="1615" spans="36:48">
      <c r="AJ1615" s="1"/>
      <c r="AP1615" s="1"/>
      <c r="AQ1615" s="1"/>
      <c r="AR1615" s="1"/>
      <c r="AS1615" s="1"/>
      <c r="AT1615" s="1"/>
      <c r="AU1615" s="1"/>
      <c r="AV1615" s="1"/>
    </row>
    <row r="1616" spans="36:48">
      <c r="AJ1616" s="1"/>
      <c r="AP1616" s="1"/>
      <c r="AQ1616" s="1"/>
      <c r="AR1616" s="1"/>
      <c r="AS1616" s="1"/>
      <c r="AT1616" s="1"/>
      <c r="AU1616" s="1"/>
      <c r="AV1616" s="1"/>
    </row>
    <row r="1617" spans="36:48">
      <c r="AJ1617" s="1"/>
      <c r="AP1617" s="1"/>
      <c r="AQ1617" s="1"/>
      <c r="AR1617" s="1"/>
      <c r="AS1617" s="1"/>
      <c r="AT1617" s="1"/>
      <c r="AU1617" s="1"/>
      <c r="AV1617" s="1"/>
    </row>
    <row r="1618" spans="36:48">
      <c r="AJ1618" s="1"/>
      <c r="AP1618" s="1"/>
      <c r="AQ1618" s="1"/>
      <c r="AR1618" s="1"/>
      <c r="AS1618" s="1"/>
      <c r="AT1618" s="1"/>
      <c r="AU1618" s="1"/>
      <c r="AV1618" s="1"/>
    </row>
    <row r="1619" spans="36:48">
      <c r="AJ1619" s="1"/>
      <c r="AP1619" s="1"/>
      <c r="AQ1619" s="1"/>
      <c r="AR1619" s="1"/>
      <c r="AS1619" s="1"/>
      <c r="AT1619" s="1"/>
      <c r="AU1619" s="1"/>
      <c r="AV1619" s="1"/>
    </row>
    <row r="1620" spans="36:48">
      <c r="AJ1620" s="1"/>
      <c r="AP1620" s="1"/>
      <c r="AQ1620" s="1"/>
      <c r="AR1620" s="1"/>
      <c r="AS1620" s="1"/>
      <c r="AT1620" s="1"/>
      <c r="AU1620" s="1"/>
      <c r="AV1620" s="1"/>
    </row>
    <row r="1621" spans="36:48">
      <c r="AJ1621" s="1"/>
      <c r="AP1621" s="1"/>
      <c r="AQ1621" s="1"/>
      <c r="AR1621" s="1"/>
      <c r="AS1621" s="1"/>
      <c r="AT1621" s="1"/>
      <c r="AU1621" s="1"/>
      <c r="AV1621" s="1"/>
    </row>
    <row r="1622" spans="36:48">
      <c r="AJ1622" s="1"/>
      <c r="AP1622" s="1"/>
      <c r="AQ1622" s="1"/>
      <c r="AR1622" s="1"/>
      <c r="AS1622" s="1"/>
      <c r="AT1622" s="1"/>
      <c r="AU1622" s="1"/>
      <c r="AV1622" s="1"/>
    </row>
    <row r="1623" spans="36:48">
      <c r="AJ1623" s="1"/>
      <c r="AP1623" s="1"/>
      <c r="AQ1623" s="1"/>
      <c r="AR1623" s="1"/>
      <c r="AS1623" s="1"/>
      <c r="AT1623" s="1"/>
      <c r="AU1623" s="1"/>
      <c r="AV1623" s="1"/>
    </row>
    <row r="1624" spans="36:48">
      <c r="AJ1624" s="1"/>
      <c r="AP1624" s="1"/>
      <c r="AQ1624" s="1"/>
      <c r="AR1624" s="1"/>
      <c r="AS1624" s="1"/>
      <c r="AT1624" s="1"/>
      <c r="AU1624" s="1"/>
      <c r="AV1624" s="1"/>
    </row>
    <row r="1625" spans="36:48">
      <c r="AJ1625" s="1"/>
      <c r="AP1625" s="1"/>
      <c r="AQ1625" s="1"/>
      <c r="AR1625" s="1"/>
      <c r="AS1625" s="1"/>
      <c r="AT1625" s="1"/>
      <c r="AU1625" s="1"/>
      <c r="AV1625" s="1"/>
    </row>
    <row r="1626" spans="36:48">
      <c r="AJ1626" s="1"/>
      <c r="AP1626" s="1"/>
      <c r="AQ1626" s="1"/>
      <c r="AR1626" s="1"/>
      <c r="AS1626" s="1"/>
      <c r="AT1626" s="1"/>
      <c r="AU1626" s="1"/>
      <c r="AV1626" s="1"/>
    </row>
    <row r="1627" spans="36:48">
      <c r="AJ1627" s="1"/>
      <c r="AP1627" s="1"/>
      <c r="AQ1627" s="1"/>
      <c r="AR1627" s="1"/>
      <c r="AS1627" s="1"/>
      <c r="AT1627" s="1"/>
      <c r="AU1627" s="1"/>
      <c r="AV1627" s="1"/>
    </row>
    <row r="1628" spans="36:48">
      <c r="AJ1628" s="1"/>
      <c r="AP1628" s="1"/>
      <c r="AQ1628" s="1"/>
      <c r="AR1628" s="1"/>
      <c r="AS1628" s="1"/>
      <c r="AT1628" s="1"/>
      <c r="AU1628" s="1"/>
      <c r="AV1628" s="1"/>
    </row>
    <row r="1629" spans="36:48">
      <c r="AJ1629" s="1"/>
      <c r="AP1629" s="1"/>
      <c r="AQ1629" s="1"/>
      <c r="AR1629" s="1"/>
      <c r="AS1629" s="1"/>
      <c r="AT1629" s="1"/>
      <c r="AU1629" s="1"/>
      <c r="AV1629" s="1"/>
    </row>
    <row r="1630" spans="36:48">
      <c r="AJ1630" s="1"/>
      <c r="AP1630" s="1"/>
      <c r="AQ1630" s="1"/>
      <c r="AR1630" s="1"/>
      <c r="AS1630" s="1"/>
      <c r="AT1630" s="1"/>
      <c r="AU1630" s="1"/>
      <c r="AV1630" s="1"/>
    </row>
    <row r="1631" spans="36:48">
      <c r="AJ1631" s="1"/>
      <c r="AP1631" s="1"/>
      <c r="AQ1631" s="1"/>
      <c r="AR1631" s="1"/>
      <c r="AS1631" s="1"/>
      <c r="AT1631" s="1"/>
      <c r="AU1631" s="1"/>
      <c r="AV1631" s="1"/>
    </row>
    <row r="1632" spans="36:48">
      <c r="AJ1632" s="1"/>
      <c r="AP1632" s="1"/>
      <c r="AQ1632" s="1"/>
      <c r="AR1632" s="1"/>
      <c r="AS1632" s="1"/>
      <c r="AT1632" s="1"/>
      <c r="AU1632" s="1"/>
      <c r="AV1632" s="1"/>
    </row>
    <row r="1633" spans="36:48">
      <c r="AJ1633" s="1"/>
      <c r="AP1633" s="1"/>
      <c r="AQ1633" s="1"/>
      <c r="AR1633" s="1"/>
      <c r="AS1633" s="1"/>
      <c r="AT1633" s="1"/>
      <c r="AU1633" s="1"/>
      <c r="AV1633" s="1"/>
    </row>
    <row r="1634" spans="36:48">
      <c r="AJ1634" s="1"/>
      <c r="AP1634" s="1"/>
      <c r="AQ1634" s="1"/>
      <c r="AR1634" s="1"/>
      <c r="AS1634" s="1"/>
      <c r="AT1634" s="1"/>
      <c r="AU1634" s="1"/>
      <c r="AV1634" s="1"/>
    </row>
    <row r="1635" spans="36:48">
      <c r="AJ1635" s="1"/>
      <c r="AP1635" s="1"/>
      <c r="AQ1635" s="1"/>
      <c r="AR1635" s="1"/>
      <c r="AS1635" s="1"/>
      <c r="AT1635" s="1"/>
      <c r="AU1635" s="1"/>
      <c r="AV1635" s="1"/>
    </row>
    <row r="1636" spans="36:48">
      <c r="AJ1636" s="1"/>
      <c r="AP1636" s="1"/>
      <c r="AQ1636" s="1"/>
      <c r="AR1636" s="1"/>
      <c r="AS1636" s="1"/>
      <c r="AT1636" s="1"/>
      <c r="AU1636" s="1"/>
      <c r="AV1636" s="1"/>
    </row>
    <row r="1637" spans="36:48">
      <c r="AJ1637" s="1"/>
      <c r="AP1637" s="1"/>
      <c r="AQ1637" s="1"/>
      <c r="AR1637" s="1"/>
      <c r="AS1637" s="1"/>
      <c r="AT1637" s="1"/>
      <c r="AU1637" s="1"/>
      <c r="AV1637" s="1"/>
    </row>
    <row r="1638" spans="36:48">
      <c r="AJ1638" s="1"/>
      <c r="AP1638" s="1"/>
      <c r="AQ1638" s="1"/>
      <c r="AR1638" s="1"/>
      <c r="AS1638" s="1"/>
      <c r="AT1638" s="1"/>
      <c r="AU1638" s="1"/>
      <c r="AV1638" s="1"/>
    </row>
    <row r="1639" spans="36:48">
      <c r="AJ1639" s="1"/>
      <c r="AP1639" s="1"/>
      <c r="AQ1639" s="1"/>
      <c r="AR1639" s="1"/>
      <c r="AS1639" s="1"/>
      <c r="AT1639" s="1"/>
      <c r="AU1639" s="1"/>
      <c r="AV1639" s="1"/>
    </row>
    <row r="1640" spans="36:48">
      <c r="AJ1640" s="1"/>
      <c r="AP1640" s="1"/>
      <c r="AQ1640" s="1"/>
      <c r="AR1640" s="1"/>
      <c r="AS1640" s="1"/>
      <c r="AT1640" s="1"/>
      <c r="AU1640" s="1"/>
      <c r="AV1640" s="1"/>
    </row>
    <row r="1641" spans="36:48">
      <c r="AJ1641" s="1"/>
      <c r="AP1641" s="1"/>
      <c r="AQ1641" s="1"/>
      <c r="AR1641" s="1"/>
      <c r="AS1641" s="1"/>
      <c r="AT1641" s="1"/>
      <c r="AU1641" s="1"/>
      <c r="AV1641" s="1"/>
    </row>
    <row r="1642" spans="36:48">
      <c r="AJ1642" s="1"/>
      <c r="AP1642" s="1"/>
      <c r="AQ1642" s="1"/>
      <c r="AR1642" s="1"/>
      <c r="AS1642" s="1"/>
      <c r="AT1642" s="1"/>
      <c r="AU1642" s="1"/>
      <c r="AV1642" s="1"/>
    </row>
    <row r="1643" spans="36:48">
      <c r="AJ1643" s="1"/>
      <c r="AP1643" s="1"/>
      <c r="AQ1643" s="1"/>
      <c r="AR1643" s="1"/>
      <c r="AS1643" s="1"/>
      <c r="AT1643" s="1"/>
      <c r="AU1643" s="1"/>
      <c r="AV1643" s="1"/>
    </row>
    <row r="1644" spans="36:48">
      <c r="AJ1644" s="1"/>
      <c r="AP1644" s="1"/>
      <c r="AQ1644" s="1"/>
      <c r="AR1644" s="1"/>
      <c r="AS1644" s="1"/>
      <c r="AT1644" s="1"/>
      <c r="AU1644" s="1"/>
      <c r="AV1644" s="1"/>
    </row>
    <row r="1645" spans="36:48">
      <c r="AJ1645" s="1"/>
      <c r="AP1645" s="1"/>
      <c r="AQ1645" s="1"/>
      <c r="AR1645" s="1"/>
      <c r="AS1645" s="1"/>
      <c r="AT1645" s="1"/>
      <c r="AU1645" s="1"/>
      <c r="AV1645" s="1"/>
    </row>
    <row r="1646" spans="36:48">
      <c r="AJ1646" s="1"/>
      <c r="AP1646" s="1"/>
      <c r="AQ1646" s="1"/>
      <c r="AR1646" s="1"/>
      <c r="AS1646" s="1"/>
      <c r="AT1646" s="1"/>
      <c r="AU1646" s="1"/>
      <c r="AV1646" s="1"/>
    </row>
    <row r="1647" spans="36:48">
      <c r="AJ1647" s="1"/>
      <c r="AP1647" s="1"/>
      <c r="AQ1647" s="1"/>
      <c r="AR1647" s="1"/>
      <c r="AS1647" s="1"/>
      <c r="AT1647" s="1"/>
      <c r="AU1647" s="1"/>
      <c r="AV1647" s="1"/>
    </row>
    <row r="1648" spans="36:48">
      <c r="AJ1648" s="1"/>
      <c r="AP1648" s="1"/>
      <c r="AQ1648" s="1"/>
      <c r="AR1648" s="1"/>
      <c r="AS1648" s="1"/>
      <c r="AT1648" s="1"/>
      <c r="AU1648" s="1"/>
      <c r="AV1648" s="1"/>
    </row>
    <row r="1649" spans="36:48">
      <c r="AJ1649" s="1"/>
      <c r="AP1649" s="1"/>
      <c r="AQ1649" s="1"/>
      <c r="AR1649" s="1"/>
      <c r="AS1649" s="1"/>
      <c r="AT1649" s="1"/>
      <c r="AU1649" s="1"/>
      <c r="AV1649" s="1"/>
    </row>
    <row r="1650" spans="36:48">
      <c r="AJ1650" s="1"/>
      <c r="AP1650" s="1"/>
      <c r="AQ1650" s="1"/>
      <c r="AR1650" s="1"/>
      <c r="AS1650" s="1"/>
      <c r="AT1650" s="1"/>
      <c r="AU1650" s="1"/>
      <c r="AV1650" s="1"/>
    </row>
    <row r="1651" spans="36:48">
      <c r="AJ1651" s="1"/>
      <c r="AP1651" s="1"/>
      <c r="AQ1651" s="1"/>
      <c r="AR1651" s="1"/>
      <c r="AS1651" s="1"/>
      <c r="AT1651" s="1"/>
      <c r="AU1651" s="1"/>
      <c r="AV1651" s="1"/>
    </row>
    <row r="1652" spans="36:48">
      <c r="AJ1652" s="1"/>
      <c r="AP1652" s="1"/>
      <c r="AQ1652" s="1"/>
      <c r="AR1652" s="1"/>
      <c r="AS1652" s="1"/>
      <c r="AT1652" s="1"/>
      <c r="AU1652" s="1"/>
      <c r="AV1652" s="1"/>
    </row>
    <row r="1653" spans="36:48">
      <c r="AJ1653" s="1"/>
      <c r="AP1653" s="1"/>
      <c r="AQ1653" s="1"/>
      <c r="AR1653" s="1"/>
      <c r="AS1653" s="1"/>
      <c r="AT1653" s="1"/>
      <c r="AU1653" s="1"/>
      <c r="AV1653" s="1"/>
    </row>
    <row r="1654" spans="36:48">
      <c r="AJ1654" s="1"/>
      <c r="AP1654" s="1"/>
      <c r="AQ1654" s="1"/>
      <c r="AR1654" s="1"/>
      <c r="AS1654" s="1"/>
      <c r="AT1654" s="1"/>
      <c r="AU1654" s="1"/>
      <c r="AV1654" s="1"/>
    </row>
    <row r="1655" spans="36:48">
      <c r="AJ1655" s="1"/>
      <c r="AP1655" s="1"/>
      <c r="AQ1655" s="1"/>
      <c r="AR1655" s="1"/>
      <c r="AS1655" s="1"/>
      <c r="AT1655" s="1"/>
      <c r="AU1655" s="1"/>
      <c r="AV1655" s="1"/>
    </row>
    <row r="1656" spans="36:48">
      <c r="AJ1656" s="1"/>
      <c r="AP1656" s="1"/>
      <c r="AQ1656" s="1"/>
      <c r="AR1656" s="1"/>
      <c r="AS1656" s="1"/>
      <c r="AT1656" s="1"/>
      <c r="AU1656" s="1"/>
      <c r="AV1656" s="1"/>
    </row>
    <row r="1657" spans="36:48">
      <c r="AJ1657" s="1"/>
      <c r="AP1657" s="1"/>
      <c r="AQ1657" s="1"/>
      <c r="AR1657" s="1"/>
      <c r="AS1657" s="1"/>
      <c r="AT1657" s="1"/>
      <c r="AU1657" s="1"/>
      <c r="AV1657" s="1"/>
    </row>
    <row r="1658" spans="36:48">
      <c r="AJ1658" s="1"/>
      <c r="AP1658" s="1"/>
      <c r="AQ1658" s="1"/>
      <c r="AR1658" s="1"/>
      <c r="AS1658" s="1"/>
      <c r="AT1658" s="1"/>
      <c r="AU1658" s="1"/>
      <c r="AV1658" s="1"/>
    </row>
    <row r="1659" spans="36:48">
      <c r="AJ1659" s="1"/>
      <c r="AP1659" s="1"/>
      <c r="AQ1659" s="1"/>
      <c r="AR1659" s="1"/>
      <c r="AS1659" s="1"/>
      <c r="AT1659" s="1"/>
      <c r="AU1659" s="1"/>
      <c r="AV1659" s="1"/>
    </row>
    <row r="1660" spans="36:48">
      <c r="AJ1660" s="1"/>
      <c r="AP1660" s="1"/>
      <c r="AQ1660" s="1"/>
      <c r="AR1660" s="1"/>
      <c r="AS1660" s="1"/>
      <c r="AT1660" s="1"/>
      <c r="AU1660" s="1"/>
      <c r="AV1660" s="1"/>
    </row>
    <row r="1661" spans="36:48">
      <c r="AJ1661" s="1"/>
      <c r="AP1661" s="1"/>
      <c r="AQ1661" s="1"/>
      <c r="AR1661" s="1"/>
      <c r="AS1661" s="1"/>
      <c r="AT1661" s="1"/>
      <c r="AU1661" s="1"/>
      <c r="AV1661" s="1"/>
    </row>
    <row r="1662" spans="36:48">
      <c r="AJ1662" s="1"/>
      <c r="AP1662" s="1"/>
      <c r="AQ1662" s="1"/>
      <c r="AR1662" s="1"/>
      <c r="AS1662" s="1"/>
      <c r="AT1662" s="1"/>
      <c r="AU1662" s="1"/>
      <c r="AV1662" s="1"/>
    </row>
    <row r="1663" spans="36:48">
      <c r="AJ1663" s="1"/>
      <c r="AP1663" s="1"/>
      <c r="AQ1663" s="1"/>
      <c r="AR1663" s="1"/>
      <c r="AS1663" s="1"/>
      <c r="AT1663" s="1"/>
      <c r="AU1663" s="1"/>
      <c r="AV1663" s="1"/>
    </row>
    <row r="1664" spans="36:48">
      <c r="AJ1664" s="1"/>
      <c r="AP1664" s="1"/>
      <c r="AQ1664" s="1"/>
      <c r="AR1664" s="1"/>
      <c r="AS1664" s="1"/>
      <c r="AT1664" s="1"/>
      <c r="AU1664" s="1"/>
      <c r="AV1664" s="1"/>
    </row>
    <row r="1665" spans="36:48">
      <c r="AJ1665" s="1"/>
      <c r="AP1665" s="1"/>
      <c r="AQ1665" s="1"/>
      <c r="AR1665" s="1"/>
      <c r="AS1665" s="1"/>
      <c r="AT1665" s="1"/>
      <c r="AU1665" s="1"/>
      <c r="AV1665" s="1"/>
    </row>
    <row r="1666" spans="36:48">
      <c r="AJ1666" s="1"/>
      <c r="AP1666" s="1"/>
      <c r="AQ1666" s="1"/>
      <c r="AR1666" s="1"/>
      <c r="AS1666" s="1"/>
      <c r="AT1666" s="1"/>
      <c r="AU1666" s="1"/>
      <c r="AV1666" s="1"/>
    </row>
    <row r="1667" spans="36:48">
      <c r="AJ1667" s="1"/>
      <c r="AP1667" s="1"/>
      <c r="AQ1667" s="1"/>
      <c r="AR1667" s="1"/>
      <c r="AS1667" s="1"/>
      <c r="AT1667" s="1"/>
      <c r="AU1667" s="1"/>
      <c r="AV1667" s="1"/>
    </row>
    <row r="1668" spans="36:48">
      <c r="AJ1668" s="1"/>
      <c r="AP1668" s="1"/>
      <c r="AQ1668" s="1"/>
      <c r="AR1668" s="1"/>
      <c r="AS1668" s="1"/>
      <c r="AT1668" s="1"/>
      <c r="AU1668" s="1"/>
      <c r="AV1668" s="1"/>
    </row>
    <row r="1669" spans="36:48">
      <c r="AJ1669" s="1"/>
      <c r="AP1669" s="1"/>
      <c r="AQ1669" s="1"/>
      <c r="AR1669" s="1"/>
      <c r="AS1669" s="1"/>
      <c r="AT1669" s="1"/>
      <c r="AU1669" s="1"/>
      <c r="AV1669" s="1"/>
    </row>
    <row r="1670" spans="36:48">
      <c r="AJ1670" s="1"/>
      <c r="AP1670" s="1"/>
      <c r="AQ1670" s="1"/>
      <c r="AR1670" s="1"/>
      <c r="AS1670" s="1"/>
      <c r="AT1670" s="1"/>
      <c r="AU1670" s="1"/>
      <c r="AV1670" s="1"/>
    </row>
    <row r="1671" spans="36:48">
      <c r="AJ1671" s="1"/>
      <c r="AP1671" s="1"/>
      <c r="AQ1671" s="1"/>
      <c r="AR1671" s="1"/>
      <c r="AS1671" s="1"/>
      <c r="AT1671" s="1"/>
      <c r="AU1671" s="1"/>
      <c r="AV1671" s="1"/>
    </row>
    <row r="1672" spans="36:48">
      <c r="AJ1672" s="1"/>
      <c r="AP1672" s="1"/>
      <c r="AQ1672" s="1"/>
      <c r="AR1672" s="1"/>
      <c r="AS1672" s="1"/>
      <c r="AT1672" s="1"/>
      <c r="AU1672" s="1"/>
      <c r="AV1672" s="1"/>
    </row>
    <row r="1673" spans="36:48">
      <c r="AJ1673" s="1"/>
      <c r="AP1673" s="1"/>
      <c r="AQ1673" s="1"/>
      <c r="AR1673" s="1"/>
      <c r="AS1673" s="1"/>
      <c r="AT1673" s="1"/>
      <c r="AU1673" s="1"/>
      <c r="AV1673" s="1"/>
    </row>
    <row r="1674" spans="36:48">
      <c r="AJ1674" s="1"/>
      <c r="AP1674" s="1"/>
      <c r="AQ1674" s="1"/>
      <c r="AR1674" s="1"/>
      <c r="AS1674" s="1"/>
      <c r="AT1674" s="1"/>
      <c r="AU1674" s="1"/>
      <c r="AV1674" s="1"/>
    </row>
    <row r="1675" spans="36:48">
      <c r="AJ1675" s="1"/>
      <c r="AP1675" s="1"/>
      <c r="AQ1675" s="1"/>
      <c r="AR1675" s="1"/>
      <c r="AS1675" s="1"/>
      <c r="AT1675" s="1"/>
      <c r="AU1675" s="1"/>
      <c r="AV1675" s="1"/>
    </row>
    <row r="1676" spans="36:48">
      <c r="AJ1676" s="1"/>
      <c r="AP1676" s="1"/>
      <c r="AQ1676" s="1"/>
      <c r="AR1676" s="1"/>
      <c r="AS1676" s="1"/>
      <c r="AT1676" s="1"/>
      <c r="AU1676" s="1"/>
      <c r="AV1676" s="1"/>
    </row>
    <row r="1677" spans="36:48">
      <c r="AJ1677" s="1"/>
      <c r="AP1677" s="1"/>
      <c r="AQ1677" s="1"/>
      <c r="AR1677" s="1"/>
      <c r="AS1677" s="1"/>
      <c r="AT1677" s="1"/>
      <c r="AU1677" s="1"/>
      <c r="AV1677" s="1"/>
    </row>
    <row r="1678" spans="36:48">
      <c r="AJ1678" s="1"/>
      <c r="AP1678" s="1"/>
      <c r="AQ1678" s="1"/>
      <c r="AR1678" s="1"/>
      <c r="AS1678" s="1"/>
      <c r="AT1678" s="1"/>
      <c r="AU1678" s="1"/>
      <c r="AV1678" s="1"/>
    </row>
    <row r="1679" spans="36:48">
      <c r="AJ1679" s="1"/>
      <c r="AP1679" s="1"/>
      <c r="AQ1679" s="1"/>
      <c r="AR1679" s="1"/>
      <c r="AS1679" s="1"/>
      <c r="AT1679" s="1"/>
      <c r="AU1679" s="1"/>
      <c r="AV1679" s="1"/>
    </row>
    <row r="1680" spans="36:48">
      <c r="AJ1680" s="1"/>
      <c r="AP1680" s="1"/>
      <c r="AQ1680" s="1"/>
      <c r="AR1680" s="1"/>
      <c r="AS1680" s="1"/>
      <c r="AT1680" s="1"/>
      <c r="AU1680" s="1"/>
      <c r="AV1680" s="1"/>
    </row>
    <row r="1681" spans="36:48">
      <c r="AJ1681" s="1"/>
      <c r="AP1681" s="1"/>
      <c r="AQ1681" s="1"/>
      <c r="AR1681" s="1"/>
      <c r="AS1681" s="1"/>
      <c r="AT1681" s="1"/>
      <c r="AU1681" s="1"/>
      <c r="AV1681" s="1"/>
    </row>
    <row r="1682" spans="36:48">
      <c r="AJ1682" s="1"/>
      <c r="AP1682" s="1"/>
      <c r="AQ1682" s="1"/>
      <c r="AR1682" s="1"/>
      <c r="AS1682" s="1"/>
      <c r="AT1682" s="1"/>
      <c r="AU1682" s="1"/>
      <c r="AV1682" s="1"/>
    </row>
    <row r="1683" spans="36:48">
      <c r="AJ1683" s="1"/>
      <c r="AP1683" s="1"/>
      <c r="AQ1683" s="1"/>
      <c r="AR1683" s="1"/>
      <c r="AS1683" s="1"/>
      <c r="AT1683" s="1"/>
      <c r="AU1683" s="1"/>
      <c r="AV1683" s="1"/>
    </row>
    <row r="1684" spans="36:48">
      <c r="AJ1684" s="1"/>
      <c r="AP1684" s="1"/>
      <c r="AQ1684" s="1"/>
      <c r="AR1684" s="1"/>
      <c r="AS1684" s="1"/>
      <c r="AT1684" s="1"/>
      <c r="AU1684" s="1"/>
      <c r="AV1684" s="1"/>
    </row>
    <row r="1685" spans="36:48">
      <c r="AJ1685" s="1"/>
      <c r="AP1685" s="1"/>
      <c r="AQ1685" s="1"/>
      <c r="AR1685" s="1"/>
      <c r="AS1685" s="1"/>
      <c r="AT1685" s="1"/>
      <c r="AU1685" s="1"/>
      <c r="AV1685" s="1"/>
    </row>
    <row r="1686" spans="36:48">
      <c r="AJ1686" s="1"/>
      <c r="AP1686" s="1"/>
      <c r="AQ1686" s="1"/>
      <c r="AR1686" s="1"/>
      <c r="AS1686" s="1"/>
      <c r="AT1686" s="1"/>
      <c r="AU1686" s="1"/>
      <c r="AV1686" s="1"/>
    </row>
    <row r="1687" spans="36:48">
      <c r="AJ1687" s="1"/>
      <c r="AP1687" s="1"/>
      <c r="AQ1687" s="1"/>
      <c r="AR1687" s="1"/>
      <c r="AS1687" s="1"/>
      <c r="AT1687" s="1"/>
      <c r="AU1687" s="1"/>
      <c r="AV1687" s="1"/>
    </row>
    <row r="1688" spans="36:48">
      <c r="AJ1688" s="1"/>
      <c r="AP1688" s="1"/>
      <c r="AQ1688" s="1"/>
      <c r="AR1688" s="1"/>
      <c r="AS1688" s="1"/>
      <c r="AT1688" s="1"/>
      <c r="AU1688" s="1"/>
      <c r="AV1688" s="1"/>
    </row>
    <row r="1689" spans="36:48">
      <c r="AJ1689" s="1"/>
      <c r="AP1689" s="1"/>
      <c r="AQ1689" s="1"/>
      <c r="AR1689" s="1"/>
      <c r="AS1689" s="1"/>
      <c r="AT1689" s="1"/>
      <c r="AU1689" s="1"/>
      <c r="AV1689" s="1"/>
    </row>
    <row r="1690" spans="36:48">
      <c r="AJ1690" s="1"/>
      <c r="AP1690" s="1"/>
      <c r="AQ1690" s="1"/>
      <c r="AR1690" s="1"/>
      <c r="AS1690" s="1"/>
      <c r="AT1690" s="1"/>
      <c r="AU1690" s="1"/>
      <c r="AV1690" s="1"/>
    </row>
    <row r="1691" spans="36:48">
      <c r="AJ1691" s="1"/>
      <c r="AP1691" s="1"/>
      <c r="AQ1691" s="1"/>
      <c r="AR1691" s="1"/>
      <c r="AS1691" s="1"/>
      <c r="AT1691" s="1"/>
      <c r="AU1691" s="1"/>
      <c r="AV1691" s="1"/>
    </row>
    <row r="1692" spans="36:48">
      <c r="AJ1692" s="1"/>
      <c r="AP1692" s="1"/>
      <c r="AQ1692" s="1"/>
      <c r="AR1692" s="1"/>
      <c r="AS1692" s="1"/>
      <c r="AT1692" s="1"/>
      <c r="AU1692" s="1"/>
      <c r="AV1692" s="1"/>
    </row>
    <row r="1693" spans="36:48">
      <c r="AJ1693" s="1"/>
      <c r="AP1693" s="1"/>
      <c r="AQ1693" s="1"/>
      <c r="AR1693" s="1"/>
      <c r="AS1693" s="1"/>
      <c r="AT1693" s="1"/>
      <c r="AU1693" s="1"/>
      <c r="AV1693" s="1"/>
    </row>
    <row r="1694" spans="36:48">
      <c r="AJ1694" s="1"/>
      <c r="AP1694" s="1"/>
      <c r="AQ1694" s="1"/>
      <c r="AR1694" s="1"/>
      <c r="AS1694" s="1"/>
      <c r="AT1694" s="1"/>
      <c r="AU1694" s="1"/>
      <c r="AV1694" s="1"/>
    </row>
    <row r="1695" spans="36:48">
      <c r="AJ1695" s="1"/>
      <c r="AP1695" s="1"/>
      <c r="AQ1695" s="1"/>
      <c r="AR1695" s="1"/>
      <c r="AS1695" s="1"/>
      <c r="AT1695" s="1"/>
      <c r="AU1695" s="1"/>
      <c r="AV1695" s="1"/>
    </row>
    <row r="1696" spans="36:48">
      <c r="AJ1696" s="1"/>
      <c r="AP1696" s="1"/>
      <c r="AQ1696" s="1"/>
      <c r="AR1696" s="1"/>
      <c r="AS1696" s="1"/>
      <c r="AT1696" s="1"/>
      <c r="AU1696" s="1"/>
      <c r="AV1696" s="1"/>
    </row>
    <row r="1697" spans="36:48">
      <c r="AJ1697" s="1"/>
      <c r="AP1697" s="1"/>
      <c r="AQ1697" s="1"/>
      <c r="AR1697" s="1"/>
      <c r="AS1697" s="1"/>
      <c r="AT1697" s="1"/>
      <c r="AU1697" s="1"/>
      <c r="AV1697" s="1"/>
    </row>
    <row r="1698" spans="36:48">
      <c r="AJ1698" s="1"/>
      <c r="AP1698" s="1"/>
      <c r="AQ1698" s="1"/>
      <c r="AR1698" s="1"/>
      <c r="AS1698" s="1"/>
      <c r="AT1698" s="1"/>
      <c r="AU1698" s="1"/>
      <c r="AV1698" s="1"/>
    </row>
    <row r="1699" spans="36:48">
      <c r="AJ1699" s="1"/>
      <c r="AP1699" s="1"/>
      <c r="AQ1699" s="1"/>
      <c r="AR1699" s="1"/>
      <c r="AS1699" s="1"/>
      <c r="AT1699" s="1"/>
      <c r="AU1699" s="1"/>
      <c r="AV1699" s="1"/>
    </row>
    <row r="1700" spans="36:48">
      <c r="AJ1700" s="1"/>
      <c r="AP1700" s="1"/>
      <c r="AQ1700" s="1"/>
      <c r="AR1700" s="1"/>
      <c r="AS1700" s="1"/>
      <c r="AT1700" s="1"/>
      <c r="AU1700" s="1"/>
      <c r="AV1700" s="1"/>
    </row>
    <row r="1701" spans="36:48">
      <c r="AJ1701" s="1"/>
      <c r="AP1701" s="1"/>
      <c r="AQ1701" s="1"/>
      <c r="AR1701" s="1"/>
      <c r="AS1701" s="1"/>
      <c r="AT1701" s="1"/>
      <c r="AU1701" s="1"/>
      <c r="AV1701" s="1"/>
    </row>
    <row r="1702" spans="36:48">
      <c r="AJ1702" s="1"/>
      <c r="AP1702" s="1"/>
      <c r="AQ1702" s="1"/>
      <c r="AR1702" s="1"/>
      <c r="AS1702" s="1"/>
      <c r="AT1702" s="1"/>
      <c r="AU1702" s="1"/>
      <c r="AV1702" s="1"/>
    </row>
    <row r="1703" spans="36:48">
      <c r="AJ1703" s="1"/>
      <c r="AP1703" s="1"/>
      <c r="AQ1703" s="1"/>
      <c r="AR1703" s="1"/>
      <c r="AS1703" s="1"/>
      <c r="AT1703" s="1"/>
      <c r="AU1703" s="1"/>
      <c r="AV1703" s="1"/>
    </row>
    <row r="1704" spans="36:48">
      <c r="AJ1704" s="1"/>
      <c r="AP1704" s="1"/>
      <c r="AQ1704" s="1"/>
      <c r="AR1704" s="1"/>
      <c r="AS1704" s="1"/>
      <c r="AT1704" s="1"/>
      <c r="AU1704" s="1"/>
      <c r="AV1704" s="1"/>
    </row>
    <row r="1705" spans="36:48">
      <c r="AJ1705" s="1"/>
      <c r="AP1705" s="1"/>
      <c r="AQ1705" s="1"/>
      <c r="AR1705" s="1"/>
      <c r="AS1705" s="1"/>
      <c r="AT1705" s="1"/>
      <c r="AU1705" s="1"/>
      <c r="AV1705" s="1"/>
    </row>
    <row r="1706" spans="36:48">
      <c r="AJ1706" s="1"/>
      <c r="AP1706" s="1"/>
      <c r="AQ1706" s="1"/>
      <c r="AR1706" s="1"/>
      <c r="AS1706" s="1"/>
      <c r="AT1706" s="1"/>
      <c r="AU1706" s="1"/>
      <c r="AV1706" s="1"/>
    </row>
    <row r="1707" spans="36:48">
      <c r="AJ1707" s="1"/>
      <c r="AP1707" s="1"/>
      <c r="AQ1707" s="1"/>
      <c r="AR1707" s="1"/>
      <c r="AS1707" s="1"/>
      <c r="AT1707" s="1"/>
      <c r="AU1707" s="1"/>
      <c r="AV1707" s="1"/>
    </row>
    <row r="1708" spans="36:48">
      <c r="AJ1708" s="1"/>
      <c r="AP1708" s="1"/>
      <c r="AQ1708" s="1"/>
      <c r="AR1708" s="1"/>
      <c r="AS1708" s="1"/>
      <c r="AT1708" s="1"/>
      <c r="AU1708" s="1"/>
      <c r="AV1708" s="1"/>
    </row>
    <row r="1709" spans="36:48">
      <c r="AJ1709" s="1"/>
      <c r="AP1709" s="1"/>
      <c r="AQ1709" s="1"/>
      <c r="AR1709" s="1"/>
      <c r="AS1709" s="1"/>
      <c r="AT1709" s="1"/>
      <c r="AU1709" s="1"/>
      <c r="AV1709" s="1"/>
    </row>
    <row r="1710" spans="36:48">
      <c r="AJ1710" s="1"/>
      <c r="AP1710" s="1"/>
      <c r="AQ1710" s="1"/>
      <c r="AR1710" s="1"/>
      <c r="AS1710" s="1"/>
      <c r="AT1710" s="1"/>
      <c r="AU1710" s="1"/>
      <c r="AV1710" s="1"/>
    </row>
    <row r="1711" spans="36:48">
      <c r="AJ1711" s="1"/>
      <c r="AP1711" s="1"/>
      <c r="AQ1711" s="1"/>
      <c r="AR1711" s="1"/>
      <c r="AS1711" s="1"/>
      <c r="AT1711" s="1"/>
      <c r="AU1711" s="1"/>
      <c r="AV1711" s="1"/>
    </row>
    <row r="1712" spans="36:48">
      <c r="AJ1712" s="1"/>
      <c r="AP1712" s="1"/>
      <c r="AQ1712" s="1"/>
      <c r="AR1712" s="1"/>
      <c r="AS1712" s="1"/>
      <c r="AT1712" s="1"/>
      <c r="AU1712" s="1"/>
      <c r="AV1712" s="1"/>
    </row>
    <row r="1713" spans="36:48">
      <c r="AJ1713" s="1"/>
      <c r="AP1713" s="1"/>
      <c r="AQ1713" s="1"/>
      <c r="AR1713" s="1"/>
      <c r="AS1713" s="1"/>
      <c r="AT1713" s="1"/>
      <c r="AU1713" s="1"/>
      <c r="AV1713" s="1"/>
    </row>
    <row r="1714" spans="36:48">
      <c r="AJ1714" s="1"/>
      <c r="AP1714" s="1"/>
      <c r="AQ1714" s="1"/>
      <c r="AR1714" s="1"/>
      <c r="AS1714" s="1"/>
      <c r="AT1714" s="1"/>
      <c r="AU1714" s="1"/>
      <c r="AV1714" s="1"/>
    </row>
    <row r="1715" spans="36:48">
      <c r="AJ1715" s="1"/>
      <c r="AP1715" s="1"/>
      <c r="AQ1715" s="1"/>
      <c r="AR1715" s="1"/>
      <c r="AS1715" s="1"/>
      <c r="AT1715" s="1"/>
      <c r="AU1715" s="1"/>
      <c r="AV1715" s="1"/>
    </row>
    <row r="1716" spans="36:48">
      <c r="AJ1716" s="1"/>
      <c r="AP1716" s="1"/>
      <c r="AQ1716" s="1"/>
      <c r="AR1716" s="1"/>
      <c r="AS1716" s="1"/>
      <c r="AT1716" s="1"/>
      <c r="AU1716" s="1"/>
      <c r="AV1716" s="1"/>
    </row>
    <row r="1717" spans="36:48">
      <c r="AJ1717" s="1"/>
      <c r="AP1717" s="1"/>
      <c r="AQ1717" s="1"/>
      <c r="AR1717" s="1"/>
      <c r="AS1717" s="1"/>
      <c r="AT1717" s="1"/>
      <c r="AU1717" s="1"/>
      <c r="AV1717" s="1"/>
    </row>
    <row r="1718" spans="36:48">
      <c r="AJ1718" s="1"/>
      <c r="AP1718" s="1"/>
      <c r="AQ1718" s="1"/>
      <c r="AR1718" s="1"/>
      <c r="AS1718" s="1"/>
      <c r="AT1718" s="1"/>
      <c r="AU1718" s="1"/>
      <c r="AV1718" s="1"/>
    </row>
    <row r="1719" spans="36:48">
      <c r="AJ1719" s="1"/>
      <c r="AP1719" s="1"/>
      <c r="AQ1719" s="1"/>
      <c r="AR1719" s="1"/>
      <c r="AS1719" s="1"/>
      <c r="AT1719" s="1"/>
      <c r="AU1719" s="1"/>
      <c r="AV1719" s="1"/>
    </row>
    <row r="1720" spans="36:48">
      <c r="AJ1720" s="1"/>
      <c r="AP1720" s="1"/>
      <c r="AQ1720" s="1"/>
      <c r="AR1720" s="1"/>
      <c r="AS1720" s="1"/>
      <c r="AT1720" s="1"/>
      <c r="AU1720" s="1"/>
      <c r="AV1720" s="1"/>
    </row>
    <row r="1721" spans="36:48">
      <c r="AJ1721" s="1"/>
      <c r="AP1721" s="1"/>
      <c r="AQ1721" s="1"/>
      <c r="AR1721" s="1"/>
      <c r="AS1721" s="1"/>
      <c r="AT1721" s="1"/>
      <c r="AU1721" s="1"/>
      <c r="AV1721" s="1"/>
    </row>
    <row r="1722" spans="36:48">
      <c r="AJ1722" s="1"/>
      <c r="AP1722" s="1"/>
      <c r="AQ1722" s="1"/>
      <c r="AR1722" s="1"/>
      <c r="AS1722" s="1"/>
      <c r="AT1722" s="1"/>
      <c r="AU1722" s="1"/>
      <c r="AV1722" s="1"/>
    </row>
    <row r="1723" spans="36:48">
      <c r="AJ1723" s="1"/>
      <c r="AP1723" s="1"/>
      <c r="AQ1723" s="1"/>
      <c r="AR1723" s="1"/>
      <c r="AS1723" s="1"/>
      <c r="AT1723" s="1"/>
      <c r="AU1723" s="1"/>
      <c r="AV1723" s="1"/>
    </row>
    <row r="1724" spans="36:48">
      <c r="AJ1724" s="1"/>
      <c r="AP1724" s="1"/>
      <c r="AQ1724" s="1"/>
      <c r="AR1724" s="1"/>
      <c r="AS1724" s="1"/>
      <c r="AT1724" s="1"/>
      <c r="AU1724" s="1"/>
      <c r="AV1724" s="1"/>
    </row>
    <row r="1725" spans="36:48">
      <c r="AJ1725" s="1"/>
      <c r="AP1725" s="1"/>
      <c r="AQ1725" s="1"/>
      <c r="AR1725" s="1"/>
      <c r="AS1725" s="1"/>
      <c r="AT1725" s="1"/>
      <c r="AU1725" s="1"/>
      <c r="AV1725" s="1"/>
    </row>
    <row r="1726" spans="36:48">
      <c r="AJ1726" s="1"/>
      <c r="AP1726" s="1"/>
      <c r="AQ1726" s="1"/>
      <c r="AR1726" s="1"/>
      <c r="AS1726" s="1"/>
      <c r="AT1726" s="1"/>
      <c r="AU1726" s="1"/>
      <c r="AV1726" s="1"/>
    </row>
    <row r="1727" spans="36:48">
      <c r="AJ1727" s="1"/>
      <c r="AP1727" s="1"/>
      <c r="AQ1727" s="1"/>
      <c r="AR1727" s="1"/>
      <c r="AS1727" s="1"/>
      <c r="AT1727" s="1"/>
      <c r="AU1727" s="1"/>
      <c r="AV1727" s="1"/>
    </row>
    <row r="1728" spans="36:48">
      <c r="AJ1728" s="1"/>
      <c r="AP1728" s="1"/>
      <c r="AQ1728" s="1"/>
      <c r="AR1728" s="1"/>
      <c r="AS1728" s="1"/>
      <c r="AT1728" s="1"/>
      <c r="AU1728" s="1"/>
      <c r="AV1728" s="1"/>
    </row>
    <row r="1729" spans="36:48">
      <c r="AJ1729" s="1"/>
      <c r="AP1729" s="1"/>
      <c r="AQ1729" s="1"/>
      <c r="AR1729" s="1"/>
      <c r="AS1729" s="1"/>
      <c r="AT1729" s="1"/>
      <c r="AU1729" s="1"/>
      <c r="AV1729" s="1"/>
    </row>
    <row r="1730" spans="36:48">
      <c r="AJ1730" s="1"/>
      <c r="AP1730" s="1"/>
      <c r="AQ1730" s="1"/>
      <c r="AR1730" s="1"/>
      <c r="AS1730" s="1"/>
      <c r="AT1730" s="1"/>
      <c r="AU1730" s="1"/>
      <c r="AV1730" s="1"/>
    </row>
    <row r="1731" spans="36:48">
      <c r="AJ1731" s="1"/>
      <c r="AP1731" s="1"/>
      <c r="AQ1731" s="1"/>
      <c r="AR1731" s="1"/>
      <c r="AS1731" s="1"/>
      <c r="AT1731" s="1"/>
      <c r="AU1731" s="1"/>
      <c r="AV1731" s="1"/>
    </row>
    <row r="1732" spans="36:48">
      <c r="AJ1732" s="1"/>
      <c r="AP1732" s="1"/>
      <c r="AQ1732" s="1"/>
      <c r="AR1732" s="1"/>
      <c r="AS1732" s="1"/>
      <c r="AT1732" s="1"/>
      <c r="AU1732" s="1"/>
      <c r="AV1732" s="1"/>
    </row>
    <row r="1733" spans="36:48">
      <c r="AJ1733" s="1"/>
      <c r="AP1733" s="1"/>
      <c r="AQ1733" s="1"/>
      <c r="AR1733" s="1"/>
      <c r="AS1733" s="1"/>
      <c r="AT1733" s="1"/>
      <c r="AU1733" s="1"/>
      <c r="AV1733" s="1"/>
    </row>
    <row r="1734" spans="36:48">
      <c r="AJ1734" s="1"/>
      <c r="AP1734" s="1"/>
      <c r="AQ1734" s="1"/>
      <c r="AR1734" s="1"/>
      <c r="AS1734" s="1"/>
      <c r="AT1734" s="1"/>
      <c r="AU1734" s="1"/>
      <c r="AV1734" s="1"/>
    </row>
    <row r="1735" spans="36:48">
      <c r="AJ1735" s="1"/>
      <c r="AP1735" s="1"/>
      <c r="AQ1735" s="1"/>
      <c r="AR1735" s="1"/>
      <c r="AS1735" s="1"/>
      <c r="AT1735" s="1"/>
      <c r="AU1735" s="1"/>
      <c r="AV1735" s="1"/>
    </row>
    <row r="1736" spans="36:48">
      <c r="AJ1736" s="1"/>
      <c r="AP1736" s="1"/>
      <c r="AQ1736" s="1"/>
      <c r="AR1736" s="1"/>
      <c r="AS1736" s="1"/>
      <c r="AT1736" s="1"/>
      <c r="AU1736" s="1"/>
      <c r="AV1736" s="1"/>
    </row>
    <row r="1737" spans="36:48">
      <c r="AJ1737" s="1"/>
      <c r="AP1737" s="1"/>
      <c r="AQ1737" s="1"/>
      <c r="AR1737" s="1"/>
      <c r="AS1737" s="1"/>
      <c r="AT1737" s="1"/>
      <c r="AU1737" s="1"/>
      <c r="AV1737" s="1"/>
    </row>
    <row r="1738" spans="36:48">
      <c r="AJ1738" s="1"/>
      <c r="AP1738" s="1"/>
      <c r="AQ1738" s="1"/>
      <c r="AR1738" s="1"/>
      <c r="AS1738" s="1"/>
      <c r="AT1738" s="1"/>
      <c r="AU1738" s="1"/>
      <c r="AV1738" s="1"/>
    </row>
    <row r="1739" spans="36:48">
      <c r="AJ1739" s="1"/>
      <c r="AP1739" s="1"/>
      <c r="AQ1739" s="1"/>
      <c r="AR1739" s="1"/>
      <c r="AS1739" s="1"/>
      <c r="AT1739" s="1"/>
      <c r="AU1739" s="1"/>
      <c r="AV1739" s="1"/>
    </row>
    <row r="1740" spans="36:48">
      <c r="AJ1740" s="1"/>
      <c r="AP1740" s="1"/>
      <c r="AQ1740" s="1"/>
      <c r="AR1740" s="1"/>
      <c r="AS1740" s="1"/>
      <c r="AT1740" s="1"/>
      <c r="AU1740" s="1"/>
      <c r="AV1740" s="1"/>
    </row>
    <row r="1741" spans="36:48">
      <c r="AJ1741" s="1"/>
      <c r="AP1741" s="1"/>
      <c r="AQ1741" s="1"/>
      <c r="AR1741" s="1"/>
      <c r="AS1741" s="1"/>
      <c r="AT1741" s="1"/>
      <c r="AU1741" s="1"/>
      <c r="AV1741" s="1"/>
    </row>
    <row r="1742" spans="36:48">
      <c r="AJ1742" s="1"/>
      <c r="AP1742" s="1"/>
      <c r="AQ1742" s="1"/>
      <c r="AR1742" s="1"/>
      <c r="AS1742" s="1"/>
      <c r="AT1742" s="1"/>
      <c r="AU1742" s="1"/>
      <c r="AV1742" s="1"/>
    </row>
    <row r="1743" spans="36:48">
      <c r="AJ1743" s="1"/>
      <c r="AP1743" s="1"/>
      <c r="AQ1743" s="1"/>
      <c r="AR1743" s="1"/>
      <c r="AS1743" s="1"/>
      <c r="AT1743" s="1"/>
      <c r="AU1743" s="1"/>
      <c r="AV1743" s="1"/>
    </row>
    <row r="1744" spans="36:48">
      <c r="AJ1744" s="1"/>
      <c r="AP1744" s="1"/>
      <c r="AQ1744" s="1"/>
      <c r="AR1744" s="1"/>
      <c r="AS1744" s="1"/>
      <c r="AT1744" s="1"/>
      <c r="AU1744" s="1"/>
      <c r="AV1744" s="1"/>
    </row>
    <row r="1745" spans="36:48">
      <c r="AJ1745" s="1"/>
      <c r="AP1745" s="1"/>
      <c r="AQ1745" s="1"/>
      <c r="AR1745" s="1"/>
      <c r="AS1745" s="1"/>
      <c r="AT1745" s="1"/>
      <c r="AU1745" s="1"/>
      <c r="AV1745" s="1"/>
    </row>
    <row r="1746" spans="36:48">
      <c r="AJ1746" s="1"/>
      <c r="AP1746" s="1"/>
      <c r="AQ1746" s="1"/>
      <c r="AR1746" s="1"/>
      <c r="AS1746" s="1"/>
      <c r="AT1746" s="1"/>
      <c r="AU1746" s="1"/>
      <c r="AV1746" s="1"/>
    </row>
    <row r="1747" spans="36:48">
      <c r="AJ1747" s="1"/>
      <c r="AP1747" s="1"/>
      <c r="AQ1747" s="1"/>
      <c r="AR1747" s="1"/>
      <c r="AS1747" s="1"/>
      <c r="AT1747" s="1"/>
      <c r="AU1747" s="1"/>
      <c r="AV1747" s="1"/>
    </row>
    <row r="1748" spans="36:48">
      <c r="AJ1748" s="1"/>
      <c r="AP1748" s="1"/>
      <c r="AQ1748" s="1"/>
      <c r="AR1748" s="1"/>
      <c r="AS1748" s="1"/>
      <c r="AT1748" s="1"/>
      <c r="AU1748" s="1"/>
      <c r="AV1748" s="1"/>
    </row>
    <row r="1749" spans="36:48">
      <c r="AJ1749" s="1"/>
      <c r="AP1749" s="1"/>
      <c r="AQ1749" s="1"/>
      <c r="AR1749" s="1"/>
      <c r="AS1749" s="1"/>
      <c r="AT1749" s="1"/>
      <c r="AU1749" s="1"/>
      <c r="AV1749" s="1"/>
    </row>
    <row r="1750" spans="36:48">
      <c r="AJ1750" s="1"/>
      <c r="AP1750" s="1"/>
      <c r="AQ1750" s="1"/>
      <c r="AR1750" s="1"/>
      <c r="AS1750" s="1"/>
      <c r="AT1750" s="1"/>
      <c r="AU1750" s="1"/>
      <c r="AV1750" s="1"/>
    </row>
    <row r="1751" spans="36:48">
      <c r="AJ1751" s="1"/>
      <c r="AP1751" s="1"/>
      <c r="AQ1751" s="1"/>
      <c r="AR1751" s="1"/>
      <c r="AS1751" s="1"/>
      <c r="AT1751" s="1"/>
      <c r="AU1751" s="1"/>
      <c r="AV1751" s="1"/>
    </row>
    <row r="1752" spans="36:48">
      <c r="AJ1752" s="1"/>
      <c r="AP1752" s="1"/>
      <c r="AQ1752" s="1"/>
      <c r="AR1752" s="1"/>
      <c r="AS1752" s="1"/>
      <c r="AT1752" s="1"/>
      <c r="AU1752" s="1"/>
      <c r="AV1752" s="1"/>
    </row>
    <row r="1753" spans="36:48">
      <c r="AJ1753" s="1"/>
      <c r="AP1753" s="1"/>
      <c r="AQ1753" s="1"/>
      <c r="AR1753" s="1"/>
      <c r="AS1753" s="1"/>
      <c r="AT1753" s="1"/>
      <c r="AU1753" s="1"/>
      <c r="AV1753" s="1"/>
    </row>
    <row r="1754" spans="36:48">
      <c r="AJ1754" s="1"/>
      <c r="AP1754" s="1"/>
      <c r="AQ1754" s="1"/>
      <c r="AR1754" s="1"/>
      <c r="AS1754" s="1"/>
      <c r="AT1754" s="1"/>
      <c r="AU1754" s="1"/>
      <c r="AV1754" s="1"/>
    </row>
    <row r="1755" spans="36:48">
      <c r="AJ1755" s="1"/>
      <c r="AP1755" s="1"/>
      <c r="AQ1755" s="1"/>
      <c r="AR1755" s="1"/>
      <c r="AS1755" s="1"/>
      <c r="AT1755" s="1"/>
      <c r="AU1755" s="1"/>
      <c r="AV1755" s="1"/>
    </row>
    <row r="1756" spans="36:48">
      <c r="AJ1756" s="1"/>
      <c r="AP1756" s="1"/>
      <c r="AQ1756" s="1"/>
      <c r="AR1756" s="1"/>
      <c r="AS1756" s="1"/>
      <c r="AT1756" s="1"/>
      <c r="AU1756" s="1"/>
      <c r="AV1756" s="1"/>
    </row>
    <row r="1757" spans="36:48">
      <c r="AJ1757" s="1"/>
      <c r="AP1757" s="1"/>
      <c r="AQ1757" s="1"/>
      <c r="AR1757" s="1"/>
      <c r="AS1757" s="1"/>
      <c r="AT1757" s="1"/>
      <c r="AU1757" s="1"/>
      <c r="AV1757" s="1"/>
    </row>
    <row r="1758" spans="36:48">
      <c r="AJ1758" s="1"/>
      <c r="AP1758" s="1"/>
      <c r="AQ1758" s="1"/>
      <c r="AR1758" s="1"/>
      <c r="AS1758" s="1"/>
      <c r="AT1758" s="1"/>
      <c r="AU1758" s="1"/>
      <c r="AV1758" s="1"/>
    </row>
    <row r="1759" spans="36:48">
      <c r="AJ1759" s="1"/>
      <c r="AP1759" s="1"/>
      <c r="AQ1759" s="1"/>
      <c r="AR1759" s="1"/>
      <c r="AS1759" s="1"/>
      <c r="AT1759" s="1"/>
      <c r="AU1759" s="1"/>
      <c r="AV1759" s="1"/>
    </row>
    <row r="1760" spans="36:48">
      <c r="AJ1760" s="1"/>
      <c r="AP1760" s="1"/>
      <c r="AQ1760" s="1"/>
      <c r="AR1760" s="1"/>
      <c r="AS1760" s="1"/>
      <c r="AT1760" s="1"/>
      <c r="AU1760" s="1"/>
      <c r="AV1760" s="1"/>
    </row>
    <row r="1761" spans="36:48">
      <c r="AJ1761" s="1"/>
      <c r="AP1761" s="1"/>
      <c r="AQ1761" s="1"/>
      <c r="AR1761" s="1"/>
      <c r="AS1761" s="1"/>
      <c r="AT1761" s="1"/>
      <c r="AU1761" s="1"/>
      <c r="AV1761" s="1"/>
    </row>
    <row r="1762" spans="36:48">
      <c r="AJ1762" s="1"/>
      <c r="AP1762" s="1"/>
      <c r="AQ1762" s="1"/>
      <c r="AR1762" s="1"/>
      <c r="AS1762" s="1"/>
      <c r="AT1762" s="1"/>
      <c r="AU1762" s="1"/>
      <c r="AV1762" s="1"/>
    </row>
    <row r="1763" spans="36:48">
      <c r="AJ1763" s="1"/>
      <c r="AP1763" s="1"/>
      <c r="AQ1763" s="1"/>
      <c r="AR1763" s="1"/>
      <c r="AS1763" s="1"/>
      <c r="AT1763" s="1"/>
      <c r="AU1763" s="1"/>
      <c r="AV1763" s="1"/>
    </row>
    <row r="1764" spans="36:48">
      <c r="AJ1764" s="1"/>
      <c r="AP1764" s="1"/>
      <c r="AQ1764" s="1"/>
      <c r="AR1764" s="1"/>
      <c r="AS1764" s="1"/>
      <c r="AT1764" s="1"/>
      <c r="AU1764" s="1"/>
      <c r="AV1764" s="1"/>
    </row>
    <row r="1765" spans="36:48">
      <c r="AJ1765" s="1"/>
      <c r="AP1765" s="1"/>
      <c r="AQ1765" s="1"/>
      <c r="AR1765" s="1"/>
      <c r="AS1765" s="1"/>
      <c r="AT1765" s="1"/>
      <c r="AU1765" s="1"/>
      <c r="AV1765" s="1"/>
    </row>
    <row r="1766" spans="36:48">
      <c r="AJ1766" s="1"/>
      <c r="AP1766" s="1"/>
      <c r="AQ1766" s="1"/>
      <c r="AR1766" s="1"/>
      <c r="AS1766" s="1"/>
      <c r="AT1766" s="1"/>
      <c r="AU1766" s="1"/>
      <c r="AV1766" s="1"/>
    </row>
    <row r="1767" spans="36:48">
      <c r="AJ1767" s="1"/>
      <c r="AP1767" s="1"/>
      <c r="AQ1767" s="1"/>
      <c r="AR1767" s="1"/>
      <c r="AS1767" s="1"/>
      <c r="AT1767" s="1"/>
      <c r="AU1767" s="1"/>
      <c r="AV1767" s="1"/>
    </row>
    <row r="1768" spans="36:48">
      <c r="AJ1768" s="1"/>
      <c r="AP1768" s="1"/>
      <c r="AQ1768" s="1"/>
      <c r="AR1768" s="1"/>
      <c r="AS1768" s="1"/>
      <c r="AT1768" s="1"/>
      <c r="AU1768" s="1"/>
      <c r="AV1768" s="1"/>
    </row>
    <row r="1769" spans="36:48">
      <c r="AJ1769" s="1"/>
      <c r="AP1769" s="1"/>
      <c r="AQ1769" s="1"/>
      <c r="AR1769" s="1"/>
      <c r="AS1769" s="1"/>
      <c r="AT1769" s="1"/>
      <c r="AU1769" s="1"/>
      <c r="AV1769" s="1"/>
    </row>
    <row r="1770" spans="36:48">
      <c r="AJ1770" s="1"/>
      <c r="AP1770" s="1"/>
      <c r="AQ1770" s="1"/>
      <c r="AR1770" s="1"/>
      <c r="AS1770" s="1"/>
      <c r="AT1770" s="1"/>
      <c r="AU1770" s="1"/>
      <c r="AV1770" s="1"/>
    </row>
    <row r="1771" spans="36:48">
      <c r="AJ1771" s="1"/>
      <c r="AP1771" s="1"/>
      <c r="AQ1771" s="1"/>
      <c r="AR1771" s="1"/>
      <c r="AS1771" s="1"/>
      <c r="AT1771" s="1"/>
      <c r="AU1771" s="1"/>
      <c r="AV1771" s="1"/>
    </row>
    <row r="1772" spans="36:48">
      <c r="AJ1772" s="1"/>
      <c r="AP1772" s="1"/>
      <c r="AQ1772" s="1"/>
      <c r="AR1772" s="1"/>
      <c r="AS1772" s="1"/>
      <c r="AT1772" s="1"/>
      <c r="AU1772" s="1"/>
      <c r="AV1772" s="1"/>
    </row>
    <row r="1773" spans="36:48">
      <c r="AJ1773" s="1"/>
      <c r="AP1773" s="1"/>
      <c r="AQ1773" s="1"/>
      <c r="AR1773" s="1"/>
      <c r="AS1773" s="1"/>
      <c r="AT1773" s="1"/>
      <c r="AU1773" s="1"/>
      <c r="AV1773" s="1"/>
    </row>
    <row r="1774" spans="36:48">
      <c r="AJ1774" s="1"/>
      <c r="AP1774" s="1"/>
      <c r="AQ1774" s="1"/>
      <c r="AR1774" s="1"/>
      <c r="AS1774" s="1"/>
      <c r="AT1774" s="1"/>
      <c r="AU1774" s="1"/>
      <c r="AV1774" s="1"/>
    </row>
    <row r="1775" spans="36:48">
      <c r="AJ1775" s="1"/>
      <c r="AP1775" s="1"/>
      <c r="AQ1775" s="1"/>
      <c r="AR1775" s="1"/>
      <c r="AS1775" s="1"/>
      <c r="AT1775" s="1"/>
      <c r="AU1775" s="1"/>
      <c r="AV1775" s="1"/>
    </row>
    <row r="1776" spans="36:48">
      <c r="AJ1776" s="1"/>
      <c r="AP1776" s="1"/>
      <c r="AQ1776" s="1"/>
      <c r="AR1776" s="1"/>
      <c r="AS1776" s="1"/>
      <c r="AT1776" s="1"/>
      <c r="AU1776" s="1"/>
      <c r="AV1776" s="1"/>
    </row>
    <row r="1777" spans="36:48">
      <c r="AJ1777" s="1"/>
      <c r="AP1777" s="1"/>
      <c r="AQ1777" s="1"/>
      <c r="AR1777" s="1"/>
      <c r="AS1777" s="1"/>
      <c r="AT1777" s="1"/>
      <c r="AU1777" s="1"/>
      <c r="AV1777" s="1"/>
    </row>
    <row r="1778" spans="36:48">
      <c r="AJ1778" s="1"/>
      <c r="AP1778" s="1"/>
      <c r="AQ1778" s="1"/>
      <c r="AR1778" s="1"/>
      <c r="AS1778" s="1"/>
      <c r="AT1778" s="1"/>
      <c r="AU1778" s="1"/>
      <c r="AV1778" s="1"/>
    </row>
    <row r="1779" spans="36:48">
      <c r="AJ1779" s="1"/>
      <c r="AP1779" s="1"/>
      <c r="AQ1779" s="1"/>
      <c r="AR1779" s="1"/>
      <c r="AS1779" s="1"/>
      <c r="AT1779" s="1"/>
      <c r="AU1779" s="1"/>
      <c r="AV1779" s="1"/>
    </row>
    <row r="1780" spans="36:48">
      <c r="AJ1780" s="1"/>
      <c r="AP1780" s="1"/>
      <c r="AQ1780" s="1"/>
      <c r="AR1780" s="1"/>
      <c r="AS1780" s="1"/>
      <c r="AT1780" s="1"/>
      <c r="AU1780" s="1"/>
      <c r="AV1780" s="1"/>
    </row>
    <row r="1781" spans="36:48">
      <c r="AJ1781" s="1"/>
      <c r="AP1781" s="1"/>
      <c r="AQ1781" s="1"/>
      <c r="AR1781" s="1"/>
      <c r="AS1781" s="1"/>
      <c r="AT1781" s="1"/>
      <c r="AU1781" s="1"/>
      <c r="AV1781" s="1"/>
    </row>
    <row r="1782" spans="36:48">
      <c r="AJ1782" s="1"/>
      <c r="AP1782" s="1"/>
      <c r="AQ1782" s="1"/>
      <c r="AR1782" s="1"/>
      <c r="AS1782" s="1"/>
      <c r="AT1782" s="1"/>
      <c r="AU1782" s="1"/>
      <c r="AV1782" s="1"/>
    </row>
    <row r="1783" spans="36:48">
      <c r="AJ1783" s="1"/>
      <c r="AP1783" s="1"/>
      <c r="AQ1783" s="1"/>
      <c r="AR1783" s="1"/>
      <c r="AS1783" s="1"/>
      <c r="AT1783" s="1"/>
      <c r="AU1783" s="1"/>
      <c r="AV1783" s="1"/>
    </row>
    <row r="1784" spans="36:48">
      <c r="AJ1784" s="1"/>
      <c r="AP1784" s="1"/>
      <c r="AQ1784" s="1"/>
      <c r="AR1784" s="1"/>
      <c r="AS1784" s="1"/>
      <c r="AT1784" s="1"/>
      <c r="AU1784" s="1"/>
      <c r="AV1784" s="1"/>
    </row>
    <row r="1785" spans="36:48">
      <c r="AJ1785" s="1"/>
      <c r="AP1785" s="1"/>
      <c r="AQ1785" s="1"/>
      <c r="AR1785" s="1"/>
      <c r="AS1785" s="1"/>
      <c r="AT1785" s="1"/>
      <c r="AU1785" s="1"/>
      <c r="AV1785" s="1"/>
    </row>
    <row r="1786" spans="36:48">
      <c r="AJ1786" s="1"/>
      <c r="AP1786" s="1"/>
      <c r="AQ1786" s="1"/>
      <c r="AR1786" s="1"/>
      <c r="AS1786" s="1"/>
      <c r="AT1786" s="1"/>
      <c r="AU1786" s="1"/>
      <c r="AV1786" s="1"/>
    </row>
    <row r="1787" spans="36:48">
      <c r="AJ1787" s="1"/>
      <c r="AP1787" s="1"/>
      <c r="AQ1787" s="1"/>
      <c r="AR1787" s="1"/>
      <c r="AS1787" s="1"/>
      <c r="AT1787" s="1"/>
      <c r="AU1787" s="1"/>
      <c r="AV1787" s="1"/>
    </row>
    <row r="1788" spans="36:48">
      <c r="AJ1788" s="1"/>
      <c r="AP1788" s="1"/>
      <c r="AQ1788" s="1"/>
      <c r="AR1788" s="1"/>
      <c r="AS1788" s="1"/>
      <c r="AT1788" s="1"/>
      <c r="AU1788" s="1"/>
      <c r="AV1788" s="1"/>
    </row>
    <row r="1789" spans="36:48">
      <c r="AJ1789" s="1"/>
      <c r="AP1789" s="1"/>
      <c r="AQ1789" s="1"/>
      <c r="AR1789" s="1"/>
      <c r="AS1789" s="1"/>
      <c r="AT1789" s="1"/>
      <c r="AU1789" s="1"/>
      <c r="AV1789" s="1"/>
    </row>
    <row r="1790" spans="36:48">
      <c r="AJ1790" s="1"/>
      <c r="AP1790" s="1"/>
      <c r="AQ1790" s="1"/>
      <c r="AR1790" s="1"/>
      <c r="AS1790" s="1"/>
      <c r="AT1790" s="1"/>
      <c r="AU1790" s="1"/>
      <c r="AV1790" s="1"/>
    </row>
    <row r="1791" spans="36:48">
      <c r="AJ1791" s="1"/>
      <c r="AP1791" s="1"/>
      <c r="AQ1791" s="1"/>
      <c r="AR1791" s="1"/>
      <c r="AS1791" s="1"/>
      <c r="AT1791" s="1"/>
      <c r="AU1791" s="1"/>
      <c r="AV1791" s="1"/>
    </row>
    <row r="1792" spans="36:48">
      <c r="AJ1792" s="1"/>
      <c r="AP1792" s="1"/>
      <c r="AQ1792" s="1"/>
      <c r="AR1792" s="1"/>
      <c r="AS1792" s="1"/>
      <c r="AT1792" s="1"/>
      <c r="AU1792" s="1"/>
      <c r="AV1792" s="1"/>
    </row>
    <row r="1793" spans="36:48">
      <c r="AJ1793" s="1"/>
      <c r="AP1793" s="1"/>
      <c r="AQ1793" s="1"/>
      <c r="AR1793" s="1"/>
      <c r="AS1793" s="1"/>
      <c r="AT1793" s="1"/>
      <c r="AU1793" s="1"/>
      <c r="AV1793" s="1"/>
    </row>
    <row r="1794" spans="36:48">
      <c r="AJ1794" s="1"/>
      <c r="AP1794" s="1"/>
      <c r="AQ1794" s="1"/>
      <c r="AR1794" s="1"/>
      <c r="AS1794" s="1"/>
      <c r="AT1794" s="1"/>
      <c r="AU1794" s="1"/>
      <c r="AV1794" s="1"/>
    </row>
    <row r="1795" spans="36:48">
      <c r="AJ1795" s="1"/>
      <c r="AP1795" s="1"/>
      <c r="AQ1795" s="1"/>
      <c r="AR1795" s="1"/>
      <c r="AS1795" s="1"/>
      <c r="AT1795" s="1"/>
      <c r="AU1795" s="1"/>
      <c r="AV1795" s="1"/>
    </row>
    <row r="1796" spans="36:48">
      <c r="AJ1796" s="1"/>
      <c r="AP1796" s="1"/>
      <c r="AQ1796" s="1"/>
      <c r="AR1796" s="1"/>
      <c r="AS1796" s="1"/>
      <c r="AT1796" s="1"/>
      <c r="AU1796" s="1"/>
      <c r="AV1796" s="1"/>
    </row>
    <row r="1797" spans="36:48">
      <c r="AJ1797" s="1"/>
      <c r="AP1797" s="1"/>
      <c r="AQ1797" s="1"/>
      <c r="AR1797" s="1"/>
      <c r="AS1797" s="1"/>
      <c r="AT1797" s="1"/>
      <c r="AU1797" s="1"/>
      <c r="AV1797" s="1"/>
    </row>
    <row r="1798" spans="36:48">
      <c r="AJ1798" s="1"/>
      <c r="AP1798" s="1"/>
      <c r="AQ1798" s="1"/>
      <c r="AR1798" s="1"/>
      <c r="AS1798" s="1"/>
      <c r="AT1798" s="1"/>
      <c r="AU1798" s="1"/>
      <c r="AV1798" s="1"/>
    </row>
    <row r="1799" spans="36:48">
      <c r="AJ1799" s="1"/>
      <c r="AP1799" s="1"/>
      <c r="AQ1799" s="1"/>
      <c r="AR1799" s="1"/>
      <c r="AS1799" s="1"/>
      <c r="AT1799" s="1"/>
      <c r="AU1799" s="1"/>
      <c r="AV1799" s="1"/>
    </row>
    <row r="1800" spans="36:48">
      <c r="AJ1800" s="1"/>
      <c r="AP1800" s="1"/>
      <c r="AQ1800" s="1"/>
      <c r="AR1800" s="1"/>
      <c r="AS1800" s="1"/>
      <c r="AT1800" s="1"/>
      <c r="AU1800" s="1"/>
      <c r="AV1800" s="1"/>
    </row>
    <row r="1801" spans="36:48">
      <c r="AJ1801" s="1"/>
      <c r="AP1801" s="1"/>
      <c r="AQ1801" s="1"/>
      <c r="AR1801" s="1"/>
      <c r="AS1801" s="1"/>
      <c r="AT1801" s="1"/>
      <c r="AU1801" s="1"/>
      <c r="AV1801" s="1"/>
    </row>
    <row r="1802" spans="36:48">
      <c r="AJ1802" s="1"/>
      <c r="AP1802" s="1"/>
      <c r="AQ1802" s="1"/>
      <c r="AR1802" s="1"/>
      <c r="AS1802" s="1"/>
      <c r="AT1802" s="1"/>
      <c r="AU1802" s="1"/>
      <c r="AV1802" s="1"/>
    </row>
    <row r="1803" spans="36:48">
      <c r="AJ1803" s="1"/>
      <c r="AP1803" s="1"/>
      <c r="AQ1803" s="1"/>
      <c r="AR1803" s="1"/>
      <c r="AS1803" s="1"/>
      <c r="AT1803" s="1"/>
      <c r="AU1803" s="1"/>
      <c r="AV1803" s="1"/>
    </row>
    <row r="1804" spans="36:48">
      <c r="AJ1804" s="1"/>
      <c r="AP1804" s="1"/>
      <c r="AQ1804" s="1"/>
      <c r="AR1804" s="1"/>
      <c r="AS1804" s="1"/>
      <c r="AT1804" s="1"/>
      <c r="AU1804" s="1"/>
      <c r="AV1804" s="1"/>
    </row>
    <row r="1805" spans="36:48">
      <c r="AJ1805" s="1"/>
      <c r="AP1805" s="1"/>
      <c r="AQ1805" s="1"/>
      <c r="AR1805" s="1"/>
      <c r="AS1805" s="1"/>
      <c r="AT1805" s="1"/>
      <c r="AU1805" s="1"/>
      <c r="AV1805" s="1"/>
    </row>
    <row r="1806" spans="36:48">
      <c r="AJ1806" s="1"/>
      <c r="AP1806" s="1"/>
      <c r="AQ1806" s="1"/>
      <c r="AR1806" s="1"/>
      <c r="AS1806" s="1"/>
      <c r="AT1806" s="1"/>
      <c r="AU1806" s="1"/>
      <c r="AV1806" s="1"/>
    </row>
    <row r="1807" spans="36:48">
      <c r="AJ1807" s="1"/>
      <c r="AP1807" s="1"/>
      <c r="AQ1807" s="1"/>
      <c r="AR1807" s="1"/>
      <c r="AS1807" s="1"/>
      <c r="AT1807" s="1"/>
      <c r="AU1807" s="1"/>
      <c r="AV1807" s="1"/>
    </row>
    <row r="1808" spans="36:48">
      <c r="AJ1808" s="1"/>
      <c r="AP1808" s="1"/>
      <c r="AQ1808" s="1"/>
      <c r="AR1808" s="1"/>
      <c r="AS1808" s="1"/>
      <c r="AT1808" s="1"/>
      <c r="AU1808" s="1"/>
      <c r="AV1808" s="1"/>
    </row>
    <row r="1809" spans="36:48">
      <c r="AJ1809" s="1"/>
      <c r="AP1809" s="1"/>
      <c r="AQ1809" s="1"/>
      <c r="AR1809" s="1"/>
      <c r="AS1809" s="1"/>
      <c r="AT1809" s="1"/>
      <c r="AU1809" s="1"/>
      <c r="AV1809" s="1"/>
    </row>
    <row r="1810" spans="36:48">
      <c r="AJ1810" s="1"/>
      <c r="AP1810" s="1"/>
      <c r="AQ1810" s="1"/>
      <c r="AR1810" s="1"/>
      <c r="AS1810" s="1"/>
      <c r="AT1810" s="1"/>
      <c r="AU1810" s="1"/>
      <c r="AV1810" s="1"/>
    </row>
    <row r="1811" spans="36:48">
      <c r="AJ1811" s="1"/>
      <c r="AP1811" s="1"/>
      <c r="AQ1811" s="1"/>
      <c r="AR1811" s="1"/>
      <c r="AS1811" s="1"/>
      <c r="AT1811" s="1"/>
      <c r="AU1811" s="1"/>
      <c r="AV1811" s="1"/>
    </row>
    <row r="1812" spans="36:48">
      <c r="AJ1812" s="1"/>
      <c r="AP1812" s="1"/>
      <c r="AQ1812" s="1"/>
      <c r="AR1812" s="1"/>
      <c r="AS1812" s="1"/>
      <c r="AT1812" s="1"/>
      <c r="AU1812" s="1"/>
      <c r="AV1812" s="1"/>
    </row>
    <row r="1813" spans="36:48">
      <c r="AJ1813" s="1"/>
      <c r="AP1813" s="1"/>
      <c r="AQ1813" s="1"/>
      <c r="AR1813" s="1"/>
      <c r="AS1813" s="1"/>
      <c r="AT1813" s="1"/>
      <c r="AU1813" s="1"/>
      <c r="AV1813" s="1"/>
    </row>
    <row r="1814" spans="36:48">
      <c r="AJ1814" s="1"/>
      <c r="AP1814" s="1"/>
      <c r="AQ1814" s="1"/>
      <c r="AR1814" s="1"/>
      <c r="AS1814" s="1"/>
      <c r="AT1814" s="1"/>
      <c r="AU1814" s="1"/>
      <c r="AV1814" s="1"/>
    </row>
    <row r="1815" spans="36:48">
      <c r="AJ1815" s="1"/>
      <c r="AP1815" s="1"/>
      <c r="AQ1815" s="1"/>
      <c r="AR1815" s="1"/>
      <c r="AS1815" s="1"/>
      <c r="AT1815" s="1"/>
      <c r="AU1815" s="1"/>
      <c r="AV1815" s="1"/>
    </row>
    <row r="1816" spans="36:48">
      <c r="AJ1816" s="1"/>
      <c r="AP1816" s="1"/>
      <c r="AQ1816" s="1"/>
      <c r="AR1816" s="1"/>
      <c r="AS1816" s="1"/>
      <c r="AT1816" s="1"/>
      <c r="AU1816" s="1"/>
      <c r="AV1816" s="1"/>
    </row>
    <row r="1817" spans="36:48">
      <c r="AJ1817" s="1"/>
      <c r="AP1817" s="1"/>
      <c r="AQ1817" s="1"/>
      <c r="AR1817" s="1"/>
      <c r="AS1817" s="1"/>
      <c r="AT1817" s="1"/>
      <c r="AU1817" s="1"/>
      <c r="AV1817" s="1"/>
    </row>
    <row r="1818" spans="36:48">
      <c r="AJ1818" s="1"/>
      <c r="AP1818" s="1"/>
      <c r="AQ1818" s="1"/>
      <c r="AR1818" s="1"/>
      <c r="AS1818" s="1"/>
      <c r="AT1818" s="1"/>
      <c r="AU1818" s="1"/>
      <c r="AV1818" s="1"/>
    </row>
    <row r="1819" spans="36:48">
      <c r="AJ1819" s="1"/>
      <c r="AP1819" s="1"/>
      <c r="AQ1819" s="1"/>
      <c r="AR1819" s="1"/>
      <c r="AS1819" s="1"/>
      <c r="AT1819" s="1"/>
      <c r="AU1819" s="1"/>
      <c r="AV1819" s="1"/>
    </row>
    <row r="1820" spans="36:48">
      <c r="AJ1820" s="1"/>
      <c r="AP1820" s="1"/>
      <c r="AQ1820" s="1"/>
      <c r="AR1820" s="1"/>
      <c r="AS1820" s="1"/>
      <c r="AT1820" s="1"/>
      <c r="AU1820" s="1"/>
      <c r="AV1820" s="1"/>
    </row>
    <row r="1821" spans="36:48">
      <c r="AJ1821" s="1"/>
      <c r="AP1821" s="1"/>
      <c r="AQ1821" s="1"/>
      <c r="AR1821" s="1"/>
      <c r="AS1821" s="1"/>
      <c r="AT1821" s="1"/>
      <c r="AU1821" s="1"/>
      <c r="AV1821" s="1"/>
    </row>
    <row r="1822" spans="36:48">
      <c r="AJ1822" s="1"/>
      <c r="AP1822" s="1"/>
      <c r="AQ1822" s="1"/>
      <c r="AR1822" s="1"/>
      <c r="AS1822" s="1"/>
      <c r="AT1822" s="1"/>
      <c r="AU1822" s="1"/>
      <c r="AV1822" s="1"/>
    </row>
    <row r="1823" spans="36:48">
      <c r="AJ1823" s="1"/>
      <c r="AP1823" s="1"/>
      <c r="AQ1823" s="1"/>
      <c r="AR1823" s="1"/>
      <c r="AS1823" s="1"/>
      <c r="AT1823" s="1"/>
      <c r="AU1823" s="1"/>
      <c r="AV1823" s="1"/>
    </row>
    <row r="1824" spans="36:48">
      <c r="AJ1824" s="1"/>
      <c r="AP1824" s="1"/>
      <c r="AQ1824" s="1"/>
      <c r="AR1824" s="1"/>
      <c r="AS1824" s="1"/>
      <c r="AT1824" s="1"/>
      <c r="AU1824" s="1"/>
      <c r="AV1824" s="1"/>
    </row>
    <row r="1825" spans="36:48">
      <c r="AJ1825" s="1"/>
      <c r="AP1825" s="1"/>
      <c r="AQ1825" s="1"/>
      <c r="AR1825" s="1"/>
      <c r="AS1825" s="1"/>
      <c r="AT1825" s="1"/>
      <c r="AU1825" s="1"/>
      <c r="AV1825" s="1"/>
    </row>
    <row r="1826" spans="36:48">
      <c r="AJ1826" s="1"/>
      <c r="AP1826" s="1"/>
      <c r="AQ1826" s="1"/>
      <c r="AR1826" s="1"/>
      <c r="AS1826" s="1"/>
      <c r="AT1826" s="1"/>
      <c r="AU1826" s="1"/>
      <c r="AV1826" s="1"/>
    </row>
    <row r="1827" spans="36:48">
      <c r="AJ1827" s="1"/>
      <c r="AP1827" s="1"/>
      <c r="AQ1827" s="1"/>
      <c r="AR1827" s="1"/>
      <c r="AS1827" s="1"/>
      <c r="AT1827" s="1"/>
      <c r="AU1827" s="1"/>
      <c r="AV1827" s="1"/>
    </row>
    <row r="1828" spans="36:48">
      <c r="AJ1828" s="1"/>
      <c r="AP1828" s="1"/>
      <c r="AQ1828" s="1"/>
      <c r="AR1828" s="1"/>
      <c r="AS1828" s="1"/>
      <c r="AT1828" s="1"/>
      <c r="AU1828" s="1"/>
      <c r="AV1828" s="1"/>
    </row>
    <row r="1829" spans="36:48">
      <c r="AJ1829" s="1"/>
      <c r="AP1829" s="1"/>
      <c r="AQ1829" s="1"/>
      <c r="AR1829" s="1"/>
      <c r="AS1829" s="1"/>
      <c r="AT1829" s="1"/>
      <c r="AU1829" s="1"/>
      <c r="AV1829" s="1"/>
    </row>
    <row r="1830" spans="36:48">
      <c r="AJ1830" s="1"/>
      <c r="AP1830" s="1"/>
      <c r="AQ1830" s="1"/>
      <c r="AR1830" s="1"/>
      <c r="AS1830" s="1"/>
      <c r="AT1830" s="1"/>
      <c r="AU1830" s="1"/>
      <c r="AV1830" s="1"/>
    </row>
    <row r="1831" spans="36:48">
      <c r="AJ1831" s="1"/>
      <c r="AP1831" s="1"/>
      <c r="AQ1831" s="1"/>
      <c r="AR1831" s="1"/>
      <c r="AS1831" s="1"/>
      <c r="AT1831" s="1"/>
      <c r="AU1831" s="1"/>
      <c r="AV1831" s="1"/>
    </row>
    <row r="1832" spans="36:48">
      <c r="AJ1832" s="1"/>
      <c r="AP1832" s="1"/>
      <c r="AQ1832" s="1"/>
      <c r="AR1832" s="1"/>
      <c r="AS1832" s="1"/>
      <c r="AT1832" s="1"/>
      <c r="AU1832" s="1"/>
      <c r="AV1832" s="1"/>
    </row>
    <row r="1833" spans="36:48">
      <c r="AJ1833" s="1"/>
      <c r="AP1833" s="1"/>
      <c r="AQ1833" s="1"/>
      <c r="AR1833" s="1"/>
      <c r="AS1833" s="1"/>
      <c r="AT1833" s="1"/>
      <c r="AU1833" s="1"/>
      <c r="AV1833" s="1"/>
    </row>
    <row r="1834" spans="36:48">
      <c r="AJ1834" s="1"/>
      <c r="AP1834" s="1"/>
      <c r="AQ1834" s="1"/>
      <c r="AR1834" s="1"/>
      <c r="AS1834" s="1"/>
      <c r="AT1834" s="1"/>
      <c r="AU1834" s="1"/>
      <c r="AV1834" s="1"/>
    </row>
    <row r="1835" spans="36:48">
      <c r="AJ1835" s="1"/>
      <c r="AP1835" s="1"/>
      <c r="AQ1835" s="1"/>
      <c r="AR1835" s="1"/>
      <c r="AS1835" s="1"/>
      <c r="AT1835" s="1"/>
      <c r="AU1835" s="1"/>
      <c r="AV1835" s="1"/>
    </row>
    <row r="1836" spans="36:48">
      <c r="AJ1836" s="1"/>
      <c r="AP1836" s="1"/>
      <c r="AQ1836" s="1"/>
      <c r="AR1836" s="1"/>
      <c r="AS1836" s="1"/>
      <c r="AT1836" s="1"/>
      <c r="AU1836" s="1"/>
      <c r="AV1836" s="1"/>
    </row>
    <row r="1837" spans="36:48">
      <c r="AJ1837" s="1"/>
      <c r="AP1837" s="1"/>
      <c r="AQ1837" s="1"/>
      <c r="AR1837" s="1"/>
      <c r="AS1837" s="1"/>
      <c r="AT1837" s="1"/>
      <c r="AU1837" s="1"/>
      <c r="AV1837" s="1"/>
    </row>
    <row r="1838" spans="36:48">
      <c r="AJ1838" s="1"/>
      <c r="AP1838" s="1"/>
      <c r="AQ1838" s="1"/>
      <c r="AR1838" s="1"/>
      <c r="AS1838" s="1"/>
      <c r="AT1838" s="1"/>
      <c r="AU1838" s="1"/>
      <c r="AV1838" s="1"/>
    </row>
    <row r="1839" spans="36:48">
      <c r="AJ1839" s="1"/>
      <c r="AP1839" s="1"/>
      <c r="AQ1839" s="1"/>
      <c r="AR1839" s="1"/>
      <c r="AS1839" s="1"/>
      <c r="AT1839" s="1"/>
      <c r="AU1839" s="1"/>
      <c r="AV1839" s="1"/>
    </row>
    <row r="1840" spans="36:48">
      <c r="AJ1840" s="1"/>
      <c r="AP1840" s="1"/>
      <c r="AQ1840" s="1"/>
      <c r="AR1840" s="1"/>
      <c r="AS1840" s="1"/>
      <c r="AT1840" s="1"/>
      <c r="AU1840" s="1"/>
      <c r="AV1840" s="1"/>
    </row>
    <row r="1841" spans="36:48">
      <c r="AJ1841" s="1"/>
      <c r="AP1841" s="1"/>
      <c r="AQ1841" s="1"/>
      <c r="AR1841" s="1"/>
      <c r="AS1841" s="1"/>
      <c r="AT1841" s="1"/>
      <c r="AU1841" s="1"/>
      <c r="AV1841" s="1"/>
    </row>
    <row r="1842" spans="36:48">
      <c r="AJ1842" s="1"/>
      <c r="AP1842" s="1"/>
      <c r="AQ1842" s="1"/>
      <c r="AR1842" s="1"/>
      <c r="AS1842" s="1"/>
      <c r="AT1842" s="1"/>
      <c r="AU1842" s="1"/>
      <c r="AV1842" s="1"/>
    </row>
    <row r="1843" spans="36:48">
      <c r="AJ1843" s="1"/>
      <c r="AP1843" s="1"/>
      <c r="AQ1843" s="1"/>
      <c r="AR1843" s="1"/>
      <c r="AS1843" s="1"/>
      <c r="AT1843" s="1"/>
      <c r="AU1843" s="1"/>
      <c r="AV1843" s="1"/>
    </row>
    <row r="1844" spans="36:48">
      <c r="AJ1844" s="1"/>
      <c r="AP1844" s="1"/>
      <c r="AQ1844" s="1"/>
      <c r="AR1844" s="1"/>
      <c r="AS1844" s="1"/>
      <c r="AT1844" s="1"/>
      <c r="AU1844" s="1"/>
      <c r="AV1844" s="1"/>
    </row>
    <row r="1845" spans="36:48">
      <c r="AJ1845" s="1"/>
      <c r="AP1845" s="1"/>
      <c r="AQ1845" s="1"/>
      <c r="AR1845" s="1"/>
      <c r="AS1845" s="1"/>
      <c r="AT1845" s="1"/>
      <c r="AU1845" s="1"/>
      <c r="AV1845" s="1"/>
    </row>
    <row r="1846" spans="36:48">
      <c r="AJ1846" s="1"/>
      <c r="AP1846" s="1"/>
      <c r="AQ1846" s="1"/>
      <c r="AR1846" s="1"/>
      <c r="AS1846" s="1"/>
      <c r="AT1846" s="1"/>
      <c r="AU1846" s="1"/>
      <c r="AV1846" s="1"/>
    </row>
    <row r="1847" spans="36:48">
      <c r="AJ1847" s="1"/>
      <c r="AP1847" s="1"/>
      <c r="AQ1847" s="1"/>
      <c r="AR1847" s="1"/>
      <c r="AS1847" s="1"/>
      <c r="AT1847" s="1"/>
      <c r="AU1847" s="1"/>
      <c r="AV1847" s="1"/>
    </row>
    <row r="1848" spans="36:48">
      <c r="AJ1848" s="1"/>
      <c r="AP1848" s="1"/>
      <c r="AQ1848" s="1"/>
      <c r="AR1848" s="1"/>
      <c r="AS1848" s="1"/>
      <c r="AT1848" s="1"/>
      <c r="AU1848" s="1"/>
      <c r="AV1848" s="1"/>
    </row>
    <row r="1849" spans="36:48">
      <c r="AJ1849" s="1"/>
      <c r="AP1849" s="1"/>
      <c r="AQ1849" s="1"/>
      <c r="AR1849" s="1"/>
      <c r="AS1849" s="1"/>
      <c r="AT1849" s="1"/>
      <c r="AU1849" s="1"/>
      <c r="AV1849" s="1"/>
    </row>
    <row r="1850" spans="36:48">
      <c r="AJ1850" s="1"/>
      <c r="AP1850" s="1"/>
      <c r="AQ1850" s="1"/>
      <c r="AR1850" s="1"/>
      <c r="AS1850" s="1"/>
      <c r="AT1850" s="1"/>
      <c r="AU1850" s="1"/>
      <c r="AV1850" s="1"/>
    </row>
    <row r="1851" spans="36:48">
      <c r="AJ1851" s="1"/>
      <c r="AP1851" s="1"/>
      <c r="AQ1851" s="1"/>
      <c r="AR1851" s="1"/>
      <c r="AS1851" s="1"/>
      <c r="AT1851" s="1"/>
      <c r="AU1851" s="1"/>
      <c r="AV1851" s="1"/>
    </row>
    <row r="1852" spans="36:48">
      <c r="AJ1852" s="1"/>
      <c r="AP1852" s="1"/>
      <c r="AQ1852" s="1"/>
      <c r="AR1852" s="1"/>
      <c r="AS1852" s="1"/>
      <c r="AT1852" s="1"/>
      <c r="AU1852" s="1"/>
      <c r="AV1852" s="1"/>
    </row>
    <row r="1853" spans="36:48">
      <c r="AJ1853" s="1"/>
      <c r="AP1853" s="1"/>
      <c r="AQ1853" s="1"/>
      <c r="AR1853" s="1"/>
      <c r="AS1853" s="1"/>
      <c r="AT1853" s="1"/>
      <c r="AU1853" s="1"/>
      <c r="AV1853" s="1"/>
    </row>
    <row r="1854" spans="36:48">
      <c r="AJ1854" s="1"/>
      <c r="AP1854" s="1"/>
      <c r="AQ1854" s="1"/>
      <c r="AR1854" s="1"/>
      <c r="AS1854" s="1"/>
      <c r="AT1854" s="1"/>
      <c r="AU1854" s="1"/>
      <c r="AV1854" s="1"/>
    </row>
    <row r="1855" spans="36:48">
      <c r="AJ1855" s="1"/>
      <c r="AP1855" s="1"/>
      <c r="AQ1855" s="1"/>
      <c r="AR1855" s="1"/>
      <c r="AS1855" s="1"/>
      <c r="AT1855" s="1"/>
      <c r="AU1855" s="1"/>
      <c r="AV1855" s="1"/>
    </row>
    <row r="1856" spans="36:48">
      <c r="AJ1856" s="1"/>
      <c r="AP1856" s="1"/>
      <c r="AQ1856" s="1"/>
      <c r="AR1856" s="1"/>
      <c r="AS1856" s="1"/>
      <c r="AT1856" s="1"/>
      <c r="AU1856" s="1"/>
      <c r="AV1856" s="1"/>
    </row>
    <row r="1857" spans="36:48">
      <c r="AJ1857" s="1"/>
      <c r="AP1857" s="1"/>
      <c r="AQ1857" s="1"/>
      <c r="AR1857" s="1"/>
      <c r="AS1857" s="1"/>
      <c r="AT1857" s="1"/>
      <c r="AU1857" s="1"/>
      <c r="AV1857" s="1"/>
    </row>
    <row r="1858" spans="36:48">
      <c r="AJ1858" s="1"/>
      <c r="AP1858" s="1"/>
      <c r="AQ1858" s="1"/>
      <c r="AR1858" s="1"/>
      <c r="AS1858" s="1"/>
      <c r="AT1858" s="1"/>
      <c r="AU1858" s="1"/>
      <c r="AV1858" s="1"/>
    </row>
    <row r="1859" spans="36:48">
      <c r="AJ1859" s="1"/>
      <c r="AP1859" s="1"/>
      <c r="AQ1859" s="1"/>
      <c r="AR1859" s="1"/>
      <c r="AS1859" s="1"/>
      <c r="AT1859" s="1"/>
      <c r="AU1859" s="1"/>
      <c r="AV1859" s="1"/>
    </row>
    <row r="1860" spans="36:48">
      <c r="AJ1860" s="1"/>
      <c r="AP1860" s="1"/>
      <c r="AQ1860" s="1"/>
      <c r="AR1860" s="1"/>
      <c r="AS1860" s="1"/>
      <c r="AT1860" s="1"/>
      <c r="AU1860" s="1"/>
      <c r="AV1860" s="1"/>
    </row>
    <row r="1861" spans="36:48">
      <c r="AJ1861" s="1"/>
      <c r="AP1861" s="1"/>
      <c r="AQ1861" s="1"/>
      <c r="AR1861" s="1"/>
      <c r="AS1861" s="1"/>
      <c r="AT1861" s="1"/>
      <c r="AU1861" s="1"/>
      <c r="AV1861" s="1"/>
    </row>
    <row r="1862" spans="36:48">
      <c r="AJ1862" s="1"/>
      <c r="AP1862" s="1"/>
      <c r="AQ1862" s="1"/>
      <c r="AR1862" s="1"/>
      <c r="AS1862" s="1"/>
      <c r="AT1862" s="1"/>
      <c r="AU1862" s="1"/>
      <c r="AV1862" s="1"/>
    </row>
    <row r="1863" spans="36:48">
      <c r="AJ1863" s="1"/>
      <c r="AP1863" s="1"/>
      <c r="AQ1863" s="1"/>
      <c r="AR1863" s="1"/>
      <c r="AS1863" s="1"/>
      <c r="AT1863" s="1"/>
      <c r="AU1863" s="1"/>
      <c r="AV1863" s="1"/>
    </row>
    <row r="1864" spans="36:48">
      <c r="AJ1864" s="1"/>
      <c r="AP1864" s="1"/>
      <c r="AQ1864" s="1"/>
      <c r="AR1864" s="1"/>
      <c r="AS1864" s="1"/>
      <c r="AT1864" s="1"/>
      <c r="AU1864" s="1"/>
      <c r="AV1864" s="1"/>
    </row>
    <row r="1865" spans="36:48">
      <c r="AJ1865" s="1"/>
      <c r="AP1865" s="1"/>
      <c r="AQ1865" s="1"/>
      <c r="AR1865" s="1"/>
      <c r="AS1865" s="1"/>
      <c r="AT1865" s="1"/>
      <c r="AU1865" s="1"/>
      <c r="AV1865" s="1"/>
    </row>
    <row r="1866" spans="36:48">
      <c r="AJ1866" s="1"/>
      <c r="AP1866" s="1"/>
      <c r="AQ1866" s="1"/>
      <c r="AR1866" s="1"/>
      <c r="AS1866" s="1"/>
      <c r="AT1866" s="1"/>
      <c r="AU1866" s="1"/>
      <c r="AV1866" s="1"/>
    </row>
    <row r="1867" spans="36:48">
      <c r="AJ1867" s="1"/>
      <c r="AP1867" s="1"/>
      <c r="AQ1867" s="1"/>
      <c r="AR1867" s="1"/>
      <c r="AS1867" s="1"/>
      <c r="AT1867" s="1"/>
      <c r="AU1867" s="1"/>
      <c r="AV1867" s="1"/>
    </row>
    <row r="1868" spans="36:48">
      <c r="AJ1868" s="1"/>
      <c r="AP1868" s="1"/>
      <c r="AQ1868" s="1"/>
      <c r="AR1868" s="1"/>
      <c r="AS1868" s="1"/>
      <c r="AT1868" s="1"/>
      <c r="AU1868" s="1"/>
      <c r="AV1868" s="1"/>
    </row>
    <row r="1869" spans="36:48">
      <c r="AJ1869" s="1"/>
      <c r="AP1869" s="1"/>
      <c r="AQ1869" s="1"/>
      <c r="AR1869" s="1"/>
      <c r="AS1869" s="1"/>
      <c r="AT1869" s="1"/>
      <c r="AU1869" s="1"/>
      <c r="AV1869" s="1"/>
    </row>
    <row r="1870" spans="36:48">
      <c r="AJ1870" s="1"/>
      <c r="AP1870" s="1"/>
      <c r="AQ1870" s="1"/>
      <c r="AR1870" s="1"/>
      <c r="AS1870" s="1"/>
      <c r="AT1870" s="1"/>
      <c r="AU1870" s="1"/>
      <c r="AV1870" s="1"/>
    </row>
    <row r="1871" spans="36:48">
      <c r="AJ1871" s="1"/>
      <c r="AP1871" s="1"/>
      <c r="AQ1871" s="1"/>
      <c r="AR1871" s="1"/>
      <c r="AS1871" s="1"/>
      <c r="AT1871" s="1"/>
      <c r="AU1871" s="1"/>
      <c r="AV1871" s="1"/>
    </row>
    <row r="1872" spans="36:48">
      <c r="AJ1872" s="1"/>
      <c r="AP1872" s="1"/>
      <c r="AQ1872" s="1"/>
      <c r="AR1872" s="1"/>
      <c r="AS1872" s="1"/>
      <c r="AT1872" s="1"/>
      <c r="AU1872" s="1"/>
      <c r="AV1872" s="1"/>
    </row>
    <row r="1873" spans="36:48">
      <c r="AJ1873" s="1"/>
      <c r="AP1873" s="1"/>
      <c r="AQ1873" s="1"/>
      <c r="AR1873" s="1"/>
      <c r="AS1873" s="1"/>
      <c r="AT1873" s="1"/>
      <c r="AU1873" s="1"/>
      <c r="AV1873" s="1"/>
    </row>
    <row r="1874" spans="36:48">
      <c r="AJ1874" s="1"/>
      <c r="AP1874" s="1"/>
      <c r="AQ1874" s="1"/>
      <c r="AR1874" s="1"/>
      <c r="AS1874" s="1"/>
      <c r="AT1874" s="1"/>
      <c r="AU1874" s="1"/>
      <c r="AV1874" s="1"/>
    </row>
    <row r="1875" spans="36:48">
      <c r="AJ1875" s="1"/>
      <c r="AP1875" s="1"/>
      <c r="AQ1875" s="1"/>
      <c r="AR1875" s="1"/>
      <c r="AS1875" s="1"/>
      <c r="AT1875" s="1"/>
      <c r="AU1875" s="1"/>
      <c r="AV1875" s="1"/>
    </row>
    <row r="1876" spans="36:48">
      <c r="AJ1876" s="1"/>
      <c r="AP1876" s="1"/>
      <c r="AQ1876" s="1"/>
      <c r="AR1876" s="1"/>
      <c r="AS1876" s="1"/>
      <c r="AT1876" s="1"/>
      <c r="AU1876" s="1"/>
      <c r="AV1876" s="1"/>
    </row>
    <row r="1877" spans="36:48">
      <c r="AJ1877" s="1"/>
      <c r="AP1877" s="1"/>
      <c r="AQ1877" s="1"/>
      <c r="AR1877" s="1"/>
      <c r="AS1877" s="1"/>
      <c r="AT1877" s="1"/>
      <c r="AU1877" s="1"/>
      <c r="AV1877" s="1"/>
    </row>
    <row r="1878" spans="36:48">
      <c r="AJ1878" s="1"/>
      <c r="AP1878" s="1"/>
      <c r="AQ1878" s="1"/>
      <c r="AR1878" s="1"/>
      <c r="AS1878" s="1"/>
      <c r="AT1878" s="1"/>
      <c r="AU1878" s="1"/>
      <c r="AV1878" s="1"/>
    </row>
    <row r="1879" spans="36:48">
      <c r="AJ1879" s="1"/>
      <c r="AP1879" s="1"/>
      <c r="AQ1879" s="1"/>
      <c r="AR1879" s="1"/>
      <c r="AS1879" s="1"/>
      <c r="AT1879" s="1"/>
      <c r="AU1879" s="1"/>
      <c r="AV1879" s="1"/>
    </row>
    <row r="1880" spans="36:48">
      <c r="AJ1880" s="1"/>
      <c r="AP1880" s="1"/>
      <c r="AQ1880" s="1"/>
      <c r="AR1880" s="1"/>
      <c r="AS1880" s="1"/>
      <c r="AT1880" s="1"/>
      <c r="AU1880" s="1"/>
      <c r="AV1880" s="1"/>
    </row>
  </sheetData>
  <mergeCells count="1">
    <mergeCell ref="P4:Q4"/>
  </mergeCells>
  <phoneticPr fontId="11" type="noConversion"/>
  <conditionalFormatting sqref="F10:F61">
    <cfRule type="cellIs" dxfId="127" priority="5" operator="lessThan">
      <formula>0</formula>
    </cfRule>
    <cfRule type="cellIs" dxfId="126" priority="6" operator="greaterThan">
      <formula>0</formula>
    </cfRule>
  </conditionalFormatting>
  <conditionalFormatting sqref="K10:K61">
    <cfRule type="cellIs" dxfId="125" priority="3" operator="lessThan">
      <formula>0</formula>
    </cfRule>
    <cfRule type="cellIs" dxfId="124" priority="4" operator="greaterThan">
      <formula>0</formula>
    </cfRule>
  </conditionalFormatting>
  <conditionalFormatting sqref="M10:M61">
    <cfRule type="cellIs" dxfId="123" priority="1" operator="lessThan">
      <formula>0</formula>
    </cfRule>
    <cfRule type="cellIs" dxfId="122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A1"/>
  <sheetViews>
    <sheetView workbookViewId="0">
      <selection activeCell="A3" sqref="A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9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Y17" sqref="Y17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style="222" customWidth="1"/>
    <col min="8" max="8" width="5.54296875" customWidth="1"/>
    <col min="9" max="9" width="7.08984375" customWidth="1"/>
    <col min="10" max="10" width="6.81640625" style="97" customWidth="1"/>
    <col min="11" max="11" width="4.90625" style="97" customWidth="1"/>
    <col min="12" max="12" width="5.1796875" style="97" customWidth="1"/>
    <col min="13" max="13" width="2.36328125" style="97" customWidth="1"/>
    <col min="14" max="14" width="6.36328125" customWidth="1"/>
    <col min="15" max="15" width="5.8164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269"/>
      <c r="H1" s="39"/>
      <c r="I1" s="39"/>
      <c r="J1" s="101"/>
      <c r="K1" s="101"/>
      <c r="L1" s="101"/>
      <c r="M1" s="101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3" customFormat="1" ht="31.8">
      <c r="A2" s="141"/>
      <c r="B2" s="141"/>
      <c r="C2" s="142" t="s">
        <v>58</v>
      </c>
      <c r="D2" s="141"/>
      <c r="E2" s="141"/>
      <c r="F2" s="141"/>
      <c r="G2" s="266"/>
      <c r="H2" s="141"/>
      <c r="I2" s="141"/>
      <c r="J2" s="142" t="s">
        <v>418</v>
      </c>
      <c r="K2" s="147"/>
      <c r="L2" s="144"/>
      <c r="M2" s="144"/>
      <c r="N2" s="144"/>
      <c r="O2" s="141"/>
      <c r="P2" s="163" t="str">
        <f>+År!B2</f>
        <v>Flådd purke</v>
      </c>
      <c r="Q2" s="148"/>
      <c r="R2" s="163"/>
      <c r="S2" s="141"/>
      <c r="T2" s="148"/>
      <c r="U2" s="148"/>
      <c r="V2" s="141"/>
      <c r="W2" s="141"/>
      <c r="X2" s="24"/>
      <c r="Y2" s="143"/>
      <c r="Z2" s="143"/>
      <c r="AA2" s="143"/>
      <c r="AG2" s="125"/>
    </row>
    <row r="3" spans="1:34">
      <c r="A3" s="39"/>
      <c r="B3" s="39"/>
      <c r="C3" s="39"/>
      <c r="D3" s="39"/>
      <c r="E3" s="39"/>
      <c r="F3" s="39"/>
      <c r="G3" s="269"/>
      <c r="H3" s="39"/>
      <c r="I3" s="39"/>
      <c r="J3" s="101"/>
      <c r="K3" s="101"/>
      <c r="L3" s="101"/>
      <c r="M3" s="101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269"/>
      <c r="H4" s="39"/>
      <c r="I4" s="39"/>
      <c r="J4" s="101"/>
      <c r="K4" s="101"/>
      <c r="L4" s="101"/>
      <c r="M4" s="101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1" customFormat="1" ht="24.6">
      <c r="A5" s="138"/>
      <c r="B5" s="138"/>
      <c r="C5" s="138"/>
      <c r="D5" s="138"/>
      <c r="E5" s="178" t="s">
        <v>419</v>
      </c>
      <c r="F5" s="178"/>
      <c r="G5" s="278">
        <v>23</v>
      </c>
      <c r="H5" s="138"/>
      <c r="I5" s="138"/>
      <c r="J5" s="138"/>
      <c r="K5" s="138"/>
      <c r="L5" s="138"/>
      <c r="M5" s="138"/>
      <c r="N5" s="138"/>
      <c r="O5" s="184" t="s">
        <v>377</v>
      </c>
      <c r="P5" s="183"/>
      <c r="Q5" s="178"/>
      <c r="R5" s="178"/>
      <c r="S5" s="295">
        <f>SUM(G11:G14)</f>
        <v>18002</v>
      </c>
      <c r="T5" s="294"/>
      <c r="U5" s="64"/>
      <c r="V5" s="138"/>
      <c r="W5" s="64"/>
      <c r="X5" s="24"/>
      <c r="Y5" s="24"/>
      <c r="Z5" s="24"/>
      <c r="AE5" s="140"/>
      <c r="AG5" s="181"/>
    </row>
    <row r="6" spans="1:34" ht="15.6">
      <c r="A6" s="45"/>
      <c r="B6" s="45"/>
      <c r="C6" s="45"/>
      <c r="D6" s="45"/>
      <c r="E6" s="45"/>
      <c r="F6" s="45"/>
      <c r="G6" s="268"/>
      <c r="H6" s="45"/>
      <c r="I6" s="45"/>
      <c r="J6" s="145"/>
      <c r="K6" s="145"/>
      <c r="L6" s="145"/>
      <c r="M6" s="145"/>
      <c r="N6" s="45"/>
      <c r="O6" s="45"/>
      <c r="P6" s="83"/>
      <c r="Q6" s="83"/>
      <c r="R6" s="83"/>
      <c r="S6" s="45"/>
      <c r="T6" s="83"/>
      <c r="U6" s="83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268"/>
      <c r="H7" s="45"/>
      <c r="I7" s="45"/>
      <c r="J7" s="145"/>
      <c r="K7" s="145"/>
      <c r="L7" s="145"/>
      <c r="M7" s="145"/>
      <c r="N7" s="45"/>
      <c r="O7" s="45"/>
      <c r="P7" s="83"/>
      <c r="Q7" s="83"/>
      <c r="R7" s="83"/>
      <c r="S7" s="45"/>
      <c r="T7" s="83"/>
      <c r="U7" s="83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268"/>
      <c r="H8" s="45"/>
      <c r="I8" s="72" t="s">
        <v>3</v>
      </c>
      <c r="J8" s="145"/>
      <c r="K8" s="145"/>
      <c r="L8" s="145"/>
      <c r="M8" s="145"/>
      <c r="N8" s="45"/>
      <c r="O8" s="45"/>
      <c r="P8" s="72" t="s">
        <v>18</v>
      </c>
      <c r="Q8" s="72"/>
      <c r="R8" s="72" t="s">
        <v>395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442</v>
      </c>
      <c r="F9" s="45"/>
      <c r="G9" s="270" t="s">
        <v>3</v>
      </c>
      <c r="H9" s="72"/>
      <c r="I9" s="72" t="s">
        <v>401</v>
      </c>
      <c r="J9" s="96" t="s">
        <v>3</v>
      </c>
      <c r="K9" s="96"/>
      <c r="L9" s="96" t="s">
        <v>1</v>
      </c>
      <c r="M9" s="96"/>
      <c r="N9" s="34" t="s">
        <v>18</v>
      </c>
      <c r="O9" s="72"/>
      <c r="P9" s="72" t="s">
        <v>399</v>
      </c>
      <c r="Q9" s="72"/>
      <c r="R9" s="72" t="s">
        <v>399</v>
      </c>
      <c r="S9" s="34" t="s">
        <v>395</v>
      </c>
      <c r="T9" s="72" t="s">
        <v>73</v>
      </c>
      <c r="U9" s="72" t="s">
        <v>449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371</v>
      </c>
      <c r="D10" s="28"/>
      <c r="E10" s="34" t="s">
        <v>421</v>
      </c>
      <c r="F10" s="113" t="s">
        <v>448</v>
      </c>
      <c r="G10" s="270" t="s">
        <v>11</v>
      </c>
      <c r="H10" s="113" t="s">
        <v>448</v>
      </c>
      <c r="I10" s="72" t="s">
        <v>394</v>
      </c>
      <c r="J10" s="96" t="s">
        <v>363</v>
      </c>
      <c r="K10" s="127" t="s">
        <v>448</v>
      </c>
      <c r="L10" s="96" t="s">
        <v>363</v>
      </c>
      <c r="M10" s="96"/>
      <c r="N10" s="34" t="s">
        <v>394</v>
      </c>
      <c r="O10" s="113" t="s">
        <v>448</v>
      </c>
      <c r="P10" s="72" t="s">
        <v>445</v>
      </c>
      <c r="Q10" s="113" t="s">
        <v>448</v>
      </c>
      <c r="R10" s="72" t="s">
        <v>396</v>
      </c>
      <c r="S10" s="34" t="s">
        <v>397</v>
      </c>
      <c r="T10" s="72" t="s">
        <v>403</v>
      </c>
      <c r="U10" s="72" t="s">
        <v>456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+'Ark1'!C1825</f>
        <v>2023</v>
      </c>
      <c r="C11" s="2">
        <f>+'Ark1'!G1825</f>
        <v>1</v>
      </c>
      <c r="D11" s="2" t="s">
        <v>378</v>
      </c>
      <c r="E11" s="2">
        <f>+'Ark1'!Q1825</f>
        <v>104</v>
      </c>
      <c r="F11" s="2">
        <f>+E11-E16</f>
        <v>0</v>
      </c>
      <c r="G11" s="230">
        <f>+'Ark1'!R1825</f>
        <v>6319</v>
      </c>
      <c r="H11" s="18">
        <f>+G11-G16</f>
        <v>-756</v>
      </c>
      <c r="I11" s="18">
        <f>+'Ark1'!S1825</f>
        <v>6319</v>
      </c>
      <c r="J11" s="51">
        <f>+'Ark1'!T1825</f>
        <v>35.10165537162537</v>
      </c>
      <c r="K11" s="51">
        <f>+J11-J16</f>
        <v>-4.0581387281144785</v>
      </c>
      <c r="L11" s="51">
        <f>+'Ark1'!U1825</f>
        <v>35.758285910988661</v>
      </c>
      <c r="M11" s="96"/>
      <c r="N11" s="5">
        <f>+'Ark1'!W1825</f>
        <v>59.091786675106817</v>
      </c>
      <c r="O11" s="5">
        <f>+N11-N16</f>
        <v>-0.30976809521119719</v>
      </c>
      <c r="P11" s="18">
        <f>+'Ark1'!Y1825</f>
        <v>140.39034657382464</v>
      </c>
      <c r="Q11" s="18">
        <f>+P11-P16</f>
        <v>1.4200285526234211</v>
      </c>
      <c r="R11" s="18">
        <f>+'Ark1'!AA1825</f>
        <v>31.417901138849075</v>
      </c>
      <c r="S11" s="5">
        <f>+'Ark1'!AB1825</f>
        <v>3.4312538125953824</v>
      </c>
      <c r="T11" s="18">
        <f>+'Ark1'!AC1825</f>
        <v>-51.959565721776805</v>
      </c>
      <c r="U11" s="18">
        <f t="shared" ref="U11:U47" si="0">+G11/E11</f>
        <v>60.759615384615387</v>
      </c>
      <c r="V11" s="5">
        <f>+'Ark1'!V1825</f>
        <v>6.8169014084507049</v>
      </c>
      <c r="W11" s="39"/>
      <c r="X11" s="24"/>
      <c r="Y11" s="24"/>
      <c r="Z11" s="24"/>
      <c r="AF11" s="43"/>
    </row>
    <row r="12" spans="1:34" ht="15.6">
      <c r="A12" s="39"/>
      <c r="B12" s="2">
        <f>+'Ark1'!C1826</f>
        <v>2023</v>
      </c>
      <c r="C12" s="2">
        <f>+'Ark1'!G1826</f>
        <v>2</v>
      </c>
      <c r="D12" s="2" t="s">
        <v>68</v>
      </c>
      <c r="E12" s="2">
        <f>+'Ark1'!Q1826</f>
        <v>49</v>
      </c>
      <c r="F12" s="2">
        <f>+E12-E17</f>
        <v>2</v>
      </c>
      <c r="G12" s="230">
        <f>+'Ark1'!R1826</f>
        <v>2146</v>
      </c>
      <c r="H12" s="18">
        <f>+G12-G17</f>
        <v>83</v>
      </c>
      <c r="I12" s="18">
        <f>+'Ark1'!S1826</f>
        <v>2145</v>
      </c>
      <c r="J12" s="51">
        <f>+'Ark1'!T1826</f>
        <v>11.920897678035772</v>
      </c>
      <c r="K12" s="51">
        <f>+J12-J17</f>
        <v>0.50228916527770195</v>
      </c>
      <c r="L12" s="51">
        <f>+'Ark1'!U1826</f>
        <v>11.918486773740822</v>
      </c>
      <c r="M12" s="96"/>
      <c r="N12" s="5">
        <f>+'Ark1'!W1826</f>
        <v>60.826107226107219</v>
      </c>
      <c r="O12" s="5">
        <f>+N12-N17</f>
        <v>0.38742569435733287</v>
      </c>
      <c r="P12" s="18">
        <f>+'Ark1'!Y1826</f>
        <v>137.78448275862073</v>
      </c>
      <c r="Q12" s="18">
        <f>+P12-P17</f>
        <v>0.10232085847542294</v>
      </c>
      <c r="R12" s="18">
        <f>+'Ark1'!AA1826</f>
        <v>29.578679234477367</v>
      </c>
      <c r="S12" s="5">
        <f>+'Ark1'!AB1826</f>
        <v>3.7608049772729104</v>
      </c>
      <c r="T12" s="18">
        <f>+'Ark1'!AC1826</f>
        <v>-62.841177502669773</v>
      </c>
      <c r="U12" s="18">
        <f t="shared" si="0"/>
        <v>43.795918367346935</v>
      </c>
      <c r="V12" s="5">
        <f>+'Ark1'!V1826</f>
        <v>3.2842497670083879</v>
      </c>
      <c r="W12" s="39"/>
      <c r="X12" s="24"/>
      <c r="Y12" s="24"/>
      <c r="Z12" s="24"/>
      <c r="AF12" s="43"/>
    </row>
    <row r="13" spans="1:34" ht="15.6">
      <c r="A13" s="39"/>
      <c r="B13" s="2">
        <f>+'Ark1'!C1827</f>
        <v>2023</v>
      </c>
      <c r="C13" s="2">
        <f>+'Ark1'!G1827</f>
        <v>3</v>
      </c>
      <c r="D13" s="2" t="s">
        <v>504</v>
      </c>
      <c r="E13" s="2">
        <f>+'Ark1'!Q1827</f>
        <v>147</v>
      </c>
      <c r="F13" s="2">
        <f>+E13-E18</f>
        <v>-4</v>
      </c>
      <c r="G13" s="230">
        <f>+'Ark1'!R1827</f>
        <v>9294</v>
      </c>
      <c r="H13" s="18">
        <f>+G13-G18</f>
        <v>564</v>
      </c>
      <c r="I13" s="18">
        <f>+'Ark1'!S1827</f>
        <v>9268</v>
      </c>
      <c r="J13" s="51">
        <f>+'Ark1'!T1827</f>
        <v>51.627596933674013</v>
      </c>
      <c r="K13" s="51">
        <f>+J13-J18</f>
        <v>3.3074552388713343</v>
      </c>
      <c r="L13" s="51">
        <f>+'Ark1'!U1827</f>
        <v>50.844069365205662</v>
      </c>
      <c r="M13" s="96"/>
      <c r="N13" s="5">
        <f>+'Ark1'!W1827</f>
        <v>60.362969356927053</v>
      </c>
      <c r="O13" s="5">
        <f>+N13-N18</f>
        <v>0.64503239417633296</v>
      </c>
      <c r="P13" s="18">
        <f>+'Ark1'!Y1827</f>
        <v>135.72084140305557</v>
      </c>
      <c r="Q13" s="18">
        <f>+P13-P18</f>
        <v>-1.8791196507814334</v>
      </c>
      <c r="R13" s="18">
        <f>+'Ark1'!AA1827</f>
        <v>28.921085660832471</v>
      </c>
      <c r="S13" s="5">
        <f>+'Ark1'!AB1827</f>
        <v>4.3924221033378172</v>
      </c>
      <c r="T13" s="18">
        <f>+'Ark1'!AC1827</f>
        <v>-60.891623232379494</v>
      </c>
      <c r="U13" s="18">
        <f t="shared" si="0"/>
        <v>63.224489795918366</v>
      </c>
      <c r="V13" s="5">
        <f>+'Ark1'!V1827</f>
        <v>4.3771250268990753</v>
      </c>
      <c r="W13" s="39"/>
      <c r="X13" s="24"/>
      <c r="Y13" s="24"/>
      <c r="Z13" s="24"/>
      <c r="AF13" s="43"/>
    </row>
    <row r="14" spans="1:34" ht="15.6">
      <c r="A14" s="39"/>
      <c r="B14" s="2">
        <f>+'Ark1'!C1828</f>
        <v>2023</v>
      </c>
      <c r="C14" s="2">
        <f>+'Ark1'!G1828</f>
        <v>4</v>
      </c>
      <c r="D14" s="2" t="s">
        <v>69</v>
      </c>
      <c r="E14" s="2">
        <f>+'Ark1'!Q1828</f>
        <v>9</v>
      </c>
      <c r="F14" s="2">
        <f>+E14-E19</f>
        <v>3</v>
      </c>
      <c r="G14" s="230">
        <f>+'Ark1'!R1828</f>
        <v>243</v>
      </c>
      <c r="H14" s="18">
        <f>+G14-G19</f>
        <v>44</v>
      </c>
      <c r="I14" s="18">
        <f>+'Ark1'!S1828</f>
        <v>243</v>
      </c>
      <c r="J14" s="51">
        <f>+'Ark1'!T1828</f>
        <v>1.3498500166648149</v>
      </c>
      <c r="K14" s="51">
        <f>+J14-J19</f>
        <v>0.2483943239654185</v>
      </c>
      <c r="L14" s="51">
        <f>+'Ark1'!U1828</f>
        <v>1.4791579500648575</v>
      </c>
      <c r="M14" s="96"/>
      <c r="N14" s="5">
        <f>+'Ark1'!W1828</f>
        <v>62.658436213991784</v>
      </c>
      <c r="O14" s="5">
        <f>+N14-N19</f>
        <v>-6.0156750832327077E-2</v>
      </c>
      <c r="P14" s="18">
        <f>+'Ark1'!Y1828</f>
        <v>151.01399176954746</v>
      </c>
      <c r="Q14" s="18">
        <f>+P14-P19</f>
        <v>-1.5553549641209088</v>
      </c>
      <c r="R14" s="18">
        <f>+'Ark1'!AA1828</f>
        <v>38.969110507909939</v>
      </c>
      <c r="S14" s="5">
        <f>+'Ark1'!AB1828</f>
        <v>2.0733962573926874</v>
      </c>
      <c r="T14" s="18">
        <f>+'Ark1'!AC1828</f>
        <v>-47.046106310431291</v>
      </c>
      <c r="U14" s="18">
        <f t="shared" si="0"/>
        <v>27</v>
      </c>
      <c r="V14" s="5">
        <f>+'Ark1'!V1828</f>
        <v>0.87242798353909468</v>
      </c>
      <c r="W14" s="39"/>
      <c r="X14" s="24"/>
      <c r="Y14" s="24"/>
      <c r="Z14" s="24"/>
      <c r="AF14" s="43"/>
    </row>
    <row r="15" spans="1:34">
      <c r="A15" s="39"/>
      <c r="B15" s="39"/>
      <c r="C15" s="39"/>
      <c r="D15" s="39"/>
      <c r="E15" s="39"/>
      <c r="F15" s="39"/>
      <c r="G15" s="26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+'Ark1'!C1829</f>
        <v>2022</v>
      </c>
      <c r="C16" s="40">
        <f>+'Ark1'!G1829</f>
        <v>1</v>
      </c>
      <c r="D16" s="40" t="str">
        <f>+D11</f>
        <v>Øst</v>
      </c>
      <c r="E16" s="40">
        <f>+'Ark1'!Q1829</f>
        <v>104</v>
      </c>
      <c r="F16" s="75"/>
      <c r="G16" s="279">
        <f>+'Ark1'!R1829</f>
        <v>7075</v>
      </c>
      <c r="H16" s="75"/>
      <c r="I16" s="75">
        <f>+'Ark1'!S1829</f>
        <v>7075</v>
      </c>
      <c r="J16" s="146">
        <f>+'Ark1'!T1829</f>
        <v>39.159794099739848</v>
      </c>
      <c r="K16" s="146"/>
      <c r="L16" s="146">
        <f>+'Ark1'!U1829</f>
        <v>39.346506437693776</v>
      </c>
      <c r="M16" s="96"/>
      <c r="N16" s="41">
        <f>+'Ark1'!W1829</f>
        <v>59.401554770318015</v>
      </c>
      <c r="O16" s="75"/>
      <c r="P16" s="75">
        <f>+'Ark1'!Y1829</f>
        <v>138.97031802120122</v>
      </c>
      <c r="Q16" s="75"/>
      <c r="R16" s="75">
        <f>+'Ark1'!AA1829</f>
        <v>29.773457448709493</v>
      </c>
      <c r="S16" s="41">
        <f>+'Ark1'!AB1829</f>
        <v>3.3844830473624223</v>
      </c>
      <c r="T16" s="75">
        <f>+'Ark1'!AC1829</f>
        <v>-49.972019128317584</v>
      </c>
      <c r="U16" s="75">
        <f t="shared" si="0"/>
        <v>68.02884615384616</v>
      </c>
      <c r="V16" s="41">
        <f>+'Ark1'!V1829</f>
        <v>15.335689045936396</v>
      </c>
      <c r="W16" s="39"/>
      <c r="X16" s="24"/>
      <c r="Y16" s="24"/>
      <c r="Z16" s="24"/>
      <c r="AF16" s="43"/>
    </row>
    <row r="17" spans="1:32" ht="15.6">
      <c r="A17" s="39"/>
      <c r="B17" s="40">
        <f>+'Ark1'!C1830</f>
        <v>2022</v>
      </c>
      <c r="C17" s="40">
        <f>+'Ark1'!G1830</f>
        <v>2</v>
      </c>
      <c r="D17" s="40" t="str">
        <f>+D12</f>
        <v>Vest</v>
      </c>
      <c r="E17" s="40">
        <f>+'Ark1'!Q1830</f>
        <v>47</v>
      </c>
      <c r="F17" s="75"/>
      <c r="G17" s="279">
        <f>+'Ark1'!R1830</f>
        <v>2063</v>
      </c>
      <c r="H17" s="75"/>
      <c r="I17" s="75">
        <f>+'Ark1'!S1830</f>
        <v>2063</v>
      </c>
      <c r="J17" s="146">
        <f>+'Ark1'!T1830</f>
        <v>11.41860851275807</v>
      </c>
      <c r="K17" s="146"/>
      <c r="L17" s="146">
        <f>+'Ark1'!U1830</f>
        <v>11.366704941952269</v>
      </c>
      <c r="M17" s="96"/>
      <c r="N17" s="41">
        <f>+'Ark1'!W1830</f>
        <v>60.438681531749886</v>
      </c>
      <c r="O17" s="75"/>
      <c r="P17" s="75">
        <f>+'Ark1'!Y1830</f>
        <v>137.6821619001453</v>
      </c>
      <c r="Q17" s="75"/>
      <c r="R17" s="75">
        <f>+'Ark1'!AA1830</f>
        <v>30.17732922261596</v>
      </c>
      <c r="S17" s="41">
        <f>+'Ark1'!AB1830</f>
        <v>4.0408717266307743</v>
      </c>
      <c r="T17" s="75">
        <f>+'Ark1'!AC1830</f>
        <v>-63.412225765595856</v>
      </c>
      <c r="U17" s="75">
        <f t="shared" si="0"/>
        <v>43.893617021276597</v>
      </c>
      <c r="V17" s="41">
        <f>+'Ark1'!V1830</f>
        <v>15.718856034900631</v>
      </c>
      <c r="W17" s="39"/>
      <c r="X17" s="24"/>
      <c r="Y17" s="24"/>
      <c r="Z17" s="24"/>
      <c r="AF17" s="43"/>
    </row>
    <row r="18" spans="1:32" ht="15.6">
      <c r="A18" s="39"/>
      <c r="B18" s="40">
        <f>+'Ark1'!C1831</f>
        <v>2022</v>
      </c>
      <c r="C18" s="40">
        <f>+'Ark1'!G1831</f>
        <v>3</v>
      </c>
      <c r="D18" s="40" t="str">
        <f>+D13</f>
        <v>Midt</v>
      </c>
      <c r="E18" s="40">
        <f>+'Ark1'!Q1831</f>
        <v>151</v>
      </c>
      <c r="F18" s="75"/>
      <c r="G18" s="279">
        <f>+'Ark1'!R1831</f>
        <v>8730</v>
      </c>
      <c r="H18" s="75"/>
      <c r="I18" s="75">
        <f>+'Ark1'!S1831</f>
        <v>8725</v>
      </c>
      <c r="J18" s="146">
        <f>+'Ark1'!T1831</f>
        <v>48.320141694802679</v>
      </c>
      <c r="K18" s="146"/>
      <c r="L18" s="146">
        <f>+'Ark1'!U1831</f>
        <v>48.071783676463994</v>
      </c>
      <c r="M18" s="96"/>
      <c r="N18" s="41">
        <f>+'Ark1'!W1831</f>
        <v>59.71793696275072</v>
      </c>
      <c r="O18" s="75"/>
      <c r="P18" s="75">
        <f>+'Ark1'!Y1831</f>
        <v>137.59996105383701</v>
      </c>
      <c r="Q18" s="75"/>
      <c r="R18" s="75">
        <f>+'Ark1'!AA1831</f>
        <v>29.089841922123288</v>
      </c>
      <c r="S18" s="41">
        <f>+'Ark1'!AB1831</f>
        <v>4.8204298143298994</v>
      </c>
      <c r="T18" s="75">
        <f>+'Ark1'!AC1831</f>
        <v>-62.321812371341416</v>
      </c>
      <c r="U18" s="75">
        <f t="shared" si="0"/>
        <v>57.814569536423839</v>
      </c>
      <c r="V18" s="41">
        <f>+'Ark1'!V1831</f>
        <v>15.173883161512029</v>
      </c>
      <c r="W18" s="39"/>
      <c r="X18" s="24"/>
      <c r="Y18" s="24"/>
      <c r="Z18" s="24"/>
      <c r="AF18" s="43"/>
    </row>
    <row r="19" spans="1:32" ht="15.6">
      <c r="A19" s="39"/>
      <c r="B19" s="40">
        <f>+'Ark1'!C1832</f>
        <v>2022</v>
      </c>
      <c r="C19" s="40">
        <f>+'Ark1'!G1832</f>
        <v>4</v>
      </c>
      <c r="D19" s="40" t="str">
        <f>+D14</f>
        <v>Nord</v>
      </c>
      <c r="E19" s="40">
        <f>+'Ark1'!Q1832</f>
        <v>6</v>
      </c>
      <c r="F19" s="75"/>
      <c r="G19" s="279">
        <f>+'Ark1'!R1832</f>
        <v>199</v>
      </c>
      <c r="H19" s="75"/>
      <c r="I19" s="75">
        <f>+'Ark1'!S1832</f>
        <v>199</v>
      </c>
      <c r="J19" s="146">
        <f>+'Ark1'!T1832</f>
        <v>1.1014556926993964</v>
      </c>
      <c r="K19" s="146"/>
      <c r="L19" s="146">
        <f>+'Ark1'!U1832</f>
        <v>1.215004943889946</v>
      </c>
      <c r="M19" s="96"/>
      <c r="N19" s="41">
        <f>+'Ark1'!W1832</f>
        <v>62.718592964824111</v>
      </c>
      <c r="O19" s="75"/>
      <c r="P19" s="75">
        <f>+'Ark1'!Y1832</f>
        <v>152.56934673366837</v>
      </c>
      <c r="Q19" s="75"/>
      <c r="R19" s="75">
        <f>+'Ark1'!AA1832</f>
        <v>35.386456755145559</v>
      </c>
      <c r="S19" s="41">
        <f>+'Ark1'!AB1832</f>
        <v>1.5854888535319365</v>
      </c>
      <c r="T19" s="75">
        <f>+'Ark1'!AC1832</f>
        <v>-57.86203847725092</v>
      </c>
      <c r="U19" s="75">
        <f t="shared" si="0"/>
        <v>33.166666666666664</v>
      </c>
      <c r="V19" s="41">
        <f>+'Ark1'!V1832</f>
        <v>16.864321608040196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269"/>
      <c r="H20" s="39"/>
      <c r="I20" s="39"/>
      <c r="J20" s="39"/>
      <c r="K20" s="39"/>
      <c r="L20" s="39"/>
      <c r="M20" s="96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+'Ark1'!C1833</f>
        <v>2021</v>
      </c>
      <c r="C21" s="3">
        <f>+'Ark1'!G1833</f>
        <v>1</v>
      </c>
      <c r="D21" s="3" t="str">
        <f>+D16</f>
        <v>Øst</v>
      </c>
      <c r="E21" s="3">
        <f>+'Ark1'!Q1833</f>
        <v>106</v>
      </c>
      <c r="F21" s="14"/>
      <c r="G21" s="280">
        <f>+'Ark1'!R1833</f>
        <v>7779</v>
      </c>
      <c r="H21" s="14"/>
      <c r="I21" s="14">
        <f>+'Ark1'!S1833</f>
        <v>7779</v>
      </c>
      <c r="J21" s="52">
        <f>+'Ark1'!T1833</f>
        <v>39.615204416288123</v>
      </c>
      <c r="K21" s="52"/>
      <c r="L21" s="52">
        <f>+'Ark1'!U1833</f>
        <v>39.967796926370525</v>
      </c>
      <c r="M21" s="96"/>
      <c r="N21" s="11">
        <f>+'Ark1'!W1833</f>
        <v>58.883789690191549</v>
      </c>
      <c r="O21" s="14"/>
      <c r="P21" s="14">
        <f>+'Ark1'!Y1833</f>
        <v>138.2007186013621</v>
      </c>
      <c r="Q21" s="14"/>
      <c r="R21" s="14">
        <f>+'Ark1'!AA1833</f>
        <v>29.764602358811366</v>
      </c>
      <c r="S21" s="11">
        <f>+'Ark1'!AB1833</f>
        <v>3.7150902547540241</v>
      </c>
      <c r="T21" s="14">
        <f>+'Ark1'!AC1833</f>
        <v>-57.306179045627445</v>
      </c>
      <c r="U21" s="14">
        <f t="shared" si="0"/>
        <v>73.386792452830193</v>
      </c>
      <c r="V21" s="11">
        <f>+'Ark1'!V1833</f>
        <v>15.076745082915545</v>
      </c>
      <c r="W21" s="39"/>
      <c r="X21" s="24"/>
      <c r="Y21" s="24"/>
      <c r="Z21" s="24"/>
      <c r="AF21" s="43"/>
    </row>
    <row r="22" spans="1:32" ht="15.6">
      <c r="A22" s="39"/>
      <c r="B22" s="3">
        <f>+'Ark1'!C1834</f>
        <v>2021</v>
      </c>
      <c r="C22" s="3">
        <f>+'Ark1'!G1834</f>
        <v>2</v>
      </c>
      <c r="D22" s="3" t="str">
        <f t="shared" ref="D22:D24" si="1">+D17</f>
        <v>Vest</v>
      </c>
      <c r="E22" s="3">
        <f>+'Ark1'!Q1834</f>
        <v>58</v>
      </c>
      <c r="F22" s="14"/>
      <c r="G22" s="280">
        <f>+'Ark1'!R1834</f>
        <v>1886</v>
      </c>
      <c r="H22" s="14"/>
      <c r="I22" s="14">
        <f>+'Ark1'!S1834</f>
        <v>1886</v>
      </c>
      <c r="J22" s="52">
        <f>+'Ark1'!T1834</f>
        <v>9.6046118433114014</v>
      </c>
      <c r="K22" s="52"/>
      <c r="L22" s="52">
        <f>+'Ark1'!U1834</f>
        <v>9.7100360830672834</v>
      </c>
      <c r="M22" s="96"/>
      <c r="N22" s="11">
        <f>+'Ark1'!W1834</f>
        <v>59.163838812301186</v>
      </c>
      <c r="O22" s="14"/>
      <c r="P22" s="14">
        <f>+'Ark1'!Y1834</f>
        <v>138.4850901378579</v>
      </c>
      <c r="Q22" s="14"/>
      <c r="R22" s="14">
        <f>+'Ark1'!AA1834</f>
        <v>30.561542375898025</v>
      </c>
      <c r="S22" s="11">
        <f>+'Ark1'!AB1834</f>
        <v>4.3674282338749748</v>
      </c>
      <c r="T22" s="14">
        <f>+'Ark1'!AC1834</f>
        <v>-58.512756344454445</v>
      </c>
      <c r="U22" s="14">
        <f t="shared" si="0"/>
        <v>32.517241379310342</v>
      </c>
      <c r="V22" s="11">
        <f>+'Ark1'!V1834</f>
        <v>15.115058324496289</v>
      </c>
      <c r="W22" s="39"/>
      <c r="X22" s="24"/>
      <c r="Y22" s="24"/>
      <c r="Z22" s="24"/>
      <c r="AF22" s="43"/>
    </row>
    <row r="23" spans="1:32" ht="15.6">
      <c r="A23" s="39"/>
      <c r="B23" s="3">
        <f>+'Ark1'!C1835</f>
        <v>2021</v>
      </c>
      <c r="C23" s="3">
        <f>+'Ark1'!G1835</f>
        <v>3</v>
      </c>
      <c r="D23" s="3" t="str">
        <f t="shared" si="1"/>
        <v>Midt</v>
      </c>
      <c r="E23" s="3">
        <f>+'Ark1'!Q1835</f>
        <v>164</v>
      </c>
      <c r="F23" s="14"/>
      <c r="G23" s="280">
        <f>+'Ark1'!R1835</f>
        <v>9757</v>
      </c>
      <c r="H23" s="14"/>
      <c r="I23" s="14">
        <f>+'Ark1'!S1835</f>
        <v>9738</v>
      </c>
      <c r="J23" s="52">
        <f>+'Ark1'!T1835</f>
        <v>49.688333910492759</v>
      </c>
      <c r="K23" s="52"/>
      <c r="L23" s="52">
        <f>+'Ark1'!U1835</f>
        <v>49.168739475775219</v>
      </c>
      <c r="M23" s="96"/>
      <c r="N23" s="11">
        <f>+'Ark1'!W1835</f>
        <v>58.630519613883749</v>
      </c>
      <c r="O23" s="14"/>
      <c r="P23" s="14">
        <f>+'Ark1'!Y1835</f>
        <v>135.54909808342742</v>
      </c>
      <c r="Q23" s="14"/>
      <c r="R23" s="14">
        <f>+'Ark1'!AA1835</f>
        <v>28.908444728889407</v>
      </c>
      <c r="S23" s="11">
        <f>+'Ark1'!AB1835</f>
        <v>4.7116332126313685</v>
      </c>
      <c r="T23" s="14">
        <f>+'Ark1'!AC1835</f>
        <v>-59.424743260549697</v>
      </c>
      <c r="U23" s="14">
        <f t="shared" si="0"/>
        <v>59.493902439024389</v>
      </c>
      <c r="V23" s="11">
        <f>+'Ark1'!V1835</f>
        <v>14.662498718868502</v>
      </c>
      <c r="W23" s="39"/>
      <c r="X23" s="24"/>
      <c r="Y23" s="24"/>
      <c r="Z23" s="24"/>
      <c r="AF23" s="19"/>
    </row>
    <row r="24" spans="1:32" ht="15.6">
      <c r="A24" s="39"/>
      <c r="B24" s="3">
        <f>+'Ark1'!C1836</f>
        <v>2021</v>
      </c>
      <c r="C24" s="3">
        <f>+'Ark1'!G1836</f>
        <v>4</v>
      </c>
      <c r="D24" s="3" t="str">
        <f t="shared" si="1"/>
        <v>Nord</v>
      </c>
      <c r="E24" s="3">
        <f>+'Ark1'!Q1836</f>
        <v>6</v>
      </c>
      <c r="F24" s="14"/>
      <c r="G24" s="280">
        <f>+'Ark1'!R1836</f>
        <v>214.4</v>
      </c>
      <c r="H24" s="14"/>
      <c r="I24" s="14">
        <f>+'Ark1'!S1836</f>
        <v>214.4</v>
      </c>
      <c r="J24" s="52">
        <f>+'Ark1'!T1836</f>
        <v>1.0918498299077226</v>
      </c>
      <c r="K24" s="52"/>
      <c r="L24" s="52">
        <f>+'Ark1'!U1836</f>
        <v>1.1534275147869444</v>
      </c>
      <c r="M24" s="96"/>
      <c r="N24" s="11">
        <f>+'Ark1'!W1836</f>
        <v>62.906716417910417</v>
      </c>
      <c r="O24" s="14"/>
      <c r="P24" s="14">
        <f>+'Ark1'!Y1836</f>
        <v>144.70694962686571</v>
      </c>
      <c r="Q24" s="14"/>
      <c r="R24" s="14">
        <f>+'Ark1'!AA1836</f>
        <v>33.729259744273975</v>
      </c>
      <c r="S24" s="11">
        <f>+'Ark1'!AB1836</f>
        <v>0</v>
      </c>
      <c r="T24" s="14">
        <f>+'Ark1'!AC1836</f>
        <v>0</v>
      </c>
      <c r="U24" s="14">
        <f t="shared" si="0"/>
        <v>35.733333333333334</v>
      </c>
      <c r="V24" s="11">
        <f>+'Ark1'!V1836</f>
        <v>16.902052238805965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269"/>
      <c r="H25" s="39"/>
      <c r="I25" s="39"/>
      <c r="J25" s="39"/>
      <c r="K25" s="39"/>
      <c r="L25" s="39"/>
      <c r="M25" s="96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+'Ark1'!C1837</f>
        <v>2020</v>
      </c>
      <c r="C26" s="40">
        <f>+'Ark1'!G1837</f>
        <v>1</v>
      </c>
      <c r="D26" s="40" t="str">
        <f>+D21</f>
        <v>Øst</v>
      </c>
      <c r="E26" s="40">
        <f>+'Ark1'!Q1837</f>
        <v>101</v>
      </c>
      <c r="F26" s="75"/>
      <c r="G26" s="279">
        <f>+'Ark1'!R1837</f>
        <v>7490</v>
      </c>
      <c r="H26" s="75"/>
      <c r="I26" s="75">
        <f>+'Ark1'!S1837</f>
        <v>7489</v>
      </c>
      <c r="J26" s="146">
        <f>+'Ark1'!T1837</f>
        <v>37.42193354983764</v>
      </c>
      <c r="K26" s="146"/>
      <c r="L26" s="146">
        <f>+'Ark1'!U1837</f>
        <v>37.846302677300656</v>
      </c>
      <c r="M26" s="96"/>
      <c r="N26" s="41">
        <f>+'Ark1'!W1837</f>
        <v>58.204700226999599</v>
      </c>
      <c r="O26" s="75"/>
      <c r="P26" s="75">
        <f>+'Ark1'!Y1837</f>
        <v>135.58313885180269</v>
      </c>
      <c r="Q26" s="75"/>
      <c r="R26" s="75">
        <f>+'Ark1'!AA1837</f>
        <v>28.541814238260979</v>
      </c>
      <c r="S26" s="41">
        <f>+'Ark1'!AB1837</f>
        <v>3.3998498657483434</v>
      </c>
      <c r="T26" s="75">
        <f>+'Ark1'!AC1837</f>
        <v>-57.631509101531051</v>
      </c>
      <c r="U26" s="75">
        <f t="shared" si="0"/>
        <v>74.158415841584159</v>
      </c>
      <c r="V26" s="41">
        <f>+'Ark1'!V1837</f>
        <v>14.757409879839788</v>
      </c>
      <c r="W26" s="39"/>
      <c r="X26" s="24"/>
      <c r="Y26" s="24"/>
      <c r="Z26" s="24"/>
      <c r="AF26" s="19"/>
    </row>
    <row r="27" spans="1:32" ht="15.6">
      <c r="A27" s="39"/>
      <c r="B27" s="40">
        <f>+'Ark1'!C1838</f>
        <v>2020</v>
      </c>
      <c r="C27" s="40">
        <f>+'Ark1'!G1838</f>
        <v>2</v>
      </c>
      <c r="D27" s="40" t="str">
        <f t="shared" ref="D27:D29" si="2">+D22</f>
        <v>Vest</v>
      </c>
      <c r="E27" s="40">
        <f>+'Ark1'!Q1838</f>
        <v>56</v>
      </c>
      <c r="F27" s="75"/>
      <c r="G27" s="279">
        <f>+'Ark1'!R1838</f>
        <v>2513</v>
      </c>
      <c r="H27" s="75"/>
      <c r="I27" s="75">
        <f>+'Ark1'!S1838</f>
        <v>2513</v>
      </c>
      <c r="J27" s="146">
        <f>+'Ark1'!T1838</f>
        <v>12.555583312515612</v>
      </c>
      <c r="K27" s="146"/>
      <c r="L27" s="146">
        <f>+'Ark1'!U1838</f>
        <v>12.407884944923204</v>
      </c>
      <c r="M27" s="96"/>
      <c r="N27" s="41">
        <f>+'Ark1'!W1838</f>
        <v>58.773577397532819</v>
      </c>
      <c r="O27" s="75"/>
      <c r="P27" s="75">
        <f>+'Ark1'!Y1838</f>
        <v>132.48579387186632</v>
      </c>
      <c r="Q27" s="75"/>
      <c r="R27" s="75">
        <f>+'Ark1'!AA1838</f>
        <v>29.322720458274407</v>
      </c>
      <c r="S27" s="41">
        <f>+'Ark1'!AB1838</f>
        <v>3.2528517923211573</v>
      </c>
      <c r="T27" s="75">
        <f>+'Ark1'!AC1838</f>
        <v>-52.487698690096678</v>
      </c>
      <c r="U27" s="75">
        <f t="shared" si="0"/>
        <v>44.875</v>
      </c>
      <c r="V27" s="41">
        <f>+'Ark1'!V1838</f>
        <v>15.056506167926784</v>
      </c>
      <c r="W27" s="39"/>
      <c r="X27" s="24"/>
      <c r="Y27" s="24"/>
      <c r="Z27" s="24"/>
      <c r="AF27" s="19"/>
    </row>
    <row r="28" spans="1:32" ht="15.6">
      <c r="A28" s="39"/>
      <c r="B28" s="40">
        <f>+'Ark1'!C1839</f>
        <v>2020</v>
      </c>
      <c r="C28" s="40">
        <f>+'Ark1'!G1839</f>
        <v>3</v>
      </c>
      <c r="D28" s="40" t="str">
        <f t="shared" si="2"/>
        <v>Midt</v>
      </c>
      <c r="E28" s="40">
        <f>+'Ark1'!Q1839</f>
        <v>171</v>
      </c>
      <c r="F28" s="75"/>
      <c r="G28" s="279">
        <f>+'Ark1'!R1839</f>
        <v>9852</v>
      </c>
      <c r="H28" s="75"/>
      <c r="I28" s="75">
        <f>+'Ark1'!S1839</f>
        <v>9831</v>
      </c>
      <c r="J28" s="146">
        <f>+'Ark1'!T1839</f>
        <v>49.223082687983997</v>
      </c>
      <c r="K28" s="146"/>
      <c r="L28" s="146">
        <f>+'Ark1'!U1839</f>
        <v>48.914810762749205</v>
      </c>
      <c r="M28" s="96"/>
      <c r="N28" s="41">
        <f>+'Ark1'!W1839</f>
        <v>57.364866239446641</v>
      </c>
      <c r="O28" s="75"/>
      <c r="P28" s="75">
        <f>+'Ark1'!Y1839</f>
        <v>133.22324807145773</v>
      </c>
      <c r="Q28" s="75"/>
      <c r="R28" s="75">
        <f>+'Ark1'!AA1839</f>
        <v>27.618484305955327</v>
      </c>
      <c r="S28" s="41">
        <f>+'Ark1'!AB1839</f>
        <v>4.4005093147941956</v>
      </c>
      <c r="T28" s="75">
        <f>+'Ark1'!AC1839</f>
        <v>-58.611698913114395</v>
      </c>
      <c r="U28" s="75">
        <f t="shared" si="0"/>
        <v>57.614035087719301</v>
      </c>
      <c r="V28" s="41">
        <f>+'Ark1'!V1839</f>
        <v>14.063134388956559</v>
      </c>
      <c r="W28" s="39"/>
      <c r="X28" s="24"/>
      <c r="Y28" s="24"/>
      <c r="Z28" s="24"/>
      <c r="AF28" s="19"/>
    </row>
    <row r="29" spans="1:32" ht="15.6">
      <c r="A29" s="39"/>
      <c r="B29" s="40">
        <f>+'Ark1'!C1840</f>
        <v>2020</v>
      </c>
      <c r="C29" s="40">
        <f>+'Ark1'!G1840</f>
        <v>4</v>
      </c>
      <c r="D29" s="40" t="str">
        <f t="shared" si="2"/>
        <v>Nord</v>
      </c>
      <c r="E29" s="40">
        <f>+'Ark1'!Q1840</f>
        <v>6</v>
      </c>
      <c r="F29" s="75"/>
      <c r="G29" s="279">
        <f>+'Ark1'!R1840</f>
        <v>160</v>
      </c>
      <c r="H29" s="75"/>
      <c r="I29" s="75">
        <f>+'Ark1'!S1840</f>
        <v>160</v>
      </c>
      <c r="J29" s="146">
        <f>+'Ark1'!T1840</f>
        <v>0.79940044966275292</v>
      </c>
      <c r="K29" s="146"/>
      <c r="L29" s="146">
        <f>+'Ark1'!U1840</f>
        <v>0.83100161502692949</v>
      </c>
      <c r="M29" s="96"/>
      <c r="N29" s="41">
        <f>+'Ark1'!W1840</f>
        <v>62.318750000000001</v>
      </c>
      <c r="O29" s="75"/>
      <c r="P29" s="75">
        <f>+'Ark1'!Y1840</f>
        <v>139.36250000000001</v>
      </c>
      <c r="Q29" s="75"/>
      <c r="R29" s="75">
        <f>+'Ark1'!AA1840</f>
        <v>34.591850105913394</v>
      </c>
      <c r="S29" s="41">
        <f>+'Ark1'!AB1840</f>
        <v>1.652164773108344</v>
      </c>
      <c r="T29" s="75">
        <f>+'Ark1'!AC1840</f>
        <v>-41.034483893756992</v>
      </c>
      <c r="U29" s="75">
        <f t="shared" si="0"/>
        <v>26.666666666666668</v>
      </c>
      <c r="V29" s="41">
        <f>+'Ark1'!V1840</f>
        <v>16.793749999999999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269"/>
      <c r="H30" s="39"/>
      <c r="I30" s="39"/>
      <c r="J30" s="39"/>
      <c r="K30" s="39"/>
      <c r="L30" s="39"/>
      <c r="M30" s="96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+'Ark1'!C1841</f>
        <v>2019</v>
      </c>
      <c r="C31" s="3">
        <f>+'Ark1'!G1841</f>
        <v>1</v>
      </c>
      <c r="D31" s="3" t="s">
        <v>378</v>
      </c>
      <c r="E31" s="3">
        <f>+'Ark1'!Q1841</f>
        <v>116</v>
      </c>
      <c r="F31" s="14"/>
      <c r="G31" s="280">
        <f>+'Ark1'!R1841</f>
        <v>7957</v>
      </c>
      <c r="H31" s="14"/>
      <c r="I31" s="14">
        <f>+'Ark1'!S1841</f>
        <v>7947</v>
      </c>
      <c r="J31" s="52">
        <f>+'Ark1'!T1841</f>
        <v>33.573839662447256</v>
      </c>
      <c r="K31" s="52"/>
      <c r="L31" s="52">
        <f>+'Ark1'!U1841</f>
        <v>34.261760960942262</v>
      </c>
      <c r="M31" s="96"/>
      <c r="N31" s="11">
        <f>+'Ark1'!W1841</f>
        <v>58.383415125204479</v>
      </c>
      <c r="O31" s="14"/>
      <c r="P31" s="14">
        <f>+'Ark1'!Y1841</f>
        <v>137.14665828829911</v>
      </c>
      <c r="Q31" s="14"/>
      <c r="R31" s="14">
        <f>+'Ark1'!AA1841</f>
        <v>27.957042331930545</v>
      </c>
      <c r="S31" s="11">
        <f>+'Ark1'!AB1841</f>
        <v>3.0859654649028321</v>
      </c>
      <c r="T31" s="14">
        <f>+'Ark1'!AC1841</f>
        <v>-59.101828022391118</v>
      </c>
      <c r="U31" s="14">
        <f t="shared" si="0"/>
        <v>68.59482758620689</v>
      </c>
      <c r="V31" s="11">
        <f>+'Ark1'!V1841</f>
        <v>14.869800175945702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+'Ark1'!C1842</f>
        <v>2019</v>
      </c>
      <c r="C32" s="3">
        <f>+'Ark1'!G1842</f>
        <v>2</v>
      </c>
      <c r="D32" s="3" t="s">
        <v>68</v>
      </c>
      <c r="E32" s="3">
        <f>+'Ark1'!Q1842</f>
        <v>113</v>
      </c>
      <c r="F32" s="14"/>
      <c r="G32" s="280">
        <f>+'Ark1'!R1842</f>
        <v>4918</v>
      </c>
      <c r="H32" s="14"/>
      <c r="I32" s="14">
        <f>+'Ark1'!S1842</f>
        <v>4918</v>
      </c>
      <c r="J32" s="52">
        <f>+'Ark1'!T1842</f>
        <v>20.751054852320671</v>
      </c>
      <c r="K32" s="52"/>
      <c r="L32" s="52">
        <f>+'Ark1'!U1842</f>
        <v>20.605391558013824</v>
      </c>
      <c r="M32" s="96"/>
      <c r="N32" s="11">
        <f>+'Ark1'!W1842</f>
        <v>59.08397722651484</v>
      </c>
      <c r="O32" s="14"/>
      <c r="P32" s="14">
        <f>+'Ark1'!Y1842</f>
        <v>133.44959333062243</v>
      </c>
      <c r="Q32" s="14"/>
      <c r="R32" s="14">
        <f>+'Ark1'!AA1842</f>
        <v>29.157086622681888</v>
      </c>
      <c r="S32" s="11">
        <f>+'Ark1'!AB1842</f>
        <v>3.5430403459938526</v>
      </c>
      <c r="T32" s="14">
        <f>+'Ark1'!AC1842</f>
        <v>-53.224949105516068</v>
      </c>
      <c r="U32" s="14">
        <f t="shared" si="0"/>
        <v>43.522123893805308</v>
      </c>
      <c r="V32" s="11">
        <f>+'Ark1'!V1842</f>
        <v>15.256608377389179</v>
      </c>
      <c r="W32" s="39"/>
      <c r="X32" s="24"/>
      <c r="Y32" s="24"/>
      <c r="Z32" s="24"/>
    </row>
    <row r="33" spans="1:26" ht="15.6">
      <c r="A33" s="39"/>
      <c r="B33" s="3">
        <f>+'Ark1'!C1843</f>
        <v>2019</v>
      </c>
      <c r="C33" s="3">
        <f>+'Ark1'!G1843</f>
        <v>3</v>
      </c>
      <c r="D33" s="3" t="s">
        <v>504</v>
      </c>
      <c r="E33" s="3">
        <f>+'Ark1'!Q1843</f>
        <v>185</v>
      </c>
      <c r="F33" s="14"/>
      <c r="G33" s="280">
        <f>+'Ark1'!R1843</f>
        <v>10797</v>
      </c>
      <c r="H33" s="14"/>
      <c r="I33" s="14">
        <f>+'Ark1'!S1843</f>
        <v>10768</v>
      </c>
      <c r="J33" s="52">
        <f>+'Ark1'!T1843</f>
        <v>45.556962025316473</v>
      </c>
      <c r="K33" s="52"/>
      <c r="L33" s="52">
        <f>+'Ark1'!U1843</f>
        <v>45.015005525109331</v>
      </c>
      <c r="M33" s="96"/>
      <c r="N33" s="11">
        <f>+'Ark1'!W1843</f>
        <v>57.498514115898978</v>
      </c>
      <c r="O33" s="14"/>
      <c r="P33" s="14">
        <f>+'Ark1'!Y1843</f>
        <v>132.79420209317385</v>
      </c>
      <c r="Q33" s="14"/>
      <c r="R33" s="14">
        <f>+'Ark1'!AA1843</f>
        <v>27.761134256096984</v>
      </c>
      <c r="S33" s="11">
        <f>+'Ark1'!AB1843</f>
        <v>4.2015967590407097</v>
      </c>
      <c r="T33" s="14">
        <f>+'Ark1'!AC1843</f>
        <v>-62.590217451426419</v>
      </c>
      <c r="U33" s="14">
        <f t="shared" si="0"/>
        <v>58.362162162162164</v>
      </c>
      <c r="V33" s="11">
        <f>+'Ark1'!V1843</f>
        <v>14.109011762526629</v>
      </c>
      <c r="W33" s="39"/>
      <c r="X33" s="24"/>
      <c r="Y33" s="24"/>
      <c r="Z33" s="24"/>
    </row>
    <row r="34" spans="1:26" ht="15.6">
      <c r="A34" s="39"/>
      <c r="B34" s="3">
        <f>+'Ark1'!C1844</f>
        <v>2019</v>
      </c>
      <c r="C34" s="3">
        <f>+'Ark1'!G1844</f>
        <v>4</v>
      </c>
      <c r="D34" s="3" t="s">
        <v>69</v>
      </c>
      <c r="E34" s="3">
        <f>+'Ark1'!Q1844</f>
        <v>4</v>
      </c>
      <c r="F34" s="14"/>
      <c r="G34" s="280">
        <f>+'Ark1'!R1844</f>
        <v>28</v>
      </c>
      <c r="H34" s="14"/>
      <c r="I34" s="14">
        <f>+'Ark1'!S1844</f>
        <v>28</v>
      </c>
      <c r="J34" s="52">
        <f>+'Ark1'!T1844</f>
        <v>0.1181434599156118</v>
      </c>
      <c r="K34" s="52"/>
      <c r="L34" s="52">
        <f>+'Ark1'!U1844</f>
        <v>0.11784195593459348</v>
      </c>
      <c r="M34" s="96"/>
      <c r="N34" s="11">
        <f>+'Ark1'!W1844</f>
        <v>63.464285714285694</v>
      </c>
      <c r="O34" s="14"/>
      <c r="P34" s="14">
        <f>+'Ark1'!Y1844</f>
        <v>134.05000000000001</v>
      </c>
      <c r="Q34" s="14"/>
      <c r="R34" s="14">
        <f>+'Ark1'!AA1844</f>
        <v>26.472242875456196</v>
      </c>
      <c r="S34" s="11">
        <f>+'Ark1'!AB1844</f>
        <v>0.68044853154464358</v>
      </c>
      <c r="T34" s="14">
        <f>+'Ark1'!AC1844</f>
        <v>-30.146880071297826</v>
      </c>
      <c r="U34" s="14">
        <f t="shared" si="0"/>
        <v>7</v>
      </c>
      <c r="V34" s="11">
        <f>+'Ark1'!V1844</f>
        <v>17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269"/>
      <c r="H35" s="39"/>
      <c r="I35" s="39"/>
      <c r="J35" s="39"/>
      <c r="K35" s="39"/>
      <c r="L35" s="39"/>
      <c r="M35" s="96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+'Ark1'!C1845</f>
        <v>2018</v>
      </c>
      <c r="C36" s="40">
        <f>+'Ark1'!G1845</f>
        <v>1</v>
      </c>
      <c r="D36" s="40" t="s">
        <v>378</v>
      </c>
      <c r="E36" s="40">
        <f>+'Ark1'!Q1845</f>
        <v>130</v>
      </c>
      <c r="F36" s="75"/>
      <c r="G36" s="279">
        <f>+'Ark1'!R1845</f>
        <v>8761</v>
      </c>
      <c r="H36" s="75"/>
      <c r="I36" s="75">
        <f>+'Ark1'!S1845</f>
        <v>8758</v>
      </c>
      <c r="J36" s="146">
        <f>+'Ark1'!T1845</f>
        <v>30.623230451955681</v>
      </c>
      <c r="K36" s="146"/>
      <c r="L36" s="146">
        <f>+'Ark1'!U1845</f>
        <v>31.289769023133591</v>
      </c>
      <c r="M36" s="96"/>
      <c r="N36" s="41">
        <f>+'Ark1'!W1845</f>
        <v>58.939141356474089</v>
      </c>
      <c r="O36" s="75"/>
      <c r="P36" s="75">
        <f>+'Ark1'!Y1845</f>
        <v>138.68408857436421</v>
      </c>
      <c r="Q36" s="75"/>
      <c r="R36" s="75">
        <f>+'Ark1'!AA1845</f>
        <v>28.127406462110834</v>
      </c>
      <c r="S36" s="41">
        <f>+'Ark1'!AB1845</f>
        <v>3.2218454346000556</v>
      </c>
      <c r="T36" s="75">
        <f>+'Ark1'!AC1845</f>
        <v>-42.359450460629823</v>
      </c>
      <c r="U36" s="75">
        <f t="shared" si="0"/>
        <v>67.392307692307696</v>
      </c>
      <c r="V36" s="41">
        <f>+'Ark1'!V1845</f>
        <v>15.08651980367538</v>
      </c>
      <c r="W36" s="39"/>
      <c r="X36" s="24"/>
      <c r="Y36" s="24"/>
      <c r="Z36" s="24"/>
    </row>
    <row r="37" spans="1:26" ht="15.6">
      <c r="A37" s="39"/>
      <c r="B37" s="40">
        <f>+'Ark1'!C1846</f>
        <v>2018</v>
      </c>
      <c r="C37" s="40">
        <f>+'Ark1'!G1846</f>
        <v>2</v>
      </c>
      <c r="D37" s="40" t="s">
        <v>68</v>
      </c>
      <c r="E37" s="40">
        <f>+'Ark1'!Q1846</f>
        <v>134</v>
      </c>
      <c r="F37" s="75"/>
      <c r="G37" s="279">
        <f>+'Ark1'!R1846</f>
        <v>8142</v>
      </c>
      <c r="H37" s="75"/>
      <c r="I37" s="75">
        <f>+'Ark1'!S1846</f>
        <v>8141</v>
      </c>
      <c r="J37" s="146">
        <f>+'Ark1'!T1846</f>
        <v>28.459575658009719</v>
      </c>
      <c r="K37" s="146"/>
      <c r="L37" s="146">
        <f>+'Ark1'!U1846</f>
        <v>28.245637596509745</v>
      </c>
      <c r="M37" s="96"/>
      <c r="N37" s="41">
        <f>+'Ark1'!W1846</f>
        <v>59.914875322441958</v>
      </c>
      <c r="O37" s="75"/>
      <c r="P37" s="75">
        <f>+'Ark1'!Y1846</f>
        <v>134.70950626381742</v>
      </c>
      <c r="Q37" s="75"/>
      <c r="R37" s="75">
        <f>+'Ark1'!AA1846</f>
        <v>28.702876622537381</v>
      </c>
      <c r="S37" s="41">
        <f>+'Ark1'!AB1846</f>
        <v>3.3268496853919807</v>
      </c>
      <c r="T37" s="75">
        <f>+'Ark1'!AC1846</f>
        <v>-56.015287550262734</v>
      </c>
      <c r="U37" s="75">
        <f t="shared" si="0"/>
        <v>60.761194029850749</v>
      </c>
      <c r="V37" s="41">
        <f>+'Ark1'!V1846</f>
        <v>15.666175386882829</v>
      </c>
      <c r="W37" s="39"/>
      <c r="X37" s="24"/>
      <c r="Y37" s="24"/>
      <c r="Z37" s="24"/>
    </row>
    <row r="38" spans="1:26" ht="15.6">
      <c r="A38" s="39"/>
      <c r="B38" s="40">
        <f>+'Ark1'!C1847</f>
        <v>2018</v>
      </c>
      <c r="C38" s="40">
        <f>+'Ark1'!G1847</f>
        <v>3</v>
      </c>
      <c r="D38" s="40" t="s">
        <v>504</v>
      </c>
      <c r="E38" s="40">
        <f>+'Ark1'!Q1847</f>
        <v>189</v>
      </c>
      <c r="F38" s="75"/>
      <c r="G38" s="279">
        <f>+'Ark1'!R1847</f>
        <v>11690</v>
      </c>
      <c r="H38" s="75"/>
      <c r="I38" s="75">
        <f>+'Ark1'!S1847</f>
        <v>11635</v>
      </c>
      <c r="J38" s="146">
        <f>+'Ark1'!T1847</f>
        <v>40.861267433325189</v>
      </c>
      <c r="K38" s="146"/>
      <c r="L38" s="146">
        <f>+'Ark1'!U1847</f>
        <v>40.413997135531822</v>
      </c>
      <c r="M38" s="96"/>
      <c r="N38" s="41">
        <f>+'Ark1'!W1847</f>
        <v>57.407563386334317</v>
      </c>
      <c r="O38" s="75"/>
      <c r="P38" s="75">
        <f>+'Ark1'!Y1847</f>
        <v>134.24411462788655</v>
      </c>
      <c r="Q38" s="75"/>
      <c r="R38" s="75">
        <f>+'Ark1'!AA1847</f>
        <v>28.828186146439744</v>
      </c>
      <c r="S38" s="41">
        <f>+'Ark1'!AB1847</f>
        <v>4.3798708846520338</v>
      </c>
      <c r="T38" s="75">
        <f>+'Ark1'!AC1847</f>
        <v>-62.051005707137051</v>
      </c>
      <c r="U38" s="75">
        <f t="shared" si="0"/>
        <v>61.851851851851855</v>
      </c>
      <c r="V38" s="41">
        <f>+'Ark1'!V1847</f>
        <v>14.142686056458512</v>
      </c>
      <c r="W38" s="39"/>
      <c r="X38" s="24"/>
      <c r="Y38" s="24"/>
      <c r="Z38" s="24"/>
    </row>
    <row r="39" spans="1:26" ht="15.6">
      <c r="A39" s="39"/>
      <c r="B39" s="40">
        <f>+'Ark1'!C1848</f>
        <v>2018</v>
      </c>
      <c r="C39" s="40">
        <f>+'Ark1'!G1848</f>
        <v>4</v>
      </c>
      <c r="D39" s="40" t="s">
        <v>69</v>
      </c>
      <c r="E39" s="40">
        <f>+'Ark1'!Q1848</f>
        <v>4</v>
      </c>
      <c r="F39" s="75"/>
      <c r="G39" s="279">
        <f>+'Ark1'!R1848</f>
        <v>16</v>
      </c>
      <c r="H39" s="75"/>
      <c r="I39" s="75">
        <f>+'Ark1'!S1848</f>
        <v>16</v>
      </c>
      <c r="J39" s="146">
        <f>+'Ark1'!T1848</f>
        <v>5.5926456709427114E-2</v>
      </c>
      <c r="K39" s="146"/>
      <c r="L39" s="146">
        <f>+'Ark1'!U1848</f>
        <v>5.0596244824842658E-2</v>
      </c>
      <c r="M39" s="96"/>
      <c r="N39" s="41">
        <f>+'Ark1'!W1848</f>
        <v>62.75</v>
      </c>
      <c r="O39" s="75"/>
      <c r="P39" s="75">
        <f>+'Ark1'!Y1848</f>
        <v>122.79375000000002</v>
      </c>
      <c r="Q39" s="75"/>
      <c r="R39" s="75">
        <f>+'Ark1'!AA1848</f>
        <v>21.2083848026552</v>
      </c>
      <c r="S39" s="41">
        <f>+'Ark1'!AB1848</f>
        <v>1.6770509831248428</v>
      </c>
      <c r="T39" s="75">
        <f>+'Ark1'!AC1848</f>
        <v>6.6906154519765275</v>
      </c>
      <c r="U39" s="75">
        <f t="shared" si="0"/>
        <v>4</v>
      </c>
      <c r="V39" s="41">
        <f>+'Ark1'!V1848</f>
        <v>16.8125</v>
      </c>
      <c r="W39" s="39"/>
      <c r="X39" s="24"/>
      <c r="Y39" s="24"/>
      <c r="Z39" s="24"/>
    </row>
    <row r="40" spans="1:26" ht="15.6">
      <c r="A40" s="39"/>
      <c r="B40" s="3">
        <f>+'Ark1'!C1849</f>
        <v>2017</v>
      </c>
      <c r="C40" s="3">
        <f>+'Ark1'!G1849</f>
        <v>1</v>
      </c>
      <c r="D40" s="3" t="s">
        <v>378</v>
      </c>
      <c r="E40" s="3">
        <f>+'Ark1'!Q1849</f>
        <v>140</v>
      </c>
      <c r="F40" s="14"/>
      <c r="G40" s="280">
        <f>+'Ark1'!R1849</f>
        <v>8056</v>
      </c>
      <c r="H40" s="14"/>
      <c r="I40" s="14">
        <f>+'Ark1'!S1849</f>
        <v>8055</v>
      </c>
      <c r="J40" s="52">
        <f>+'Ark1'!T1849</f>
        <v>30.451710451710451</v>
      </c>
      <c r="K40" s="52"/>
      <c r="L40" s="52">
        <f>+'Ark1'!U1849</f>
        <v>31.106889367907574</v>
      </c>
      <c r="M40" s="96"/>
      <c r="N40" s="11">
        <f>+'Ark1'!W1849</f>
        <v>58.602979515828686</v>
      </c>
      <c r="O40" s="14"/>
      <c r="P40" s="14">
        <f>+'Ark1'!Y1849</f>
        <v>140.61110973187658</v>
      </c>
      <c r="Q40" s="14"/>
      <c r="R40" s="14">
        <f>+'Ark1'!AA1849</f>
        <v>28.141442733508484</v>
      </c>
      <c r="S40" s="11">
        <f>+'Ark1'!AB1849</f>
        <v>3.4808392520196358</v>
      </c>
      <c r="T40" s="14">
        <f>+'Ark1'!AC1849</f>
        <v>-44.210201623263053</v>
      </c>
      <c r="U40" s="14">
        <f t="shared" si="0"/>
        <v>57.542857142857144</v>
      </c>
      <c r="V40" s="11">
        <f>+'Ark1'!V1849</f>
        <v>14.816534260178749</v>
      </c>
      <c r="W40" s="39"/>
      <c r="X40" s="24"/>
      <c r="Y40" s="24"/>
      <c r="Z40" s="24"/>
    </row>
    <row r="41" spans="1:26" ht="15.6">
      <c r="A41" s="39"/>
      <c r="B41" s="3">
        <f>+'Ark1'!C1850</f>
        <v>2017</v>
      </c>
      <c r="C41" s="3">
        <f>+'Ark1'!G1850</f>
        <v>2</v>
      </c>
      <c r="D41" s="3" t="s">
        <v>68</v>
      </c>
      <c r="E41" s="3">
        <f>+'Ark1'!Q1850</f>
        <v>118</v>
      </c>
      <c r="F41" s="14"/>
      <c r="G41" s="280">
        <f>+'Ark1'!R1850</f>
        <v>7530</v>
      </c>
      <c r="H41" s="14"/>
      <c r="I41" s="14">
        <f>+'Ark1'!S1850</f>
        <v>7530</v>
      </c>
      <c r="J41" s="52">
        <f>+'Ark1'!T1850</f>
        <v>28.46342846342846</v>
      </c>
      <c r="K41" s="52"/>
      <c r="L41" s="52">
        <f>+'Ark1'!U1850</f>
        <v>28.704424505997221</v>
      </c>
      <c r="M41" s="96"/>
      <c r="N41" s="11">
        <f>+'Ark1'!W1850</f>
        <v>59.8297476759628</v>
      </c>
      <c r="O41" s="14"/>
      <c r="P41" s="14">
        <f>+'Ark1'!Y1850</f>
        <v>138.81499335989355</v>
      </c>
      <c r="Q41" s="14"/>
      <c r="R41" s="14">
        <f>+'Ark1'!AA1850</f>
        <v>28.131004425604207</v>
      </c>
      <c r="S41" s="11">
        <f>+'Ark1'!AB1850</f>
        <v>3.3277723171862541</v>
      </c>
      <c r="T41" s="14">
        <f>+'Ark1'!AC1850</f>
        <v>-57.794943950329774</v>
      </c>
      <c r="U41" s="14">
        <f t="shared" si="0"/>
        <v>63.813559322033896</v>
      </c>
      <c r="V41" s="11">
        <f>+'Ark1'!V1850</f>
        <v>15.659362549800797</v>
      </c>
      <c r="W41" s="39"/>
      <c r="X41" s="24"/>
      <c r="Y41" s="24"/>
      <c r="Z41" s="24"/>
    </row>
    <row r="42" spans="1:26" ht="15.6">
      <c r="A42" s="39"/>
      <c r="B42" s="3">
        <f>+'Ark1'!C1851</f>
        <v>2017</v>
      </c>
      <c r="C42" s="3">
        <f>+'Ark1'!G1851</f>
        <v>3</v>
      </c>
      <c r="D42" s="3" t="s">
        <v>504</v>
      </c>
      <c r="E42" s="3">
        <f>+'Ark1'!Q1851</f>
        <v>194</v>
      </c>
      <c r="F42" s="14"/>
      <c r="G42" s="280">
        <f>+'Ark1'!R1851</f>
        <v>10731</v>
      </c>
      <c r="H42" s="14"/>
      <c r="I42" s="14">
        <f>+'Ark1'!S1851</f>
        <v>10612</v>
      </c>
      <c r="J42" s="52">
        <f>+'Ark1'!T1851</f>
        <v>40.563220563220554</v>
      </c>
      <c r="K42" s="52"/>
      <c r="L42" s="52">
        <f>+'Ark1'!U1851</f>
        <v>39.681570742578273</v>
      </c>
      <c r="M42" s="96"/>
      <c r="N42" s="11">
        <f>+'Ark1'!W1851</f>
        <v>57.587636637768554</v>
      </c>
      <c r="O42" s="14"/>
      <c r="P42" s="14">
        <f>+'Ark1'!Y1851</f>
        <v>134.65769266610801</v>
      </c>
      <c r="Q42" s="14"/>
      <c r="R42" s="14">
        <f>+'Ark1'!AA1851</f>
        <v>27.829427817932245</v>
      </c>
      <c r="S42" s="11">
        <f>+'Ark1'!AB1851</f>
        <v>4.2728013870378199</v>
      </c>
      <c r="T42" s="14">
        <f>+'Ark1'!AC1851</f>
        <v>-65.334595417665028</v>
      </c>
      <c r="U42" s="14">
        <f t="shared" si="0"/>
        <v>55.314432989690722</v>
      </c>
      <c r="V42" s="11">
        <f>+'Ark1'!V1851</f>
        <v>14.278166060944924</v>
      </c>
      <c r="W42" s="39"/>
      <c r="X42" s="24"/>
      <c r="Y42" s="24"/>
      <c r="Z42" s="24"/>
    </row>
    <row r="43" spans="1:26" ht="15.6">
      <c r="A43" s="39"/>
      <c r="B43" s="3">
        <f>+'Ark1'!C1852</f>
        <v>2017</v>
      </c>
      <c r="C43" s="3">
        <f>+'Ark1'!G1852</f>
        <v>4</v>
      </c>
      <c r="D43" s="3" t="s">
        <v>69</v>
      </c>
      <c r="E43" s="3">
        <f>+'Ark1'!Q1852</f>
        <v>6</v>
      </c>
      <c r="F43" s="14"/>
      <c r="G43" s="280">
        <f>+'Ark1'!R1852</f>
        <v>138</v>
      </c>
      <c r="H43" s="14"/>
      <c r="I43" s="14">
        <f>+'Ark1'!S1852</f>
        <v>138</v>
      </c>
      <c r="J43" s="52">
        <f>+'Ark1'!T1852</f>
        <v>0.52164052164052188</v>
      </c>
      <c r="K43" s="52"/>
      <c r="L43" s="52">
        <f>+'Ark1'!U1852</f>
        <v>0.50711538351694163</v>
      </c>
      <c r="M43" s="96"/>
      <c r="N43" s="11">
        <f>+'Ark1'!W1852</f>
        <v>60.891304347826086</v>
      </c>
      <c r="O43" s="14"/>
      <c r="P43" s="14">
        <f>+'Ark1'!Y1852</f>
        <v>133.81666666666672</v>
      </c>
      <c r="Q43" s="14"/>
      <c r="R43" s="14">
        <f>+'Ark1'!AA1852</f>
        <v>24.555186539513848</v>
      </c>
      <c r="S43" s="11">
        <f>+'Ark1'!AB1852</f>
        <v>2.5782950849454118</v>
      </c>
      <c r="T43" s="14">
        <f>+'Ark1'!AC1852</f>
        <v>-38.575109945837447</v>
      </c>
      <c r="U43" s="14">
        <f t="shared" si="0"/>
        <v>23</v>
      </c>
      <c r="V43" s="11">
        <f>+'Ark1'!V1852</f>
        <v>16.152173913043477</v>
      </c>
      <c r="W43" s="39"/>
      <c r="X43" s="24"/>
      <c r="Y43" s="24"/>
      <c r="Z43" s="24"/>
    </row>
    <row r="44" spans="1:26" ht="15.6">
      <c r="A44" s="39"/>
      <c r="B44" s="40">
        <f>+'Ark1'!C1853</f>
        <v>2016</v>
      </c>
      <c r="C44" s="40">
        <f>+'Ark1'!G1853</f>
        <v>1</v>
      </c>
      <c r="D44" s="40" t="s">
        <v>378</v>
      </c>
      <c r="E44" s="40">
        <f>+'Ark1'!Q1853</f>
        <v>139</v>
      </c>
      <c r="F44" s="75"/>
      <c r="G44" s="279">
        <f>+'Ark1'!R1853</f>
        <v>8006</v>
      </c>
      <c r="H44" s="75"/>
      <c r="I44" s="75">
        <f>+'Ark1'!S1853</f>
        <v>8005</v>
      </c>
      <c r="J44" s="146">
        <f>+'Ark1'!T1853</f>
        <v>29.953606704579474</v>
      </c>
      <c r="K44" s="146"/>
      <c r="L44" s="146">
        <f>+'Ark1'!U1853</f>
        <v>30.10179062317188</v>
      </c>
      <c r="M44" s="96"/>
      <c r="N44" s="41">
        <f>+'Ark1'!W1853</f>
        <v>58.395877576514707</v>
      </c>
      <c r="O44" s="75"/>
      <c r="P44" s="75">
        <f>+'Ark1'!Y1853</f>
        <v>137.697926555084</v>
      </c>
      <c r="Q44" s="75"/>
      <c r="R44" s="75">
        <f>+'Ark1'!AA1853</f>
        <v>27.154762548094876</v>
      </c>
      <c r="S44" s="41">
        <f>+'Ark1'!AB1853</f>
        <v>3.7302293981605694</v>
      </c>
      <c r="T44" s="75">
        <f>+'Ark1'!AC1853</f>
        <v>-43.605909252154177</v>
      </c>
      <c r="U44" s="75">
        <f t="shared" si="0"/>
        <v>57.597122302158276</v>
      </c>
      <c r="V44" s="41">
        <f>+'Ark1'!V1853</f>
        <v>14.773295028728452</v>
      </c>
      <c r="W44" s="39"/>
      <c r="X44" s="24"/>
      <c r="Y44" s="24"/>
      <c r="Z44" s="24"/>
    </row>
    <row r="45" spans="1:26" ht="15.6">
      <c r="A45" s="39"/>
      <c r="B45" s="40">
        <f>+'Ark1'!C1854</f>
        <v>2016</v>
      </c>
      <c r="C45" s="40">
        <f>+'Ark1'!G1854</f>
        <v>2</v>
      </c>
      <c r="D45" s="40" t="s">
        <v>68</v>
      </c>
      <c r="E45" s="40">
        <f>+'Ark1'!Q1854</f>
        <v>134</v>
      </c>
      <c r="F45" s="75"/>
      <c r="G45" s="279">
        <f>+'Ark1'!R1854</f>
        <v>7480</v>
      </c>
      <c r="H45" s="75"/>
      <c r="I45" s="75">
        <f>+'Ark1'!S1854</f>
        <v>7480</v>
      </c>
      <c r="J45" s="146">
        <f>+'Ark1'!T1854</f>
        <v>27.985633043998806</v>
      </c>
      <c r="K45" s="146"/>
      <c r="L45" s="146">
        <f>+'Ark1'!U1854</f>
        <v>28.274578147857639</v>
      </c>
      <c r="M45" s="96"/>
      <c r="N45" s="41">
        <f>+'Ark1'!W1854</f>
        <v>59.90173796791445</v>
      </c>
      <c r="O45" s="75"/>
      <c r="P45" s="75">
        <f>+'Ark1'!Y1854</f>
        <v>138.4347727272727</v>
      </c>
      <c r="Q45" s="75"/>
      <c r="R45" s="75">
        <f>+'Ark1'!AA1854</f>
        <v>28.33457017603514</v>
      </c>
      <c r="S45" s="41">
        <f>+'Ark1'!AB1854</f>
        <v>3.5610184771271896</v>
      </c>
      <c r="T45" s="75">
        <f>+'Ark1'!AC1854</f>
        <v>-59.289318808204143</v>
      </c>
      <c r="U45" s="75">
        <f t="shared" si="0"/>
        <v>55.820895522388057</v>
      </c>
      <c r="V45" s="41">
        <f>+'Ark1'!V1854</f>
        <v>15.654010695187171</v>
      </c>
      <c r="W45" s="39"/>
      <c r="X45" s="24"/>
      <c r="Y45" s="24"/>
      <c r="Z45" s="24"/>
    </row>
    <row r="46" spans="1:26" ht="15.6">
      <c r="A46" s="39"/>
      <c r="B46" s="40">
        <f>+'Ark1'!C1855</f>
        <v>2016</v>
      </c>
      <c r="C46" s="40">
        <f>+'Ark1'!G1855</f>
        <v>3</v>
      </c>
      <c r="D46" s="40" t="s">
        <v>504</v>
      </c>
      <c r="E46" s="40">
        <f>+'Ark1'!Q1855</f>
        <v>200</v>
      </c>
      <c r="F46" s="75"/>
      <c r="G46" s="279">
        <f>+'Ark1'!R1855</f>
        <v>10897</v>
      </c>
      <c r="H46" s="75"/>
      <c r="I46" s="75">
        <f>+'Ark1'!S1855</f>
        <v>10807</v>
      </c>
      <c r="J46" s="146">
        <f>+'Ark1'!T1855</f>
        <v>40.76997904818915</v>
      </c>
      <c r="K46" s="146"/>
      <c r="L46" s="146">
        <f>+'Ark1'!U1855</f>
        <v>40.353073126043952</v>
      </c>
      <c r="M46" s="96"/>
      <c r="N46" s="41">
        <f>+'Ark1'!W1855</f>
        <v>58.29776996391228</v>
      </c>
      <c r="O46" s="75"/>
      <c r="P46" s="75">
        <f>+'Ark1'!Y1855</f>
        <v>135.61893181609608</v>
      </c>
      <c r="Q46" s="75"/>
      <c r="R46" s="75">
        <f>+'Ark1'!AA1855</f>
        <v>27.312827901871255</v>
      </c>
      <c r="S46" s="41">
        <f>+'Ark1'!AB1855</f>
        <v>3.6694373731324128</v>
      </c>
      <c r="T46" s="75">
        <f>+'Ark1'!AC1855</f>
        <v>-62.029246608562637</v>
      </c>
      <c r="U46" s="75">
        <f t="shared" si="0"/>
        <v>54.484999999999999</v>
      </c>
      <c r="V46" s="41">
        <f>+'Ark1'!V1855</f>
        <v>14.717995778654675</v>
      </c>
      <c r="W46" s="39"/>
      <c r="X46" s="24"/>
      <c r="Y46" s="24"/>
      <c r="Z46" s="24"/>
    </row>
    <row r="47" spans="1:26" ht="15.6">
      <c r="A47" s="39"/>
      <c r="B47" s="40">
        <f>+'Ark1'!C1856</f>
        <v>2016</v>
      </c>
      <c r="C47" s="40">
        <f>+'Ark1'!G1856</f>
        <v>4</v>
      </c>
      <c r="D47" s="40" t="s">
        <v>69</v>
      </c>
      <c r="E47" s="40">
        <f>+'Ark1'!Q1856</f>
        <v>15</v>
      </c>
      <c r="F47" s="75"/>
      <c r="G47" s="279">
        <f>+'Ark1'!R1856</f>
        <v>345</v>
      </c>
      <c r="H47" s="75"/>
      <c r="I47" s="75">
        <f>+'Ark1'!S1856</f>
        <v>345</v>
      </c>
      <c r="J47" s="146">
        <f>+'Ark1'!T1856</f>
        <v>1.2907812032325652</v>
      </c>
      <c r="K47" s="146"/>
      <c r="L47" s="146">
        <f>+'Ark1'!U1856</f>
        <v>1.2705581029265305</v>
      </c>
      <c r="M47" s="96"/>
      <c r="N47" s="41">
        <f>+'Ark1'!W1856</f>
        <v>62.249275362318834</v>
      </c>
      <c r="O47" s="75"/>
      <c r="P47" s="75">
        <f>+'Ark1'!Y1856</f>
        <v>134.87333333333348</v>
      </c>
      <c r="Q47" s="75"/>
      <c r="R47" s="75">
        <f>+'Ark1'!AA1856</f>
        <v>25.383943039866111</v>
      </c>
      <c r="S47" s="41">
        <f>+'Ark1'!AB1856</f>
        <v>2.1035252115151351</v>
      </c>
      <c r="T47" s="75">
        <f>+'Ark1'!AC1856</f>
        <v>-31.647772658901005</v>
      </c>
      <c r="U47" s="75">
        <f t="shared" si="0"/>
        <v>23</v>
      </c>
      <c r="V47" s="41">
        <f>+'Ark1'!V1856</f>
        <v>16.756521739130434</v>
      </c>
      <c r="W47" s="39"/>
      <c r="X47" s="24"/>
      <c r="Y47" s="24"/>
      <c r="Z47" s="24"/>
    </row>
    <row r="48" spans="1:26" ht="15.6">
      <c r="A48" s="39"/>
      <c r="B48" s="3">
        <f>+'Ark1'!C1857</f>
        <v>2015</v>
      </c>
      <c r="C48" s="3">
        <f>+'Ark1'!G1857</f>
        <v>1</v>
      </c>
      <c r="D48" s="3" t="s">
        <v>378</v>
      </c>
      <c r="E48" s="3">
        <f>+'Ark1'!Q1857</f>
        <v>147</v>
      </c>
      <c r="F48" s="14"/>
      <c r="G48" s="280">
        <f>+'Ark1'!R1857</f>
        <v>8647</v>
      </c>
      <c r="H48" s="14"/>
      <c r="I48" s="14">
        <f>+'Ark1'!S1857</f>
        <v>8647</v>
      </c>
      <c r="J48" s="52">
        <f>+'Ark1'!T1857</f>
        <v>31.708837550421709</v>
      </c>
      <c r="K48" s="52"/>
      <c r="L48" s="52">
        <f>+'Ark1'!U1857</f>
        <v>31.647260814323239</v>
      </c>
      <c r="M48" s="96"/>
      <c r="N48" s="11">
        <f>+'Ark1'!W1857</f>
        <v>59.008095293165248</v>
      </c>
      <c r="O48" s="14"/>
      <c r="P48" s="14">
        <f>+'Ark1'!Y1857</f>
        <v>134.3741413206892</v>
      </c>
      <c r="Q48" s="14"/>
      <c r="R48" s="14">
        <f>+'Ark1'!AA1857</f>
        <v>28.083578770407904</v>
      </c>
      <c r="S48" s="11">
        <f>+'Ark1'!AB1857</f>
        <v>3.9889901869850255</v>
      </c>
      <c r="T48" s="14">
        <f>+'Ark1'!AC1857</f>
        <v>-48.141677908454177</v>
      </c>
      <c r="U48" s="14">
        <f t="shared" ref="U48:U59" si="3">+G48/E48</f>
        <v>58.823129251700678</v>
      </c>
      <c r="V48" s="11">
        <f>+'Ark1'!V1857</f>
        <v>15.158783393084304</v>
      </c>
      <c r="W48" s="39"/>
      <c r="X48" s="24"/>
      <c r="Y48" s="24"/>
      <c r="Z48" s="24"/>
    </row>
    <row r="49" spans="1:26" ht="15.6">
      <c r="A49" s="39"/>
      <c r="B49" s="3">
        <f>+'Ark1'!C1858</f>
        <v>2015</v>
      </c>
      <c r="C49" s="3">
        <f>+'Ark1'!G1858</f>
        <v>2</v>
      </c>
      <c r="D49" s="3" t="s">
        <v>68</v>
      </c>
      <c r="E49" s="3">
        <f>+'Ark1'!Q1858</f>
        <v>137</v>
      </c>
      <c r="F49" s="14"/>
      <c r="G49" s="280">
        <f>+'Ark1'!R1858</f>
        <v>7373</v>
      </c>
      <c r="H49" s="14"/>
      <c r="I49" s="14">
        <f>+'Ark1'!S1858</f>
        <v>7372</v>
      </c>
      <c r="J49" s="52">
        <f>+'Ark1'!T1858</f>
        <v>27.037037037037042</v>
      </c>
      <c r="K49" s="52"/>
      <c r="L49" s="52">
        <f>+'Ark1'!U1858</f>
        <v>27.022937984117561</v>
      </c>
      <c r="M49" s="96"/>
      <c r="N49" s="11">
        <f>+'Ark1'!W1858</f>
        <v>60.145143787303311</v>
      </c>
      <c r="O49" s="14"/>
      <c r="P49" s="14">
        <f>+'Ark1'!Y1858</f>
        <v>134.56538722365377</v>
      </c>
      <c r="Q49" s="14"/>
      <c r="R49" s="14">
        <f>+'Ark1'!AA1858</f>
        <v>28.658302555377311</v>
      </c>
      <c r="S49" s="11">
        <f>+'Ark1'!AB1858</f>
        <v>3.7493116776057218</v>
      </c>
      <c r="T49" s="14">
        <f>+'Ark1'!AC1858</f>
        <v>-55.707203269926879</v>
      </c>
      <c r="U49" s="14">
        <f t="shared" si="3"/>
        <v>53.817518248175183</v>
      </c>
      <c r="V49" s="11">
        <f>+'Ark1'!V1858</f>
        <v>15.711243727112437</v>
      </c>
      <c r="W49" s="39"/>
      <c r="X49" s="24"/>
      <c r="Y49" s="24"/>
      <c r="Z49" s="24"/>
    </row>
    <row r="50" spans="1:26" ht="15.6">
      <c r="A50" s="39"/>
      <c r="B50" s="3">
        <f>+'Ark1'!C1859</f>
        <v>2015</v>
      </c>
      <c r="C50" s="3">
        <f>+'Ark1'!G1859</f>
        <v>3</v>
      </c>
      <c r="D50" s="3" t="s">
        <v>504</v>
      </c>
      <c r="E50" s="3">
        <f>+'Ark1'!Q1859</f>
        <v>210</v>
      </c>
      <c r="F50" s="14"/>
      <c r="G50" s="280">
        <f>+'Ark1'!R1859</f>
        <v>10705</v>
      </c>
      <c r="H50" s="14"/>
      <c r="I50" s="14">
        <f>+'Ark1'!S1859</f>
        <v>10588</v>
      </c>
      <c r="J50" s="52">
        <f>+'Ark1'!T1859</f>
        <v>39.255592225889259</v>
      </c>
      <c r="K50" s="52"/>
      <c r="L50" s="52">
        <f>+'Ark1'!U1859</f>
        <v>39.289505930348511</v>
      </c>
      <c r="M50" s="96"/>
      <c r="N50" s="11">
        <f>+'Ark1'!W1859</f>
        <v>57.954948998866648</v>
      </c>
      <c r="O50" s="14"/>
      <c r="P50" s="14">
        <f>+'Ark1'!Y1859</f>
        <v>134.75191032227909</v>
      </c>
      <c r="Q50" s="14"/>
      <c r="R50" s="14">
        <f>+'Ark1'!AA1859</f>
        <v>28.732545206814997</v>
      </c>
      <c r="S50" s="11">
        <f>+'Ark1'!AB1859</f>
        <v>4.3081782196643124</v>
      </c>
      <c r="T50" s="14">
        <f>+'Ark1'!AC1859</f>
        <v>-52.607955379027779</v>
      </c>
      <c r="U50" s="14">
        <f t="shared" si="3"/>
        <v>50.976190476190474</v>
      </c>
      <c r="V50" s="11">
        <f>+'Ark1'!V1859</f>
        <v>14.480896777206912</v>
      </c>
      <c r="W50" s="39"/>
      <c r="X50" s="24"/>
      <c r="Y50" s="24"/>
      <c r="Z50" s="24"/>
    </row>
    <row r="51" spans="1:26" ht="15.6">
      <c r="A51" s="39"/>
      <c r="B51" s="3">
        <f>+'Ark1'!C1860</f>
        <v>2015</v>
      </c>
      <c r="C51" s="3">
        <f>+'Ark1'!G1860</f>
        <v>4</v>
      </c>
      <c r="D51" s="3" t="s">
        <v>69</v>
      </c>
      <c r="E51" s="3">
        <f>+'Ark1'!Q1860</f>
        <v>17</v>
      </c>
      <c r="F51" s="14"/>
      <c r="G51" s="280">
        <f>+'Ark1'!R1860</f>
        <v>545</v>
      </c>
      <c r="H51" s="14"/>
      <c r="I51" s="14">
        <f>+'Ark1'!S1860</f>
        <v>546</v>
      </c>
      <c r="J51" s="52">
        <f>+'Ark1'!T1860</f>
        <v>1.9985331866519995</v>
      </c>
      <c r="K51" s="52"/>
      <c r="L51" s="52">
        <f>+'Ark1'!U1860</f>
        <v>2.040295271210693</v>
      </c>
      <c r="M51" s="96"/>
      <c r="N51" s="11">
        <f>+'Ark1'!W1860</f>
        <v>61.646520146520153</v>
      </c>
      <c r="O51" s="14"/>
      <c r="P51" s="14">
        <f>+'Ark1'!Y1860</f>
        <v>137.44899082568799</v>
      </c>
      <c r="Q51" s="14"/>
      <c r="R51" s="14">
        <f>+'Ark1'!AA1860</f>
        <v>32.265917384866675</v>
      </c>
      <c r="S51" s="11">
        <f>+'Ark1'!AB1860</f>
        <v>5.1361996163192734</v>
      </c>
      <c r="T51" s="14">
        <f>+'Ark1'!AC1860</f>
        <v>-26.41324215393718</v>
      </c>
      <c r="U51" s="14">
        <f t="shared" si="3"/>
        <v>32.058823529411768</v>
      </c>
      <c r="V51" s="11">
        <f>+'Ark1'!V1860</f>
        <v>16.422018348623851</v>
      </c>
      <c r="W51" s="39"/>
      <c r="X51" s="24"/>
      <c r="Y51" s="24"/>
      <c r="Z51" s="24"/>
    </row>
    <row r="52" spans="1:26" ht="15.6">
      <c r="A52" s="39"/>
      <c r="B52" s="40">
        <f>+'Ark1'!C1861</f>
        <v>2014</v>
      </c>
      <c r="C52" s="40">
        <f>+'Ark1'!G1861</f>
        <v>1</v>
      </c>
      <c r="D52" s="40" t="s">
        <v>378</v>
      </c>
      <c r="E52" s="40">
        <f>+'Ark1'!Q1861</f>
        <v>136</v>
      </c>
      <c r="F52" s="75"/>
      <c r="G52" s="279">
        <f>+'Ark1'!R1861</f>
        <v>8586</v>
      </c>
      <c r="H52" s="75"/>
      <c r="I52" s="75">
        <f>+'Ark1'!S1861</f>
        <v>8580</v>
      </c>
      <c r="J52" s="146">
        <f>+'Ark1'!T1861</f>
        <v>31.275270462244556</v>
      </c>
      <c r="K52" s="146"/>
      <c r="L52" s="146">
        <f>+'Ark1'!U1861</f>
        <v>31.479088596003699</v>
      </c>
      <c r="M52" s="96"/>
      <c r="N52" s="41">
        <f>+'Ark1'!W1861</f>
        <v>59.576923076923087</v>
      </c>
      <c r="O52" s="75"/>
      <c r="P52" s="75">
        <f>+'Ark1'!Y1861</f>
        <v>134.9139878872578</v>
      </c>
      <c r="Q52" s="75"/>
      <c r="R52" s="75">
        <f>+'Ark1'!AA1861</f>
        <v>29.182098270345591</v>
      </c>
      <c r="S52" s="41">
        <f>+'Ark1'!AB1861</f>
        <v>3.7939688177886945</v>
      </c>
      <c r="T52" s="75">
        <f>+'Ark1'!AC1861</f>
        <v>-48.454289932105375</v>
      </c>
      <c r="U52" s="75">
        <f t="shared" si="3"/>
        <v>63.132352941176471</v>
      </c>
      <c r="V52" s="41">
        <f>+'Ark1'!V1861</f>
        <v>16.412997903563941</v>
      </c>
      <c r="W52" s="39"/>
      <c r="X52" s="24"/>
      <c r="Y52" s="24"/>
      <c r="Z52" s="24"/>
    </row>
    <row r="53" spans="1:26" ht="15.6">
      <c r="A53" s="39"/>
      <c r="B53" s="40">
        <f>+'Ark1'!C1862</f>
        <v>2014</v>
      </c>
      <c r="C53" s="40">
        <f>+'Ark1'!G1862</f>
        <v>2</v>
      </c>
      <c r="D53" s="40" t="s">
        <v>68</v>
      </c>
      <c r="E53" s="40">
        <f>+'Ark1'!Q1862</f>
        <v>146</v>
      </c>
      <c r="F53" s="75"/>
      <c r="G53" s="279">
        <f>+'Ark1'!R1862</f>
        <v>7077</v>
      </c>
      <c r="H53" s="75"/>
      <c r="I53" s="75">
        <f>+'Ark1'!S1862</f>
        <v>7053</v>
      </c>
      <c r="J53" s="146">
        <f>+'Ark1'!T1862</f>
        <v>25.778603431318977</v>
      </c>
      <c r="K53" s="146"/>
      <c r="L53" s="146">
        <f>+'Ark1'!U1862</f>
        <v>25.990559247757439</v>
      </c>
      <c r="M53" s="96"/>
      <c r="N53" s="41">
        <f>+'Ark1'!W1862</f>
        <v>59.634907131716993</v>
      </c>
      <c r="O53" s="75"/>
      <c r="P53" s="75">
        <f>+'Ark1'!Y1862</f>
        <v>135.14256040695253</v>
      </c>
      <c r="Q53" s="75"/>
      <c r="R53" s="75">
        <f>+'Ark1'!AA1862</f>
        <v>29.821323739453302</v>
      </c>
      <c r="S53" s="41">
        <f>+'Ark1'!AB1862</f>
        <v>3.7012895439465718</v>
      </c>
      <c r="T53" s="75">
        <f>+'Ark1'!AC1862</f>
        <v>-60.948407473748915</v>
      </c>
      <c r="U53" s="75">
        <f t="shared" si="3"/>
        <v>48.472602739726028</v>
      </c>
      <c r="V53" s="41">
        <f>+'Ark1'!V1862</f>
        <v>16.03956478733927</v>
      </c>
      <c r="W53" s="39"/>
      <c r="X53" s="24"/>
      <c r="Y53" s="24"/>
      <c r="Z53" s="24"/>
    </row>
    <row r="54" spans="1:26" ht="15.6">
      <c r="A54" s="39"/>
      <c r="B54" s="40">
        <f>+'Ark1'!C1863</f>
        <v>2014</v>
      </c>
      <c r="C54" s="40">
        <f>+'Ark1'!G1863</f>
        <v>3</v>
      </c>
      <c r="D54" s="40" t="s">
        <v>504</v>
      </c>
      <c r="E54" s="40">
        <f>+'Ark1'!Q1863</f>
        <v>238</v>
      </c>
      <c r="F54" s="75"/>
      <c r="G54" s="279">
        <f>+'Ark1'!R1863</f>
        <v>11193</v>
      </c>
      <c r="H54" s="75"/>
      <c r="I54" s="75">
        <f>+'Ark1'!S1863</f>
        <v>10947</v>
      </c>
      <c r="J54" s="146">
        <f>+'Ark1'!T1863</f>
        <v>40.771500382471871</v>
      </c>
      <c r="K54" s="146"/>
      <c r="L54" s="146">
        <f>+'Ark1'!U1863</f>
        <v>40.399602403676752</v>
      </c>
      <c r="M54" s="96"/>
      <c r="N54" s="41">
        <f>+'Ark1'!W1863</f>
        <v>57.86041837946469</v>
      </c>
      <c r="O54" s="75"/>
      <c r="P54" s="75">
        <f>+'Ark1'!Y1863</f>
        <v>132.81780577146444</v>
      </c>
      <c r="Q54" s="75"/>
      <c r="R54" s="75">
        <f>+'Ark1'!AA1863</f>
        <v>28.973579096153024</v>
      </c>
      <c r="S54" s="41">
        <f>+'Ark1'!AB1863</f>
        <v>4.7394401357336919</v>
      </c>
      <c r="T54" s="75">
        <f>+'Ark1'!AC1863</f>
        <v>-50.986329915968064</v>
      </c>
      <c r="U54" s="75">
        <f t="shared" si="3"/>
        <v>47.029411764705884</v>
      </c>
      <c r="V54" s="41">
        <f>+'Ark1'!V1863</f>
        <v>15.403466452246944</v>
      </c>
      <c r="W54" s="39"/>
      <c r="X54" s="24"/>
      <c r="Y54" s="24"/>
      <c r="Z54" s="24"/>
    </row>
    <row r="55" spans="1:26" ht="15.6">
      <c r="A55" s="39"/>
      <c r="B55" s="40">
        <f>+'Ark1'!C1864</f>
        <v>2014</v>
      </c>
      <c r="C55" s="40">
        <f>+'Ark1'!G1864</f>
        <v>4</v>
      </c>
      <c r="D55" s="40" t="s">
        <v>69</v>
      </c>
      <c r="E55" s="40">
        <f>+'Ark1'!Q1864</f>
        <v>22</v>
      </c>
      <c r="F55" s="75"/>
      <c r="G55" s="279">
        <f>+'Ark1'!R1864</f>
        <v>597</v>
      </c>
      <c r="H55" s="75"/>
      <c r="I55" s="75">
        <f>+'Ark1'!S1864</f>
        <v>585</v>
      </c>
      <c r="J55" s="146">
        <f>+'Ark1'!T1864</f>
        <v>2.1746257239645934</v>
      </c>
      <c r="K55" s="146"/>
      <c r="L55" s="146">
        <f>+'Ark1'!U1864</f>
        <v>2.1307497525621337</v>
      </c>
      <c r="M55" s="96"/>
      <c r="N55" s="41">
        <f>+'Ark1'!W1864</f>
        <v>62.519658119658111</v>
      </c>
      <c r="O55" s="75"/>
      <c r="P55" s="75">
        <f>+'Ark1'!Y1864</f>
        <v>131.33601340033491</v>
      </c>
      <c r="Q55" s="75"/>
      <c r="R55" s="75">
        <f>+'Ark1'!AA1864</f>
        <v>30.092506109068722</v>
      </c>
      <c r="S55" s="41">
        <f>+'Ark1'!AB1864</f>
        <v>2.0263326022007622</v>
      </c>
      <c r="T55" s="75">
        <f>+'Ark1'!AC1864</f>
        <v>-33.879557249036253</v>
      </c>
      <c r="U55" s="75">
        <f t="shared" si="3"/>
        <v>27.136363636363637</v>
      </c>
      <c r="V55" s="41">
        <f>+'Ark1'!V1864</f>
        <v>18.519262981574535</v>
      </c>
      <c r="W55" s="39"/>
      <c r="X55" s="24"/>
      <c r="Y55" s="24"/>
      <c r="Z55" s="24"/>
    </row>
    <row r="56" spans="1:26" ht="15.6">
      <c r="A56" s="39"/>
      <c r="B56" s="40">
        <f>+'Ark1'!C1865</f>
        <v>2013</v>
      </c>
      <c r="C56" s="40">
        <f>+'Ark1'!G1865</f>
        <v>1</v>
      </c>
      <c r="D56" s="40" t="s">
        <v>378</v>
      </c>
      <c r="E56" s="40">
        <f>+'Ark1'!Q1865</f>
        <v>154</v>
      </c>
      <c r="F56" s="75"/>
      <c r="G56" s="279">
        <f>+'Ark1'!R1865</f>
        <v>9190</v>
      </c>
      <c r="H56" s="75"/>
      <c r="I56" s="75">
        <f>+'Ark1'!S1865</f>
        <v>9184</v>
      </c>
      <c r="J56" s="146">
        <f>+'Ark1'!T1865</f>
        <v>32.887202977383339</v>
      </c>
      <c r="K56" s="146"/>
      <c r="L56" s="146">
        <f>+'Ark1'!U1865</f>
        <v>32.974270055730237</v>
      </c>
      <c r="M56" s="96"/>
      <c r="N56" s="41">
        <f>+'Ark1'!W1865</f>
        <v>59.05901567944251</v>
      </c>
      <c r="O56" s="75"/>
      <c r="P56" s="75">
        <f>+'Ark1'!Y1865</f>
        <v>135.25634385201309</v>
      </c>
      <c r="Q56" s="75"/>
      <c r="R56" s="75">
        <f>+'Ark1'!AA1865</f>
        <v>29.32675685366674</v>
      </c>
      <c r="S56" s="41">
        <f>+'Ark1'!AB1865</f>
        <v>3.6475406596589326</v>
      </c>
      <c r="T56" s="75">
        <f>+'Ark1'!AC1865</f>
        <v>-49.372977442554316</v>
      </c>
      <c r="U56" s="75">
        <f t="shared" si="3"/>
        <v>59.675324675324674</v>
      </c>
      <c r="V56" s="41">
        <f>+'Ark1'!V1865</f>
        <v>16.093035908596299</v>
      </c>
      <c r="W56" s="39"/>
      <c r="X56" s="24"/>
      <c r="Y56" s="24"/>
      <c r="Z56" s="24"/>
    </row>
    <row r="57" spans="1:26" ht="15.6">
      <c r="A57" s="39"/>
      <c r="B57" s="40">
        <f>+'Ark1'!C1866</f>
        <v>2013</v>
      </c>
      <c r="C57" s="40">
        <f>+'Ark1'!G1866</f>
        <v>2</v>
      </c>
      <c r="D57" s="40" t="s">
        <v>68</v>
      </c>
      <c r="E57" s="40">
        <f>+'Ark1'!Q1866</f>
        <v>146</v>
      </c>
      <c r="F57" s="75"/>
      <c r="G57" s="279">
        <f>+'Ark1'!R1866</f>
        <v>7327</v>
      </c>
      <c r="H57" s="75"/>
      <c r="I57" s="75">
        <f>+'Ark1'!S1866</f>
        <v>7327</v>
      </c>
      <c r="J57" s="146">
        <f>+'Ark1'!T1866</f>
        <v>26.220297738333809</v>
      </c>
      <c r="K57" s="146"/>
      <c r="L57" s="146">
        <f>+'Ark1'!U1866</f>
        <v>26.720958385392024</v>
      </c>
      <c r="M57" s="96"/>
      <c r="N57" s="41">
        <f>+'Ark1'!W1866</f>
        <v>59.428415449706542</v>
      </c>
      <c r="O57" s="75"/>
      <c r="P57" s="75">
        <f>+'Ark1'!Y1866</f>
        <v>137.47502388426363</v>
      </c>
      <c r="Q57" s="75"/>
      <c r="R57" s="75">
        <f>+'Ark1'!AA1866</f>
        <v>28.925763873477223</v>
      </c>
      <c r="S57" s="41">
        <f>+'Ark1'!AB1866</f>
        <v>3.7931756134211905</v>
      </c>
      <c r="T57" s="75">
        <f>+'Ark1'!AC1866</f>
        <v>-59.229779686356203</v>
      </c>
      <c r="U57" s="75">
        <f t="shared" si="3"/>
        <v>50.184931506849317</v>
      </c>
      <c r="V57" s="41">
        <f>+'Ark1'!V1866</f>
        <v>16.03084482052682</v>
      </c>
      <c r="W57" s="39"/>
      <c r="X57" s="24"/>
      <c r="Y57" s="24"/>
      <c r="Z57" s="24"/>
    </row>
    <row r="58" spans="1:26" ht="15.6">
      <c r="A58" s="39"/>
      <c r="B58" s="40">
        <f>+'Ark1'!C1867</f>
        <v>2013</v>
      </c>
      <c r="C58" s="40">
        <f>+'Ark1'!G1867</f>
        <v>3</v>
      </c>
      <c r="D58" s="40" t="s">
        <v>504</v>
      </c>
      <c r="E58" s="40">
        <f>+'Ark1'!Q1867</f>
        <v>249</v>
      </c>
      <c r="F58" s="75"/>
      <c r="G58" s="279">
        <f>+'Ark1'!R1867</f>
        <v>11003</v>
      </c>
      <c r="H58" s="75"/>
      <c r="I58" s="75">
        <f>+'Ark1'!S1867</f>
        <v>10871</v>
      </c>
      <c r="J58" s="146">
        <f>+'Ark1'!T1867</f>
        <v>39.375178929287138</v>
      </c>
      <c r="K58" s="146"/>
      <c r="L58" s="146">
        <f>+'Ark1'!U1867</f>
        <v>38.795854248994736</v>
      </c>
      <c r="M58" s="96"/>
      <c r="N58" s="41">
        <f>+'Ark1'!W1867</f>
        <v>58.724956305767613</v>
      </c>
      <c r="O58" s="75"/>
      <c r="P58" s="75">
        <f>+'Ark1'!Y1867</f>
        <v>132.91444151595019</v>
      </c>
      <c r="Q58" s="75"/>
      <c r="R58" s="75">
        <f>+'Ark1'!AA1867</f>
        <v>28.100249426747322</v>
      </c>
      <c r="S58" s="41">
        <f>+'Ark1'!AB1867</f>
        <v>3.7160212885710808</v>
      </c>
      <c r="T58" s="75">
        <f>+'Ark1'!AC1867</f>
        <v>-60.484955303210086</v>
      </c>
      <c r="U58" s="75">
        <f t="shared" si="3"/>
        <v>44.188755020080322</v>
      </c>
      <c r="V58" s="41">
        <f>+'Ark1'!V1867</f>
        <v>15.856584567845131</v>
      </c>
      <c r="W58" s="39"/>
      <c r="X58" s="24"/>
      <c r="Y58" s="24"/>
      <c r="Z58" s="24"/>
    </row>
    <row r="59" spans="1:26" ht="15.6">
      <c r="A59" s="39"/>
      <c r="B59" s="40">
        <f>+'Ark1'!C1868</f>
        <v>2013</v>
      </c>
      <c r="C59" s="40">
        <f>+'Ark1'!G1868</f>
        <v>4</v>
      </c>
      <c r="D59" s="40" t="s">
        <v>69</v>
      </c>
      <c r="E59" s="40">
        <f>+'Ark1'!Q1868</f>
        <v>23</v>
      </c>
      <c r="F59" s="75"/>
      <c r="G59" s="279">
        <f>+'Ark1'!R1868</f>
        <v>424</v>
      </c>
      <c r="H59" s="75"/>
      <c r="I59" s="75">
        <f>+'Ark1'!S1868</f>
        <v>422</v>
      </c>
      <c r="J59" s="146">
        <f>+'Ark1'!T1868</f>
        <v>1.5173203549957055</v>
      </c>
      <c r="K59" s="146"/>
      <c r="L59" s="146">
        <f>+'Ark1'!U1868</f>
        <v>1.508917309882998</v>
      </c>
      <c r="M59" s="96"/>
      <c r="N59" s="41">
        <f>+'Ark1'!W1868</f>
        <v>62.601895734597143</v>
      </c>
      <c r="O59" s="75"/>
      <c r="P59" s="75">
        <f>+'Ark1'!Y1868</f>
        <v>134.15212264150941</v>
      </c>
      <c r="Q59" s="75"/>
      <c r="R59" s="75">
        <f>+'Ark1'!AA1868</f>
        <v>29.846420806991123</v>
      </c>
      <c r="S59" s="41">
        <f>+'Ark1'!AB1868</f>
        <v>2.336156402714364</v>
      </c>
      <c r="T59" s="75">
        <f>+'Ark1'!AC1868</f>
        <v>-32.953781496396367</v>
      </c>
      <c r="U59" s="75">
        <f t="shared" si="3"/>
        <v>18.434782608695652</v>
      </c>
      <c r="V59" s="41">
        <f>+'Ark1'!V1868</f>
        <v>17.075471698113205</v>
      </c>
      <c r="W59" s="39"/>
      <c r="X59" s="24"/>
      <c r="Y59" s="24"/>
      <c r="Z59" s="24"/>
    </row>
    <row r="60" spans="1:26" ht="15.6">
      <c r="A60" s="39"/>
      <c r="B60" s="40">
        <f>+'Ark1'!C1869</f>
        <v>2012</v>
      </c>
      <c r="C60" s="40">
        <f>+'Ark1'!G1869</f>
        <v>1</v>
      </c>
      <c r="D60" s="40" t="s">
        <v>69</v>
      </c>
      <c r="E60" s="40">
        <f>+'Ark1'!Q1869</f>
        <v>174</v>
      </c>
      <c r="F60" s="75"/>
      <c r="G60" s="279">
        <f>+'Ark1'!R1869</f>
        <v>8300</v>
      </c>
      <c r="H60" s="75"/>
      <c r="I60" s="75">
        <f>+'Ark1'!S1869</f>
        <v>8299</v>
      </c>
      <c r="J60" s="146">
        <f>+'Ark1'!T1869</f>
        <v>29.762971994119127</v>
      </c>
      <c r="K60" s="146"/>
      <c r="L60" s="146">
        <f>+'Ark1'!U1869</f>
        <v>30.199547374176927</v>
      </c>
      <c r="M60" s="96"/>
      <c r="N60" s="41">
        <f>+'Ark1'!W1869</f>
        <v>59.209422822026752</v>
      </c>
      <c r="O60" s="75"/>
      <c r="P60" s="75">
        <f>+'Ark1'!Y1869</f>
        <v>135.93836144578341</v>
      </c>
      <c r="Q60" s="75"/>
      <c r="R60" s="75">
        <f>+'Ark1'!AA1869</f>
        <v>29.046127872631359</v>
      </c>
      <c r="S60" s="41">
        <f>+'Ark1'!AB1869</f>
        <v>3.7065516995318974</v>
      </c>
      <c r="T60" s="75">
        <f>+'Ark1'!AC1869</f>
        <v>-45.770891356761993</v>
      </c>
      <c r="U60" s="75">
        <f t="shared" ref="U60:U72" si="4">+G60/E60</f>
        <v>47.701149425287355</v>
      </c>
      <c r="V60" s="41">
        <f>+'Ark1'!V1869</f>
        <v>16.310120481927711</v>
      </c>
      <c r="W60" s="39"/>
      <c r="X60" s="24"/>
      <c r="Y60" s="24"/>
      <c r="Z60" s="24"/>
    </row>
    <row r="61" spans="1:26" ht="15.6">
      <c r="A61" s="39"/>
      <c r="B61" s="40">
        <f>+'Ark1'!C1870</f>
        <v>2012</v>
      </c>
      <c r="C61" s="40">
        <f>+'Ark1'!G1870</f>
        <v>2</v>
      </c>
      <c r="D61" s="40" t="s">
        <v>69</v>
      </c>
      <c r="E61" s="40">
        <f>+'Ark1'!Q1870</f>
        <v>249</v>
      </c>
      <c r="F61" s="75"/>
      <c r="G61" s="279">
        <f>+'Ark1'!R1870</f>
        <v>7599</v>
      </c>
      <c r="H61" s="75"/>
      <c r="I61" s="75">
        <f>+'Ark1'!S1870</f>
        <v>7597</v>
      </c>
      <c r="J61" s="146">
        <f>+'Ark1'!T1870</f>
        <v>27.24925592570014</v>
      </c>
      <c r="K61" s="146"/>
      <c r="L61" s="146">
        <f>+'Ark1'!U1870</f>
        <v>27.417932495194183</v>
      </c>
      <c r="M61" s="96"/>
      <c r="N61" s="41">
        <f>+'Ark1'!W1870</f>
        <v>58.912333815979991</v>
      </c>
      <c r="O61" s="75"/>
      <c r="P61" s="75">
        <f>+'Ark1'!Y1870</f>
        <v>134.80250032899002</v>
      </c>
      <c r="Q61" s="75"/>
      <c r="R61" s="75">
        <f>+'Ark1'!AA1870</f>
        <v>29.260245444428922</v>
      </c>
      <c r="S61" s="41">
        <f>+'Ark1'!AB1870</f>
        <v>3.851727598342273</v>
      </c>
      <c r="T61" s="75">
        <f>+'Ark1'!AC1870</f>
        <v>-47.355044989213802</v>
      </c>
      <c r="U61" s="75">
        <f t="shared" si="4"/>
        <v>30.518072289156628</v>
      </c>
      <c r="V61" s="41">
        <f>+'Ark1'!V1870</f>
        <v>15.76510067114094</v>
      </c>
      <c r="W61" s="39"/>
      <c r="X61" s="24"/>
      <c r="Y61" s="24"/>
      <c r="Z61" s="24"/>
    </row>
    <row r="62" spans="1:26" ht="15.6">
      <c r="A62" s="39"/>
      <c r="B62" s="40">
        <f>+'Ark1'!C1871</f>
        <v>2012</v>
      </c>
      <c r="C62" s="40">
        <f>+'Ark1'!G1871</f>
        <v>3</v>
      </c>
      <c r="D62" s="40" t="s">
        <v>69</v>
      </c>
      <c r="E62" s="40">
        <f>+'Ark1'!Q1871</f>
        <v>290</v>
      </c>
      <c r="F62" s="75"/>
      <c r="G62" s="279">
        <f>+'Ark1'!R1871</f>
        <v>11432</v>
      </c>
      <c r="H62" s="75"/>
      <c r="I62" s="75">
        <f>+'Ark1'!S1871</f>
        <v>11279</v>
      </c>
      <c r="J62" s="146">
        <f>+'Ark1'!T1871</f>
        <v>40.994011546598763</v>
      </c>
      <c r="K62" s="146"/>
      <c r="L62" s="146">
        <f>+'Ark1'!U1871</f>
        <v>40.440845657046026</v>
      </c>
      <c r="M62" s="96"/>
      <c r="N62" s="41">
        <f>+'Ark1'!W1871</f>
        <v>58.637379200283711</v>
      </c>
      <c r="O62" s="75"/>
      <c r="P62" s="75">
        <f>+'Ark1'!Y1871</f>
        <v>132.16537788663379</v>
      </c>
      <c r="Q62" s="75"/>
      <c r="R62" s="75">
        <f>+'Ark1'!AA1871</f>
        <v>28.850664039237504</v>
      </c>
      <c r="S62" s="41">
        <f>+'Ark1'!AB1871</f>
        <v>3.672404852585196</v>
      </c>
      <c r="T62" s="75">
        <f>+'Ark1'!AC1871</f>
        <v>-60.247985274014574</v>
      </c>
      <c r="U62" s="75">
        <f t="shared" si="4"/>
        <v>39.420689655172417</v>
      </c>
      <c r="V62" s="41">
        <f>+'Ark1'!V1871</f>
        <v>16.151592022393285</v>
      </c>
      <c r="W62" s="39"/>
      <c r="X62" s="24"/>
      <c r="Y62" s="24"/>
      <c r="Z62" s="24"/>
    </row>
    <row r="63" spans="1:26" ht="15.6">
      <c r="A63" s="39"/>
      <c r="B63" s="40">
        <f>+'Ark1'!C1872</f>
        <v>2012</v>
      </c>
      <c r="C63" s="40">
        <f>+'Ark1'!G1872</f>
        <v>4</v>
      </c>
      <c r="D63" s="40" t="s">
        <v>69</v>
      </c>
      <c r="E63" s="40">
        <f>+'Ark1'!Q1872</f>
        <v>25</v>
      </c>
      <c r="F63" s="75"/>
      <c r="G63" s="279">
        <f>+'Ark1'!R1872</f>
        <v>556</v>
      </c>
      <c r="H63" s="75"/>
      <c r="I63" s="75">
        <f>+'Ark1'!S1872</f>
        <v>555</v>
      </c>
      <c r="J63" s="146">
        <f>+'Ark1'!T1872</f>
        <v>1.9937605335819557</v>
      </c>
      <c r="K63" s="146"/>
      <c r="L63" s="146">
        <f>+'Ark1'!U1872</f>
        <v>1.9416744735828599</v>
      </c>
      <c r="M63" s="96"/>
      <c r="N63" s="41">
        <f>+'Ark1'!W1872</f>
        <v>62.239639639639655</v>
      </c>
      <c r="O63" s="75"/>
      <c r="P63" s="75">
        <f>+'Ark1'!Y1872</f>
        <v>130.47320143884875</v>
      </c>
      <c r="Q63" s="75"/>
      <c r="R63" s="75">
        <f>+'Ark1'!AA1872</f>
        <v>29.243358586085996</v>
      </c>
      <c r="S63" s="41">
        <f>+'Ark1'!AB1872</f>
        <v>5.9822753102944146</v>
      </c>
      <c r="T63" s="75">
        <f>+'Ark1'!AC1872</f>
        <v>5.3341776033979507</v>
      </c>
      <c r="U63" s="75">
        <f t="shared" si="4"/>
        <v>22.24</v>
      </c>
      <c r="V63" s="41">
        <f>+'Ark1'!V1872</f>
        <v>17.163669064748202</v>
      </c>
      <c r="W63" s="39"/>
      <c r="X63" s="24"/>
      <c r="Y63" s="24"/>
      <c r="Z63" s="24"/>
    </row>
    <row r="64" spans="1:26" ht="15.6">
      <c r="A64" s="39"/>
      <c r="B64" s="40">
        <f>+'Ark1'!C1873</f>
        <v>2011</v>
      </c>
      <c r="C64" s="40">
        <f>+'Ark1'!G1873</f>
        <v>1</v>
      </c>
      <c r="D64" s="40" t="s">
        <v>69</v>
      </c>
      <c r="E64" s="40">
        <f>+'Ark1'!Q1873</f>
        <v>201</v>
      </c>
      <c r="F64" s="75"/>
      <c r="G64" s="279">
        <f>+'Ark1'!R1873</f>
        <v>8351</v>
      </c>
      <c r="H64" s="75"/>
      <c r="I64" s="75">
        <f>+'Ark1'!S1873</f>
        <v>8346</v>
      </c>
      <c r="J64" s="146">
        <f>+'Ark1'!T1873</f>
        <v>30.741763298361867</v>
      </c>
      <c r="K64" s="146"/>
      <c r="L64" s="146">
        <f>+'Ark1'!U1873</f>
        <v>31.238296805443458</v>
      </c>
      <c r="M64" s="96"/>
      <c r="N64" s="41">
        <f>+'Ark1'!W1873</f>
        <v>59.046848789839451</v>
      </c>
      <c r="O64" s="75"/>
      <c r="P64" s="75">
        <f>+'Ark1'!Y1873</f>
        <v>136.93251107651787</v>
      </c>
      <c r="Q64" s="75"/>
      <c r="R64" s="75">
        <f>+'Ark1'!AA1873</f>
        <v>28.976828323581813</v>
      </c>
      <c r="S64" s="41">
        <f>+'Ark1'!AB1873</f>
        <v>3.6603437977012994</v>
      </c>
      <c r="T64" s="75">
        <f>+'Ark1'!AC1873</f>
        <v>-47.292841822780979</v>
      </c>
      <c r="U64" s="75">
        <f t="shared" si="4"/>
        <v>41.547263681592042</v>
      </c>
      <c r="V64" s="41">
        <f>+'Ark1'!V1873</f>
        <v>16.068973775595733</v>
      </c>
      <c r="W64" s="39"/>
      <c r="X64" s="24"/>
      <c r="Y64" s="24"/>
      <c r="Z64" s="24"/>
    </row>
    <row r="65" spans="1:26" ht="15.6">
      <c r="A65" s="39"/>
      <c r="B65" s="40">
        <f>+'Ark1'!C1874</f>
        <v>2011</v>
      </c>
      <c r="C65" s="40">
        <f>+'Ark1'!G1874</f>
        <v>2</v>
      </c>
      <c r="D65" s="40" t="s">
        <v>69</v>
      </c>
      <c r="E65" s="40">
        <f>+'Ark1'!Q1874</f>
        <v>187</v>
      </c>
      <c r="F65" s="75"/>
      <c r="G65" s="279">
        <f>+'Ark1'!R1874</f>
        <v>6839</v>
      </c>
      <c r="H65" s="75"/>
      <c r="I65" s="75">
        <f>+'Ark1'!S1874</f>
        <v>6807</v>
      </c>
      <c r="J65" s="146">
        <f>+'Ark1'!T1874</f>
        <v>25.17577765507086</v>
      </c>
      <c r="K65" s="146"/>
      <c r="L65" s="146">
        <f>+'Ark1'!U1874</f>
        <v>25.028818685489824</v>
      </c>
      <c r="M65" s="96"/>
      <c r="N65" s="41">
        <f>+'Ark1'!W1874</f>
        <v>58.734391068018226</v>
      </c>
      <c r="O65" s="75"/>
      <c r="P65" s="75">
        <f>+'Ark1'!Y1874</f>
        <v>133.96935224448009</v>
      </c>
      <c r="Q65" s="75"/>
      <c r="R65" s="75">
        <f>+'Ark1'!AA1874</f>
        <v>30.211335284081049</v>
      </c>
      <c r="S65" s="41">
        <f>+'Ark1'!AB1874</f>
        <v>4.29839993070647</v>
      </c>
      <c r="T65" s="75">
        <f>+'Ark1'!AC1874</f>
        <v>-55.707201474548562</v>
      </c>
      <c r="U65" s="75">
        <f t="shared" si="4"/>
        <v>36.572192513368982</v>
      </c>
      <c r="V65" s="41">
        <f>+'Ark1'!V1874</f>
        <v>15.444216990788128</v>
      </c>
      <c r="W65" s="39"/>
      <c r="X65" s="24"/>
      <c r="Y65" s="24"/>
      <c r="Z65" s="24"/>
    </row>
    <row r="66" spans="1:26" ht="15.6">
      <c r="A66" s="39"/>
      <c r="B66" s="40">
        <f>+'Ark1'!C1875</f>
        <v>2011</v>
      </c>
      <c r="C66" s="40">
        <f>+'Ark1'!G1875</f>
        <v>3</v>
      </c>
      <c r="D66" s="40" t="s">
        <v>69</v>
      </c>
      <c r="E66" s="40">
        <f>+'Ark1'!Q1875</f>
        <v>303</v>
      </c>
      <c r="F66" s="75"/>
      <c r="G66" s="279">
        <f>+'Ark1'!R1875</f>
        <v>11449</v>
      </c>
      <c r="H66" s="75"/>
      <c r="I66" s="75">
        <f>+'Ark1'!S1875</f>
        <v>11365</v>
      </c>
      <c r="J66" s="146">
        <f>+'Ark1'!T1875</f>
        <v>42.146143935210745</v>
      </c>
      <c r="K66" s="146"/>
      <c r="L66" s="146">
        <f>+'Ark1'!U1875</f>
        <v>41.773181114654733</v>
      </c>
      <c r="M66" s="96"/>
      <c r="N66" s="41">
        <f>+'Ark1'!W1875</f>
        <v>58.576242850857881</v>
      </c>
      <c r="O66" s="75"/>
      <c r="P66" s="75">
        <f>+'Ark1'!Y1875</f>
        <v>133.56347279238389</v>
      </c>
      <c r="Q66" s="75"/>
      <c r="R66" s="75">
        <f>+'Ark1'!AA1875</f>
        <v>29.963630583278963</v>
      </c>
      <c r="S66" s="41">
        <f>+'Ark1'!AB1875</f>
        <v>4.0316956459736319</v>
      </c>
      <c r="T66" s="75">
        <f>+'Ark1'!AC1875</f>
        <v>-61.651655180607598</v>
      </c>
      <c r="U66" s="75">
        <f t="shared" si="4"/>
        <v>37.785478547854787</v>
      </c>
      <c r="V66" s="41">
        <f>+'Ark1'!V1875</f>
        <v>16.608088042623805</v>
      </c>
      <c r="W66" s="39"/>
      <c r="X66" s="24"/>
      <c r="Y66" s="24"/>
      <c r="Z66" s="24"/>
    </row>
    <row r="67" spans="1:26" ht="15.6">
      <c r="A67" s="39"/>
      <c r="B67" s="40">
        <f>+'Ark1'!C1876</f>
        <v>2011</v>
      </c>
      <c r="C67" s="40">
        <f>+'Ark1'!G1876</f>
        <v>4</v>
      </c>
      <c r="D67" s="40" t="s">
        <v>69</v>
      </c>
      <c r="E67" s="40">
        <f>+'Ark1'!Q1876</f>
        <v>30</v>
      </c>
      <c r="F67" s="75"/>
      <c r="G67" s="279">
        <f>+'Ark1'!R1876</f>
        <v>526</v>
      </c>
      <c r="H67" s="75"/>
      <c r="I67" s="75">
        <f>+'Ark1'!S1876</f>
        <v>516</v>
      </c>
      <c r="J67" s="146">
        <f>+'Ark1'!T1876</f>
        <v>1.9363151113565249</v>
      </c>
      <c r="K67" s="146"/>
      <c r="L67" s="146">
        <f>+'Ark1'!U1876</f>
        <v>1.9597033944119904</v>
      </c>
      <c r="M67" s="96"/>
      <c r="N67" s="41">
        <f>+'Ark1'!W1876</f>
        <v>61.647286821705421</v>
      </c>
      <c r="O67" s="75"/>
      <c r="P67" s="75">
        <f>+'Ark1'!Y1876</f>
        <v>136.38365019011405</v>
      </c>
      <c r="Q67" s="75"/>
      <c r="R67" s="75">
        <f>+'Ark1'!AA1876</f>
        <v>28.640818669354591</v>
      </c>
      <c r="S67" s="41">
        <f>+'Ark1'!AB1876</f>
        <v>2.9941176831713023</v>
      </c>
      <c r="T67" s="75">
        <f>+'Ark1'!AC1876</f>
        <v>-37.416466262854193</v>
      </c>
      <c r="U67" s="75">
        <f t="shared" si="4"/>
        <v>17.533333333333335</v>
      </c>
      <c r="V67" s="41">
        <f>+'Ark1'!V1876</f>
        <v>18.064638783269963</v>
      </c>
      <c r="W67" s="39"/>
      <c r="X67" s="24"/>
      <c r="Y67" s="24"/>
      <c r="Z67" s="24"/>
    </row>
    <row r="68" spans="1:26" ht="15.6">
      <c r="A68" s="39"/>
      <c r="B68" s="40">
        <f>+'Ark1'!C1877</f>
        <v>2010</v>
      </c>
      <c r="C68" s="40">
        <f>+'Ark1'!G1877</f>
        <v>1</v>
      </c>
      <c r="D68" s="40" t="s">
        <v>69</v>
      </c>
      <c r="E68" s="40">
        <f>+'Ark1'!Q1877</f>
        <v>253</v>
      </c>
      <c r="F68" s="75"/>
      <c r="G68" s="279">
        <f>+'Ark1'!R1877</f>
        <v>8706</v>
      </c>
      <c r="H68" s="75"/>
      <c r="I68" s="75">
        <f>+'Ark1'!S1877</f>
        <v>8682</v>
      </c>
      <c r="J68" s="146">
        <f>+'Ark1'!T1877</f>
        <v>33.876804544923928</v>
      </c>
      <c r="K68" s="146"/>
      <c r="L68" s="146">
        <f>+'Ark1'!U1877</f>
        <v>33.896452770918039</v>
      </c>
      <c r="M68" s="96"/>
      <c r="N68" s="41">
        <f>+'Ark1'!W1877</f>
        <v>58.703870076019342</v>
      </c>
      <c r="O68" s="75"/>
      <c r="P68" s="75">
        <f>+'Ark1'!Y1877</f>
        <v>133.89735814380947</v>
      </c>
      <c r="Q68" s="75"/>
      <c r="R68" s="75">
        <f>+'Ark1'!AA1877</f>
        <v>28.638293752962401</v>
      </c>
      <c r="S68" s="41">
        <f>+'Ark1'!AB1877</f>
        <v>3.246791515420012</v>
      </c>
      <c r="T68" s="75">
        <f>+'Ark1'!AC1877</f>
        <v>-46.627273705276579</v>
      </c>
      <c r="U68" s="75">
        <f t="shared" si="4"/>
        <v>34.411067193675891</v>
      </c>
      <c r="V68" s="41">
        <f>+'Ark1'!V1877</f>
        <v>16.001033769813922</v>
      </c>
      <c r="W68" s="39"/>
      <c r="X68" s="24"/>
      <c r="Y68" s="24"/>
      <c r="Z68" s="24"/>
    </row>
    <row r="69" spans="1:26" ht="15.6">
      <c r="A69" s="39"/>
      <c r="B69" s="40">
        <f>+'Ark1'!C1878</f>
        <v>2010</v>
      </c>
      <c r="C69" s="40">
        <f>+'Ark1'!G1878</f>
        <v>2</v>
      </c>
      <c r="D69" s="40" t="s">
        <v>69</v>
      </c>
      <c r="E69" s="40">
        <f>+'Ark1'!Q1878</f>
        <v>228</v>
      </c>
      <c r="F69" s="75"/>
      <c r="G69" s="279">
        <f>+'Ark1'!R1878</f>
        <v>6772</v>
      </c>
      <c r="H69" s="75"/>
      <c r="I69" s="75">
        <f>+'Ark1'!S1878</f>
        <v>6689</v>
      </c>
      <c r="J69" s="146">
        <f>+'Ark1'!T1878</f>
        <v>26.351219891824581</v>
      </c>
      <c r="K69" s="146"/>
      <c r="L69" s="146">
        <f>+'Ark1'!U1878</f>
        <v>26.077762078276805</v>
      </c>
      <c r="M69" s="96"/>
      <c r="N69" s="41">
        <f>+'Ark1'!W1878</f>
        <v>58.262819554492467</v>
      </c>
      <c r="O69" s="75"/>
      <c r="P69" s="75">
        <f>+'Ark1'!Y1878</f>
        <v>132.43103957471939</v>
      </c>
      <c r="Q69" s="75"/>
      <c r="R69" s="75">
        <f>+'Ark1'!AA1878</f>
        <v>29.981503273676594</v>
      </c>
      <c r="S69" s="41">
        <f>+'Ark1'!AB1878</f>
        <v>3.8960549298009592</v>
      </c>
      <c r="T69" s="75">
        <f>+'Ark1'!AC1878</f>
        <v>-54.711470244591197</v>
      </c>
      <c r="U69" s="75">
        <f t="shared" si="4"/>
        <v>29.701754385964911</v>
      </c>
      <c r="V69" s="41">
        <f>+'Ark1'!V1878</f>
        <v>15.48715298287064</v>
      </c>
      <c r="W69" s="39"/>
      <c r="X69" s="24"/>
      <c r="Y69" s="24"/>
      <c r="Z69" s="24"/>
    </row>
    <row r="70" spans="1:26" ht="15.6">
      <c r="A70" s="39"/>
      <c r="B70" s="40">
        <f>+'Ark1'!C1879</f>
        <v>2010</v>
      </c>
      <c r="C70" s="40">
        <f>+'Ark1'!G1879</f>
        <v>3</v>
      </c>
      <c r="D70" s="40" t="s">
        <v>69</v>
      </c>
      <c r="E70" s="40">
        <f>+'Ark1'!Q1879</f>
        <v>303</v>
      </c>
      <c r="F70" s="75"/>
      <c r="G70" s="279">
        <f>+'Ark1'!R1879</f>
        <v>9623</v>
      </c>
      <c r="H70" s="75"/>
      <c r="I70" s="75">
        <f>+'Ark1'!S1879</f>
        <v>9561</v>
      </c>
      <c r="J70" s="146">
        <f>+'Ark1'!T1879</f>
        <v>37.445036771858817</v>
      </c>
      <c r="K70" s="146"/>
      <c r="L70" s="146">
        <f>+'Ark1'!U1879</f>
        <v>37.600824836372624</v>
      </c>
      <c r="M70" s="96"/>
      <c r="N70" s="41">
        <f>+'Ark1'!W1879</f>
        <v>57.97050517728271</v>
      </c>
      <c r="O70" s="75"/>
      <c r="P70" s="75">
        <f>+'Ark1'!Y1879</f>
        <v>134.37649381689724</v>
      </c>
      <c r="Q70" s="75"/>
      <c r="R70" s="75">
        <f>+'Ark1'!AA1879</f>
        <v>30.075174021412575</v>
      </c>
      <c r="S70" s="41">
        <f>+'Ark1'!AB1879</f>
        <v>3.9235141431984952</v>
      </c>
      <c r="T70" s="75">
        <f>+'Ark1'!AC1879</f>
        <v>-61.948230901313003</v>
      </c>
      <c r="U70" s="75">
        <f t="shared" si="4"/>
        <v>31.759075907590759</v>
      </c>
      <c r="V70" s="41">
        <f>+'Ark1'!V1879</f>
        <v>14.443312896186219</v>
      </c>
      <c r="W70" s="39"/>
      <c r="X70" s="24"/>
      <c r="Y70" s="24"/>
      <c r="Z70" s="24"/>
    </row>
    <row r="71" spans="1:26" ht="15.6">
      <c r="A71" s="39"/>
      <c r="B71" s="40">
        <f>+'Ark1'!C1880</f>
        <v>2010</v>
      </c>
      <c r="C71" s="40">
        <f>+'Ark1'!G1880</f>
        <v>4</v>
      </c>
      <c r="D71" s="40" t="s">
        <v>69</v>
      </c>
      <c r="E71" s="40">
        <f>+'Ark1'!Q1880</f>
        <v>41</v>
      </c>
      <c r="F71" s="75"/>
      <c r="G71" s="279">
        <f>+'Ark1'!R1880</f>
        <v>598</v>
      </c>
      <c r="H71" s="75"/>
      <c r="I71" s="75">
        <f>+'Ark1'!S1880</f>
        <v>594</v>
      </c>
      <c r="J71" s="146">
        <f>+'Ark1'!T1880</f>
        <v>2.3269387913926618</v>
      </c>
      <c r="K71" s="146"/>
      <c r="L71" s="146">
        <f>+'Ark1'!U1880</f>
        <v>2.4249603144325138</v>
      </c>
      <c r="M71" s="96"/>
      <c r="N71" s="41">
        <f>+'Ark1'!W1880</f>
        <v>60.863636363636367</v>
      </c>
      <c r="O71" s="75"/>
      <c r="P71" s="75">
        <f>+'Ark1'!Y1880</f>
        <v>139.45685618729092</v>
      </c>
      <c r="Q71" s="75"/>
      <c r="R71" s="75">
        <f>+'Ark1'!AA1880</f>
        <v>29.999777504872313</v>
      </c>
      <c r="S71" s="41">
        <f>+'Ark1'!AB1880</f>
        <v>3.2260395045014074</v>
      </c>
      <c r="T71" s="75">
        <f>+'Ark1'!AC1880</f>
        <v>-49.99970161861561</v>
      </c>
      <c r="U71" s="75">
        <f t="shared" si="4"/>
        <v>14.585365853658537</v>
      </c>
      <c r="V71" s="41">
        <f>+'Ark1'!V1880</f>
        <v>16.329431438127088</v>
      </c>
      <c r="W71" s="39"/>
      <c r="X71" s="24"/>
      <c r="Y71" s="24"/>
      <c r="Z71" s="24"/>
    </row>
    <row r="72" spans="1:26" ht="15.6">
      <c r="A72" s="39"/>
      <c r="B72" s="40">
        <f>+'Ark1'!C1881</f>
        <v>2009</v>
      </c>
      <c r="C72" s="40">
        <f>+'Ark1'!G1881</f>
        <v>1</v>
      </c>
      <c r="D72" s="40" t="s">
        <v>69</v>
      </c>
      <c r="E72" s="40">
        <f>+'Ark1'!Q1881</f>
        <v>313</v>
      </c>
      <c r="F72" s="75"/>
      <c r="G72" s="279">
        <f>+'Ark1'!R1881</f>
        <v>7777</v>
      </c>
      <c r="H72" s="75"/>
      <c r="I72" s="75">
        <f>+'Ark1'!S1881</f>
        <v>7747</v>
      </c>
      <c r="J72" s="146">
        <f>+'Ark1'!T1881</f>
        <v>34.929151356811367</v>
      </c>
      <c r="K72" s="146"/>
      <c r="L72" s="146">
        <f>+'Ark1'!U1881</f>
        <v>34.443921651974449</v>
      </c>
      <c r="M72" s="96"/>
      <c r="N72" s="41">
        <f>+'Ark1'!W1881</f>
        <v>57.736026849102885</v>
      </c>
      <c r="O72" s="75"/>
      <c r="P72" s="75">
        <f>+'Ark1'!Y1881</f>
        <v>133.03411341134083</v>
      </c>
      <c r="Q72" s="75"/>
      <c r="R72" s="75">
        <f>+'Ark1'!AA1881</f>
        <v>29.163502540134296</v>
      </c>
      <c r="S72" s="41">
        <f>+'Ark1'!AB1881</f>
        <v>3.4145826369467529</v>
      </c>
      <c r="T72" s="75">
        <f>+'Ark1'!AC1881</f>
        <v>-42.419728155467283</v>
      </c>
      <c r="U72" s="75">
        <f t="shared" si="4"/>
        <v>24.84664536741214</v>
      </c>
      <c r="V72" s="41">
        <f>+'Ark1'!V1881</f>
        <v>16.383566928121379</v>
      </c>
      <c r="W72" s="39"/>
      <c r="X72" s="24"/>
      <c r="Y72" s="24"/>
      <c r="Z72" s="24"/>
    </row>
    <row r="73" spans="1:26" ht="15.6">
      <c r="A73" s="39"/>
      <c r="B73" s="40">
        <f>+'Ark1'!C1882</f>
        <v>2009</v>
      </c>
      <c r="C73" s="40">
        <f>+'Ark1'!G1882</f>
        <v>2</v>
      </c>
      <c r="D73" s="40" t="s">
        <v>69</v>
      </c>
      <c r="E73" s="40">
        <f>+'Ark1'!Q1882</f>
        <v>286</v>
      </c>
      <c r="F73" s="75"/>
      <c r="G73" s="279">
        <f>+'Ark1'!R1882</f>
        <v>5748</v>
      </c>
      <c r="H73" s="75"/>
      <c r="I73" s="75">
        <f>+'Ark1'!S1882</f>
        <v>5681</v>
      </c>
      <c r="J73" s="146">
        <f>+'Ark1'!T1882</f>
        <v>25.816222450681721</v>
      </c>
      <c r="K73" s="146"/>
      <c r="L73" s="146">
        <f>+'Ark1'!U1882</f>
        <v>26.010578873753222</v>
      </c>
      <c r="M73" s="96"/>
      <c r="N73" s="41">
        <f>+'Ark1'!W1882</f>
        <v>57.487942263685994</v>
      </c>
      <c r="O73" s="75"/>
      <c r="P73" s="75">
        <f>+'Ark1'!Y1882</f>
        <v>135.9238865692414</v>
      </c>
      <c r="Q73" s="75"/>
      <c r="R73" s="75">
        <f>+'Ark1'!AA1882</f>
        <v>32.006748208721206</v>
      </c>
      <c r="S73" s="41">
        <f>+'Ark1'!AB1882</f>
        <v>4.1520863630443809</v>
      </c>
      <c r="T73" s="75">
        <f>+'Ark1'!AC1882</f>
        <v>-55.726853179069437</v>
      </c>
      <c r="U73" s="75">
        <f t="shared" ref="U73:U102" si="5">+G73/E73</f>
        <v>20.097902097902097</v>
      </c>
      <c r="V73" s="41">
        <f>+'Ark1'!V1882</f>
        <v>15.566805845511482</v>
      </c>
      <c r="W73" s="39"/>
      <c r="X73" s="24"/>
      <c r="Y73" s="24"/>
      <c r="Z73" s="24"/>
    </row>
    <row r="74" spans="1:26" ht="15.6">
      <c r="A74" s="39"/>
      <c r="B74" s="40">
        <f>+'Ark1'!C1883</f>
        <v>2009</v>
      </c>
      <c r="C74" s="40">
        <f>+'Ark1'!G1883</f>
        <v>3</v>
      </c>
      <c r="D74" s="40" t="s">
        <v>69</v>
      </c>
      <c r="E74" s="40">
        <f>+'Ark1'!Q1883</f>
        <v>287</v>
      </c>
      <c r="F74" s="75"/>
      <c r="G74" s="279">
        <f>+'Ark1'!R1883</f>
        <v>8251.0700000000015</v>
      </c>
      <c r="H74" s="75"/>
      <c r="I74" s="75">
        <f>+'Ark1'!S1883</f>
        <v>8145.0700000000015</v>
      </c>
      <c r="J74" s="146">
        <f>+'Ark1'!T1883</f>
        <v>37.058360921389443</v>
      </c>
      <c r="K74" s="146"/>
      <c r="L74" s="146">
        <f>+'Ark1'!U1883</f>
        <v>37.287408872395247</v>
      </c>
      <c r="M74" s="96"/>
      <c r="N74" s="41">
        <f>+'Ark1'!W1883</f>
        <v>57.170902153081521</v>
      </c>
      <c r="O74" s="75"/>
      <c r="P74" s="75">
        <f>+'Ark1'!Y1883</f>
        <v>135.74206739247148</v>
      </c>
      <c r="Q74" s="75"/>
      <c r="R74" s="75">
        <f>+'Ark1'!AA1883</f>
        <v>31.66579580524763</v>
      </c>
      <c r="S74" s="41">
        <f>+'Ark1'!AB1883</f>
        <v>16.984839007642265</v>
      </c>
      <c r="T74" s="75">
        <f>+'Ark1'!AC1883</f>
        <v>-5.7999092662678953</v>
      </c>
      <c r="U74" s="75">
        <f t="shared" si="5"/>
        <v>28.749372822299655</v>
      </c>
      <c r="V74" s="41">
        <f>+'Ark1'!V1883</f>
        <v>16.188688254977837</v>
      </c>
      <c r="W74" s="39"/>
      <c r="X74" s="24"/>
      <c r="Y74" s="24"/>
      <c r="Z74" s="24"/>
    </row>
    <row r="75" spans="1:26" ht="15.6">
      <c r="A75" s="39"/>
      <c r="B75" s="40">
        <f>+'Ark1'!C1884</f>
        <v>2009</v>
      </c>
      <c r="C75" s="40">
        <f>+'Ark1'!G1884</f>
        <v>4</v>
      </c>
      <c r="D75" s="40" t="s">
        <v>69</v>
      </c>
      <c r="E75" s="40">
        <f>+'Ark1'!Q1884</f>
        <v>53</v>
      </c>
      <c r="F75" s="75"/>
      <c r="G75" s="279">
        <f>+'Ark1'!R1884</f>
        <v>489</v>
      </c>
      <c r="H75" s="75"/>
      <c r="I75" s="75">
        <f>+'Ark1'!S1884</f>
        <v>488</v>
      </c>
      <c r="J75" s="146">
        <f>+'Ark1'!T1884</f>
        <v>2.1962652711174955</v>
      </c>
      <c r="K75" s="146"/>
      <c r="L75" s="146">
        <f>+'Ark1'!U1884</f>
        <v>2.2580906018770661</v>
      </c>
      <c r="M75" s="96"/>
      <c r="N75" s="41">
        <f>+'Ark1'!W1884</f>
        <v>57.21926229508199</v>
      </c>
      <c r="O75" s="75"/>
      <c r="P75" s="75">
        <f>+'Ark1'!Y1884</f>
        <v>138.70593047034765</v>
      </c>
      <c r="Q75" s="75"/>
      <c r="R75" s="75">
        <f>+'Ark1'!AA1884</f>
        <v>31.983180543499181</v>
      </c>
      <c r="S75" s="41">
        <f>+'Ark1'!AB1884</f>
        <v>3.789961647808175</v>
      </c>
      <c r="T75" s="75">
        <f>+'Ark1'!AC1884</f>
        <v>-57.745990820887322</v>
      </c>
      <c r="U75" s="75">
        <f t="shared" si="5"/>
        <v>9.2264150943396235</v>
      </c>
      <c r="V75" s="41">
        <f>+'Ark1'!V1884</f>
        <v>17.002044989775051</v>
      </c>
      <c r="W75" s="39"/>
      <c r="X75" s="24"/>
      <c r="Y75" s="24"/>
      <c r="Z75" s="24"/>
    </row>
    <row r="76" spans="1:26" ht="15.6">
      <c r="A76" s="39"/>
      <c r="B76" s="40">
        <f>+'Ark1'!C1885</f>
        <v>2008</v>
      </c>
      <c r="C76" s="40">
        <f>+'Ark1'!G1885</f>
        <v>1</v>
      </c>
      <c r="D76" s="40" t="s">
        <v>69</v>
      </c>
      <c r="E76" s="40">
        <f>+'Ark1'!Q1885</f>
        <v>375</v>
      </c>
      <c r="F76" s="75"/>
      <c r="G76" s="279">
        <f>+'Ark1'!R1885</f>
        <v>7536</v>
      </c>
      <c r="H76" s="75"/>
      <c r="I76" s="75">
        <f>+'Ark1'!S1885</f>
        <v>7500</v>
      </c>
      <c r="J76" s="146">
        <f>+'Ark1'!T1885</f>
        <v>30.681540591157077</v>
      </c>
      <c r="K76" s="146"/>
      <c r="L76" s="146">
        <f>+'Ark1'!U1885</f>
        <v>29.914572475225075</v>
      </c>
      <c r="M76" s="96"/>
      <c r="N76" s="41">
        <f>+'Ark1'!W1885</f>
        <v>57.0212</v>
      </c>
      <c r="O76" s="75"/>
      <c r="P76" s="75">
        <f>+'Ark1'!Y1885</f>
        <v>131.29280785562699</v>
      </c>
      <c r="Q76" s="75"/>
      <c r="R76" s="75">
        <f>+'Ark1'!AA1885</f>
        <v>29.250835493246701</v>
      </c>
      <c r="S76" s="41">
        <f>+'Ark1'!AB1885</f>
        <v>3.4127140558017324</v>
      </c>
      <c r="T76" s="75">
        <f>+'Ark1'!AC1885</f>
        <v>-38.628228708419009</v>
      </c>
      <c r="U76" s="75">
        <f t="shared" si="5"/>
        <v>20.096</v>
      </c>
      <c r="V76" s="41">
        <f>+'Ark1'!V1885</f>
        <v>16.292860934182588</v>
      </c>
      <c r="W76" s="39"/>
      <c r="X76" s="24"/>
      <c r="Y76" s="24"/>
      <c r="Z76" s="24"/>
    </row>
    <row r="77" spans="1:26" ht="15.6">
      <c r="A77" s="39"/>
      <c r="B77" s="40">
        <f>+'Ark1'!C1886</f>
        <v>2008</v>
      </c>
      <c r="C77" s="40">
        <f>+'Ark1'!G1886</f>
        <v>2</v>
      </c>
      <c r="D77" s="40" t="s">
        <v>69</v>
      </c>
      <c r="E77" s="40">
        <f>+'Ark1'!Q1886</f>
        <v>312</v>
      </c>
      <c r="F77" s="75"/>
      <c r="G77" s="279">
        <f>+'Ark1'!R1886</f>
        <v>8096</v>
      </c>
      <c r="H77" s="75"/>
      <c r="I77" s="75">
        <f>+'Ark1'!S1886</f>
        <v>8025</v>
      </c>
      <c r="J77" s="146">
        <f>+'Ark1'!T1886</f>
        <v>32.961485221073197</v>
      </c>
      <c r="K77" s="146"/>
      <c r="L77" s="146">
        <f>+'Ark1'!U1886</f>
        <v>33.260205454057143</v>
      </c>
      <c r="M77" s="96"/>
      <c r="N77" s="41">
        <f>+'Ark1'!W1886</f>
        <v>56.44897196261681</v>
      </c>
      <c r="O77" s="75"/>
      <c r="P77" s="75">
        <f>+'Ark1'!Y1886</f>
        <v>135.87934782608676</v>
      </c>
      <c r="Q77" s="75"/>
      <c r="R77" s="75">
        <f>+'Ark1'!AA1886</f>
        <v>30.193535710244397</v>
      </c>
      <c r="S77" s="41">
        <f>+'Ark1'!AB1886</f>
        <v>3.7025772621771247</v>
      </c>
      <c r="T77" s="75">
        <f>+'Ark1'!AC1886</f>
        <v>-51.366722703451011</v>
      </c>
      <c r="U77" s="75">
        <f t="shared" si="5"/>
        <v>25.948717948717949</v>
      </c>
      <c r="V77" s="41">
        <f>+'Ark1'!V1886</f>
        <v>15.332880434782613</v>
      </c>
      <c r="W77" s="39"/>
      <c r="X77" s="24"/>
      <c r="Y77" s="24"/>
      <c r="Z77" s="24"/>
    </row>
    <row r="78" spans="1:26" ht="15.6">
      <c r="A78" s="39"/>
      <c r="B78" s="40">
        <f>+'Ark1'!C1887</f>
        <v>2008</v>
      </c>
      <c r="C78" s="40">
        <f>+'Ark1'!G1887</f>
        <v>3</v>
      </c>
      <c r="D78" s="40" t="s">
        <v>69</v>
      </c>
      <c r="E78" s="40">
        <f>+'Ark1'!Q1887</f>
        <v>310</v>
      </c>
      <c r="F78" s="75"/>
      <c r="G78" s="279">
        <f>+'Ark1'!R1887</f>
        <v>8253</v>
      </c>
      <c r="H78" s="75"/>
      <c r="I78" s="75">
        <f>+'Ark1'!S1887</f>
        <v>8062</v>
      </c>
      <c r="J78" s="146">
        <f>+'Ark1'!T1887</f>
        <v>33.60068398338899</v>
      </c>
      <c r="K78" s="146"/>
      <c r="L78" s="146">
        <f>+'Ark1'!U1887</f>
        <v>33.891982923504891</v>
      </c>
      <c r="M78" s="96"/>
      <c r="N78" s="41">
        <f>+'Ark1'!W1887</f>
        <v>55.703423468122061</v>
      </c>
      <c r="O78" s="75"/>
      <c r="P78" s="75">
        <f>+'Ark1'!Y1887</f>
        <v>135.82639040348985</v>
      </c>
      <c r="Q78" s="75"/>
      <c r="R78" s="75">
        <f>+'Ark1'!AA1887</f>
        <v>30.793047236088405</v>
      </c>
      <c r="S78" s="41">
        <f>+'Ark1'!AB1887</f>
        <v>4.1960141852067325</v>
      </c>
      <c r="T78" s="75">
        <f>+'Ark1'!AC1887</f>
        <v>-62.558361306900714</v>
      </c>
      <c r="U78" s="75">
        <f t="shared" si="5"/>
        <v>26.622580645161289</v>
      </c>
      <c r="V78" s="41">
        <f>+'Ark1'!V1887</f>
        <v>16.094874591057799</v>
      </c>
      <c r="W78" s="39"/>
      <c r="X78" s="24"/>
      <c r="Y78" s="24"/>
      <c r="Z78" s="24"/>
    </row>
    <row r="79" spans="1:26" ht="15.6">
      <c r="A79" s="39"/>
      <c r="B79" s="40">
        <f>+'Ark1'!C1888</f>
        <v>2008</v>
      </c>
      <c r="C79" s="40">
        <f>+'Ark1'!G1888</f>
        <v>4</v>
      </c>
      <c r="D79" s="40" t="s">
        <v>69</v>
      </c>
      <c r="E79" s="40">
        <f>+'Ark1'!Q1888</f>
        <v>75</v>
      </c>
      <c r="F79" s="75"/>
      <c r="G79" s="279">
        <f>+'Ark1'!R1888</f>
        <v>677</v>
      </c>
      <c r="H79" s="75"/>
      <c r="I79" s="75">
        <f>+'Ark1'!S1888</f>
        <v>674</v>
      </c>
      <c r="J79" s="146">
        <f>+'Ark1'!T1888</f>
        <v>2.7562902043807505</v>
      </c>
      <c r="K79" s="146"/>
      <c r="L79" s="146">
        <f>+'Ark1'!U1888</f>
        <v>2.9332391472128818</v>
      </c>
      <c r="M79" s="96"/>
      <c r="N79" s="41">
        <f>+'Ark1'!W1888</f>
        <v>55.672106824925827</v>
      </c>
      <c r="O79" s="75"/>
      <c r="P79" s="75">
        <f>+'Ark1'!Y1888</f>
        <v>143.30384047267353</v>
      </c>
      <c r="Q79" s="75"/>
      <c r="R79" s="75">
        <f>+'Ark1'!AA1888</f>
        <v>33.354378535143191</v>
      </c>
      <c r="S79" s="41">
        <f>+'Ark1'!AB1888</f>
        <v>3.3858090145413962</v>
      </c>
      <c r="T79" s="75">
        <f>+'Ark1'!AC1888</f>
        <v>-60.842879629872897</v>
      </c>
      <c r="U79" s="75">
        <f t="shared" si="5"/>
        <v>9.0266666666666673</v>
      </c>
      <c r="V79" s="41">
        <f>+'Ark1'!V1888</f>
        <v>16.227474150664698</v>
      </c>
      <c r="W79" s="39"/>
      <c r="X79" s="24"/>
      <c r="Y79" s="24"/>
      <c r="Z79" s="24"/>
    </row>
    <row r="80" spans="1:26" ht="15.6">
      <c r="A80" s="39"/>
      <c r="B80" s="40">
        <f>+'Ark1'!C1889</f>
        <v>2007</v>
      </c>
      <c r="C80" s="40">
        <f>+'Ark1'!G1889</f>
        <v>1</v>
      </c>
      <c r="D80" s="40" t="s">
        <v>69</v>
      </c>
      <c r="E80" s="40">
        <f>+'Ark1'!Q1889</f>
        <v>381</v>
      </c>
      <c r="F80" s="75"/>
      <c r="G80" s="279">
        <f>+'Ark1'!R1889</f>
        <v>4968</v>
      </c>
      <c r="H80" s="75"/>
      <c r="I80" s="75">
        <f>+'Ark1'!S1889</f>
        <v>4951</v>
      </c>
      <c r="J80" s="146">
        <f>+'Ark1'!T1889</f>
        <v>22.703591993419248</v>
      </c>
      <c r="K80" s="146"/>
      <c r="L80" s="146">
        <f>+'Ark1'!U1889</f>
        <v>22.140712254777888</v>
      </c>
      <c r="M80" s="96"/>
      <c r="N80" s="41">
        <f>+'Ark1'!W1889</f>
        <v>57.067865077762079</v>
      </c>
      <c r="O80" s="75"/>
      <c r="P80" s="75">
        <f>+'Ark1'!Y1889</f>
        <v>132.41572061191653</v>
      </c>
      <c r="Q80" s="75"/>
      <c r="R80" s="75">
        <f>+'Ark1'!AA1889</f>
        <v>30.29184503143404</v>
      </c>
      <c r="S80" s="41">
        <f>+'Ark1'!AB1889</f>
        <v>3.8377305256533991</v>
      </c>
      <c r="T80" s="75">
        <f>+'Ark1'!AC1889</f>
        <v>-39.836510134844929</v>
      </c>
      <c r="U80" s="75">
        <f t="shared" si="5"/>
        <v>13.039370078740157</v>
      </c>
      <c r="V80" s="41">
        <f>+'Ark1'!V1889</f>
        <v>16.424718196457324</v>
      </c>
      <c r="W80" s="39"/>
      <c r="X80" s="24"/>
      <c r="Y80" s="24"/>
      <c r="Z80" s="24"/>
    </row>
    <row r="81" spans="1:33" ht="15.6">
      <c r="A81" s="39"/>
      <c r="B81" s="40">
        <f>+'Ark1'!C1890</f>
        <v>2007</v>
      </c>
      <c r="C81" s="40">
        <f>+'Ark1'!G1890</f>
        <v>2</v>
      </c>
      <c r="D81" s="40" t="s">
        <v>69</v>
      </c>
      <c r="E81" s="40">
        <f>+'Ark1'!Q1890</f>
        <v>362</v>
      </c>
      <c r="F81" s="75"/>
      <c r="G81" s="279">
        <f>+'Ark1'!R1890</f>
        <v>8476</v>
      </c>
      <c r="H81" s="75"/>
      <c r="I81" s="75">
        <f>+'Ark1'!S1890</f>
        <v>8379</v>
      </c>
      <c r="J81" s="146">
        <f>+'Ark1'!T1890</f>
        <v>38.735033360753135</v>
      </c>
      <c r="K81" s="146"/>
      <c r="L81" s="146">
        <f>+'Ark1'!U1890</f>
        <v>38.338160814005469</v>
      </c>
      <c r="M81" s="96"/>
      <c r="N81" s="41">
        <f>+'Ark1'!W1890</f>
        <v>56.501611170784081</v>
      </c>
      <c r="O81" s="75"/>
      <c r="P81" s="75">
        <f>+'Ark1'!Y1890</f>
        <v>134.39090372817401</v>
      </c>
      <c r="Q81" s="75"/>
      <c r="R81" s="75">
        <f>+'Ark1'!AA1890</f>
        <v>29.821552810100631</v>
      </c>
      <c r="S81" s="41">
        <f>+'Ark1'!AB1890</f>
        <v>3.8948576673428992</v>
      </c>
      <c r="T81" s="75">
        <f>+'Ark1'!AC1890</f>
        <v>-49.522665964161426</v>
      </c>
      <c r="U81" s="75">
        <f t="shared" si="5"/>
        <v>23.414364640883978</v>
      </c>
      <c r="V81" s="41">
        <f>+'Ark1'!V1890</f>
        <v>15.476639924492678</v>
      </c>
      <c r="W81" s="39"/>
      <c r="X81" s="24"/>
      <c r="Y81" s="24"/>
      <c r="Z81" s="24"/>
    </row>
    <row r="82" spans="1:33" ht="15.6">
      <c r="A82" s="39"/>
      <c r="B82" s="40">
        <f>+'Ark1'!C1891</f>
        <v>2007</v>
      </c>
      <c r="C82" s="40">
        <f>+'Ark1'!G1891</f>
        <v>3</v>
      </c>
      <c r="D82" s="40" t="s">
        <v>69</v>
      </c>
      <c r="E82" s="40">
        <f>+'Ark1'!Q1891</f>
        <v>333</v>
      </c>
      <c r="F82" s="75"/>
      <c r="G82" s="279">
        <f>+'Ark1'!R1891</f>
        <v>7702</v>
      </c>
      <c r="H82" s="75"/>
      <c r="I82" s="75">
        <f>+'Ark1'!S1891</f>
        <v>7604</v>
      </c>
      <c r="J82" s="146">
        <f>+'Ark1'!T1891</f>
        <v>35.197879535691442</v>
      </c>
      <c r="K82" s="146"/>
      <c r="L82" s="146">
        <f>+'Ark1'!U1891</f>
        <v>35.926236813337702</v>
      </c>
      <c r="M82" s="96"/>
      <c r="N82" s="41">
        <f>+'Ark1'!W1891</f>
        <v>55.198579694897411</v>
      </c>
      <c r="O82" s="75"/>
      <c r="P82" s="75">
        <f>+'Ark1'!Y1891</f>
        <v>138.59187224097661</v>
      </c>
      <c r="Q82" s="75"/>
      <c r="R82" s="75">
        <f>+'Ark1'!AA1891</f>
        <v>30.707463560123252</v>
      </c>
      <c r="S82" s="41">
        <f>+'Ark1'!AB1891</f>
        <v>4.5056242931476334</v>
      </c>
      <c r="T82" s="75">
        <f>+'Ark1'!AC1891</f>
        <v>-64.191313198993981</v>
      </c>
      <c r="U82" s="75">
        <f t="shared" si="5"/>
        <v>23.129129129129129</v>
      </c>
      <c r="V82" s="41">
        <f>+'Ark1'!V1891</f>
        <v>15.0229810438847</v>
      </c>
      <c r="W82" s="39"/>
      <c r="X82" s="24"/>
      <c r="Y82" s="24"/>
      <c r="Z82" s="24"/>
    </row>
    <row r="83" spans="1:33" ht="15.6">
      <c r="A83" s="39"/>
      <c r="B83" s="40">
        <f>+'Ark1'!C1892</f>
        <v>2007</v>
      </c>
      <c r="C83" s="40">
        <f>+'Ark1'!G1892</f>
        <v>4</v>
      </c>
      <c r="D83" s="40" t="s">
        <v>69</v>
      </c>
      <c r="E83" s="40">
        <f>+'Ark1'!Q1892</f>
        <v>84</v>
      </c>
      <c r="F83" s="75"/>
      <c r="G83" s="279">
        <f>+'Ark1'!R1892</f>
        <v>736</v>
      </c>
      <c r="H83" s="75"/>
      <c r="I83" s="75">
        <f>+'Ark1'!S1892</f>
        <v>735</v>
      </c>
      <c r="J83" s="146">
        <f>+'Ark1'!T1892</f>
        <v>3.3634951101361845</v>
      </c>
      <c r="K83" s="146"/>
      <c r="L83" s="146">
        <f>+'Ark1'!U1892</f>
        <v>3.5948901178789279</v>
      </c>
      <c r="M83" s="96"/>
      <c r="N83" s="41">
        <f>+'Ark1'!W1892</f>
        <v>55.122448979591809</v>
      </c>
      <c r="O83" s="75"/>
      <c r="P83" s="75">
        <f>+'Ark1'!Y1892</f>
        <v>145.12336956521739</v>
      </c>
      <c r="Q83" s="75"/>
      <c r="R83" s="75">
        <f>+'Ark1'!AA1892</f>
        <v>32.502963371130186</v>
      </c>
      <c r="S83" s="41">
        <f>+'Ark1'!AB1892</f>
        <v>3.5877682585876172</v>
      </c>
      <c r="T83" s="75">
        <f>+'Ark1'!AC1892</f>
        <v>-57.309430820452221</v>
      </c>
      <c r="U83" s="75">
        <f t="shared" si="5"/>
        <v>8.7619047619047628</v>
      </c>
      <c r="V83" s="41">
        <f>+'Ark1'!V1892</f>
        <v>15.671195652173914</v>
      </c>
      <c r="W83" s="39"/>
      <c r="X83" s="24"/>
      <c r="Y83" s="24"/>
      <c r="Z83" s="24"/>
    </row>
    <row r="84" spans="1:33" ht="15.6">
      <c r="A84" s="39"/>
      <c r="B84" s="40">
        <f>+'Ark1'!C1893</f>
        <v>2006</v>
      </c>
      <c r="C84" s="40">
        <f>+'Ark1'!G1893</f>
        <v>1</v>
      </c>
      <c r="D84" s="40" t="s">
        <v>69</v>
      </c>
      <c r="E84" s="40">
        <f>+'Ark1'!Q1893</f>
        <v>454</v>
      </c>
      <c r="F84" s="75"/>
      <c r="G84" s="279">
        <f>+'Ark1'!R1893</f>
        <v>5593</v>
      </c>
      <c r="H84" s="75"/>
      <c r="I84" s="75">
        <f>+'Ark1'!S1893</f>
        <v>5533</v>
      </c>
      <c r="J84" s="146">
        <f>+'Ark1'!T1893</f>
        <v>26.31380851564337</v>
      </c>
      <c r="K84" s="146"/>
      <c r="L84" s="146">
        <f>+'Ark1'!U1893</f>
        <v>25.733357623020503</v>
      </c>
      <c r="M84" s="96"/>
      <c r="N84" s="41">
        <f>+'Ark1'!W1893</f>
        <v>56.165009940357855</v>
      </c>
      <c r="O84" s="75"/>
      <c r="P84" s="75">
        <f>+'Ark1'!Y1893</f>
        <v>130.65045592705189</v>
      </c>
      <c r="Q84" s="75"/>
      <c r="R84" s="75">
        <f>+'Ark1'!AA1893</f>
        <v>29.508427114979256</v>
      </c>
      <c r="S84" s="41">
        <f>+'Ark1'!AB1893</f>
        <v>3.844772856277181</v>
      </c>
      <c r="T84" s="75">
        <f>+'Ark1'!AC1893</f>
        <v>-41.951083184501762</v>
      </c>
      <c r="U84" s="75">
        <f t="shared" si="5"/>
        <v>12.319383259911895</v>
      </c>
      <c r="V84" s="41">
        <f>+'Ark1'!V1893</f>
        <v>16.299660289647775</v>
      </c>
      <c r="W84" s="39"/>
      <c r="X84" s="24"/>
      <c r="Y84" s="24"/>
      <c r="Z84" s="24"/>
      <c r="AG84" s="1"/>
    </row>
    <row r="85" spans="1:33" ht="15.6">
      <c r="A85" s="39"/>
      <c r="B85" s="40">
        <f>+'Ark1'!C1894</f>
        <v>2006</v>
      </c>
      <c r="C85" s="40">
        <f>+'Ark1'!G1894</f>
        <v>2</v>
      </c>
      <c r="D85" s="40" t="s">
        <v>69</v>
      </c>
      <c r="E85" s="40">
        <f>+'Ark1'!Q1894</f>
        <v>378</v>
      </c>
      <c r="F85" s="75"/>
      <c r="G85" s="279">
        <f>+'Ark1'!R1894</f>
        <v>7689</v>
      </c>
      <c r="H85" s="75"/>
      <c r="I85" s="75">
        <f>+'Ark1'!S1894</f>
        <v>7512</v>
      </c>
      <c r="J85" s="146">
        <f>+'Ark1'!T1894</f>
        <v>36.175017642907562</v>
      </c>
      <c r="K85" s="146"/>
      <c r="L85" s="146">
        <f>+'Ark1'!U1894</f>
        <v>35.844130076979781</v>
      </c>
      <c r="M85" s="96"/>
      <c r="N85" s="41">
        <f>+'Ark1'!W1894</f>
        <v>56.28021831735888</v>
      </c>
      <c r="O85" s="75"/>
      <c r="P85" s="75">
        <f>+'Ark1'!Y1894</f>
        <v>132.3754584471323</v>
      </c>
      <c r="Q85" s="75"/>
      <c r="R85" s="75">
        <f>+'Ark1'!AA1894</f>
        <v>29.888962876864845</v>
      </c>
      <c r="S85" s="41">
        <f>+'Ark1'!AB1894</f>
        <v>4.2338011223742669</v>
      </c>
      <c r="T85" s="75">
        <f>+'Ark1'!AC1894</f>
        <v>-44.222994377781255</v>
      </c>
      <c r="U85" s="75">
        <f t="shared" si="5"/>
        <v>20.341269841269842</v>
      </c>
      <c r="V85" s="41">
        <f>+'Ark1'!V1894</f>
        <v>15.704122772792298</v>
      </c>
      <c r="W85" s="39"/>
      <c r="X85" s="24"/>
      <c r="Y85" s="24"/>
      <c r="Z85" s="24"/>
      <c r="AG85" s="1"/>
    </row>
    <row r="86" spans="1:33" ht="15.6">
      <c r="A86" s="39"/>
      <c r="B86" s="40">
        <f>+'Ark1'!C1895</f>
        <v>2006</v>
      </c>
      <c r="C86" s="40">
        <f>+'Ark1'!G1895</f>
        <v>3</v>
      </c>
      <c r="D86" s="40" t="s">
        <v>69</v>
      </c>
      <c r="E86" s="40">
        <f>+'Ark1'!Q1895</f>
        <v>390</v>
      </c>
      <c r="F86" s="75"/>
      <c r="G86" s="279">
        <f>+'Ark1'!R1895</f>
        <v>7290</v>
      </c>
      <c r="H86" s="75"/>
      <c r="I86" s="75">
        <f>+'Ark1'!S1895</f>
        <v>7138</v>
      </c>
      <c r="J86" s="146">
        <f>+'Ark1'!T1895</f>
        <v>34.297812279463649</v>
      </c>
      <c r="K86" s="146"/>
      <c r="L86" s="146">
        <f>+'Ark1'!U1895</f>
        <v>34.898392348340117</v>
      </c>
      <c r="M86" s="96"/>
      <c r="N86" s="41">
        <f>+'Ark1'!W1895</f>
        <v>54.808069487251323</v>
      </c>
      <c r="O86" s="75"/>
      <c r="P86" s="75">
        <f>+'Ark1'!Y1895</f>
        <v>135.9368449931419</v>
      </c>
      <c r="Q86" s="75"/>
      <c r="R86" s="75">
        <f>+'Ark1'!AA1895</f>
        <v>30.717347916503861</v>
      </c>
      <c r="S86" s="41">
        <f>+'Ark1'!AB1895</f>
        <v>4.5508714352982116</v>
      </c>
      <c r="T86" s="75">
        <f>+'Ark1'!AC1895</f>
        <v>-61.106551830176258</v>
      </c>
      <c r="U86" s="75">
        <f t="shared" si="5"/>
        <v>18.692307692307693</v>
      </c>
      <c r="V86" s="41">
        <f>+'Ark1'!V1895</f>
        <v>15.456927297668038</v>
      </c>
      <c r="W86" s="39"/>
      <c r="X86" s="24"/>
      <c r="Y86" s="24"/>
      <c r="Z86" s="24"/>
      <c r="AG86" s="1"/>
    </row>
    <row r="87" spans="1:33" ht="15.6">
      <c r="A87" s="39"/>
      <c r="B87" s="40">
        <f>+'Ark1'!C1896</f>
        <v>2006</v>
      </c>
      <c r="C87" s="40">
        <f>+'Ark1'!G1896</f>
        <v>4</v>
      </c>
      <c r="D87" s="40" t="s">
        <v>69</v>
      </c>
      <c r="E87" s="40">
        <f>+'Ark1'!Q1896</f>
        <v>89</v>
      </c>
      <c r="F87" s="75"/>
      <c r="G87" s="279">
        <f>+'Ark1'!R1896</f>
        <v>683</v>
      </c>
      <c r="H87" s="75"/>
      <c r="I87" s="75">
        <f>+'Ark1'!S1896</f>
        <v>681</v>
      </c>
      <c r="J87" s="146">
        <f>+'Ark1'!T1896</f>
        <v>3.2133615619854137</v>
      </c>
      <c r="K87" s="146"/>
      <c r="L87" s="146">
        <f>+'Ark1'!U1896</f>
        <v>3.5241199516596202</v>
      </c>
      <c r="M87" s="96"/>
      <c r="N87" s="41">
        <f>+'Ark1'!W1896</f>
        <v>54.98972099853156</v>
      </c>
      <c r="O87" s="75"/>
      <c r="P87" s="75">
        <f>+'Ark1'!Y1896</f>
        <v>146.51742313323578</v>
      </c>
      <c r="Q87" s="75"/>
      <c r="R87" s="75">
        <f>+'Ark1'!AA1896</f>
        <v>30.107306838525545</v>
      </c>
      <c r="S87" s="41">
        <f>+'Ark1'!AB1896</f>
        <v>3.8952752070053926</v>
      </c>
      <c r="T87" s="75">
        <f>+'Ark1'!AC1896</f>
        <v>-51.070935815519086</v>
      </c>
      <c r="U87" s="75">
        <f t="shared" si="5"/>
        <v>7.6741573033707864</v>
      </c>
      <c r="V87" s="41">
        <f>+'Ark1'!V1896</f>
        <v>15.521229868228405</v>
      </c>
      <c r="W87" s="39"/>
      <c r="X87" s="24"/>
      <c r="Y87" s="24"/>
      <c r="Z87" s="24"/>
      <c r="AG87" s="1"/>
    </row>
    <row r="88" spans="1:33" ht="15.6">
      <c r="A88" s="39"/>
      <c r="B88" s="40">
        <f>+'Ark1'!C1897</f>
        <v>2005</v>
      </c>
      <c r="C88" s="40">
        <f>+'Ark1'!G1897</f>
        <v>1</v>
      </c>
      <c r="D88" s="40" t="s">
        <v>69</v>
      </c>
      <c r="E88" s="40">
        <f>+'Ark1'!Q1897</f>
        <v>607</v>
      </c>
      <c r="F88" s="75"/>
      <c r="G88" s="279">
        <f>+'Ark1'!R1897</f>
        <v>9440</v>
      </c>
      <c r="H88" s="75"/>
      <c r="I88" s="75">
        <f>+'Ark1'!S1897</f>
        <v>9411</v>
      </c>
      <c r="J88" s="146">
        <f>+'Ark1'!T1897</f>
        <v>37.606565213927183</v>
      </c>
      <c r="K88" s="146"/>
      <c r="L88" s="146">
        <f>+'Ark1'!U1897</f>
        <v>37.330518941451317</v>
      </c>
      <c r="M88" s="96"/>
      <c r="N88" s="41">
        <f>+'Ark1'!W1897</f>
        <v>56.378280735309751</v>
      </c>
      <c r="O88" s="75"/>
      <c r="P88" s="75">
        <f>+'Ark1'!Y1897</f>
        <v>132.77827330508444</v>
      </c>
      <c r="Q88" s="75"/>
      <c r="R88" s="75">
        <f>+'Ark1'!AA1897</f>
        <v>29.261665735198104</v>
      </c>
      <c r="S88" s="41">
        <f>+'Ark1'!AB1897</f>
        <v>3.8453435124239697</v>
      </c>
      <c r="T88" s="75">
        <f>+'Ark1'!AC1897</f>
        <v>-48.337742557273558</v>
      </c>
      <c r="U88" s="75">
        <f t="shared" si="5"/>
        <v>15.551894563426689</v>
      </c>
      <c r="V88" s="41">
        <f>+'Ark1'!V1897</f>
        <v>15.622351694915258</v>
      </c>
      <c r="W88" s="39"/>
      <c r="X88" s="24"/>
      <c r="Y88" s="24"/>
      <c r="Z88" s="24"/>
      <c r="AG88" s="1"/>
    </row>
    <row r="89" spans="1:33" ht="15.6">
      <c r="A89" s="39"/>
      <c r="B89" s="40">
        <f>+'Ark1'!C1898</f>
        <v>2005</v>
      </c>
      <c r="C89" s="40">
        <f>+'Ark1'!G1898</f>
        <v>2</v>
      </c>
      <c r="D89" s="40" t="s">
        <v>69</v>
      </c>
      <c r="E89" s="40">
        <f>+'Ark1'!Q1898</f>
        <v>435</v>
      </c>
      <c r="F89" s="75"/>
      <c r="G89" s="279">
        <f>+'Ark1'!R1898</f>
        <v>7010</v>
      </c>
      <c r="H89" s="75"/>
      <c r="I89" s="75">
        <f>+'Ark1'!S1898</f>
        <v>6876</v>
      </c>
      <c r="J89" s="146">
        <f>+'Ark1'!T1898</f>
        <v>27.926061668392965</v>
      </c>
      <c r="K89" s="146"/>
      <c r="L89" s="146">
        <f>+'Ark1'!U1898</f>
        <v>27.896089481245621</v>
      </c>
      <c r="M89" s="96"/>
      <c r="N89" s="41">
        <f>+'Ark1'!W1898</f>
        <v>56.382780686445606</v>
      </c>
      <c r="O89" s="75"/>
      <c r="P89" s="75">
        <f>+'Ark1'!Y1898</f>
        <v>133.61656205420852</v>
      </c>
      <c r="Q89" s="75"/>
      <c r="R89" s="75">
        <f>+'Ark1'!AA1898</f>
        <v>29.342132046288423</v>
      </c>
      <c r="S89" s="41">
        <f>+'Ark1'!AB1898</f>
        <v>4.3357913761689204</v>
      </c>
      <c r="T89" s="75">
        <f>+'Ark1'!AC1898</f>
        <v>-47.016908398619073</v>
      </c>
      <c r="U89" s="75">
        <f t="shared" si="5"/>
        <v>16.114942528735632</v>
      </c>
      <c r="V89" s="41">
        <f>+'Ark1'!V1898</f>
        <v>16.398430813124108</v>
      </c>
      <c r="W89" s="39"/>
      <c r="X89" s="24"/>
      <c r="Y89" s="24"/>
      <c r="Z89" s="24"/>
      <c r="AG89" s="1"/>
    </row>
    <row r="90" spans="1:33" ht="15.6">
      <c r="A90" s="39"/>
      <c r="B90" s="40">
        <f>+'Ark1'!C1899</f>
        <v>2005</v>
      </c>
      <c r="C90" s="40">
        <f>+'Ark1'!G1899</f>
        <v>3</v>
      </c>
      <c r="D90" s="40" t="s">
        <v>69</v>
      </c>
      <c r="E90" s="40">
        <f>+'Ark1'!Q1899</f>
        <v>442</v>
      </c>
      <c r="F90" s="75"/>
      <c r="G90" s="279">
        <f>+'Ark1'!R1899</f>
        <v>7792</v>
      </c>
      <c r="H90" s="75"/>
      <c r="I90" s="75">
        <f>+'Ark1'!S1899</f>
        <v>7601</v>
      </c>
      <c r="J90" s="146">
        <f>+'Ark1'!T1899</f>
        <v>31.041351286750071</v>
      </c>
      <c r="K90" s="146"/>
      <c r="L90" s="146">
        <f>+'Ark1'!U1899</f>
        <v>31.120815394925781</v>
      </c>
      <c r="M90" s="96"/>
      <c r="N90" s="41">
        <f>+'Ark1'!W1899</f>
        <v>54.660834100776206</v>
      </c>
      <c r="O90" s="75"/>
      <c r="P90" s="75">
        <f>+'Ark1'!Y1899</f>
        <v>134.1025410677621</v>
      </c>
      <c r="Q90" s="75"/>
      <c r="R90" s="75">
        <f>+'Ark1'!AA1899</f>
        <v>30.269540481683041</v>
      </c>
      <c r="S90" s="41">
        <f>+'Ark1'!AB1899</f>
        <v>4.4330098296110236</v>
      </c>
      <c r="T90" s="75">
        <f>+'Ark1'!AC1899</f>
        <v>-64.04110496945502</v>
      </c>
      <c r="U90" s="75">
        <f t="shared" si="5"/>
        <v>17.628959276018101</v>
      </c>
      <c r="V90" s="41">
        <f>+'Ark1'!V1899</f>
        <v>14.941863449691995</v>
      </c>
      <c r="W90" s="39"/>
      <c r="X90" s="24"/>
      <c r="Y90" s="24"/>
      <c r="Z90" s="24"/>
      <c r="AG90" s="1"/>
    </row>
    <row r="91" spans="1:33" ht="15.6">
      <c r="A91" s="39"/>
      <c r="B91" s="40">
        <f>+'Ark1'!C1900</f>
        <v>2005</v>
      </c>
      <c r="C91" s="40">
        <f>+'Ark1'!G1900</f>
        <v>4</v>
      </c>
      <c r="D91" s="40" t="s">
        <v>69</v>
      </c>
      <c r="E91" s="40">
        <f>+'Ark1'!Q1900</f>
        <v>88</v>
      </c>
      <c r="F91" s="75"/>
      <c r="G91" s="279">
        <f>+'Ark1'!R1900</f>
        <v>860</v>
      </c>
      <c r="H91" s="75"/>
      <c r="I91" s="75">
        <f>+'Ark1'!S1900</f>
        <v>860</v>
      </c>
      <c r="J91" s="146">
        <f>+'Ark1'!T1900</f>
        <v>3.4260218309298072</v>
      </c>
      <c r="K91" s="146"/>
      <c r="L91" s="146">
        <f>+'Ark1'!U1900</f>
        <v>3.6525761823772656</v>
      </c>
      <c r="M91" s="96"/>
      <c r="N91" s="41">
        <f>+'Ark1'!W1900</f>
        <v>55.752325581395318</v>
      </c>
      <c r="O91" s="75"/>
      <c r="P91" s="75">
        <f>+'Ark1'!Y1900</f>
        <v>142.60534883720948</v>
      </c>
      <c r="Q91" s="75"/>
      <c r="R91" s="75">
        <f>+'Ark1'!AA1900</f>
        <v>31.254253578332833</v>
      </c>
      <c r="S91" s="41">
        <f>+'Ark1'!AB1900</f>
        <v>4.0194650443602544</v>
      </c>
      <c r="T91" s="75">
        <f>+'Ark1'!AC1900</f>
        <v>-63.287704743146449</v>
      </c>
      <c r="U91" s="75">
        <f t="shared" si="5"/>
        <v>9.7727272727272734</v>
      </c>
      <c r="V91" s="41">
        <f>+'Ark1'!V1900</f>
        <v>15.791860465116281</v>
      </c>
      <c r="W91" s="39"/>
      <c r="X91" s="24"/>
      <c r="Y91" s="24"/>
      <c r="Z91" s="24"/>
      <c r="AG91" s="1"/>
    </row>
    <row r="92" spans="1:33" ht="15.6">
      <c r="A92" s="39"/>
      <c r="B92" s="40">
        <f>+'Ark1'!C1901</f>
        <v>2004</v>
      </c>
      <c r="C92" s="40">
        <f>+'Ark1'!G1901</f>
        <v>1</v>
      </c>
      <c r="D92" s="40" t="s">
        <v>69</v>
      </c>
      <c r="E92" s="40">
        <f>+'Ark1'!Q1901</f>
        <v>654</v>
      </c>
      <c r="F92" s="75"/>
      <c r="G92" s="279">
        <f>+'Ark1'!R1901</f>
        <v>10449</v>
      </c>
      <c r="H92" s="75"/>
      <c r="I92" s="75">
        <f>+'Ark1'!S1901</f>
        <v>10414</v>
      </c>
      <c r="J92" s="146">
        <f>+'Ark1'!T1901</f>
        <v>42.708248181149358</v>
      </c>
      <c r="K92" s="146"/>
      <c r="L92" s="146">
        <f>+'Ark1'!U1901</f>
        <v>42.251116391661931</v>
      </c>
      <c r="M92" s="96"/>
      <c r="N92" s="41">
        <f>+'Ark1'!W1901</f>
        <v>56.716823506817747</v>
      </c>
      <c r="O92" s="75"/>
      <c r="P92" s="75">
        <f>+'Ark1'!Y1901</f>
        <v>131.44099913867356</v>
      </c>
      <c r="Q92" s="75"/>
      <c r="R92" s="75">
        <f>+'Ark1'!AA1901</f>
        <v>28.41496304912615</v>
      </c>
      <c r="S92" s="41">
        <f>+'Ark1'!AB1901</f>
        <v>3.6724428153681927</v>
      </c>
      <c r="T92" s="75">
        <f>+'Ark1'!AC1901</f>
        <v>-52.737085160876092</v>
      </c>
      <c r="U92" s="75">
        <f t="shared" si="5"/>
        <v>15.977064220183486</v>
      </c>
      <c r="V92" s="41">
        <f>+'Ark1'!V1901</f>
        <v>15.097521293903721</v>
      </c>
      <c r="W92" s="39"/>
      <c r="X92" s="24"/>
      <c r="Y92" s="24"/>
      <c r="Z92" s="24"/>
      <c r="AG92" s="1"/>
    </row>
    <row r="93" spans="1:33" ht="15.6">
      <c r="A93" s="39"/>
      <c r="B93" s="40">
        <f>+'Ark1'!C1902</f>
        <v>2004</v>
      </c>
      <c r="C93" s="40">
        <f>+'Ark1'!G1902</f>
        <v>2</v>
      </c>
      <c r="D93" s="40" t="s">
        <v>69</v>
      </c>
      <c r="E93" s="40">
        <f>+'Ark1'!Q1902</f>
        <v>465</v>
      </c>
      <c r="F93" s="75"/>
      <c r="G93" s="279">
        <f>+'Ark1'!R1902</f>
        <v>6212</v>
      </c>
      <c r="H93" s="75"/>
      <c r="I93" s="75">
        <f>+'Ark1'!S1902</f>
        <v>6076</v>
      </c>
      <c r="J93" s="146">
        <f>+'Ark1'!T1902</f>
        <v>25.39033761137906</v>
      </c>
      <c r="K93" s="146"/>
      <c r="L93" s="146">
        <f>+'Ark1'!U1902</f>
        <v>25.128217496620486</v>
      </c>
      <c r="M93" s="96"/>
      <c r="N93" s="41">
        <f>+'Ark1'!W1902</f>
        <v>56.365371955233698</v>
      </c>
      <c r="O93" s="75"/>
      <c r="P93" s="75">
        <f>+'Ark1'!Y1902</f>
        <v>131.4914842240828</v>
      </c>
      <c r="Q93" s="75"/>
      <c r="R93" s="75">
        <f>+'Ark1'!AA1902</f>
        <v>29.541628285449335</v>
      </c>
      <c r="S93" s="41">
        <f>+'Ark1'!AB1902</f>
        <v>4.1383829776950449</v>
      </c>
      <c r="T93" s="75">
        <f>+'Ark1'!AC1902</f>
        <v>-46.36255765615951</v>
      </c>
      <c r="U93" s="75">
        <f t="shared" si="5"/>
        <v>13.359139784946237</v>
      </c>
      <c r="V93" s="41">
        <f>+'Ark1'!V1902</f>
        <v>16.45540888602704</v>
      </c>
      <c r="W93" s="39"/>
      <c r="X93" s="24"/>
      <c r="Y93" s="24"/>
      <c r="Z93" s="24"/>
      <c r="AG93" s="1"/>
    </row>
    <row r="94" spans="1:33" ht="15.6">
      <c r="A94" s="39"/>
      <c r="B94" s="40">
        <f>+'Ark1'!C1903</f>
        <v>2004</v>
      </c>
      <c r="C94" s="40">
        <f>+'Ark1'!G1903</f>
        <v>3</v>
      </c>
      <c r="D94" s="40" t="s">
        <v>69</v>
      </c>
      <c r="E94" s="40">
        <f>+'Ark1'!Q1903</f>
        <v>465</v>
      </c>
      <c r="F94" s="75"/>
      <c r="G94" s="279">
        <f>+'Ark1'!R1903</f>
        <v>6940</v>
      </c>
      <c r="H94" s="75"/>
      <c r="I94" s="75">
        <f>+'Ark1'!S1903</f>
        <v>6725</v>
      </c>
      <c r="J94" s="146">
        <f>+'Ark1'!T1903</f>
        <v>28.365895528488512</v>
      </c>
      <c r="K94" s="146"/>
      <c r="L94" s="146">
        <f>+'Ark1'!U1903</f>
        <v>28.774770322136678</v>
      </c>
      <c r="M94" s="96"/>
      <c r="N94" s="41">
        <f>+'Ark1'!W1903</f>
        <v>55.247434944237909</v>
      </c>
      <c r="O94" s="75"/>
      <c r="P94" s="75">
        <f>+'Ark1'!Y1903</f>
        <v>134.7782420749277</v>
      </c>
      <c r="Q94" s="75"/>
      <c r="R94" s="75">
        <f>+'Ark1'!AA1903</f>
        <v>30.687197474393901</v>
      </c>
      <c r="S94" s="41">
        <f>+'Ark1'!AB1903</f>
        <v>4.4782210397334907</v>
      </c>
      <c r="T94" s="75">
        <f>+'Ark1'!AC1903</f>
        <v>-68.476672966096999</v>
      </c>
      <c r="U94" s="75">
        <f t="shared" si="5"/>
        <v>14.924731182795698</v>
      </c>
      <c r="V94" s="41">
        <f>+'Ark1'!V1903</f>
        <v>14.610518731988474</v>
      </c>
      <c r="W94" s="39"/>
      <c r="X94" s="24"/>
      <c r="Y94" s="24"/>
      <c r="Z94" s="24"/>
      <c r="AG94" s="1"/>
    </row>
    <row r="95" spans="1:33" ht="15.6">
      <c r="A95" s="39"/>
      <c r="B95" s="40">
        <f>+'Ark1'!C1904</f>
        <v>2004</v>
      </c>
      <c r="C95" s="40">
        <f>+'Ark1'!G1904</f>
        <v>4</v>
      </c>
      <c r="D95" s="40" t="s">
        <v>69</v>
      </c>
      <c r="E95" s="40">
        <f>+'Ark1'!Q1904</f>
        <v>104</v>
      </c>
      <c r="F95" s="75"/>
      <c r="G95" s="279">
        <f>+'Ark1'!R1904</f>
        <v>865</v>
      </c>
      <c r="H95" s="75"/>
      <c r="I95" s="75">
        <f>+'Ark1'!S1904</f>
        <v>865</v>
      </c>
      <c r="J95" s="146">
        <f>+'Ark1'!T1904</f>
        <v>3.5355186789830775</v>
      </c>
      <c r="K95" s="146"/>
      <c r="L95" s="146">
        <f>+'Ark1'!U1904</f>
        <v>3.8458957895808994</v>
      </c>
      <c r="M95" s="96"/>
      <c r="N95" s="41">
        <f>+'Ark1'!W1904</f>
        <v>56.15491329479768</v>
      </c>
      <c r="O95" s="75"/>
      <c r="P95" s="75">
        <f>+'Ark1'!Y1904</f>
        <v>144.5269364161849</v>
      </c>
      <c r="Q95" s="75"/>
      <c r="R95" s="75">
        <f>+'Ark1'!AA1904</f>
        <v>29.882930778057197</v>
      </c>
      <c r="S95" s="41">
        <f>+'Ark1'!AB1904</f>
        <v>3.4806220988200609</v>
      </c>
      <c r="T95" s="75">
        <f>+'Ark1'!AC1904</f>
        <v>-61.734586901890921</v>
      </c>
      <c r="U95" s="75">
        <f t="shared" si="5"/>
        <v>8.3173076923076916</v>
      </c>
      <c r="V95" s="41">
        <f>+'Ark1'!V1904</f>
        <v>14.982658959537572</v>
      </c>
      <c r="W95" s="39"/>
      <c r="X95" s="24"/>
      <c r="Y95" s="24"/>
      <c r="Z95" s="24"/>
      <c r="AG95" s="1"/>
    </row>
    <row r="96" spans="1:33" ht="15.6">
      <c r="A96" s="39"/>
      <c r="B96" s="40">
        <f>+'Ark1'!C1905</f>
        <v>2003</v>
      </c>
      <c r="C96" s="40">
        <f>+'Ark1'!G1905</f>
        <v>1</v>
      </c>
      <c r="D96" s="40" t="s">
        <v>69</v>
      </c>
      <c r="E96" s="40">
        <f>+'Ark1'!Q1905</f>
        <v>713</v>
      </c>
      <c r="F96" s="75"/>
      <c r="G96" s="279">
        <f>+'Ark1'!R1905</f>
        <v>10566</v>
      </c>
      <c r="H96" s="75"/>
      <c r="I96" s="75">
        <f>+'Ark1'!S1905</f>
        <v>10554</v>
      </c>
      <c r="J96" s="146">
        <f>+'Ark1'!T1905</f>
        <v>44.79206409767265</v>
      </c>
      <c r="K96" s="146"/>
      <c r="L96" s="146">
        <f>+'Ark1'!U1905</f>
        <v>43.932342605662122</v>
      </c>
      <c r="M96" s="96"/>
      <c r="N96" s="41">
        <f>+'Ark1'!W1905</f>
        <v>56.862800833807079</v>
      </c>
      <c r="O96" s="75"/>
      <c r="P96" s="75">
        <f>+'Ark1'!Y1905</f>
        <v>130.06226575809205</v>
      </c>
      <c r="Q96" s="75"/>
      <c r="R96" s="75">
        <f>+'Ark1'!AA1905</f>
        <v>28.52989768450384</v>
      </c>
      <c r="S96" s="41">
        <f>+'Ark1'!AB1905</f>
        <v>3.7202911436619774</v>
      </c>
      <c r="T96" s="75">
        <f>+'Ark1'!AC1905</f>
        <v>-51.491312294026322</v>
      </c>
      <c r="U96" s="75">
        <f t="shared" si="5"/>
        <v>14.819074333800842</v>
      </c>
      <c r="V96" s="41">
        <f>+'Ark1'!V1905</f>
        <v>14.442551580541361</v>
      </c>
      <c r="W96" s="39"/>
      <c r="X96" s="24"/>
      <c r="Y96" s="24"/>
      <c r="Z96" s="24"/>
      <c r="AG96" s="1"/>
    </row>
    <row r="97" spans="1:33" ht="15.6">
      <c r="A97" s="39"/>
      <c r="B97" s="40">
        <f>+'Ark1'!C1906</f>
        <v>2003</v>
      </c>
      <c r="C97" s="40">
        <f>+'Ark1'!G1906</f>
        <v>2</v>
      </c>
      <c r="D97" s="40" t="s">
        <v>69</v>
      </c>
      <c r="E97" s="40">
        <f>+'Ark1'!Q1906</f>
        <v>482</v>
      </c>
      <c r="F97" s="75"/>
      <c r="G97" s="279">
        <f>+'Ark1'!R1906</f>
        <v>5593</v>
      </c>
      <c r="H97" s="75"/>
      <c r="I97" s="75">
        <f>+'Ark1'!S1906</f>
        <v>5484</v>
      </c>
      <c r="J97" s="146">
        <f>+'Ark1'!T1906</f>
        <v>23.710203908601471</v>
      </c>
      <c r="K97" s="146"/>
      <c r="L97" s="146">
        <f>+'Ark1'!U1906</f>
        <v>23.887614819311278</v>
      </c>
      <c r="M97" s="96"/>
      <c r="N97" s="41">
        <f>+'Ark1'!W1906</f>
        <v>55.826951130561632</v>
      </c>
      <c r="O97" s="75"/>
      <c r="P97" s="75">
        <f>+'Ark1'!Y1906</f>
        <v>133.59971392812463</v>
      </c>
      <c r="Q97" s="75"/>
      <c r="R97" s="75">
        <f>+'Ark1'!AA1906</f>
        <v>30.109431354469837</v>
      </c>
      <c r="S97" s="41">
        <f>+'Ark1'!AB1906</f>
        <v>3.9631042872147071</v>
      </c>
      <c r="T97" s="75">
        <f>+'Ark1'!AC1906</f>
        <v>-50.046186527714525</v>
      </c>
      <c r="U97" s="75">
        <f t="shared" si="5"/>
        <v>11.603734439834025</v>
      </c>
      <c r="V97" s="41">
        <f>+'Ark1'!V1906</f>
        <v>15.274986590380829</v>
      </c>
      <c r="W97" s="39"/>
      <c r="X97" s="24"/>
      <c r="Y97" s="24"/>
      <c r="Z97" s="24"/>
      <c r="AG97" s="1"/>
    </row>
    <row r="98" spans="1:33" ht="15.6">
      <c r="A98" s="39"/>
      <c r="B98" s="40">
        <f>+'Ark1'!C1907</f>
        <v>2003</v>
      </c>
      <c r="C98" s="40">
        <f>+'Ark1'!G1907</f>
        <v>3</v>
      </c>
      <c r="D98" s="40" t="s">
        <v>69</v>
      </c>
      <c r="E98" s="40">
        <f>+'Ark1'!Q1907</f>
        <v>470</v>
      </c>
      <c r="F98" s="75"/>
      <c r="G98" s="279">
        <f>+'Ark1'!R1907</f>
        <v>6523</v>
      </c>
      <c r="H98" s="75"/>
      <c r="I98" s="75">
        <f>+'Ark1'!S1907</f>
        <v>6327</v>
      </c>
      <c r="J98" s="146">
        <f>+'Ark1'!T1907</f>
        <v>27.652719487896899</v>
      </c>
      <c r="K98" s="146"/>
      <c r="L98" s="146">
        <f>+'Ark1'!U1907</f>
        <v>28.06266749303137</v>
      </c>
      <c r="M98" s="96"/>
      <c r="N98" s="41">
        <f>+'Ark1'!W1907</f>
        <v>55.669985775248918</v>
      </c>
      <c r="O98" s="75"/>
      <c r="P98" s="75">
        <f>+'Ark1'!Y1907</f>
        <v>134.57337114824443</v>
      </c>
      <c r="Q98" s="75"/>
      <c r="R98" s="75">
        <f>+'Ark1'!AA1907</f>
        <v>30.717130988950924</v>
      </c>
      <c r="S98" s="41">
        <f>+'Ark1'!AB1907</f>
        <v>4.4240411483150872</v>
      </c>
      <c r="T98" s="75">
        <f>+'Ark1'!AC1907</f>
        <v>-69.193026833044243</v>
      </c>
      <c r="U98" s="75">
        <f t="shared" si="5"/>
        <v>13.87872340425532</v>
      </c>
      <c r="V98" s="41">
        <f>+'Ark1'!V1907</f>
        <v>13.495937452092596</v>
      </c>
      <c r="W98" s="39"/>
      <c r="X98" s="24"/>
      <c r="Y98" s="24"/>
      <c r="Z98" s="24"/>
      <c r="AG98" s="1"/>
    </row>
    <row r="99" spans="1:33" ht="15.6">
      <c r="A99" s="39"/>
      <c r="B99" s="40">
        <f>+'Ark1'!C1908</f>
        <v>2003</v>
      </c>
      <c r="C99" s="40">
        <f>+'Ark1'!G1908</f>
        <v>4</v>
      </c>
      <c r="D99" s="40" t="s">
        <v>69</v>
      </c>
      <c r="E99" s="40">
        <f>+'Ark1'!Q1908</f>
        <v>111</v>
      </c>
      <c r="F99" s="75"/>
      <c r="G99" s="279">
        <f>+'Ark1'!R1908</f>
        <v>907</v>
      </c>
      <c r="H99" s="75"/>
      <c r="I99" s="75">
        <f>+'Ark1'!S1908</f>
        <v>907</v>
      </c>
      <c r="J99" s="146">
        <f>+'Ark1'!T1908</f>
        <v>3.8450125058289881</v>
      </c>
      <c r="K99" s="146"/>
      <c r="L99" s="146">
        <f>+'Ark1'!U1908</f>
        <v>4.1173750819952435</v>
      </c>
      <c r="M99" s="96"/>
      <c r="N99" s="41">
        <f>+'Ark1'!W1908</f>
        <v>55.75523704520397</v>
      </c>
      <c r="O99" s="75"/>
      <c r="P99" s="75">
        <f>+'Ark1'!Y1908</f>
        <v>142.00077177508277</v>
      </c>
      <c r="Q99" s="75"/>
      <c r="R99" s="75">
        <f>+'Ark1'!AA1908</f>
        <v>27.804091166996024</v>
      </c>
      <c r="S99" s="41">
        <f>+'Ark1'!AB1908</f>
        <v>3.6035114909056065</v>
      </c>
      <c r="T99" s="75">
        <f>+'Ark1'!AC1908</f>
        <v>-62.759020429945295</v>
      </c>
      <c r="U99" s="75">
        <f t="shared" si="5"/>
        <v>8.1711711711711708</v>
      </c>
      <c r="V99" s="41">
        <f>+'Ark1'!V1908</f>
        <v>13.513781697905181</v>
      </c>
      <c r="W99" s="39"/>
      <c r="X99" s="24"/>
      <c r="Y99" s="24"/>
      <c r="Z99" s="24"/>
      <c r="AG99" s="1"/>
    </row>
    <row r="100" spans="1:33" ht="15.6">
      <c r="A100" s="39"/>
      <c r="B100" s="40">
        <f>+'Ark1'!C1909</f>
        <v>2002</v>
      </c>
      <c r="C100" s="40">
        <f>+'Ark1'!G1909</f>
        <v>1</v>
      </c>
      <c r="D100" s="40" t="s">
        <v>69</v>
      </c>
      <c r="E100" s="40">
        <f>+'Ark1'!Q1909</f>
        <v>767</v>
      </c>
      <c r="F100" s="75"/>
      <c r="G100" s="279">
        <f>+'Ark1'!R1909</f>
        <v>11819</v>
      </c>
      <c r="H100" s="75"/>
      <c r="I100" s="75">
        <f>+'Ark1'!S1909</f>
        <v>11807</v>
      </c>
      <c r="J100" s="146">
        <f>+'Ark1'!T1909</f>
        <v>47.319533971253549</v>
      </c>
      <c r="K100" s="146"/>
      <c r="L100" s="146">
        <f>+'Ark1'!U1909</f>
        <v>46.826104359077277</v>
      </c>
      <c r="M100" s="96"/>
      <c r="N100" s="41">
        <f>+'Ark1'!W1909</f>
        <v>55.955788938765153</v>
      </c>
      <c r="O100" s="75"/>
      <c r="P100" s="75">
        <f>+'Ark1'!Y1909</f>
        <v>129.12505288095389</v>
      </c>
      <c r="Q100" s="75"/>
      <c r="R100" s="75">
        <f>+'Ark1'!AA1909</f>
        <v>28.351677628297505</v>
      </c>
      <c r="S100" s="41">
        <f>+'Ark1'!AB1909</f>
        <v>3.706599127511311</v>
      </c>
      <c r="T100" s="75">
        <f>+'Ark1'!AC1909</f>
        <v>-54.999696742737264</v>
      </c>
      <c r="U100" s="75">
        <f t="shared" si="5"/>
        <v>15.409387222946545</v>
      </c>
      <c r="V100" s="41">
        <f>+'Ark1'!V1909</f>
        <v>13.883154243167782</v>
      </c>
      <c r="W100" s="39"/>
      <c r="AG100" s="1"/>
    </row>
    <row r="101" spans="1:33" ht="15.6">
      <c r="A101" s="39"/>
      <c r="B101" s="40">
        <f>+'Ark1'!C1910</f>
        <v>2002</v>
      </c>
      <c r="C101" s="40">
        <f>+'Ark1'!G1910</f>
        <v>2</v>
      </c>
      <c r="D101" s="40" t="s">
        <v>69</v>
      </c>
      <c r="E101" s="40">
        <f>+'Ark1'!Q1910</f>
        <v>470</v>
      </c>
      <c r="F101" s="75"/>
      <c r="G101" s="279">
        <f>+'Ark1'!R1910</f>
        <v>5019</v>
      </c>
      <c r="H101" s="75"/>
      <c r="I101" s="75">
        <f>+'Ark1'!S1910</f>
        <v>4885</v>
      </c>
      <c r="J101" s="146">
        <f>+'Ark1'!T1910</f>
        <v>20.094486927973737</v>
      </c>
      <c r="K101" s="146"/>
      <c r="L101" s="146">
        <f>+'Ark1'!U1910</f>
        <v>20.386448394462231</v>
      </c>
      <c r="M101" s="96"/>
      <c r="N101" s="41">
        <f>+'Ark1'!W1910</f>
        <v>55.207574206755375</v>
      </c>
      <c r="O101" s="75"/>
      <c r="P101" s="75">
        <f>+'Ark1'!Y1910</f>
        <v>132.38158995815917</v>
      </c>
      <c r="Q101" s="75"/>
      <c r="R101" s="75">
        <f>+'Ark1'!AA1910</f>
        <v>29.115722879598323</v>
      </c>
      <c r="S101" s="41">
        <f>+'Ark1'!AB1910</f>
        <v>4.365574824989185</v>
      </c>
      <c r="T101" s="75">
        <f>+'Ark1'!AC1910</f>
        <v>-51.358570612891285</v>
      </c>
      <c r="U101" s="75">
        <f t="shared" si="5"/>
        <v>10.678723404255319</v>
      </c>
      <c r="V101" s="41">
        <f>+'Ark1'!V1910</f>
        <v>15.231719466029087</v>
      </c>
      <c r="W101" s="39"/>
      <c r="AG101" s="1"/>
    </row>
    <row r="102" spans="1:33" ht="15.6">
      <c r="A102" s="39"/>
      <c r="B102" s="40">
        <f>+'Ark1'!C1911</f>
        <v>2002</v>
      </c>
      <c r="C102" s="40">
        <f>+'Ark1'!G1911</f>
        <v>3</v>
      </c>
      <c r="D102" s="40" t="s">
        <v>69</v>
      </c>
      <c r="E102" s="40">
        <f>+'Ark1'!Q1911</f>
        <v>500</v>
      </c>
      <c r="F102" s="75"/>
      <c r="G102" s="279">
        <f>+'Ark1'!R1911</f>
        <v>7234</v>
      </c>
      <c r="H102" s="75"/>
      <c r="I102" s="75">
        <f>+'Ark1'!S1911</f>
        <v>6996</v>
      </c>
      <c r="J102" s="146">
        <f>+'Ark1'!T1911</f>
        <v>28.962645633983257</v>
      </c>
      <c r="K102" s="146"/>
      <c r="L102" s="146">
        <f>+'Ark1'!U1911</f>
        <v>28.904918672601397</v>
      </c>
      <c r="M102" s="96"/>
      <c r="N102" s="41">
        <f>+'Ark1'!W1911</f>
        <v>56.488279016580918</v>
      </c>
      <c r="O102" s="75"/>
      <c r="P102" s="75">
        <f>+'Ark1'!Y1911</f>
        <v>130.22562897428799</v>
      </c>
      <c r="Q102" s="75"/>
      <c r="R102" s="75">
        <f>+'Ark1'!AA1911</f>
        <v>29.577991679205066</v>
      </c>
      <c r="S102" s="41">
        <f>+'Ark1'!AB1911</f>
        <v>4.2292448655233841</v>
      </c>
      <c r="T102" s="75">
        <f>+'Ark1'!AC1911</f>
        <v>-67.124381209343454</v>
      </c>
      <c r="U102" s="75">
        <f t="shared" si="5"/>
        <v>14.468</v>
      </c>
      <c r="V102" s="41">
        <f>+'Ark1'!V1911</f>
        <v>13.880840475532205</v>
      </c>
      <c r="W102" s="39"/>
      <c r="AG102" s="1"/>
    </row>
    <row r="103" spans="1:33" ht="15.6">
      <c r="A103" s="39"/>
      <c r="B103" s="40">
        <f>+'Ark1'!C1912</f>
        <v>2002</v>
      </c>
      <c r="C103" s="40">
        <f>+'Ark1'!G1912</f>
        <v>4</v>
      </c>
      <c r="D103" s="40" t="s">
        <v>69</v>
      </c>
      <c r="E103" s="40">
        <f>+'Ark1'!Q1912</f>
        <v>109</v>
      </c>
      <c r="F103" s="75"/>
      <c r="G103" s="279">
        <f>+'Ark1'!R1912</f>
        <v>905</v>
      </c>
      <c r="H103" s="75"/>
      <c r="I103" s="75">
        <f>+'Ark1'!S1912</f>
        <v>904</v>
      </c>
      <c r="J103" s="146">
        <f>+'Ark1'!T1912</f>
        <v>3.6233334667894463</v>
      </c>
      <c r="K103" s="146"/>
      <c r="L103" s="146">
        <f>+'Ark1'!U1912</f>
        <v>3.8825285738590991</v>
      </c>
      <c r="M103" s="96"/>
      <c r="N103" s="41">
        <f>+'Ark1'!W1912</f>
        <v>55.119469026548678</v>
      </c>
      <c r="O103" s="75"/>
      <c r="P103" s="75">
        <f>+'Ark1'!Y1912</f>
        <v>139.81999999999977</v>
      </c>
      <c r="Q103" s="75"/>
      <c r="R103" s="75">
        <f>+'Ark1'!AA1912</f>
        <v>28.736639256019899</v>
      </c>
      <c r="S103" s="41">
        <f>+'Ark1'!AB1912</f>
        <v>3.6393099221167944</v>
      </c>
      <c r="T103" s="75">
        <f>+'Ark1'!AC1912</f>
        <v>-69.540169029603121</v>
      </c>
      <c r="U103" s="75">
        <f t="shared" ref="U103:U125" si="6">+G103/E103</f>
        <v>8.3027522935779814</v>
      </c>
      <c r="V103" s="41">
        <f>+'Ark1'!V1912</f>
        <v>13.054143646408845</v>
      </c>
      <c r="W103" s="39"/>
    </row>
    <row r="104" spans="1:33" ht="15.6">
      <c r="A104" s="39"/>
      <c r="B104" s="40">
        <f>+'Ark1'!C1913</f>
        <v>2001</v>
      </c>
      <c r="C104" s="40">
        <f>+'Ark1'!G1913</f>
        <v>1</v>
      </c>
      <c r="D104" s="40" t="s">
        <v>69</v>
      </c>
      <c r="E104" s="40">
        <f>+'Ark1'!Q1913</f>
        <v>788</v>
      </c>
      <c r="F104" s="75"/>
      <c r="G104" s="279">
        <f>+'Ark1'!R1913</f>
        <v>9468</v>
      </c>
      <c r="H104" s="75"/>
      <c r="I104" s="75">
        <f>+'Ark1'!S1913</f>
        <v>9450</v>
      </c>
      <c r="J104" s="146">
        <f>+'Ark1'!T1913</f>
        <v>44.454878392337307</v>
      </c>
      <c r="K104" s="146"/>
      <c r="L104" s="146">
        <f>+'Ark1'!U1913</f>
        <v>44.118797044137125</v>
      </c>
      <c r="M104" s="96"/>
      <c r="N104" s="41">
        <f>+'Ark1'!W1913</f>
        <v>56.083068783068761</v>
      </c>
      <c r="O104" s="75"/>
      <c r="P104" s="75">
        <f>+'Ark1'!Y1913</f>
        <v>125.61306506125921</v>
      </c>
      <c r="Q104" s="75"/>
      <c r="R104" s="75">
        <f>+'Ark1'!AA1913</f>
        <v>27.44120412806507</v>
      </c>
      <c r="S104" s="41">
        <f>+'Ark1'!AB1913</f>
        <v>3.6774414703371794</v>
      </c>
      <c r="T104" s="75">
        <f>+'Ark1'!AC1913</f>
        <v>-52.523076236201611</v>
      </c>
      <c r="U104" s="75">
        <f t="shared" si="6"/>
        <v>12.015228426395939</v>
      </c>
      <c r="V104" s="41">
        <f>+'Ark1'!V1913</f>
        <v>13.888888888888889</v>
      </c>
      <c r="W104" s="39"/>
    </row>
    <row r="105" spans="1:33" ht="15.6">
      <c r="A105" s="39"/>
      <c r="B105" s="40">
        <f>+'Ark1'!C1914</f>
        <v>2001</v>
      </c>
      <c r="C105" s="40">
        <f>+'Ark1'!G1914</f>
        <v>2</v>
      </c>
      <c r="D105" s="40" t="s">
        <v>69</v>
      </c>
      <c r="E105" s="40">
        <f>+'Ark1'!Q1914</f>
        <v>469</v>
      </c>
      <c r="F105" s="75"/>
      <c r="G105" s="279">
        <f>+'Ark1'!R1914</f>
        <v>4215</v>
      </c>
      <c r="H105" s="75"/>
      <c r="I105" s="75">
        <f>+'Ark1'!S1914</f>
        <v>4071</v>
      </c>
      <c r="J105" s="146">
        <f>+'Ark1'!T1914</f>
        <v>19.790590665790219</v>
      </c>
      <c r="K105" s="146"/>
      <c r="L105" s="146">
        <f>+'Ark1'!U1914</f>
        <v>19.709850544199021</v>
      </c>
      <c r="M105" s="96"/>
      <c r="N105" s="41">
        <f>+'Ark1'!W1914</f>
        <v>55.246622451486111</v>
      </c>
      <c r="O105" s="75"/>
      <c r="P105" s="75">
        <f>+'Ark1'!Y1914</f>
        <v>126.05357058125747</v>
      </c>
      <c r="Q105" s="75"/>
      <c r="R105" s="75">
        <f>+'Ark1'!AA1914</f>
        <v>29.323509701277004</v>
      </c>
      <c r="S105" s="41">
        <f>+'Ark1'!AB1914</f>
        <v>4.0108668117201622</v>
      </c>
      <c r="T105" s="75">
        <f>+'Ark1'!AC1914</f>
        <v>-53.380582275447878</v>
      </c>
      <c r="U105" s="75">
        <f t="shared" si="6"/>
        <v>8.9872068230277193</v>
      </c>
      <c r="V105" s="41">
        <f>+'Ark1'!V1914</f>
        <v>15.77935943060498</v>
      </c>
      <c r="W105" s="39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ht="15.6">
      <c r="A106" s="39"/>
      <c r="B106" s="40">
        <f>+'Ark1'!C1915</f>
        <v>2001</v>
      </c>
      <c r="C106" s="40">
        <f>+'Ark1'!G1915</f>
        <v>3</v>
      </c>
      <c r="D106" s="40" t="s">
        <v>69</v>
      </c>
      <c r="E106" s="40">
        <f>+'Ark1'!Q1915</f>
        <v>518</v>
      </c>
      <c r="F106" s="75"/>
      <c r="G106" s="279">
        <f>+'Ark1'!R1915</f>
        <v>6678</v>
      </c>
      <c r="H106" s="75"/>
      <c r="I106" s="75">
        <f>+'Ark1'!S1915</f>
        <v>6478</v>
      </c>
      <c r="J106" s="146">
        <f>+'Ark1'!T1915</f>
        <v>31.355056812846279</v>
      </c>
      <c r="K106" s="146"/>
      <c r="L106" s="146">
        <f>+'Ark1'!U1915</f>
        <v>31.336183516288525</v>
      </c>
      <c r="M106" s="96"/>
      <c r="N106" s="41">
        <f>+'Ark1'!W1915</f>
        <v>56.69404137079345</v>
      </c>
      <c r="O106" s="75"/>
      <c r="P106" s="75">
        <f>+'Ark1'!Y1915</f>
        <v>126.49375561545362</v>
      </c>
      <c r="Q106" s="75"/>
      <c r="R106" s="75">
        <f>+'Ark1'!AA1915</f>
        <v>28.736523841704276</v>
      </c>
      <c r="S106" s="41">
        <f>+'Ark1'!AB1915</f>
        <v>4.2033372632887884</v>
      </c>
      <c r="T106" s="75">
        <f>+'Ark1'!AC1915</f>
        <v>-62.179224853571583</v>
      </c>
      <c r="U106" s="75">
        <f t="shared" si="6"/>
        <v>12.891891891891891</v>
      </c>
      <c r="V106" s="41">
        <f>+'Ark1'!V1915</f>
        <v>14.102575621443544</v>
      </c>
      <c r="W106" s="39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 ht="15.6">
      <c r="A107" s="39"/>
      <c r="B107" s="40">
        <f>+'Ark1'!C1916</f>
        <v>2001</v>
      </c>
      <c r="C107" s="40">
        <f>+'Ark1'!G1916</f>
        <v>4</v>
      </c>
      <c r="D107" s="40" t="s">
        <v>69</v>
      </c>
      <c r="E107" s="40">
        <f>+'Ark1'!Q1916</f>
        <v>108</v>
      </c>
      <c r="F107" s="75"/>
      <c r="G107" s="279">
        <f>+'Ark1'!R1916</f>
        <v>937</v>
      </c>
      <c r="H107" s="75"/>
      <c r="I107" s="75">
        <f>+'Ark1'!S1916</f>
        <v>937</v>
      </c>
      <c r="J107" s="146">
        <f>+'Ark1'!T1916</f>
        <v>4.3994741290261992</v>
      </c>
      <c r="K107" s="146"/>
      <c r="L107" s="146">
        <f>+'Ark1'!U1916</f>
        <v>4.8351688953753005</v>
      </c>
      <c r="M107" s="96"/>
      <c r="N107" s="41">
        <f>+'Ark1'!W1916</f>
        <v>55.061899679829239</v>
      </c>
      <c r="O107" s="75"/>
      <c r="P107" s="75">
        <f>+'Ark1'!Y1916</f>
        <v>139.10458911419431</v>
      </c>
      <c r="Q107" s="75"/>
      <c r="R107" s="75">
        <f>+'Ark1'!AA1916</f>
        <v>28.184583883651072</v>
      </c>
      <c r="S107" s="41">
        <f>+'Ark1'!AB1916</f>
        <v>3.6419836120275342</v>
      </c>
      <c r="T107" s="75">
        <f>+'Ark1'!AC1916</f>
        <v>-64.619392609859602</v>
      </c>
      <c r="U107" s="75">
        <f t="shared" si="6"/>
        <v>8.6759259259259256</v>
      </c>
      <c r="V107" s="41">
        <f>+'Ark1'!V1916</f>
        <v>13.045891141942368</v>
      </c>
      <c r="W107" s="39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A108" s="39"/>
      <c r="B108" s="39"/>
      <c r="C108" s="39"/>
      <c r="D108" s="39"/>
      <c r="E108" s="39"/>
      <c r="F108" s="39"/>
      <c r="G108" s="26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 ht="15.6">
      <c r="A109" s="39"/>
      <c r="B109" s="40">
        <f>+'Ark1'!C1917</f>
        <v>2000</v>
      </c>
      <c r="C109" s="40">
        <f>+'Ark1'!G1917</f>
        <v>1</v>
      </c>
      <c r="D109" s="40" t="s">
        <v>69</v>
      </c>
      <c r="E109" s="40">
        <f>+'Ark1'!Q1917</f>
        <v>999</v>
      </c>
      <c r="F109" s="75"/>
      <c r="G109" s="279">
        <f>+'Ark1'!R1917</f>
        <v>10560.25</v>
      </c>
      <c r="H109" s="75"/>
      <c r="I109" s="75">
        <f>+'Ark1'!S1917</f>
        <v>10538</v>
      </c>
      <c r="J109" s="146">
        <f>+'Ark1'!T1917</f>
        <v>52.712297997129845</v>
      </c>
      <c r="K109" s="146"/>
      <c r="L109" s="146">
        <f>+'Ark1'!U1917</f>
        <v>52.885452065677889</v>
      </c>
      <c r="M109" s="96"/>
      <c r="N109" s="41">
        <f>+'Ark1'!W1917</f>
        <v>55.743120136648322</v>
      </c>
      <c r="O109" s="75"/>
      <c r="P109" s="75">
        <f>+'Ark1'!Y1917</f>
        <v>125.55209393716981</v>
      </c>
      <c r="Q109" s="75"/>
      <c r="R109" s="75">
        <f>+'Ark1'!AA1917</f>
        <v>27.715791619881671</v>
      </c>
      <c r="S109" s="41">
        <f>+'Ark1'!AB1917</f>
        <v>3.6788886234936928</v>
      </c>
      <c r="T109" s="75">
        <f>+'Ark1'!AC1917</f>
        <v>-50.556719900580873</v>
      </c>
      <c r="U109" s="75">
        <f t="shared" si="6"/>
        <v>10.570820820820821</v>
      </c>
      <c r="V109" s="41">
        <f>+'Ark1'!V1917</f>
        <v>13.965199687507399</v>
      </c>
      <c r="W109" s="39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 ht="15.6">
      <c r="A110" s="39"/>
      <c r="B110" s="40">
        <f>+'Ark1'!C1918</f>
        <v>2000</v>
      </c>
      <c r="C110" s="40">
        <f>+'Ark1'!G1918</f>
        <v>2</v>
      </c>
      <c r="D110" s="40" t="s">
        <v>69</v>
      </c>
      <c r="E110" s="40">
        <f>+'Ark1'!Q1918</f>
        <v>653</v>
      </c>
      <c r="F110" s="75"/>
      <c r="G110" s="279">
        <f>+'Ark1'!R1918</f>
        <v>5153</v>
      </c>
      <c r="H110" s="75"/>
      <c r="I110" s="75">
        <f>+'Ark1'!S1918</f>
        <v>5004</v>
      </c>
      <c r="J110" s="146">
        <f>+'Ark1'!T1918</f>
        <v>25.721594808760216</v>
      </c>
      <c r="K110" s="146"/>
      <c r="L110" s="146">
        <f>+'Ark1'!U1918</f>
        <v>25.946526105904955</v>
      </c>
      <c r="M110" s="96"/>
      <c r="N110" s="41">
        <f>+'Ark1'!W1918</f>
        <v>54.781974420463619</v>
      </c>
      <c r="O110" s="75"/>
      <c r="P110" s="75">
        <f>+'Ark1'!Y1918</f>
        <v>126.2353580438571</v>
      </c>
      <c r="Q110" s="75"/>
      <c r="R110" s="75">
        <f>+'Ark1'!AA1918</f>
        <v>29.053045320034304</v>
      </c>
      <c r="S110" s="41">
        <f>+'Ark1'!AB1918</f>
        <v>3.7908746001889928</v>
      </c>
      <c r="T110" s="75">
        <f>+'Ark1'!AC1918</f>
        <v>-47.157451051149344</v>
      </c>
      <c r="U110" s="75">
        <f t="shared" si="6"/>
        <v>7.8912710566615623</v>
      </c>
      <c r="V110" s="41">
        <f>+'Ark1'!V1918</f>
        <v>15.162817776052783</v>
      </c>
      <c r="W110" s="39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 ht="15.6">
      <c r="A111" s="39"/>
      <c r="B111" s="40">
        <f>+'Ark1'!C1919</f>
        <v>2000</v>
      </c>
      <c r="C111" s="40">
        <f>+'Ark1'!G1919</f>
        <v>3</v>
      </c>
      <c r="D111" s="40" t="s">
        <v>69</v>
      </c>
      <c r="E111" s="40">
        <f>+'Ark1'!Q1919</f>
        <v>590</v>
      </c>
      <c r="F111" s="75"/>
      <c r="G111" s="279">
        <f>+'Ark1'!R1919</f>
        <v>3180.5</v>
      </c>
      <c r="H111" s="75"/>
      <c r="I111" s="75">
        <f>+'Ark1'!S1919</f>
        <v>2956.5</v>
      </c>
      <c r="J111" s="146">
        <f>+'Ark1'!T1919</f>
        <v>15.875709739814059</v>
      </c>
      <c r="K111" s="146"/>
      <c r="L111" s="146">
        <f>+'Ark1'!U1919</f>
        <v>15.106887438229563</v>
      </c>
      <c r="M111" s="96"/>
      <c r="N111" s="41">
        <f>+'Ark1'!W1919</f>
        <v>56.202604430914931</v>
      </c>
      <c r="O111" s="75"/>
      <c r="P111" s="75">
        <f>+'Ark1'!Y1919</f>
        <v>119.0807420216946</v>
      </c>
      <c r="Q111" s="75"/>
      <c r="R111" s="75">
        <f>+'Ark1'!AA1919</f>
        <v>28.890637282838156</v>
      </c>
      <c r="S111" s="41">
        <f>+'Ark1'!AB1919</f>
        <v>3.9835888586531496</v>
      </c>
      <c r="T111" s="75">
        <f>+'Ark1'!AC1919</f>
        <v>-59.002025526144173</v>
      </c>
      <c r="U111" s="75">
        <f t="shared" si="6"/>
        <v>5.3906779661016948</v>
      </c>
      <c r="V111" s="41">
        <f>+'Ark1'!V1919</f>
        <v>13.92013834302783</v>
      </c>
      <c r="W111" s="39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 ht="15.6">
      <c r="A112" s="39"/>
      <c r="B112" s="40">
        <f>+'Ark1'!C1920</f>
        <v>2000</v>
      </c>
      <c r="C112" s="40">
        <f>+'Ark1'!G1920</f>
        <v>4</v>
      </c>
      <c r="D112" s="40" t="s">
        <v>69</v>
      </c>
      <c r="E112" s="40">
        <f>+'Ark1'!Q1920</f>
        <v>140</v>
      </c>
      <c r="F112" s="75"/>
      <c r="G112" s="279">
        <f>+'Ark1'!R1920</f>
        <v>1140</v>
      </c>
      <c r="H112" s="75"/>
      <c r="I112" s="75">
        <f>+'Ark1'!S1920</f>
        <v>1139</v>
      </c>
      <c r="J112" s="146">
        <f>+'Ark1'!T1920</f>
        <v>5.6903974542958755</v>
      </c>
      <c r="K112" s="146"/>
      <c r="L112" s="146">
        <f>+'Ark1'!U1920</f>
        <v>6.0611343901875996</v>
      </c>
      <c r="M112" s="96"/>
      <c r="N112" s="41">
        <f>+'Ark1'!W1920</f>
        <v>55.69973661106232</v>
      </c>
      <c r="O112" s="75"/>
      <c r="P112" s="75">
        <f>+'Ark1'!Y1920</f>
        <v>133.29412280701757</v>
      </c>
      <c r="Q112" s="75"/>
      <c r="R112" s="75">
        <f>+'Ark1'!AA1920</f>
        <v>28.241610724056049</v>
      </c>
      <c r="S112" s="41">
        <f>+'Ark1'!AB1920</f>
        <v>3.9044008308699287</v>
      </c>
      <c r="T112" s="75">
        <f>+'Ark1'!AC1920</f>
        <v>-58.865717735014897</v>
      </c>
      <c r="U112" s="75">
        <f t="shared" si="6"/>
        <v>8.1428571428571423</v>
      </c>
      <c r="V112" s="41">
        <f>+'Ark1'!V1920</f>
        <v>13.352631578947372</v>
      </c>
      <c r="W112" s="39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>
      <c r="A113" s="39"/>
      <c r="B113" s="39"/>
      <c r="C113" s="39"/>
      <c r="D113" s="39"/>
      <c r="E113" s="39"/>
      <c r="F113" s="39"/>
      <c r="G113" s="26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5.6">
      <c r="A114" s="39"/>
      <c r="B114" s="40">
        <f>+'Ark1'!C1921</f>
        <v>1999</v>
      </c>
      <c r="C114" s="40">
        <f>+'Ark1'!G1921</f>
        <v>1</v>
      </c>
      <c r="D114" s="40" t="s">
        <v>69</v>
      </c>
      <c r="E114" s="40">
        <f>+'Ark1'!Q1921</f>
        <v>1450</v>
      </c>
      <c r="F114" s="75"/>
      <c r="G114" s="279">
        <f>+'Ark1'!R1921</f>
        <v>12257.75</v>
      </c>
      <c r="H114" s="75"/>
      <c r="I114" s="75">
        <f>+'Ark1'!S1921</f>
        <v>9143</v>
      </c>
      <c r="J114" s="146">
        <f>+'Ark1'!T1921</f>
        <v>54.224035920064594</v>
      </c>
      <c r="K114" s="146"/>
      <c r="L114" s="146">
        <f>+'Ark1'!U1921</f>
        <v>49.50189164787141</v>
      </c>
      <c r="M114" s="96"/>
      <c r="N114" s="41">
        <f>+'Ark1'!W1921</f>
        <v>54.867330197965629</v>
      </c>
      <c r="O114" s="75"/>
      <c r="P114" s="75">
        <f>+'Ark1'!Y1921</f>
        <v>94.17109991637949</v>
      </c>
      <c r="Q114" s="75"/>
      <c r="R114" s="75">
        <f>+'Ark1'!AA1921</f>
        <v>27.835456205181647</v>
      </c>
      <c r="S114" s="41">
        <f>+'Ark1'!AB1921</f>
        <v>4.1333597412701533</v>
      </c>
      <c r="T114" s="75">
        <f>+'Ark1'!AC1921</f>
        <v>-44.182317895144386</v>
      </c>
      <c r="U114" s="75">
        <f t="shared" si="6"/>
        <v>8.4536206896551729</v>
      </c>
      <c r="V114" s="41">
        <f>+'Ark1'!V1921</f>
        <v>15.043951785605028</v>
      </c>
      <c r="W114" s="39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5.6">
      <c r="A115" s="39"/>
      <c r="B115" s="40">
        <f>+'Ark1'!C1922</f>
        <v>1999</v>
      </c>
      <c r="C115" s="40">
        <f>+'Ark1'!G1922</f>
        <v>2</v>
      </c>
      <c r="D115" s="40" t="s">
        <v>69</v>
      </c>
      <c r="E115" s="40">
        <f>+'Ark1'!Q1922</f>
        <v>716</v>
      </c>
      <c r="F115" s="75"/>
      <c r="G115" s="279">
        <f>+'Ark1'!R1922</f>
        <v>3581</v>
      </c>
      <c r="H115" s="75"/>
      <c r="I115" s="75">
        <f>+'Ark1'!S1922</f>
        <v>2634</v>
      </c>
      <c r="J115" s="146">
        <f>+'Ark1'!T1922</f>
        <v>15.841102374395899</v>
      </c>
      <c r="K115" s="146"/>
      <c r="L115" s="146">
        <f>+'Ark1'!U1922</f>
        <v>14.410080406291538</v>
      </c>
      <c r="M115" s="96"/>
      <c r="N115" s="41">
        <f>+'Ark1'!W1922</f>
        <v>54.930144267274109</v>
      </c>
      <c r="O115" s="75"/>
      <c r="P115" s="75">
        <f>+'Ark1'!Y1922</f>
        <v>93.835827981010908</v>
      </c>
      <c r="Q115" s="75"/>
      <c r="R115" s="75">
        <f>+'Ark1'!AA1922</f>
        <v>29.138438615624697</v>
      </c>
      <c r="S115" s="41">
        <f>+'Ark1'!AB1922</f>
        <v>4.0754625557999562</v>
      </c>
      <c r="T115" s="75">
        <f>+'Ark1'!AC1922</f>
        <v>-34.945431990697237</v>
      </c>
      <c r="U115" s="75">
        <f t="shared" si="6"/>
        <v>5.0013966480446923</v>
      </c>
      <c r="V115" s="41">
        <f>+'Ark1'!V1922</f>
        <v>16.797542585869877</v>
      </c>
      <c r="W115" s="39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5.6">
      <c r="A116" s="39"/>
      <c r="B116" s="40">
        <f>+'Ark1'!C1923</f>
        <v>1999</v>
      </c>
      <c r="C116" s="40">
        <f>+'Ark1'!G1923</f>
        <v>3</v>
      </c>
      <c r="D116" s="40" t="s">
        <v>69</v>
      </c>
      <c r="E116" s="40">
        <f>+'Ark1'!Q1923</f>
        <v>1022</v>
      </c>
      <c r="F116" s="75"/>
      <c r="G116" s="279">
        <f>+'Ark1'!R1923</f>
        <v>5716</v>
      </c>
      <c r="H116" s="75"/>
      <c r="I116" s="75">
        <f>+'Ark1'!S1923</f>
        <v>5384</v>
      </c>
      <c r="J116" s="146">
        <f>+'Ark1'!T1923</f>
        <v>25.285602114506258</v>
      </c>
      <c r="K116" s="146"/>
      <c r="L116" s="146">
        <f>+'Ark1'!U1923</f>
        <v>30.099732310663029</v>
      </c>
      <c r="M116" s="96"/>
      <c r="N116" s="41">
        <f>+'Ark1'!W1923</f>
        <v>55.839895988112914</v>
      </c>
      <c r="O116" s="75"/>
      <c r="P116" s="75">
        <f>+'Ark1'!Y1923</f>
        <v>122.79396431070673</v>
      </c>
      <c r="Q116" s="75"/>
      <c r="R116" s="75">
        <f>+'Ark1'!AA1923</f>
        <v>28.692344700425569</v>
      </c>
      <c r="S116" s="41">
        <f>+'Ark1'!AB1923</f>
        <v>4.2121928713694148</v>
      </c>
      <c r="T116" s="75">
        <f>+'Ark1'!AC1923</f>
        <v>-58.005966201484441</v>
      </c>
      <c r="U116" s="75">
        <f t="shared" si="6"/>
        <v>5.5929549902152642</v>
      </c>
      <c r="V116" s="41">
        <f>+'Ark1'!V1923</f>
        <v>15.942792162351296</v>
      </c>
      <c r="W116" s="39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5.6">
      <c r="A117" s="39"/>
      <c r="B117" s="40">
        <f>+'Ark1'!C1924</f>
        <v>1999</v>
      </c>
      <c r="C117" s="40">
        <f>+'Ark1'!G1924</f>
        <v>4</v>
      </c>
      <c r="D117" s="40" t="s">
        <v>69</v>
      </c>
      <c r="E117" s="40">
        <f>+'Ark1'!Q1924</f>
        <v>191</v>
      </c>
      <c r="F117" s="75"/>
      <c r="G117" s="279">
        <f>+'Ark1'!R1924</f>
        <v>1051</v>
      </c>
      <c r="H117" s="75"/>
      <c r="I117" s="75">
        <f>+'Ark1'!S1924</f>
        <v>1051</v>
      </c>
      <c r="J117" s="146">
        <f>+'Ark1'!T1924</f>
        <v>4.6492595910332568</v>
      </c>
      <c r="K117" s="146"/>
      <c r="L117" s="146">
        <f>+'Ark1'!U1924</f>
        <v>5.9882956351740271</v>
      </c>
      <c r="M117" s="96"/>
      <c r="N117" s="41">
        <f>+'Ark1'!W1924</f>
        <v>55.080875356803048</v>
      </c>
      <c r="O117" s="75"/>
      <c r="P117" s="75">
        <f>+'Ark1'!Y1924</f>
        <v>132.86393910561381</v>
      </c>
      <c r="Q117" s="75"/>
      <c r="R117" s="75">
        <f>+'Ark1'!AA1924</f>
        <v>28.609848451915195</v>
      </c>
      <c r="S117" s="41">
        <f>+'Ark1'!AB1924</f>
        <v>4.7392650586929008</v>
      </c>
      <c r="T117" s="75">
        <f>+'Ark1'!AC1924</f>
        <v>-47.345541443800087</v>
      </c>
      <c r="U117" s="75">
        <f t="shared" si="6"/>
        <v>5.5026178010471201</v>
      </c>
      <c r="V117" s="41">
        <f>+'Ark1'!V1924</f>
        <v>16.140818268315886</v>
      </c>
      <c r="W117" s="39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5.6">
      <c r="A118" s="39"/>
      <c r="B118" s="40">
        <f>+'Ark1'!C1925</f>
        <v>1998</v>
      </c>
      <c r="C118" s="40">
        <f>+'Ark1'!G1925</f>
        <v>1</v>
      </c>
      <c r="D118" s="40" t="s">
        <v>69</v>
      </c>
      <c r="E118" s="40">
        <f>+'Ark1'!Q1925</f>
        <v>1325</v>
      </c>
      <c r="F118" s="75"/>
      <c r="G118" s="279">
        <f>+'Ark1'!R1925</f>
        <v>11505</v>
      </c>
      <c r="H118" s="75"/>
      <c r="I118" s="75">
        <f>+'Ark1'!S1925</f>
        <v>8882</v>
      </c>
      <c r="J118" s="146">
        <f>+'Ark1'!T1925</f>
        <v>65.921787709497195</v>
      </c>
      <c r="K118" s="146"/>
      <c r="L118" s="146">
        <f>+'Ark1'!U1925</f>
        <v>67.374763249730321</v>
      </c>
      <c r="M118" s="96"/>
      <c r="N118" s="41">
        <f>+'Ark1'!W1925</f>
        <v>54.893830218419261</v>
      </c>
      <c r="O118" s="75"/>
      <c r="P118" s="75">
        <f>+'Ark1'!Y1925</f>
        <v>96.663120382442173</v>
      </c>
      <c r="Q118" s="75"/>
      <c r="R118" s="75">
        <f>+'Ark1'!AA1925</f>
        <v>27.691883318490223</v>
      </c>
      <c r="S118" s="41">
        <f>+'Ark1'!AB1925</f>
        <v>4.0772196527009612</v>
      </c>
      <c r="T118" s="75">
        <f>+'Ark1'!AC1925</f>
        <v>-45.948291604044762</v>
      </c>
      <c r="U118" s="75">
        <f t="shared" si="6"/>
        <v>8.6830188679245275</v>
      </c>
      <c r="V118" s="41">
        <f>+'Ark1'!V1925</f>
        <v>15.912299000434588</v>
      </c>
      <c r="W118" s="39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5.6">
      <c r="A119" s="39"/>
      <c r="B119" s="40">
        <f>+'Ark1'!C1926</f>
        <v>1998</v>
      </c>
      <c r="C119" s="40">
        <f>+'Ark1'!G1926</f>
        <v>2</v>
      </c>
      <c r="D119" s="40" t="s">
        <v>69</v>
      </c>
      <c r="E119" s="40">
        <f>+'Ark1'!Q1926</f>
        <v>671</v>
      </c>
      <c r="F119" s="75"/>
      <c r="G119" s="279">
        <f>+'Ark1'!R1926</f>
        <v>3192</v>
      </c>
      <c r="H119" s="75"/>
      <c r="I119" s="75">
        <f>+'Ark1'!S1926</f>
        <v>1925</v>
      </c>
      <c r="J119" s="146">
        <f>+'Ark1'!T1926</f>
        <v>18.289643317576282</v>
      </c>
      <c r="K119" s="146"/>
      <c r="L119" s="146">
        <f>+'Ark1'!U1926</f>
        <v>14.654819727501947</v>
      </c>
      <c r="M119" s="96"/>
      <c r="N119" s="41">
        <f>+'Ark1'!W1926</f>
        <v>54.376103896103913</v>
      </c>
      <c r="O119" s="75"/>
      <c r="P119" s="75">
        <f>+'Ark1'!Y1926</f>
        <v>75.78229949874698</v>
      </c>
      <c r="Q119" s="75"/>
      <c r="R119" s="75">
        <f>+'Ark1'!AA1926</f>
        <v>28.369428365806488</v>
      </c>
      <c r="S119" s="41">
        <f>+'Ark1'!AB1926</f>
        <v>4.1916243498796444</v>
      </c>
      <c r="T119" s="75">
        <f>+'Ark1'!AC1926</f>
        <v>-29.484431200995896</v>
      </c>
      <c r="U119" s="75">
        <f t="shared" si="6"/>
        <v>4.7570789865871834</v>
      </c>
      <c r="V119" s="41">
        <f>+'Ark1'!V1926</f>
        <v>17.699248120300748</v>
      </c>
      <c r="W119" s="39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5.6">
      <c r="A120" s="39"/>
      <c r="B120" s="40">
        <f>+'Ark1'!C1927</f>
        <v>1998</v>
      </c>
      <c r="C120" s="40">
        <f>+'Ark1'!G1927</f>
        <v>3</v>
      </c>
      <c r="D120" s="40" t="s">
        <v>69</v>
      </c>
      <c r="E120" s="40">
        <f>+'Ark1'!Q1927</f>
        <v>588</v>
      </c>
      <c r="F120" s="75"/>
      <c r="G120" s="279">
        <f>+'Ark1'!R1927</f>
        <v>1977.5</v>
      </c>
      <c r="H120" s="75"/>
      <c r="I120" s="75">
        <f>+'Ark1'!S1927</f>
        <v>1546.5</v>
      </c>
      <c r="J120" s="146">
        <f>+'Ark1'!T1927</f>
        <v>11.330754906173897</v>
      </c>
      <c r="K120" s="146"/>
      <c r="L120" s="146">
        <f>+'Ark1'!U1927</f>
        <v>11.755584240869737</v>
      </c>
      <c r="M120" s="96"/>
      <c r="N120" s="41">
        <f>+'Ark1'!W1927</f>
        <v>55.317814419657282</v>
      </c>
      <c r="O120" s="75"/>
      <c r="P120" s="75">
        <f>+'Ark1'!Y1927</f>
        <v>98.124601769911493</v>
      </c>
      <c r="Q120" s="75"/>
      <c r="R120" s="75">
        <f>+'Ark1'!AA1927</f>
        <v>30.640644997489591</v>
      </c>
      <c r="S120" s="41">
        <f>+'Ark1'!AB1927</f>
        <v>4.4766372168459849</v>
      </c>
      <c r="T120" s="75">
        <f>+'Ark1'!AC1927</f>
        <v>-44.244268005852696</v>
      </c>
      <c r="U120" s="75">
        <f t="shared" si="6"/>
        <v>3.3630952380952381</v>
      </c>
      <c r="V120" s="41">
        <f>+'Ark1'!V1927</f>
        <v>19.896333754740841</v>
      </c>
      <c r="W120" s="39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5.6">
      <c r="A121" s="39"/>
      <c r="B121" s="40">
        <f>+'Ark1'!C1928</f>
        <v>1998</v>
      </c>
      <c r="C121" s="40">
        <f>+'Ark1'!G1928</f>
        <v>4</v>
      </c>
      <c r="D121" s="40" t="s">
        <v>69</v>
      </c>
      <c r="E121" s="40">
        <f>+'Ark1'!Q1928</f>
        <v>127</v>
      </c>
      <c r="F121" s="75"/>
      <c r="G121" s="279">
        <f>+'Ark1'!R1928</f>
        <v>778</v>
      </c>
      <c r="H121" s="75"/>
      <c r="I121" s="75">
        <f>+'Ark1'!S1928</f>
        <v>777</v>
      </c>
      <c r="J121" s="146">
        <f>+'Ark1'!T1928</f>
        <v>4.4578140667526158</v>
      </c>
      <c r="K121" s="146"/>
      <c r="L121" s="146">
        <f>+'Ark1'!U1928</f>
        <v>6.2148327818980116</v>
      </c>
      <c r="M121" s="96"/>
      <c r="N121" s="41">
        <f>+'Ark1'!W1928</f>
        <v>55.114543114543139</v>
      </c>
      <c r="O121" s="75"/>
      <c r="P121" s="75">
        <f>+'Ark1'!Y1928</f>
        <v>131.85604113110577</v>
      </c>
      <c r="Q121" s="75"/>
      <c r="R121" s="75">
        <f>+'Ark1'!AA1928</f>
        <v>28.906186189106151</v>
      </c>
      <c r="S121" s="41">
        <f>+'Ark1'!AB1928</f>
        <v>4.2138470124741056</v>
      </c>
      <c r="T121" s="75">
        <f>+'Ark1'!AC1928</f>
        <v>-49.16493343935764</v>
      </c>
      <c r="U121" s="75">
        <f t="shared" si="6"/>
        <v>6.1259842519685037</v>
      </c>
      <c r="V121" s="41">
        <f>+'Ark1'!V1928</f>
        <v>15.960154241645244</v>
      </c>
      <c r="W121" s="39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5.6">
      <c r="A122" s="39"/>
      <c r="B122" s="40">
        <f>+'Ark1'!C1929</f>
        <v>1997</v>
      </c>
      <c r="C122" s="40">
        <f>+'Ark1'!G1929</f>
        <v>1</v>
      </c>
      <c r="D122" s="40" t="s">
        <v>69</v>
      </c>
      <c r="E122" s="40">
        <f>+'Ark1'!Q1929</f>
        <v>1429</v>
      </c>
      <c r="F122" s="75"/>
      <c r="G122" s="279">
        <f>+'Ark1'!R1929</f>
        <v>12078</v>
      </c>
      <c r="H122" s="75"/>
      <c r="I122" s="75">
        <f>+'Ark1'!S1929</f>
        <v>9374.5</v>
      </c>
      <c r="J122" s="146">
        <f>+'Ark1'!T1929</f>
        <v>65.334162767424871</v>
      </c>
      <c r="K122" s="146"/>
      <c r="L122" s="146">
        <f>+'Ark1'!U1929</f>
        <v>64.133592218441393</v>
      </c>
      <c r="M122" s="96"/>
      <c r="N122" s="41">
        <f>+'Ark1'!W1929</f>
        <v>54.939996799829309</v>
      </c>
      <c r="O122" s="75"/>
      <c r="P122" s="75">
        <f>+'Ark1'!Y1929</f>
        <v>97.951573108130233</v>
      </c>
      <c r="Q122" s="75"/>
      <c r="R122" s="75">
        <f>+'Ark1'!AA1929</f>
        <v>27.828108075040745</v>
      </c>
      <c r="S122" s="41">
        <f>+'Ark1'!AB1929</f>
        <v>4.2389524814067121</v>
      </c>
      <c r="T122" s="75">
        <f>+'Ark1'!AC1929</f>
        <v>-45.050830798784446</v>
      </c>
      <c r="U122" s="75">
        <f t="shared" si="6"/>
        <v>8.452064380685794</v>
      </c>
      <c r="V122" s="41">
        <f>+'Ark1'!V1929</f>
        <v>15.713031958933596</v>
      </c>
      <c r="W122" s="39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5.6">
      <c r="A123" s="39"/>
      <c r="B123" s="40">
        <f>+'Ark1'!C1930</f>
        <v>1997</v>
      </c>
      <c r="C123" s="40">
        <f>+'Ark1'!G1930</f>
        <v>2</v>
      </c>
      <c r="D123" s="40" t="s">
        <v>69</v>
      </c>
      <c r="E123" s="40">
        <f>+'Ark1'!Q1930</f>
        <v>764</v>
      </c>
      <c r="F123" s="75"/>
      <c r="G123" s="279">
        <f>+'Ark1'!R1930</f>
        <v>3153</v>
      </c>
      <c r="H123" s="75"/>
      <c r="I123" s="75">
        <f>+'Ark1'!S1930</f>
        <v>2363</v>
      </c>
      <c r="J123" s="146">
        <f>+'Ark1'!T1930</f>
        <v>17.05568928677684</v>
      </c>
      <c r="K123" s="146"/>
      <c r="L123" s="146">
        <f>+'Ark1'!U1930</f>
        <v>15.89680656144407</v>
      </c>
      <c r="M123" s="96"/>
      <c r="N123" s="41">
        <f>+'Ark1'!W1930</f>
        <v>54.571730850613633</v>
      </c>
      <c r="O123" s="75"/>
      <c r="P123" s="75">
        <f>+'Ark1'!Y1930</f>
        <v>93.005106248017825</v>
      </c>
      <c r="Q123" s="75"/>
      <c r="R123" s="75">
        <f>+'Ark1'!AA1930</f>
        <v>28.001559533275689</v>
      </c>
      <c r="S123" s="41">
        <f>+'Ark1'!AB1930</f>
        <v>4.3975424801730094</v>
      </c>
      <c r="T123" s="75">
        <f>+'Ark1'!AC1930</f>
        <v>-31.33606178865934</v>
      </c>
      <c r="U123" s="75">
        <f t="shared" si="6"/>
        <v>4.1269633507853403</v>
      </c>
      <c r="V123" s="41">
        <f>+'Ark1'!V1930</f>
        <v>18.812876625436097</v>
      </c>
      <c r="W123" s="39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5.6">
      <c r="A124" s="39"/>
      <c r="B124" s="40">
        <f>+'Ark1'!C1931</f>
        <v>1997</v>
      </c>
      <c r="C124" s="40">
        <f>+'Ark1'!G1931</f>
        <v>3</v>
      </c>
      <c r="D124" s="40" t="s">
        <v>69</v>
      </c>
      <c r="E124" s="40">
        <f>+'Ark1'!Q1931</f>
        <v>682</v>
      </c>
      <c r="F124" s="75"/>
      <c r="G124" s="279">
        <f>+'Ark1'!R1931</f>
        <v>2381.5</v>
      </c>
      <c r="H124" s="75"/>
      <c r="I124" s="75">
        <f>+'Ark1'!S1931</f>
        <v>2006</v>
      </c>
      <c r="J124" s="146">
        <f>+'Ark1'!T1931</f>
        <v>12.882373623995891</v>
      </c>
      <c r="K124" s="146"/>
      <c r="L124" s="146">
        <f>+'Ark1'!U1931</f>
        <v>13.874552611936423</v>
      </c>
      <c r="M124" s="96"/>
      <c r="N124" s="41">
        <f>+'Ark1'!W1931</f>
        <v>55.559820538384841</v>
      </c>
      <c r="O124" s="75"/>
      <c r="P124" s="75">
        <f>+'Ark1'!Y1931</f>
        <v>107.47050178458956</v>
      </c>
      <c r="Q124" s="75"/>
      <c r="R124" s="75">
        <f>+'Ark1'!AA1931</f>
        <v>28.486177739315679</v>
      </c>
      <c r="S124" s="41">
        <f>+'Ark1'!AB1931</f>
        <v>3.8470458124705318</v>
      </c>
      <c r="T124" s="75">
        <f>+'Ark1'!AC1931</f>
        <v>-49.462607340287839</v>
      </c>
      <c r="U124" s="75">
        <f t="shared" si="6"/>
        <v>3.4919354838709675</v>
      </c>
      <c r="V124" s="41">
        <f>+'Ark1'!V1931</f>
        <v>21.491077052277976</v>
      </c>
      <c r="W124" s="39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5.6">
      <c r="A125" s="39"/>
      <c r="B125" s="40">
        <f>+'Ark1'!C1932</f>
        <v>1997</v>
      </c>
      <c r="C125" s="40">
        <f>+'Ark1'!G1932</f>
        <v>4</v>
      </c>
      <c r="D125" s="40" t="s">
        <v>69</v>
      </c>
      <c r="E125" s="40">
        <f>+'Ark1'!Q1932</f>
        <v>145</v>
      </c>
      <c r="F125" s="75"/>
      <c r="G125" s="279">
        <f>+'Ark1'!R1932</f>
        <v>874</v>
      </c>
      <c r="H125" s="75"/>
      <c r="I125" s="75">
        <f>+'Ark1'!S1932</f>
        <v>872</v>
      </c>
      <c r="J125" s="146">
        <f>+'Ark1'!T1932</f>
        <v>4.7277743218023982</v>
      </c>
      <c r="K125" s="146"/>
      <c r="L125" s="146">
        <f>+'Ark1'!U1932</f>
        <v>6.0950486081781312</v>
      </c>
      <c r="M125" s="96"/>
      <c r="N125" s="41">
        <f>+'Ark1'!W1932</f>
        <v>55.417431192660558</v>
      </c>
      <c r="O125" s="75"/>
      <c r="P125" s="75">
        <f>+'Ark1'!Y1932</f>
        <v>128.64313501144159</v>
      </c>
      <c r="Q125" s="75"/>
      <c r="R125" s="75">
        <f>+'Ark1'!AA1932</f>
        <v>29.000065215387785</v>
      </c>
      <c r="S125" s="41">
        <f>+'Ark1'!AB1932</f>
        <v>4.0988439640459351</v>
      </c>
      <c r="T125" s="75">
        <f>+'Ark1'!AC1932</f>
        <v>-49.270442795701406</v>
      </c>
      <c r="U125" s="75">
        <f t="shared" si="6"/>
        <v>6.0275862068965518</v>
      </c>
      <c r="V125" s="41">
        <f>+'Ark1'!V1932</f>
        <v>16.068649885583525</v>
      </c>
      <c r="W125" s="39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>
      <c r="A126" s="39"/>
      <c r="B126" s="39"/>
      <c r="C126" s="39"/>
      <c r="D126" s="39"/>
      <c r="E126" s="39"/>
      <c r="F126" s="39"/>
      <c r="G126" s="26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>
      <c r="A127" s="39"/>
      <c r="B127" s="39"/>
      <c r="C127" s="39"/>
      <c r="D127" s="39"/>
      <c r="E127" s="39"/>
      <c r="F127" s="39"/>
      <c r="G127" s="26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>
      <c r="A128" s="14"/>
      <c r="B128" s="14"/>
      <c r="C128" s="14"/>
      <c r="D128" s="14"/>
      <c r="E128" s="14"/>
      <c r="F128" s="14"/>
      <c r="G128" s="280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>
      <c r="A129" s="14"/>
      <c r="B129" s="14"/>
      <c r="C129" s="14"/>
      <c r="D129" s="14"/>
      <c r="E129" s="14"/>
      <c r="F129" s="14"/>
      <c r="G129" s="280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>
      <c r="A130" s="14"/>
      <c r="B130" s="14"/>
      <c r="C130" s="14"/>
      <c r="D130" s="14"/>
      <c r="E130" s="14"/>
      <c r="F130" s="14"/>
      <c r="G130" s="280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>
      <c r="A131" s="14"/>
      <c r="B131" s="14"/>
      <c r="C131" s="14"/>
      <c r="D131" s="14"/>
      <c r="E131" s="14"/>
      <c r="F131" s="14"/>
      <c r="G131" s="280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>
      <c r="A132" s="14"/>
      <c r="B132" s="14"/>
      <c r="C132" s="14"/>
      <c r="D132" s="14"/>
      <c r="E132" s="14"/>
      <c r="F132" s="14"/>
      <c r="G132" s="280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>
      <c r="A133" s="14"/>
      <c r="B133" s="14"/>
      <c r="C133" s="14"/>
      <c r="D133" s="14"/>
      <c r="E133" s="14"/>
      <c r="F133" s="14"/>
      <c r="G133" s="280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>
      <c r="A134" s="14"/>
      <c r="B134" s="14"/>
      <c r="C134" s="14"/>
      <c r="D134" s="14"/>
      <c r="E134" s="14"/>
      <c r="F134" s="14"/>
      <c r="G134" s="280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>
      <c r="A135" s="14"/>
      <c r="B135" s="14"/>
      <c r="C135" s="14"/>
      <c r="D135" s="14"/>
      <c r="E135" s="14"/>
      <c r="F135" s="14"/>
      <c r="G135" s="280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>
      <c r="A136" s="14"/>
      <c r="B136" s="14"/>
      <c r="C136" s="14"/>
      <c r="D136" s="14"/>
      <c r="E136" s="14"/>
      <c r="F136" s="14"/>
      <c r="G136" s="280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 ht="12.75" customHeight="1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5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5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R205" s="185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R206" s="185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86"/>
      <c r="R207" s="185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86"/>
      <c r="R208" s="185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86"/>
      <c r="R209" s="185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86"/>
      <c r="R210" s="185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86"/>
      <c r="R211" s="185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86"/>
      <c r="R212" s="185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86"/>
      <c r="R213" s="185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86"/>
      <c r="R214" s="185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86"/>
      <c r="R215" s="185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86"/>
      <c r="R216" s="185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86"/>
      <c r="R217" s="185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86"/>
      <c r="R218" s="185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86"/>
      <c r="R219" s="185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86"/>
      <c r="R220" s="185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86"/>
      <c r="R221" s="185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86"/>
      <c r="R222" s="185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86"/>
      <c r="R223" s="185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86"/>
      <c r="R224" s="185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86"/>
      <c r="R225" s="185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86"/>
      <c r="R226" s="185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86"/>
      <c r="R227" s="185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86"/>
      <c r="R228" s="185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86"/>
      <c r="R229" s="185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86"/>
      <c r="R230" s="185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86"/>
      <c r="R231" s="185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86"/>
      <c r="R232" s="185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86"/>
      <c r="R233" s="185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86"/>
      <c r="R234" s="185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86"/>
      <c r="R235" s="185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86"/>
      <c r="R236" s="185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86"/>
      <c r="R237" s="185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86"/>
      <c r="R238" s="185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86"/>
      <c r="R239" s="185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86"/>
      <c r="R240" s="185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86"/>
      <c r="R241" s="185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86"/>
      <c r="R242" s="185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86"/>
      <c r="R243" s="185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86"/>
      <c r="R244" s="185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86"/>
      <c r="R245" s="185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86"/>
      <c r="R246" s="185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86"/>
      <c r="R247" s="185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86"/>
      <c r="R248" s="185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86"/>
      <c r="R249" s="185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86"/>
      <c r="R250" s="185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  <c r="AG250" s="24"/>
    </row>
    <row r="251" spans="10:33">
      <c r="J251" s="52"/>
      <c r="L251" s="52"/>
      <c r="M251" s="52"/>
      <c r="P251" s="186"/>
      <c r="R251" s="185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  <c r="AG251" s="24"/>
    </row>
    <row r="252" spans="10:33">
      <c r="J252" s="52"/>
      <c r="L252" s="52"/>
      <c r="M252" s="52"/>
      <c r="P252" s="186"/>
      <c r="R252" s="185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86"/>
      <c r="R253" s="185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86"/>
      <c r="R254" s="185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86"/>
      <c r="R255" s="185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86"/>
      <c r="R256" s="185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86"/>
      <c r="R257" s="185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86"/>
      <c r="R258" s="185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86"/>
      <c r="R259" s="185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86"/>
      <c r="R260" s="185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86"/>
      <c r="R261" s="185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86"/>
      <c r="R262" s="185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86"/>
      <c r="R263" s="185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86"/>
      <c r="R264" s="185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86"/>
      <c r="R265" s="185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86"/>
      <c r="R266" s="185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86"/>
      <c r="R267" s="185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86"/>
      <c r="R268" s="185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86"/>
      <c r="R269" s="185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86"/>
      <c r="R270" s="185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86"/>
      <c r="R271" s="185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86"/>
      <c r="R272" s="185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86"/>
      <c r="R273" s="185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86"/>
      <c r="R274" s="185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86"/>
      <c r="R275" s="185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86"/>
      <c r="R276" s="185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86"/>
      <c r="R277" s="185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86"/>
      <c r="R278" s="185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86"/>
      <c r="R279" s="185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86"/>
      <c r="R280" s="185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86"/>
      <c r="R281" s="185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86"/>
      <c r="R282" s="185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86"/>
      <c r="R283" s="185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86"/>
      <c r="R284" s="185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86"/>
      <c r="R285" s="185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86"/>
      <c r="R286" s="185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86"/>
      <c r="R287" s="185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86"/>
      <c r="R288" s="185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86"/>
      <c r="R289" s="185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86"/>
      <c r="R290" s="185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86"/>
      <c r="R291" s="185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86"/>
      <c r="R292" s="185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86"/>
      <c r="R293" s="185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86"/>
      <c r="R294" s="185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86"/>
      <c r="R295" s="185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86"/>
      <c r="R296" s="185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86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86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P299" s="186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P300" s="186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0:32">
      <c r="J308" s="52"/>
      <c r="L308" s="52"/>
      <c r="M308" s="52"/>
      <c r="S308" s="3"/>
      <c r="T308" s="14"/>
      <c r="U308" s="14"/>
      <c r="W308" s="14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0:32">
      <c r="J309" s="52"/>
      <c r="L309" s="52"/>
      <c r="M309" s="52"/>
      <c r="S309" s="3"/>
      <c r="T309" s="14"/>
      <c r="U309" s="14"/>
      <c r="W309" s="14"/>
      <c r="X309" s="3"/>
      <c r="Y309" s="3"/>
      <c r="Z309" s="3"/>
      <c r="AA309" s="3"/>
      <c r="AB309" s="3"/>
      <c r="AC309" s="3"/>
      <c r="AD309" s="3"/>
      <c r="AE309" s="3"/>
      <c r="AF309" s="3"/>
    </row>
  </sheetData>
  <mergeCells count="1">
    <mergeCell ref="S5:T5"/>
  </mergeCells>
  <phoneticPr fontId="11" type="noConversion"/>
  <conditionalFormatting sqref="H11:H14">
    <cfRule type="cellIs" dxfId="121" priority="9" operator="lessThan">
      <formula>0</formula>
    </cfRule>
    <cfRule type="cellIs" dxfId="120" priority="10" operator="greaterThan">
      <formula>0</formula>
    </cfRule>
  </conditionalFormatting>
  <conditionalFormatting sqref="F11:F14">
    <cfRule type="cellIs" dxfId="119" priority="7" operator="lessThan">
      <formula>0</formula>
    </cfRule>
    <cfRule type="cellIs" dxfId="118" priority="8" operator="greaterThan">
      <formula>0</formula>
    </cfRule>
  </conditionalFormatting>
  <conditionalFormatting sqref="O11:O14">
    <cfRule type="cellIs" dxfId="117" priority="5" operator="lessThan">
      <formula>0</formula>
    </cfRule>
    <cfRule type="cellIs" dxfId="116" priority="6" operator="greaterThan">
      <formula>0</formula>
    </cfRule>
  </conditionalFormatting>
  <conditionalFormatting sqref="Q11:Q14">
    <cfRule type="cellIs" dxfId="115" priority="3" operator="lessThan">
      <formula>0</formula>
    </cfRule>
    <cfRule type="cellIs" dxfId="114" priority="4" operator="greaterThan">
      <formula>0</formula>
    </cfRule>
  </conditionalFormatting>
  <conditionalFormatting sqref="K11:K14">
    <cfRule type="cellIs" dxfId="113" priority="1" operator="lessThan">
      <formula>0</formula>
    </cfRule>
    <cfRule type="cellIs" dxfId="11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O1:AY299"/>
  <sheetViews>
    <sheetView zoomScale="99" zoomScaleNormal="99" workbookViewId="0">
      <selection activeCell="P12" sqref="P12"/>
    </sheetView>
  </sheetViews>
  <sheetFormatPr baseColWidth="10" defaultRowHeight="15"/>
  <cols>
    <col min="28" max="28" width="7.453125" customWidth="1"/>
    <col min="29" max="29" width="7.1796875" customWidth="1"/>
    <col min="30" max="30" width="7.08984375" customWidth="1"/>
    <col min="31" max="31" width="6.81640625" style="97" customWidth="1"/>
    <col min="32" max="32" width="5.1796875" style="97" customWidth="1"/>
    <col min="33" max="33" width="6.36328125" customWidth="1"/>
    <col min="34" max="34" width="6.36328125" style="9" customWidth="1"/>
    <col min="35" max="35" width="6.6328125" style="9" customWidth="1"/>
    <col min="36" max="36" width="7.453125" customWidth="1"/>
    <col min="37" max="37" width="11" style="9" customWidth="1"/>
    <col min="38" max="38" width="6.54296875" style="9" customWidth="1"/>
    <col min="39" max="39" width="7.90625" customWidth="1"/>
    <col min="40" max="40" width="9" style="9" customWidth="1"/>
    <col min="41" max="41" width="9" customWidth="1"/>
    <col min="42" max="42" width="9.36328125" customWidth="1"/>
    <col min="43" max="43" width="9.90625" customWidth="1"/>
    <col min="44" max="44" width="9.36328125" customWidth="1"/>
    <col min="45" max="45" width="8.81640625" customWidth="1"/>
    <col min="46" max="46" width="10.6328125" customWidth="1"/>
    <col min="47" max="47" width="9.54296875" customWidth="1"/>
    <col min="48" max="48" width="7.6328125" customWidth="1"/>
    <col min="50" max="50" width="15" customWidth="1"/>
  </cols>
  <sheetData>
    <row r="1" spans="26:51">
      <c r="AE1"/>
      <c r="AF1"/>
      <c r="AH1"/>
      <c r="AI1"/>
      <c r="AK1"/>
      <c r="AL1"/>
      <c r="AN1"/>
      <c r="AP1" s="24"/>
      <c r="AQ1" s="24"/>
      <c r="AW1" s="4"/>
    </row>
    <row r="2" spans="26:51" s="123" customFormat="1" ht="22.2" customHeight="1"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 s="143"/>
      <c r="AQ2" s="143"/>
      <c r="AR2" s="143"/>
      <c r="AX2" s="125"/>
    </row>
    <row r="3" spans="26:51">
      <c r="AE3"/>
      <c r="AF3"/>
      <c r="AH3"/>
      <c r="AI3"/>
      <c r="AK3"/>
      <c r="AL3"/>
      <c r="AN3"/>
      <c r="AP3" s="24"/>
      <c r="AQ3" s="24"/>
      <c r="AW3" s="4"/>
    </row>
    <row r="4" spans="26:51">
      <c r="AE4"/>
      <c r="AF4"/>
      <c r="AH4"/>
      <c r="AI4"/>
      <c r="AK4"/>
      <c r="AL4"/>
      <c r="AN4"/>
      <c r="AP4" s="24"/>
      <c r="AQ4" s="24"/>
      <c r="AW4" s="4"/>
    </row>
    <row r="5" spans="26:51" s="121" customFormat="1" ht="16.2"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S5" s="140"/>
      <c r="AU5" s="181"/>
    </row>
    <row r="6" spans="26:51">
      <c r="AE6"/>
      <c r="AF6"/>
      <c r="AH6"/>
      <c r="AI6"/>
      <c r="AK6"/>
      <c r="AL6"/>
      <c r="AN6"/>
      <c r="AP6" s="24"/>
      <c r="AQ6" s="24"/>
      <c r="AW6" s="4"/>
      <c r="AY6" s="24"/>
    </row>
    <row r="7" spans="26:51">
      <c r="AE7"/>
      <c r="AF7"/>
      <c r="AH7"/>
      <c r="AI7"/>
      <c r="AK7"/>
      <c r="AL7"/>
      <c r="AN7"/>
      <c r="AP7" s="24"/>
      <c r="AQ7" s="24"/>
      <c r="AW7" s="4"/>
      <c r="AY7" s="24"/>
    </row>
    <row r="8" spans="26:51">
      <c r="AE8"/>
      <c r="AF8"/>
      <c r="AH8"/>
      <c r="AI8"/>
      <c r="AK8"/>
      <c r="AL8"/>
      <c r="AN8"/>
      <c r="AP8" s="24"/>
      <c r="AQ8" s="24"/>
      <c r="AW8" s="4"/>
    </row>
    <row r="9" spans="26:51">
      <c r="AE9"/>
      <c r="AF9"/>
      <c r="AH9"/>
      <c r="AI9"/>
      <c r="AK9"/>
      <c r="AL9"/>
      <c r="AN9"/>
      <c r="AP9" s="24"/>
      <c r="AQ9" s="24"/>
      <c r="AW9" s="4"/>
    </row>
    <row r="10" spans="26:51">
      <c r="AE10"/>
      <c r="AF10"/>
      <c r="AH10"/>
      <c r="AI10"/>
      <c r="AK10"/>
      <c r="AL10"/>
      <c r="AN10"/>
      <c r="AP10" s="24"/>
      <c r="AQ10" s="24"/>
      <c r="AW10" s="43"/>
    </row>
    <row r="11" spans="26:51">
      <c r="AE11"/>
      <c r="AF11"/>
      <c r="AH11"/>
      <c r="AI11"/>
      <c r="AK11"/>
      <c r="AL11"/>
      <c r="AN11"/>
      <c r="AP11" s="24"/>
      <c r="AQ11" s="24"/>
      <c r="AW11" s="43"/>
    </row>
    <row r="12" spans="26:51">
      <c r="AE12"/>
      <c r="AF12"/>
      <c r="AH12"/>
      <c r="AI12"/>
      <c r="AK12"/>
      <c r="AL12"/>
      <c r="AN12"/>
      <c r="AP12" s="24"/>
      <c r="AQ12" s="24"/>
      <c r="AW12" s="43"/>
    </row>
    <row r="13" spans="26:51">
      <c r="AE13"/>
      <c r="AF13"/>
      <c r="AH13"/>
      <c r="AI13"/>
      <c r="AK13"/>
      <c r="AL13"/>
      <c r="AN13"/>
      <c r="AP13" s="24"/>
      <c r="AQ13" s="24"/>
      <c r="AW13" s="43"/>
    </row>
    <row r="14" spans="26:51">
      <c r="AE14"/>
      <c r="AF14"/>
      <c r="AH14"/>
      <c r="AI14"/>
      <c r="AK14"/>
      <c r="AL14"/>
      <c r="AN14"/>
      <c r="AP14" s="24"/>
      <c r="AQ14" s="24"/>
      <c r="AW14" s="43"/>
    </row>
    <row r="15" spans="26:51">
      <c r="AE15"/>
      <c r="AF15"/>
      <c r="AH15"/>
      <c r="AI15"/>
      <c r="AK15"/>
      <c r="AL15"/>
      <c r="AN15"/>
      <c r="AP15" s="24"/>
      <c r="AQ15" s="24"/>
      <c r="AW15" s="43"/>
    </row>
    <row r="16" spans="26:51">
      <c r="AE16"/>
      <c r="AF16"/>
      <c r="AH16"/>
      <c r="AI16"/>
      <c r="AK16"/>
      <c r="AL16"/>
      <c r="AN16"/>
      <c r="AP16" s="24"/>
      <c r="AQ16" s="24"/>
      <c r="AW16" s="43"/>
    </row>
    <row r="17" spans="31:49">
      <c r="AE17"/>
      <c r="AF17"/>
      <c r="AH17"/>
      <c r="AI17"/>
      <c r="AK17"/>
      <c r="AL17"/>
      <c r="AN17"/>
      <c r="AP17" s="24"/>
      <c r="AQ17" s="24"/>
      <c r="AW17" s="43"/>
    </row>
    <row r="18" spans="31:49">
      <c r="AE18"/>
      <c r="AF18"/>
      <c r="AH18"/>
      <c r="AI18"/>
      <c r="AK18"/>
      <c r="AL18"/>
      <c r="AN18"/>
      <c r="AP18" s="24"/>
      <c r="AQ18" s="24"/>
      <c r="AW18" s="43"/>
    </row>
    <row r="19" spans="31:49">
      <c r="AE19"/>
      <c r="AF19"/>
      <c r="AH19"/>
      <c r="AI19"/>
      <c r="AK19"/>
      <c r="AL19"/>
      <c r="AN19"/>
      <c r="AP19" s="24"/>
      <c r="AQ19" s="24"/>
      <c r="AW19" s="43"/>
    </row>
    <row r="20" spans="31:49">
      <c r="AE20"/>
      <c r="AF20"/>
      <c r="AH20"/>
      <c r="AI20"/>
      <c r="AK20"/>
      <c r="AL20"/>
      <c r="AN20"/>
      <c r="AP20" s="24"/>
      <c r="AQ20" s="24"/>
      <c r="AW20" s="43"/>
    </row>
    <row r="21" spans="31:49">
      <c r="AE21"/>
      <c r="AF21"/>
      <c r="AH21"/>
      <c r="AI21"/>
      <c r="AK21"/>
      <c r="AL21"/>
      <c r="AN21"/>
      <c r="AP21" s="24"/>
      <c r="AQ21" s="24"/>
      <c r="AW21" s="19"/>
    </row>
    <row r="22" spans="31:49">
      <c r="AE22"/>
      <c r="AF22"/>
      <c r="AH22"/>
      <c r="AI22"/>
      <c r="AK22"/>
      <c r="AL22"/>
      <c r="AN22"/>
      <c r="AP22" s="24"/>
      <c r="AQ22" s="24"/>
      <c r="AW22" s="19"/>
    </row>
    <row r="23" spans="31:49">
      <c r="AE23"/>
      <c r="AF23"/>
      <c r="AH23"/>
      <c r="AI23"/>
      <c r="AK23"/>
      <c r="AL23"/>
      <c r="AN23"/>
      <c r="AP23" s="24"/>
      <c r="AQ23" s="24"/>
      <c r="AW23" s="19"/>
    </row>
    <row r="24" spans="31:49">
      <c r="AE24"/>
      <c r="AF24"/>
      <c r="AH24"/>
      <c r="AI24"/>
      <c r="AK24"/>
      <c r="AL24"/>
      <c r="AN24"/>
      <c r="AP24" s="24"/>
      <c r="AQ24" s="24"/>
      <c r="AW24" s="19"/>
    </row>
    <row r="25" spans="31:49">
      <c r="AE25"/>
      <c r="AF25"/>
      <c r="AH25"/>
      <c r="AI25"/>
      <c r="AK25"/>
      <c r="AL25"/>
      <c r="AN25"/>
      <c r="AP25" s="24"/>
      <c r="AQ25" s="24"/>
      <c r="AW25" s="19"/>
    </row>
    <row r="26" spans="31:49" ht="15.6">
      <c r="AE26"/>
      <c r="AF26"/>
      <c r="AH26"/>
      <c r="AI26"/>
      <c r="AK26"/>
      <c r="AL26"/>
      <c r="AN26"/>
      <c r="AP26" s="24"/>
      <c r="AQ26" s="24"/>
      <c r="AW26" s="44"/>
    </row>
    <row r="27" spans="31:49">
      <c r="AE27"/>
      <c r="AF27"/>
      <c r="AH27"/>
      <c r="AI27"/>
      <c r="AK27"/>
      <c r="AL27"/>
      <c r="AN27"/>
      <c r="AP27" s="24"/>
      <c r="AQ27" s="24"/>
      <c r="AT27" s="1"/>
      <c r="AU27" s="1"/>
      <c r="AV27" s="1"/>
    </row>
    <row r="28" spans="31:49">
      <c r="AE28"/>
      <c r="AF28"/>
      <c r="AH28"/>
      <c r="AI28"/>
      <c r="AK28"/>
      <c r="AL28"/>
      <c r="AN28"/>
      <c r="AP28" s="24"/>
      <c r="AQ28" s="24"/>
    </row>
    <row r="29" spans="31:49">
      <c r="AE29"/>
      <c r="AF29"/>
      <c r="AH29"/>
      <c r="AI29"/>
      <c r="AK29"/>
      <c r="AL29"/>
      <c r="AN29"/>
      <c r="AP29" s="24"/>
      <c r="AQ29" s="24"/>
    </row>
    <row r="30" spans="31:49">
      <c r="AE30"/>
      <c r="AF30"/>
      <c r="AH30"/>
      <c r="AI30"/>
      <c r="AK30"/>
      <c r="AL30"/>
      <c r="AN30"/>
      <c r="AP30" s="24"/>
      <c r="AQ30" s="24"/>
    </row>
    <row r="31" spans="31:49">
      <c r="AE31"/>
      <c r="AF31"/>
      <c r="AH31"/>
      <c r="AI31"/>
      <c r="AK31"/>
      <c r="AL31"/>
      <c r="AN31"/>
      <c r="AP31" s="24"/>
      <c r="AQ31" s="24"/>
    </row>
    <row r="32" spans="31:49">
      <c r="AE32"/>
      <c r="AF32"/>
      <c r="AH32"/>
      <c r="AI32"/>
      <c r="AK32"/>
      <c r="AL32"/>
      <c r="AN32"/>
      <c r="AP32" s="24"/>
      <c r="AQ32" s="24"/>
    </row>
    <row r="33" spans="31:43">
      <c r="AE33"/>
      <c r="AF33"/>
      <c r="AH33"/>
      <c r="AI33"/>
      <c r="AK33"/>
      <c r="AL33"/>
      <c r="AN33"/>
      <c r="AP33" s="24"/>
      <c r="AQ33" s="24"/>
    </row>
    <row r="34" spans="31:43">
      <c r="AE34"/>
      <c r="AF34"/>
      <c r="AH34"/>
      <c r="AI34"/>
      <c r="AK34"/>
      <c r="AL34"/>
      <c r="AN34"/>
      <c r="AP34" s="24"/>
      <c r="AQ34" s="24"/>
    </row>
    <row r="35" spans="31:43">
      <c r="AE35"/>
      <c r="AF35"/>
      <c r="AH35"/>
      <c r="AI35"/>
      <c r="AK35"/>
      <c r="AL35"/>
      <c r="AN35"/>
      <c r="AP35" s="24"/>
      <c r="AQ35" s="24"/>
    </row>
    <row r="36" spans="31:43">
      <c r="AE36"/>
      <c r="AF36"/>
      <c r="AH36"/>
      <c r="AI36"/>
      <c r="AK36"/>
      <c r="AL36"/>
      <c r="AN36"/>
      <c r="AP36" s="24"/>
      <c r="AQ36" s="24"/>
    </row>
    <row r="37" spans="31:43">
      <c r="AE37"/>
      <c r="AF37"/>
      <c r="AH37"/>
      <c r="AI37"/>
      <c r="AK37"/>
      <c r="AL37"/>
      <c r="AN37"/>
      <c r="AP37" s="24"/>
      <c r="AQ37" s="24"/>
    </row>
    <row r="38" spans="31:43">
      <c r="AE38"/>
      <c r="AF38"/>
      <c r="AH38"/>
      <c r="AI38"/>
      <c r="AK38"/>
      <c r="AL38"/>
      <c r="AN38"/>
      <c r="AP38" s="24"/>
      <c r="AQ38" s="24"/>
    </row>
    <row r="39" spans="31:43">
      <c r="AE39"/>
      <c r="AF39"/>
      <c r="AH39"/>
      <c r="AI39"/>
      <c r="AK39"/>
      <c r="AL39"/>
      <c r="AN39"/>
      <c r="AP39" s="24"/>
      <c r="AQ39" s="24"/>
    </row>
    <row r="40" spans="31:43">
      <c r="AE40"/>
      <c r="AF40"/>
      <c r="AH40"/>
      <c r="AI40"/>
      <c r="AK40"/>
      <c r="AL40"/>
      <c r="AN40"/>
      <c r="AP40" s="24"/>
      <c r="AQ40" s="24"/>
    </row>
    <row r="41" spans="31:43">
      <c r="AE41"/>
      <c r="AF41"/>
      <c r="AH41"/>
      <c r="AI41"/>
      <c r="AK41"/>
      <c r="AL41"/>
      <c r="AN41"/>
      <c r="AP41" s="24"/>
      <c r="AQ41" s="24"/>
    </row>
    <row r="42" spans="31:43">
      <c r="AE42"/>
      <c r="AF42"/>
      <c r="AH42"/>
      <c r="AI42"/>
      <c r="AK42"/>
      <c r="AL42"/>
      <c r="AN42"/>
      <c r="AP42" s="24"/>
      <c r="AQ42" s="24"/>
    </row>
    <row r="43" spans="31:43">
      <c r="AE43"/>
      <c r="AF43"/>
      <c r="AH43"/>
      <c r="AI43"/>
      <c r="AK43"/>
      <c r="AL43"/>
      <c r="AN43"/>
      <c r="AP43" s="24"/>
      <c r="AQ43" s="24"/>
    </row>
    <row r="44" spans="31:43">
      <c r="AE44"/>
      <c r="AF44"/>
      <c r="AH44"/>
      <c r="AI44"/>
      <c r="AK44"/>
      <c r="AL44"/>
      <c r="AN44"/>
      <c r="AP44" s="24"/>
      <c r="AQ44" s="24"/>
    </row>
    <row r="45" spans="31:43">
      <c r="AE45"/>
      <c r="AF45"/>
      <c r="AH45"/>
      <c r="AI45"/>
      <c r="AK45"/>
      <c r="AL45"/>
      <c r="AN45"/>
      <c r="AP45" s="24"/>
      <c r="AQ45" s="24"/>
    </row>
    <row r="46" spans="31:43">
      <c r="AE46"/>
      <c r="AF46"/>
      <c r="AH46"/>
      <c r="AI46"/>
      <c r="AK46"/>
      <c r="AL46"/>
      <c r="AN46"/>
      <c r="AP46" s="24"/>
      <c r="AQ46" s="24"/>
    </row>
    <row r="47" spans="31:43">
      <c r="AE47"/>
      <c r="AF47"/>
      <c r="AH47"/>
      <c r="AI47"/>
      <c r="AK47"/>
      <c r="AL47"/>
      <c r="AN47"/>
      <c r="AP47" s="24"/>
      <c r="AQ47" s="24"/>
    </row>
    <row r="48" spans="31:43">
      <c r="AE48"/>
      <c r="AF48"/>
      <c r="AH48"/>
      <c r="AI48"/>
      <c r="AK48"/>
      <c r="AL48"/>
      <c r="AN48"/>
      <c r="AP48" s="24"/>
      <c r="AQ48" s="24"/>
    </row>
    <row r="49" spans="31:43">
      <c r="AE49"/>
      <c r="AF49"/>
      <c r="AH49"/>
      <c r="AI49"/>
      <c r="AK49"/>
      <c r="AL49"/>
      <c r="AN49"/>
      <c r="AP49" s="24"/>
      <c r="AQ49" s="24"/>
    </row>
    <row r="50" spans="31:43">
      <c r="AE50"/>
      <c r="AF50"/>
      <c r="AH50"/>
      <c r="AI50"/>
      <c r="AK50"/>
      <c r="AL50"/>
      <c r="AN50"/>
      <c r="AP50" s="24"/>
      <c r="AQ50" s="24"/>
    </row>
    <row r="51" spans="31:43">
      <c r="AE51"/>
      <c r="AF51"/>
      <c r="AH51"/>
      <c r="AI51"/>
      <c r="AK51"/>
      <c r="AL51"/>
      <c r="AN51"/>
      <c r="AP51" s="24"/>
      <c r="AQ51" s="24"/>
    </row>
    <row r="52" spans="31:43">
      <c r="AE52"/>
      <c r="AF52"/>
      <c r="AH52"/>
      <c r="AI52"/>
      <c r="AK52"/>
      <c r="AL52"/>
      <c r="AN52"/>
      <c r="AP52" s="24"/>
      <c r="AQ52" s="24"/>
    </row>
    <row r="53" spans="31:43">
      <c r="AE53"/>
      <c r="AF53"/>
      <c r="AH53"/>
      <c r="AI53"/>
      <c r="AK53"/>
      <c r="AL53"/>
      <c r="AN53"/>
      <c r="AP53" s="24"/>
      <c r="AQ53" s="24"/>
    </row>
    <row r="54" spans="31:43">
      <c r="AE54"/>
      <c r="AF54"/>
      <c r="AH54"/>
      <c r="AI54"/>
      <c r="AK54"/>
      <c r="AL54"/>
      <c r="AN54"/>
      <c r="AP54" s="24"/>
      <c r="AQ54" s="24"/>
    </row>
    <row r="55" spans="31:43">
      <c r="AE55"/>
      <c r="AF55"/>
      <c r="AH55"/>
      <c r="AI55"/>
      <c r="AK55"/>
      <c r="AL55"/>
      <c r="AN55"/>
      <c r="AP55" s="24"/>
      <c r="AQ55" s="24"/>
    </row>
    <row r="56" spans="31:43">
      <c r="AE56"/>
      <c r="AF56"/>
      <c r="AH56"/>
      <c r="AI56"/>
      <c r="AK56"/>
      <c r="AL56"/>
      <c r="AN56"/>
      <c r="AP56" s="24"/>
      <c r="AQ56" s="24"/>
    </row>
    <row r="57" spans="31:43">
      <c r="AE57"/>
      <c r="AF57"/>
      <c r="AH57"/>
      <c r="AI57"/>
      <c r="AK57"/>
      <c r="AL57"/>
      <c r="AN57"/>
      <c r="AP57" s="24"/>
      <c r="AQ57" s="24"/>
    </row>
    <row r="58" spans="31:43">
      <c r="AE58"/>
      <c r="AF58"/>
      <c r="AH58"/>
      <c r="AI58"/>
      <c r="AK58"/>
      <c r="AL58"/>
      <c r="AN58"/>
      <c r="AP58" s="24"/>
      <c r="AQ58" s="24"/>
    </row>
    <row r="59" spans="31:43">
      <c r="AE59"/>
      <c r="AF59"/>
      <c r="AH59"/>
      <c r="AI59"/>
      <c r="AK59"/>
      <c r="AL59"/>
      <c r="AN59"/>
      <c r="AP59" s="24"/>
      <c r="AQ59" s="24"/>
    </row>
    <row r="60" spans="31:43">
      <c r="AE60"/>
      <c r="AF60"/>
      <c r="AH60"/>
      <c r="AI60"/>
      <c r="AK60"/>
      <c r="AL60"/>
      <c r="AN60"/>
      <c r="AP60" s="24"/>
      <c r="AQ60" s="24"/>
    </row>
    <row r="61" spans="31:43">
      <c r="AE61"/>
      <c r="AF61"/>
      <c r="AH61"/>
      <c r="AI61"/>
      <c r="AK61"/>
      <c r="AL61"/>
      <c r="AN61"/>
      <c r="AP61" s="24"/>
      <c r="AQ61" s="24"/>
    </row>
    <row r="62" spans="31:43">
      <c r="AE62"/>
      <c r="AF62"/>
      <c r="AH62"/>
      <c r="AI62"/>
      <c r="AK62"/>
      <c r="AL62"/>
      <c r="AN62"/>
      <c r="AP62" s="24"/>
      <c r="AQ62" s="24"/>
    </row>
    <row r="63" spans="31:43">
      <c r="AE63"/>
      <c r="AF63"/>
      <c r="AH63"/>
      <c r="AI63"/>
      <c r="AK63"/>
      <c r="AL63"/>
      <c r="AN63"/>
      <c r="AP63" s="24"/>
      <c r="AQ63" s="24"/>
    </row>
    <row r="64" spans="31:43">
      <c r="AE64"/>
      <c r="AF64"/>
      <c r="AH64"/>
      <c r="AI64"/>
      <c r="AK64"/>
      <c r="AL64"/>
      <c r="AN64"/>
      <c r="AP64" s="24"/>
      <c r="AQ64" s="24"/>
    </row>
    <row r="65" spans="31:50">
      <c r="AE65"/>
      <c r="AF65"/>
      <c r="AH65"/>
      <c r="AI65"/>
      <c r="AK65"/>
      <c r="AL65"/>
      <c r="AN65"/>
      <c r="AP65" s="24"/>
      <c r="AQ65" s="24"/>
    </row>
    <row r="66" spans="31:50">
      <c r="AE66"/>
      <c r="AF66"/>
      <c r="AH66"/>
      <c r="AI66"/>
      <c r="AK66"/>
      <c r="AL66"/>
      <c r="AN66"/>
      <c r="AP66" s="24"/>
      <c r="AQ66" s="24"/>
    </row>
    <row r="67" spans="31:50">
      <c r="AE67"/>
      <c r="AF67"/>
      <c r="AH67"/>
      <c r="AI67"/>
      <c r="AK67"/>
      <c r="AL67"/>
      <c r="AN67"/>
      <c r="AP67" s="24"/>
      <c r="AQ67" s="24"/>
    </row>
    <row r="68" spans="31:50">
      <c r="AE68"/>
      <c r="AF68"/>
      <c r="AH68"/>
      <c r="AI68"/>
      <c r="AK68"/>
      <c r="AL68"/>
      <c r="AN68"/>
      <c r="AP68" s="24"/>
      <c r="AQ68" s="24"/>
    </row>
    <row r="69" spans="31:50">
      <c r="AE69"/>
      <c r="AF69"/>
      <c r="AH69"/>
      <c r="AI69"/>
      <c r="AK69"/>
      <c r="AL69"/>
      <c r="AN69"/>
      <c r="AP69" s="24"/>
      <c r="AQ69" s="24"/>
    </row>
    <row r="70" spans="31:50">
      <c r="AE70"/>
      <c r="AF70"/>
      <c r="AH70"/>
      <c r="AI70"/>
      <c r="AK70"/>
      <c r="AL70"/>
      <c r="AN70"/>
      <c r="AP70" s="24"/>
      <c r="AQ70" s="24"/>
    </row>
    <row r="71" spans="31:50">
      <c r="AE71"/>
      <c r="AF71"/>
      <c r="AH71"/>
      <c r="AI71"/>
      <c r="AK71"/>
      <c r="AL71"/>
      <c r="AN71"/>
      <c r="AP71" s="24"/>
      <c r="AQ71" s="24"/>
    </row>
    <row r="72" spans="31:50">
      <c r="AE72"/>
      <c r="AF72"/>
      <c r="AH72"/>
      <c r="AI72"/>
      <c r="AK72"/>
      <c r="AL72"/>
      <c r="AN72"/>
      <c r="AP72" s="24"/>
      <c r="AQ72" s="24"/>
    </row>
    <row r="73" spans="31:50">
      <c r="AE73"/>
      <c r="AF73"/>
      <c r="AH73"/>
      <c r="AI73"/>
      <c r="AK73"/>
      <c r="AL73"/>
      <c r="AN73"/>
      <c r="AP73" s="24"/>
      <c r="AQ73" s="24"/>
    </row>
    <row r="74" spans="31:50">
      <c r="AE74"/>
      <c r="AF74"/>
      <c r="AH74"/>
      <c r="AI74"/>
      <c r="AK74"/>
      <c r="AL74"/>
      <c r="AN74"/>
      <c r="AP74" s="24"/>
      <c r="AQ74" s="24"/>
    </row>
    <row r="75" spans="31:50">
      <c r="AE75"/>
      <c r="AF75"/>
      <c r="AH75"/>
      <c r="AI75"/>
      <c r="AK75"/>
      <c r="AL75"/>
      <c r="AN75"/>
      <c r="AP75" s="24"/>
      <c r="AQ75" s="24"/>
    </row>
    <row r="76" spans="31:50">
      <c r="AE76"/>
      <c r="AF76"/>
      <c r="AH76"/>
      <c r="AI76"/>
      <c r="AK76"/>
      <c r="AL76"/>
      <c r="AN76"/>
      <c r="AP76" s="24"/>
      <c r="AQ76" s="24"/>
    </row>
    <row r="77" spans="31:50">
      <c r="AE77"/>
      <c r="AF77"/>
      <c r="AH77"/>
      <c r="AI77"/>
      <c r="AK77"/>
      <c r="AL77"/>
      <c r="AN77"/>
      <c r="AP77" s="24"/>
      <c r="AQ77" s="24"/>
      <c r="AX77" s="1"/>
    </row>
    <row r="78" spans="31:50">
      <c r="AE78"/>
      <c r="AF78"/>
      <c r="AH78"/>
      <c r="AI78"/>
      <c r="AK78"/>
      <c r="AL78"/>
      <c r="AN78"/>
      <c r="AP78" s="24"/>
      <c r="AQ78" s="24"/>
      <c r="AX78" s="1"/>
    </row>
    <row r="79" spans="31:50">
      <c r="AE79"/>
      <c r="AF79"/>
      <c r="AH79"/>
      <c r="AI79"/>
      <c r="AK79"/>
      <c r="AL79"/>
      <c r="AN79"/>
      <c r="AP79" s="24"/>
      <c r="AQ79" s="24"/>
      <c r="AX79" s="1"/>
    </row>
    <row r="80" spans="31:50">
      <c r="AE80"/>
      <c r="AF80"/>
      <c r="AH80"/>
      <c r="AI80"/>
      <c r="AK80"/>
      <c r="AL80"/>
      <c r="AN80"/>
      <c r="AP80" s="24"/>
      <c r="AQ80" s="24"/>
      <c r="AX80" s="1"/>
    </row>
    <row r="81" spans="31:50">
      <c r="AE81"/>
      <c r="AF81"/>
      <c r="AH81"/>
      <c r="AI81"/>
      <c r="AK81"/>
      <c r="AL81"/>
      <c r="AN81"/>
      <c r="AP81" s="24"/>
      <c r="AQ81" s="24"/>
      <c r="AX81" s="1"/>
    </row>
    <row r="82" spans="31:50">
      <c r="AE82"/>
      <c r="AF82"/>
      <c r="AH82"/>
      <c r="AI82"/>
      <c r="AK82"/>
      <c r="AL82"/>
      <c r="AN82"/>
      <c r="AP82" s="24"/>
      <c r="AQ82" s="24"/>
      <c r="AX82" s="1"/>
    </row>
    <row r="83" spans="31:50">
      <c r="AE83"/>
      <c r="AF83"/>
      <c r="AH83"/>
      <c r="AI83"/>
      <c r="AK83"/>
      <c r="AL83"/>
      <c r="AN83"/>
      <c r="AP83" s="24"/>
      <c r="AQ83" s="24"/>
      <c r="AX83" s="1"/>
    </row>
    <row r="84" spans="31:50">
      <c r="AE84"/>
      <c r="AF84"/>
      <c r="AH84"/>
      <c r="AI84"/>
      <c r="AK84"/>
      <c r="AL84"/>
      <c r="AN84"/>
      <c r="AP84" s="24"/>
      <c r="AQ84" s="24"/>
      <c r="AX84" s="1"/>
    </row>
    <row r="85" spans="31:50">
      <c r="AE85"/>
      <c r="AF85"/>
      <c r="AH85"/>
      <c r="AI85"/>
      <c r="AK85"/>
      <c r="AL85"/>
      <c r="AN85"/>
      <c r="AP85" s="24"/>
      <c r="AQ85" s="24"/>
      <c r="AX85" s="1"/>
    </row>
    <row r="86" spans="31:50">
      <c r="AE86"/>
      <c r="AF86"/>
      <c r="AH86"/>
      <c r="AI86"/>
      <c r="AK86"/>
      <c r="AL86"/>
      <c r="AN86"/>
      <c r="AP86" s="24"/>
      <c r="AQ86" s="24"/>
      <c r="AX86" s="1"/>
    </row>
    <row r="87" spans="31:50">
      <c r="AE87"/>
      <c r="AF87"/>
      <c r="AH87"/>
      <c r="AI87"/>
      <c r="AK87"/>
      <c r="AL87"/>
      <c r="AN87"/>
      <c r="AP87" s="24"/>
      <c r="AQ87" s="24"/>
      <c r="AX87" s="1"/>
    </row>
    <row r="88" spans="31:50">
      <c r="AE88"/>
      <c r="AF88"/>
      <c r="AH88"/>
      <c r="AI88"/>
      <c r="AK88"/>
      <c r="AL88"/>
      <c r="AN88"/>
      <c r="AP88" s="24"/>
      <c r="AQ88" s="24"/>
      <c r="AX88" s="1"/>
    </row>
    <row r="89" spans="31:50">
      <c r="AE89"/>
      <c r="AF89"/>
      <c r="AH89"/>
      <c r="AI89"/>
      <c r="AK89"/>
      <c r="AL89"/>
      <c r="AN89"/>
      <c r="AP89" s="24"/>
      <c r="AQ89" s="24"/>
      <c r="AX89" s="1"/>
    </row>
    <row r="90" spans="31:50">
      <c r="AE90"/>
      <c r="AF90"/>
      <c r="AH90"/>
      <c r="AI90"/>
      <c r="AK90"/>
      <c r="AL90"/>
      <c r="AN90"/>
      <c r="AP90" s="24"/>
      <c r="AQ90" s="24"/>
      <c r="AX90" s="1"/>
    </row>
    <row r="91" spans="31:50">
      <c r="AE91"/>
      <c r="AF91"/>
      <c r="AH91"/>
      <c r="AI91"/>
      <c r="AK91"/>
      <c r="AL91"/>
      <c r="AN91"/>
      <c r="AP91" s="24"/>
      <c r="AQ91" s="24"/>
      <c r="AX91" s="1"/>
    </row>
    <row r="92" spans="31:50">
      <c r="AE92"/>
      <c r="AF92"/>
      <c r="AH92"/>
      <c r="AI92"/>
      <c r="AK92"/>
      <c r="AL92"/>
      <c r="AN92"/>
      <c r="AX92" s="1"/>
    </row>
    <row r="93" spans="31:50">
      <c r="AE93"/>
      <c r="AF93"/>
      <c r="AH93"/>
      <c r="AI93"/>
      <c r="AK93"/>
      <c r="AL93"/>
      <c r="AN93"/>
      <c r="AX93" s="1"/>
    </row>
    <row r="94" spans="31:50">
      <c r="AE94"/>
      <c r="AF94"/>
      <c r="AH94"/>
      <c r="AI94"/>
      <c r="AK94"/>
      <c r="AL94"/>
      <c r="AN94"/>
      <c r="AX94" s="1"/>
    </row>
    <row r="95" spans="31:50">
      <c r="AE95"/>
      <c r="AF95"/>
      <c r="AH95"/>
      <c r="AI95"/>
      <c r="AK95"/>
      <c r="AL95"/>
      <c r="AN95"/>
    </row>
    <row r="96" spans="31:50">
      <c r="AE96"/>
      <c r="AF96"/>
      <c r="AH96"/>
      <c r="AI96"/>
      <c r="AK96"/>
      <c r="AL96"/>
      <c r="AN96"/>
    </row>
    <row r="97" spans="31:49">
      <c r="AE97"/>
      <c r="AF97"/>
      <c r="AH97"/>
      <c r="AI97"/>
      <c r="AK97"/>
      <c r="AL97"/>
      <c r="AN97"/>
      <c r="AP97" s="3"/>
      <c r="AQ97" s="3"/>
      <c r="AR97" s="3"/>
      <c r="AS97" s="3"/>
      <c r="AT97" s="3"/>
      <c r="AU97" s="3"/>
      <c r="AV97" s="3"/>
      <c r="AW97" s="3"/>
    </row>
    <row r="98" spans="31:49">
      <c r="AE98"/>
      <c r="AF98"/>
      <c r="AH98"/>
      <c r="AI98"/>
      <c r="AK98"/>
      <c r="AL98"/>
      <c r="AN98"/>
      <c r="AP98" s="3"/>
      <c r="AQ98" s="3"/>
      <c r="AR98" s="3"/>
      <c r="AS98" s="3"/>
      <c r="AT98" s="3"/>
      <c r="AU98" s="3"/>
      <c r="AV98" s="3"/>
      <c r="AW98" s="3"/>
    </row>
    <row r="99" spans="31:49">
      <c r="AE99"/>
      <c r="AF99"/>
      <c r="AH99"/>
      <c r="AI99"/>
      <c r="AK99"/>
      <c r="AL99"/>
      <c r="AN99"/>
      <c r="AP99" s="3"/>
      <c r="AQ99" s="3"/>
      <c r="AR99" s="3"/>
      <c r="AS99" s="3"/>
      <c r="AT99" s="3"/>
      <c r="AU99" s="3"/>
      <c r="AV99" s="3"/>
      <c r="AW99" s="3"/>
    </row>
    <row r="100" spans="31:49">
      <c r="AE100" s="52"/>
      <c r="AF100" s="52"/>
      <c r="AJ100" s="3"/>
      <c r="AK100" s="14"/>
      <c r="AL100" s="14"/>
      <c r="AN100" s="14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31:49">
      <c r="AE101" s="52"/>
      <c r="AF101" s="52"/>
      <c r="AJ101" s="3"/>
      <c r="AK101" s="14"/>
      <c r="AL101" s="14"/>
      <c r="AN101" s="14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31:49">
      <c r="AE102" s="52"/>
      <c r="AF102" s="52"/>
      <c r="AJ102" s="3"/>
      <c r="AK102" s="14"/>
      <c r="AL102" s="14"/>
      <c r="AN102" s="14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31:49">
      <c r="AE103" s="52"/>
      <c r="AF103" s="52"/>
      <c r="AJ103" s="3"/>
      <c r="AK103" s="14"/>
      <c r="AL103" s="14"/>
      <c r="AN103" s="14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31:49">
      <c r="AE104" s="52"/>
      <c r="AF104" s="52"/>
      <c r="AJ104" s="3"/>
      <c r="AK104" s="14"/>
      <c r="AL104" s="14"/>
      <c r="AN104" s="14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31:49">
      <c r="AE105" s="52"/>
      <c r="AF105" s="52"/>
      <c r="AJ105" s="3"/>
      <c r="AK105" s="14"/>
      <c r="AL105" s="14"/>
      <c r="AN105" s="14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31:49">
      <c r="AE106" s="52"/>
      <c r="AF106" s="52"/>
      <c r="AJ106" s="3"/>
      <c r="AK106" s="14"/>
      <c r="AL106" s="14"/>
      <c r="AN106" s="14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31:49">
      <c r="AE107" s="52"/>
      <c r="AF107" s="52"/>
      <c r="AJ107" s="3"/>
      <c r="AK107" s="14"/>
      <c r="AL107" s="14"/>
      <c r="AN107" s="14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31:49">
      <c r="AE108" s="52"/>
      <c r="AF108" s="52"/>
      <c r="AJ108" s="3"/>
      <c r="AK108" s="14"/>
      <c r="AL108" s="14"/>
      <c r="AN108" s="14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31:49">
      <c r="AE109" s="52"/>
      <c r="AF109" s="52"/>
      <c r="AJ109" s="3"/>
      <c r="AK109" s="14"/>
      <c r="AL109" s="14"/>
      <c r="AN109" s="14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31:49">
      <c r="AE110" s="52"/>
      <c r="AF110" s="52"/>
      <c r="AJ110" s="3"/>
      <c r="AK110" s="14"/>
      <c r="AL110" s="14"/>
      <c r="AN110" s="14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31:49">
      <c r="AE111" s="52"/>
      <c r="AF111" s="52"/>
      <c r="AJ111" s="3"/>
      <c r="AK111" s="14"/>
      <c r="AL111" s="14"/>
      <c r="AN111" s="14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31:49">
      <c r="AE112" s="52"/>
      <c r="AF112" s="52"/>
      <c r="AJ112" s="3"/>
      <c r="AK112" s="14"/>
      <c r="AL112" s="14"/>
      <c r="AN112" s="14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31:49">
      <c r="AE113" s="52"/>
      <c r="AF113" s="52"/>
      <c r="AJ113" s="3"/>
      <c r="AK113" s="14"/>
      <c r="AL113" s="14"/>
      <c r="AN113" s="14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31:49">
      <c r="AE114" s="52"/>
      <c r="AF114" s="52"/>
      <c r="AJ114" s="3"/>
      <c r="AK114" s="14"/>
      <c r="AL114" s="14"/>
      <c r="AN114" s="14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31:49">
      <c r="AE115" s="52"/>
      <c r="AF115" s="52"/>
      <c r="AJ115" s="3"/>
      <c r="AK115" s="14"/>
      <c r="AL115" s="14"/>
      <c r="AN115" s="14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31:49">
      <c r="AE116" s="52"/>
      <c r="AF116" s="52"/>
      <c r="AJ116" s="3"/>
      <c r="AK116" s="14"/>
      <c r="AL116" s="14"/>
      <c r="AN116" s="14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31:49">
      <c r="AE117" s="52"/>
      <c r="AF117" s="52"/>
      <c r="AJ117" s="3"/>
      <c r="AK117" s="14"/>
      <c r="AL117" s="14"/>
      <c r="AN117" s="14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31:49">
      <c r="AE118" s="52"/>
      <c r="AF118" s="52"/>
      <c r="AJ118" s="3"/>
      <c r="AK118" s="14"/>
      <c r="AL118" s="14"/>
      <c r="AN118" s="14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31:49">
      <c r="AE119" s="52"/>
      <c r="AF119" s="52"/>
      <c r="AJ119" s="3"/>
      <c r="AK119" s="14"/>
      <c r="AL119" s="14"/>
      <c r="AN119" s="14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31:49">
      <c r="AE120" s="52"/>
      <c r="AF120" s="52"/>
      <c r="AJ120" s="3"/>
      <c r="AK120" s="14"/>
      <c r="AL120" s="14"/>
      <c r="AN120" s="14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31:49">
      <c r="AE121" s="52"/>
      <c r="AF121" s="52"/>
      <c r="AJ121" s="3"/>
      <c r="AK121" s="14"/>
      <c r="AL121" s="14"/>
      <c r="AN121" s="14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31:49">
      <c r="AE122" s="52"/>
      <c r="AF122" s="52"/>
      <c r="AJ122" s="3"/>
      <c r="AK122" s="14"/>
      <c r="AL122" s="14"/>
      <c r="AN122" s="14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31:49">
      <c r="AE123" s="52"/>
      <c r="AF123" s="52"/>
      <c r="AJ123" s="3"/>
      <c r="AK123" s="14"/>
      <c r="AL123" s="14"/>
      <c r="AN123" s="14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31:49">
      <c r="AE124" s="52"/>
      <c r="AF124" s="52"/>
      <c r="AJ124" s="3"/>
      <c r="AK124" s="14"/>
      <c r="AL124" s="14"/>
      <c r="AN124" s="14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31:49">
      <c r="AE125" s="52"/>
      <c r="AF125" s="52"/>
      <c r="AJ125" s="3"/>
      <c r="AK125" s="14"/>
      <c r="AL125" s="14"/>
      <c r="AN125" s="14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31:49">
      <c r="AE126" s="52"/>
      <c r="AF126" s="52"/>
      <c r="AJ126" s="3"/>
      <c r="AK126" s="14"/>
      <c r="AL126" s="14"/>
      <c r="AN126" s="14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31:49">
      <c r="AE127" s="52"/>
      <c r="AF127" s="52"/>
      <c r="AJ127" s="3"/>
      <c r="AK127" s="14"/>
      <c r="AL127" s="14"/>
      <c r="AN127" s="14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31:49">
      <c r="AE128" s="52"/>
      <c r="AF128" s="52"/>
      <c r="AJ128" s="3"/>
      <c r="AK128" s="14"/>
      <c r="AL128" s="14"/>
      <c r="AN128" s="14"/>
      <c r="AO128" s="3"/>
      <c r="AP128" s="3"/>
      <c r="AQ128" s="3"/>
      <c r="AR128" s="3"/>
      <c r="AS128" s="3"/>
      <c r="AT128" s="3"/>
      <c r="AU128" s="3"/>
      <c r="AV128" s="3"/>
      <c r="AW128" s="3"/>
    </row>
    <row r="129" spans="31:50">
      <c r="AE129" s="52"/>
      <c r="AF129" s="52"/>
      <c r="AJ129" s="3"/>
      <c r="AK129" s="14"/>
      <c r="AL129" s="14"/>
      <c r="AN129" s="14"/>
      <c r="AO129" s="3"/>
      <c r="AP129" s="3"/>
      <c r="AQ129" s="3"/>
      <c r="AR129" s="3"/>
      <c r="AS129" s="3"/>
      <c r="AT129" s="3"/>
      <c r="AU129" s="3"/>
      <c r="AV129" s="3"/>
      <c r="AW129" s="3"/>
    </row>
    <row r="130" spans="31:50">
      <c r="AE130" s="52"/>
      <c r="AF130" s="52"/>
      <c r="AJ130" s="3"/>
      <c r="AK130" s="14"/>
      <c r="AL130" s="14"/>
      <c r="AN130" s="14"/>
      <c r="AO130" s="3"/>
      <c r="AP130" s="3"/>
      <c r="AQ130" s="3"/>
      <c r="AR130" s="3"/>
      <c r="AS130" s="3"/>
      <c r="AT130" s="3"/>
      <c r="AU130" s="3"/>
      <c r="AV130" s="3"/>
      <c r="AW130" s="3"/>
    </row>
    <row r="131" spans="31:50">
      <c r="AE131" s="52"/>
      <c r="AF131" s="52"/>
      <c r="AJ131" s="3"/>
      <c r="AK131" s="14"/>
      <c r="AL131" s="14"/>
      <c r="AN131" s="14"/>
      <c r="AO131" s="3"/>
      <c r="AP131" s="3"/>
      <c r="AQ131" s="3"/>
      <c r="AR131" s="3"/>
      <c r="AS131" s="3"/>
      <c r="AT131" s="3"/>
      <c r="AU131" s="3"/>
      <c r="AV131" s="3"/>
      <c r="AW131" s="3"/>
    </row>
    <row r="132" spans="31:50">
      <c r="AE132" s="52"/>
      <c r="AF132" s="52"/>
      <c r="AJ132" s="3"/>
      <c r="AK132" s="14"/>
      <c r="AL132" s="14"/>
      <c r="AN132" s="14"/>
      <c r="AO132" s="3"/>
      <c r="AP132" s="3"/>
      <c r="AQ132" s="3"/>
      <c r="AR132" s="3"/>
      <c r="AS132" s="3"/>
      <c r="AT132" s="3"/>
      <c r="AU132" s="3"/>
      <c r="AV132" s="3"/>
      <c r="AW132" s="3"/>
    </row>
    <row r="133" spans="31:50">
      <c r="AE133" s="52"/>
      <c r="AF133" s="52"/>
      <c r="AJ133" s="3"/>
      <c r="AK133" s="14"/>
      <c r="AL133" s="14"/>
      <c r="AN133" s="14"/>
      <c r="AO133" s="3"/>
      <c r="AP133" s="3"/>
      <c r="AQ133" s="3"/>
      <c r="AR133" s="3"/>
      <c r="AS133" s="3"/>
      <c r="AT133" s="3"/>
      <c r="AU133" s="3"/>
      <c r="AV133" s="3"/>
      <c r="AW133" s="3"/>
    </row>
    <row r="134" spans="31:50">
      <c r="AE134" s="52"/>
      <c r="AF134" s="52"/>
      <c r="AJ134" s="3"/>
      <c r="AK134" s="14"/>
      <c r="AL134" s="14"/>
      <c r="AN134" s="14"/>
      <c r="AO134" s="3"/>
      <c r="AP134" s="3"/>
      <c r="AQ134" s="3"/>
      <c r="AR134" s="3"/>
      <c r="AS134" s="3"/>
      <c r="AT134" s="3"/>
      <c r="AU134" s="3"/>
      <c r="AV134" s="3"/>
      <c r="AW134" s="3"/>
    </row>
    <row r="135" spans="31:50">
      <c r="AE135" s="52"/>
      <c r="AF135" s="52"/>
      <c r="AJ135" s="3"/>
      <c r="AK135" s="14"/>
      <c r="AL135" s="14"/>
      <c r="AN135" s="14"/>
      <c r="AO135" s="3"/>
      <c r="AP135" s="3"/>
      <c r="AQ135" s="3"/>
      <c r="AR135" s="3"/>
      <c r="AS135" s="3"/>
      <c r="AT135" s="3"/>
      <c r="AU135" s="3"/>
      <c r="AV135" s="3"/>
      <c r="AW135" s="3"/>
    </row>
    <row r="136" spans="31:50">
      <c r="AE136" s="52"/>
      <c r="AF136" s="52"/>
      <c r="AJ136" s="3"/>
      <c r="AK136" s="14"/>
      <c r="AL136" s="14"/>
      <c r="AN136" s="14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31:50">
      <c r="AE137" s="52"/>
      <c r="AF137" s="52"/>
      <c r="AJ137" s="3"/>
      <c r="AK137" s="14"/>
      <c r="AL137" s="14"/>
      <c r="AN137" s="14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31:50">
      <c r="AE138" s="52"/>
      <c r="AF138" s="52"/>
      <c r="AJ138" s="3"/>
      <c r="AK138" s="14"/>
      <c r="AL138" s="14"/>
      <c r="AN138" s="14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31:50">
      <c r="AE139" s="52"/>
      <c r="AF139" s="52"/>
      <c r="AJ139" s="3"/>
      <c r="AK139" s="14"/>
      <c r="AL139" s="14"/>
      <c r="AN139" s="14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31:50">
      <c r="AE140" s="52"/>
      <c r="AF140" s="52"/>
      <c r="AJ140" s="3"/>
      <c r="AK140" s="14"/>
      <c r="AL140" s="14"/>
      <c r="AN140" s="14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31:50">
      <c r="AE141" s="52"/>
      <c r="AF141" s="52"/>
      <c r="AJ141" s="3"/>
      <c r="AK141" s="14"/>
      <c r="AL141" s="14"/>
      <c r="AN141" s="14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31:50">
      <c r="AE142" s="52"/>
      <c r="AF142" s="52"/>
      <c r="AJ142" s="3"/>
      <c r="AK142" s="14"/>
      <c r="AL142" s="14"/>
      <c r="AN142" s="14"/>
      <c r="AO142" s="3"/>
      <c r="AP142" s="3"/>
      <c r="AQ142" s="3"/>
      <c r="AR142" s="3"/>
      <c r="AS142" s="3"/>
      <c r="AT142" s="3"/>
      <c r="AU142" s="3"/>
      <c r="AV142" s="3"/>
      <c r="AW142" s="3"/>
      <c r="AX142" s="24"/>
    </row>
    <row r="143" spans="31:50">
      <c r="AE143" s="52"/>
      <c r="AF143" s="52"/>
      <c r="AJ143" s="3"/>
      <c r="AK143" s="14"/>
      <c r="AL143" s="14"/>
      <c r="AN143" s="14"/>
      <c r="AO143" s="3"/>
      <c r="AP143" s="3"/>
      <c r="AQ143" s="3"/>
      <c r="AR143" s="3"/>
      <c r="AS143" s="3"/>
      <c r="AT143" s="3"/>
      <c r="AU143" s="3"/>
      <c r="AV143" s="3"/>
      <c r="AW143" s="3"/>
      <c r="AX143" s="24"/>
    </row>
    <row r="144" spans="31:50">
      <c r="AE144" s="52"/>
      <c r="AF144" s="52"/>
      <c r="AJ144" s="3"/>
      <c r="AK144" s="14"/>
      <c r="AL144" s="14"/>
      <c r="AN144" s="14"/>
      <c r="AO144" s="3"/>
      <c r="AP144" s="3"/>
      <c r="AQ144" s="3"/>
      <c r="AR144" s="3"/>
      <c r="AS144" s="3"/>
      <c r="AT144" s="3"/>
      <c r="AU144" s="3"/>
      <c r="AV144" s="3"/>
      <c r="AW144" s="3"/>
      <c r="AX144" s="24"/>
    </row>
    <row r="145" spans="31:50">
      <c r="AE145" s="52"/>
      <c r="AF145" s="52"/>
      <c r="AJ145" s="3"/>
      <c r="AK145" s="14"/>
      <c r="AL145" s="14"/>
      <c r="AN145" s="14"/>
      <c r="AO145" s="3"/>
      <c r="AP145" s="3"/>
      <c r="AQ145" s="3"/>
      <c r="AR145" s="3"/>
      <c r="AS145" s="3"/>
      <c r="AT145" s="3"/>
      <c r="AU145" s="3"/>
      <c r="AV145" s="3"/>
      <c r="AW145" s="3"/>
      <c r="AX145" s="24"/>
    </row>
    <row r="146" spans="31:50">
      <c r="AE146" s="52"/>
      <c r="AF146" s="52"/>
      <c r="AJ146" s="3"/>
      <c r="AK146" s="14"/>
      <c r="AL146" s="14"/>
      <c r="AN146" s="14"/>
      <c r="AO146" s="3"/>
      <c r="AP146" s="3"/>
      <c r="AQ146" s="3"/>
      <c r="AR146" s="3"/>
      <c r="AS146" s="3"/>
      <c r="AT146" s="3"/>
      <c r="AU146" s="3"/>
      <c r="AV146" s="3"/>
      <c r="AW146" s="3"/>
      <c r="AX146" s="24"/>
    </row>
    <row r="147" spans="31:50" ht="12.75" customHeight="1">
      <c r="AE147" s="52"/>
      <c r="AF147" s="52"/>
      <c r="AJ147" s="3"/>
      <c r="AK147" s="14"/>
      <c r="AL147" s="14"/>
      <c r="AN147" s="14"/>
      <c r="AO147" s="3"/>
      <c r="AP147" s="3"/>
      <c r="AQ147" s="3"/>
      <c r="AR147" s="3"/>
      <c r="AS147" s="3"/>
      <c r="AT147" s="3"/>
      <c r="AU147" s="3"/>
      <c r="AV147" s="3"/>
      <c r="AW147" s="3"/>
      <c r="AX147" s="24"/>
    </row>
    <row r="148" spans="31:50">
      <c r="AE148" s="52"/>
      <c r="AF148" s="52"/>
      <c r="AJ148" s="3"/>
      <c r="AK148" s="14"/>
      <c r="AL148" s="14"/>
      <c r="AN148" s="14"/>
      <c r="AO148" s="3"/>
      <c r="AP148" s="3"/>
      <c r="AQ148" s="3"/>
      <c r="AR148" s="3"/>
      <c r="AS148" s="3"/>
      <c r="AT148" s="3"/>
      <c r="AU148" s="3"/>
      <c r="AV148" s="3"/>
      <c r="AW148" s="3"/>
      <c r="AX148" s="24"/>
    </row>
    <row r="149" spans="31:50">
      <c r="AE149" s="52"/>
      <c r="AF149" s="52"/>
      <c r="AJ149" s="3"/>
      <c r="AK149" s="14"/>
      <c r="AL149" s="14"/>
      <c r="AN149" s="14"/>
      <c r="AO149" s="3"/>
      <c r="AP149" s="3"/>
      <c r="AQ149" s="3"/>
      <c r="AR149" s="3"/>
      <c r="AS149" s="3"/>
      <c r="AT149" s="3"/>
      <c r="AU149" s="3"/>
      <c r="AV149" s="3"/>
      <c r="AW149" s="3"/>
      <c r="AX149" s="24"/>
    </row>
    <row r="150" spans="31:50">
      <c r="AE150" s="52"/>
      <c r="AF150" s="52"/>
      <c r="AJ150" s="3"/>
      <c r="AK150" s="14"/>
      <c r="AL150" s="14"/>
      <c r="AN150" s="14"/>
      <c r="AO150" s="3"/>
      <c r="AP150" s="3"/>
      <c r="AQ150" s="3"/>
      <c r="AR150" s="3"/>
      <c r="AS150" s="3"/>
      <c r="AT150" s="3"/>
      <c r="AU150" s="3"/>
      <c r="AV150" s="3"/>
      <c r="AW150" s="3"/>
      <c r="AX150" s="24"/>
    </row>
    <row r="151" spans="31:50">
      <c r="AE151" s="52"/>
      <c r="AF151" s="52"/>
      <c r="AJ151" s="3"/>
      <c r="AK151" s="14"/>
      <c r="AL151" s="14"/>
      <c r="AN151" s="14"/>
      <c r="AO151" s="3"/>
      <c r="AP151" s="3"/>
      <c r="AQ151" s="3"/>
      <c r="AR151" s="3"/>
      <c r="AS151" s="3"/>
      <c r="AT151" s="3"/>
      <c r="AU151" s="3"/>
      <c r="AV151" s="3"/>
      <c r="AW151" s="3"/>
      <c r="AX151" s="24"/>
    </row>
    <row r="152" spans="31:50">
      <c r="AE152" s="52"/>
      <c r="AF152" s="52"/>
      <c r="AJ152" s="3"/>
      <c r="AK152" s="14"/>
      <c r="AL152" s="14"/>
      <c r="AN152" s="14"/>
      <c r="AO152" s="3"/>
      <c r="AP152" s="3"/>
      <c r="AQ152" s="3"/>
      <c r="AR152" s="3"/>
      <c r="AS152" s="3"/>
      <c r="AT152" s="3"/>
      <c r="AU152" s="3"/>
      <c r="AV152" s="3"/>
      <c r="AW152" s="3"/>
      <c r="AX152" s="24"/>
    </row>
    <row r="153" spans="31:50">
      <c r="AE153" s="52"/>
      <c r="AF153" s="52"/>
      <c r="AJ153" s="3"/>
      <c r="AK153" s="14"/>
      <c r="AL153" s="14"/>
      <c r="AN153" s="14"/>
      <c r="AO153" s="3"/>
      <c r="AP153" s="3"/>
      <c r="AQ153" s="3"/>
      <c r="AR153" s="3"/>
      <c r="AS153" s="3"/>
      <c r="AT153" s="3"/>
      <c r="AU153" s="3"/>
      <c r="AV153" s="3"/>
      <c r="AW153" s="3"/>
      <c r="AX153" s="24"/>
    </row>
    <row r="154" spans="31:50">
      <c r="AE154" s="52"/>
      <c r="AF154" s="52"/>
      <c r="AJ154" s="3"/>
      <c r="AK154" s="14"/>
      <c r="AL154" s="14"/>
      <c r="AN154" s="14"/>
      <c r="AO154" s="3"/>
      <c r="AP154" s="3"/>
      <c r="AQ154" s="3"/>
      <c r="AR154" s="3"/>
      <c r="AS154" s="3"/>
      <c r="AT154" s="3"/>
      <c r="AU154" s="3"/>
      <c r="AV154" s="3"/>
      <c r="AW154" s="3"/>
      <c r="AX154" s="24"/>
    </row>
    <row r="155" spans="31:50">
      <c r="AE155" s="52"/>
      <c r="AF155" s="52"/>
      <c r="AJ155" s="3"/>
      <c r="AK155" s="14"/>
      <c r="AL155" s="14"/>
      <c r="AN155" s="14"/>
      <c r="AO155" s="3"/>
      <c r="AP155" s="3"/>
      <c r="AQ155" s="3"/>
      <c r="AR155" s="3"/>
      <c r="AS155" s="3"/>
      <c r="AT155" s="3"/>
      <c r="AU155" s="3"/>
      <c r="AV155" s="3"/>
      <c r="AW155" s="3"/>
      <c r="AX155" s="24"/>
    </row>
    <row r="156" spans="31:50">
      <c r="AE156" s="52"/>
      <c r="AF156" s="52"/>
      <c r="AJ156" s="3"/>
      <c r="AK156" s="14"/>
      <c r="AL156" s="14"/>
      <c r="AN156" s="14"/>
      <c r="AO156" s="3"/>
      <c r="AP156" s="3"/>
      <c r="AQ156" s="3"/>
      <c r="AR156" s="3"/>
      <c r="AS156" s="3"/>
      <c r="AT156" s="3"/>
      <c r="AU156" s="3"/>
      <c r="AV156" s="3"/>
      <c r="AW156" s="3"/>
      <c r="AX156" s="24"/>
    </row>
    <row r="157" spans="31:50">
      <c r="AE157" s="52"/>
      <c r="AF157" s="52"/>
      <c r="AJ157" s="3"/>
      <c r="AK157" s="14"/>
      <c r="AL157" s="14"/>
      <c r="AN157" s="14"/>
      <c r="AO157" s="3"/>
      <c r="AP157" s="3"/>
      <c r="AQ157" s="3"/>
      <c r="AR157" s="3"/>
      <c r="AS157" s="3"/>
      <c r="AT157" s="3"/>
      <c r="AU157" s="3"/>
      <c r="AV157" s="3"/>
      <c r="AW157" s="3"/>
      <c r="AX157" s="24"/>
    </row>
    <row r="158" spans="31:50">
      <c r="AE158" s="52"/>
      <c r="AF158" s="52"/>
      <c r="AJ158" s="3"/>
      <c r="AK158" s="14"/>
      <c r="AL158" s="14"/>
      <c r="AN158" s="14"/>
      <c r="AO158" s="3"/>
      <c r="AP158" s="3"/>
      <c r="AQ158" s="3"/>
      <c r="AR158" s="3"/>
      <c r="AS158" s="3"/>
      <c r="AT158" s="3"/>
      <c r="AU158" s="3"/>
      <c r="AV158" s="3"/>
      <c r="AW158" s="3"/>
      <c r="AX158" s="24"/>
    </row>
    <row r="159" spans="31:50">
      <c r="AE159" s="52"/>
      <c r="AF159" s="52"/>
      <c r="AJ159" s="3"/>
      <c r="AK159" s="14"/>
      <c r="AL159" s="14"/>
      <c r="AN159" s="14"/>
      <c r="AO159" s="3"/>
      <c r="AP159" s="3"/>
      <c r="AQ159" s="3"/>
      <c r="AR159" s="3"/>
      <c r="AS159" s="3"/>
      <c r="AT159" s="3"/>
      <c r="AU159" s="3"/>
      <c r="AV159" s="3"/>
      <c r="AW159" s="3"/>
      <c r="AX159" s="24"/>
    </row>
    <row r="160" spans="31:50">
      <c r="AE160" s="52"/>
      <c r="AF160" s="52"/>
      <c r="AJ160" s="3"/>
      <c r="AK160" s="14"/>
      <c r="AL160" s="14"/>
      <c r="AN160" s="14"/>
      <c r="AO160" s="3"/>
      <c r="AP160" s="3"/>
      <c r="AQ160" s="3"/>
      <c r="AR160" s="3"/>
      <c r="AS160" s="3"/>
      <c r="AT160" s="3"/>
      <c r="AU160" s="3"/>
      <c r="AV160" s="3"/>
      <c r="AW160" s="3"/>
      <c r="AX160" s="24"/>
    </row>
    <row r="161" spans="15:50">
      <c r="AE161" s="52"/>
      <c r="AF161" s="52"/>
      <c r="AJ161" s="3"/>
      <c r="AK161" s="14"/>
      <c r="AL161" s="14"/>
      <c r="AN161" s="14"/>
      <c r="AO161" s="3"/>
      <c r="AP161" s="3"/>
      <c r="AQ161" s="3"/>
      <c r="AR161" s="3"/>
      <c r="AS161" s="3"/>
      <c r="AT161" s="3"/>
      <c r="AU161" s="3"/>
      <c r="AV161" s="3"/>
      <c r="AW161" s="3"/>
      <c r="AX161" s="24"/>
    </row>
    <row r="162" spans="15:50">
      <c r="AE162" s="52"/>
      <c r="AF162" s="52"/>
      <c r="AJ162" s="3"/>
      <c r="AK162" s="14"/>
      <c r="AL162" s="14"/>
      <c r="AN162" s="14"/>
      <c r="AO162" s="3"/>
      <c r="AP162" s="3"/>
      <c r="AQ162" s="3"/>
      <c r="AR162" s="3"/>
      <c r="AS162" s="3"/>
      <c r="AT162" s="3"/>
      <c r="AU162" s="3"/>
      <c r="AV162" s="3"/>
      <c r="AW162" s="3"/>
      <c r="AX162" s="24"/>
    </row>
    <row r="163" spans="15:50">
      <c r="AE163" s="52"/>
      <c r="AF163" s="52"/>
      <c r="AJ163" s="3"/>
      <c r="AK163" s="14"/>
      <c r="AL163" s="14"/>
      <c r="AN163" s="14"/>
      <c r="AO163" s="3"/>
      <c r="AP163" s="3"/>
      <c r="AQ163" s="3"/>
      <c r="AR163" s="3"/>
      <c r="AS163" s="3"/>
      <c r="AT163" s="3"/>
      <c r="AU163" s="3"/>
      <c r="AV163" s="3"/>
      <c r="AW163" s="3"/>
      <c r="AX163" s="24"/>
    </row>
    <row r="164" spans="15:50">
      <c r="AE164" s="52"/>
      <c r="AF164" s="52"/>
      <c r="AJ164" s="3"/>
      <c r="AK164" s="14"/>
      <c r="AL164" s="14"/>
      <c r="AN164" s="14"/>
      <c r="AO164" s="3"/>
      <c r="AP164" s="3"/>
      <c r="AQ164" s="3"/>
      <c r="AR164" s="3"/>
      <c r="AS164" s="3"/>
      <c r="AT164" s="3"/>
      <c r="AU164" s="3"/>
      <c r="AV164" s="3"/>
      <c r="AW164" s="3"/>
      <c r="AX164" s="24"/>
    </row>
    <row r="165" spans="15:50">
      <c r="AE165" s="52"/>
      <c r="AF165" s="52"/>
      <c r="AJ165" s="3"/>
      <c r="AK165" s="14"/>
      <c r="AL165" s="14"/>
      <c r="AN165" s="14"/>
      <c r="AO165" s="3"/>
      <c r="AP165" s="3"/>
      <c r="AQ165" s="3"/>
      <c r="AR165" s="3"/>
      <c r="AS165" s="3"/>
      <c r="AT165" s="3"/>
      <c r="AU165" s="3"/>
      <c r="AV165" s="3"/>
      <c r="AW165" s="3"/>
      <c r="AX165" s="24"/>
    </row>
    <row r="166" spans="15:50">
      <c r="AE166" s="52"/>
      <c r="AF166" s="52"/>
      <c r="AJ166" s="3"/>
      <c r="AK166" s="14"/>
      <c r="AL166" s="14"/>
      <c r="AN166" s="14"/>
      <c r="AO166" s="3"/>
      <c r="AP166" s="3"/>
      <c r="AQ166" s="3"/>
      <c r="AR166" s="3"/>
      <c r="AS166" s="3"/>
      <c r="AT166" s="3"/>
      <c r="AU166" s="3"/>
      <c r="AV166" s="3"/>
      <c r="AW166" s="3"/>
      <c r="AX166" s="24"/>
    </row>
    <row r="167" spans="15:50">
      <c r="AE167" s="52"/>
      <c r="AF167" s="52"/>
      <c r="AJ167" s="3"/>
      <c r="AK167" s="14"/>
      <c r="AL167" s="14"/>
      <c r="AN167" s="14"/>
      <c r="AO167" s="3"/>
      <c r="AP167" s="3"/>
      <c r="AQ167" s="3"/>
      <c r="AR167" s="3"/>
      <c r="AS167" s="3"/>
      <c r="AT167" s="3"/>
      <c r="AU167" s="3"/>
      <c r="AV167" s="3"/>
      <c r="AW167" s="3"/>
      <c r="AX167" s="24"/>
    </row>
    <row r="168" spans="15:50">
      <c r="AE168" s="52"/>
      <c r="AF168" s="52"/>
      <c r="AJ168" s="3"/>
      <c r="AK168" s="14"/>
      <c r="AL168" s="14"/>
      <c r="AN168" s="14"/>
      <c r="AO168" s="3"/>
      <c r="AP168" s="3"/>
      <c r="AQ168" s="3"/>
      <c r="AR168" s="3"/>
      <c r="AS168" s="3"/>
      <c r="AT168" s="3"/>
      <c r="AU168" s="3"/>
      <c r="AV168" s="3"/>
      <c r="AW168" s="3"/>
      <c r="AX168" s="24"/>
    </row>
    <row r="169" spans="15:50">
      <c r="AE169" s="52"/>
      <c r="AF169" s="52"/>
      <c r="AJ169" s="3"/>
      <c r="AK169" s="14"/>
      <c r="AL169" s="14"/>
      <c r="AN169" s="14"/>
      <c r="AO169" s="3"/>
      <c r="AP169" s="3"/>
      <c r="AQ169" s="3"/>
      <c r="AR169" s="3"/>
      <c r="AS169" s="3"/>
      <c r="AT169" s="3"/>
      <c r="AU169" s="3"/>
      <c r="AV169" s="3"/>
      <c r="AW169" s="3"/>
      <c r="AX169" s="24"/>
    </row>
    <row r="170" spans="15:50">
      <c r="AE170" s="52"/>
      <c r="AF170" s="52"/>
      <c r="AJ170" s="3"/>
      <c r="AK170" s="14"/>
      <c r="AL170" s="14"/>
      <c r="AN170" s="14"/>
      <c r="AO170" s="3"/>
      <c r="AP170" s="3"/>
      <c r="AQ170" s="3"/>
      <c r="AR170" s="3"/>
      <c r="AS170" s="3"/>
      <c r="AT170" s="3"/>
      <c r="AU170" s="3"/>
      <c r="AV170" s="3"/>
      <c r="AW170" s="3"/>
      <c r="AX170" s="24"/>
    </row>
    <row r="171" spans="15:50">
      <c r="AE171" s="52"/>
      <c r="AF171" s="52"/>
      <c r="AJ171" s="3"/>
      <c r="AK171" s="14"/>
      <c r="AL171" s="14"/>
      <c r="AN171" s="14"/>
      <c r="AO171" s="3"/>
      <c r="AP171" s="3"/>
      <c r="AQ171" s="3"/>
      <c r="AR171" s="3"/>
      <c r="AS171" s="3"/>
      <c r="AT171" s="3"/>
      <c r="AU171" s="3"/>
      <c r="AV171" s="3"/>
      <c r="AW171" s="3"/>
      <c r="AX171" s="24"/>
    </row>
    <row r="172" spans="15:50">
      <c r="AE172" s="52"/>
      <c r="AF172" s="52"/>
      <c r="AJ172" s="3"/>
      <c r="AK172" s="14"/>
      <c r="AL172" s="14"/>
      <c r="AN172" s="14"/>
      <c r="AO172" s="3"/>
      <c r="AP172" s="3"/>
      <c r="AQ172" s="3"/>
      <c r="AR172" s="3"/>
      <c r="AS172" s="3"/>
      <c r="AT172" s="3"/>
      <c r="AU172" s="3"/>
      <c r="AV172" s="3"/>
      <c r="AW172" s="3"/>
      <c r="AX172" s="24"/>
    </row>
    <row r="173" spans="15:50">
      <c r="AE173" s="52"/>
      <c r="AF173" s="52"/>
      <c r="AJ173" s="3"/>
      <c r="AK173" s="14"/>
      <c r="AL173" s="14"/>
      <c r="AN173" s="14"/>
      <c r="AO173" s="3"/>
      <c r="AP173" s="3"/>
      <c r="AQ173" s="3"/>
      <c r="AR173" s="3"/>
      <c r="AS173" s="3"/>
      <c r="AT173" s="3"/>
      <c r="AU173" s="3"/>
      <c r="AV173" s="3"/>
      <c r="AW173" s="3"/>
      <c r="AX173" s="24"/>
    </row>
    <row r="174" spans="15:50">
      <c r="AE174" s="52"/>
      <c r="AF174" s="52"/>
      <c r="AJ174" s="3"/>
      <c r="AK174" s="14"/>
      <c r="AL174" s="14"/>
      <c r="AN174" s="14"/>
      <c r="AO174" s="3"/>
      <c r="AP174" s="3"/>
      <c r="AQ174" s="3"/>
      <c r="AR174" s="3"/>
      <c r="AS174" s="3"/>
      <c r="AT174" s="3"/>
      <c r="AU174" s="3"/>
      <c r="AV174" s="3"/>
      <c r="AW174" s="3"/>
      <c r="AX174" s="24"/>
    </row>
    <row r="175" spans="15:50">
      <c r="AE175" s="52"/>
      <c r="AF175" s="52"/>
      <c r="AJ175" s="3"/>
      <c r="AK175" s="14"/>
      <c r="AL175" s="14"/>
      <c r="AN175" s="14"/>
      <c r="AO175" s="3"/>
      <c r="AP175" s="3"/>
      <c r="AQ175" s="3"/>
      <c r="AR175" s="3"/>
      <c r="AS175" s="3"/>
      <c r="AT175" s="3"/>
      <c r="AU175" s="3"/>
      <c r="AV175" s="3"/>
      <c r="AW175" s="3"/>
      <c r="AX175" s="24"/>
    </row>
    <row r="176" spans="15:50">
      <c r="O176" t="s">
        <v>558</v>
      </c>
      <c r="AE176" s="52"/>
      <c r="AF176" s="52"/>
      <c r="AJ176" s="3"/>
      <c r="AK176" s="14"/>
      <c r="AL176" s="14"/>
      <c r="AN176" s="14"/>
      <c r="AO176" s="3"/>
      <c r="AP176" s="3"/>
      <c r="AQ176" s="3"/>
      <c r="AR176" s="3"/>
      <c r="AS176" s="3"/>
      <c r="AT176" s="3"/>
      <c r="AU176" s="3"/>
      <c r="AV176" s="3"/>
      <c r="AW176" s="3"/>
      <c r="AX176" s="24"/>
    </row>
    <row r="177" spans="31:50">
      <c r="AE177" s="52"/>
      <c r="AF177" s="52"/>
      <c r="AJ177" s="3"/>
      <c r="AK177" s="14"/>
      <c r="AL177" s="14"/>
      <c r="AN177" s="14"/>
      <c r="AO177" s="3"/>
      <c r="AP177" s="3"/>
      <c r="AQ177" s="3"/>
      <c r="AR177" s="3"/>
      <c r="AS177" s="3"/>
      <c r="AT177" s="3"/>
      <c r="AU177" s="3"/>
      <c r="AV177" s="3"/>
      <c r="AW177" s="3"/>
      <c r="AX177" s="24"/>
    </row>
    <row r="178" spans="31:50">
      <c r="AE178" s="52"/>
      <c r="AF178" s="52"/>
      <c r="AJ178" s="3"/>
      <c r="AK178" s="14"/>
      <c r="AL178" s="14"/>
      <c r="AN178" s="14"/>
      <c r="AO178" s="3"/>
      <c r="AP178" s="3"/>
      <c r="AQ178" s="3"/>
      <c r="AR178" s="3"/>
      <c r="AS178" s="3"/>
      <c r="AT178" s="3"/>
      <c r="AU178" s="3"/>
      <c r="AV178" s="3"/>
      <c r="AW178" s="3"/>
      <c r="AX178" s="24"/>
    </row>
    <row r="179" spans="31:50">
      <c r="AE179" s="52"/>
      <c r="AF179" s="52"/>
      <c r="AJ179" s="3"/>
      <c r="AK179" s="14"/>
      <c r="AL179" s="14"/>
      <c r="AN179" s="14"/>
      <c r="AO179" s="3"/>
      <c r="AP179" s="3"/>
      <c r="AQ179" s="3"/>
      <c r="AR179" s="3"/>
      <c r="AS179" s="3"/>
      <c r="AT179" s="3"/>
      <c r="AU179" s="3"/>
      <c r="AV179" s="3"/>
      <c r="AW179" s="3"/>
      <c r="AX179" s="24"/>
    </row>
    <row r="180" spans="31:50">
      <c r="AE180" s="52"/>
      <c r="AF180" s="52"/>
      <c r="AJ180" s="3"/>
      <c r="AK180" s="14"/>
      <c r="AL180" s="14"/>
      <c r="AN180" s="14"/>
      <c r="AO180" s="3"/>
      <c r="AP180" s="3"/>
      <c r="AQ180" s="3"/>
      <c r="AR180" s="3"/>
      <c r="AS180" s="3"/>
      <c r="AT180" s="3"/>
      <c r="AU180" s="3"/>
      <c r="AV180" s="3"/>
      <c r="AW180" s="3"/>
      <c r="AX180" s="24"/>
    </row>
    <row r="181" spans="31:50">
      <c r="AE181" s="52"/>
      <c r="AF181" s="52"/>
      <c r="AJ181" s="3"/>
      <c r="AK181" s="14"/>
      <c r="AL181" s="14"/>
      <c r="AN181" s="14"/>
      <c r="AO181" s="3"/>
      <c r="AP181" s="3"/>
      <c r="AQ181" s="3"/>
      <c r="AR181" s="3"/>
      <c r="AS181" s="3"/>
      <c r="AT181" s="3"/>
      <c r="AU181" s="3"/>
      <c r="AV181" s="3"/>
      <c r="AW181" s="3"/>
      <c r="AX181" s="24"/>
    </row>
    <row r="182" spans="31:50">
      <c r="AE182" s="52"/>
      <c r="AF182" s="52"/>
      <c r="AJ182" s="3"/>
      <c r="AK182" s="14"/>
      <c r="AL182" s="14"/>
      <c r="AN182" s="14"/>
      <c r="AO182" s="3"/>
      <c r="AP182" s="3"/>
      <c r="AQ182" s="3"/>
      <c r="AR182" s="3"/>
      <c r="AS182" s="3"/>
      <c r="AT182" s="3"/>
      <c r="AU182" s="3"/>
      <c r="AV182" s="3"/>
      <c r="AW182" s="3"/>
      <c r="AX182" s="24"/>
    </row>
    <row r="183" spans="31:50">
      <c r="AE183" s="52"/>
      <c r="AF183" s="52"/>
      <c r="AJ183" s="3"/>
      <c r="AK183" s="14"/>
      <c r="AL183" s="14"/>
      <c r="AN183" s="14"/>
      <c r="AO183" s="3"/>
      <c r="AP183" s="3"/>
      <c r="AQ183" s="3"/>
      <c r="AR183" s="3"/>
      <c r="AS183" s="3"/>
      <c r="AT183" s="3"/>
      <c r="AU183" s="3"/>
      <c r="AV183" s="3"/>
      <c r="AW183" s="3"/>
      <c r="AX183" s="24"/>
    </row>
    <row r="184" spans="31:50">
      <c r="AE184" s="52"/>
      <c r="AF184" s="52"/>
      <c r="AJ184" s="3"/>
      <c r="AK184" s="14"/>
      <c r="AL184" s="14"/>
      <c r="AN184" s="14"/>
      <c r="AO184" s="3"/>
      <c r="AP184" s="3"/>
      <c r="AQ184" s="3"/>
      <c r="AR184" s="3"/>
      <c r="AS184" s="3"/>
      <c r="AT184" s="3"/>
      <c r="AU184" s="3"/>
      <c r="AV184" s="3"/>
      <c r="AW184" s="3"/>
      <c r="AX184" s="24"/>
    </row>
    <row r="185" spans="31:50">
      <c r="AE185" s="52"/>
      <c r="AF185" s="52"/>
      <c r="AJ185" s="3"/>
      <c r="AK185" s="14"/>
      <c r="AL185" s="14"/>
      <c r="AN185" s="14"/>
      <c r="AO185" s="3"/>
      <c r="AP185" s="3"/>
      <c r="AQ185" s="3"/>
      <c r="AR185" s="3"/>
      <c r="AS185" s="3"/>
      <c r="AT185" s="3"/>
      <c r="AU185" s="3"/>
      <c r="AV185" s="3"/>
      <c r="AW185" s="3"/>
      <c r="AX185" s="24"/>
    </row>
    <row r="186" spans="31:50">
      <c r="AE186" s="52"/>
      <c r="AF186" s="52"/>
      <c r="AJ186" s="3"/>
      <c r="AK186" s="14"/>
      <c r="AL186" s="14"/>
      <c r="AN186" s="14"/>
      <c r="AO186" s="3"/>
      <c r="AP186" s="3"/>
      <c r="AQ186" s="3"/>
      <c r="AR186" s="3"/>
      <c r="AS186" s="3"/>
      <c r="AT186" s="3"/>
      <c r="AU186" s="3"/>
      <c r="AV186" s="3"/>
      <c r="AW186" s="3"/>
      <c r="AX186" s="24"/>
    </row>
    <row r="187" spans="31:50">
      <c r="AE187" s="52"/>
      <c r="AF187" s="52"/>
      <c r="AJ187" s="3"/>
      <c r="AK187" s="14"/>
      <c r="AL187" s="14"/>
      <c r="AN187" s="14"/>
      <c r="AO187" s="3"/>
      <c r="AP187" s="3"/>
      <c r="AQ187" s="3"/>
      <c r="AR187" s="3"/>
      <c r="AS187" s="3"/>
      <c r="AT187" s="3"/>
      <c r="AU187" s="3"/>
      <c r="AV187" s="3"/>
      <c r="AW187" s="3"/>
      <c r="AX187" s="24"/>
    </row>
    <row r="188" spans="31:50">
      <c r="AE188" s="52"/>
      <c r="AF188" s="52"/>
      <c r="AJ188" s="3"/>
      <c r="AK188" s="14"/>
      <c r="AL188" s="14"/>
      <c r="AN188" s="14"/>
      <c r="AO188" s="3"/>
      <c r="AP188" s="3"/>
      <c r="AQ188" s="3"/>
      <c r="AR188" s="3"/>
      <c r="AS188" s="3"/>
      <c r="AT188" s="3"/>
      <c r="AU188" s="3"/>
      <c r="AV188" s="3"/>
      <c r="AW188" s="3"/>
      <c r="AX188" s="24"/>
    </row>
    <row r="189" spans="31:50">
      <c r="AE189" s="52"/>
      <c r="AF189" s="52"/>
      <c r="AJ189" s="3"/>
      <c r="AK189" s="14"/>
      <c r="AL189" s="14"/>
      <c r="AN189" s="14"/>
      <c r="AO189" s="3"/>
      <c r="AP189" s="3"/>
      <c r="AQ189" s="3"/>
      <c r="AR189" s="3"/>
      <c r="AS189" s="3"/>
      <c r="AT189" s="3"/>
      <c r="AU189" s="3"/>
      <c r="AV189" s="3"/>
      <c r="AW189" s="3"/>
      <c r="AX189" s="24"/>
    </row>
    <row r="190" spans="31:50">
      <c r="AE190" s="52"/>
      <c r="AF190" s="52"/>
      <c r="AJ190" s="3"/>
      <c r="AK190" s="14"/>
      <c r="AL190" s="14"/>
      <c r="AN190" s="14"/>
      <c r="AO190" s="3"/>
      <c r="AP190" s="3"/>
      <c r="AQ190" s="3"/>
      <c r="AR190" s="3"/>
      <c r="AS190" s="3"/>
      <c r="AT190" s="3"/>
      <c r="AU190" s="3"/>
      <c r="AV190" s="3"/>
      <c r="AW190" s="3"/>
      <c r="AX190" s="24"/>
    </row>
    <row r="191" spans="31:50">
      <c r="AE191" s="52"/>
      <c r="AF191" s="52"/>
      <c r="AJ191" s="3"/>
      <c r="AK191" s="14"/>
      <c r="AL191" s="14"/>
      <c r="AN191" s="14"/>
      <c r="AO191" s="3"/>
      <c r="AP191" s="3"/>
      <c r="AQ191" s="3"/>
      <c r="AR191" s="3"/>
      <c r="AS191" s="3"/>
      <c r="AT191" s="3"/>
      <c r="AU191" s="3"/>
      <c r="AV191" s="3"/>
      <c r="AW191" s="3"/>
      <c r="AX191" s="24"/>
    </row>
    <row r="192" spans="31:50">
      <c r="AE192" s="52"/>
      <c r="AF192" s="52"/>
      <c r="AJ192" s="3"/>
      <c r="AK192" s="14"/>
      <c r="AL192" s="14"/>
      <c r="AN192" s="14"/>
      <c r="AO192" s="3"/>
      <c r="AP192" s="3"/>
      <c r="AQ192" s="3"/>
      <c r="AR192" s="3"/>
      <c r="AS192" s="3"/>
      <c r="AT192" s="3"/>
      <c r="AU192" s="3"/>
      <c r="AV192" s="3"/>
      <c r="AW192" s="3"/>
      <c r="AX192" s="24"/>
    </row>
    <row r="193" spans="31:50">
      <c r="AE193" s="52"/>
      <c r="AF193" s="52"/>
      <c r="AI193" s="185"/>
      <c r="AJ193" s="3"/>
      <c r="AK193" s="14"/>
      <c r="AL193" s="14"/>
      <c r="AN193" s="14"/>
      <c r="AO193" s="3"/>
      <c r="AP193" s="3"/>
      <c r="AQ193" s="3"/>
      <c r="AR193" s="3"/>
      <c r="AS193" s="3"/>
      <c r="AT193" s="3"/>
      <c r="AU193" s="3"/>
      <c r="AV193" s="3"/>
      <c r="AW193" s="3"/>
      <c r="AX193" s="24"/>
    </row>
    <row r="194" spans="31:50">
      <c r="AE194" s="52"/>
      <c r="AF194" s="52"/>
      <c r="AI194" s="185"/>
      <c r="AJ194" s="3"/>
      <c r="AK194" s="14"/>
      <c r="AL194" s="14"/>
      <c r="AN194" s="14"/>
      <c r="AO194" s="3"/>
      <c r="AP194" s="3"/>
      <c r="AQ194" s="3"/>
      <c r="AR194" s="3"/>
      <c r="AS194" s="3"/>
      <c r="AT194" s="3"/>
      <c r="AU194" s="3"/>
      <c r="AV194" s="3"/>
      <c r="AW194" s="3"/>
      <c r="AX194" s="24"/>
    </row>
    <row r="195" spans="31:50">
      <c r="AE195" s="52"/>
      <c r="AF195" s="52"/>
      <c r="AI195" s="185"/>
      <c r="AJ195" s="3"/>
      <c r="AK195" s="14"/>
      <c r="AL195" s="14"/>
      <c r="AN195" s="14"/>
      <c r="AO195" s="3"/>
      <c r="AP195" s="3"/>
      <c r="AQ195" s="3"/>
      <c r="AR195" s="3"/>
      <c r="AS195" s="3"/>
      <c r="AT195" s="3"/>
      <c r="AU195" s="3"/>
      <c r="AV195" s="3"/>
      <c r="AW195" s="3"/>
      <c r="AX195" s="24"/>
    </row>
    <row r="196" spans="31:50">
      <c r="AE196" s="52"/>
      <c r="AF196" s="52"/>
      <c r="AI196" s="185"/>
      <c r="AJ196" s="3"/>
      <c r="AK196" s="14"/>
      <c r="AL196" s="14"/>
      <c r="AN196" s="14"/>
      <c r="AO196" s="3"/>
      <c r="AP196" s="3"/>
      <c r="AQ196" s="3"/>
      <c r="AR196" s="3"/>
      <c r="AS196" s="3"/>
      <c r="AT196" s="3"/>
      <c r="AU196" s="3"/>
      <c r="AV196" s="3"/>
      <c r="AW196" s="3"/>
      <c r="AX196" s="24"/>
    </row>
    <row r="197" spans="31:50">
      <c r="AE197" s="52"/>
      <c r="AF197" s="52"/>
      <c r="AH197" s="186"/>
      <c r="AI197" s="185"/>
      <c r="AJ197" s="3"/>
      <c r="AK197" s="14"/>
      <c r="AL197" s="14"/>
      <c r="AN197" s="14"/>
      <c r="AO197" s="3"/>
      <c r="AP197" s="3"/>
      <c r="AQ197" s="3"/>
      <c r="AR197" s="3"/>
      <c r="AS197" s="3"/>
      <c r="AT197" s="3"/>
      <c r="AU197" s="3"/>
      <c r="AV197" s="3"/>
      <c r="AW197" s="3"/>
      <c r="AX197" s="24"/>
    </row>
    <row r="198" spans="31:50">
      <c r="AE198" s="52"/>
      <c r="AF198" s="52"/>
      <c r="AH198" s="186"/>
      <c r="AI198" s="185"/>
      <c r="AJ198" s="3"/>
      <c r="AK198" s="14"/>
      <c r="AL198" s="14"/>
      <c r="AN198" s="14"/>
      <c r="AO198" s="3"/>
      <c r="AP198" s="3"/>
      <c r="AQ198" s="3"/>
      <c r="AR198" s="3"/>
      <c r="AS198" s="3"/>
      <c r="AT198" s="3"/>
      <c r="AU198" s="3"/>
      <c r="AV198" s="3"/>
      <c r="AW198" s="3"/>
      <c r="AX198" s="24"/>
    </row>
    <row r="199" spans="31:50">
      <c r="AE199" s="52"/>
      <c r="AF199" s="52"/>
      <c r="AH199" s="186"/>
      <c r="AI199" s="185"/>
      <c r="AJ199" s="3"/>
      <c r="AK199" s="14"/>
      <c r="AL199" s="14"/>
      <c r="AN199" s="14"/>
      <c r="AO199" s="3"/>
      <c r="AP199" s="3"/>
      <c r="AQ199" s="3"/>
      <c r="AR199" s="3"/>
      <c r="AS199" s="3"/>
      <c r="AT199" s="3"/>
      <c r="AU199" s="3"/>
      <c r="AV199" s="3"/>
      <c r="AW199" s="3"/>
      <c r="AX199" s="24"/>
    </row>
    <row r="200" spans="31:50">
      <c r="AE200" s="52"/>
      <c r="AF200" s="52"/>
      <c r="AH200" s="186"/>
      <c r="AI200" s="185"/>
      <c r="AJ200" s="3"/>
      <c r="AK200" s="14"/>
      <c r="AL200" s="14"/>
      <c r="AN200" s="14"/>
      <c r="AO200" s="3"/>
      <c r="AP200" s="3"/>
      <c r="AQ200" s="3"/>
      <c r="AR200" s="3"/>
      <c r="AS200" s="3"/>
      <c r="AT200" s="3"/>
      <c r="AU200" s="3"/>
      <c r="AV200" s="3"/>
      <c r="AW200" s="3"/>
      <c r="AX200" s="24"/>
    </row>
    <row r="201" spans="31:50">
      <c r="AE201" s="52"/>
      <c r="AF201" s="52"/>
      <c r="AH201" s="186"/>
      <c r="AI201" s="185"/>
      <c r="AJ201" s="3"/>
      <c r="AK201" s="14"/>
      <c r="AL201" s="14"/>
      <c r="AN201" s="14"/>
      <c r="AO201" s="3"/>
      <c r="AP201" s="3"/>
      <c r="AQ201" s="3"/>
      <c r="AR201" s="3"/>
      <c r="AS201" s="3"/>
      <c r="AT201" s="3"/>
      <c r="AU201" s="3"/>
      <c r="AV201" s="3"/>
      <c r="AW201" s="3"/>
      <c r="AX201" s="24"/>
    </row>
    <row r="202" spans="31:50">
      <c r="AE202" s="52"/>
      <c r="AF202" s="52"/>
      <c r="AH202" s="186"/>
      <c r="AI202" s="185"/>
      <c r="AJ202" s="3"/>
      <c r="AK202" s="14"/>
      <c r="AL202" s="14"/>
      <c r="AN202" s="14"/>
      <c r="AO202" s="3"/>
      <c r="AP202" s="3"/>
      <c r="AQ202" s="3"/>
      <c r="AR202" s="3"/>
      <c r="AS202" s="3"/>
      <c r="AT202" s="3"/>
      <c r="AU202" s="3"/>
      <c r="AV202" s="3"/>
      <c r="AW202" s="3"/>
      <c r="AX202" s="24"/>
    </row>
    <row r="203" spans="31:50">
      <c r="AE203" s="52"/>
      <c r="AF203" s="52"/>
      <c r="AH203" s="186"/>
      <c r="AI203" s="185"/>
      <c r="AJ203" s="3"/>
      <c r="AK203" s="14"/>
      <c r="AL203" s="14"/>
      <c r="AN203" s="14"/>
      <c r="AO203" s="3"/>
      <c r="AP203" s="3"/>
      <c r="AQ203" s="3"/>
      <c r="AR203" s="3"/>
      <c r="AS203" s="3"/>
      <c r="AT203" s="3"/>
      <c r="AU203" s="3"/>
      <c r="AV203" s="3"/>
      <c r="AW203" s="3"/>
      <c r="AX203" s="24"/>
    </row>
    <row r="204" spans="31:50">
      <c r="AE204" s="52"/>
      <c r="AF204" s="52"/>
      <c r="AH204" s="186"/>
      <c r="AI204" s="185"/>
      <c r="AJ204" s="3"/>
      <c r="AK204" s="14"/>
      <c r="AL204" s="14"/>
      <c r="AN204" s="14"/>
      <c r="AO204" s="3"/>
      <c r="AP204" s="3"/>
      <c r="AQ204" s="3"/>
      <c r="AR204" s="3"/>
      <c r="AS204" s="3"/>
      <c r="AT204" s="3"/>
      <c r="AU204" s="3"/>
      <c r="AV204" s="3"/>
      <c r="AW204" s="3"/>
      <c r="AX204" s="24"/>
    </row>
    <row r="205" spans="31:50">
      <c r="AE205" s="52"/>
      <c r="AF205" s="52"/>
      <c r="AH205" s="186"/>
      <c r="AI205" s="185"/>
      <c r="AJ205" s="3"/>
      <c r="AK205" s="14"/>
      <c r="AL205" s="14"/>
      <c r="AN205" s="14"/>
      <c r="AO205" s="3"/>
      <c r="AP205" s="3"/>
      <c r="AQ205" s="3"/>
      <c r="AR205" s="3"/>
      <c r="AS205" s="3"/>
      <c r="AT205" s="3"/>
      <c r="AU205" s="3"/>
      <c r="AV205" s="3"/>
      <c r="AW205" s="3"/>
      <c r="AX205" s="24"/>
    </row>
    <row r="206" spans="31:50">
      <c r="AE206" s="52"/>
      <c r="AF206" s="52"/>
      <c r="AH206" s="186"/>
      <c r="AI206" s="185"/>
      <c r="AJ206" s="3"/>
      <c r="AK206" s="14"/>
      <c r="AL206" s="14"/>
      <c r="AN206" s="14"/>
      <c r="AO206" s="3"/>
      <c r="AP206" s="3"/>
      <c r="AQ206" s="3"/>
      <c r="AR206" s="3"/>
      <c r="AS206" s="3"/>
      <c r="AT206" s="3"/>
      <c r="AU206" s="3"/>
      <c r="AV206" s="3"/>
      <c r="AW206" s="3"/>
      <c r="AX206" s="24"/>
    </row>
    <row r="207" spans="31:50">
      <c r="AE207" s="52"/>
      <c r="AF207" s="52"/>
      <c r="AH207" s="186"/>
      <c r="AI207" s="185"/>
      <c r="AJ207" s="3"/>
      <c r="AK207" s="14"/>
      <c r="AL207" s="14"/>
      <c r="AN207" s="14"/>
      <c r="AO207" s="3"/>
      <c r="AP207" s="3"/>
      <c r="AQ207" s="3"/>
      <c r="AR207" s="3"/>
      <c r="AS207" s="3"/>
      <c r="AT207" s="3"/>
      <c r="AU207" s="3"/>
      <c r="AV207" s="3"/>
      <c r="AW207" s="3"/>
      <c r="AX207" s="24"/>
    </row>
    <row r="208" spans="31:50">
      <c r="AE208" s="52"/>
      <c r="AF208" s="52"/>
      <c r="AH208" s="186"/>
      <c r="AI208" s="185"/>
      <c r="AJ208" s="3"/>
      <c r="AK208" s="14"/>
      <c r="AL208" s="14"/>
      <c r="AN208" s="14"/>
      <c r="AO208" s="3"/>
      <c r="AP208" s="3"/>
      <c r="AQ208" s="3"/>
      <c r="AR208" s="3"/>
      <c r="AS208" s="3"/>
      <c r="AT208" s="3"/>
      <c r="AU208" s="3"/>
      <c r="AV208" s="3"/>
      <c r="AW208" s="3"/>
      <c r="AX208" s="24"/>
    </row>
    <row r="209" spans="31:50">
      <c r="AE209" s="52"/>
      <c r="AF209" s="52"/>
      <c r="AH209" s="186"/>
      <c r="AI209" s="185"/>
      <c r="AJ209" s="3"/>
      <c r="AK209" s="14"/>
      <c r="AL209" s="14"/>
      <c r="AN209" s="14"/>
      <c r="AO209" s="3"/>
      <c r="AP209" s="3"/>
      <c r="AQ209" s="3"/>
      <c r="AR209" s="3"/>
      <c r="AS209" s="3"/>
      <c r="AT209" s="3"/>
      <c r="AU209" s="3"/>
      <c r="AV209" s="3"/>
      <c r="AW209" s="3"/>
      <c r="AX209" s="24"/>
    </row>
    <row r="210" spans="31:50">
      <c r="AE210" s="52"/>
      <c r="AF210" s="52"/>
      <c r="AH210" s="186"/>
      <c r="AI210" s="185"/>
      <c r="AJ210" s="3"/>
      <c r="AK210" s="14"/>
      <c r="AL210" s="14"/>
      <c r="AN210" s="14"/>
      <c r="AO210" s="3"/>
      <c r="AP210" s="3"/>
      <c r="AQ210" s="3"/>
      <c r="AR210" s="3"/>
      <c r="AS210" s="3"/>
      <c r="AT210" s="3"/>
      <c r="AU210" s="3"/>
      <c r="AV210" s="3"/>
      <c r="AW210" s="3"/>
      <c r="AX210" s="24"/>
    </row>
    <row r="211" spans="31:50">
      <c r="AE211" s="52"/>
      <c r="AF211" s="52"/>
      <c r="AH211" s="186"/>
      <c r="AI211" s="185"/>
      <c r="AJ211" s="3"/>
      <c r="AK211" s="14"/>
      <c r="AL211" s="14"/>
      <c r="AN211" s="14"/>
      <c r="AO211" s="3"/>
      <c r="AP211" s="3"/>
      <c r="AQ211" s="3"/>
      <c r="AR211" s="3"/>
      <c r="AS211" s="3"/>
      <c r="AT211" s="3"/>
      <c r="AU211" s="3"/>
      <c r="AV211" s="3"/>
      <c r="AW211" s="3"/>
      <c r="AX211" s="24"/>
    </row>
    <row r="212" spans="31:50">
      <c r="AE212" s="52"/>
      <c r="AF212" s="52"/>
      <c r="AH212" s="186"/>
      <c r="AI212" s="185"/>
      <c r="AJ212" s="3"/>
      <c r="AK212" s="14"/>
      <c r="AL212" s="14"/>
      <c r="AN212" s="14"/>
      <c r="AO212" s="3"/>
      <c r="AP212" s="3"/>
      <c r="AQ212" s="3"/>
      <c r="AR212" s="3"/>
      <c r="AS212" s="3"/>
      <c r="AT212" s="3"/>
      <c r="AU212" s="3"/>
      <c r="AV212" s="3"/>
      <c r="AW212" s="3"/>
      <c r="AX212" s="24"/>
    </row>
    <row r="213" spans="31:50">
      <c r="AE213" s="52"/>
      <c r="AF213" s="52"/>
      <c r="AH213" s="186"/>
      <c r="AI213" s="185"/>
      <c r="AJ213" s="3"/>
      <c r="AK213" s="14"/>
      <c r="AL213" s="14"/>
      <c r="AN213" s="14"/>
      <c r="AO213" s="3"/>
      <c r="AP213" s="3"/>
      <c r="AQ213" s="3"/>
      <c r="AR213" s="3"/>
      <c r="AS213" s="3"/>
      <c r="AT213" s="3"/>
      <c r="AU213" s="3"/>
      <c r="AV213" s="3"/>
      <c r="AW213" s="3"/>
      <c r="AX213" s="24"/>
    </row>
    <row r="214" spans="31:50">
      <c r="AE214" s="52"/>
      <c r="AF214" s="52"/>
      <c r="AH214" s="186"/>
      <c r="AI214" s="185"/>
      <c r="AJ214" s="3"/>
      <c r="AK214" s="14"/>
      <c r="AL214" s="14"/>
      <c r="AN214" s="14"/>
      <c r="AO214" s="3"/>
      <c r="AP214" s="3"/>
      <c r="AQ214" s="3"/>
      <c r="AR214" s="3"/>
      <c r="AS214" s="3"/>
      <c r="AT214" s="3"/>
      <c r="AU214" s="3"/>
      <c r="AV214" s="3"/>
      <c r="AW214" s="3"/>
      <c r="AX214" s="24"/>
    </row>
    <row r="215" spans="31:50">
      <c r="AE215" s="52"/>
      <c r="AF215" s="52"/>
      <c r="AH215" s="186"/>
      <c r="AI215" s="185"/>
      <c r="AJ215" s="3"/>
      <c r="AK215" s="14"/>
      <c r="AL215" s="14"/>
      <c r="AN215" s="14"/>
      <c r="AO215" s="3"/>
      <c r="AP215" s="3"/>
      <c r="AQ215" s="3"/>
      <c r="AR215" s="3"/>
      <c r="AS215" s="3"/>
      <c r="AT215" s="3"/>
      <c r="AU215" s="3"/>
      <c r="AV215" s="3"/>
      <c r="AW215" s="3"/>
      <c r="AX215" s="24"/>
    </row>
    <row r="216" spans="31:50">
      <c r="AE216" s="52"/>
      <c r="AF216" s="52"/>
      <c r="AH216" s="186"/>
      <c r="AI216" s="185"/>
      <c r="AJ216" s="3"/>
      <c r="AK216" s="14"/>
      <c r="AL216" s="14"/>
      <c r="AN216" s="14"/>
      <c r="AO216" s="3"/>
      <c r="AP216" s="3"/>
      <c r="AQ216" s="3"/>
      <c r="AR216" s="3"/>
      <c r="AS216" s="3"/>
      <c r="AT216" s="3"/>
      <c r="AU216" s="3"/>
      <c r="AV216" s="3"/>
      <c r="AW216" s="3"/>
      <c r="AX216" s="24"/>
    </row>
    <row r="217" spans="31:50">
      <c r="AE217" s="52"/>
      <c r="AF217" s="52"/>
      <c r="AH217" s="186"/>
      <c r="AI217" s="185"/>
      <c r="AJ217" s="3"/>
      <c r="AK217" s="14"/>
      <c r="AL217" s="14"/>
      <c r="AN217" s="14"/>
      <c r="AO217" s="3"/>
      <c r="AP217" s="3"/>
      <c r="AQ217" s="3"/>
      <c r="AR217" s="3"/>
      <c r="AS217" s="3"/>
      <c r="AT217" s="3"/>
      <c r="AU217" s="3"/>
      <c r="AV217" s="3"/>
      <c r="AW217" s="3"/>
      <c r="AX217" s="24"/>
    </row>
    <row r="218" spans="31:50">
      <c r="AE218" s="52"/>
      <c r="AF218" s="52"/>
      <c r="AH218" s="186"/>
      <c r="AI218" s="185"/>
      <c r="AJ218" s="3"/>
      <c r="AK218" s="14"/>
      <c r="AL218" s="14"/>
      <c r="AN218" s="14"/>
      <c r="AO218" s="3"/>
      <c r="AP218" s="3"/>
      <c r="AQ218" s="3"/>
      <c r="AR218" s="3"/>
      <c r="AS218" s="3"/>
      <c r="AT218" s="3"/>
      <c r="AU218" s="3"/>
      <c r="AV218" s="3"/>
      <c r="AW218" s="3"/>
      <c r="AX218" s="24"/>
    </row>
    <row r="219" spans="31:50">
      <c r="AE219" s="52"/>
      <c r="AF219" s="52"/>
      <c r="AH219" s="186"/>
      <c r="AI219" s="185"/>
      <c r="AJ219" s="3"/>
      <c r="AK219" s="14"/>
      <c r="AL219" s="14"/>
      <c r="AN219" s="14"/>
      <c r="AO219" s="3"/>
      <c r="AP219" s="3"/>
      <c r="AQ219" s="3"/>
      <c r="AR219" s="3"/>
      <c r="AS219" s="3"/>
      <c r="AT219" s="3"/>
      <c r="AU219" s="3"/>
      <c r="AV219" s="3"/>
      <c r="AW219" s="3"/>
      <c r="AX219" s="24"/>
    </row>
    <row r="220" spans="31:50">
      <c r="AE220" s="52"/>
      <c r="AF220" s="52"/>
      <c r="AH220" s="186"/>
      <c r="AI220" s="185"/>
      <c r="AJ220" s="3"/>
      <c r="AK220" s="14"/>
      <c r="AL220" s="14"/>
      <c r="AN220" s="14"/>
      <c r="AO220" s="3"/>
      <c r="AP220" s="3"/>
      <c r="AQ220" s="3"/>
      <c r="AR220" s="3"/>
      <c r="AS220" s="3"/>
      <c r="AT220" s="3"/>
      <c r="AU220" s="3"/>
      <c r="AV220" s="3"/>
      <c r="AW220" s="3"/>
      <c r="AX220" s="24"/>
    </row>
    <row r="221" spans="31:50">
      <c r="AE221" s="52"/>
      <c r="AF221" s="52"/>
      <c r="AH221" s="186"/>
      <c r="AI221" s="185"/>
      <c r="AJ221" s="3"/>
      <c r="AK221" s="14"/>
      <c r="AL221" s="14"/>
      <c r="AN221" s="14"/>
      <c r="AO221" s="3"/>
      <c r="AP221" s="3"/>
      <c r="AQ221" s="3"/>
      <c r="AR221" s="3"/>
      <c r="AS221" s="3"/>
      <c r="AT221" s="3"/>
      <c r="AU221" s="3"/>
      <c r="AV221" s="3"/>
      <c r="AW221" s="3"/>
      <c r="AX221" s="24"/>
    </row>
    <row r="222" spans="31:50">
      <c r="AE222" s="52"/>
      <c r="AF222" s="52"/>
      <c r="AH222" s="186"/>
      <c r="AI222" s="185"/>
      <c r="AJ222" s="3"/>
      <c r="AK222" s="14"/>
      <c r="AL222" s="14"/>
      <c r="AN222" s="14"/>
      <c r="AO222" s="3"/>
      <c r="AP222" s="3"/>
      <c r="AQ222" s="3"/>
      <c r="AR222" s="3"/>
      <c r="AS222" s="3"/>
      <c r="AT222" s="3"/>
      <c r="AU222" s="3"/>
      <c r="AV222" s="3"/>
      <c r="AW222" s="3"/>
      <c r="AX222" s="24"/>
    </row>
    <row r="223" spans="31:50">
      <c r="AE223" s="52"/>
      <c r="AF223" s="52"/>
      <c r="AH223" s="186"/>
      <c r="AI223" s="185"/>
      <c r="AJ223" s="3"/>
      <c r="AK223" s="14"/>
      <c r="AL223" s="14"/>
      <c r="AN223" s="14"/>
      <c r="AO223" s="3"/>
      <c r="AP223" s="3"/>
      <c r="AQ223" s="3"/>
      <c r="AR223" s="3"/>
      <c r="AS223" s="3"/>
      <c r="AT223" s="3"/>
      <c r="AU223" s="3"/>
      <c r="AV223" s="3"/>
      <c r="AW223" s="3"/>
      <c r="AX223" s="24"/>
    </row>
    <row r="224" spans="31:50">
      <c r="AE224" s="52"/>
      <c r="AF224" s="52"/>
      <c r="AH224" s="186"/>
      <c r="AI224" s="185"/>
      <c r="AJ224" s="3"/>
      <c r="AK224" s="14"/>
      <c r="AL224" s="14"/>
      <c r="AN224" s="14"/>
      <c r="AO224" s="3"/>
      <c r="AP224" s="3"/>
      <c r="AQ224" s="3"/>
      <c r="AR224" s="3"/>
      <c r="AS224" s="3"/>
      <c r="AT224" s="3"/>
      <c r="AU224" s="3"/>
      <c r="AV224" s="3"/>
      <c r="AW224" s="3"/>
      <c r="AX224" s="24"/>
    </row>
    <row r="225" spans="31:50">
      <c r="AE225" s="52"/>
      <c r="AF225" s="52"/>
      <c r="AH225" s="186"/>
      <c r="AI225" s="185"/>
      <c r="AJ225" s="3"/>
      <c r="AK225" s="14"/>
      <c r="AL225" s="14"/>
      <c r="AN225" s="14"/>
      <c r="AO225" s="3"/>
      <c r="AP225" s="3"/>
      <c r="AQ225" s="3"/>
      <c r="AR225" s="3"/>
      <c r="AS225" s="3"/>
      <c r="AT225" s="3"/>
      <c r="AU225" s="3"/>
      <c r="AV225" s="3"/>
      <c r="AW225" s="3"/>
      <c r="AX225" s="24"/>
    </row>
    <row r="226" spans="31:50">
      <c r="AE226" s="52"/>
      <c r="AF226" s="52"/>
      <c r="AH226" s="186"/>
      <c r="AI226" s="185"/>
      <c r="AJ226" s="3"/>
      <c r="AK226" s="14"/>
      <c r="AL226" s="14"/>
      <c r="AN226" s="14"/>
      <c r="AO226" s="3"/>
      <c r="AP226" s="3"/>
      <c r="AQ226" s="3"/>
      <c r="AR226" s="3"/>
      <c r="AS226" s="3"/>
      <c r="AT226" s="3"/>
      <c r="AU226" s="3"/>
      <c r="AV226" s="3"/>
      <c r="AW226" s="3"/>
      <c r="AX226" s="24"/>
    </row>
    <row r="227" spans="31:50">
      <c r="AE227" s="52"/>
      <c r="AF227" s="52"/>
      <c r="AH227" s="186"/>
      <c r="AI227" s="185"/>
      <c r="AJ227" s="3"/>
      <c r="AK227" s="14"/>
      <c r="AL227" s="14"/>
      <c r="AN227" s="14"/>
      <c r="AO227" s="3"/>
      <c r="AP227" s="3"/>
      <c r="AQ227" s="3"/>
      <c r="AR227" s="3"/>
      <c r="AS227" s="3"/>
      <c r="AT227" s="3"/>
      <c r="AU227" s="3"/>
      <c r="AV227" s="3"/>
      <c r="AW227" s="3"/>
      <c r="AX227" s="24"/>
    </row>
    <row r="228" spans="31:50">
      <c r="AE228" s="52"/>
      <c r="AF228" s="52"/>
      <c r="AH228" s="186"/>
      <c r="AI228" s="185"/>
      <c r="AJ228" s="3"/>
      <c r="AK228" s="14"/>
      <c r="AL228" s="14"/>
      <c r="AN228" s="14"/>
      <c r="AO228" s="3"/>
      <c r="AP228" s="3"/>
      <c r="AQ228" s="3"/>
      <c r="AR228" s="3"/>
      <c r="AS228" s="3"/>
      <c r="AT228" s="3"/>
      <c r="AU228" s="3"/>
      <c r="AV228" s="3"/>
      <c r="AW228" s="3"/>
      <c r="AX228" s="24"/>
    </row>
    <row r="229" spans="31:50">
      <c r="AE229" s="52"/>
      <c r="AF229" s="52"/>
      <c r="AH229" s="186"/>
      <c r="AI229" s="185"/>
      <c r="AJ229" s="3"/>
      <c r="AK229" s="14"/>
      <c r="AL229" s="14"/>
      <c r="AN229" s="14"/>
      <c r="AO229" s="3"/>
      <c r="AP229" s="3"/>
      <c r="AQ229" s="3"/>
      <c r="AR229" s="3"/>
      <c r="AS229" s="3"/>
      <c r="AT229" s="3"/>
      <c r="AU229" s="3"/>
      <c r="AV229" s="3"/>
      <c r="AW229" s="3"/>
      <c r="AX229" s="24"/>
    </row>
    <row r="230" spans="31:50">
      <c r="AE230" s="52"/>
      <c r="AF230" s="52"/>
      <c r="AH230" s="186"/>
      <c r="AI230" s="185"/>
      <c r="AJ230" s="3"/>
      <c r="AK230" s="14"/>
      <c r="AL230" s="14"/>
      <c r="AN230" s="14"/>
      <c r="AO230" s="3"/>
      <c r="AP230" s="3"/>
      <c r="AQ230" s="3"/>
      <c r="AR230" s="3"/>
      <c r="AS230" s="3"/>
      <c r="AT230" s="3"/>
      <c r="AU230" s="3"/>
      <c r="AV230" s="3"/>
      <c r="AW230" s="3"/>
      <c r="AX230" s="24"/>
    </row>
    <row r="231" spans="31:50">
      <c r="AE231" s="52"/>
      <c r="AF231" s="52"/>
      <c r="AH231" s="186"/>
      <c r="AI231" s="185"/>
      <c r="AJ231" s="3"/>
      <c r="AK231" s="14"/>
      <c r="AL231" s="14"/>
      <c r="AN231" s="14"/>
      <c r="AO231" s="3"/>
      <c r="AP231" s="3"/>
      <c r="AQ231" s="3"/>
      <c r="AR231" s="3"/>
      <c r="AS231" s="3"/>
      <c r="AT231" s="3"/>
      <c r="AU231" s="3"/>
      <c r="AV231" s="3"/>
      <c r="AW231" s="3"/>
      <c r="AX231" s="24"/>
    </row>
    <row r="232" spans="31:50">
      <c r="AE232" s="52"/>
      <c r="AF232" s="52"/>
      <c r="AH232" s="186"/>
      <c r="AI232" s="185"/>
      <c r="AJ232" s="3"/>
      <c r="AK232" s="14"/>
      <c r="AL232" s="14"/>
      <c r="AN232" s="14"/>
      <c r="AO232" s="3"/>
      <c r="AP232" s="3"/>
      <c r="AQ232" s="3"/>
      <c r="AR232" s="3"/>
      <c r="AS232" s="3"/>
      <c r="AT232" s="3"/>
      <c r="AU232" s="3"/>
      <c r="AV232" s="3"/>
      <c r="AW232" s="3"/>
      <c r="AX232" s="24"/>
    </row>
    <row r="233" spans="31:50">
      <c r="AE233" s="52"/>
      <c r="AF233" s="52"/>
      <c r="AH233" s="186"/>
      <c r="AI233" s="185"/>
      <c r="AJ233" s="3"/>
      <c r="AK233" s="14"/>
      <c r="AL233" s="14"/>
      <c r="AN233" s="14"/>
      <c r="AO233" s="3"/>
      <c r="AP233" s="3"/>
      <c r="AQ233" s="3"/>
      <c r="AR233" s="3"/>
      <c r="AS233" s="3"/>
      <c r="AT233" s="3"/>
      <c r="AU233" s="3"/>
      <c r="AV233" s="3"/>
      <c r="AW233" s="3"/>
      <c r="AX233" s="24"/>
    </row>
    <row r="234" spans="31:50">
      <c r="AE234" s="52"/>
      <c r="AF234" s="52"/>
      <c r="AH234" s="186"/>
      <c r="AI234" s="185"/>
      <c r="AJ234" s="3"/>
      <c r="AK234" s="14"/>
      <c r="AL234" s="14"/>
      <c r="AN234" s="14"/>
      <c r="AO234" s="3"/>
      <c r="AP234" s="3"/>
      <c r="AQ234" s="3"/>
      <c r="AR234" s="3"/>
      <c r="AS234" s="3"/>
      <c r="AT234" s="3"/>
      <c r="AU234" s="3"/>
      <c r="AV234" s="3"/>
      <c r="AW234" s="3"/>
      <c r="AX234" s="24"/>
    </row>
    <row r="235" spans="31:50">
      <c r="AE235" s="52"/>
      <c r="AF235" s="52"/>
      <c r="AH235" s="186"/>
      <c r="AI235" s="185"/>
      <c r="AJ235" s="3"/>
      <c r="AK235" s="14"/>
      <c r="AL235" s="14"/>
      <c r="AN235" s="14"/>
      <c r="AO235" s="3"/>
      <c r="AP235" s="3"/>
      <c r="AQ235" s="3"/>
      <c r="AR235" s="3"/>
      <c r="AS235" s="3"/>
      <c r="AT235" s="3"/>
      <c r="AU235" s="3"/>
      <c r="AV235" s="3"/>
      <c r="AW235" s="3"/>
      <c r="AX235" s="24"/>
    </row>
    <row r="236" spans="31:50">
      <c r="AE236" s="52"/>
      <c r="AF236" s="52"/>
      <c r="AH236" s="186"/>
      <c r="AI236" s="185"/>
      <c r="AJ236" s="3"/>
      <c r="AK236" s="14"/>
      <c r="AL236" s="14"/>
      <c r="AN236" s="14"/>
      <c r="AO236" s="3"/>
      <c r="AP236" s="3"/>
      <c r="AQ236" s="3"/>
      <c r="AR236" s="3"/>
      <c r="AS236" s="3"/>
      <c r="AT236" s="3"/>
      <c r="AU236" s="3"/>
      <c r="AV236" s="3"/>
      <c r="AW236" s="3"/>
      <c r="AX236" s="24"/>
    </row>
    <row r="237" spans="31:50">
      <c r="AE237" s="52"/>
      <c r="AF237" s="52"/>
      <c r="AH237" s="186"/>
      <c r="AI237" s="185"/>
      <c r="AJ237" s="3"/>
      <c r="AK237" s="14"/>
      <c r="AL237" s="14"/>
      <c r="AN237" s="14"/>
      <c r="AO237" s="3"/>
      <c r="AP237" s="3"/>
      <c r="AQ237" s="3"/>
      <c r="AR237" s="3"/>
      <c r="AS237" s="3"/>
      <c r="AT237" s="3"/>
      <c r="AU237" s="3"/>
      <c r="AV237" s="3"/>
      <c r="AW237" s="3"/>
      <c r="AX237" s="24"/>
    </row>
    <row r="238" spans="31:50">
      <c r="AE238" s="52"/>
      <c r="AF238" s="52"/>
      <c r="AH238" s="186"/>
      <c r="AI238" s="185"/>
      <c r="AJ238" s="3"/>
      <c r="AK238" s="14"/>
      <c r="AL238" s="14"/>
      <c r="AN238" s="14"/>
      <c r="AO238" s="3"/>
      <c r="AP238" s="3"/>
      <c r="AQ238" s="3"/>
      <c r="AR238" s="3"/>
      <c r="AS238" s="3"/>
      <c r="AT238" s="3"/>
      <c r="AU238" s="3"/>
      <c r="AV238" s="3"/>
      <c r="AW238" s="3"/>
      <c r="AX238" s="24"/>
    </row>
    <row r="239" spans="31:50">
      <c r="AE239" s="52"/>
      <c r="AF239" s="52"/>
      <c r="AH239" s="186"/>
      <c r="AI239" s="185"/>
      <c r="AJ239" s="3"/>
      <c r="AK239" s="14"/>
      <c r="AL239" s="14"/>
      <c r="AN239" s="14"/>
      <c r="AO239" s="3"/>
      <c r="AP239" s="3"/>
      <c r="AQ239" s="3"/>
      <c r="AR239" s="3"/>
      <c r="AS239" s="3"/>
      <c r="AT239" s="3"/>
      <c r="AU239" s="3"/>
      <c r="AV239" s="3"/>
      <c r="AW239" s="3"/>
      <c r="AX239" s="24"/>
    </row>
    <row r="240" spans="31:50">
      <c r="AE240" s="52"/>
      <c r="AF240" s="52"/>
      <c r="AH240" s="186"/>
      <c r="AI240" s="185"/>
      <c r="AJ240" s="3"/>
      <c r="AK240" s="14"/>
      <c r="AL240" s="14"/>
      <c r="AN240" s="14"/>
      <c r="AO240" s="3"/>
      <c r="AP240" s="3"/>
      <c r="AQ240" s="3"/>
      <c r="AR240" s="3"/>
      <c r="AS240" s="3"/>
      <c r="AT240" s="3"/>
      <c r="AU240" s="3"/>
      <c r="AV240" s="3"/>
      <c r="AW240" s="3"/>
      <c r="AX240" s="24"/>
    </row>
    <row r="241" spans="31:50">
      <c r="AE241" s="52"/>
      <c r="AF241" s="52"/>
      <c r="AH241" s="186"/>
      <c r="AI241" s="185"/>
      <c r="AJ241" s="3"/>
      <c r="AK241" s="14"/>
      <c r="AL241" s="14"/>
      <c r="AN241" s="14"/>
      <c r="AO241" s="3"/>
      <c r="AP241" s="3"/>
      <c r="AQ241" s="3"/>
      <c r="AR241" s="3"/>
      <c r="AS241" s="3"/>
      <c r="AT241" s="3"/>
      <c r="AU241" s="3"/>
      <c r="AV241" s="3"/>
      <c r="AW241" s="3"/>
      <c r="AX241" s="24"/>
    </row>
    <row r="242" spans="31:50">
      <c r="AE242" s="52"/>
      <c r="AF242" s="52"/>
      <c r="AH242" s="186"/>
      <c r="AI242" s="185"/>
      <c r="AJ242" s="3"/>
      <c r="AK242" s="14"/>
      <c r="AL242" s="14"/>
      <c r="AN242" s="14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31:50">
      <c r="AE243" s="52"/>
      <c r="AF243" s="52"/>
      <c r="AH243" s="186"/>
      <c r="AI243" s="185"/>
      <c r="AJ243" s="3"/>
      <c r="AK243" s="14"/>
      <c r="AL243" s="14"/>
      <c r="AN243" s="14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31:50">
      <c r="AE244" s="52"/>
      <c r="AF244" s="52"/>
      <c r="AH244" s="186"/>
      <c r="AI244" s="185"/>
      <c r="AJ244" s="3"/>
      <c r="AK244" s="14"/>
      <c r="AL244" s="14"/>
      <c r="AN244" s="14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31:50">
      <c r="AE245" s="52"/>
      <c r="AF245" s="52"/>
      <c r="AH245" s="186"/>
      <c r="AI245" s="185"/>
      <c r="AJ245" s="3"/>
      <c r="AK245" s="14"/>
      <c r="AL245" s="14"/>
      <c r="AN245" s="14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31:50">
      <c r="AE246" s="52"/>
      <c r="AF246" s="52"/>
      <c r="AH246" s="186"/>
      <c r="AI246" s="185"/>
      <c r="AJ246" s="3"/>
      <c r="AK246" s="14"/>
      <c r="AL246" s="14"/>
      <c r="AN246" s="14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31:50">
      <c r="AE247" s="52"/>
      <c r="AF247" s="52"/>
      <c r="AH247" s="186"/>
      <c r="AI247" s="185"/>
      <c r="AJ247" s="3"/>
      <c r="AK247" s="14"/>
      <c r="AL247" s="14"/>
      <c r="AN247" s="14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31:50">
      <c r="AE248" s="52"/>
      <c r="AF248" s="52"/>
      <c r="AH248" s="186"/>
      <c r="AI248" s="185"/>
      <c r="AJ248" s="3"/>
      <c r="AK248" s="14"/>
      <c r="AL248" s="14"/>
      <c r="AN248" s="14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31:50">
      <c r="AE249" s="52"/>
      <c r="AF249" s="52"/>
      <c r="AH249" s="186"/>
      <c r="AI249" s="185"/>
      <c r="AJ249" s="3"/>
      <c r="AK249" s="14"/>
      <c r="AL249" s="14"/>
      <c r="AN249" s="14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31:50">
      <c r="AE250" s="52"/>
      <c r="AF250" s="52"/>
      <c r="AH250" s="186"/>
      <c r="AI250" s="185"/>
      <c r="AJ250" s="3"/>
      <c r="AK250" s="14"/>
      <c r="AL250" s="14"/>
      <c r="AN250" s="14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31:50">
      <c r="AE251" s="52"/>
      <c r="AF251" s="52"/>
      <c r="AH251" s="186"/>
      <c r="AI251" s="185"/>
      <c r="AJ251" s="3"/>
      <c r="AK251" s="14"/>
      <c r="AL251" s="14"/>
      <c r="AN251" s="14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31:50">
      <c r="AE252" s="52"/>
      <c r="AF252" s="52"/>
      <c r="AH252" s="186"/>
      <c r="AI252" s="185"/>
      <c r="AJ252" s="3"/>
      <c r="AK252" s="14"/>
      <c r="AL252" s="14"/>
      <c r="AN252" s="14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31:50">
      <c r="AE253" s="52"/>
      <c r="AF253" s="52"/>
      <c r="AH253" s="186"/>
      <c r="AI253" s="185"/>
      <c r="AJ253" s="3"/>
      <c r="AK253" s="14"/>
      <c r="AL253" s="14"/>
      <c r="AN253" s="14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31:50">
      <c r="AE254" s="52"/>
      <c r="AF254" s="52"/>
      <c r="AH254" s="186"/>
      <c r="AI254" s="185"/>
      <c r="AJ254" s="3"/>
      <c r="AK254" s="14"/>
      <c r="AL254" s="14"/>
      <c r="AN254" s="14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31:50">
      <c r="AE255" s="52"/>
      <c r="AF255" s="52"/>
      <c r="AH255" s="186"/>
      <c r="AI255" s="185"/>
      <c r="AJ255" s="3"/>
      <c r="AK255" s="14"/>
      <c r="AL255" s="14"/>
      <c r="AN255" s="14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31:50">
      <c r="AE256" s="52"/>
      <c r="AF256" s="52"/>
      <c r="AH256" s="186"/>
      <c r="AI256" s="185"/>
      <c r="AJ256" s="3"/>
      <c r="AK256" s="14"/>
      <c r="AL256" s="14"/>
      <c r="AN256" s="14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31:49">
      <c r="AE257" s="52"/>
      <c r="AF257" s="52"/>
      <c r="AH257" s="186"/>
      <c r="AI257" s="185"/>
      <c r="AJ257" s="3"/>
      <c r="AK257" s="14"/>
      <c r="AL257" s="14"/>
      <c r="AN257" s="14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31:49">
      <c r="AE258" s="52"/>
      <c r="AF258" s="52"/>
      <c r="AH258" s="186"/>
      <c r="AI258" s="185"/>
      <c r="AJ258" s="3"/>
      <c r="AK258" s="14"/>
      <c r="AL258" s="14"/>
      <c r="AN258" s="14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31:49">
      <c r="AE259" s="52"/>
      <c r="AF259" s="52"/>
      <c r="AH259" s="186"/>
      <c r="AI259" s="185"/>
      <c r="AJ259" s="3"/>
      <c r="AK259" s="14"/>
      <c r="AL259" s="14"/>
      <c r="AN259" s="14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31:49">
      <c r="AE260" s="52"/>
      <c r="AF260" s="52"/>
      <c r="AH260" s="186"/>
      <c r="AI260" s="185"/>
      <c r="AJ260" s="3"/>
      <c r="AK260" s="14"/>
      <c r="AL260" s="14"/>
      <c r="AN260" s="14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31:49">
      <c r="AE261" s="52"/>
      <c r="AF261" s="52"/>
      <c r="AH261" s="186"/>
      <c r="AI261" s="185"/>
      <c r="AJ261" s="3"/>
      <c r="AK261" s="14"/>
      <c r="AL261" s="14"/>
      <c r="AN261" s="14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31:49">
      <c r="AE262" s="52"/>
      <c r="AF262" s="52"/>
      <c r="AH262" s="186"/>
      <c r="AI262" s="185"/>
      <c r="AJ262" s="3"/>
      <c r="AK262" s="14"/>
      <c r="AL262" s="14"/>
      <c r="AN262" s="14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31:49">
      <c r="AE263" s="52"/>
      <c r="AF263" s="52"/>
      <c r="AH263" s="186"/>
      <c r="AI263" s="185"/>
      <c r="AJ263" s="3"/>
      <c r="AK263" s="14"/>
      <c r="AL263" s="14"/>
      <c r="AN263" s="14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31:49">
      <c r="AE264" s="52"/>
      <c r="AF264" s="52"/>
      <c r="AH264" s="186"/>
      <c r="AI264" s="185"/>
      <c r="AJ264" s="3"/>
      <c r="AK264" s="14"/>
      <c r="AL264" s="14"/>
      <c r="AN264" s="14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31:49">
      <c r="AE265" s="52"/>
      <c r="AF265" s="52"/>
      <c r="AH265" s="186"/>
      <c r="AI265" s="185"/>
      <c r="AJ265" s="3"/>
      <c r="AK265" s="14"/>
      <c r="AL265" s="14"/>
      <c r="AN265" s="14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31:49">
      <c r="AE266" s="52"/>
      <c r="AF266" s="52"/>
      <c r="AH266" s="186"/>
      <c r="AI266" s="185"/>
      <c r="AJ266" s="3"/>
      <c r="AK266" s="14"/>
      <c r="AL266" s="14"/>
      <c r="AN266" s="14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31:49">
      <c r="AE267" s="52"/>
      <c r="AF267" s="52"/>
      <c r="AH267" s="186"/>
      <c r="AI267" s="185"/>
      <c r="AJ267" s="3"/>
      <c r="AK267" s="14"/>
      <c r="AL267" s="14"/>
      <c r="AN267" s="14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31:49">
      <c r="AE268" s="52"/>
      <c r="AF268" s="52"/>
      <c r="AH268" s="186"/>
      <c r="AI268" s="185"/>
      <c r="AJ268" s="3"/>
      <c r="AK268" s="14"/>
      <c r="AL268" s="14"/>
      <c r="AN268" s="14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31:49">
      <c r="AE269" s="52"/>
      <c r="AF269" s="52"/>
      <c r="AH269" s="186"/>
      <c r="AI269" s="185"/>
      <c r="AJ269" s="3"/>
      <c r="AK269" s="14"/>
      <c r="AL269" s="14"/>
      <c r="AN269" s="14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31:49">
      <c r="AE270" s="52"/>
      <c r="AF270" s="52"/>
      <c r="AH270" s="186"/>
      <c r="AI270" s="185"/>
      <c r="AJ270" s="3"/>
      <c r="AK270" s="14"/>
      <c r="AL270" s="14"/>
      <c r="AN270" s="14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31:49">
      <c r="AE271" s="52"/>
      <c r="AF271" s="52"/>
      <c r="AH271" s="186"/>
      <c r="AI271" s="185"/>
      <c r="AJ271" s="3"/>
      <c r="AK271" s="14"/>
      <c r="AL271" s="14"/>
      <c r="AN271" s="14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31:49">
      <c r="AE272" s="52"/>
      <c r="AF272" s="52"/>
      <c r="AH272" s="186"/>
      <c r="AI272" s="185"/>
      <c r="AJ272" s="3"/>
      <c r="AK272" s="14"/>
      <c r="AL272" s="14"/>
      <c r="AN272" s="14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31:49">
      <c r="AE273" s="52"/>
      <c r="AF273" s="52"/>
      <c r="AH273" s="186"/>
      <c r="AI273" s="185"/>
      <c r="AJ273" s="3"/>
      <c r="AK273" s="14"/>
      <c r="AL273" s="14"/>
      <c r="AN273" s="14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31:49">
      <c r="AE274" s="52"/>
      <c r="AF274" s="52"/>
      <c r="AH274" s="186"/>
      <c r="AI274" s="185"/>
      <c r="AJ274" s="3"/>
      <c r="AK274" s="14"/>
      <c r="AL274" s="14"/>
      <c r="AN274" s="14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31:49">
      <c r="AE275" s="52"/>
      <c r="AF275" s="52"/>
      <c r="AH275" s="186"/>
      <c r="AI275" s="185"/>
      <c r="AJ275" s="3"/>
      <c r="AK275" s="14"/>
      <c r="AL275" s="14"/>
      <c r="AN275" s="14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31:49">
      <c r="AE276" s="52"/>
      <c r="AF276" s="52"/>
      <c r="AH276" s="186"/>
      <c r="AI276" s="185"/>
      <c r="AJ276" s="3"/>
      <c r="AK276" s="14"/>
      <c r="AL276" s="14"/>
      <c r="AN276" s="14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31:49">
      <c r="AE277" s="52"/>
      <c r="AF277" s="52"/>
      <c r="AH277" s="186"/>
      <c r="AI277" s="185"/>
      <c r="AJ277" s="3"/>
      <c r="AK277" s="14"/>
      <c r="AL277" s="14"/>
      <c r="AN277" s="14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31:49">
      <c r="AE278" s="52"/>
      <c r="AF278" s="52"/>
      <c r="AH278" s="186"/>
      <c r="AI278" s="185"/>
      <c r="AJ278" s="3"/>
      <c r="AK278" s="14"/>
      <c r="AL278" s="14"/>
      <c r="AN278" s="14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31:49">
      <c r="AE279" s="52"/>
      <c r="AF279" s="52"/>
      <c r="AH279" s="186"/>
      <c r="AI279" s="185"/>
      <c r="AJ279" s="3"/>
      <c r="AK279" s="14"/>
      <c r="AL279" s="14"/>
      <c r="AN279" s="14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31:49">
      <c r="AE280" s="52"/>
      <c r="AF280" s="52"/>
      <c r="AH280" s="186"/>
      <c r="AI280" s="185"/>
      <c r="AJ280" s="3"/>
      <c r="AK280" s="14"/>
      <c r="AL280" s="14"/>
      <c r="AN280" s="14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31:49">
      <c r="AE281" s="52"/>
      <c r="AF281" s="52"/>
      <c r="AH281" s="186"/>
      <c r="AI281" s="185"/>
      <c r="AJ281" s="3"/>
      <c r="AK281" s="14"/>
      <c r="AL281" s="14"/>
      <c r="AN281" s="14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31:49">
      <c r="AE282" s="52"/>
      <c r="AF282" s="52"/>
      <c r="AH282" s="186"/>
      <c r="AI282" s="185"/>
      <c r="AJ282" s="3"/>
      <c r="AK282" s="14"/>
      <c r="AL282" s="14"/>
      <c r="AN282" s="14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31:49">
      <c r="AE283" s="52"/>
      <c r="AF283" s="52"/>
      <c r="AH283" s="186"/>
      <c r="AI283" s="185"/>
      <c r="AJ283" s="3"/>
      <c r="AK283" s="14"/>
      <c r="AL283" s="14"/>
      <c r="AN283" s="14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31:49">
      <c r="AE284" s="52"/>
      <c r="AF284" s="52"/>
      <c r="AH284" s="186"/>
      <c r="AI284" s="185"/>
      <c r="AJ284" s="3"/>
      <c r="AK284" s="14"/>
      <c r="AL284" s="14"/>
      <c r="AN284" s="14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31:49">
      <c r="AE285" s="52"/>
      <c r="AF285" s="52"/>
      <c r="AH285" s="186"/>
      <c r="AI285" s="185"/>
      <c r="AJ285" s="3"/>
      <c r="AK285" s="14"/>
      <c r="AL285" s="14"/>
      <c r="AN285" s="14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31:49">
      <c r="AE286" s="52"/>
      <c r="AF286" s="52"/>
      <c r="AH286" s="186"/>
      <c r="AI286" s="185"/>
      <c r="AJ286" s="3"/>
      <c r="AK286" s="14"/>
      <c r="AL286" s="14"/>
      <c r="AN286" s="14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31:49">
      <c r="AE287" s="52"/>
      <c r="AF287" s="52"/>
      <c r="AH287" s="186"/>
      <c r="AJ287" s="3"/>
      <c r="AK287" s="14"/>
      <c r="AL287" s="14"/>
      <c r="AN287" s="14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31:49">
      <c r="AE288" s="52"/>
      <c r="AF288" s="52"/>
      <c r="AH288" s="186"/>
      <c r="AJ288" s="3"/>
      <c r="AK288" s="14"/>
      <c r="AL288" s="14"/>
      <c r="AN288" s="14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31:49">
      <c r="AE289" s="52"/>
      <c r="AF289" s="52"/>
      <c r="AH289" s="186"/>
      <c r="AJ289" s="3"/>
      <c r="AK289" s="14"/>
      <c r="AL289" s="14"/>
      <c r="AN289" s="14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31:49">
      <c r="AE290" s="52"/>
      <c r="AF290" s="52"/>
      <c r="AH290" s="186"/>
      <c r="AJ290" s="3"/>
      <c r="AK290" s="14"/>
      <c r="AL290" s="14"/>
      <c r="AN290" s="14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31:49">
      <c r="AE291" s="52"/>
      <c r="AF291" s="52"/>
      <c r="AJ291" s="3"/>
      <c r="AK291" s="14"/>
      <c r="AL291" s="14"/>
      <c r="AN291" s="14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31:49">
      <c r="AE292" s="52"/>
      <c r="AF292" s="52"/>
      <c r="AJ292" s="3"/>
      <c r="AK292" s="14"/>
      <c r="AL292" s="14"/>
      <c r="AN292" s="14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31:49">
      <c r="AE293" s="52"/>
      <c r="AF293" s="52"/>
      <c r="AJ293" s="3"/>
      <c r="AK293" s="14"/>
      <c r="AL293" s="14"/>
      <c r="AN293" s="14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31:49">
      <c r="AE294" s="52"/>
      <c r="AF294" s="52"/>
      <c r="AJ294" s="3"/>
      <c r="AK294" s="14"/>
      <c r="AL294" s="14"/>
      <c r="AN294" s="14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31:49">
      <c r="AE295" s="52"/>
      <c r="AF295" s="52"/>
      <c r="AJ295" s="3"/>
      <c r="AK295" s="14"/>
      <c r="AL295" s="14"/>
      <c r="AN295" s="14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31:49">
      <c r="AE296" s="52"/>
      <c r="AF296" s="52"/>
      <c r="AJ296" s="3"/>
      <c r="AK296" s="14"/>
      <c r="AL296" s="14"/>
      <c r="AN296" s="14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31:49">
      <c r="AE297" s="52"/>
      <c r="AF297" s="52"/>
      <c r="AJ297" s="3"/>
      <c r="AK297" s="14"/>
      <c r="AL297" s="14"/>
      <c r="AN297" s="14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31:49">
      <c r="AE298" s="52"/>
      <c r="AF298" s="52"/>
      <c r="AJ298" s="3"/>
      <c r="AK298" s="14"/>
      <c r="AL298" s="14"/>
      <c r="AN298" s="14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31:49">
      <c r="AE299" s="52"/>
      <c r="AF299" s="52"/>
      <c r="AJ299" s="3"/>
      <c r="AK299" s="14"/>
      <c r="AL299" s="14"/>
      <c r="AN299" s="14"/>
      <c r="AO299" s="3"/>
      <c r="AP299" s="3"/>
      <c r="AQ299" s="3"/>
      <c r="AR299" s="3"/>
      <c r="AS299" s="3"/>
      <c r="AT299" s="3"/>
      <c r="AU299" s="3"/>
      <c r="AV299" s="3"/>
      <c r="AW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A29B7D2-6ED1-42FB-9F6E-3418D82DC5A1}"/>
</file>

<file path=customXml/itemProps2.xml><?xml version="1.0" encoding="utf-8"?>
<ds:datastoreItem xmlns:ds="http://schemas.openxmlformats.org/officeDocument/2006/customXml" ds:itemID="{7D45E445-9BB1-4D79-A8C8-F998187212BD}"/>
</file>

<file path=customXml/itemProps3.xml><?xml version="1.0" encoding="utf-8"?>
<ds:datastoreItem xmlns:ds="http://schemas.openxmlformats.org/officeDocument/2006/customXml" ds:itemID="{B46C31C1-38D7-4817-B0B5-83D0064A92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32</vt:i4>
      </vt:variant>
      <vt:variant>
        <vt:lpstr>Navngitte områder</vt:lpstr>
      </vt:variant>
      <vt:variant>
        <vt:i4>2</vt:i4>
      </vt:variant>
    </vt:vector>
  </HeadingPairs>
  <TitlesOfParts>
    <vt:vector size="34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RNR</vt:lpstr>
      <vt:lpstr>S</vt:lpstr>
      <vt:lpstr>Slakteri per MÅNED</vt:lpstr>
      <vt:lpstr>SM</vt:lpstr>
      <vt:lpstr>Klasse</vt:lpstr>
      <vt:lpstr>K</vt:lpstr>
      <vt:lpstr>Kjøtt%</vt:lpstr>
      <vt:lpstr>KPRO</vt:lpstr>
      <vt:lpstr>Vektgrupper</vt:lpstr>
      <vt:lpstr>V</vt:lpstr>
      <vt:lpstr>Variant</vt:lpstr>
      <vt:lpstr>VA</vt:lpstr>
      <vt:lpstr>Fylker</vt:lpstr>
      <vt:lpstr>F</vt:lpstr>
      <vt:lpstr>Ark2</vt:lpstr>
      <vt:lpstr>Variant per måned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2024-01-23T19:34:37Z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